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hidePivotFieldList="1"/>
  <mc:AlternateContent xmlns:mc="http://schemas.openxmlformats.org/markup-compatibility/2006">
    <mc:Choice Requires="x15">
      <x15ac:absPath xmlns:x15ac="http://schemas.microsoft.com/office/spreadsheetml/2010/11/ac" url="H:\Desktop\OSF Edits\"/>
    </mc:Choice>
  </mc:AlternateContent>
  <xr:revisionPtr revIDLastSave="0" documentId="13_ncr:1_{EE3A4968-67D2-4465-A1D6-5C6AF1C2CA78}" xr6:coauthVersionLast="47" xr6:coauthVersionMax="47" xr10:uidLastSave="{00000000-0000-0000-0000-000000000000}"/>
  <bookViews>
    <workbookView xWindow="28680" yWindow="1455" windowWidth="29040" windowHeight="15720" tabRatio="844" xr2:uid="{00000000-000D-0000-FFFF-FFFF00000000}"/>
  </bookViews>
  <sheets>
    <sheet name="Payment Lookup" sheetId="11" r:id="rId1"/>
    <sheet name="CA OSF Payments as of 1.23.26" sheetId="4" state="hidden" r:id="rId2"/>
    <sheet name="ALL CA Payments Pivot" sheetId="6" state="hidden" r:id="rId3"/>
    <sheet name="2022-23 Pivot" sheetId="10" state="hidden" r:id="rId4"/>
    <sheet name="2023-24 Pivot" sheetId="9" state="hidden" r:id="rId5"/>
    <sheet name="2024-25 Pivot" sheetId="8" state="hidden" r:id="rId6"/>
    <sheet name="2025-26 Pivot" sheetId="7" state="hidden" r:id="rId7"/>
  </sheets>
  <definedNames>
    <definedName name="_xlnm._FilterDatabase" localSheetId="1" hidden="1">'CA OSF Payments as of 1.23.26'!$A$2:$D$9646</definedName>
    <definedName name="Payments">'CA OSF Payments as of 1.23.26'!$2:$1048576</definedName>
    <definedName name="tblPayments">'CA OSF Payments as of 1.23.26'!$2:$1048576</definedName>
  </definedNames>
  <calcPr calcId="191028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1" l="1"/>
  <c r="B23" i="11"/>
  <c r="B22" i="11"/>
  <c r="B21" i="11"/>
  <c r="B20" i="11"/>
  <c r="B19" i="11"/>
  <c r="B18" i="11"/>
  <c r="B17" i="11"/>
  <c r="B8" i="11"/>
  <c r="B16" i="11"/>
  <c r="B7" i="11"/>
  <c r="B14" i="11"/>
  <c r="B13" i="11"/>
  <c r="B12" i="11"/>
  <c r="B11" i="11"/>
  <c r="B10" i="11"/>
  <c r="B9" i="1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H2" i="11" a="1"/>
  <c r="H2" i="11" s="1"/>
  <c r="F20" i="6"/>
  <c r="F21" i="10"/>
  <c r="F21" i="9"/>
  <c r="F21" i="8"/>
  <c r="F21" i="7"/>
  <c r="B6" i="11" l="1"/>
  <c r="A28" i="11" a="1"/>
  <c r="A28" i="11" s="1"/>
  <c r="B15" i="11"/>
  <c r="E23" i="10"/>
  <c r="E21" i="10"/>
  <c r="F19" i="10"/>
  <c r="E19" i="10"/>
  <c r="F17" i="10"/>
  <c r="E17" i="10"/>
  <c r="F15" i="10"/>
  <c r="E15" i="10"/>
  <c r="F13" i="10"/>
  <c r="E13" i="10"/>
  <c r="F11" i="10"/>
  <c r="E11" i="10"/>
  <c r="F9" i="10"/>
  <c r="E9" i="10"/>
  <c r="F7" i="10"/>
  <c r="E7" i="10"/>
  <c r="F5" i="10"/>
  <c r="E5" i="10"/>
  <c r="E23" i="9"/>
  <c r="E21" i="9"/>
  <c r="F19" i="9"/>
  <c r="E19" i="9"/>
  <c r="F17" i="9"/>
  <c r="E17" i="9"/>
  <c r="F15" i="9"/>
  <c r="E15" i="9"/>
  <c r="F13" i="9"/>
  <c r="E13" i="9"/>
  <c r="F11" i="9"/>
  <c r="E11" i="9"/>
  <c r="F9" i="9"/>
  <c r="E9" i="9"/>
  <c r="F7" i="9"/>
  <c r="E7" i="9"/>
  <c r="F5" i="9"/>
  <c r="E5" i="9"/>
  <c r="E23" i="8"/>
  <c r="E21" i="8"/>
  <c r="F19" i="8"/>
  <c r="E19" i="8"/>
  <c r="F17" i="8"/>
  <c r="E17" i="8"/>
  <c r="F15" i="8"/>
  <c r="E15" i="8"/>
  <c r="F13" i="8"/>
  <c r="E13" i="8"/>
  <c r="F11" i="8"/>
  <c r="E11" i="8"/>
  <c r="F9" i="8"/>
  <c r="E9" i="8"/>
  <c r="F7" i="8"/>
  <c r="E7" i="8"/>
  <c r="F5" i="8"/>
  <c r="E5" i="8"/>
  <c r="E23" i="7"/>
  <c r="E21" i="7"/>
  <c r="F19" i="7"/>
  <c r="E19" i="7"/>
  <c r="F17" i="7"/>
  <c r="E17" i="7"/>
  <c r="F15" i="7"/>
  <c r="E15" i="7"/>
  <c r="F13" i="7"/>
  <c r="E13" i="7"/>
  <c r="F11" i="7"/>
  <c r="E11" i="7"/>
  <c r="F9" i="7"/>
  <c r="E9" i="7"/>
  <c r="F7" i="7"/>
  <c r="E7" i="7"/>
  <c r="F5" i="7"/>
  <c r="E5" i="7"/>
  <c r="E24" i="6"/>
  <c r="E22" i="6"/>
  <c r="E20" i="6"/>
  <c r="F18" i="6"/>
  <c r="E18" i="6"/>
  <c r="F16" i="6"/>
  <c r="E16" i="6"/>
  <c r="F14" i="6"/>
  <c r="F12" i="6"/>
  <c r="F10" i="6"/>
  <c r="E10" i="6"/>
  <c r="E12" i="6"/>
  <c r="E14" i="6"/>
  <c r="F8" i="6"/>
  <c r="E8" i="6"/>
  <c r="F6" i="6"/>
  <c r="E6" i="6"/>
  <c r="F4" i="6"/>
  <c r="E4" i="6"/>
  <c r="E25" i="7" l="1"/>
  <c r="E25" i="8"/>
  <c r="E25" i="9"/>
  <c r="E25" i="10"/>
  <c r="C1" i="4" a="1"/>
  <c r="C1" i="4" s="1"/>
  <c r="A1" i="4" a="1"/>
  <c r="A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<sst xmlns="http://schemas.openxmlformats.org/spreadsheetml/2006/main" count="28999" uniqueCount="453">
  <si>
    <t>Beneficiary Name</t>
  </si>
  <si>
    <t>Payment Type</t>
  </si>
  <si>
    <t>Payment Amount</t>
  </si>
  <si>
    <t>Payment Date</t>
  </si>
  <si>
    <t xml:space="preserve"> California</t>
  </si>
  <si>
    <t>Allergan Payment 1 - OSF</t>
  </si>
  <si>
    <t>Allergan Payment 2 - OSF</t>
  </si>
  <si>
    <t>Allergan Payment 3 - OSF</t>
  </si>
  <si>
    <t>CVS Payment 1 - OSF</t>
  </si>
  <si>
    <t>CVS Payment 1 - State Cost Fund</t>
  </si>
  <si>
    <t>CVS Payment 2 - OSF</t>
  </si>
  <si>
    <t>CVS Payment 2 - State Cost Fund</t>
  </si>
  <si>
    <t>CVS Payment 3 - OSF</t>
  </si>
  <si>
    <t>Distributor Payment 1 - OSF</t>
  </si>
  <si>
    <t>Distributor Payment 1 - State Cost Fund</t>
  </si>
  <si>
    <t>Distributor Payment 1a - OSF</t>
  </si>
  <si>
    <t>Distributor Payment 2 - OSF</t>
  </si>
  <si>
    <t>Distributor Payment 3 - OSF</t>
  </si>
  <si>
    <t>Distributor Payment 4 - OSF</t>
  </si>
  <si>
    <t>Distributor Payment 5 - OSF</t>
  </si>
  <si>
    <t>Distributor Payment 7 - OSF</t>
  </si>
  <si>
    <t>Janssen Payment 1 - OSF</t>
  </si>
  <si>
    <t>Janssen Payment 1 - State Cost Fund</t>
  </si>
  <si>
    <t>Janssen Payment 2 - OSF</t>
  </si>
  <si>
    <t>Janssen Payment 3 - OSF</t>
  </si>
  <si>
    <t>Janssen Payment 4 - OSF</t>
  </si>
  <si>
    <t>Janssen Payment 5 - OSF</t>
  </si>
  <si>
    <t>Kroger Payment 1 - OSF</t>
  </si>
  <si>
    <t>Kroger Payment 2 - OSF</t>
  </si>
  <si>
    <t>Teva Payment 1 - OSF</t>
  </si>
  <si>
    <t>Teva Payment 2 - OSF</t>
  </si>
  <si>
    <t>Teva Payment 3 - OSF</t>
  </si>
  <si>
    <t>Walgreens Payment 1 - OSF</t>
  </si>
  <si>
    <t>Walgreens Payment 2 - OSF</t>
  </si>
  <si>
    <t>Walgreens Payment 3 - OSF</t>
  </si>
  <si>
    <t>Walgreens Payment 3a - OSF</t>
  </si>
  <si>
    <t>Walmart Payment 1 - OSF</t>
  </si>
  <si>
    <t>Walmart Payment 1a - OSF</t>
  </si>
  <si>
    <t>Walmart Payment 3 - OSF</t>
  </si>
  <si>
    <t>Agoura Hills City</t>
  </si>
  <si>
    <t>Distributor Payment 1 - Abatement Fund</t>
  </si>
  <si>
    <t>Distributor Payment 2 - Abatement Fund</t>
  </si>
  <si>
    <t>Distributor Payment 3 - Abatement Fund</t>
  </si>
  <si>
    <t>Distributor Payment 4 - Abatement Fund</t>
  </si>
  <si>
    <t>Distributor Payment 5 - Abatement Fund</t>
  </si>
  <si>
    <t>Distributor Payment 7 - Abatement Fund</t>
  </si>
  <si>
    <t>Alameda County</t>
  </si>
  <si>
    <t>Allergan Payment 1 - Abatement Fund</t>
  </si>
  <si>
    <t>Allergan Payment 1 - Subdivision Fund</t>
  </si>
  <si>
    <t>Allergan Payment 2 - Abatement Fund</t>
  </si>
  <si>
    <t>Allergan Payment 2 - Subdivision Fund</t>
  </si>
  <si>
    <t>Allergan Payment 3 - Abatement Fund</t>
  </si>
  <si>
    <t>Allergan Payment 3 - Subdivision Fund</t>
  </si>
  <si>
    <t>CVS Payment 1 - Abatement Fund</t>
  </si>
  <si>
    <t>CVS Payment 1 - Subdivision Fund</t>
  </si>
  <si>
    <t>CVS Payment 2 - Abatement Fund</t>
  </si>
  <si>
    <t>CVS Payment 2 - Subdivision Fund</t>
  </si>
  <si>
    <t>CVS Payment 3 - Abatement Fund</t>
  </si>
  <si>
    <t>CVS Payment 3 - Subdivision Fund</t>
  </si>
  <si>
    <t>Distributor Payment 1 - Subdivision Fund</t>
  </si>
  <si>
    <t>Distributor Payment 2 - Subdivision Fund</t>
  </si>
  <si>
    <t>Distributor Payment 3 - Subdivision Fund</t>
  </si>
  <si>
    <t>Distributor Payment 4 - Special Master Award of Subdivision Costs</t>
  </si>
  <si>
    <t>Distributor Payment 4 - Subdivision Fund</t>
  </si>
  <si>
    <t>Distributor Payment 5 - Subdivision Fund</t>
  </si>
  <si>
    <t>Distributor Payment 7 - Subdivision Fund</t>
  </si>
  <si>
    <t>Janssen Payment 1 - Abatement Fund</t>
  </si>
  <si>
    <t>Janssen Payment 1 - Subdivision Fund</t>
  </si>
  <si>
    <t>Janssen Payment 2 - Abatement Fund</t>
  </si>
  <si>
    <t>Janssen Payment 2 - Subdivision Fund</t>
  </si>
  <si>
    <t>Janssen Payment 3 - Abatement Fund</t>
  </si>
  <si>
    <t>Janssen Payment 3 - Subdivision Fund</t>
  </si>
  <si>
    <t>Janssen Payment 4 - Abatement Fund</t>
  </si>
  <si>
    <t>Janssen Payment 4 - Subdivision Fund</t>
  </si>
  <si>
    <t>Janssen Payment 5 - Abatement Fund</t>
  </si>
  <si>
    <t>Janssen Payment 5 - Subdivision Fund</t>
  </si>
  <si>
    <t>Kroger Payment 1 - Abatement Fund</t>
  </si>
  <si>
    <t>Kroger Payment 1 - Subdivision Fund</t>
  </si>
  <si>
    <t>Kroger Payment 2 - Abatement Fund</t>
  </si>
  <si>
    <t>Kroger Payment 2 - Subdivision Fund</t>
  </si>
  <si>
    <t>McKinsey</t>
  </si>
  <si>
    <t>Teva Payment 1 - Abatement Fund</t>
  </si>
  <si>
    <t>Teva Payment 1 - Subdivision Fund</t>
  </si>
  <si>
    <t>Teva Payment 2 - Abatement Fund</t>
  </si>
  <si>
    <t>Teva Payment 2 - Subdivision Fund</t>
  </si>
  <si>
    <t>Teva Payment 3 - Abatement Fund</t>
  </si>
  <si>
    <t>Teva Payment 3 - Subdivision Fund</t>
  </si>
  <si>
    <t>Walgreens Payment 1 - Abatement Fund</t>
  </si>
  <si>
    <t>Walgreens Payment 1 - Subdivision Fund</t>
  </si>
  <si>
    <t>Walgreens Payment 2 - Abatement Fund</t>
  </si>
  <si>
    <t>Walgreens Payment 2 - Subdivision Fund</t>
  </si>
  <si>
    <t>Walgreens Payment 3 - Abatement Fund</t>
  </si>
  <si>
    <t>Walgreens Payment 3 - Subdivision Fund</t>
  </si>
  <si>
    <t>Walmart Payment 1 - Abatement Fund</t>
  </si>
  <si>
    <t>Walmart Payment 1 - Subdivision Fund</t>
  </si>
  <si>
    <t>Walmart Payment 3 - Abatement Fund</t>
  </si>
  <si>
    <t>Walmart Payment 3 - Subdivision Fund</t>
  </si>
  <si>
    <t>Albany City</t>
  </si>
  <si>
    <t>Alhambra City</t>
  </si>
  <si>
    <t>Amador County</t>
  </si>
  <si>
    <t>American Canyon City</t>
  </si>
  <si>
    <t>Anaheim City</t>
  </si>
  <si>
    <t>Apple Valley Town</t>
  </si>
  <si>
    <t>Arcadia City</t>
  </si>
  <si>
    <t>Arcata City</t>
  </si>
  <si>
    <t>Arroyo Grande City</t>
  </si>
  <si>
    <t>Arvin City</t>
  </si>
  <si>
    <t>Atascadero City</t>
  </si>
  <si>
    <t>Auburn City</t>
  </si>
  <si>
    <t>Avenal City</t>
  </si>
  <si>
    <t>Azusa City</t>
  </si>
  <si>
    <t>Bakersfield City</t>
  </si>
  <si>
    <t>Baldwin Park City</t>
  </si>
  <si>
    <t>Barstow City</t>
  </si>
  <si>
    <t>Beaumont City</t>
  </si>
  <si>
    <t>Bell City</t>
  </si>
  <si>
    <t>Bell Gardens City</t>
  </si>
  <si>
    <t>Berkeley City</t>
  </si>
  <si>
    <t>Beverly Hills City</t>
  </si>
  <si>
    <t>Blythe City</t>
  </si>
  <si>
    <t>Brawley City</t>
  </si>
  <si>
    <t>Brea City</t>
  </si>
  <si>
    <t>Buena Park City</t>
  </si>
  <si>
    <t>Burbank City</t>
  </si>
  <si>
    <t>Burlingame City</t>
  </si>
  <si>
    <t>Butte County</t>
  </si>
  <si>
    <t>Calabasas City</t>
  </si>
  <si>
    <t>Calaveras County</t>
  </si>
  <si>
    <t>Calexico City</t>
  </si>
  <si>
    <t>Campbell City</t>
  </si>
  <si>
    <t>Carlsbad City</t>
  </si>
  <si>
    <t>Cathedral City</t>
  </si>
  <si>
    <t>Chico City</t>
  </si>
  <si>
    <t>Chula Vista City</t>
  </si>
  <si>
    <t>Citrus Heights City</t>
  </si>
  <si>
    <t>City Of Antioch</t>
  </si>
  <si>
    <t>City Of Lathrop</t>
  </si>
  <si>
    <t>City Of Santa Cruz</t>
  </si>
  <si>
    <t>Claremont City</t>
  </si>
  <si>
    <t>Clearlake City</t>
  </si>
  <si>
    <t>Clovis City</t>
  </si>
  <si>
    <t>Coachella City</t>
  </si>
  <si>
    <t>Colusa County</t>
  </si>
  <si>
    <t>Compton City</t>
  </si>
  <si>
    <t>Concord City</t>
  </si>
  <si>
    <t>Contra Costa County</t>
  </si>
  <si>
    <t>Janssen Payment 3a - Abatement Fund</t>
  </si>
  <si>
    <t>Corcoran City</t>
  </si>
  <si>
    <t>Corona City</t>
  </si>
  <si>
    <t>Costa Mesa City</t>
  </si>
  <si>
    <t>Covina City</t>
  </si>
  <si>
    <t>Culver City</t>
  </si>
  <si>
    <t>Del Norte County</t>
  </si>
  <si>
    <t>Delano City</t>
  </si>
  <si>
    <t>Desert Hot Springs City</t>
  </si>
  <si>
    <t>Diamond Bar City</t>
  </si>
  <si>
    <t>Downey City</t>
  </si>
  <si>
    <t>Dublin City</t>
  </si>
  <si>
    <t>East Palo Alto City</t>
  </si>
  <si>
    <t>El Centro City</t>
  </si>
  <si>
    <t>El Dorado County</t>
  </si>
  <si>
    <t>El Monte City</t>
  </si>
  <si>
    <t>El Paso De Robles (Paso Robles) City</t>
  </si>
  <si>
    <t>El Segundo City</t>
  </si>
  <si>
    <t>Elk Grove City</t>
  </si>
  <si>
    <t>Emeryville City</t>
  </si>
  <si>
    <t>Encinitas City</t>
  </si>
  <si>
    <t>Escondido City</t>
  </si>
  <si>
    <t>Eureka City</t>
  </si>
  <si>
    <t>Fairfield City</t>
  </si>
  <si>
    <t>Farmersville City</t>
  </si>
  <si>
    <t>Folsom City</t>
  </si>
  <si>
    <t>Fontana City</t>
  </si>
  <si>
    <t>Fortuna City</t>
  </si>
  <si>
    <t>Foster City</t>
  </si>
  <si>
    <t>Fountain Valley City</t>
  </si>
  <si>
    <t>Fremont City</t>
  </si>
  <si>
    <t>Fresno City</t>
  </si>
  <si>
    <t>Fresno County</t>
  </si>
  <si>
    <t>Distributor Payment 2a - Abatement Fund</t>
  </si>
  <si>
    <t>Fullerton City</t>
  </si>
  <si>
    <t>Garden Grove City</t>
  </si>
  <si>
    <t>Gardena City</t>
  </si>
  <si>
    <t>Gilroy City</t>
  </si>
  <si>
    <t>Glendale City</t>
  </si>
  <si>
    <t>Glendora City</t>
  </si>
  <si>
    <t>Glenn County</t>
  </si>
  <si>
    <t>Grand Terrace City</t>
  </si>
  <si>
    <t>Grover Beach City</t>
  </si>
  <si>
    <t>Hanford City</t>
  </si>
  <si>
    <t>Hawthorne City</t>
  </si>
  <si>
    <t>Hayward City</t>
  </si>
  <si>
    <t>Healdsburg City</t>
  </si>
  <si>
    <t>Hemet City</t>
  </si>
  <si>
    <t>Hercules City</t>
  </si>
  <si>
    <t>Hermosa Beach City</t>
  </si>
  <si>
    <t>Hesperia City</t>
  </si>
  <si>
    <t>Hollister City</t>
  </si>
  <si>
    <t>Humboldt County</t>
  </si>
  <si>
    <t>Huntington Beach City</t>
  </si>
  <si>
    <t>Huntington Park City</t>
  </si>
  <si>
    <t>Imperial City</t>
  </si>
  <si>
    <t>Imperial County</t>
  </si>
  <si>
    <t>Indio City</t>
  </si>
  <si>
    <t>Inglewood City</t>
  </si>
  <si>
    <t>Inyo County</t>
  </si>
  <si>
    <t>Irvine City</t>
  </si>
  <si>
    <t>Jurupa Valley City</t>
  </si>
  <si>
    <t>Kerman City</t>
  </si>
  <si>
    <t>Kern County</t>
  </si>
  <si>
    <t>King City</t>
  </si>
  <si>
    <t>Kings County</t>
  </si>
  <si>
    <t>La Habra City</t>
  </si>
  <si>
    <t>La Mesa City</t>
  </si>
  <si>
    <t>La Puente City</t>
  </si>
  <si>
    <t>La Quinta City</t>
  </si>
  <si>
    <t>Laguna Beach City</t>
  </si>
  <si>
    <t>Laguna Woods City</t>
  </si>
  <si>
    <t>Lake County</t>
  </si>
  <si>
    <t>Lake Elsinore City</t>
  </si>
  <si>
    <t>Lakeport City</t>
  </si>
  <si>
    <t>Lakewood City</t>
  </si>
  <si>
    <t>Lancaster City</t>
  </si>
  <si>
    <t>Lassen County</t>
  </si>
  <si>
    <t>Lemon Grove City</t>
  </si>
  <si>
    <t>Lemoore City</t>
  </si>
  <si>
    <t>Lindsay City</t>
  </si>
  <si>
    <t>Livermore City</t>
  </si>
  <si>
    <t>Lompoc City</t>
  </si>
  <si>
    <t>Long Beach City</t>
  </si>
  <si>
    <t>Los Alamitos City</t>
  </si>
  <si>
    <t>Los Angeles City</t>
  </si>
  <si>
    <t>Los Angeles County</t>
  </si>
  <si>
    <t>Distributor Payment 1a - Abatement Fund</t>
  </si>
  <si>
    <t>Distributor Payment 1b - Abatement Fund</t>
  </si>
  <si>
    <t>Los Gatos Town</t>
  </si>
  <si>
    <t>Madera City</t>
  </si>
  <si>
    <t>Madera County</t>
  </si>
  <si>
    <t>Manhattan Beach City</t>
  </si>
  <si>
    <t>Manteca City</t>
  </si>
  <si>
    <t>Marin County</t>
  </si>
  <si>
    <t>Marina City</t>
  </si>
  <si>
    <t>Mariposa County</t>
  </si>
  <si>
    <t>Martinez City</t>
  </si>
  <si>
    <t>Mcfarland City</t>
  </si>
  <si>
    <t>Mendocino County</t>
  </si>
  <si>
    <t>Menifee City</t>
  </si>
  <si>
    <t>Merced City</t>
  </si>
  <si>
    <t>Merced County</t>
  </si>
  <si>
    <t>Millbrae City</t>
  </si>
  <si>
    <t>Mission Viejo City</t>
  </si>
  <si>
    <t>Modesto City</t>
  </si>
  <si>
    <t>Modoc County</t>
  </si>
  <si>
    <t>Mono County</t>
  </si>
  <si>
    <t>Monrovia City</t>
  </si>
  <si>
    <t>Montebello City</t>
  </si>
  <si>
    <t>Monterey City</t>
  </si>
  <si>
    <t>Monterey County</t>
  </si>
  <si>
    <t>Monterey Park City</t>
  </si>
  <si>
    <t>Moraga Town</t>
  </si>
  <si>
    <t>Moreno Valley City</t>
  </si>
  <si>
    <t>Murrieta City</t>
  </si>
  <si>
    <t>Napa City</t>
  </si>
  <si>
    <t>Napa County</t>
  </si>
  <si>
    <t>National City</t>
  </si>
  <si>
    <t>Nevada County</t>
  </si>
  <si>
    <t>Newport Beach City</t>
  </si>
  <si>
    <t>Norco City</t>
  </si>
  <si>
    <t>Oakland City</t>
  </si>
  <si>
    <t>Oakley City</t>
  </si>
  <si>
    <t>Oceanside City</t>
  </si>
  <si>
    <t>Ontario City</t>
  </si>
  <si>
    <t>Orange City</t>
  </si>
  <si>
    <t>Orange County</t>
  </si>
  <si>
    <t>Orange Cove City</t>
  </si>
  <si>
    <t>Oroville City</t>
  </si>
  <si>
    <t>Oxnard City</t>
  </si>
  <si>
    <t>Pacifica City</t>
  </si>
  <si>
    <t>Palm Desert City</t>
  </si>
  <si>
    <t>Palm Springs City</t>
  </si>
  <si>
    <t>Palmdale City</t>
  </si>
  <si>
    <t>Palo Alto City</t>
  </si>
  <si>
    <t>Paramount City</t>
  </si>
  <si>
    <t>Parlier City</t>
  </si>
  <si>
    <t>Pasadena City</t>
  </si>
  <si>
    <t>Petaluma City</t>
  </si>
  <si>
    <t>Pinole City</t>
  </si>
  <si>
    <t>Pittsburg City</t>
  </si>
  <si>
    <t>Placentia City</t>
  </si>
  <si>
    <t>Placer County</t>
  </si>
  <si>
    <t>Allergan Payment 1a - Abatement Fund</t>
  </si>
  <si>
    <t>Allergan Payment 2a - Abatement Fund</t>
  </si>
  <si>
    <t>CVS Payment 1a - Abatement Fund</t>
  </si>
  <si>
    <t>CVS Payment 2a - Abatement Fund</t>
  </si>
  <si>
    <t>Teva Payment 1a - Abatement Fund</t>
  </si>
  <si>
    <t>Teva Payment 2a - Abatement Fund</t>
  </si>
  <si>
    <t>Walgreens Payment 1a - Abatement Fund</t>
  </si>
  <si>
    <t>Walgreens Payment 2a - Abatement Fund</t>
  </si>
  <si>
    <t>Walmart Payment 1a - Abatement Fund</t>
  </si>
  <si>
    <t>Placerville City</t>
  </si>
  <si>
    <t>Pleasanton City</t>
  </si>
  <si>
    <t>Plumas County</t>
  </si>
  <si>
    <t>Pomona City</t>
  </si>
  <si>
    <t>Rancho Cucamonga City</t>
  </si>
  <si>
    <t>Rancho Mirage City</t>
  </si>
  <si>
    <t>Red Bluff City</t>
  </si>
  <si>
    <t>Redding City</t>
  </si>
  <si>
    <t>Redlands City</t>
  </si>
  <si>
    <t>Redondo Beach City</t>
  </si>
  <si>
    <t>Rialto City</t>
  </si>
  <si>
    <t>Richmond City</t>
  </si>
  <si>
    <t>Ridgecrest City</t>
  </si>
  <si>
    <t>Riverside City</t>
  </si>
  <si>
    <t>Riverside County</t>
  </si>
  <si>
    <t>Rocklin City</t>
  </si>
  <si>
    <t>Rohnert Park City</t>
  </si>
  <si>
    <t>Roseville City</t>
  </si>
  <si>
    <t>Sacramento City</t>
  </si>
  <si>
    <t>Sacramento County</t>
  </si>
  <si>
    <t>Salinas City</t>
  </si>
  <si>
    <t>San Benito County</t>
  </si>
  <si>
    <t>San Bernardino City</t>
  </si>
  <si>
    <t>San Bernardino County</t>
  </si>
  <si>
    <t>Distributor Payment 1a - Subdivision Fund</t>
  </si>
  <si>
    <t>Distributor Payment 2a - Subdivision Fund</t>
  </si>
  <si>
    <t>Distributor Payment 3a - Subdivision Fund</t>
  </si>
  <si>
    <t>Distributor Payment 4a - Subdivision Fund</t>
  </si>
  <si>
    <t>Distributor Payment 5a - Subdivision Fund</t>
  </si>
  <si>
    <t>Distributor Payment 7a - Subdivision Fund</t>
  </si>
  <si>
    <t>Janssen Payment 1a - Subdivision Fund</t>
  </si>
  <si>
    <t>Janssen Payment 2a - Subdivision Fund</t>
  </si>
  <si>
    <t>Janssen Payment 3a - Subdivision Fund</t>
  </si>
  <si>
    <t>Janssen Payment 4a - Subdivision Fund</t>
  </si>
  <si>
    <t>Janssen Payment 5a - Subdivision Fund</t>
  </si>
  <si>
    <t>San Bruno City</t>
  </si>
  <si>
    <t>San Carlos City</t>
  </si>
  <si>
    <t>San Clemente City</t>
  </si>
  <si>
    <t>San Diego City</t>
  </si>
  <si>
    <t>San Diego County</t>
  </si>
  <si>
    <t>San Fernando City</t>
  </si>
  <si>
    <t>San Francisco City</t>
  </si>
  <si>
    <t>San Gabriel City</t>
  </si>
  <si>
    <t>San Jacinto City</t>
  </si>
  <si>
    <t>San Joaquin County</t>
  </si>
  <si>
    <t>San Jose City</t>
  </si>
  <si>
    <t>San Leandro City</t>
  </si>
  <si>
    <t>San Luis Obispo City</t>
  </si>
  <si>
    <t>San Luis Obispo County</t>
  </si>
  <si>
    <t>San Mateo City</t>
  </si>
  <si>
    <t>San Mateo County</t>
  </si>
  <si>
    <t>San Pablo City</t>
  </si>
  <si>
    <t>San Rafael City</t>
  </si>
  <si>
    <t>Santa Ana City</t>
  </si>
  <si>
    <t>Santa Barbara City</t>
  </si>
  <si>
    <t>Santa Barbara County</t>
  </si>
  <si>
    <t>Santa Clara City</t>
  </si>
  <si>
    <t>Santa Clara County</t>
  </si>
  <si>
    <t>Santa Clarita City</t>
  </si>
  <si>
    <t>Santa Cruz County</t>
  </si>
  <si>
    <t>Santa Monica City</t>
  </si>
  <si>
    <t>Santa Rosa City</t>
  </si>
  <si>
    <t>Seaside City</t>
  </si>
  <si>
    <t>Selma City</t>
  </si>
  <si>
    <t>Shasta County</t>
  </si>
  <si>
    <t>Simi Valley City</t>
  </si>
  <si>
    <t>Siskiyou County</t>
  </si>
  <si>
    <t>Solano County</t>
  </si>
  <si>
    <t>Soledad City</t>
  </si>
  <si>
    <t>Sonoma City</t>
  </si>
  <si>
    <t>Sonoma County</t>
  </si>
  <si>
    <t>South Lake Tahoe City</t>
  </si>
  <si>
    <t>South Pasadena City</t>
  </si>
  <si>
    <t>South San Francisco City</t>
  </si>
  <si>
    <t>Stanislaus County</t>
  </si>
  <si>
    <t>Stockton City</t>
  </si>
  <si>
    <t>Sunnyvale City</t>
  </si>
  <si>
    <t>Sutter County</t>
  </si>
  <si>
    <t>Tehama County</t>
  </si>
  <si>
    <t>Torrance City</t>
  </si>
  <si>
    <t>Tracy City</t>
  </si>
  <si>
    <t>Trinity County</t>
  </si>
  <si>
    <t>Tulare County</t>
  </si>
  <si>
    <t>Tuolumne County</t>
  </si>
  <si>
    <t>Turlock City</t>
  </si>
  <si>
    <t>Tustin City</t>
  </si>
  <si>
    <t>Ukiah City</t>
  </si>
  <si>
    <t>Union City</t>
  </si>
  <si>
    <t>Upland City</t>
  </si>
  <si>
    <t>Vacaville City</t>
  </si>
  <si>
    <t>Vallejo City</t>
  </si>
  <si>
    <t>Ventura County</t>
  </si>
  <si>
    <t>Kroger Payment 1a - Abatement Fund</t>
  </si>
  <si>
    <t>Kroger Payment 2a - Abatement Fund</t>
  </si>
  <si>
    <t>Victorville City</t>
  </si>
  <si>
    <t>Vista City</t>
  </si>
  <si>
    <t>West Covina City</t>
  </si>
  <si>
    <t>West Hollywood City</t>
  </si>
  <si>
    <t>West Sacramento City</t>
  </si>
  <si>
    <t>Westminster City</t>
  </si>
  <si>
    <t>Whittier City</t>
  </si>
  <si>
    <t>Woodland City</t>
  </si>
  <si>
    <t>Yolo County</t>
  </si>
  <si>
    <t>Yorba Linda City</t>
  </si>
  <si>
    <t>Yuba County</t>
  </si>
  <si>
    <t>Yucaipa City</t>
  </si>
  <si>
    <t>Total Payment Amount</t>
  </si>
  <si>
    <t>Date of Payment</t>
  </si>
  <si>
    <t>ABATEMENT</t>
  </si>
  <si>
    <t>SUBDIVISION</t>
  </si>
  <si>
    <t>Allergan Abatement Subtotal</t>
  </si>
  <si>
    <t>Allergan Subdivision Subtotal</t>
  </si>
  <si>
    <t>CVS Abatement Subtotal</t>
  </si>
  <si>
    <t>CVS Subdivision Subtotal</t>
  </si>
  <si>
    <t>Distributor Abatement Subtotal</t>
  </si>
  <si>
    <t>Distributor Subdivision Subtotal</t>
  </si>
  <si>
    <t>Janssen Abatement Subtotal</t>
  </si>
  <si>
    <t>Janssen Subdivision Subtotal</t>
  </si>
  <si>
    <t>Kroger Abatement Subtotal</t>
  </si>
  <si>
    <t>Kroger Subdivision Subtotal</t>
  </si>
  <si>
    <t>Teva Abatement Subtotal</t>
  </si>
  <si>
    <t>Teva Subdivision Subtotal</t>
  </si>
  <si>
    <t>Walgreens Abatement Subtotal</t>
  </si>
  <si>
    <t>Walgreens Subdivision Subtotal</t>
  </si>
  <si>
    <t>Walmart Abatement Subtotal</t>
  </si>
  <si>
    <t>Walmart Subdivision Subtotal</t>
  </si>
  <si>
    <t>ALL ABATEMENT Subtotal</t>
  </si>
  <si>
    <t>ALL SUBDIVISION Subtotal</t>
  </si>
  <si>
    <t>ALL SPECIAL MASTER AWARD Subtotal</t>
  </si>
  <si>
    <t>(Multiple Items)</t>
  </si>
  <si>
    <t>ALL PARTICIPATING SUBDIVISION PAYMENTS SUBTOTAL</t>
  </si>
  <si>
    <t>Press tab to move to input areas. Press UP, DOWN, LEFT, or RIGHT ARROW in column A to read through the document.</t>
  </si>
  <si>
    <t>Select Participating Subdivision:</t>
  </si>
  <si>
    <t>Allergan</t>
  </si>
  <si>
    <t>CVS</t>
  </si>
  <si>
    <t>Janssen</t>
  </si>
  <si>
    <t>Kroger</t>
  </si>
  <si>
    <t>Teva</t>
  </si>
  <si>
    <t>Walgreens</t>
  </si>
  <si>
    <t>Walmart</t>
  </si>
  <si>
    <t>Participating Subdivision Payment Lookup</t>
  </si>
  <si>
    <t>Payment Details:</t>
  </si>
  <si>
    <t>Abatement Payment Subtotals:</t>
  </si>
  <si>
    <t>Distributor</t>
  </si>
  <si>
    <t>Subdivision Payment Subtotals:</t>
  </si>
  <si>
    <t>Special Master Award:</t>
  </si>
  <si>
    <t>Select Fiscal Year:</t>
  </si>
  <si>
    <t>All Years</t>
  </si>
  <si>
    <t>2022-23</t>
  </si>
  <si>
    <t>2023-24</t>
  </si>
  <si>
    <t>2024-25</t>
  </si>
  <si>
    <t>2025-26</t>
  </si>
  <si>
    <t>Fiscal Year</t>
  </si>
  <si>
    <t>Please select a Participating Subdivision and Fiscal Year from the highlighted drop-down boxes below. Payment details will populate based upon selected criteria.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</si>
</sst>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12"/>
      <color theme="1"/>
      <name val="Segoe UI"/>
      <family val="2"/>
    </font>
    <font>
      <sz val="11"/>
      <name val="Segoe UI"/>
      <family val="2"/>
    </font>
    <font>
      <sz val="12"/>
      <color rgb="FF000000"/>
      <name val="Segoe UI"/>
      <family val="2"/>
    </font>
    <font>
      <sz val="12"/>
      <color indexed="8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2"/>
      <color theme="0"/>
      <name val="Segoe UI"/>
      <family val="2"/>
    </font>
    <font>
      <sz val="12"/>
      <color theme="0"/>
      <name val="Segoe UI"/>
      <family val="2"/>
    </font>
    <font>
      <sz val="12"/>
      <color theme="0"/>
      <name val="Segoe UI"/>
    </font>
    <font>
      <sz val="12"/>
      <color theme="1"/>
      <name val="Segoe UI"/>
    </font>
    <font>
      <b/>
      <sz val="16"/>
      <color theme="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8" tint="-0.499984740745262"/>
        <bgColor rgb="FFD3D3D3"/>
      </patternFill>
    </fill>
    <fill>
      <patternFill patternType="solid">
        <fgColor rgb="FFFFFF99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theme="8" tint="-0.499984740745262"/>
      </left>
      <right style="double">
        <color theme="8" tint="-0.499984740745262"/>
      </right>
      <top style="double">
        <color theme="8" tint="-0.499984740745262"/>
      </top>
      <bottom style="double">
        <color theme="8" tint="-0.499984740745262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84">
    <xf numFmtId="0" fontId="0" fillId="0" borderId="0" xfId="0"/>
    <xf numFmtId="0" fontId="4" fillId="0" borderId="0" xfId="1" applyFont="1"/>
    <xf numFmtId="0" fontId="5" fillId="0" borderId="2" xfId="2" applyFont="1" applyBorder="1" applyAlignment="1">
      <alignment horizontal="left" vertical="center" shrinkToFit="1"/>
    </xf>
    <xf numFmtId="164" fontId="5" fillId="0" borderId="2" xfId="1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64" fontId="4" fillId="0" borderId="0" xfId="1" applyNumberFormat="1" applyFont="1"/>
    <xf numFmtId="0" fontId="8" fillId="0" borderId="0" xfId="1" applyFont="1"/>
    <xf numFmtId="14" fontId="4" fillId="0" borderId="0" xfId="1" applyNumberFormat="1" applyFont="1"/>
    <xf numFmtId="14" fontId="9" fillId="0" borderId="0" xfId="1" applyNumberFormat="1" applyFont="1"/>
    <xf numFmtId="14" fontId="6" fillId="0" borderId="2" xfId="0" applyNumberFormat="1" applyFont="1" applyBorder="1" applyAlignment="1">
      <alignment horizontal="center" vertical="center"/>
    </xf>
    <xf numFmtId="0" fontId="10" fillId="3" borderId="3" xfId="2" applyFont="1" applyFill="1" applyBorder="1" applyAlignment="1" applyProtection="1">
      <alignment horizontal="center" vertical="center"/>
      <protection locked="0"/>
    </xf>
    <xf numFmtId="0" fontId="10" fillId="3" borderId="4" xfId="2" applyFont="1" applyFill="1" applyBorder="1" applyAlignment="1" applyProtection="1">
      <alignment horizontal="center"/>
      <protection locked="0"/>
    </xf>
    <xf numFmtId="164" fontId="7" fillId="0" borderId="5" xfId="2" applyNumberFormat="1" applyFont="1" applyBorder="1" applyAlignment="1" applyProtection="1">
      <alignment horizontal="center" vertical="center"/>
      <protection locked="0"/>
    </xf>
    <xf numFmtId="164" fontId="7" fillId="0" borderId="6" xfId="2" applyNumberFormat="1" applyFont="1" applyBorder="1" applyAlignment="1" applyProtection="1">
      <alignment horizontal="center" vertical="center"/>
      <protection locked="0"/>
    </xf>
    <xf numFmtId="0" fontId="10" fillId="3" borderId="10" xfId="2" applyFont="1" applyFill="1" applyBorder="1" applyAlignment="1" applyProtection="1">
      <alignment horizontal="center"/>
      <protection locked="0"/>
    </xf>
    <xf numFmtId="164" fontId="7" fillId="0" borderId="11" xfId="2" applyNumberFormat="1" applyFont="1" applyBorder="1" applyAlignment="1" applyProtection="1">
      <alignment horizontal="center" vertical="center"/>
      <protection locked="0"/>
    </xf>
    <xf numFmtId="164" fontId="7" fillId="0" borderId="12" xfId="2" applyNumberFormat="1" applyFont="1" applyBorder="1" applyAlignment="1" applyProtection="1">
      <alignment horizontal="center" vertical="center"/>
      <protection locked="0"/>
    </xf>
    <xf numFmtId="164" fontId="3" fillId="0" borderId="5" xfId="2" applyNumberFormat="1" applyFont="1" applyBorder="1" applyAlignment="1" applyProtection="1">
      <alignment horizontal="center"/>
      <protection locked="0"/>
    </xf>
    <xf numFmtId="164" fontId="3" fillId="0" borderId="6" xfId="2" applyNumberFormat="1" applyFont="1" applyBorder="1" applyAlignment="1" applyProtection="1">
      <alignment horizontal="center"/>
      <protection locked="0"/>
    </xf>
    <xf numFmtId="164" fontId="3" fillId="0" borderId="7" xfId="2" applyNumberFormat="1" applyFont="1" applyBorder="1" applyAlignment="1" applyProtection="1">
      <alignment horizontal="center"/>
      <protection locked="0"/>
    </xf>
    <xf numFmtId="164" fontId="3" fillId="0" borderId="8" xfId="2" applyNumberFormat="1" applyFont="1" applyBorder="1" applyAlignment="1" applyProtection="1">
      <alignment horizontal="center"/>
      <protection locked="0"/>
    </xf>
    <xf numFmtId="0" fontId="10" fillId="3" borderId="9" xfId="2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7" fillId="0" borderId="0" xfId="0" applyFont="1"/>
    <xf numFmtId="0" fontId="11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7" fillId="0" borderId="0" xfId="0" applyFont="1" applyProtection="1">
      <protection locked="0"/>
    </xf>
    <xf numFmtId="0" fontId="11" fillId="2" borderId="0" xfId="0" applyFont="1" applyFill="1" applyProtection="1">
      <protection locked="0"/>
    </xf>
    <xf numFmtId="14" fontId="11" fillId="2" borderId="0" xfId="0" applyNumberFormat="1" applyFont="1" applyFill="1" applyProtection="1">
      <protection locked="0"/>
    </xf>
    <xf numFmtId="164" fontId="7" fillId="0" borderId="0" xfId="0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 indent="1"/>
      <protection locked="0"/>
    </xf>
    <xf numFmtId="0" fontId="7" fillId="0" borderId="0" xfId="0" pivotButton="1" applyFont="1" applyProtection="1">
      <protection locked="0"/>
    </xf>
    <xf numFmtId="14" fontId="11" fillId="0" borderId="0" xfId="0" applyNumberFormat="1" applyFont="1" applyAlignment="1">
      <alignment horizontal="left"/>
    </xf>
    <xf numFmtId="0" fontId="11" fillId="0" borderId="0" xfId="0" applyFont="1"/>
    <xf numFmtId="0" fontId="5" fillId="0" borderId="21" xfId="2" applyFont="1" applyBorder="1" applyAlignment="1">
      <alignment horizontal="left" vertical="center" shrinkToFit="1"/>
    </xf>
    <xf numFmtId="0" fontId="6" fillId="0" borderId="21" xfId="0" applyFont="1" applyBorder="1" applyAlignment="1">
      <alignment vertical="center"/>
    </xf>
    <xf numFmtId="164" fontId="5" fillId="0" borderId="21" xfId="1" applyNumberFormat="1" applyFont="1" applyBorder="1" applyAlignment="1">
      <alignment horizontal="center" vertical="center"/>
    </xf>
    <xf numFmtId="14" fontId="6" fillId="0" borderId="21" xfId="0" applyNumberFormat="1" applyFont="1" applyBorder="1" applyAlignment="1">
      <alignment horizontal="center" vertical="center"/>
    </xf>
    <xf numFmtId="0" fontId="12" fillId="2" borderId="0" xfId="0" applyFont="1" applyFill="1" applyProtection="1">
      <protection locked="0"/>
    </xf>
    <xf numFmtId="14" fontId="12" fillId="2" borderId="0" xfId="0" applyNumberFormat="1" applyFont="1" applyFill="1" applyProtection="1">
      <protection locked="0"/>
    </xf>
    <xf numFmtId="0" fontId="13" fillId="0" borderId="0" xfId="0" applyFont="1" applyAlignment="1" applyProtection="1">
      <alignment horizontal="left"/>
      <protection locked="0"/>
    </xf>
    <xf numFmtId="164" fontId="13" fillId="0" borderId="0" xfId="0" applyNumberFormat="1" applyFont="1" applyAlignment="1" applyProtection="1">
      <alignment horizontal="left"/>
      <protection locked="0"/>
    </xf>
    <xf numFmtId="14" fontId="13" fillId="0" borderId="0" xfId="0" applyNumberFormat="1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 indent="1"/>
      <protection locked="0"/>
    </xf>
    <xf numFmtId="164" fontId="7" fillId="0" borderId="0" xfId="0" applyNumberFormat="1" applyFont="1" applyProtection="1">
      <protection locked="0"/>
    </xf>
    <xf numFmtId="0" fontId="10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164" fontId="3" fillId="0" borderId="0" xfId="0" applyNumberFormat="1" applyFont="1" applyProtection="1">
      <protection locked="0"/>
    </xf>
    <xf numFmtId="164" fontId="10" fillId="2" borderId="0" xfId="0" applyNumberFormat="1" applyFont="1" applyFill="1" applyProtection="1">
      <protection locked="0"/>
    </xf>
    <xf numFmtId="14" fontId="10" fillId="2" borderId="0" xfId="0" applyNumberFormat="1" applyFont="1" applyFill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8" fillId="0" borderId="0" xfId="1" applyFont="1" applyProtection="1">
      <protection locked="0"/>
    </xf>
    <xf numFmtId="164" fontId="9" fillId="0" borderId="0" xfId="1" applyNumberFormat="1" applyFont="1" applyAlignment="1" applyProtection="1">
      <alignment horizontal="center"/>
      <protection locked="0"/>
    </xf>
    <xf numFmtId="0" fontId="10" fillId="4" borderId="20" xfId="1" applyFont="1" applyFill="1" applyBorder="1" applyAlignment="1" applyProtection="1">
      <alignment horizontal="center" vertical="center" wrapText="1" readingOrder="1"/>
      <protection locked="0"/>
    </xf>
    <xf numFmtId="0" fontId="10" fillId="4" borderId="20" xfId="1" applyFont="1" applyFill="1" applyBorder="1" applyAlignment="1" applyProtection="1">
      <alignment horizontal="center" vertical="center" readingOrder="1"/>
      <protection locked="0"/>
    </xf>
    <xf numFmtId="164" fontId="10" fillId="4" borderId="20" xfId="1" applyNumberFormat="1" applyFont="1" applyFill="1" applyBorder="1" applyAlignment="1" applyProtection="1">
      <alignment horizontal="center" vertical="center" wrapText="1" readingOrder="1"/>
      <protection locked="0"/>
    </xf>
    <xf numFmtId="14" fontId="10" fillId="4" borderId="20" xfId="1" applyNumberFormat="1" applyFont="1" applyFill="1" applyBorder="1" applyAlignment="1" applyProtection="1">
      <alignment horizontal="center" vertical="center" wrapText="1" readingOrder="1"/>
      <protection locked="0"/>
    </xf>
    <xf numFmtId="0" fontId="5" fillId="0" borderId="1" xfId="1" applyFont="1" applyBorder="1" applyAlignment="1" applyProtection="1">
      <alignment horizontal="left" vertical="center" wrapText="1" readingOrder="1"/>
      <protection locked="0"/>
    </xf>
    <xf numFmtId="0" fontId="5" fillId="0" borderId="1" xfId="1" applyFont="1" applyBorder="1" applyAlignment="1" applyProtection="1">
      <alignment horizontal="left" vertical="center" readingOrder="1"/>
      <protection locked="0"/>
    </xf>
    <xf numFmtId="164" fontId="5" fillId="0" borderId="1" xfId="1" applyNumberFormat="1" applyFont="1" applyBorder="1" applyAlignment="1" applyProtection="1">
      <alignment horizontal="center" vertical="center" wrapText="1" readingOrder="1"/>
      <protection locked="0"/>
    </xf>
    <xf numFmtId="14" fontId="5" fillId="0" borderId="1" xfId="1" applyNumberFormat="1" applyFont="1" applyBorder="1" applyAlignment="1" applyProtection="1">
      <alignment horizontal="center" vertical="center" wrapText="1" readingOrder="1"/>
      <protection locked="0"/>
    </xf>
    <xf numFmtId="0" fontId="7" fillId="0" borderId="1" xfId="0" applyFont="1" applyBorder="1" applyProtection="1">
      <protection locked="0"/>
    </xf>
    <xf numFmtId="164" fontId="5" fillId="0" borderId="1" xfId="1" applyNumberFormat="1" applyFont="1" applyBorder="1" applyAlignment="1" applyProtection="1">
      <alignment horizontal="center" vertical="center" readingOrder="1"/>
      <protection locked="0"/>
    </xf>
    <xf numFmtId="14" fontId="5" fillId="0" borderId="1" xfId="1" applyNumberFormat="1" applyFont="1" applyBorder="1" applyAlignment="1" applyProtection="1">
      <alignment horizontal="center" vertical="center" readingOrder="1"/>
      <protection locked="0"/>
    </xf>
    <xf numFmtId="0" fontId="7" fillId="5" borderId="22" xfId="0" applyFont="1" applyFill="1" applyBorder="1" applyProtection="1">
      <protection locked="0"/>
    </xf>
    <xf numFmtId="0" fontId="10" fillId="3" borderId="9" xfId="2" applyFont="1" applyFill="1" applyBorder="1" applyAlignment="1" applyProtection="1">
      <alignment horizontal="center"/>
      <protection locked="0"/>
    </xf>
    <xf numFmtId="0" fontId="10" fillId="3" borderId="13" xfId="2" applyFont="1" applyFill="1" applyBorder="1" applyAlignment="1" applyProtection="1">
      <alignment horizontal="center"/>
      <protection locked="0"/>
    </xf>
    <xf numFmtId="164" fontId="3" fillId="0" borderId="14" xfId="2" applyNumberFormat="1" applyFont="1" applyBorder="1" applyAlignment="1" applyProtection="1">
      <alignment horizontal="center"/>
      <protection locked="0"/>
    </xf>
    <xf numFmtId="164" fontId="3" fillId="0" borderId="15" xfId="2" applyNumberFormat="1" applyFont="1" applyBorder="1" applyAlignment="1" applyProtection="1">
      <alignment horizontal="center"/>
      <protection locked="0"/>
    </xf>
    <xf numFmtId="0" fontId="10" fillId="3" borderId="16" xfId="2" applyFont="1" applyFill="1" applyBorder="1" applyAlignment="1" applyProtection="1">
      <alignment horizontal="center" vertical="center"/>
      <protection locked="0"/>
    </xf>
    <xf numFmtId="0" fontId="10" fillId="3" borderId="17" xfId="2" applyFont="1" applyFill="1" applyBorder="1" applyAlignment="1" applyProtection="1">
      <alignment horizontal="center" vertical="center"/>
      <protection locked="0"/>
    </xf>
    <xf numFmtId="164" fontId="7" fillId="0" borderId="18" xfId="2" applyNumberFormat="1" applyFont="1" applyBorder="1" applyAlignment="1" applyProtection="1">
      <alignment horizontal="center" vertical="center"/>
      <protection locked="0"/>
    </xf>
    <xf numFmtId="164" fontId="7" fillId="0" borderId="19" xfId="2" applyNumberFormat="1" applyFont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protection locked="0"/>
    </xf>
    <xf numFmtId="0" fontId="7" fillId="0" borderId="0" xfId="0" applyFont="1" applyAlignment="1" applyProtection="1">
      <protection locked="0"/>
    </xf>
    <xf numFmtId="0" fontId="7" fillId="0" borderId="0" xfId="0" applyFont="1" applyProtection="1"/>
    <xf numFmtId="164" fontId="7" fillId="0" borderId="0" xfId="0" applyNumberFormat="1" applyFont="1" applyProtection="1"/>
    <xf numFmtId="14" fontId="7" fillId="0" borderId="0" xfId="0" applyNumberFormat="1" applyFont="1" applyProtection="1"/>
    <xf numFmtId="0" fontId="14" fillId="2" borderId="0" xfId="0" applyFont="1" applyFill="1" applyAlignment="1" applyProtection="1"/>
    <xf numFmtId="0" fontId="7" fillId="0" borderId="0" xfId="0" applyFont="1" applyAlignment="1" applyProtection="1"/>
  </cellXfs>
  <cellStyles count="4">
    <cellStyle name="Normal" xfId="0" builtinId="0"/>
    <cellStyle name="Normal 2" xfId="1" xr:uid="{7BEA56D6-D225-41C6-B706-08B80F58F475}"/>
    <cellStyle name="Normal 3" xfId="2" xr:uid="{C5086B95-FB40-47F7-908B-7880A1B5CC3F}"/>
    <cellStyle name="Normal 3 2" xfId="3" xr:uid="{4502302E-C875-4169-9F4D-6D7BF7BDF919}"/>
  </cellStyles>
  <dxfs count="6328">
    <dxf>
      <fill>
        <patternFill>
          <bgColor rgb="FFFF99CC"/>
        </patternFill>
      </fill>
    </dxf>
    <dxf>
      <fill>
        <patternFill>
          <bgColor rgb="FFFF99CC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9" formatCode="m/d/yyyy"/>
    </dxf>
    <dxf>
      <numFmt numFmtId="19" formatCode="m/d/yyyy"/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9" formatCode="m/d/yyyy"/>
    </dxf>
    <dxf>
      <numFmt numFmtId="19" formatCode="m/d/yyyy"/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9" formatCode="m/d/yyyy"/>
    </dxf>
    <dxf>
      <numFmt numFmtId="19" formatCode="m/d/yyyy"/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9" formatCode="m/d/yyyy"/>
    </dxf>
    <dxf>
      <numFmt numFmtId="19" formatCode="m/d/yyyy"/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9" formatCode="m/d/yyyy"/>
    </dxf>
    <dxf>
      <numFmt numFmtId="19" formatCode="m/d/yyyy"/>
    </dxf>
    <dxf>
      <font>
        <color theme="0"/>
      </font>
    </dxf>
    <dxf>
      <font>
        <color theme="0"/>
      </font>
    </dxf>
    <dxf>
      <fill>
        <patternFill patternType="solid">
          <bgColor theme="8" tint="-0.499984740745262"/>
        </patternFill>
      </fill>
    </dxf>
    <dxf>
      <fill>
        <patternFill patternType="solid">
          <bgColor theme="8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Segoe UI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Segoe UI"/>
        <family val="2"/>
        <scheme val="none"/>
      </font>
      <numFmt numFmtId="19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Segoe UI"/>
        <family val="2"/>
        <scheme val="none"/>
      </font>
      <numFmt numFmtId="164" formatCode="&quot;$&quot;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Segoe U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Segoe UI"/>
        <family val="2"/>
        <scheme val="none"/>
      </font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indexed="64"/>
        </bottom>
      </border>
    </dxf>
    <dxf>
      <border outline="0">
        <bottom style="thin">
          <color rgb="FF000000"/>
        </bottom>
      </border>
    </dxf>
  </dxfs>
  <tableStyles count="0" defaultTableStyle="TableStyleMedium2" defaultPivotStyle="PivotStyleLight16"/>
  <colors>
    <mruColors>
      <color rgb="FFFFFF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rk, Heather@DHCS" refreshedDate="46136.61783599537" createdVersion="8" refreshedVersion="8" minRefreshableVersion="3" recordCount="9644" xr:uid="{405D1928-A367-4472-A94D-2BF562034B43}">
  <cacheSource type="worksheet">
    <worksheetSource ref="A2:D9646" sheet="CA OSF Payments as of 1.23.26"/>
  </cacheSource>
  <cacheFields count="4">
    <cacheField name="Beneficiary Name" numFmtId="0">
      <sharedItems containsBlank="1" count="286">
        <s v=" California"/>
        <s v="Agoura Hills City"/>
        <s v="Alameda County"/>
        <s v="Albany City"/>
        <s v="Alhambra City"/>
        <s v="Amador County"/>
        <s v="American Canyon City"/>
        <s v="Anaheim City"/>
        <s v="Apple Valley Town"/>
        <s v="Arcadia City"/>
        <s v="Arcata City"/>
        <s v="Arroyo Grande City"/>
        <s v="Arvin City"/>
        <s v="Atascadero City"/>
        <s v="Auburn City"/>
        <s v="Avenal City"/>
        <s v="Azusa City"/>
        <s v="Bakersfield City"/>
        <s v="Baldwin Park City"/>
        <s v="Barstow City"/>
        <s v="Beaumont City"/>
        <s v="Bell City"/>
        <s v="Bell Gardens City"/>
        <s v="Berkeley City"/>
        <s v="Beverly Hills City"/>
        <s v="Blythe City"/>
        <s v="Brawley City"/>
        <s v="Brea City"/>
        <s v="Buena Park City"/>
        <s v="Burbank City"/>
        <s v="Burlingame City"/>
        <s v="Butte County"/>
        <s v="Calabasas City"/>
        <s v="Calaveras County"/>
        <s v="Calexico City"/>
        <s v="Campbell City"/>
        <s v="Carlsbad City"/>
        <s v="Cathedral City"/>
        <s v="Chico City"/>
        <s v="Chula Vista City"/>
        <s v="Citrus Heights City"/>
        <s v="City Of Antioch"/>
        <s v="City Of Lathrop"/>
        <s v="City Of Santa Cruz"/>
        <s v="Claremont City"/>
        <s v="Clearlake City"/>
        <s v="Clovis City"/>
        <s v="Coachella City"/>
        <s v="Colusa County"/>
        <s v="Compton City"/>
        <s v="Concord City"/>
        <s v="Contra Costa County"/>
        <s v="Corcoran City"/>
        <s v="Corona City"/>
        <s v="Costa Mesa City"/>
        <s v="Covina City"/>
        <s v="Culver City"/>
        <s v="Del Norte County"/>
        <s v="Delano City"/>
        <s v="Desert Hot Springs City"/>
        <s v="Diamond Bar City"/>
        <s v="Downey City"/>
        <s v="Dublin City"/>
        <s v="East Palo Alto City"/>
        <s v="El Centro City"/>
        <s v="El Dorado County"/>
        <s v="El Monte City"/>
        <s v="El Paso De Robles (Paso Robles) City"/>
        <s v="El Segundo City"/>
        <s v="Elk Grove City"/>
        <s v="Emeryville City"/>
        <s v="Encinitas City"/>
        <s v="Escondido City"/>
        <s v="Eureka City"/>
        <s v="Fairfield City"/>
        <s v="Farmersville City"/>
        <s v="Folsom City"/>
        <s v="Fontana City"/>
        <s v="Fortuna City"/>
        <s v="Foster City"/>
        <s v="Fountain Valley City"/>
        <s v="Fremont City"/>
        <s v="Fresno City"/>
        <s v="Fresno County"/>
        <s v="Fullerton City"/>
        <s v="Garden Grove City"/>
        <s v="Gardena City"/>
        <s v="Gilroy City"/>
        <s v="Glendale City"/>
        <s v="Glendora City"/>
        <s v="Glenn County"/>
        <s v="Grand Terrace City"/>
        <s v="Grover Beach City"/>
        <s v="Hanford City"/>
        <s v="Hawthorne City"/>
        <s v="Hayward City"/>
        <s v="Healdsburg City"/>
        <s v="Hemet City"/>
        <s v="Hercules City"/>
        <s v="Hermosa Beach City"/>
        <s v="Hesperia City"/>
        <s v="Hollister City"/>
        <s v="Humboldt County"/>
        <s v="Huntington Beach City"/>
        <s v="Huntington Park City"/>
        <s v="Imperial City"/>
        <s v="Imperial County"/>
        <s v="Indio City"/>
        <s v="Inglewood City"/>
        <s v="Inyo County"/>
        <s v="Irvine City"/>
        <s v="Jurupa Valley City"/>
        <s v="Kerman City"/>
        <s v="Kern County"/>
        <s v="King City"/>
        <s v="Kings County"/>
        <s v="La Habra City"/>
        <s v="La Mesa City"/>
        <s v="La Puente City"/>
        <s v="La Quinta City"/>
        <s v="Laguna Beach City"/>
        <s v="Laguna Woods City"/>
        <s v="Lake County"/>
        <s v="Lake Elsinore City"/>
        <s v="Lakeport City"/>
        <s v="Lakewood City"/>
        <s v="Lancaster City"/>
        <s v="Lassen County"/>
        <s v="Lemon Grove City"/>
        <s v="Lemoore City"/>
        <s v="Lindsay City"/>
        <s v="Livermore City"/>
        <s v="Lompoc City"/>
        <s v="Long Beach City"/>
        <s v="Los Alamitos City"/>
        <s v="Los Angeles City"/>
        <s v="Los Angeles County"/>
        <s v="Los Gatos Town"/>
        <s v="Madera City"/>
        <s v="Madera County"/>
        <s v="Manhattan Beach City"/>
        <s v="Manteca City"/>
        <s v="Marin County"/>
        <s v="Marina City"/>
        <s v="Mariposa County"/>
        <s v="Martinez City"/>
        <s v="Mcfarland City"/>
        <s v="Mendocino County"/>
        <s v="Menifee City"/>
        <s v="Merced City"/>
        <s v="Merced County"/>
        <s v="Millbrae City"/>
        <s v="Mission Viejo City"/>
        <s v="Modesto City"/>
        <s v="Modoc County"/>
        <s v="Mono County"/>
        <s v="Monrovia City"/>
        <s v="Montebello City"/>
        <s v="Monterey City"/>
        <s v="Monterey County"/>
        <s v="Monterey Park City"/>
        <s v="Moraga Town"/>
        <s v="Moreno Valley City"/>
        <s v="Murrieta City"/>
        <s v="Napa City"/>
        <s v="Napa County"/>
        <s v="National City"/>
        <s v="Nevada County"/>
        <s v="Newport Beach City"/>
        <s v="Norco City"/>
        <s v="Oakland City"/>
        <s v="Oakley City"/>
        <s v="Oceanside City"/>
        <s v="Ontario City"/>
        <s v="Orange City"/>
        <s v="Orange County"/>
        <s v="Orange Cove City"/>
        <s v="Oroville City"/>
        <s v="Oxnard City"/>
        <s v="Pacifica City"/>
        <s v="Palm Desert City"/>
        <s v="Palm Springs City"/>
        <s v="Palmdale City"/>
        <s v="Palo Alto City"/>
        <s v="Paramount City"/>
        <s v="Parlier City"/>
        <s v="Pasadena City"/>
        <s v="Petaluma City"/>
        <s v="Pinole City"/>
        <s v="Pittsburg City"/>
        <s v="Placentia City"/>
        <s v="Placer County"/>
        <s v="Placerville City"/>
        <s v="Pleasanton City"/>
        <s v="Plumas County"/>
        <s v="Pomona City"/>
        <s v="Rancho Cucamonga City"/>
        <s v="Rancho Mirage City"/>
        <s v="Red Bluff City"/>
        <s v="Redding City"/>
        <s v="Redlands City"/>
        <s v="Redondo Beach City"/>
        <s v="Rialto City"/>
        <s v="Richmond City"/>
        <s v="Ridgecrest City"/>
        <s v="Riverside City"/>
        <s v="Riverside County"/>
        <s v="Rocklin City"/>
        <s v="Rohnert Park City"/>
        <s v="Roseville City"/>
        <s v="Sacramento City"/>
        <s v="Sacramento County"/>
        <s v="Salinas City"/>
        <s v="San Benito County"/>
        <s v="San Bernardino City"/>
        <s v="San Bernardino County"/>
        <s v="San Bruno City"/>
        <s v="San Carlos City"/>
        <s v="San Clemente City"/>
        <s v="San Diego City"/>
        <s v="San Diego County"/>
        <s v="San Fernando City"/>
        <s v="San Francisco City"/>
        <s v="San Gabriel City"/>
        <s v="San Jacinto City"/>
        <s v="San Joaquin County"/>
        <s v="San Jose City"/>
        <s v="San Leandro City"/>
        <s v="San Luis Obispo City"/>
        <s v="San Luis Obispo County"/>
        <s v="San Mateo City"/>
        <s v="San Mateo County"/>
        <s v="San Pablo City"/>
        <s v="San Rafael City"/>
        <s v="Santa Ana City"/>
        <s v="Santa Barbara City"/>
        <s v="Santa Barbara County"/>
        <s v="Santa Clara City"/>
        <s v="Santa Clara County"/>
        <s v="Santa Clarita City"/>
        <s v="Santa Cruz County"/>
        <s v="Santa Monica City"/>
        <s v="Santa Rosa City"/>
        <s v="Seaside City"/>
        <s v="Selma City"/>
        <s v="Shasta County"/>
        <s v="Simi Valley City"/>
        <s v="Siskiyou County"/>
        <s v="Solano County"/>
        <s v="Soledad City"/>
        <s v="Sonoma City"/>
        <s v="Sonoma County"/>
        <s v="South Lake Tahoe City"/>
        <s v="South Pasadena City"/>
        <s v="South San Francisco City"/>
        <s v="Stanislaus County"/>
        <s v="Stockton City"/>
        <s v="Sunnyvale City"/>
        <s v="Sutter County"/>
        <s v="Tehama County"/>
        <s v="Torrance City"/>
        <s v="Tracy City"/>
        <s v="Trinity County"/>
        <s v="Tulare County"/>
        <s v="Tuolumne County"/>
        <s v="Turlock City"/>
        <s v="Tustin City"/>
        <s v="Ukiah City"/>
        <s v="Union City"/>
        <s v="Upland City"/>
        <s v="Vacaville City"/>
        <s v="Vallejo City"/>
        <s v="Ventura County"/>
        <s v="Victorville City"/>
        <s v="Vista City"/>
        <s v="West Covina City"/>
        <s v="West Hollywood City"/>
        <s v="West Sacramento City"/>
        <s v="Westminster City"/>
        <s v="Whittier City"/>
        <s v="Woodland City"/>
        <s v="Yolo County"/>
        <s v="Yorba Linda City"/>
        <s v="Yuba County"/>
        <s v="Yucaipa City"/>
        <m/>
      </sharedItems>
    </cacheField>
    <cacheField name="Payment Type" numFmtId="0">
      <sharedItems containsBlank="1" count="134">
        <s v="Allergan Payment 1 - OSF"/>
        <s v="Allergan Payment 2 - OSF"/>
        <s v="Allergan Payment 3 - OSF"/>
        <s v="CVS Payment 1 - OSF"/>
        <s v="CVS Payment 1 - State Cost Fund"/>
        <s v="CVS Payment 2 - OSF"/>
        <s v="CVS Payment 2 - State Cost Fund"/>
        <s v="CVS Payment 3 - OSF"/>
        <s v="Distributor Payment 1 - OSF"/>
        <s v="Distributor Payment 1 - State Cost Fund"/>
        <s v="Distributor Payment 1a - OSF"/>
        <s v="Distributor Payment 2 - OSF"/>
        <s v="Distributor Payment 3 - OSF"/>
        <s v="Distributor Payment 4 - OSF"/>
        <s v="Distributor Payment 5 - OSF"/>
        <s v="Distributor Payment 7 - OSF"/>
        <s v="Janssen Payment 1 - OSF"/>
        <s v="Janssen Payment 1 - State Cost Fund"/>
        <s v="Janssen Payment 2 - OSF"/>
        <s v="Janssen Payment 3 - OSF"/>
        <s v="Janssen Payment 4 - OSF"/>
        <s v="Janssen Payment 5 - OSF"/>
        <s v="Kroger Payment 1 - OSF"/>
        <s v="Kroger Payment 2 - OSF"/>
        <s v="Teva Payment 1 - OSF"/>
        <s v="Teva Payment 2 - OSF"/>
        <s v="Teva Payment 3 - OSF"/>
        <s v="Walgreens Payment 1 - OSF"/>
        <s v="Walgreens Payment 2 - OSF"/>
        <s v="Walgreens Payment 3 - OSF"/>
        <s v="Walgreens Payment 3a - OSF"/>
        <s v="Walmart Payment 1 - OSF"/>
        <s v="Walmart Payment 1a - OSF"/>
        <s v="Walmart Payment 3 - OSF"/>
        <s v="Distributor Payment 1 - Abatement Fund"/>
        <s v="Distributor Payment 2 - Abatement Fund"/>
        <s v="Distributor Payment 3 - Abatement Fund"/>
        <s v="Distributor Payment 4 - Abatement Fund"/>
        <s v="Distributor Payment 5 - Abatement Fund"/>
        <s v="Distributor Payment 7 - Abatement Fund"/>
        <s v="Allergan Payment 1 - Abatement Fund"/>
        <s v="Allergan Payment 1 - Subdivision Fund"/>
        <s v="Allergan Payment 2 - Abatement Fund"/>
        <s v="Allergan Payment 2 - Subdivision Fund"/>
        <s v="Allergan Payment 3 - Abatement Fund"/>
        <s v="Allergan Payment 3 - Subdivision Fund"/>
        <s v="CVS Payment 1 - Abatement Fund"/>
        <s v="CVS Payment 1 - Subdivision Fund"/>
        <s v="CVS Payment 2 - Abatement Fund"/>
        <s v="CVS Payment 2 - Subdivision Fund"/>
        <s v="CVS Payment 3 - Abatement Fund"/>
        <s v="CVS Payment 3 - Subdivision Fund"/>
        <s v="Distributor Payment 1 - Subdivision Fund"/>
        <s v="Distributor Payment 2 - Subdivision Fund"/>
        <s v="Distributor Payment 3 - Subdivision Fund"/>
        <s v="Distributor Payment 4 - Special Master Award of Subdivision Costs"/>
        <s v="Distributor Payment 4 - Subdivision Fund"/>
        <s v="Distributor Payment 5 - Subdivision Fund"/>
        <s v="Distributor Payment 7 - Subdivision Fund"/>
        <s v="Janssen Payment 1 - Abatement Fund"/>
        <s v="Janssen Payment 1 - Subdivision Fund"/>
        <s v="Janssen Payment 2 - Abatement Fund"/>
        <s v="Janssen Payment 2 - Subdivision Fund"/>
        <s v="Janssen Payment 3 - Abatement Fund"/>
        <s v="Janssen Payment 3 - Subdivision Fund"/>
        <s v="Janssen Payment 4 - Abatement Fund"/>
        <s v="Janssen Payment 4 - Subdivision Fund"/>
        <s v="Janssen Payment 5 - Abatement Fund"/>
        <s v="Janssen Payment 5 - Subdivision Fund"/>
        <s v="Kroger Payment 1 - Abatement Fund"/>
        <s v="Kroger Payment 1 - Subdivision Fund"/>
        <s v="Kroger Payment 2 - Abatement Fund"/>
        <s v="Kroger Payment 2 - Subdivision Fund"/>
        <s v="McKinsey"/>
        <s v="Teva Payment 1 - Abatement Fund"/>
        <s v="Teva Payment 1 - Subdivision Fund"/>
        <s v="Teva Payment 2 - Abatement Fund"/>
        <s v="Teva Payment 2 - Subdivision Fund"/>
        <s v="Teva Payment 3 - Abatement Fund"/>
        <s v="Teva Payment 3 - Subdivision Fund"/>
        <s v="Walgreens Payment 1 - Abatement Fund"/>
        <s v="Walgreens Payment 1 - Subdivision Fund"/>
        <s v="Walgreens Payment 2 - Abatement Fund"/>
        <s v="Walgreens Payment 2 - Subdivision Fund"/>
        <s v="Walgreens Payment 3 - Abatement Fund"/>
        <s v="Walgreens Payment 3 - Subdivision Fund"/>
        <s v="Walmart Payment 1 - Abatement Fund"/>
        <s v="Walmart Payment 1 - Subdivision Fund"/>
        <s v="Walmart Payment 3 - Abatement Fund"/>
        <s v="Walmart Payment 3 - Subdivision Fund"/>
        <s v="Janssen Payment 3a - Abatement Fund"/>
        <s v="Distributor Payment 2a - Abatement Fund"/>
        <s v="Distributor Payment 1a - Abatement Fund"/>
        <s v="Distributor Payment 1b - Abatement Fund"/>
        <s v="Allergan Payment 1a - Abatement Fund"/>
        <s v="Allergan Payment 2a - Abatement Fund"/>
        <s v="CVS Payment 1a - Abatement Fund"/>
        <s v="CVS Payment 2a - Abatement Fund"/>
        <s v="Teva Payment 1a - Abatement Fund"/>
        <s v="Teva Payment 2a - Abatement Fund"/>
        <s v="Walgreens Payment 1a - Abatement Fund"/>
        <s v="Walgreens Payment 2a - Abatement Fund"/>
        <s v="Walmart Payment 1a - Abatement Fund"/>
        <s v="Distributor Payment 1a - Subdivision Fund"/>
        <s v="Distributor Payment 2a - Subdivision Fund"/>
        <s v="Distributor Payment 3a - Subdivision Fund"/>
        <s v="Distributor Payment 4a - Subdivision Fund"/>
        <s v="Distributor Payment 5a - Subdivision Fund"/>
        <s v="Distributor Payment 7a - Subdivision Fund"/>
        <s v="Janssen Payment 1a - Subdivision Fund"/>
        <s v="Janssen Payment 2a - Subdivision Fund"/>
        <s v="Janssen Payment 3a - Subdivision Fund"/>
        <s v="Janssen Payment 4a - Subdivision Fund"/>
        <s v="Janssen Payment 5a - Subdivision Fund"/>
        <s v="Kroger Payment 1a - Abatement Fund"/>
        <s v="Kroger Payment 2a - Abatement Fund"/>
        <m/>
        <s v="Distributor Payment 1 - Backstop" u="1"/>
        <s v="Distributor Payment 2 - Backstop" u="1"/>
        <s v="Distributor Payment 2a - Backstop" u="1"/>
        <s v="Janssen Payment 1 - Backstop" u="1"/>
        <s v="Janssen Payment 2 - Backstop" u="1"/>
        <s v="Janssen Payment 3 - Backstop" u="1"/>
        <s v="Janssen Payment 4 - Backstop" u="1"/>
        <s v="Janssen Payment 5 - Backstop" u="1"/>
        <s v="Allergan Payment 1 - Backstop" u="1"/>
        <s v="Janssen Payment 4a - Backstop" u="1"/>
        <s v="Teva Payment 1 - Backstop" u="1"/>
        <s v="Walgreens Payment 1 - Backstop" u="1"/>
        <s v="Walmart Payment 1 - Backstop" u="1"/>
        <s v="Distributor Payment 3 - Backstop" u="1"/>
        <s v="Distributor Payment 4 - Backstop" u="1"/>
        <s v="Distributor Payment 4a - Backstop" u="1"/>
        <s v="Distributor Payment 5 - Backstop" u="1"/>
      </sharedItems>
    </cacheField>
    <cacheField name="Payment Amount" numFmtId="164">
      <sharedItems containsString="0" containsBlank="1" containsNumber="1" minValue="-3317.12" maxValue="39160075.979999997"/>
    </cacheField>
    <cacheField name="Payment Date" numFmtId="14">
      <sharedItems containsNonDate="0" containsDate="1" containsString="0" containsBlank="1" minDate="2022-07-29T00:00:00" maxDate="2025-11-22T00:00:00" count="56">
        <d v="2024-08-15T00:00:00"/>
        <d v="2025-08-08T00:00:00"/>
        <d v="2024-03-29T00:00:00"/>
        <d v="2025-07-15T00:00:00"/>
        <d v="2022-07-29T00:00:00"/>
        <d v="2024-04-01T00:00:00"/>
        <d v="2023-02-28T00:00:00"/>
        <d v="2022-12-30T00:00:00"/>
        <d v="2023-08-02T00:00:00"/>
        <d v="2024-07-31T00:00:00"/>
        <d v="2024-04-30T00:00:00"/>
        <d v="2023-06-16T00:00:00"/>
        <d v="2024-06-17T00:00:00"/>
        <d v="2025-06-16T00:00:00"/>
        <d v="2025-06-30T00:00:00"/>
        <d v="2025-04-15T00:00:00"/>
        <d v="2025-01-15T00:00:00"/>
        <d v="2025-10-31T00:00:00"/>
        <d v="2022-11-15T00:00:00"/>
        <d v="2023-08-01T00:00:00"/>
        <d v="2023-07-20T00:00:00"/>
        <d v="2024-07-15T00:00:00"/>
        <d v="2024-09-06T00:00:00"/>
        <d v="2024-09-11T00:00:00"/>
        <d v="2022-11-30T00:00:00"/>
        <d v="2022-12-15T00:00:00"/>
        <d v="2023-08-31T00:00:00"/>
        <d v="2023-01-31T00:00:00"/>
        <d v="2024-01-16T00:00:00"/>
        <d v="2024-10-15T00:00:00"/>
        <d v="2024-12-20T00:00:00"/>
        <d v="2025-05-30T00:00:00"/>
        <d v="2025-05-28T00:00:00"/>
        <d v="2024-03-15T00:00:00"/>
        <d v="2025-08-15T00:00:00"/>
        <d v="2023-05-31T00:00:00"/>
        <d v="2025-11-21T00:00:00"/>
        <d v="2023-04-28T00:00:00"/>
        <d v="2024-08-30T00:00:00"/>
        <d v="2023-03-31T00:00:00"/>
        <d v="2023-03-02T00:00:00"/>
        <d v="2024-05-15T00:00:00"/>
        <d v="2024-01-05T00:00:00"/>
        <d v="2025-03-19T00:00:00"/>
        <d v="2023-02-15T00:00:00"/>
        <d v="2024-10-31T00:00:00"/>
        <d v="2023-01-13T00:00:00"/>
        <d v="2023-04-30T00:00:00"/>
        <m/>
        <d v="2025-05-15T00:00:00"/>
        <d v="2024-11-22T00:00:00"/>
        <d v="2025-02-28T00:00:00"/>
        <d v="2025-08-29T00:00:00"/>
        <d v="2023-08-15T00:00:00"/>
        <d v="2024-09-16T00:00:00" u="1"/>
        <d v="2025-03-31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44">
  <r>
    <x v="0"/>
    <x v="0"/>
    <n v="5454727.71"/>
    <x v="0"/>
  </r>
  <r>
    <x v="0"/>
    <x v="1"/>
    <n v="5547659.2699999996"/>
    <x v="0"/>
  </r>
  <r>
    <x v="0"/>
    <x v="2"/>
    <n v="5547659.2699999996"/>
    <x v="1"/>
  </r>
  <r>
    <x v="0"/>
    <x v="3"/>
    <n v="5552531.5099999998"/>
    <x v="0"/>
  </r>
  <r>
    <x v="0"/>
    <x v="4"/>
    <n v="25209.58"/>
    <x v="2"/>
  </r>
  <r>
    <x v="0"/>
    <x v="5"/>
    <n v="4455524.76"/>
    <x v="0"/>
  </r>
  <r>
    <x v="0"/>
    <x v="6"/>
    <n v="1445635.04"/>
    <x v="3"/>
  </r>
  <r>
    <x v="0"/>
    <x v="7"/>
    <n v="8429571.6199999992"/>
    <x v="1"/>
  </r>
  <r>
    <x v="0"/>
    <x v="8"/>
    <n v="22306678.920000002"/>
    <x v="4"/>
  </r>
  <r>
    <x v="0"/>
    <x v="9"/>
    <n v="2286.3000000000002"/>
    <x v="5"/>
  </r>
  <r>
    <x v="0"/>
    <x v="10"/>
    <n v="122814.45"/>
    <x v="6"/>
  </r>
  <r>
    <x v="0"/>
    <x v="11"/>
    <n v="30919974.25"/>
    <x v="7"/>
  </r>
  <r>
    <x v="0"/>
    <x v="12"/>
    <n v="27619639.59"/>
    <x v="8"/>
  </r>
  <r>
    <x v="0"/>
    <x v="13"/>
    <n v="13319707.4"/>
    <x v="9"/>
  </r>
  <r>
    <x v="0"/>
    <x v="14"/>
    <n v="13319707.310000001"/>
    <x v="1"/>
  </r>
  <r>
    <x v="0"/>
    <x v="15"/>
    <n v="5915958.7300000004"/>
    <x v="10"/>
  </r>
  <r>
    <x v="0"/>
    <x v="16"/>
    <n v="6266319.04"/>
    <x v="7"/>
  </r>
  <r>
    <x v="0"/>
    <x v="17"/>
    <n v="85138.36"/>
    <x v="5"/>
  </r>
  <r>
    <x v="0"/>
    <x v="18"/>
    <n v="9899182.5299999993"/>
    <x v="7"/>
  </r>
  <r>
    <x v="0"/>
    <x v="19"/>
    <n v="10984863.949999999"/>
    <x v="11"/>
  </r>
  <r>
    <x v="0"/>
    <x v="20"/>
    <n v="14935666.390000001"/>
    <x v="12"/>
  </r>
  <r>
    <x v="0"/>
    <x v="21"/>
    <n v="12888017.74"/>
    <x v="13"/>
  </r>
  <r>
    <x v="0"/>
    <x v="22"/>
    <n v="1691002.58"/>
    <x v="14"/>
  </r>
  <r>
    <x v="0"/>
    <x v="23"/>
    <n v="1608659.63"/>
    <x v="14"/>
  </r>
  <r>
    <x v="0"/>
    <x v="24"/>
    <n v="4911563.91"/>
    <x v="0"/>
  </r>
  <r>
    <x v="0"/>
    <x v="25"/>
    <n v="7596557.8499999996"/>
    <x v="0"/>
  </r>
  <r>
    <x v="0"/>
    <x v="26"/>
    <n v="7596557.8499999996"/>
    <x v="1"/>
  </r>
  <r>
    <x v="0"/>
    <x v="27"/>
    <n v="5956909.5599999996"/>
    <x v="0"/>
  </r>
  <r>
    <x v="0"/>
    <x v="28"/>
    <n v="4430419.5"/>
    <x v="0"/>
  </r>
  <r>
    <x v="0"/>
    <x v="29"/>
    <n v="3931958.36"/>
    <x v="15"/>
  </r>
  <r>
    <x v="0"/>
    <x v="30"/>
    <n v="498461.14"/>
    <x v="16"/>
  </r>
  <r>
    <x v="0"/>
    <x v="31"/>
    <n v="39160075.979999997"/>
    <x v="0"/>
  </r>
  <r>
    <x v="0"/>
    <x v="32"/>
    <n v="271728.74"/>
    <x v="17"/>
  </r>
  <r>
    <x v="0"/>
    <x v="33"/>
    <n v="502570.1"/>
    <x v="17"/>
  </r>
  <r>
    <x v="1"/>
    <x v="34"/>
    <n v="2675.27"/>
    <x v="18"/>
  </r>
  <r>
    <x v="1"/>
    <x v="35"/>
    <n v="2811.58"/>
    <x v="7"/>
  </r>
  <r>
    <x v="1"/>
    <x v="36"/>
    <n v="2369.25"/>
    <x v="19"/>
  </r>
  <r>
    <x v="1"/>
    <x v="37"/>
    <n v="2996.7"/>
    <x v="9"/>
  </r>
  <r>
    <x v="1"/>
    <x v="38"/>
    <n v="2996.7"/>
    <x v="1"/>
  </r>
  <r>
    <x v="1"/>
    <x v="39"/>
    <n v="1330.99"/>
    <x v="10"/>
  </r>
  <r>
    <x v="2"/>
    <x v="40"/>
    <n v="502416.73"/>
    <x v="0"/>
  </r>
  <r>
    <x v="2"/>
    <x v="41"/>
    <n v="130632.06"/>
    <x v="0"/>
  </r>
  <r>
    <x v="2"/>
    <x v="42"/>
    <n v="485854.71999999997"/>
    <x v="0"/>
  </r>
  <r>
    <x v="2"/>
    <x v="43"/>
    <n v="126325.82"/>
    <x v="0"/>
  </r>
  <r>
    <x v="2"/>
    <x v="44"/>
    <n v="485854.71999999997"/>
    <x v="1"/>
  </r>
  <r>
    <x v="2"/>
    <x v="45"/>
    <n v="126325.82"/>
    <x v="1"/>
  </r>
  <r>
    <x v="2"/>
    <x v="46"/>
    <n v="574270.18000000005"/>
    <x v="0"/>
  </r>
  <r>
    <x v="2"/>
    <x v="47"/>
    <n v="143786.41"/>
    <x v="0"/>
  </r>
  <r>
    <x v="2"/>
    <x v="48"/>
    <n v="450194.22"/>
    <x v="0"/>
  </r>
  <r>
    <x v="2"/>
    <x v="49"/>
    <n v="112720.13"/>
    <x v="0"/>
  </r>
  <r>
    <x v="2"/>
    <x v="50"/>
    <n v="899675.1"/>
    <x v="1"/>
  </r>
  <r>
    <x v="2"/>
    <x v="51"/>
    <n v="225261.66"/>
    <x v="1"/>
  </r>
  <r>
    <x v="2"/>
    <x v="34"/>
    <n v="1373775.32"/>
    <x v="18"/>
  </r>
  <r>
    <x v="2"/>
    <x v="52"/>
    <n v="336490.73"/>
    <x v="18"/>
  </r>
  <r>
    <x v="2"/>
    <x v="35"/>
    <n v="1443770.88"/>
    <x v="7"/>
  </r>
  <r>
    <x v="2"/>
    <x v="53"/>
    <n v="353635.36"/>
    <x v="7"/>
  </r>
  <r>
    <x v="2"/>
    <x v="36"/>
    <n v="1190185.92"/>
    <x v="8"/>
  </r>
  <r>
    <x v="2"/>
    <x v="54"/>
    <n v="298000.08"/>
    <x v="8"/>
  </r>
  <r>
    <x v="2"/>
    <x v="37"/>
    <n v="1505383.54"/>
    <x v="9"/>
  </r>
  <r>
    <x v="2"/>
    <x v="55"/>
    <n v="789148"/>
    <x v="9"/>
  </r>
  <r>
    <x v="2"/>
    <x v="56"/>
    <n v="270988.58"/>
    <x v="9"/>
  </r>
  <r>
    <x v="2"/>
    <x v="38"/>
    <n v="1505383.54"/>
    <x v="1"/>
  </r>
  <r>
    <x v="2"/>
    <x v="57"/>
    <n v="376919.62"/>
    <x v="1"/>
  </r>
  <r>
    <x v="2"/>
    <x v="39"/>
    <n v="668617.31000000006"/>
    <x v="10"/>
  </r>
  <r>
    <x v="2"/>
    <x v="58"/>
    <n v="167409.15"/>
    <x v="10"/>
  </r>
  <r>
    <x v="2"/>
    <x v="59"/>
    <n v="517195.18"/>
    <x v="6"/>
  </r>
  <r>
    <x v="2"/>
    <x v="60"/>
    <n v="119792.86"/>
    <x v="6"/>
  </r>
  <r>
    <x v="2"/>
    <x v="61"/>
    <n v="1206626.8400000001"/>
    <x v="6"/>
  </r>
  <r>
    <x v="2"/>
    <x v="62"/>
    <n v="279479.17"/>
    <x v="6"/>
  </r>
  <r>
    <x v="2"/>
    <x v="63"/>
    <n v="907811.81"/>
    <x v="20"/>
  </r>
  <r>
    <x v="2"/>
    <x v="64"/>
    <n v="210267.57"/>
    <x v="20"/>
  </r>
  <r>
    <x v="2"/>
    <x v="65"/>
    <n v="1322894.97"/>
    <x v="21"/>
  </r>
  <r>
    <x v="2"/>
    <x v="66"/>
    <n v="329461.98"/>
    <x v="21"/>
  </r>
  <r>
    <x v="2"/>
    <x v="67"/>
    <n v="1463740.11"/>
    <x v="3"/>
  </r>
  <r>
    <x v="2"/>
    <x v="68"/>
    <n v="364538.93"/>
    <x v="3"/>
  </r>
  <r>
    <x v="2"/>
    <x v="69"/>
    <n v="189905.36"/>
    <x v="3"/>
  </r>
  <r>
    <x v="2"/>
    <x v="70"/>
    <n v="47548.72"/>
    <x v="3"/>
  </r>
  <r>
    <x v="2"/>
    <x v="71"/>
    <n v="180657.96"/>
    <x v="3"/>
  </r>
  <r>
    <x v="2"/>
    <x v="72"/>
    <n v="45233.34"/>
    <x v="3"/>
  </r>
  <r>
    <x v="2"/>
    <x v="73"/>
    <n v="455446.22"/>
    <x v="22"/>
  </r>
  <r>
    <x v="2"/>
    <x v="74"/>
    <n v="456372.2"/>
    <x v="0"/>
  </r>
  <r>
    <x v="2"/>
    <x v="75"/>
    <n v="118660.14"/>
    <x v="0"/>
  </r>
  <r>
    <x v="2"/>
    <x v="76"/>
    <n v="442463.26"/>
    <x v="0"/>
  </r>
  <r>
    <x v="2"/>
    <x v="77"/>
    <n v="115043.71"/>
    <x v="0"/>
  </r>
  <r>
    <x v="2"/>
    <x v="78"/>
    <n v="442463.26"/>
    <x v="1"/>
  </r>
  <r>
    <x v="2"/>
    <x v="79"/>
    <n v="115043.71"/>
    <x v="1"/>
  </r>
  <r>
    <x v="2"/>
    <x v="80"/>
    <n v="673750.68"/>
    <x v="0"/>
  </r>
  <r>
    <x v="2"/>
    <x v="81"/>
    <n v="168694.45"/>
    <x v="0"/>
  </r>
  <r>
    <x v="2"/>
    <x v="82"/>
    <n v="444720.46"/>
    <x v="0"/>
  </r>
  <r>
    <x v="2"/>
    <x v="83"/>
    <n v="111349.61"/>
    <x v="0"/>
  </r>
  <r>
    <x v="2"/>
    <x v="84"/>
    <n v="444720.46"/>
    <x v="15"/>
  </r>
  <r>
    <x v="2"/>
    <x v="85"/>
    <n v="111349.61"/>
    <x v="15"/>
  </r>
  <r>
    <x v="2"/>
    <x v="86"/>
    <n v="4229098.87"/>
    <x v="0"/>
  </r>
  <r>
    <x v="2"/>
    <x v="87"/>
    <n v="1058886.5"/>
    <x v="0"/>
  </r>
  <r>
    <x v="2"/>
    <x v="88"/>
    <n v="56842.73"/>
    <x v="17"/>
  </r>
  <r>
    <x v="2"/>
    <x v="89"/>
    <n v="14232.35"/>
    <x v="17"/>
  </r>
  <r>
    <x v="3"/>
    <x v="40"/>
    <n v="2692.99"/>
    <x v="0"/>
  </r>
  <r>
    <x v="3"/>
    <x v="42"/>
    <n v="2604.21"/>
    <x v="0"/>
  </r>
  <r>
    <x v="3"/>
    <x v="44"/>
    <n v="2604.21"/>
    <x v="1"/>
  </r>
  <r>
    <x v="3"/>
    <x v="46"/>
    <n v="3078.13"/>
    <x v="0"/>
  </r>
  <r>
    <x v="3"/>
    <x v="48"/>
    <n v="2413.0700000000002"/>
    <x v="0"/>
  </r>
  <r>
    <x v="3"/>
    <x v="50"/>
    <n v="4822.32"/>
    <x v="1"/>
  </r>
  <r>
    <x v="3"/>
    <x v="34"/>
    <n v="7203.47"/>
    <x v="18"/>
  </r>
  <r>
    <x v="3"/>
    <x v="35"/>
    <n v="7570.5"/>
    <x v="7"/>
  </r>
  <r>
    <x v="3"/>
    <x v="36"/>
    <n v="6379.48"/>
    <x v="19"/>
  </r>
  <r>
    <x v="3"/>
    <x v="37"/>
    <n v="8068.96"/>
    <x v="9"/>
  </r>
  <r>
    <x v="3"/>
    <x v="38"/>
    <n v="8068.96"/>
    <x v="1"/>
  </r>
  <r>
    <x v="3"/>
    <x v="39"/>
    <n v="3583.83"/>
    <x v="10"/>
  </r>
  <r>
    <x v="3"/>
    <x v="69"/>
    <n v="1017.91"/>
    <x v="3"/>
  </r>
  <r>
    <x v="3"/>
    <x v="71"/>
    <n v="968.34"/>
    <x v="3"/>
  </r>
  <r>
    <x v="3"/>
    <x v="74"/>
    <n v="2446.19"/>
    <x v="0"/>
  </r>
  <r>
    <x v="3"/>
    <x v="76"/>
    <n v="2371.63"/>
    <x v="0"/>
  </r>
  <r>
    <x v="3"/>
    <x v="78"/>
    <n v="2371.63"/>
    <x v="1"/>
  </r>
  <r>
    <x v="3"/>
    <x v="80"/>
    <n v="3611.35"/>
    <x v="0"/>
  </r>
  <r>
    <x v="3"/>
    <x v="82"/>
    <n v="2383.73"/>
    <x v="0"/>
  </r>
  <r>
    <x v="3"/>
    <x v="84"/>
    <n v="2383.73"/>
    <x v="15"/>
  </r>
  <r>
    <x v="3"/>
    <x v="86"/>
    <n v="22668.26"/>
    <x v="0"/>
  </r>
  <r>
    <x v="3"/>
    <x v="88"/>
    <n v="304.68"/>
    <x v="17"/>
  </r>
  <r>
    <x v="4"/>
    <x v="40"/>
    <n v="8578.8700000000008"/>
    <x v="0"/>
  </r>
  <r>
    <x v="4"/>
    <x v="42"/>
    <n v="8296.07"/>
    <x v="0"/>
  </r>
  <r>
    <x v="4"/>
    <x v="44"/>
    <n v="8296.07"/>
    <x v="1"/>
  </r>
  <r>
    <x v="4"/>
    <x v="46"/>
    <n v="9805.7800000000007"/>
    <x v="0"/>
  </r>
  <r>
    <x v="4"/>
    <x v="48"/>
    <n v="7687.16"/>
    <x v="0"/>
  </r>
  <r>
    <x v="4"/>
    <x v="50"/>
    <n v="15362.14"/>
    <x v="1"/>
  </r>
  <r>
    <x v="4"/>
    <x v="34"/>
    <n v="22947.61"/>
    <x v="18"/>
  </r>
  <r>
    <x v="4"/>
    <x v="35"/>
    <n v="24116.82"/>
    <x v="7"/>
  </r>
  <r>
    <x v="4"/>
    <x v="36"/>
    <n v="20322.669999999998"/>
    <x v="19"/>
  </r>
  <r>
    <x v="4"/>
    <x v="37"/>
    <n v="25704.73"/>
    <x v="9"/>
  </r>
  <r>
    <x v="4"/>
    <x v="38"/>
    <n v="25704.73"/>
    <x v="1"/>
  </r>
  <r>
    <x v="4"/>
    <x v="39"/>
    <n v="11416.78"/>
    <x v="10"/>
  </r>
  <r>
    <x v="4"/>
    <x v="59"/>
    <n v="8169.5"/>
    <x v="6"/>
  </r>
  <r>
    <x v="4"/>
    <x v="61"/>
    <n v="19059.599999999999"/>
    <x v="6"/>
  </r>
  <r>
    <x v="4"/>
    <x v="63"/>
    <n v="14339.59"/>
    <x v="20"/>
  </r>
  <r>
    <x v="4"/>
    <x v="65"/>
    <n v="22468.27"/>
    <x v="21"/>
  </r>
  <r>
    <x v="4"/>
    <x v="67"/>
    <n v="24860.41"/>
    <x v="3"/>
  </r>
  <r>
    <x v="4"/>
    <x v="69"/>
    <n v="3242.67"/>
    <x v="3"/>
  </r>
  <r>
    <x v="4"/>
    <x v="71"/>
    <n v="3084.77"/>
    <x v="3"/>
  </r>
  <r>
    <x v="4"/>
    <x v="73"/>
    <n v="6193.03"/>
    <x v="23"/>
  </r>
  <r>
    <x v="4"/>
    <x v="74"/>
    <n v="7792.65"/>
    <x v="0"/>
  </r>
  <r>
    <x v="4"/>
    <x v="76"/>
    <n v="7555.15"/>
    <x v="0"/>
  </r>
  <r>
    <x v="4"/>
    <x v="78"/>
    <n v="7555.15"/>
    <x v="1"/>
  </r>
  <r>
    <x v="4"/>
    <x v="80"/>
    <n v="11504.43"/>
    <x v="0"/>
  </r>
  <r>
    <x v="4"/>
    <x v="82"/>
    <n v="7593.69"/>
    <x v="0"/>
  </r>
  <r>
    <x v="4"/>
    <x v="84"/>
    <n v="7593.69"/>
    <x v="15"/>
  </r>
  <r>
    <x v="4"/>
    <x v="86"/>
    <n v="72212.72"/>
    <x v="0"/>
  </r>
  <r>
    <x v="4"/>
    <x v="88"/>
    <n v="970.6"/>
    <x v="17"/>
  </r>
  <r>
    <x v="5"/>
    <x v="40"/>
    <n v="46524.73"/>
    <x v="0"/>
  </r>
  <r>
    <x v="5"/>
    <x v="41"/>
    <n v="12664.86"/>
    <x v="0"/>
  </r>
  <r>
    <x v="5"/>
    <x v="42"/>
    <n v="44991.06"/>
    <x v="0"/>
  </r>
  <r>
    <x v="5"/>
    <x v="43"/>
    <n v="12247.37"/>
    <x v="0"/>
  </r>
  <r>
    <x v="5"/>
    <x v="44"/>
    <n v="44991.06"/>
    <x v="1"/>
  </r>
  <r>
    <x v="5"/>
    <x v="45"/>
    <n v="12247.37"/>
    <x v="1"/>
  </r>
  <r>
    <x v="5"/>
    <x v="46"/>
    <n v="53178.5"/>
    <x v="0"/>
  </r>
  <r>
    <x v="5"/>
    <x v="47"/>
    <n v="13940.19"/>
    <x v="0"/>
  </r>
  <r>
    <x v="5"/>
    <x v="48"/>
    <n v="41688.83"/>
    <x v="0"/>
  </r>
  <r>
    <x v="5"/>
    <x v="49"/>
    <n v="10928.29"/>
    <x v="0"/>
  </r>
  <r>
    <x v="5"/>
    <x v="50"/>
    <n v="83311.600000000006"/>
    <x v="1"/>
  </r>
  <r>
    <x v="5"/>
    <x v="51"/>
    <n v="21839.26"/>
    <x v="1"/>
  </r>
  <r>
    <x v="5"/>
    <x v="34"/>
    <n v="124448.98"/>
    <x v="18"/>
  </r>
  <r>
    <x v="5"/>
    <x v="52"/>
    <n v="27910.83"/>
    <x v="18"/>
  </r>
  <r>
    <x v="5"/>
    <x v="35"/>
    <n v="130789.81"/>
    <x v="7"/>
  </r>
  <r>
    <x v="5"/>
    <x v="53"/>
    <n v="29332.93"/>
    <x v="7"/>
  </r>
  <r>
    <x v="5"/>
    <x v="36"/>
    <n v="110213.45"/>
    <x v="8"/>
  </r>
  <r>
    <x v="5"/>
    <x v="54"/>
    <n v="28891.3"/>
    <x v="8"/>
  </r>
  <r>
    <x v="5"/>
    <x v="37"/>
    <n v="139401.34"/>
    <x v="9"/>
  </r>
  <r>
    <x v="5"/>
    <x v="56"/>
    <n v="21302.3"/>
    <x v="9"/>
  </r>
  <r>
    <x v="5"/>
    <x v="38"/>
    <n v="139401.34"/>
    <x v="1"/>
  </r>
  <r>
    <x v="5"/>
    <x v="57"/>
    <n v="31264.28"/>
    <x v="1"/>
  </r>
  <r>
    <x v="5"/>
    <x v="39"/>
    <n v="61915.22"/>
    <x v="10"/>
  </r>
  <r>
    <x v="5"/>
    <x v="58"/>
    <n v="13886.06"/>
    <x v="10"/>
  </r>
  <r>
    <x v="5"/>
    <x v="59"/>
    <n v="44304.639999999999"/>
    <x v="6"/>
  </r>
  <r>
    <x v="5"/>
    <x v="60"/>
    <n v="9936.44"/>
    <x v="6"/>
  </r>
  <r>
    <x v="5"/>
    <x v="61"/>
    <n v="103363.61"/>
    <x v="6"/>
  </r>
  <r>
    <x v="5"/>
    <x v="62"/>
    <n v="23181.91"/>
    <x v="6"/>
  </r>
  <r>
    <x v="5"/>
    <x v="63"/>
    <n v="77766.14"/>
    <x v="20"/>
  </r>
  <r>
    <x v="5"/>
    <x v="64"/>
    <n v="17441.03"/>
    <x v="20"/>
  </r>
  <r>
    <x v="5"/>
    <x v="65"/>
    <n v="121849.44"/>
    <x v="21"/>
  </r>
  <r>
    <x v="5"/>
    <x v="66"/>
    <n v="27327.82"/>
    <x v="21"/>
  </r>
  <r>
    <x v="5"/>
    <x v="67"/>
    <n v="134822.43"/>
    <x v="3"/>
  </r>
  <r>
    <x v="5"/>
    <x v="68"/>
    <n v="30237.35"/>
    <x v="3"/>
  </r>
  <r>
    <x v="5"/>
    <x v="69"/>
    <n v="17585.59"/>
    <x v="3"/>
  </r>
  <r>
    <x v="5"/>
    <x v="70"/>
    <n v="4609.88"/>
    <x v="3"/>
  </r>
  <r>
    <x v="5"/>
    <x v="71"/>
    <n v="16729.27"/>
    <x v="3"/>
  </r>
  <r>
    <x v="5"/>
    <x v="72"/>
    <n v="4385.3999999999996"/>
    <x v="3"/>
  </r>
  <r>
    <x v="5"/>
    <x v="73"/>
    <n v="42390.07"/>
    <x v="22"/>
  </r>
  <r>
    <x v="5"/>
    <x v="74"/>
    <n v="42260.92"/>
    <x v="0"/>
  </r>
  <r>
    <x v="5"/>
    <x v="75"/>
    <n v="11504.18"/>
    <x v="0"/>
  </r>
  <r>
    <x v="5"/>
    <x v="76"/>
    <n v="40972.93"/>
    <x v="0"/>
  </r>
  <r>
    <x v="5"/>
    <x v="77"/>
    <n v="11153.56"/>
    <x v="0"/>
  </r>
  <r>
    <x v="5"/>
    <x v="78"/>
    <n v="40972.93"/>
    <x v="1"/>
  </r>
  <r>
    <x v="5"/>
    <x v="79"/>
    <n v="11153.56"/>
    <x v="1"/>
  </r>
  <r>
    <x v="5"/>
    <x v="80"/>
    <n v="62390.58"/>
    <x v="0"/>
  </r>
  <r>
    <x v="5"/>
    <x v="81"/>
    <n v="16355.04"/>
    <x v="0"/>
  </r>
  <r>
    <x v="5"/>
    <x v="82"/>
    <n v="41181.949999999997"/>
    <x v="0"/>
  </r>
  <r>
    <x v="5"/>
    <x v="83"/>
    <n v="10795.42"/>
    <x v="0"/>
  </r>
  <r>
    <x v="5"/>
    <x v="84"/>
    <n v="41181.949999999997"/>
    <x v="15"/>
  </r>
  <r>
    <x v="5"/>
    <x v="85"/>
    <n v="10795.42"/>
    <x v="15"/>
  </r>
  <r>
    <x v="5"/>
    <x v="86"/>
    <n v="391622.5"/>
    <x v="0"/>
  </r>
  <r>
    <x v="5"/>
    <x v="87"/>
    <n v="102659.74"/>
    <x v="0"/>
  </r>
  <r>
    <x v="5"/>
    <x v="88"/>
    <n v="5263.74"/>
    <x v="17"/>
  </r>
  <r>
    <x v="5"/>
    <x v="89"/>
    <n v="1379.84"/>
    <x v="17"/>
  </r>
  <r>
    <x v="6"/>
    <x v="40"/>
    <n v="3420.18"/>
    <x v="0"/>
  </r>
  <r>
    <x v="6"/>
    <x v="42"/>
    <n v="3307.44"/>
    <x v="0"/>
  </r>
  <r>
    <x v="6"/>
    <x v="44"/>
    <n v="3307.44"/>
    <x v="1"/>
  </r>
  <r>
    <x v="6"/>
    <x v="46"/>
    <n v="3909.32"/>
    <x v="0"/>
  </r>
  <r>
    <x v="6"/>
    <x v="48"/>
    <n v="3064.68"/>
    <x v="0"/>
  </r>
  <r>
    <x v="6"/>
    <x v="50"/>
    <n v="6124.5"/>
    <x v="1"/>
  </r>
  <r>
    <x v="6"/>
    <x v="36"/>
    <n v="8102.15"/>
    <x v="8"/>
  </r>
  <r>
    <x v="6"/>
    <x v="37"/>
    <n v="10247.84"/>
    <x v="9"/>
  </r>
  <r>
    <x v="6"/>
    <x v="38"/>
    <n v="10247.84"/>
    <x v="1"/>
  </r>
  <r>
    <x v="6"/>
    <x v="39"/>
    <n v="4551.59"/>
    <x v="10"/>
  </r>
  <r>
    <x v="6"/>
    <x v="59"/>
    <n v="3256.98"/>
    <x v="20"/>
  </r>
  <r>
    <x v="6"/>
    <x v="61"/>
    <n v="7598.59"/>
    <x v="20"/>
  </r>
  <r>
    <x v="6"/>
    <x v="63"/>
    <n v="5716.84"/>
    <x v="20"/>
  </r>
  <r>
    <x v="6"/>
    <x v="65"/>
    <n v="8957.5400000000009"/>
    <x v="21"/>
  </r>
  <r>
    <x v="6"/>
    <x v="67"/>
    <n v="9911.23"/>
    <x v="3"/>
  </r>
  <r>
    <x v="6"/>
    <x v="69"/>
    <n v="1292.77"/>
    <x v="3"/>
  </r>
  <r>
    <x v="6"/>
    <x v="71"/>
    <n v="1229.82"/>
    <x v="3"/>
  </r>
  <r>
    <x v="6"/>
    <x v="73"/>
    <n v="2469.0100000000002"/>
    <x v="22"/>
  </r>
  <r>
    <x v="6"/>
    <x v="74"/>
    <n v="3106.74"/>
    <x v="0"/>
  </r>
  <r>
    <x v="6"/>
    <x v="76"/>
    <n v="3012.05"/>
    <x v="0"/>
  </r>
  <r>
    <x v="6"/>
    <x v="78"/>
    <n v="3012.05"/>
    <x v="1"/>
  </r>
  <r>
    <x v="6"/>
    <x v="80"/>
    <n v="4586.53"/>
    <x v="0"/>
  </r>
  <r>
    <x v="6"/>
    <x v="82"/>
    <n v="3027.42"/>
    <x v="0"/>
  </r>
  <r>
    <x v="6"/>
    <x v="84"/>
    <n v="3027.42"/>
    <x v="15"/>
  </r>
  <r>
    <x v="6"/>
    <x v="86"/>
    <n v="28789.43"/>
    <x v="0"/>
  </r>
  <r>
    <x v="6"/>
    <x v="88"/>
    <n v="386.95"/>
    <x v="17"/>
  </r>
  <r>
    <x v="7"/>
    <x v="40"/>
    <n v="114026.45"/>
    <x v="0"/>
  </r>
  <r>
    <x v="7"/>
    <x v="41"/>
    <n v="9280.07"/>
    <x v="0"/>
  </r>
  <r>
    <x v="7"/>
    <x v="42"/>
    <n v="110267.61"/>
    <x v="0"/>
  </r>
  <r>
    <x v="7"/>
    <x v="43"/>
    <n v="8974.15"/>
    <x v="0"/>
  </r>
  <r>
    <x v="7"/>
    <x v="44"/>
    <n v="110267.61"/>
    <x v="1"/>
  </r>
  <r>
    <x v="7"/>
    <x v="45"/>
    <n v="8974.15"/>
    <x v="1"/>
  </r>
  <r>
    <x v="7"/>
    <x v="46"/>
    <n v="130334.02"/>
    <x v="0"/>
  </r>
  <r>
    <x v="7"/>
    <x v="47"/>
    <n v="9490.74"/>
    <x v="0"/>
  </r>
  <r>
    <x v="7"/>
    <x v="48"/>
    <n v="102174.25"/>
    <x v="0"/>
  </r>
  <r>
    <x v="7"/>
    <x v="49"/>
    <n v="7440.19"/>
    <x v="0"/>
  </r>
  <r>
    <x v="7"/>
    <x v="50"/>
    <n v="204186.6"/>
    <x v="1"/>
  </r>
  <r>
    <x v="7"/>
    <x v="51"/>
    <n v="14868.58"/>
    <x v="1"/>
  </r>
  <r>
    <x v="7"/>
    <x v="34"/>
    <n v="305009.28999999998"/>
    <x v="18"/>
  </r>
  <r>
    <x v="7"/>
    <x v="52"/>
    <n v="22210.35"/>
    <x v="18"/>
  </r>
  <r>
    <x v="7"/>
    <x v="35"/>
    <n v="320549.89"/>
    <x v="7"/>
  </r>
  <r>
    <x v="7"/>
    <x v="53"/>
    <n v="23341.99"/>
    <x v="7"/>
  </r>
  <r>
    <x v="7"/>
    <x v="36"/>
    <n v="270119.75"/>
    <x v="8"/>
  </r>
  <r>
    <x v="7"/>
    <x v="54"/>
    <n v="19669.740000000002"/>
    <x v="8"/>
  </r>
  <r>
    <x v="7"/>
    <x v="37"/>
    <n v="341655.72"/>
    <x v="9"/>
  </r>
  <r>
    <x v="7"/>
    <x v="56"/>
    <n v="3483.77"/>
    <x v="9"/>
  </r>
  <r>
    <x v="7"/>
    <x v="38"/>
    <n v="341655.72"/>
    <x v="1"/>
  </r>
  <r>
    <x v="7"/>
    <x v="57"/>
    <n v="24878.89"/>
    <x v="1"/>
  </r>
  <r>
    <x v="7"/>
    <x v="39"/>
    <n v="151746.66"/>
    <x v="10"/>
  </r>
  <r>
    <x v="7"/>
    <x v="58"/>
    <n v="11049.98"/>
    <x v="10"/>
  </r>
  <r>
    <x v="7"/>
    <x v="59"/>
    <n v="108585.27"/>
    <x v="6"/>
  </r>
  <r>
    <x v="7"/>
    <x v="60"/>
    <n v="7907.03"/>
    <x v="6"/>
  </r>
  <r>
    <x v="7"/>
    <x v="61"/>
    <n v="253331.62"/>
    <x v="6"/>
  </r>
  <r>
    <x v="7"/>
    <x v="62"/>
    <n v="18447.25"/>
    <x v="6"/>
  </r>
  <r>
    <x v="7"/>
    <x v="63"/>
    <n v="190595.33"/>
    <x v="20"/>
  </r>
  <r>
    <x v="7"/>
    <x v="64"/>
    <n v="13878.88"/>
    <x v="20"/>
  </r>
  <r>
    <x v="7"/>
    <x v="65"/>
    <n v="298638.13"/>
    <x v="21"/>
  </r>
  <r>
    <x v="7"/>
    <x v="66"/>
    <n v="21746.41"/>
    <x v="21"/>
  </r>
  <r>
    <x v="7"/>
    <x v="67"/>
    <n v="330433.34999999998"/>
    <x v="3"/>
  </r>
  <r>
    <x v="7"/>
    <x v="68"/>
    <n v="24061.69"/>
    <x v="3"/>
  </r>
  <r>
    <x v="7"/>
    <x v="69"/>
    <n v="43100.15"/>
    <x v="3"/>
  </r>
  <r>
    <x v="7"/>
    <x v="70"/>
    <n v="3138.49"/>
    <x v="3"/>
  </r>
  <r>
    <x v="7"/>
    <x v="71"/>
    <n v="41001.39"/>
    <x v="3"/>
  </r>
  <r>
    <x v="7"/>
    <x v="72"/>
    <n v="2985.67"/>
    <x v="3"/>
  </r>
  <r>
    <x v="7"/>
    <x v="73"/>
    <n v="103892.9"/>
    <x v="22"/>
  </r>
  <r>
    <x v="7"/>
    <x v="74"/>
    <n v="103576.37"/>
    <x v="0"/>
  </r>
  <r>
    <x v="7"/>
    <x v="75"/>
    <n v="8429.58"/>
    <x v="0"/>
  </r>
  <r>
    <x v="7"/>
    <x v="76"/>
    <n v="100419.66"/>
    <x v="0"/>
  </r>
  <r>
    <x v="7"/>
    <x v="77"/>
    <n v="8172.67"/>
    <x v="0"/>
  </r>
  <r>
    <x v="7"/>
    <x v="78"/>
    <n v="100419.66"/>
    <x v="1"/>
  </r>
  <r>
    <x v="7"/>
    <x v="79"/>
    <n v="8172.67"/>
    <x v="1"/>
  </r>
  <r>
    <x v="7"/>
    <x v="80"/>
    <n v="152911.71"/>
    <x v="0"/>
  </r>
  <r>
    <x v="7"/>
    <x v="81"/>
    <n v="11134.81"/>
    <x v="0"/>
  </r>
  <r>
    <x v="7"/>
    <x v="82"/>
    <n v="100931.94"/>
    <x v="0"/>
  </r>
  <r>
    <x v="7"/>
    <x v="83"/>
    <n v="7349.72"/>
    <x v="0"/>
  </r>
  <r>
    <x v="7"/>
    <x v="84"/>
    <n v="100931.94"/>
    <x v="15"/>
  </r>
  <r>
    <x v="7"/>
    <x v="85"/>
    <n v="7349.72"/>
    <x v="15"/>
  </r>
  <r>
    <x v="7"/>
    <x v="86"/>
    <n v="959819.06"/>
    <x v="0"/>
  </r>
  <r>
    <x v="7"/>
    <x v="87"/>
    <n v="69892.679999999993"/>
    <x v="0"/>
  </r>
  <r>
    <x v="7"/>
    <x v="88"/>
    <n v="12900.79"/>
    <x v="17"/>
  </r>
  <r>
    <x v="7"/>
    <x v="89"/>
    <n v="939.42"/>
    <x v="17"/>
  </r>
  <r>
    <x v="8"/>
    <x v="40"/>
    <n v="5181.68"/>
    <x v="0"/>
  </r>
  <r>
    <x v="8"/>
    <x v="42"/>
    <n v="5010.8599999999997"/>
    <x v="0"/>
  </r>
  <r>
    <x v="8"/>
    <x v="44"/>
    <n v="5010.8599999999997"/>
    <x v="1"/>
  </r>
  <r>
    <x v="8"/>
    <x v="46"/>
    <n v="5922.74"/>
    <x v="0"/>
  </r>
  <r>
    <x v="8"/>
    <x v="48"/>
    <n v="4643.08"/>
    <x v="0"/>
  </r>
  <r>
    <x v="8"/>
    <x v="50"/>
    <n v="9278.7999999999993"/>
    <x v="1"/>
  </r>
  <r>
    <x v="8"/>
    <x v="34"/>
    <n v="13860.46"/>
    <x v="18"/>
  </r>
  <r>
    <x v="8"/>
    <x v="35"/>
    <n v="14566.67"/>
    <x v="7"/>
  </r>
  <r>
    <x v="8"/>
    <x v="36"/>
    <n v="12274.99"/>
    <x v="8"/>
  </r>
  <r>
    <x v="8"/>
    <x v="37"/>
    <n v="15525.78"/>
    <x v="9"/>
  </r>
  <r>
    <x v="8"/>
    <x v="38"/>
    <n v="15525.78"/>
    <x v="1"/>
  </r>
  <r>
    <x v="8"/>
    <x v="39"/>
    <n v="6895.79"/>
    <x v="10"/>
  </r>
  <r>
    <x v="8"/>
    <x v="59"/>
    <n v="4934.41"/>
    <x v="6"/>
  </r>
  <r>
    <x v="8"/>
    <x v="61"/>
    <n v="11512.09"/>
    <x v="6"/>
  </r>
  <r>
    <x v="8"/>
    <x v="63"/>
    <n v="8661.18"/>
    <x v="20"/>
  </r>
  <r>
    <x v="8"/>
    <x v="65"/>
    <n v="13570.94"/>
    <x v="21"/>
  </r>
  <r>
    <x v="8"/>
    <x v="67"/>
    <n v="15015.8"/>
    <x v="3"/>
  </r>
  <r>
    <x v="8"/>
    <x v="69"/>
    <n v="1958.59"/>
    <x v="3"/>
  </r>
  <r>
    <x v="8"/>
    <x v="71"/>
    <n v="1863.22"/>
    <x v="3"/>
  </r>
  <r>
    <x v="8"/>
    <x v="73"/>
    <n v="3740.62"/>
    <x v="22"/>
  </r>
  <r>
    <x v="8"/>
    <x v="74"/>
    <n v="4706.8"/>
    <x v="0"/>
  </r>
  <r>
    <x v="8"/>
    <x v="76"/>
    <n v="4563.3500000000004"/>
    <x v="0"/>
  </r>
  <r>
    <x v="8"/>
    <x v="78"/>
    <n v="4563.3500000000004"/>
    <x v="1"/>
  </r>
  <r>
    <x v="8"/>
    <x v="80"/>
    <n v="6948.73"/>
    <x v="0"/>
  </r>
  <r>
    <x v="8"/>
    <x v="82"/>
    <n v="4586.63"/>
    <x v="0"/>
  </r>
  <r>
    <x v="8"/>
    <x v="84"/>
    <n v="4586.63"/>
    <x v="15"/>
  </r>
  <r>
    <x v="8"/>
    <x v="86"/>
    <n v="43616.83"/>
    <x v="0"/>
  </r>
  <r>
    <x v="8"/>
    <x v="88"/>
    <n v="586.25"/>
    <x v="17"/>
  </r>
  <r>
    <x v="9"/>
    <x v="40"/>
    <n v="6689.93"/>
    <x v="0"/>
  </r>
  <r>
    <x v="9"/>
    <x v="42"/>
    <n v="6469.4"/>
    <x v="0"/>
  </r>
  <r>
    <x v="9"/>
    <x v="44"/>
    <n v="6469.4"/>
    <x v="1"/>
  </r>
  <r>
    <x v="9"/>
    <x v="46"/>
    <n v="7646.7"/>
    <x v="0"/>
  </r>
  <r>
    <x v="9"/>
    <x v="48"/>
    <n v="5994.56"/>
    <x v="0"/>
  </r>
  <r>
    <x v="9"/>
    <x v="50"/>
    <n v="11979.63"/>
    <x v="1"/>
  </r>
  <r>
    <x v="9"/>
    <x v="34"/>
    <n v="17894.900000000001"/>
    <x v="18"/>
  </r>
  <r>
    <x v="9"/>
    <x v="35"/>
    <n v="18806.669999999998"/>
    <x v="7"/>
  </r>
  <r>
    <x v="9"/>
    <x v="36"/>
    <n v="15847.93"/>
    <x v="8"/>
  </r>
  <r>
    <x v="9"/>
    <x v="37"/>
    <n v="20044.95"/>
    <x v="9"/>
  </r>
  <r>
    <x v="9"/>
    <x v="38"/>
    <n v="20044.95"/>
    <x v="1"/>
  </r>
  <r>
    <x v="9"/>
    <x v="39"/>
    <n v="8902.98"/>
    <x v="10"/>
  </r>
  <r>
    <x v="9"/>
    <x v="69"/>
    <n v="2528.69"/>
    <x v="3"/>
  </r>
  <r>
    <x v="9"/>
    <x v="71"/>
    <n v="2405.5500000000002"/>
    <x v="3"/>
  </r>
  <r>
    <x v="9"/>
    <x v="74"/>
    <n v="6076.83"/>
    <x v="0"/>
  </r>
  <r>
    <x v="9"/>
    <x v="76"/>
    <n v="5891.62"/>
    <x v="0"/>
  </r>
  <r>
    <x v="9"/>
    <x v="78"/>
    <n v="5891.62"/>
    <x v="1"/>
  </r>
  <r>
    <x v="9"/>
    <x v="80"/>
    <n v="8971.33"/>
    <x v="0"/>
  </r>
  <r>
    <x v="9"/>
    <x v="82"/>
    <n v="5921.68"/>
    <x v="0"/>
  </r>
  <r>
    <x v="9"/>
    <x v="84"/>
    <n v="5921.68"/>
    <x v="15"/>
  </r>
  <r>
    <x v="9"/>
    <x v="86"/>
    <n v="56312.6"/>
    <x v="0"/>
  </r>
  <r>
    <x v="9"/>
    <x v="88"/>
    <n v="756.89"/>
    <x v="17"/>
  </r>
  <r>
    <x v="10"/>
    <x v="40"/>
    <n v="11186.46"/>
    <x v="0"/>
  </r>
  <r>
    <x v="10"/>
    <x v="42"/>
    <n v="10817.7"/>
    <x v="0"/>
  </r>
  <r>
    <x v="10"/>
    <x v="44"/>
    <n v="10817.7"/>
    <x v="1"/>
  </r>
  <r>
    <x v="10"/>
    <x v="46"/>
    <n v="12786.3"/>
    <x v="0"/>
  </r>
  <r>
    <x v="10"/>
    <x v="48"/>
    <n v="10023.709999999999"/>
    <x v="0"/>
  </r>
  <r>
    <x v="10"/>
    <x v="50"/>
    <n v="20031.53"/>
    <x v="1"/>
  </r>
  <r>
    <x v="10"/>
    <x v="34"/>
    <n v="29922.65"/>
    <x v="18"/>
  </r>
  <r>
    <x v="10"/>
    <x v="35"/>
    <n v="31447.24"/>
    <x v="7"/>
  </r>
  <r>
    <x v="10"/>
    <x v="36"/>
    <n v="26499.84"/>
    <x v="8"/>
  </r>
  <r>
    <x v="10"/>
    <x v="37"/>
    <n v="33517.81"/>
    <x v="9"/>
  </r>
  <r>
    <x v="10"/>
    <x v="38"/>
    <n v="33517.81"/>
    <x v="1"/>
  </r>
  <r>
    <x v="10"/>
    <x v="39"/>
    <n v="14886.96"/>
    <x v="10"/>
  </r>
  <r>
    <x v="10"/>
    <x v="67"/>
    <n v="32416.85"/>
    <x v="3"/>
  </r>
  <r>
    <x v="10"/>
    <x v="69"/>
    <n v="4228.3"/>
    <x v="3"/>
  </r>
  <r>
    <x v="10"/>
    <x v="71"/>
    <n v="4022.4"/>
    <x v="3"/>
  </r>
  <r>
    <x v="10"/>
    <x v="74"/>
    <n v="10161.26"/>
    <x v="0"/>
  </r>
  <r>
    <x v="10"/>
    <x v="76"/>
    <n v="9851.58"/>
    <x v="0"/>
  </r>
  <r>
    <x v="10"/>
    <x v="78"/>
    <n v="9851.58"/>
    <x v="1"/>
  </r>
  <r>
    <x v="10"/>
    <x v="80"/>
    <n v="15001.26"/>
    <x v="0"/>
  </r>
  <r>
    <x v="10"/>
    <x v="82"/>
    <n v="9901.83"/>
    <x v="0"/>
  </r>
  <r>
    <x v="10"/>
    <x v="84"/>
    <n v="9901.83"/>
    <x v="15"/>
  </r>
  <r>
    <x v="10"/>
    <x v="86"/>
    <n v="94162.14"/>
    <x v="0"/>
  </r>
  <r>
    <x v="10"/>
    <x v="88"/>
    <n v="1265.6199999999999"/>
    <x v="17"/>
  </r>
  <r>
    <x v="11"/>
    <x v="40"/>
    <n v="4974.09"/>
    <x v="0"/>
  </r>
  <r>
    <x v="11"/>
    <x v="42"/>
    <n v="4810.13"/>
    <x v="0"/>
  </r>
  <r>
    <x v="11"/>
    <x v="44"/>
    <n v="4810.13"/>
    <x v="1"/>
  </r>
  <r>
    <x v="11"/>
    <x v="46"/>
    <n v="5685.47"/>
    <x v="0"/>
  </r>
  <r>
    <x v="11"/>
    <x v="48"/>
    <n v="4457.07"/>
    <x v="0"/>
  </r>
  <r>
    <x v="11"/>
    <x v="50"/>
    <n v="8907.09"/>
    <x v="1"/>
  </r>
  <r>
    <x v="11"/>
    <x v="34"/>
    <n v="13305.2"/>
    <x v="18"/>
  </r>
  <r>
    <x v="11"/>
    <x v="35"/>
    <n v="13983.12"/>
    <x v="7"/>
  </r>
  <r>
    <x v="11"/>
    <x v="36"/>
    <n v="11783.24"/>
    <x v="19"/>
  </r>
  <r>
    <x v="11"/>
    <x v="37"/>
    <n v="14903.8"/>
    <x v="9"/>
  </r>
  <r>
    <x v="11"/>
    <x v="38"/>
    <n v="14903.8"/>
    <x v="1"/>
  </r>
  <r>
    <x v="11"/>
    <x v="39"/>
    <n v="6619.54"/>
    <x v="10"/>
  </r>
  <r>
    <x v="11"/>
    <x v="63"/>
    <n v="8314.2000000000007"/>
    <x v="20"/>
  </r>
  <r>
    <x v="11"/>
    <x v="65"/>
    <n v="13027.28"/>
    <x v="21"/>
  </r>
  <r>
    <x v="11"/>
    <x v="67"/>
    <n v="14414.26"/>
    <x v="3"/>
  </r>
  <r>
    <x v="11"/>
    <x v="69"/>
    <n v="1880.13"/>
    <x v="3"/>
  </r>
  <r>
    <x v="11"/>
    <x v="71"/>
    <n v="1788.57"/>
    <x v="3"/>
  </r>
  <r>
    <x v="11"/>
    <x v="73"/>
    <n v="3590.76"/>
    <x v="23"/>
  </r>
  <r>
    <x v="11"/>
    <x v="74"/>
    <n v="4518.24"/>
    <x v="0"/>
  </r>
  <r>
    <x v="11"/>
    <x v="76"/>
    <n v="4380.54"/>
    <x v="0"/>
  </r>
  <r>
    <x v="11"/>
    <x v="78"/>
    <n v="4380.54"/>
    <x v="1"/>
  </r>
  <r>
    <x v="11"/>
    <x v="80"/>
    <n v="6670.36"/>
    <x v="0"/>
  </r>
  <r>
    <x v="11"/>
    <x v="82"/>
    <n v="4402.88"/>
    <x v="0"/>
  </r>
  <r>
    <x v="11"/>
    <x v="84"/>
    <n v="4402.88"/>
    <x v="15"/>
  </r>
  <r>
    <x v="11"/>
    <x v="86"/>
    <n v="41869.5"/>
    <x v="0"/>
  </r>
  <r>
    <x v="11"/>
    <x v="88"/>
    <n v="562.76"/>
    <x v="17"/>
  </r>
  <r>
    <x v="12"/>
    <x v="40"/>
    <n v="1160.0999999999999"/>
    <x v="0"/>
  </r>
  <r>
    <x v="12"/>
    <x v="42"/>
    <n v="1121.8499999999999"/>
    <x v="0"/>
  </r>
  <r>
    <x v="12"/>
    <x v="44"/>
    <n v="1121.8499999999999"/>
    <x v="1"/>
  </r>
  <r>
    <x v="12"/>
    <x v="46"/>
    <n v="1326.01"/>
    <x v="0"/>
  </r>
  <r>
    <x v="12"/>
    <x v="48"/>
    <n v="1039.51"/>
    <x v="0"/>
  </r>
  <r>
    <x v="12"/>
    <x v="50"/>
    <n v="2077.38"/>
    <x v="1"/>
  </r>
  <r>
    <x v="12"/>
    <x v="34"/>
    <n v="3103.14"/>
    <x v="24"/>
  </r>
  <r>
    <x v="12"/>
    <x v="35"/>
    <n v="3261.25"/>
    <x v="7"/>
  </r>
  <r>
    <x v="12"/>
    <x v="36"/>
    <n v="2748.18"/>
    <x v="8"/>
  </r>
  <r>
    <x v="12"/>
    <x v="37"/>
    <n v="3475.98"/>
    <x v="9"/>
  </r>
  <r>
    <x v="12"/>
    <x v="38"/>
    <n v="3475.98"/>
    <x v="1"/>
  </r>
  <r>
    <x v="12"/>
    <x v="39"/>
    <n v="1543.86"/>
    <x v="10"/>
  </r>
  <r>
    <x v="12"/>
    <x v="59"/>
    <n v="1104.74"/>
    <x v="6"/>
  </r>
  <r>
    <x v="12"/>
    <x v="61"/>
    <n v="2577.38"/>
    <x v="6"/>
  </r>
  <r>
    <x v="12"/>
    <x v="63"/>
    <n v="1939.1"/>
    <x v="20"/>
  </r>
  <r>
    <x v="12"/>
    <x v="65"/>
    <n v="3038.32"/>
    <x v="21"/>
  </r>
  <r>
    <x v="12"/>
    <x v="67"/>
    <n v="3361.8"/>
    <x v="3"/>
  </r>
  <r>
    <x v="12"/>
    <x v="69"/>
    <n v="438.5"/>
    <x v="3"/>
  </r>
  <r>
    <x v="12"/>
    <x v="71"/>
    <n v="417.15"/>
    <x v="3"/>
  </r>
  <r>
    <x v="12"/>
    <x v="73"/>
    <n v="837.47"/>
    <x v="22"/>
  </r>
  <r>
    <x v="12"/>
    <x v="74"/>
    <n v="1053.78"/>
    <x v="0"/>
  </r>
  <r>
    <x v="12"/>
    <x v="76"/>
    <n v="1021.66"/>
    <x v="0"/>
  </r>
  <r>
    <x v="12"/>
    <x v="78"/>
    <n v="1021.66"/>
    <x v="1"/>
  </r>
  <r>
    <x v="12"/>
    <x v="80"/>
    <n v="1555.71"/>
    <x v="0"/>
  </r>
  <r>
    <x v="12"/>
    <x v="82"/>
    <n v="1026.8699999999999"/>
    <x v="0"/>
  </r>
  <r>
    <x v="12"/>
    <x v="84"/>
    <n v="1026.8699999999999"/>
    <x v="15"/>
  </r>
  <r>
    <x v="12"/>
    <x v="86"/>
    <n v="9765.1200000000008"/>
    <x v="0"/>
  </r>
  <r>
    <x v="12"/>
    <x v="88"/>
    <n v="131.25"/>
    <x v="17"/>
  </r>
  <r>
    <x v="13"/>
    <x v="34"/>
    <n v="16087.66"/>
    <x v="18"/>
  </r>
  <r>
    <x v="13"/>
    <x v="35"/>
    <n v="16907.349999999999"/>
    <x v="7"/>
  </r>
  <r>
    <x v="13"/>
    <x v="36"/>
    <n v="14247.42"/>
    <x v="19"/>
  </r>
  <r>
    <x v="13"/>
    <x v="59"/>
    <n v="5727.31"/>
    <x v="6"/>
  </r>
  <r>
    <x v="13"/>
    <x v="61"/>
    <n v="13361.93"/>
    <x v="6"/>
  </r>
  <r>
    <x v="13"/>
    <x v="63"/>
    <n v="10052.92"/>
    <x v="20"/>
  </r>
  <r>
    <x v="14"/>
    <x v="63"/>
    <n v="5894.17"/>
    <x v="20"/>
  </r>
  <r>
    <x v="14"/>
    <x v="65"/>
    <n v="9235.4"/>
    <x v="21"/>
  </r>
  <r>
    <x v="14"/>
    <x v="73"/>
    <n v="2545.59"/>
    <x v="23"/>
  </r>
  <r>
    <x v="15"/>
    <x v="40"/>
    <n v="1407.75"/>
    <x v="0"/>
  </r>
  <r>
    <x v="15"/>
    <x v="42"/>
    <n v="1361.34"/>
    <x v="0"/>
  </r>
  <r>
    <x v="15"/>
    <x v="44"/>
    <n v="1361.34"/>
    <x v="1"/>
  </r>
  <r>
    <x v="15"/>
    <x v="46"/>
    <n v="1609.08"/>
    <x v="0"/>
  </r>
  <r>
    <x v="15"/>
    <x v="48"/>
    <n v="1261.42"/>
    <x v="0"/>
  </r>
  <r>
    <x v="15"/>
    <x v="50"/>
    <n v="2520.85"/>
    <x v="1"/>
  </r>
  <r>
    <x v="15"/>
    <x v="34"/>
    <n v="3765.59"/>
    <x v="18"/>
  </r>
  <r>
    <x v="15"/>
    <x v="35"/>
    <n v="3957.45"/>
    <x v="7"/>
  </r>
  <r>
    <x v="15"/>
    <x v="36"/>
    <n v="3334.85"/>
    <x v="19"/>
  </r>
  <r>
    <x v="15"/>
    <x v="37"/>
    <n v="4218.0200000000004"/>
    <x v="9"/>
  </r>
  <r>
    <x v="15"/>
    <x v="38"/>
    <n v="4218.0200000000004"/>
    <x v="1"/>
  </r>
  <r>
    <x v="15"/>
    <x v="39"/>
    <n v="1873.44"/>
    <x v="10"/>
  </r>
  <r>
    <x v="15"/>
    <x v="69"/>
    <n v="532.11"/>
    <x v="3"/>
  </r>
  <r>
    <x v="15"/>
    <x v="71"/>
    <n v="506.2"/>
    <x v="3"/>
  </r>
  <r>
    <x v="15"/>
    <x v="74"/>
    <n v="1278.74"/>
    <x v="0"/>
  </r>
  <r>
    <x v="15"/>
    <x v="76"/>
    <n v="1239.76"/>
    <x v="0"/>
  </r>
  <r>
    <x v="15"/>
    <x v="78"/>
    <n v="1239.76"/>
    <x v="1"/>
  </r>
  <r>
    <x v="15"/>
    <x v="80"/>
    <n v="1887.82"/>
    <x v="0"/>
  </r>
  <r>
    <x v="15"/>
    <x v="82"/>
    <n v="1246.0899999999999"/>
    <x v="0"/>
  </r>
  <r>
    <x v="15"/>
    <x v="84"/>
    <n v="1246.0899999999999"/>
    <x v="15"/>
  </r>
  <r>
    <x v="15"/>
    <x v="86"/>
    <n v="11849.76"/>
    <x v="0"/>
  </r>
  <r>
    <x v="15"/>
    <x v="88"/>
    <n v="159.27000000000001"/>
    <x v="17"/>
  </r>
  <r>
    <x v="16"/>
    <x v="40"/>
    <n v="5269.05"/>
    <x v="0"/>
  </r>
  <r>
    <x v="16"/>
    <x v="42"/>
    <n v="5095.3500000000004"/>
    <x v="0"/>
  </r>
  <r>
    <x v="16"/>
    <x v="44"/>
    <n v="5095.3500000000004"/>
    <x v="1"/>
  </r>
  <r>
    <x v="16"/>
    <x v="46"/>
    <n v="6022.6"/>
    <x v="0"/>
  </r>
  <r>
    <x v="16"/>
    <x v="48"/>
    <n v="4721.37"/>
    <x v="0"/>
  </r>
  <r>
    <x v="16"/>
    <x v="50"/>
    <n v="9435.25"/>
    <x v="1"/>
  </r>
  <r>
    <x v="16"/>
    <x v="34"/>
    <n v="14094.17"/>
    <x v="18"/>
  </r>
  <r>
    <x v="16"/>
    <x v="35"/>
    <n v="14812.28"/>
    <x v="7"/>
  </r>
  <r>
    <x v="16"/>
    <x v="36"/>
    <n v="12481.96"/>
    <x v="8"/>
  </r>
  <r>
    <x v="16"/>
    <x v="37"/>
    <n v="15787.56"/>
    <x v="9"/>
  </r>
  <r>
    <x v="16"/>
    <x v="38"/>
    <n v="15787.56"/>
    <x v="1"/>
  </r>
  <r>
    <x v="16"/>
    <x v="39"/>
    <n v="7012.06"/>
    <x v="10"/>
  </r>
  <r>
    <x v="16"/>
    <x v="59"/>
    <n v="5017.6099999999997"/>
    <x v="6"/>
  </r>
  <r>
    <x v="16"/>
    <x v="61"/>
    <n v="11706.19"/>
    <x v="6"/>
  </r>
  <r>
    <x v="16"/>
    <x v="63"/>
    <n v="8807.2099999999991"/>
    <x v="20"/>
  </r>
  <r>
    <x v="16"/>
    <x v="65"/>
    <n v="13799.76"/>
    <x v="21"/>
  </r>
  <r>
    <x v="16"/>
    <x v="67"/>
    <n v="15268.99"/>
    <x v="3"/>
  </r>
  <r>
    <x v="16"/>
    <x v="69"/>
    <n v="1991.61"/>
    <x v="3"/>
  </r>
  <r>
    <x v="16"/>
    <x v="71"/>
    <n v="1894.63"/>
    <x v="3"/>
  </r>
  <r>
    <x v="16"/>
    <x v="73"/>
    <n v="3803.69"/>
    <x v="22"/>
  </r>
  <r>
    <x v="16"/>
    <x v="74"/>
    <n v="4786.16"/>
    <x v="0"/>
  </r>
  <r>
    <x v="16"/>
    <x v="76"/>
    <n v="4640.29"/>
    <x v="0"/>
  </r>
  <r>
    <x v="16"/>
    <x v="78"/>
    <n v="4640.29"/>
    <x v="1"/>
  </r>
  <r>
    <x v="16"/>
    <x v="80"/>
    <n v="7065.89"/>
    <x v="0"/>
  </r>
  <r>
    <x v="16"/>
    <x v="82"/>
    <n v="4663.96"/>
    <x v="0"/>
  </r>
  <r>
    <x v="16"/>
    <x v="84"/>
    <n v="4663.96"/>
    <x v="15"/>
  </r>
  <r>
    <x v="16"/>
    <x v="86"/>
    <n v="44352.26"/>
    <x v="0"/>
  </r>
  <r>
    <x v="16"/>
    <x v="88"/>
    <n v="596.13"/>
    <x v="17"/>
  </r>
  <r>
    <x v="17"/>
    <x v="40"/>
    <n v="43660.29"/>
    <x v="0"/>
  </r>
  <r>
    <x v="17"/>
    <x v="42"/>
    <n v="42221.05"/>
    <x v="0"/>
  </r>
  <r>
    <x v="17"/>
    <x v="44"/>
    <n v="42221.05"/>
    <x v="1"/>
  </r>
  <r>
    <x v="17"/>
    <x v="46"/>
    <n v="49904.4"/>
    <x v="0"/>
  </r>
  <r>
    <x v="17"/>
    <x v="48"/>
    <n v="39122.129999999997"/>
    <x v="0"/>
  </r>
  <r>
    <x v="17"/>
    <x v="50"/>
    <n v="78182.27"/>
    <x v="1"/>
  </r>
  <r>
    <x v="17"/>
    <x v="34"/>
    <n v="116786.89"/>
    <x v="18"/>
  </r>
  <r>
    <x v="17"/>
    <x v="35"/>
    <n v="122737.33"/>
    <x v="7"/>
  </r>
  <r>
    <x v="17"/>
    <x v="36"/>
    <n v="103427.82"/>
    <x v="8"/>
  </r>
  <r>
    <x v="17"/>
    <x v="37"/>
    <n v="130818.67"/>
    <x v="9"/>
  </r>
  <r>
    <x v="17"/>
    <x v="38"/>
    <n v="130818.67"/>
    <x v="1"/>
  </r>
  <r>
    <x v="17"/>
    <x v="39"/>
    <n v="58103.22"/>
    <x v="10"/>
  </r>
  <r>
    <x v="17"/>
    <x v="59"/>
    <n v="41576.879999999997"/>
    <x v="6"/>
  </r>
  <r>
    <x v="17"/>
    <x v="61"/>
    <n v="96999.71"/>
    <x v="6"/>
  </r>
  <r>
    <x v="17"/>
    <x v="63"/>
    <n v="72978.22"/>
    <x v="20"/>
  </r>
  <r>
    <x v="17"/>
    <x v="65"/>
    <n v="114347.4"/>
    <x v="21"/>
  </r>
  <r>
    <x v="17"/>
    <x v="67"/>
    <n v="126521.66"/>
    <x v="3"/>
  </r>
  <r>
    <x v="17"/>
    <x v="69"/>
    <n v="16502.88"/>
    <x v="3"/>
  </r>
  <r>
    <x v="17"/>
    <x v="71"/>
    <n v="15699.28"/>
    <x v="3"/>
  </r>
  <r>
    <x v="17"/>
    <x v="73"/>
    <n v="31518.06"/>
    <x v="22"/>
  </r>
  <r>
    <x v="17"/>
    <x v="74"/>
    <n v="39659"/>
    <x v="0"/>
  </r>
  <r>
    <x v="17"/>
    <x v="76"/>
    <n v="38450.300000000003"/>
    <x v="0"/>
  </r>
  <r>
    <x v="17"/>
    <x v="78"/>
    <n v="38450.300000000003"/>
    <x v="1"/>
  </r>
  <r>
    <x v="17"/>
    <x v="80"/>
    <n v="58549.31"/>
    <x v="0"/>
  </r>
  <r>
    <x v="17"/>
    <x v="82"/>
    <n v="38646.449999999997"/>
    <x v="0"/>
  </r>
  <r>
    <x v="17"/>
    <x v="84"/>
    <n v="38646.449999999997"/>
    <x v="15"/>
  </r>
  <r>
    <x v="17"/>
    <x v="86"/>
    <n v="367511.03999999998"/>
    <x v="0"/>
  </r>
  <r>
    <x v="17"/>
    <x v="88"/>
    <n v="4939.66"/>
    <x v="17"/>
  </r>
  <r>
    <x v="18"/>
    <x v="40"/>
    <n v="5460.53"/>
    <x v="0"/>
  </r>
  <r>
    <x v="18"/>
    <x v="42"/>
    <n v="5280.53"/>
    <x v="0"/>
  </r>
  <r>
    <x v="18"/>
    <x v="44"/>
    <n v="5280.53"/>
    <x v="1"/>
  </r>
  <r>
    <x v="18"/>
    <x v="46"/>
    <n v="6241.48"/>
    <x v="0"/>
  </r>
  <r>
    <x v="18"/>
    <x v="48"/>
    <n v="4892.95"/>
    <x v="0"/>
  </r>
  <r>
    <x v="18"/>
    <x v="50"/>
    <n v="9778.15"/>
    <x v="1"/>
  </r>
  <r>
    <x v="18"/>
    <x v="34"/>
    <n v="14606.38"/>
    <x v="18"/>
  </r>
  <r>
    <x v="18"/>
    <x v="35"/>
    <n v="15350.59"/>
    <x v="7"/>
  </r>
  <r>
    <x v="18"/>
    <x v="36"/>
    <n v="12935.58"/>
    <x v="8"/>
  </r>
  <r>
    <x v="18"/>
    <x v="37"/>
    <n v="16361.31"/>
    <x v="9"/>
  </r>
  <r>
    <x v="18"/>
    <x v="39"/>
    <n v="7266.89"/>
    <x v="10"/>
  </r>
  <r>
    <x v="18"/>
    <x v="69"/>
    <n v="2063.9899999999998"/>
    <x v="3"/>
  </r>
  <r>
    <x v="18"/>
    <x v="71"/>
    <n v="1963.49"/>
    <x v="3"/>
  </r>
  <r>
    <x v="18"/>
    <x v="74"/>
    <n v="4960.1000000000004"/>
    <x v="0"/>
  </r>
  <r>
    <x v="18"/>
    <x v="76"/>
    <n v="4808.93"/>
    <x v="0"/>
  </r>
  <r>
    <x v="18"/>
    <x v="78"/>
    <n v="4808.93"/>
    <x v="1"/>
  </r>
  <r>
    <x v="18"/>
    <x v="80"/>
    <n v="7322.68"/>
    <x v="0"/>
  </r>
  <r>
    <x v="18"/>
    <x v="82"/>
    <n v="4833.46"/>
    <x v="0"/>
  </r>
  <r>
    <x v="18"/>
    <x v="84"/>
    <n v="4833.46"/>
    <x v="15"/>
  </r>
  <r>
    <x v="18"/>
    <x v="86"/>
    <n v="45964.1"/>
    <x v="0"/>
  </r>
  <r>
    <x v="18"/>
    <x v="88"/>
    <n v="617.79999999999995"/>
    <x v="17"/>
  </r>
  <r>
    <x v="19"/>
    <x v="40"/>
    <n v="3050.02"/>
    <x v="0"/>
  </r>
  <r>
    <x v="19"/>
    <x v="42"/>
    <n v="2949.47"/>
    <x v="0"/>
  </r>
  <r>
    <x v="19"/>
    <x v="44"/>
    <n v="2949.47"/>
    <x v="1"/>
  </r>
  <r>
    <x v="19"/>
    <x v="46"/>
    <n v="3486.22"/>
    <x v="0"/>
  </r>
  <r>
    <x v="19"/>
    <x v="48"/>
    <n v="2732.99"/>
    <x v="0"/>
  </r>
  <r>
    <x v="19"/>
    <x v="50"/>
    <n v="5461.65"/>
    <x v="1"/>
  </r>
  <r>
    <x v="19"/>
    <x v="34"/>
    <n v="8158.49"/>
    <x v="18"/>
  </r>
  <r>
    <x v="19"/>
    <x v="35"/>
    <n v="8574.17"/>
    <x v="7"/>
  </r>
  <r>
    <x v="19"/>
    <x v="36"/>
    <n v="7225.25"/>
    <x v="8"/>
  </r>
  <r>
    <x v="19"/>
    <x v="37"/>
    <n v="9138.7199999999993"/>
    <x v="9"/>
  </r>
  <r>
    <x v="19"/>
    <x v="38"/>
    <n v="9138.7199999999993"/>
    <x v="1"/>
  </r>
  <r>
    <x v="19"/>
    <x v="39"/>
    <n v="4058.97"/>
    <x v="10"/>
  </r>
  <r>
    <x v="19"/>
    <x v="59"/>
    <n v="2904.47"/>
    <x v="6"/>
  </r>
  <r>
    <x v="19"/>
    <x v="61"/>
    <n v="6776.2"/>
    <x v="6"/>
  </r>
  <r>
    <x v="19"/>
    <x v="63"/>
    <n v="5098.1000000000004"/>
    <x v="20"/>
  </r>
  <r>
    <x v="19"/>
    <x v="65"/>
    <n v="7988.07"/>
    <x v="21"/>
  </r>
  <r>
    <x v="19"/>
    <x v="67"/>
    <n v="8838.5400000000009"/>
    <x v="3"/>
  </r>
  <r>
    <x v="19"/>
    <x v="69"/>
    <n v="1152.8599999999999"/>
    <x v="3"/>
  </r>
  <r>
    <x v="19"/>
    <x v="71"/>
    <n v="1096.72"/>
    <x v="3"/>
  </r>
  <r>
    <x v="19"/>
    <x v="73"/>
    <n v="2201.79"/>
    <x v="22"/>
  </r>
  <r>
    <x v="19"/>
    <x v="74"/>
    <n v="2770.49"/>
    <x v="0"/>
  </r>
  <r>
    <x v="19"/>
    <x v="76"/>
    <n v="2686.06"/>
    <x v="0"/>
  </r>
  <r>
    <x v="19"/>
    <x v="78"/>
    <n v="2686.06"/>
    <x v="1"/>
  </r>
  <r>
    <x v="19"/>
    <x v="80"/>
    <n v="4090.13"/>
    <x v="0"/>
  </r>
  <r>
    <x v="19"/>
    <x v="82"/>
    <n v="2699.76"/>
    <x v="0"/>
  </r>
  <r>
    <x v="19"/>
    <x v="84"/>
    <n v="2699.76"/>
    <x v="15"/>
  </r>
  <r>
    <x v="19"/>
    <x v="86"/>
    <n v="25673.55"/>
    <x v="0"/>
  </r>
  <r>
    <x v="19"/>
    <x v="88"/>
    <n v="345.07"/>
    <x v="17"/>
  </r>
  <r>
    <x v="20"/>
    <x v="40"/>
    <n v="4276.46"/>
    <x v="0"/>
  </r>
  <r>
    <x v="20"/>
    <x v="42"/>
    <n v="4135.49"/>
    <x v="0"/>
  </r>
  <r>
    <x v="20"/>
    <x v="46"/>
    <n v="4888.0600000000004"/>
    <x v="0"/>
  </r>
  <r>
    <x v="20"/>
    <x v="48"/>
    <n v="3831.95"/>
    <x v="0"/>
  </r>
  <r>
    <x v="20"/>
    <x v="34"/>
    <n v="11439.1"/>
    <x v="18"/>
  </r>
  <r>
    <x v="20"/>
    <x v="35"/>
    <n v="12021.94"/>
    <x v="7"/>
  </r>
  <r>
    <x v="20"/>
    <x v="36"/>
    <n v="10130.6"/>
    <x v="19"/>
  </r>
  <r>
    <x v="20"/>
    <x v="37"/>
    <n v="12813.49"/>
    <x v="9"/>
  </r>
  <r>
    <x v="20"/>
    <x v="39"/>
    <n v="5691.12"/>
    <x v="10"/>
  </r>
  <r>
    <x v="20"/>
    <x v="74"/>
    <n v="3884.54"/>
    <x v="0"/>
  </r>
  <r>
    <x v="20"/>
    <x v="76"/>
    <n v="3766.15"/>
    <x v="0"/>
  </r>
  <r>
    <x v="20"/>
    <x v="80"/>
    <n v="5734.82"/>
    <x v="0"/>
  </r>
  <r>
    <x v="20"/>
    <x v="82"/>
    <n v="3785.36"/>
    <x v="0"/>
  </r>
  <r>
    <x v="20"/>
    <x v="84"/>
    <n v="3785.36"/>
    <x v="15"/>
  </r>
  <r>
    <x v="20"/>
    <x v="86"/>
    <n v="35997.15"/>
    <x v="0"/>
  </r>
  <r>
    <x v="21"/>
    <x v="40"/>
    <n v="1718.8"/>
    <x v="0"/>
  </r>
  <r>
    <x v="21"/>
    <x v="42"/>
    <n v="1662.14"/>
    <x v="0"/>
  </r>
  <r>
    <x v="21"/>
    <x v="44"/>
    <n v="1662.14"/>
    <x v="1"/>
  </r>
  <r>
    <x v="21"/>
    <x v="46"/>
    <n v="1964.61"/>
    <x v="0"/>
  </r>
  <r>
    <x v="21"/>
    <x v="48"/>
    <n v="1540.14"/>
    <x v="0"/>
  </r>
  <r>
    <x v="21"/>
    <x v="50"/>
    <n v="3077.84"/>
    <x v="1"/>
  </r>
  <r>
    <x v="21"/>
    <x v="34"/>
    <n v="4597.6000000000004"/>
    <x v="25"/>
  </r>
  <r>
    <x v="21"/>
    <x v="35"/>
    <n v="4831.8599999999997"/>
    <x v="7"/>
  </r>
  <r>
    <x v="21"/>
    <x v="36"/>
    <n v="4071.69"/>
    <x v="8"/>
  </r>
  <r>
    <x v="21"/>
    <x v="37"/>
    <n v="5150"/>
    <x v="9"/>
  </r>
  <r>
    <x v="21"/>
    <x v="38"/>
    <n v="5150"/>
    <x v="1"/>
  </r>
  <r>
    <x v="21"/>
    <x v="39"/>
    <n v="2287.38"/>
    <x v="10"/>
  </r>
  <r>
    <x v="21"/>
    <x v="59"/>
    <n v="1636.78"/>
    <x v="6"/>
  </r>
  <r>
    <x v="21"/>
    <x v="61"/>
    <n v="3818.63"/>
    <x v="6"/>
  </r>
  <r>
    <x v="21"/>
    <x v="63"/>
    <n v="2872.97"/>
    <x v="20"/>
  </r>
  <r>
    <x v="21"/>
    <x v="65"/>
    <n v="4501.57"/>
    <x v="21"/>
  </r>
  <r>
    <x v="21"/>
    <x v="67"/>
    <n v="4980.84"/>
    <x v="3"/>
  </r>
  <r>
    <x v="21"/>
    <x v="69"/>
    <n v="649.67999999999995"/>
    <x v="3"/>
  </r>
  <r>
    <x v="21"/>
    <x v="71"/>
    <n v="618.04"/>
    <x v="3"/>
  </r>
  <r>
    <x v="21"/>
    <x v="73"/>
    <n v="1240.79"/>
    <x v="22"/>
  </r>
  <r>
    <x v="21"/>
    <x v="74"/>
    <n v="1561.27"/>
    <x v="0"/>
  </r>
  <r>
    <x v="21"/>
    <x v="76"/>
    <n v="1513.69"/>
    <x v="0"/>
  </r>
  <r>
    <x v="21"/>
    <x v="78"/>
    <n v="1513.69"/>
    <x v="1"/>
  </r>
  <r>
    <x v="21"/>
    <x v="80"/>
    <n v="2304.94"/>
    <x v="0"/>
  </r>
  <r>
    <x v="21"/>
    <x v="82"/>
    <n v="1521.41"/>
    <x v="0"/>
  </r>
  <r>
    <x v="21"/>
    <x v="84"/>
    <n v="1521.41"/>
    <x v="15"/>
  </r>
  <r>
    <x v="21"/>
    <x v="86"/>
    <n v="14467.98"/>
    <x v="0"/>
  </r>
  <r>
    <x v="21"/>
    <x v="88"/>
    <n v="194.46"/>
    <x v="17"/>
  </r>
  <r>
    <x v="22"/>
    <x v="40"/>
    <n v="2856.23"/>
    <x v="0"/>
  </r>
  <r>
    <x v="22"/>
    <x v="42"/>
    <n v="2762.07"/>
    <x v="0"/>
  </r>
  <r>
    <x v="22"/>
    <x v="44"/>
    <n v="2762.07"/>
    <x v="1"/>
  </r>
  <r>
    <x v="22"/>
    <x v="46"/>
    <n v="3264.71"/>
    <x v="0"/>
  </r>
  <r>
    <x v="22"/>
    <x v="48"/>
    <n v="2559.34"/>
    <x v="0"/>
  </r>
  <r>
    <x v="22"/>
    <x v="50"/>
    <n v="5114.63"/>
    <x v="1"/>
  </r>
  <r>
    <x v="22"/>
    <x v="34"/>
    <n v="7640.12"/>
    <x v="18"/>
  </r>
  <r>
    <x v="22"/>
    <x v="35"/>
    <n v="8029.4"/>
    <x v="7"/>
  </r>
  <r>
    <x v="22"/>
    <x v="36"/>
    <n v="6766.18"/>
    <x v="19"/>
  </r>
  <r>
    <x v="22"/>
    <x v="37"/>
    <n v="8558.07"/>
    <x v="9"/>
  </r>
  <r>
    <x v="22"/>
    <x v="38"/>
    <n v="8558.07"/>
    <x v="1"/>
  </r>
  <r>
    <x v="22"/>
    <x v="39"/>
    <n v="3801.08"/>
    <x v="10"/>
  </r>
  <r>
    <x v="22"/>
    <x v="59"/>
    <n v="2719.93"/>
    <x v="6"/>
  </r>
  <r>
    <x v="22"/>
    <x v="61"/>
    <n v="6345.66"/>
    <x v="6"/>
  </r>
  <r>
    <x v="22"/>
    <x v="63"/>
    <n v="4774.1899999999996"/>
    <x v="20"/>
  </r>
  <r>
    <x v="22"/>
    <x v="65"/>
    <n v="7480.53"/>
    <x v="21"/>
  </r>
  <r>
    <x v="22"/>
    <x v="67"/>
    <n v="8276.9699999999993"/>
    <x v="3"/>
  </r>
  <r>
    <x v="22"/>
    <x v="69"/>
    <n v="1079.6099999999999"/>
    <x v="3"/>
  </r>
  <r>
    <x v="22"/>
    <x v="71"/>
    <n v="1027.04"/>
    <x v="3"/>
  </r>
  <r>
    <x v="22"/>
    <x v="73"/>
    <n v="2061.89"/>
    <x v="23"/>
  </r>
  <r>
    <x v="22"/>
    <x v="74"/>
    <n v="2594.4699999999998"/>
    <x v="0"/>
  </r>
  <r>
    <x v="22"/>
    <x v="76"/>
    <n v="2515.39"/>
    <x v="0"/>
  </r>
  <r>
    <x v="22"/>
    <x v="78"/>
    <n v="2515.39"/>
    <x v="1"/>
  </r>
  <r>
    <x v="22"/>
    <x v="80"/>
    <n v="3830.26"/>
    <x v="0"/>
  </r>
  <r>
    <x v="22"/>
    <x v="82"/>
    <n v="2528.23"/>
    <x v="0"/>
  </r>
  <r>
    <x v="22"/>
    <x v="84"/>
    <n v="2528.23"/>
    <x v="15"/>
  </r>
  <r>
    <x v="22"/>
    <x v="86"/>
    <n v="24042.34"/>
    <x v="0"/>
  </r>
  <r>
    <x v="22"/>
    <x v="88"/>
    <n v="323.14999999999998"/>
    <x v="17"/>
  </r>
  <r>
    <x v="23"/>
    <x v="40"/>
    <n v="31227.360000000001"/>
    <x v="0"/>
  </r>
  <r>
    <x v="23"/>
    <x v="42"/>
    <n v="30197.96"/>
    <x v="0"/>
  </r>
  <r>
    <x v="23"/>
    <x v="44"/>
    <n v="30197.96"/>
    <x v="1"/>
  </r>
  <r>
    <x v="23"/>
    <x v="46"/>
    <n v="35693.360000000001"/>
    <x v="0"/>
  </r>
  <r>
    <x v="23"/>
    <x v="48"/>
    <n v="27981.5"/>
    <x v="0"/>
  </r>
  <r>
    <x v="23"/>
    <x v="50"/>
    <n v="55918.67"/>
    <x v="1"/>
  </r>
  <r>
    <x v="23"/>
    <x v="34"/>
    <n v="83530.03"/>
    <x v="18"/>
  </r>
  <r>
    <x v="23"/>
    <x v="35"/>
    <n v="87785.99"/>
    <x v="7"/>
  </r>
  <r>
    <x v="23"/>
    <x v="36"/>
    <n v="73975.16"/>
    <x v="19"/>
  </r>
  <r>
    <x v="23"/>
    <x v="37"/>
    <n v="93566.05"/>
    <x v="9"/>
  </r>
  <r>
    <x v="23"/>
    <x v="38"/>
    <n v="93566.05"/>
    <x v="1"/>
  </r>
  <r>
    <x v="23"/>
    <x v="39"/>
    <n v="41557.43"/>
    <x v="10"/>
  </r>
  <r>
    <x v="23"/>
    <x v="59"/>
    <n v="29737.23"/>
    <x v="6"/>
  </r>
  <r>
    <x v="23"/>
    <x v="61"/>
    <n v="69377.55"/>
    <x v="6"/>
  </r>
  <r>
    <x v="23"/>
    <x v="63"/>
    <n v="52196.55"/>
    <x v="20"/>
  </r>
  <r>
    <x v="23"/>
    <x v="65"/>
    <n v="81785.22"/>
    <x v="21"/>
  </r>
  <r>
    <x v="23"/>
    <x v="67"/>
    <n v="90492.68"/>
    <x v="3"/>
  </r>
  <r>
    <x v="23"/>
    <x v="69"/>
    <n v="11803.43"/>
    <x v="3"/>
  </r>
  <r>
    <x v="23"/>
    <x v="71"/>
    <n v="11228.67"/>
    <x v="3"/>
  </r>
  <r>
    <x v="23"/>
    <x v="73"/>
    <n v="22542.81"/>
    <x v="23"/>
  </r>
  <r>
    <x v="23"/>
    <x v="74"/>
    <n v="28365.49"/>
    <x v="0"/>
  </r>
  <r>
    <x v="23"/>
    <x v="76"/>
    <n v="27500.99"/>
    <x v="0"/>
  </r>
  <r>
    <x v="23"/>
    <x v="78"/>
    <n v="27500.99"/>
    <x v="1"/>
  </r>
  <r>
    <x v="23"/>
    <x v="80"/>
    <n v="41876.5"/>
    <x v="0"/>
  </r>
  <r>
    <x v="23"/>
    <x v="82"/>
    <n v="27641.279999999999"/>
    <x v="0"/>
  </r>
  <r>
    <x v="23"/>
    <x v="84"/>
    <n v="27641.279999999999"/>
    <x v="15"/>
  </r>
  <r>
    <x v="23"/>
    <x v="86"/>
    <n v="262856.64"/>
    <x v="0"/>
  </r>
  <r>
    <x v="23"/>
    <x v="88"/>
    <n v="3533.02"/>
    <x v="17"/>
  </r>
  <r>
    <x v="24"/>
    <x v="40"/>
    <n v="13366.4"/>
    <x v="0"/>
  </r>
  <r>
    <x v="24"/>
    <x v="42"/>
    <n v="12925.78"/>
    <x v="0"/>
  </r>
  <r>
    <x v="24"/>
    <x v="44"/>
    <n v="12925.78"/>
    <x v="1"/>
  </r>
  <r>
    <x v="24"/>
    <x v="46"/>
    <n v="15278.01"/>
    <x v="0"/>
  </r>
  <r>
    <x v="24"/>
    <x v="48"/>
    <n v="11977.06"/>
    <x v="0"/>
  </r>
  <r>
    <x v="24"/>
    <x v="50"/>
    <n v="23935.15"/>
    <x v="1"/>
  </r>
  <r>
    <x v="24"/>
    <x v="34"/>
    <n v="35753.78"/>
    <x v="18"/>
  </r>
  <r>
    <x v="24"/>
    <x v="35"/>
    <n v="37575.480000000003"/>
    <x v="7"/>
  </r>
  <r>
    <x v="24"/>
    <x v="36"/>
    <n v="31663.96"/>
    <x v="8"/>
  </r>
  <r>
    <x v="24"/>
    <x v="37"/>
    <n v="40049.54"/>
    <x v="9"/>
  </r>
  <r>
    <x v="24"/>
    <x v="38"/>
    <n v="40049.54"/>
    <x v="1"/>
  </r>
  <r>
    <x v="24"/>
    <x v="39"/>
    <n v="17788.04"/>
    <x v="10"/>
  </r>
  <r>
    <x v="24"/>
    <x v="69"/>
    <n v="5052.28"/>
    <x v="3"/>
  </r>
  <r>
    <x v="24"/>
    <x v="71"/>
    <n v="4806.26"/>
    <x v="3"/>
  </r>
  <r>
    <x v="24"/>
    <x v="74"/>
    <n v="12141.42"/>
    <x v="0"/>
  </r>
  <r>
    <x v="24"/>
    <x v="76"/>
    <n v="11771.39"/>
    <x v="0"/>
  </r>
  <r>
    <x v="24"/>
    <x v="78"/>
    <n v="11771.39"/>
    <x v="1"/>
  </r>
  <r>
    <x v="24"/>
    <x v="80"/>
    <n v="17924.61"/>
    <x v="0"/>
  </r>
  <r>
    <x v="24"/>
    <x v="82"/>
    <n v="11831.44"/>
    <x v="0"/>
  </r>
  <r>
    <x v="24"/>
    <x v="84"/>
    <n v="11831.44"/>
    <x v="15"/>
  </r>
  <r>
    <x v="24"/>
    <x v="86"/>
    <n v="112511.84"/>
    <x v="0"/>
  </r>
  <r>
    <x v="24"/>
    <x v="88"/>
    <n v="1512.26"/>
    <x v="17"/>
  </r>
  <r>
    <x v="25"/>
    <x v="40"/>
    <n v="2416.7600000000002"/>
    <x v="0"/>
  </r>
  <r>
    <x v="25"/>
    <x v="42"/>
    <n v="2337.09"/>
    <x v="0"/>
  </r>
  <r>
    <x v="25"/>
    <x v="44"/>
    <n v="2337.09"/>
    <x v="1"/>
  </r>
  <r>
    <x v="25"/>
    <x v="46"/>
    <n v="2762.39"/>
    <x v="0"/>
  </r>
  <r>
    <x v="25"/>
    <x v="48"/>
    <n v="2165.5500000000002"/>
    <x v="0"/>
  </r>
  <r>
    <x v="25"/>
    <x v="50"/>
    <n v="4327.68"/>
    <x v="1"/>
  </r>
  <r>
    <x v="25"/>
    <x v="34"/>
    <n v="6464.59"/>
    <x v="18"/>
  </r>
  <r>
    <x v="25"/>
    <x v="35"/>
    <n v="6793.96"/>
    <x v="7"/>
  </r>
  <r>
    <x v="25"/>
    <x v="36"/>
    <n v="5725.11"/>
    <x v="19"/>
  </r>
  <r>
    <x v="25"/>
    <x v="37"/>
    <n v="7241.3"/>
    <x v="9"/>
  </r>
  <r>
    <x v="25"/>
    <x v="38"/>
    <n v="7241.3"/>
    <x v="1"/>
  </r>
  <r>
    <x v="25"/>
    <x v="39"/>
    <n v="3216.23"/>
    <x v="10"/>
  </r>
  <r>
    <x v="25"/>
    <x v="69"/>
    <n v="913.5"/>
    <x v="3"/>
  </r>
  <r>
    <x v="25"/>
    <x v="71"/>
    <n v="869.01"/>
    <x v="3"/>
  </r>
  <r>
    <x v="25"/>
    <x v="74"/>
    <n v="2195.27"/>
    <x v="0"/>
  </r>
  <r>
    <x v="25"/>
    <x v="76"/>
    <n v="2128.37"/>
    <x v="0"/>
  </r>
  <r>
    <x v="25"/>
    <x v="78"/>
    <n v="2128.37"/>
    <x v="1"/>
  </r>
  <r>
    <x v="25"/>
    <x v="80"/>
    <n v="3240.92"/>
    <x v="0"/>
  </r>
  <r>
    <x v="25"/>
    <x v="82"/>
    <n v="2139.2199999999998"/>
    <x v="0"/>
  </r>
  <r>
    <x v="25"/>
    <x v="84"/>
    <n v="2139.2199999999998"/>
    <x v="15"/>
  </r>
  <r>
    <x v="25"/>
    <x v="86"/>
    <n v="20343.09"/>
    <x v="0"/>
  </r>
  <r>
    <x v="25"/>
    <x v="88"/>
    <n v="273.43"/>
    <x v="17"/>
  </r>
  <r>
    <x v="26"/>
    <x v="40"/>
    <n v="2198.67"/>
    <x v="0"/>
  </r>
  <r>
    <x v="26"/>
    <x v="42"/>
    <n v="2126.19"/>
    <x v="0"/>
  </r>
  <r>
    <x v="26"/>
    <x v="44"/>
    <n v="2126.19"/>
    <x v="1"/>
  </r>
  <r>
    <x v="26"/>
    <x v="46"/>
    <n v="2513.11"/>
    <x v="0"/>
  </r>
  <r>
    <x v="26"/>
    <x v="48"/>
    <n v="1970.13"/>
    <x v="0"/>
  </r>
  <r>
    <x v="26"/>
    <x v="50"/>
    <n v="3937.14"/>
    <x v="1"/>
  </r>
  <r>
    <x v="26"/>
    <x v="34"/>
    <n v="5881.21"/>
    <x v="18"/>
  </r>
  <r>
    <x v="26"/>
    <x v="35"/>
    <n v="6180.86"/>
    <x v="7"/>
  </r>
  <r>
    <x v="26"/>
    <x v="36"/>
    <n v="5208.47"/>
    <x v="19"/>
  </r>
  <r>
    <x v="26"/>
    <x v="37"/>
    <n v="6587.83"/>
    <x v="9"/>
  </r>
  <r>
    <x v="26"/>
    <x v="38"/>
    <n v="6587.83"/>
    <x v="1"/>
  </r>
  <r>
    <x v="26"/>
    <x v="39"/>
    <n v="2925.99"/>
    <x v="10"/>
  </r>
  <r>
    <x v="26"/>
    <x v="59"/>
    <n v="2093.75"/>
    <x v="6"/>
  </r>
  <r>
    <x v="26"/>
    <x v="61"/>
    <n v="4884.76"/>
    <x v="6"/>
  </r>
  <r>
    <x v="26"/>
    <x v="63"/>
    <n v="3675.07"/>
    <x v="20"/>
  </r>
  <r>
    <x v="26"/>
    <x v="65"/>
    <n v="5758.36"/>
    <x v="21"/>
  </r>
  <r>
    <x v="26"/>
    <x v="67"/>
    <n v="6371.44"/>
    <x v="3"/>
  </r>
  <r>
    <x v="26"/>
    <x v="69"/>
    <n v="831.06"/>
    <x v="3"/>
  </r>
  <r>
    <x v="26"/>
    <x v="71"/>
    <n v="790.59"/>
    <x v="3"/>
  </r>
  <r>
    <x v="26"/>
    <x v="73"/>
    <n v="1587.2"/>
    <x v="23"/>
  </r>
  <r>
    <x v="26"/>
    <x v="74"/>
    <n v="1997.17"/>
    <x v="0"/>
  </r>
  <r>
    <x v="26"/>
    <x v="76"/>
    <n v="1936.3"/>
    <x v="0"/>
  </r>
  <r>
    <x v="26"/>
    <x v="78"/>
    <n v="1936.3"/>
    <x v="1"/>
  </r>
  <r>
    <x v="26"/>
    <x v="80"/>
    <n v="2948.45"/>
    <x v="0"/>
  </r>
  <r>
    <x v="26"/>
    <x v="82"/>
    <n v="1946.18"/>
    <x v="0"/>
  </r>
  <r>
    <x v="26"/>
    <x v="84"/>
    <n v="1946.18"/>
    <x v="15"/>
  </r>
  <r>
    <x v="26"/>
    <x v="86"/>
    <n v="18507.29"/>
    <x v="0"/>
  </r>
  <r>
    <x v="26"/>
    <x v="88"/>
    <n v="248.75"/>
    <x v="17"/>
  </r>
  <r>
    <x v="27"/>
    <x v="40"/>
    <n v="17714.46"/>
    <x v="0"/>
  </r>
  <r>
    <x v="27"/>
    <x v="42"/>
    <n v="17130.509999999998"/>
    <x v="0"/>
  </r>
  <r>
    <x v="27"/>
    <x v="44"/>
    <n v="17130.509999999998"/>
    <x v="1"/>
  </r>
  <r>
    <x v="27"/>
    <x v="46"/>
    <n v="20247.91"/>
    <x v="0"/>
  </r>
  <r>
    <x v="27"/>
    <x v="48"/>
    <n v="15873.18"/>
    <x v="0"/>
  </r>
  <r>
    <x v="27"/>
    <x v="50"/>
    <n v="31721.200000000001"/>
    <x v="1"/>
  </r>
  <r>
    <x v="27"/>
    <x v="34"/>
    <n v="47384.41"/>
    <x v="18"/>
  </r>
  <r>
    <x v="27"/>
    <x v="35"/>
    <n v="49798.7"/>
    <x v="7"/>
  </r>
  <r>
    <x v="27"/>
    <x v="36"/>
    <n v="41964.18"/>
    <x v="26"/>
  </r>
  <r>
    <x v="27"/>
    <x v="37"/>
    <n v="53077.58"/>
    <x v="9"/>
  </r>
  <r>
    <x v="27"/>
    <x v="38"/>
    <n v="53077.58"/>
    <x v="1"/>
  </r>
  <r>
    <x v="27"/>
    <x v="39"/>
    <n v="23574.45"/>
    <x v="10"/>
  </r>
  <r>
    <x v="27"/>
    <x v="65"/>
    <n v="46394.62"/>
    <x v="21"/>
  </r>
  <r>
    <x v="27"/>
    <x v="67"/>
    <n v="51334.14"/>
    <x v="3"/>
  </r>
  <r>
    <x v="27"/>
    <x v="69"/>
    <n v="6695.78"/>
    <x v="3"/>
  </r>
  <r>
    <x v="27"/>
    <x v="71"/>
    <n v="6369.73"/>
    <x v="3"/>
  </r>
  <r>
    <x v="27"/>
    <x v="73"/>
    <n v="12787.95"/>
    <x v="22"/>
  </r>
  <r>
    <x v="27"/>
    <x v="74"/>
    <n v="16091"/>
    <x v="0"/>
  </r>
  <r>
    <x v="27"/>
    <x v="76"/>
    <n v="15600.59"/>
    <x v="0"/>
  </r>
  <r>
    <x v="27"/>
    <x v="78"/>
    <n v="15600.59"/>
    <x v="1"/>
  </r>
  <r>
    <x v="27"/>
    <x v="80"/>
    <n v="23755.439999999999"/>
    <x v="0"/>
  </r>
  <r>
    <x v="27"/>
    <x v="82"/>
    <n v="15680.18"/>
    <x v="0"/>
  </r>
  <r>
    <x v="27"/>
    <x v="84"/>
    <n v="15680.18"/>
    <x v="15"/>
  </r>
  <r>
    <x v="27"/>
    <x v="86"/>
    <n v="149111.72"/>
    <x v="0"/>
  </r>
  <r>
    <x v="27"/>
    <x v="88"/>
    <n v="2004.19"/>
    <x v="17"/>
  </r>
  <r>
    <x v="28"/>
    <x v="40"/>
    <n v="17850.77"/>
    <x v="0"/>
  </r>
  <r>
    <x v="28"/>
    <x v="42"/>
    <n v="17262.330000000002"/>
    <x v="0"/>
  </r>
  <r>
    <x v="28"/>
    <x v="44"/>
    <n v="17262.330000000002"/>
    <x v="1"/>
  </r>
  <r>
    <x v="28"/>
    <x v="46"/>
    <n v="20403.71"/>
    <x v="0"/>
  </r>
  <r>
    <x v="28"/>
    <x v="48"/>
    <n v="15995.32"/>
    <x v="0"/>
  </r>
  <r>
    <x v="28"/>
    <x v="50"/>
    <n v="31965.29"/>
    <x v="1"/>
  </r>
  <r>
    <x v="28"/>
    <x v="34"/>
    <n v="47749.02"/>
    <x v="18"/>
  </r>
  <r>
    <x v="28"/>
    <x v="35"/>
    <n v="50181.89"/>
    <x v="7"/>
  </r>
  <r>
    <x v="28"/>
    <x v="36"/>
    <n v="42287.08"/>
    <x v="8"/>
  </r>
  <r>
    <x v="28"/>
    <x v="37"/>
    <n v="53485.99"/>
    <x v="9"/>
  </r>
  <r>
    <x v="28"/>
    <x v="38"/>
    <n v="53485.99"/>
    <x v="1"/>
  </r>
  <r>
    <x v="28"/>
    <x v="39"/>
    <n v="23755.85"/>
    <x v="10"/>
  </r>
  <r>
    <x v="28"/>
    <x v="59"/>
    <n v="16998.96"/>
    <x v="6"/>
  </r>
  <r>
    <x v="28"/>
    <x v="61"/>
    <n v="39658.910000000003"/>
    <x v="6"/>
  </r>
  <r>
    <x v="28"/>
    <x v="63"/>
    <n v="29837.58"/>
    <x v="8"/>
  </r>
  <r>
    <x v="28"/>
    <x v="65"/>
    <n v="46751.62"/>
    <x v="21"/>
  </r>
  <r>
    <x v="28"/>
    <x v="67"/>
    <n v="51729.14"/>
    <x v="3"/>
  </r>
  <r>
    <x v="28"/>
    <x v="69"/>
    <n v="6747.3"/>
    <x v="3"/>
  </r>
  <r>
    <x v="28"/>
    <x v="71"/>
    <n v="6418.74"/>
    <x v="3"/>
  </r>
  <r>
    <x v="28"/>
    <x v="73"/>
    <n v="12886.35"/>
    <x v="22"/>
  </r>
  <r>
    <x v="28"/>
    <x v="74"/>
    <n v="16214.82"/>
    <x v="0"/>
  </r>
  <r>
    <x v="28"/>
    <x v="76"/>
    <n v="15720.64"/>
    <x v="0"/>
  </r>
  <r>
    <x v="28"/>
    <x v="78"/>
    <n v="15720.64"/>
    <x v="1"/>
  </r>
  <r>
    <x v="28"/>
    <x v="80"/>
    <n v="23938.240000000002"/>
    <x v="0"/>
  </r>
  <r>
    <x v="28"/>
    <x v="82"/>
    <n v="15800.83"/>
    <x v="0"/>
  </r>
  <r>
    <x v="28"/>
    <x v="84"/>
    <n v="15800.83"/>
    <x v="15"/>
  </r>
  <r>
    <x v="28"/>
    <x v="86"/>
    <n v="150259.09"/>
    <x v="0"/>
  </r>
  <r>
    <x v="28"/>
    <x v="88"/>
    <n v="2019.61"/>
    <x v="17"/>
  </r>
  <r>
    <x v="29"/>
    <x v="40"/>
    <n v="20569.05"/>
    <x v="0"/>
  </r>
  <r>
    <x v="29"/>
    <x v="42"/>
    <n v="19891"/>
    <x v="0"/>
  </r>
  <r>
    <x v="29"/>
    <x v="44"/>
    <n v="19891"/>
    <x v="1"/>
  </r>
  <r>
    <x v="29"/>
    <x v="46"/>
    <n v="23510.75"/>
    <x v="0"/>
  </r>
  <r>
    <x v="29"/>
    <x v="48"/>
    <n v="18431.05"/>
    <x v="0"/>
  </r>
  <r>
    <x v="29"/>
    <x v="50"/>
    <n v="36832.89"/>
    <x v="1"/>
  </r>
  <r>
    <x v="29"/>
    <x v="34"/>
    <n v="55020.14"/>
    <x v="18"/>
  </r>
  <r>
    <x v="29"/>
    <x v="35"/>
    <n v="57823.48"/>
    <x v="7"/>
  </r>
  <r>
    <x v="29"/>
    <x v="36"/>
    <n v="48726.47"/>
    <x v="8"/>
  </r>
  <r>
    <x v="29"/>
    <x v="37"/>
    <n v="61630.73"/>
    <x v="9"/>
  </r>
  <r>
    <x v="29"/>
    <x v="38"/>
    <n v="61630.73"/>
    <x v="1"/>
  </r>
  <r>
    <x v="29"/>
    <x v="39"/>
    <n v="27373.34"/>
    <x v="10"/>
  </r>
  <r>
    <x v="29"/>
    <x v="59"/>
    <n v="19587.52"/>
    <x v="6"/>
  </r>
  <r>
    <x v="29"/>
    <x v="61"/>
    <n v="45698.09"/>
    <x v="6"/>
  </r>
  <r>
    <x v="29"/>
    <x v="63"/>
    <n v="34381.19"/>
    <x v="20"/>
  </r>
  <r>
    <x v="29"/>
    <x v="65"/>
    <n v="53870.86"/>
    <x v="21"/>
  </r>
  <r>
    <x v="29"/>
    <x v="67"/>
    <n v="59606.35"/>
    <x v="3"/>
  </r>
  <r>
    <x v="29"/>
    <x v="69"/>
    <n v="7774.77"/>
    <x v="3"/>
  </r>
  <r>
    <x v="29"/>
    <x v="71"/>
    <n v="7396.18"/>
    <x v="3"/>
  </r>
  <r>
    <x v="29"/>
    <x v="73"/>
    <n v="14848.65"/>
    <x v="22"/>
  </r>
  <r>
    <x v="29"/>
    <x v="74"/>
    <n v="18683.98"/>
    <x v="0"/>
  </r>
  <r>
    <x v="29"/>
    <x v="76"/>
    <n v="18114.54"/>
    <x v="0"/>
  </r>
  <r>
    <x v="29"/>
    <x v="78"/>
    <n v="18114.54"/>
    <x v="1"/>
  </r>
  <r>
    <x v="29"/>
    <x v="80"/>
    <n v="27583.5"/>
    <x v="0"/>
  </r>
  <r>
    <x v="29"/>
    <x v="82"/>
    <n v="18206.95"/>
    <x v="0"/>
  </r>
  <r>
    <x v="29"/>
    <x v="84"/>
    <n v="18206.95"/>
    <x v="15"/>
  </r>
  <r>
    <x v="29"/>
    <x v="86"/>
    <n v="173140.23"/>
    <x v="0"/>
  </r>
  <r>
    <x v="29"/>
    <x v="88"/>
    <n v="2327.15"/>
    <x v="17"/>
  </r>
  <r>
    <x v="30"/>
    <x v="34"/>
    <n v="10195.91"/>
    <x v="18"/>
  </r>
  <r>
    <x v="30"/>
    <x v="35"/>
    <n v="10715.41"/>
    <x v="7"/>
  </r>
  <r>
    <x v="30"/>
    <x v="36"/>
    <n v="9029.6200000000008"/>
    <x v="8"/>
  </r>
  <r>
    <x v="31"/>
    <x v="40"/>
    <n v="332285.53999999998"/>
    <x v="0"/>
  </r>
  <r>
    <x v="31"/>
    <x v="41"/>
    <n v="90454.06"/>
    <x v="0"/>
  </r>
  <r>
    <x v="31"/>
    <x v="42"/>
    <n v="321331.86"/>
    <x v="0"/>
  </r>
  <r>
    <x v="31"/>
    <x v="43"/>
    <n v="87472.27"/>
    <x v="0"/>
  </r>
  <r>
    <x v="31"/>
    <x v="44"/>
    <n v="321331.86"/>
    <x v="1"/>
  </r>
  <r>
    <x v="31"/>
    <x v="45"/>
    <n v="87472.27"/>
    <x v="1"/>
  </r>
  <r>
    <x v="31"/>
    <x v="46"/>
    <n v="379807.57"/>
    <x v="0"/>
  </r>
  <r>
    <x v="31"/>
    <x v="47"/>
    <n v="99562.57"/>
    <x v="0"/>
  </r>
  <r>
    <x v="31"/>
    <x v="48"/>
    <n v="297746.92"/>
    <x v="0"/>
  </r>
  <r>
    <x v="31"/>
    <x v="49"/>
    <n v="78051.23"/>
    <x v="0"/>
  </r>
  <r>
    <x v="31"/>
    <x v="50"/>
    <n v="595022.05000000005"/>
    <x v="1"/>
  </r>
  <r>
    <x v="31"/>
    <x v="51"/>
    <n v="155978.79"/>
    <x v="1"/>
  </r>
  <r>
    <x v="31"/>
    <x v="34"/>
    <n v="1007804.06"/>
    <x v="18"/>
  </r>
  <r>
    <x v="31"/>
    <x v="52"/>
    <n v="199342.73"/>
    <x v="18"/>
  </r>
  <r>
    <x v="31"/>
    <x v="35"/>
    <n v="1059152.93"/>
    <x v="7"/>
  </r>
  <r>
    <x v="31"/>
    <x v="53"/>
    <n v="209499.5"/>
    <x v="7"/>
  </r>
  <r>
    <x v="31"/>
    <x v="36"/>
    <n v="892522.92"/>
    <x v="8"/>
  </r>
  <r>
    <x v="31"/>
    <x v="54"/>
    <n v="176540.23"/>
    <x v="8"/>
  </r>
  <r>
    <x v="31"/>
    <x v="37"/>
    <n v="995622.09"/>
    <x v="9"/>
  </r>
  <r>
    <x v="31"/>
    <x v="55"/>
    <n v="71112"/>
    <x v="9"/>
  </r>
  <r>
    <x v="31"/>
    <x v="56"/>
    <n v="152143.75"/>
    <x v="9"/>
  </r>
  <r>
    <x v="31"/>
    <x v="38"/>
    <n v="995622.09"/>
    <x v="1"/>
  </r>
  <r>
    <x v="31"/>
    <x v="57"/>
    <n v="223293.48"/>
    <x v="1"/>
  </r>
  <r>
    <x v="31"/>
    <x v="39"/>
    <n v="442206.35"/>
    <x v="10"/>
  </r>
  <r>
    <x v="31"/>
    <x v="58"/>
    <n v="99175.98"/>
    <x v="10"/>
  </r>
  <r>
    <x v="31"/>
    <x v="59"/>
    <n v="331815.90999999997"/>
    <x v="6"/>
  </r>
  <r>
    <x v="31"/>
    <x v="60"/>
    <n v="70967.289999999994"/>
    <x v="6"/>
  </r>
  <r>
    <x v="31"/>
    <x v="61"/>
    <n v="774133.23"/>
    <x v="6"/>
  </r>
  <r>
    <x v="31"/>
    <x v="62"/>
    <n v="165568.13"/>
    <x v="6"/>
  </r>
  <r>
    <x v="31"/>
    <x v="63"/>
    <n v="555415.62"/>
    <x v="20"/>
  </r>
  <r>
    <x v="31"/>
    <x v="64"/>
    <n v="124566.02"/>
    <x v="20"/>
  </r>
  <r>
    <x v="31"/>
    <x v="65"/>
    <n v="870264.15"/>
    <x v="21"/>
  </r>
  <r>
    <x v="31"/>
    <x v="66"/>
    <n v="195178.79"/>
    <x v="21"/>
  </r>
  <r>
    <x v="31"/>
    <x v="67"/>
    <n v="962918.88"/>
    <x v="3"/>
  </r>
  <r>
    <x v="31"/>
    <x v="68"/>
    <n v="215958.95"/>
    <x v="3"/>
  </r>
  <r>
    <x v="31"/>
    <x v="69"/>
    <n v="125598.54"/>
    <x v="3"/>
  </r>
  <r>
    <x v="31"/>
    <x v="70"/>
    <n v="32924.339999999997"/>
    <x v="3"/>
  </r>
  <r>
    <x v="31"/>
    <x v="71"/>
    <n v="119482.54"/>
    <x v="3"/>
  </r>
  <r>
    <x v="31"/>
    <x v="72"/>
    <n v="31321.1"/>
    <x v="3"/>
  </r>
  <r>
    <x v="31"/>
    <x v="73"/>
    <n v="302755.25"/>
    <x v="22"/>
  </r>
  <r>
    <x v="31"/>
    <x v="74"/>
    <n v="301832.87"/>
    <x v="0"/>
  </r>
  <r>
    <x v="31"/>
    <x v="75"/>
    <n v="82164.3"/>
    <x v="0"/>
  </r>
  <r>
    <x v="31"/>
    <x v="76"/>
    <n v="292633.86"/>
    <x v="0"/>
  </r>
  <r>
    <x v="31"/>
    <x v="77"/>
    <n v="79660.160000000003"/>
    <x v="0"/>
  </r>
  <r>
    <x v="31"/>
    <x v="78"/>
    <n v="292633.86"/>
    <x v="1"/>
  </r>
  <r>
    <x v="31"/>
    <x v="79"/>
    <n v="79660.160000000003"/>
    <x v="1"/>
  </r>
  <r>
    <x v="31"/>
    <x v="80"/>
    <n v="445601.43"/>
    <x v="0"/>
  </r>
  <r>
    <x v="31"/>
    <x v="81"/>
    <n v="116809.74"/>
    <x v="0"/>
  </r>
  <r>
    <x v="31"/>
    <x v="82"/>
    <n v="294126.71000000002"/>
    <x v="0"/>
  </r>
  <r>
    <x v="31"/>
    <x v="83"/>
    <n v="77102.240000000005"/>
    <x v="0"/>
  </r>
  <r>
    <x v="31"/>
    <x v="84"/>
    <n v="294126.71000000002"/>
    <x v="15"/>
  </r>
  <r>
    <x v="31"/>
    <x v="85"/>
    <n v="77102.240000000005"/>
    <x v="15"/>
  </r>
  <r>
    <x v="31"/>
    <x v="86"/>
    <n v="2797017.61"/>
    <x v="0"/>
  </r>
  <r>
    <x v="31"/>
    <x v="87"/>
    <n v="733208.85"/>
    <x v="0"/>
  </r>
  <r>
    <x v="31"/>
    <x v="88"/>
    <n v="37594.32"/>
    <x v="17"/>
  </r>
  <r>
    <x v="31"/>
    <x v="89"/>
    <n v="9854.9599999999991"/>
    <x v="17"/>
  </r>
  <r>
    <x v="32"/>
    <x v="40"/>
    <n v="1223.1600000000001"/>
    <x v="0"/>
  </r>
  <r>
    <x v="32"/>
    <x v="42"/>
    <n v="1182.8399999999999"/>
    <x v="0"/>
  </r>
  <r>
    <x v="32"/>
    <x v="46"/>
    <n v="1398.09"/>
    <x v="0"/>
  </r>
  <r>
    <x v="32"/>
    <x v="48"/>
    <n v="1096.02"/>
    <x v="0"/>
  </r>
  <r>
    <x v="32"/>
    <x v="34"/>
    <n v="3271.83"/>
    <x v="18"/>
  </r>
  <r>
    <x v="32"/>
    <x v="35"/>
    <n v="3438.53"/>
    <x v="7"/>
  </r>
  <r>
    <x v="32"/>
    <x v="36"/>
    <n v="2897.57"/>
    <x v="19"/>
  </r>
  <r>
    <x v="32"/>
    <x v="37"/>
    <n v="3664.93"/>
    <x v="9"/>
  </r>
  <r>
    <x v="32"/>
    <x v="39"/>
    <n v="1627.78"/>
    <x v="10"/>
  </r>
  <r>
    <x v="32"/>
    <x v="59"/>
    <n v="1164.79"/>
    <x v="6"/>
  </r>
  <r>
    <x v="32"/>
    <x v="61"/>
    <n v="2717.48"/>
    <x v="6"/>
  </r>
  <r>
    <x v="32"/>
    <x v="63"/>
    <n v="2044.51"/>
    <x v="20"/>
  </r>
  <r>
    <x v="32"/>
    <x v="65"/>
    <n v="3203.49"/>
    <x v="21"/>
  </r>
  <r>
    <x v="32"/>
    <x v="67"/>
    <n v="3544.55"/>
    <x v="3"/>
  </r>
  <r>
    <x v="32"/>
    <x v="69"/>
    <n v="462.33"/>
    <x v="3"/>
  </r>
  <r>
    <x v="32"/>
    <x v="71"/>
    <n v="439.82"/>
    <x v="3"/>
  </r>
  <r>
    <x v="32"/>
    <x v="73"/>
    <n v="882.99"/>
    <x v="23"/>
  </r>
  <r>
    <x v="32"/>
    <x v="74"/>
    <n v="1111.06"/>
    <x v="0"/>
  </r>
  <r>
    <x v="32"/>
    <x v="76"/>
    <n v="1077.2"/>
    <x v="0"/>
  </r>
  <r>
    <x v="32"/>
    <x v="80"/>
    <n v="1640.28"/>
    <x v="0"/>
  </r>
  <r>
    <x v="32"/>
    <x v="82"/>
    <n v="1082.69"/>
    <x v="0"/>
  </r>
  <r>
    <x v="32"/>
    <x v="84"/>
    <n v="1082.69"/>
    <x v="15"/>
  </r>
  <r>
    <x v="32"/>
    <x v="86"/>
    <n v="10295.959999999999"/>
    <x v="0"/>
  </r>
  <r>
    <x v="33"/>
    <x v="40"/>
    <n v="46559.55"/>
    <x v="0"/>
  </r>
  <r>
    <x v="33"/>
    <x v="41"/>
    <n v="12674.34"/>
    <x v="0"/>
  </r>
  <r>
    <x v="33"/>
    <x v="42"/>
    <n v="45024.73"/>
    <x v="0"/>
  </r>
  <r>
    <x v="33"/>
    <x v="43"/>
    <n v="12256.53"/>
    <x v="0"/>
  </r>
  <r>
    <x v="33"/>
    <x v="44"/>
    <n v="45024.73"/>
    <x v="1"/>
  </r>
  <r>
    <x v="33"/>
    <x v="45"/>
    <n v="12256.53"/>
    <x v="1"/>
  </r>
  <r>
    <x v="33"/>
    <x v="46"/>
    <n v="53218.29"/>
    <x v="0"/>
  </r>
  <r>
    <x v="33"/>
    <x v="47"/>
    <n v="13950.62"/>
    <x v="0"/>
  </r>
  <r>
    <x v="33"/>
    <x v="48"/>
    <n v="41720.03"/>
    <x v="0"/>
  </r>
  <r>
    <x v="33"/>
    <x v="49"/>
    <n v="10936.47"/>
    <x v="0"/>
  </r>
  <r>
    <x v="33"/>
    <x v="50"/>
    <n v="83373.95"/>
    <x v="1"/>
  </r>
  <r>
    <x v="33"/>
    <x v="51"/>
    <n v="21855.61"/>
    <x v="1"/>
  </r>
  <r>
    <x v="33"/>
    <x v="34"/>
    <n v="124542.11"/>
    <x v="18"/>
  </r>
  <r>
    <x v="33"/>
    <x v="52"/>
    <n v="27931.72"/>
    <x v="18"/>
  </r>
  <r>
    <x v="33"/>
    <x v="35"/>
    <n v="130887.67999999999"/>
    <x v="7"/>
  </r>
  <r>
    <x v="33"/>
    <x v="53"/>
    <n v="29354.87"/>
    <x v="7"/>
  </r>
  <r>
    <x v="33"/>
    <x v="36"/>
    <n v="110295.93"/>
    <x v="19"/>
  </r>
  <r>
    <x v="33"/>
    <x v="54"/>
    <n v="24736.65"/>
    <x v="19"/>
  </r>
  <r>
    <x v="33"/>
    <x v="37"/>
    <n v="139505.66"/>
    <x v="9"/>
  </r>
  <r>
    <x v="33"/>
    <x v="55"/>
    <n v="19199.39"/>
    <x v="9"/>
  </r>
  <r>
    <x v="33"/>
    <x v="56"/>
    <n v="21318.240000000002"/>
    <x v="9"/>
  </r>
  <r>
    <x v="33"/>
    <x v="38"/>
    <n v="139505.66"/>
    <x v="1"/>
  </r>
  <r>
    <x v="33"/>
    <x v="57"/>
    <n v="31287.68"/>
    <x v="1"/>
  </r>
  <r>
    <x v="33"/>
    <x v="39"/>
    <n v="61961.55"/>
    <x v="10"/>
  </r>
  <r>
    <x v="33"/>
    <x v="58"/>
    <n v="13896.45"/>
    <x v="10"/>
  </r>
  <r>
    <x v="33"/>
    <x v="59"/>
    <n v="44337.79"/>
    <x v="6"/>
  </r>
  <r>
    <x v="33"/>
    <x v="60"/>
    <n v="9943.8799999999992"/>
    <x v="6"/>
  </r>
  <r>
    <x v="33"/>
    <x v="61"/>
    <n v="103440.96000000001"/>
    <x v="6"/>
  </r>
  <r>
    <x v="33"/>
    <x v="62"/>
    <n v="23199.25"/>
    <x v="6"/>
  </r>
  <r>
    <x v="33"/>
    <x v="63"/>
    <n v="77824.33"/>
    <x v="20"/>
  </r>
  <r>
    <x v="33"/>
    <x v="64"/>
    <n v="17454.080000000002"/>
    <x v="20"/>
  </r>
  <r>
    <x v="33"/>
    <x v="65"/>
    <n v="121940.62"/>
    <x v="21"/>
  </r>
  <r>
    <x v="33"/>
    <x v="66"/>
    <n v="27348.28"/>
    <x v="21"/>
  </r>
  <r>
    <x v="33"/>
    <x v="67"/>
    <n v="134923.32"/>
    <x v="3"/>
  </r>
  <r>
    <x v="33"/>
    <x v="68"/>
    <n v="30259.97"/>
    <x v="3"/>
  </r>
  <r>
    <x v="33"/>
    <x v="69"/>
    <n v="17598.75"/>
    <x v="3"/>
  </r>
  <r>
    <x v="33"/>
    <x v="70"/>
    <n v="4613.33"/>
    <x v="3"/>
  </r>
  <r>
    <x v="33"/>
    <x v="71"/>
    <n v="16741.79"/>
    <x v="3"/>
  </r>
  <r>
    <x v="33"/>
    <x v="72"/>
    <n v="4388.68"/>
    <x v="3"/>
  </r>
  <r>
    <x v="33"/>
    <x v="73"/>
    <n v="42421.79"/>
    <x v="23"/>
  </r>
  <r>
    <x v="33"/>
    <x v="74"/>
    <n v="42292.55"/>
    <x v="0"/>
  </r>
  <r>
    <x v="33"/>
    <x v="75"/>
    <n v="11512.79"/>
    <x v="0"/>
  </r>
  <r>
    <x v="33"/>
    <x v="76"/>
    <n v="41003.589999999997"/>
    <x v="0"/>
  </r>
  <r>
    <x v="33"/>
    <x v="77"/>
    <n v="11161.91"/>
    <x v="0"/>
  </r>
  <r>
    <x v="33"/>
    <x v="78"/>
    <n v="41003.589999999997"/>
    <x v="1"/>
  </r>
  <r>
    <x v="33"/>
    <x v="79"/>
    <n v="11161.91"/>
    <x v="1"/>
  </r>
  <r>
    <x v="33"/>
    <x v="80"/>
    <n v="62437.27"/>
    <x v="0"/>
  </r>
  <r>
    <x v="33"/>
    <x v="81"/>
    <n v="16367.28"/>
    <x v="0"/>
  </r>
  <r>
    <x v="33"/>
    <x v="82"/>
    <n v="41212.769999999997"/>
    <x v="0"/>
  </r>
  <r>
    <x v="33"/>
    <x v="83"/>
    <n v="10803.5"/>
    <x v="0"/>
  </r>
  <r>
    <x v="33"/>
    <x v="84"/>
    <n v="41212.769999999997"/>
    <x v="15"/>
  </r>
  <r>
    <x v="33"/>
    <x v="85"/>
    <n v="10803.5"/>
    <x v="15"/>
  </r>
  <r>
    <x v="33"/>
    <x v="86"/>
    <n v="391915.56"/>
    <x v="0"/>
  </r>
  <r>
    <x v="33"/>
    <x v="87"/>
    <n v="102736.56"/>
    <x v="0"/>
  </r>
  <r>
    <x v="33"/>
    <x v="88"/>
    <n v="5267.68"/>
    <x v="17"/>
  </r>
  <r>
    <x v="33"/>
    <x v="89"/>
    <n v="1380.87"/>
    <x v="17"/>
  </r>
  <r>
    <x v="34"/>
    <x v="40"/>
    <n v="3818.27"/>
    <x v="0"/>
  </r>
  <r>
    <x v="34"/>
    <x v="42"/>
    <n v="3692.4"/>
    <x v="0"/>
  </r>
  <r>
    <x v="34"/>
    <x v="44"/>
    <n v="3692.4"/>
    <x v="1"/>
  </r>
  <r>
    <x v="34"/>
    <x v="46"/>
    <n v="4364.34"/>
    <x v="0"/>
  </r>
  <r>
    <x v="34"/>
    <x v="48"/>
    <n v="3421.39"/>
    <x v="0"/>
  </r>
  <r>
    <x v="34"/>
    <x v="50"/>
    <n v="6837.35"/>
    <x v="1"/>
  </r>
  <r>
    <x v="34"/>
    <x v="34"/>
    <n v="10213.48"/>
    <x v="18"/>
  </r>
  <r>
    <x v="34"/>
    <x v="35"/>
    <n v="10733.87"/>
    <x v="7"/>
  </r>
  <r>
    <x v="34"/>
    <x v="36"/>
    <n v="9045.18"/>
    <x v="8"/>
  </r>
  <r>
    <x v="34"/>
    <x v="37"/>
    <n v="11440.62"/>
    <x v="9"/>
  </r>
  <r>
    <x v="34"/>
    <x v="38"/>
    <n v="11440.62"/>
    <x v="1"/>
  </r>
  <r>
    <x v="34"/>
    <x v="39"/>
    <n v="5081.3599999999997"/>
    <x v="10"/>
  </r>
  <r>
    <x v="34"/>
    <x v="59"/>
    <n v="3636.07"/>
    <x v="6"/>
  </r>
  <r>
    <x v="34"/>
    <x v="61"/>
    <n v="8483.01"/>
    <x v="6"/>
  </r>
  <r>
    <x v="34"/>
    <x v="63"/>
    <n v="6382.24"/>
    <x v="20"/>
  </r>
  <r>
    <x v="34"/>
    <x v="65"/>
    <n v="10000.14"/>
    <x v="21"/>
  </r>
  <r>
    <x v="34"/>
    <x v="67"/>
    <n v="11064.83"/>
    <x v="3"/>
  </r>
  <r>
    <x v="34"/>
    <x v="69"/>
    <n v="1443.24"/>
    <x v="3"/>
  </r>
  <r>
    <x v="34"/>
    <x v="71"/>
    <n v="1372.96"/>
    <x v="3"/>
  </r>
  <r>
    <x v="34"/>
    <x v="73"/>
    <n v="2756.38"/>
    <x v="22"/>
  </r>
  <r>
    <x v="34"/>
    <x v="74"/>
    <n v="3468.34"/>
    <x v="0"/>
  </r>
  <r>
    <x v="34"/>
    <x v="76"/>
    <n v="3362.63"/>
    <x v="0"/>
  </r>
  <r>
    <x v="34"/>
    <x v="78"/>
    <n v="3362.63"/>
    <x v="1"/>
  </r>
  <r>
    <x v="34"/>
    <x v="80"/>
    <n v="5120.37"/>
    <x v="0"/>
  </r>
  <r>
    <x v="34"/>
    <x v="82"/>
    <n v="3379.79"/>
    <x v="0"/>
  </r>
  <r>
    <x v="34"/>
    <x v="84"/>
    <n v="3379.79"/>
    <x v="15"/>
  </r>
  <r>
    <x v="34"/>
    <x v="86"/>
    <n v="32140.31"/>
    <x v="0"/>
  </r>
  <r>
    <x v="34"/>
    <x v="88"/>
    <n v="431.99"/>
    <x v="17"/>
  </r>
  <r>
    <x v="35"/>
    <x v="40"/>
    <n v="2812.87"/>
    <x v="0"/>
  </r>
  <r>
    <x v="35"/>
    <x v="42"/>
    <n v="2720.15"/>
    <x v="0"/>
  </r>
  <r>
    <x v="35"/>
    <x v="44"/>
    <n v="2720.15"/>
    <x v="1"/>
  </r>
  <r>
    <x v="35"/>
    <x v="46"/>
    <n v="3215.16"/>
    <x v="0"/>
  </r>
  <r>
    <x v="35"/>
    <x v="48"/>
    <n v="2520.5"/>
    <x v="0"/>
  </r>
  <r>
    <x v="35"/>
    <x v="50"/>
    <n v="5037"/>
    <x v="1"/>
  </r>
  <r>
    <x v="35"/>
    <x v="34"/>
    <n v="7524.15"/>
    <x v="18"/>
  </r>
  <r>
    <x v="35"/>
    <x v="35"/>
    <n v="7907.52"/>
    <x v="7"/>
  </r>
  <r>
    <x v="35"/>
    <x v="36"/>
    <n v="6663.48"/>
    <x v="19"/>
  </r>
  <r>
    <x v="35"/>
    <x v="37"/>
    <n v="8428.17"/>
    <x v="9"/>
  </r>
  <r>
    <x v="35"/>
    <x v="38"/>
    <n v="8428.17"/>
    <x v="1"/>
  </r>
  <r>
    <x v="35"/>
    <x v="39"/>
    <n v="3743.38"/>
    <x v="10"/>
  </r>
  <r>
    <x v="35"/>
    <x v="59"/>
    <n v="2678.65"/>
    <x v="6"/>
  </r>
  <r>
    <x v="35"/>
    <x v="61"/>
    <n v="6249.34"/>
    <x v="6"/>
  </r>
  <r>
    <x v="35"/>
    <x v="63"/>
    <n v="4701.72"/>
    <x v="20"/>
  </r>
  <r>
    <x v="35"/>
    <x v="65"/>
    <n v="7366.98"/>
    <x v="21"/>
  </r>
  <r>
    <x v="35"/>
    <x v="67"/>
    <n v="8151.33"/>
    <x v="3"/>
  </r>
  <r>
    <x v="35"/>
    <x v="69"/>
    <n v="1063.22"/>
    <x v="3"/>
  </r>
  <r>
    <x v="35"/>
    <x v="71"/>
    <n v="1011.45"/>
    <x v="3"/>
  </r>
  <r>
    <x v="35"/>
    <x v="73"/>
    <n v="2030.59"/>
    <x v="23"/>
  </r>
  <r>
    <x v="35"/>
    <x v="74"/>
    <n v="2555.08"/>
    <x v="0"/>
  </r>
  <r>
    <x v="35"/>
    <x v="76"/>
    <n v="2477.21"/>
    <x v="0"/>
  </r>
  <r>
    <x v="35"/>
    <x v="78"/>
    <n v="2477.21"/>
    <x v="1"/>
  </r>
  <r>
    <x v="35"/>
    <x v="80"/>
    <n v="3772.12"/>
    <x v="0"/>
  </r>
  <r>
    <x v="35"/>
    <x v="82"/>
    <n v="2489.85"/>
    <x v="0"/>
  </r>
  <r>
    <x v="35"/>
    <x v="84"/>
    <n v="2489.85"/>
    <x v="15"/>
  </r>
  <r>
    <x v="35"/>
    <x v="86"/>
    <n v="23677.39"/>
    <x v="0"/>
  </r>
  <r>
    <x v="35"/>
    <x v="88"/>
    <n v="318.24"/>
    <x v="17"/>
  </r>
  <r>
    <x v="36"/>
    <x v="40"/>
    <n v="26250.3"/>
    <x v="0"/>
  </r>
  <r>
    <x v="36"/>
    <x v="42"/>
    <n v="25384.97"/>
    <x v="0"/>
  </r>
  <r>
    <x v="36"/>
    <x v="44"/>
    <n v="25384.97"/>
    <x v="1"/>
  </r>
  <r>
    <x v="36"/>
    <x v="46"/>
    <n v="30004.51"/>
    <x v="0"/>
  </r>
  <r>
    <x v="36"/>
    <x v="48"/>
    <n v="23521.78"/>
    <x v="0"/>
  </r>
  <r>
    <x v="36"/>
    <x v="50"/>
    <n v="47006.29"/>
    <x v="1"/>
  </r>
  <r>
    <x v="36"/>
    <x v="34"/>
    <n v="70216.92"/>
    <x v="18"/>
  </r>
  <r>
    <x v="36"/>
    <x v="35"/>
    <n v="73794.559999999998"/>
    <x v="7"/>
  </r>
  <r>
    <x v="36"/>
    <x v="36"/>
    <n v="62184.92"/>
    <x v="8"/>
  </r>
  <r>
    <x v="36"/>
    <x v="37"/>
    <n v="78653.39"/>
    <x v="9"/>
  </r>
  <r>
    <x v="36"/>
    <x v="38"/>
    <n v="78653.39"/>
    <x v="1"/>
  </r>
  <r>
    <x v="36"/>
    <x v="39"/>
    <n v="34933.96"/>
    <x v="10"/>
  </r>
  <r>
    <x v="36"/>
    <x v="59"/>
    <n v="24997.68"/>
    <x v="6"/>
  </r>
  <r>
    <x v="36"/>
    <x v="61"/>
    <n v="58320.08"/>
    <x v="6"/>
  </r>
  <r>
    <x v="36"/>
    <x v="63"/>
    <n v="43877.41"/>
    <x v="20"/>
  </r>
  <r>
    <x v="36"/>
    <x v="65"/>
    <n v="68750.2"/>
    <x v="21"/>
  </r>
  <r>
    <x v="36"/>
    <x v="67"/>
    <n v="76069.86"/>
    <x v="3"/>
  </r>
  <r>
    <x v="36"/>
    <x v="69"/>
    <n v="9922.19"/>
    <x v="3"/>
  </r>
  <r>
    <x v="36"/>
    <x v="71"/>
    <n v="9439.0300000000007"/>
    <x v="3"/>
  </r>
  <r>
    <x v="36"/>
    <x v="73"/>
    <n v="18949.91"/>
    <x v="22"/>
  </r>
  <r>
    <x v="36"/>
    <x v="74"/>
    <n v="23844.57"/>
    <x v="0"/>
  </r>
  <r>
    <x v="36"/>
    <x v="76"/>
    <n v="23117.85"/>
    <x v="0"/>
  </r>
  <r>
    <x v="36"/>
    <x v="78"/>
    <n v="23117.85"/>
    <x v="1"/>
  </r>
  <r>
    <x v="36"/>
    <x v="80"/>
    <n v="35202.17"/>
    <x v="0"/>
  </r>
  <r>
    <x v="36"/>
    <x v="82"/>
    <n v="23235.79"/>
    <x v="0"/>
  </r>
  <r>
    <x v="36"/>
    <x v="84"/>
    <n v="23235.79"/>
    <x v="15"/>
  </r>
  <r>
    <x v="36"/>
    <x v="86"/>
    <n v="220962.25"/>
    <x v="0"/>
  </r>
  <r>
    <x v="36"/>
    <x v="88"/>
    <n v="2969.92"/>
    <x v="17"/>
  </r>
  <r>
    <x v="37"/>
    <x v="40"/>
    <n v="13834.12"/>
    <x v="0"/>
  </r>
  <r>
    <x v="37"/>
    <x v="42"/>
    <n v="13378.08"/>
    <x v="0"/>
  </r>
  <r>
    <x v="37"/>
    <x v="44"/>
    <n v="13378.08"/>
    <x v="1"/>
  </r>
  <r>
    <x v="37"/>
    <x v="46"/>
    <n v="15812.61"/>
    <x v="0"/>
  </r>
  <r>
    <x v="37"/>
    <x v="48"/>
    <n v="12396.16"/>
    <x v="0"/>
  </r>
  <r>
    <x v="37"/>
    <x v="50"/>
    <n v="24772.69"/>
    <x v="1"/>
  </r>
  <r>
    <x v="37"/>
    <x v="34"/>
    <n v="37004.870000000003"/>
    <x v="18"/>
  </r>
  <r>
    <x v="37"/>
    <x v="35"/>
    <n v="38890.32"/>
    <x v="7"/>
  </r>
  <r>
    <x v="37"/>
    <x v="36"/>
    <n v="32771.94"/>
    <x v="8"/>
  </r>
  <r>
    <x v="37"/>
    <x v="37"/>
    <n v="41450.959999999999"/>
    <x v="9"/>
  </r>
  <r>
    <x v="37"/>
    <x v="38"/>
    <n v="41450.959999999999"/>
    <x v="1"/>
  </r>
  <r>
    <x v="37"/>
    <x v="39"/>
    <n v="18410.48"/>
    <x v="10"/>
  </r>
  <r>
    <x v="37"/>
    <x v="59"/>
    <n v="13173.97"/>
    <x v="6"/>
  </r>
  <r>
    <x v="37"/>
    <x v="61"/>
    <n v="30735.15"/>
    <x v="6"/>
  </r>
  <r>
    <x v="37"/>
    <x v="63"/>
    <n v="23123.74"/>
    <x v="20"/>
  </r>
  <r>
    <x v="37"/>
    <x v="65"/>
    <n v="36231.9"/>
    <x v="21"/>
  </r>
  <r>
    <x v="37"/>
    <x v="67"/>
    <n v="40089.42"/>
    <x v="3"/>
  </r>
  <r>
    <x v="37"/>
    <x v="69"/>
    <n v="5229.07"/>
    <x v="3"/>
  </r>
  <r>
    <x v="37"/>
    <x v="71"/>
    <n v="4974.4399999999996"/>
    <x v="3"/>
  </r>
  <r>
    <x v="37"/>
    <x v="73"/>
    <n v="9986.75"/>
    <x v="22"/>
  </r>
  <r>
    <x v="37"/>
    <x v="74"/>
    <n v="12566.28"/>
    <x v="0"/>
  </r>
  <r>
    <x v="37"/>
    <x v="76"/>
    <n v="12183.29"/>
    <x v="0"/>
  </r>
  <r>
    <x v="37"/>
    <x v="78"/>
    <n v="12183.29"/>
    <x v="1"/>
  </r>
  <r>
    <x v="37"/>
    <x v="80"/>
    <n v="18551.82"/>
    <x v="0"/>
  </r>
  <r>
    <x v="37"/>
    <x v="82"/>
    <n v="12245.44"/>
    <x v="0"/>
  </r>
  <r>
    <x v="37"/>
    <x v="84"/>
    <n v="12245.44"/>
    <x v="15"/>
  </r>
  <r>
    <x v="37"/>
    <x v="86"/>
    <n v="116448.85"/>
    <x v="0"/>
  </r>
  <r>
    <x v="37"/>
    <x v="88"/>
    <n v="1565.17"/>
    <x v="17"/>
  </r>
  <r>
    <x v="38"/>
    <x v="40"/>
    <n v="44477.81"/>
    <x v="0"/>
  </r>
  <r>
    <x v="38"/>
    <x v="41"/>
    <n v="12107.65"/>
    <x v="0"/>
  </r>
  <r>
    <x v="38"/>
    <x v="42"/>
    <n v="43011.62"/>
    <x v="0"/>
  </r>
  <r>
    <x v="38"/>
    <x v="43"/>
    <n v="11708.53"/>
    <x v="0"/>
  </r>
  <r>
    <x v="38"/>
    <x v="44"/>
    <n v="43011.62"/>
    <x v="1"/>
  </r>
  <r>
    <x v="38"/>
    <x v="45"/>
    <n v="11708.53"/>
    <x v="1"/>
  </r>
  <r>
    <x v="38"/>
    <x v="46"/>
    <n v="50838.83"/>
    <x v="0"/>
  </r>
  <r>
    <x v="38"/>
    <x v="47"/>
    <n v="13326.87"/>
    <x v="0"/>
  </r>
  <r>
    <x v="38"/>
    <x v="48"/>
    <n v="39854.67"/>
    <x v="0"/>
  </r>
  <r>
    <x v="38"/>
    <x v="49"/>
    <n v="10447.48"/>
    <x v="0"/>
  </r>
  <r>
    <x v="38"/>
    <x v="50"/>
    <n v="79646.19"/>
    <x v="1"/>
  </r>
  <r>
    <x v="38"/>
    <x v="51"/>
    <n v="20878.419999999998"/>
    <x v="1"/>
  </r>
  <r>
    <x v="38"/>
    <x v="52"/>
    <n v="26682.86"/>
    <x v="18"/>
  </r>
  <r>
    <x v="38"/>
    <x v="53"/>
    <n v="28042.38"/>
    <x v="27"/>
  </r>
  <r>
    <x v="38"/>
    <x v="54"/>
    <n v="23630.65"/>
    <x v="8"/>
  </r>
  <r>
    <x v="38"/>
    <x v="37"/>
    <n v="133268.19"/>
    <x v="9"/>
  </r>
  <r>
    <x v="38"/>
    <x v="56"/>
    <n v="20365.080000000002"/>
    <x v="9"/>
  </r>
  <r>
    <x v="38"/>
    <x v="38"/>
    <n v="133268.19"/>
    <x v="1"/>
  </r>
  <r>
    <x v="38"/>
    <x v="57"/>
    <n v="29888.77"/>
    <x v="1"/>
  </r>
  <r>
    <x v="38"/>
    <x v="39"/>
    <n v="59191.17"/>
    <x v="10"/>
  </r>
  <r>
    <x v="38"/>
    <x v="58"/>
    <n v="13275.12"/>
    <x v="10"/>
  </r>
  <r>
    <x v="38"/>
    <x v="59"/>
    <n v="42355.39"/>
    <x v="6"/>
  </r>
  <r>
    <x v="38"/>
    <x v="60"/>
    <n v="9499.27"/>
    <x v="6"/>
  </r>
  <r>
    <x v="38"/>
    <x v="61"/>
    <n v="98815.98"/>
    <x v="6"/>
  </r>
  <r>
    <x v="38"/>
    <x v="62"/>
    <n v="22161.98"/>
    <x v="6"/>
  </r>
  <r>
    <x v="38"/>
    <x v="63"/>
    <n v="74344.710000000006"/>
    <x v="20"/>
  </r>
  <r>
    <x v="38"/>
    <x v="64"/>
    <n v="16673.689999999999"/>
    <x v="20"/>
  </r>
  <r>
    <x v="38"/>
    <x v="65"/>
    <n v="116488.5"/>
    <x v="21"/>
  </r>
  <r>
    <x v="38"/>
    <x v="66"/>
    <n v="26125.5"/>
    <x v="21"/>
  </r>
  <r>
    <x v="38"/>
    <x v="67"/>
    <n v="128890.73"/>
    <x v="3"/>
  </r>
  <r>
    <x v="38"/>
    <x v="68"/>
    <n v="28907.01"/>
    <x v="3"/>
  </r>
  <r>
    <x v="38"/>
    <x v="69"/>
    <n v="16811.89"/>
    <x v="3"/>
  </r>
  <r>
    <x v="38"/>
    <x v="70"/>
    <n v="4407.0600000000004"/>
    <x v="3"/>
  </r>
  <r>
    <x v="38"/>
    <x v="71"/>
    <n v="15993.24"/>
    <x v="3"/>
  </r>
  <r>
    <x v="38"/>
    <x v="72"/>
    <n v="4192.46"/>
    <x v="3"/>
  </r>
  <r>
    <x v="38"/>
    <x v="73"/>
    <n v="40525.06"/>
    <x v="22"/>
  </r>
  <r>
    <x v="38"/>
    <x v="74"/>
    <n v="40401.589999999997"/>
    <x v="0"/>
  </r>
  <r>
    <x v="38"/>
    <x v="75"/>
    <n v="10998.04"/>
    <x v="0"/>
  </r>
  <r>
    <x v="38"/>
    <x v="76"/>
    <n v="39170.269999999997"/>
    <x v="0"/>
  </r>
  <r>
    <x v="38"/>
    <x v="77"/>
    <n v="10662.85"/>
    <x v="0"/>
  </r>
  <r>
    <x v="38"/>
    <x v="78"/>
    <n v="39170.269999999997"/>
    <x v="1"/>
  </r>
  <r>
    <x v="38"/>
    <x v="79"/>
    <n v="10662.85"/>
    <x v="1"/>
  </r>
  <r>
    <x v="38"/>
    <x v="80"/>
    <n v="59645.62"/>
    <x v="0"/>
  </r>
  <r>
    <x v="38"/>
    <x v="81"/>
    <n v="15635.47"/>
    <x v="0"/>
  </r>
  <r>
    <x v="38"/>
    <x v="82"/>
    <n v="39370.089999999997"/>
    <x v="0"/>
  </r>
  <r>
    <x v="38"/>
    <x v="83"/>
    <n v="10320.459999999999"/>
    <x v="0"/>
  </r>
  <r>
    <x v="38"/>
    <x v="84"/>
    <n v="39370.089999999997"/>
    <x v="15"/>
  </r>
  <r>
    <x v="38"/>
    <x v="85"/>
    <n v="10320.459999999999"/>
    <x v="15"/>
  </r>
  <r>
    <x v="38"/>
    <x v="86"/>
    <n v="374392.52"/>
    <x v="0"/>
  </r>
  <r>
    <x v="38"/>
    <x v="87"/>
    <n v="98143.07"/>
    <x v="0"/>
  </r>
  <r>
    <x v="38"/>
    <x v="88"/>
    <n v="5032.16"/>
    <x v="17"/>
  </r>
  <r>
    <x v="38"/>
    <x v="89"/>
    <n v="1319.13"/>
    <x v="17"/>
  </r>
  <r>
    <x v="39"/>
    <x v="40"/>
    <n v="38834.33"/>
    <x v="0"/>
  </r>
  <r>
    <x v="39"/>
    <x v="41"/>
    <n v="10571.4"/>
    <x v="0"/>
  </r>
  <r>
    <x v="39"/>
    <x v="42"/>
    <n v="37554.17"/>
    <x v="0"/>
  </r>
  <r>
    <x v="39"/>
    <x v="43"/>
    <n v="10222.92"/>
    <x v="0"/>
  </r>
  <r>
    <x v="39"/>
    <x v="44"/>
    <n v="37554.17"/>
    <x v="1"/>
  </r>
  <r>
    <x v="39"/>
    <x v="45"/>
    <n v="10222.92"/>
    <x v="1"/>
  </r>
  <r>
    <x v="39"/>
    <x v="46"/>
    <n v="44388.25"/>
    <x v="0"/>
  </r>
  <r>
    <x v="39"/>
    <x v="47"/>
    <n v="11635.91"/>
    <x v="0"/>
  </r>
  <r>
    <x v="39"/>
    <x v="48"/>
    <n v="34797.79"/>
    <x v="0"/>
  </r>
  <r>
    <x v="39"/>
    <x v="49"/>
    <n v="9121.8799999999992"/>
    <x v="0"/>
  </r>
  <r>
    <x v="39"/>
    <x v="50"/>
    <n v="69540.44"/>
    <x v="1"/>
  </r>
  <r>
    <x v="39"/>
    <x v="51"/>
    <n v="18229.3"/>
    <x v="1"/>
  </r>
  <r>
    <x v="39"/>
    <x v="34"/>
    <n v="103877.92"/>
    <x v="18"/>
  </r>
  <r>
    <x v="39"/>
    <x v="52"/>
    <n v="27230.51"/>
    <x v="18"/>
  </r>
  <r>
    <x v="39"/>
    <x v="35"/>
    <n v="109170.63"/>
    <x v="7"/>
  </r>
  <r>
    <x v="39"/>
    <x v="53"/>
    <n v="28617.94"/>
    <x v="7"/>
  </r>
  <r>
    <x v="39"/>
    <x v="36"/>
    <n v="91995.49"/>
    <x v="19"/>
  </r>
  <r>
    <x v="39"/>
    <x v="54"/>
    <n v="20632.32"/>
    <x v="19"/>
  </r>
  <r>
    <x v="39"/>
    <x v="37"/>
    <n v="116358.71"/>
    <x v="9"/>
  </r>
  <r>
    <x v="39"/>
    <x v="55"/>
    <n v="51438.06"/>
    <x v="9"/>
  </r>
  <r>
    <x v="39"/>
    <x v="56"/>
    <n v="17781.099999999999"/>
    <x v="9"/>
  </r>
  <r>
    <x v="39"/>
    <x v="38"/>
    <n v="116358.71"/>
    <x v="1"/>
  </r>
  <r>
    <x v="39"/>
    <x v="57"/>
    <n v="26096.39"/>
    <x v="1"/>
  </r>
  <r>
    <x v="39"/>
    <x v="39"/>
    <n v="51680.81"/>
    <x v="10"/>
  </r>
  <r>
    <x v="39"/>
    <x v="58"/>
    <n v="11590.73"/>
    <x v="10"/>
  </r>
  <r>
    <x v="39"/>
    <x v="60"/>
    <n v="9694.24"/>
    <x v="6"/>
  </r>
  <r>
    <x v="39"/>
    <x v="62"/>
    <n v="22616.85"/>
    <x v="6"/>
  </r>
  <r>
    <x v="39"/>
    <x v="64"/>
    <n v="14558.07"/>
    <x v="20"/>
  </r>
  <r>
    <x v="39"/>
    <x v="66"/>
    <n v="22810.62"/>
    <x v="21"/>
  </r>
  <r>
    <x v="39"/>
    <x v="68"/>
    <n v="25239.200000000001"/>
    <x v="3"/>
  </r>
  <r>
    <x v="39"/>
    <x v="69"/>
    <n v="14678.75"/>
    <x v="3"/>
  </r>
  <r>
    <x v="39"/>
    <x v="70"/>
    <n v="3847.88"/>
    <x v="3"/>
  </r>
  <r>
    <x v="39"/>
    <x v="71"/>
    <n v="13963.97"/>
    <x v="3"/>
  </r>
  <r>
    <x v="39"/>
    <x v="72"/>
    <n v="3660.51"/>
    <x v="3"/>
  </r>
  <r>
    <x v="39"/>
    <x v="74"/>
    <n v="35275.32"/>
    <x v="0"/>
  </r>
  <r>
    <x v="39"/>
    <x v="75"/>
    <n v="9602.57"/>
    <x v="0"/>
  </r>
  <r>
    <x v="39"/>
    <x v="76"/>
    <n v="34200.22"/>
    <x v="0"/>
  </r>
  <r>
    <x v="39"/>
    <x v="77"/>
    <n v="9309.91"/>
    <x v="0"/>
  </r>
  <r>
    <x v="39"/>
    <x v="78"/>
    <n v="34200.22"/>
    <x v="1"/>
  </r>
  <r>
    <x v="39"/>
    <x v="79"/>
    <n v="9309.91"/>
    <x v="1"/>
  </r>
  <r>
    <x v="39"/>
    <x v="80"/>
    <n v="52077.599999999999"/>
    <x v="0"/>
  </r>
  <r>
    <x v="39"/>
    <x v="81"/>
    <n v="13651.6"/>
    <x v="0"/>
  </r>
  <r>
    <x v="39"/>
    <x v="82"/>
    <n v="34374.69"/>
    <x v="0"/>
  </r>
  <r>
    <x v="39"/>
    <x v="83"/>
    <n v="9010.9699999999993"/>
    <x v="0"/>
  </r>
  <r>
    <x v="39"/>
    <x v="84"/>
    <n v="34374.69"/>
    <x v="15"/>
  </r>
  <r>
    <x v="39"/>
    <x v="85"/>
    <n v="9010.9699999999993"/>
    <x v="15"/>
  </r>
  <r>
    <x v="39"/>
    <x v="86"/>
    <n v="326888.44"/>
    <x v="0"/>
  </r>
  <r>
    <x v="39"/>
    <x v="87"/>
    <n v="85690.38"/>
    <x v="0"/>
  </r>
  <r>
    <x v="39"/>
    <x v="88"/>
    <n v="4393.66"/>
    <x v="17"/>
  </r>
  <r>
    <x v="39"/>
    <x v="89"/>
    <n v="1151.75"/>
    <x v="17"/>
  </r>
  <r>
    <x v="40"/>
    <x v="40"/>
    <n v="11627.57"/>
    <x v="0"/>
  </r>
  <r>
    <x v="40"/>
    <x v="42"/>
    <n v="11244.27"/>
    <x v="0"/>
  </r>
  <r>
    <x v="40"/>
    <x v="44"/>
    <n v="11244.27"/>
    <x v="1"/>
  </r>
  <r>
    <x v="40"/>
    <x v="46"/>
    <n v="13290.49"/>
    <x v="0"/>
  </r>
  <r>
    <x v="40"/>
    <x v="48"/>
    <n v="10418.969999999999"/>
    <x v="0"/>
  </r>
  <r>
    <x v="40"/>
    <x v="50"/>
    <n v="20821.43"/>
    <x v="1"/>
  </r>
  <r>
    <x v="40"/>
    <x v="34"/>
    <n v="31102.58"/>
    <x v="18"/>
  </r>
  <r>
    <x v="40"/>
    <x v="35"/>
    <n v="32687.29"/>
    <x v="7"/>
  </r>
  <r>
    <x v="40"/>
    <x v="36"/>
    <n v="27544.799999999999"/>
    <x v="8"/>
  </r>
  <r>
    <x v="40"/>
    <x v="37"/>
    <n v="34839.51"/>
    <x v="9"/>
  </r>
  <r>
    <x v="40"/>
    <x v="38"/>
    <n v="34839.51"/>
    <x v="1"/>
  </r>
  <r>
    <x v="40"/>
    <x v="39"/>
    <n v="15474"/>
    <x v="10"/>
  </r>
  <r>
    <x v="40"/>
    <x v="59"/>
    <n v="11072.72"/>
    <x v="6"/>
  </r>
  <r>
    <x v="40"/>
    <x v="61"/>
    <n v="25832.880000000001"/>
    <x v="6"/>
  </r>
  <r>
    <x v="40"/>
    <x v="63"/>
    <n v="19435.490000000002"/>
    <x v="20"/>
  </r>
  <r>
    <x v="40"/>
    <x v="65"/>
    <n v="30452.9"/>
    <x v="21"/>
  </r>
  <r>
    <x v="40"/>
    <x v="67"/>
    <n v="33695.14"/>
    <x v="3"/>
  </r>
  <r>
    <x v="40"/>
    <x v="69"/>
    <n v="4395.03"/>
    <x v="3"/>
  </r>
  <r>
    <x v="40"/>
    <x v="71"/>
    <n v="4181.0200000000004"/>
    <x v="3"/>
  </r>
  <r>
    <x v="40"/>
    <x v="73"/>
    <n v="8393.86"/>
    <x v="22"/>
  </r>
  <r>
    <x v="40"/>
    <x v="74"/>
    <n v="10561.95"/>
    <x v="0"/>
  </r>
  <r>
    <x v="40"/>
    <x v="76"/>
    <n v="10240.049999999999"/>
    <x v="0"/>
  </r>
  <r>
    <x v="40"/>
    <x v="78"/>
    <n v="10240.049999999999"/>
    <x v="1"/>
  </r>
  <r>
    <x v="40"/>
    <x v="80"/>
    <n v="15592.8"/>
    <x v="0"/>
  </r>
  <r>
    <x v="40"/>
    <x v="82"/>
    <n v="10292.290000000001"/>
    <x v="0"/>
  </r>
  <r>
    <x v="40"/>
    <x v="84"/>
    <n v="10292.290000000001"/>
    <x v="15"/>
  </r>
  <r>
    <x v="40"/>
    <x v="86"/>
    <n v="97875.21"/>
    <x v="0"/>
  </r>
  <r>
    <x v="40"/>
    <x v="88"/>
    <n v="1315.53"/>
    <x v="17"/>
  </r>
  <r>
    <x v="41"/>
    <x v="40"/>
    <n v="7543.58"/>
    <x v="0"/>
  </r>
  <r>
    <x v="41"/>
    <x v="42"/>
    <n v="7294.91"/>
    <x v="0"/>
  </r>
  <r>
    <x v="41"/>
    <x v="44"/>
    <n v="7294.91"/>
    <x v="1"/>
  </r>
  <r>
    <x v="41"/>
    <x v="46"/>
    <n v="8622.43"/>
    <x v="0"/>
  </r>
  <r>
    <x v="41"/>
    <x v="48"/>
    <n v="6759.48"/>
    <x v="0"/>
  </r>
  <r>
    <x v="41"/>
    <x v="50"/>
    <n v="13508.26"/>
    <x v="1"/>
  </r>
  <r>
    <x v="41"/>
    <x v="34"/>
    <n v="20178.330000000002"/>
    <x v="18"/>
  </r>
  <r>
    <x v="41"/>
    <x v="35"/>
    <n v="21206.44"/>
    <x v="7"/>
  </r>
  <r>
    <x v="41"/>
    <x v="36"/>
    <n v="17870.16"/>
    <x v="8"/>
  </r>
  <r>
    <x v="41"/>
    <x v="37"/>
    <n v="22602.720000000001"/>
    <x v="9"/>
  </r>
  <r>
    <x v="41"/>
    <x v="38"/>
    <n v="22602.720000000001"/>
    <x v="1"/>
  </r>
  <r>
    <x v="41"/>
    <x v="39"/>
    <n v="10039.02"/>
    <x v="10"/>
  </r>
  <r>
    <x v="41"/>
    <x v="63"/>
    <n v="12609.11"/>
    <x v="20"/>
  </r>
  <r>
    <x v="41"/>
    <x v="65"/>
    <n v="19756.830000000002"/>
    <x v="21"/>
  </r>
  <r>
    <x v="41"/>
    <x v="67"/>
    <n v="21860.29"/>
    <x v="3"/>
  </r>
  <r>
    <x v="41"/>
    <x v="69"/>
    <n v="2851.35"/>
    <x v="3"/>
  </r>
  <r>
    <x v="41"/>
    <x v="71"/>
    <n v="2712.51"/>
    <x v="3"/>
  </r>
  <r>
    <x v="41"/>
    <x v="73"/>
    <n v="5445.66"/>
    <x v="22"/>
  </r>
  <r>
    <x v="41"/>
    <x v="74"/>
    <n v="6852.24"/>
    <x v="0"/>
  </r>
  <r>
    <x v="41"/>
    <x v="76"/>
    <n v="6643.41"/>
    <x v="0"/>
  </r>
  <r>
    <x v="41"/>
    <x v="78"/>
    <n v="6643.41"/>
    <x v="1"/>
  </r>
  <r>
    <x v="41"/>
    <x v="80"/>
    <n v="10116.09"/>
    <x v="0"/>
  </r>
  <r>
    <x v="41"/>
    <x v="82"/>
    <n v="6677.3"/>
    <x v="0"/>
  </r>
  <r>
    <x v="41"/>
    <x v="84"/>
    <n v="6677.3"/>
    <x v="15"/>
  </r>
  <r>
    <x v="41"/>
    <x v="86"/>
    <n v="63498.2"/>
    <x v="0"/>
  </r>
  <r>
    <x v="41"/>
    <x v="88"/>
    <n v="853.47"/>
    <x v="17"/>
  </r>
  <r>
    <x v="42"/>
    <x v="40"/>
    <n v="1884.01"/>
    <x v="0"/>
  </r>
  <r>
    <x v="42"/>
    <x v="42"/>
    <n v="1821.9"/>
    <x v="0"/>
  </r>
  <r>
    <x v="42"/>
    <x v="44"/>
    <n v="1821.9"/>
    <x v="1"/>
  </r>
  <r>
    <x v="42"/>
    <x v="46"/>
    <n v="2153.4499999999998"/>
    <x v="0"/>
  </r>
  <r>
    <x v="42"/>
    <x v="48"/>
    <n v="1688.18"/>
    <x v="0"/>
  </r>
  <r>
    <x v="42"/>
    <x v="50"/>
    <n v="3373.68"/>
    <x v="1"/>
  </r>
  <r>
    <x v="42"/>
    <x v="34"/>
    <n v="5039.53"/>
    <x v="18"/>
  </r>
  <r>
    <x v="42"/>
    <x v="35"/>
    <n v="5296.3"/>
    <x v="7"/>
  </r>
  <r>
    <x v="42"/>
    <x v="36"/>
    <n v="4463.07"/>
    <x v="19"/>
  </r>
  <r>
    <x v="42"/>
    <x v="37"/>
    <n v="5645.02"/>
    <x v="9"/>
  </r>
  <r>
    <x v="42"/>
    <x v="38"/>
    <n v="5645.02"/>
    <x v="1"/>
  </r>
  <r>
    <x v="42"/>
    <x v="39"/>
    <n v="2507.2399999999998"/>
    <x v="10"/>
  </r>
  <r>
    <x v="42"/>
    <x v="69"/>
    <n v="712.12"/>
    <x v="3"/>
  </r>
  <r>
    <x v="42"/>
    <x v="71"/>
    <n v="677.45"/>
    <x v="3"/>
  </r>
  <r>
    <x v="42"/>
    <x v="74"/>
    <n v="1711.35"/>
    <x v="0"/>
  </r>
  <r>
    <x v="42"/>
    <x v="76"/>
    <n v="1659.19"/>
    <x v="0"/>
  </r>
  <r>
    <x v="42"/>
    <x v="78"/>
    <n v="1659.19"/>
    <x v="1"/>
  </r>
  <r>
    <x v="42"/>
    <x v="80"/>
    <n v="2526.4899999999998"/>
    <x v="0"/>
  </r>
  <r>
    <x v="42"/>
    <x v="82"/>
    <n v="1667.65"/>
    <x v="0"/>
  </r>
  <r>
    <x v="42"/>
    <x v="84"/>
    <n v="1667.65"/>
    <x v="15"/>
  </r>
  <r>
    <x v="42"/>
    <x v="86"/>
    <n v="15858.65"/>
    <x v="0"/>
  </r>
  <r>
    <x v="42"/>
    <x v="88"/>
    <n v="213.15"/>
    <x v="17"/>
  </r>
  <r>
    <x v="43"/>
    <x v="40"/>
    <n v="29495.42"/>
    <x v="0"/>
  </r>
  <r>
    <x v="43"/>
    <x v="42"/>
    <n v="28523.11"/>
    <x v="0"/>
  </r>
  <r>
    <x v="43"/>
    <x v="44"/>
    <n v="28523.11"/>
    <x v="1"/>
  </r>
  <r>
    <x v="43"/>
    <x v="46"/>
    <n v="33713.730000000003"/>
    <x v="0"/>
  </r>
  <r>
    <x v="43"/>
    <x v="48"/>
    <n v="26429.59"/>
    <x v="0"/>
  </r>
  <r>
    <x v="43"/>
    <x v="50"/>
    <n v="52817.3"/>
    <x v="1"/>
  </r>
  <r>
    <x v="43"/>
    <x v="34"/>
    <n v="78897.279999999999"/>
    <x v="18"/>
  </r>
  <r>
    <x v="43"/>
    <x v="35"/>
    <n v="82917.2"/>
    <x v="7"/>
  </r>
  <r>
    <x v="43"/>
    <x v="36"/>
    <n v="69872.350000000006"/>
    <x v="8"/>
  </r>
  <r>
    <x v="43"/>
    <x v="37"/>
    <n v="88376.68"/>
    <x v="9"/>
  </r>
  <r>
    <x v="43"/>
    <x v="38"/>
    <n v="88376.68"/>
    <x v="1"/>
  </r>
  <r>
    <x v="43"/>
    <x v="39"/>
    <n v="39252.57"/>
    <x v="10"/>
  </r>
  <r>
    <x v="43"/>
    <x v="65"/>
    <n v="77249.25"/>
    <x v="21"/>
  </r>
  <r>
    <x v="43"/>
    <x v="67"/>
    <n v="85473.77"/>
    <x v="3"/>
  </r>
  <r>
    <x v="43"/>
    <x v="69"/>
    <n v="11148.79"/>
    <x v="3"/>
  </r>
  <r>
    <x v="43"/>
    <x v="71"/>
    <n v="10605.9"/>
    <x v="3"/>
  </r>
  <r>
    <x v="43"/>
    <x v="73"/>
    <n v="21292.54"/>
    <x v="22"/>
  </r>
  <r>
    <x v="43"/>
    <x v="74"/>
    <n v="26792.28"/>
    <x v="0"/>
  </r>
  <r>
    <x v="43"/>
    <x v="76"/>
    <n v="25975.73"/>
    <x v="0"/>
  </r>
  <r>
    <x v="43"/>
    <x v="78"/>
    <n v="25975.73"/>
    <x v="1"/>
  </r>
  <r>
    <x v="43"/>
    <x v="80"/>
    <n v="39553.94"/>
    <x v="0"/>
  </r>
  <r>
    <x v="43"/>
    <x v="82"/>
    <n v="26108.240000000002"/>
    <x v="0"/>
  </r>
  <r>
    <x v="43"/>
    <x v="84"/>
    <n v="26108.240000000002"/>
    <x v="15"/>
  </r>
  <r>
    <x v="43"/>
    <x v="86"/>
    <n v="248278.07"/>
    <x v="0"/>
  </r>
  <r>
    <x v="43"/>
    <x v="88"/>
    <n v="3337.07"/>
    <x v="17"/>
  </r>
  <r>
    <x v="44"/>
    <x v="40"/>
    <n v="2063.67"/>
    <x v="0"/>
  </r>
  <r>
    <x v="44"/>
    <x v="42"/>
    <n v="1995.64"/>
    <x v="0"/>
  </r>
  <r>
    <x v="44"/>
    <x v="44"/>
    <n v="1995.64"/>
    <x v="1"/>
  </r>
  <r>
    <x v="44"/>
    <x v="46"/>
    <n v="2358.81"/>
    <x v="0"/>
  </r>
  <r>
    <x v="44"/>
    <x v="48"/>
    <n v="1849.17"/>
    <x v="0"/>
  </r>
  <r>
    <x v="44"/>
    <x v="50"/>
    <n v="3695.41"/>
    <x v="1"/>
  </r>
  <r>
    <x v="44"/>
    <x v="34"/>
    <n v="5520.11"/>
    <x v="18"/>
  </r>
  <r>
    <x v="44"/>
    <x v="35"/>
    <n v="5801.37"/>
    <x v="7"/>
  </r>
  <r>
    <x v="44"/>
    <x v="36"/>
    <n v="4888.68"/>
    <x v="19"/>
  </r>
  <r>
    <x v="44"/>
    <x v="37"/>
    <n v="6183.35"/>
    <x v="9"/>
  </r>
  <r>
    <x v="44"/>
    <x v="38"/>
    <n v="6183.35"/>
    <x v="1"/>
  </r>
  <r>
    <x v="44"/>
    <x v="39"/>
    <n v="2746.34"/>
    <x v="10"/>
  </r>
  <r>
    <x v="44"/>
    <x v="59"/>
    <n v="1965.2"/>
    <x v="6"/>
  </r>
  <r>
    <x v="44"/>
    <x v="61"/>
    <n v="4584.84"/>
    <x v="6"/>
  </r>
  <r>
    <x v="44"/>
    <x v="63"/>
    <n v="3449.43"/>
    <x v="20"/>
  </r>
  <r>
    <x v="44"/>
    <x v="65"/>
    <n v="5404.81"/>
    <x v="21"/>
  </r>
  <r>
    <x v="44"/>
    <x v="67"/>
    <n v="5980.24"/>
    <x v="3"/>
  </r>
  <r>
    <x v="44"/>
    <x v="69"/>
    <n v="780.03"/>
    <x v="3"/>
  </r>
  <r>
    <x v="44"/>
    <x v="71"/>
    <n v="742.05"/>
    <x v="3"/>
  </r>
  <r>
    <x v="44"/>
    <x v="73"/>
    <n v="1489.75"/>
    <x v="23"/>
  </r>
  <r>
    <x v="44"/>
    <x v="74"/>
    <n v="1874.54"/>
    <x v="0"/>
  </r>
  <r>
    <x v="44"/>
    <x v="76"/>
    <n v="1817.41"/>
    <x v="0"/>
  </r>
  <r>
    <x v="44"/>
    <x v="78"/>
    <n v="1817.41"/>
    <x v="1"/>
  </r>
  <r>
    <x v="44"/>
    <x v="80"/>
    <n v="2767.42"/>
    <x v="0"/>
  </r>
  <r>
    <x v="44"/>
    <x v="82"/>
    <n v="1826.68"/>
    <x v="0"/>
  </r>
  <r>
    <x v="44"/>
    <x v="84"/>
    <n v="1826.68"/>
    <x v="15"/>
  </r>
  <r>
    <x v="44"/>
    <x v="86"/>
    <n v="17370.98"/>
    <x v="0"/>
  </r>
  <r>
    <x v="44"/>
    <x v="88"/>
    <n v="233.48"/>
    <x v="17"/>
  </r>
  <r>
    <x v="45"/>
    <x v="40"/>
    <n v="8439.2800000000007"/>
    <x v="0"/>
  </r>
  <r>
    <x v="45"/>
    <x v="41"/>
    <n v="2297.3200000000002"/>
    <x v="0"/>
  </r>
  <r>
    <x v="45"/>
    <x v="42"/>
    <n v="8161.08"/>
    <x v="0"/>
  </r>
  <r>
    <x v="45"/>
    <x v="43"/>
    <n v="2221.59"/>
    <x v="0"/>
  </r>
  <r>
    <x v="45"/>
    <x v="44"/>
    <n v="8161.08"/>
    <x v="1"/>
  </r>
  <r>
    <x v="45"/>
    <x v="45"/>
    <n v="2221.59"/>
    <x v="1"/>
  </r>
  <r>
    <x v="45"/>
    <x v="46"/>
    <n v="9646.2199999999993"/>
    <x v="0"/>
  </r>
  <r>
    <x v="45"/>
    <x v="47"/>
    <n v="2528.66"/>
    <x v="0"/>
  </r>
  <r>
    <x v="45"/>
    <x v="48"/>
    <n v="7562.08"/>
    <x v="0"/>
  </r>
  <r>
    <x v="45"/>
    <x v="49"/>
    <n v="1982.32"/>
    <x v="0"/>
  </r>
  <r>
    <x v="45"/>
    <x v="50"/>
    <n v="15112.17"/>
    <x v="1"/>
  </r>
  <r>
    <x v="45"/>
    <x v="51"/>
    <n v="3961.5"/>
    <x v="1"/>
  </r>
  <r>
    <x v="45"/>
    <x v="34"/>
    <n v="22574.21"/>
    <x v="18"/>
  </r>
  <r>
    <x v="45"/>
    <x v="52"/>
    <n v="5917.59"/>
    <x v="18"/>
  </r>
  <r>
    <x v="45"/>
    <x v="35"/>
    <n v="23724.400000000001"/>
    <x v="7"/>
  </r>
  <r>
    <x v="45"/>
    <x v="53"/>
    <n v="6219.1"/>
    <x v="7"/>
  </r>
  <r>
    <x v="45"/>
    <x v="36"/>
    <n v="19991.98"/>
    <x v="8"/>
  </r>
  <r>
    <x v="45"/>
    <x v="54"/>
    <n v="5240.6899999999996"/>
    <x v="8"/>
  </r>
  <r>
    <x v="45"/>
    <x v="37"/>
    <n v="25286.47"/>
    <x v="9"/>
  </r>
  <r>
    <x v="45"/>
    <x v="56"/>
    <n v="3864.1"/>
    <x v="9"/>
  </r>
  <r>
    <x v="45"/>
    <x v="38"/>
    <n v="25286.47"/>
    <x v="1"/>
  </r>
  <r>
    <x v="45"/>
    <x v="57"/>
    <n v="5671.13"/>
    <x v="1"/>
  </r>
  <r>
    <x v="45"/>
    <x v="39"/>
    <n v="11231.01"/>
    <x v="10"/>
  </r>
  <r>
    <x v="45"/>
    <x v="58"/>
    <n v="2518.84"/>
    <x v="10"/>
  </r>
  <r>
    <x v="45"/>
    <x v="59"/>
    <n v="8036.56"/>
    <x v="6"/>
  </r>
  <r>
    <x v="45"/>
    <x v="60"/>
    <n v="1802.4"/>
    <x v="6"/>
  </r>
  <r>
    <x v="45"/>
    <x v="61"/>
    <n v="18749.47"/>
    <x v="6"/>
  </r>
  <r>
    <x v="45"/>
    <x v="62"/>
    <n v="4205.05"/>
    <x v="6"/>
  </r>
  <r>
    <x v="45"/>
    <x v="63"/>
    <n v="14106.26"/>
    <x v="20"/>
  </r>
  <r>
    <x v="45"/>
    <x v="64"/>
    <n v="3697.81"/>
    <x v="20"/>
  </r>
  <r>
    <x v="45"/>
    <x v="65"/>
    <n v="22102.67"/>
    <x v="21"/>
  </r>
  <r>
    <x v="45"/>
    <x v="66"/>
    <n v="4957.08"/>
    <x v="21"/>
  </r>
  <r>
    <x v="45"/>
    <x v="67"/>
    <n v="24455.89"/>
    <x v="3"/>
  </r>
  <r>
    <x v="45"/>
    <x v="68"/>
    <n v="5484.85"/>
    <x v="3"/>
  </r>
  <r>
    <x v="45"/>
    <x v="69"/>
    <n v="3189.91"/>
    <x v="3"/>
  </r>
  <r>
    <x v="45"/>
    <x v="70"/>
    <n v="836.2"/>
    <x v="3"/>
  </r>
  <r>
    <x v="45"/>
    <x v="71"/>
    <n v="3034.58"/>
    <x v="3"/>
  </r>
  <r>
    <x v="45"/>
    <x v="72"/>
    <n v="795.48"/>
    <x v="3"/>
  </r>
  <r>
    <x v="45"/>
    <x v="73"/>
    <n v="7689.28"/>
    <x v="22"/>
  </r>
  <r>
    <x v="45"/>
    <x v="74"/>
    <n v="7665.85"/>
    <x v="0"/>
  </r>
  <r>
    <x v="45"/>
    <x v="75"/>
    <n v="2086.7800000000002"/>
    <x v="0"/>
  </r>
  <r>
    <x v="45"/>
    <x v="76"/>
    <n v="7432.22"/>
    <x v="0"/>
  </r>
  <r>
    <x v="45"/>
    <x v="77"/>
    <n v="2023.18"/>
    <x v="0"/>
  </r>
  <r>
    <x v="45"/>
    <x v="78"/>
    <n v="7432.22"/>
    <x v="1"/>
  </r>
  <r>
    <x v="45"/>
    <x v="79"/>
    <n v="2023.18"/>
    <x v="1"/>
  </r>
  <r>
    <x v="45"/>
    <x v="80"/>
    <n v="11317.23"/>
    <x v="0"/>
  </r>
  <r>
    <x v="45"/>
    <x v="81"/>
    <n v="2966.69"/>
    <x v="0"/>
  </r>
  <r>
    <x v="45"/>
    <x v="82"/>
    <n v="7470.13"/>
    <x v="0"/>
  </r>
  <r>
    <x v="45"/>
    <x v="83"/>
    <n v="1958.22"/>
    <x v="0"/>
  </r>
  <r>
    <x v="45"/>
    <x v="84"/>
    <n v="7470.13"/>
    <x v="15"/>
  </r>
  <r>
    <x v="45"/>
    <x v="85"/>
    <n v="1958.22"/>
    <x v="15"/>
  </r>
  <r>
    <x v="45"/>
    <x v="86"/>
    <n v="71037.7"/>
    <x v="0"/>
  </r>
  <r>
    <x v="45"/>
    <x v="87"/>
    <n v="18621.79"/>
    <x v="0"/>
  </r>
  <r>
    <x v="45"/>
    <x v="88"/>
    <n v="954.81"/>
    <x v="17"/>
  </r>
  <r>
    <x v="45"/>
    <x v="89"/>
    <n v="250.29"/>
    <x v="17"/>
  </r>
  <r>
    <x v="46"/>
    <x v="40"/>
    <n v="13399.25"/>
    <x v="0"/>
  </r>
  <r>
    <x v="46"/>
    <x v="42"/>
    <n v="12957.54"/>
    <x v="0"/>
  </r>
  <r>
    <x v="46"/>
    <x v="44"/>
    <n v="12957.54"/>
    <x v="1"/>
  </r>
  <r>
    <x v="46"/>
    <x v="46"/>
    <n v="15315.55"/>
    <x v="0"/>
  </r>
  <r>
    <x v="46"/>
    <x v="48"/>
    <n v="12006.49"/>
    <x v="0"/>
  </r>
  <r>
    <x v="46"/>
    <x v="50"/>
    <n v="23993.96"/>
    <x v="1"/>
  </r>
  <r>
    <x v="46"/>
    <x v="34"/>
    <n v="35841.64"/>
    <x v="18"/>
  </r>
  <r>
    <x v="46"/>
    <x v="35"/>
    <n v="37667.81"/>
    <x v="7"/>
  </r>
  <r>
    <x v="46"/>
    <x v="36"/>
    <n v="31741.77"/>
    <x v="19"/>
  </r>
  <r>
    <x v="46"/>
    <x v="37"/>
    <n v="40147.96"/>
    <x v="9"/>
  </r>
  <r>
    <x v="46"/>
    <x v="38"/>
    <n v="40147.96"/>
    <x v="1"/>
  </r>
  <r>
    <x v="46"/>
    <x v="39"/>
    <n v="17831.75"/>
    <x v="10"/>
  </r>
  <r>
    <x v="46"/>
    <x v="59"/>
    <n v="12759.85"/>
    <x v="6"/>
  </r>
  <r>
    <x v="46"/>
    <x v="61"/>
    <n v="29768.99"/>
    <x v="6"/>
  </r>
  <r>
    <x v="46"/>
    <x v="63"/>
    <n v="22396.85"/>
    <x v="20"/>
  </r>
  <r>
    <x v="46"/>
    <x v="65"/>
    <n v="35092.959999999999"/>
    <x v="21"/>
  </r>
  <r>
    <x v="46"/>
    <x v="67"/>
    <n v="38829.22"/>
    <x v="3"/>
  </r>
  <r>
    <x v="46"/>
    <x v="69"/>
    <n v="5064.7"/>
    <x v="3"/>
  </r>
  <r>
    <x v="46"/>
    <x v="71"/>
    <n v="4818.07"/>
    <x v="3"/>
  </r>
  <r>
    <x v="46"/>
    <x v="73"/>
    <n v="9672.82"/>
    <x v="23"/>
  </r>
  <r>
    <x v="46"/>
    <x v="74"/>
    <n v="12171.26"/>
    <x v="0"/>
  </r>
  <r>
    <x v="46"/>
    <x v="76"/>
    <n v="11800.31"/>
    <x v="0"/>
  </r>
  <r>
    <x v="46"/>
    <x v="78"/>
    <n v="11800.31"/>
    <x v="1"/>
  </r>
  <r>
    <x v="46"/>
    <x v="80"/>
    <n v="17968.650000000001"/>
    <x v="0"/>
  </r>
  <r>
    <x v="46"/>
    <x v="82"/>
    <n v="11860.51"/>
    <x v="0"/>
  </r>
  <r>
    <x v="46"/>
    <x v="84"/>
    <n v="11860.51"/>
    <x v="15"/>
  </r>
  <r>
    <x v="46"/>
    <x v="86"/>
    <n v="112788.32"/>
    <x v="0"/>
  </r>
  <r>
    <x v="46"/>
    <x v="88"/>
    <n v="1515.97"/>
    <x v="17"/>
  </r>
  <r>
    <x v="47"/>
    <x v="40"/>
    <n v="4324.41"/>
    <x v="0"/>
  </r>
  <r>
    <x v="47"/>
    <x v="42"/>
    <n v="4181.8599999999997"/>
    <x v="0"/>
  </r>
  <r>
    <x v="47"/>
    <x v="44"/>
    <n v="4181.8599999999997"/>
    <x v="1"/>
  </r>
  <r>
    <x v="47"/>
    <x v="46"/>
    <n v="4942.87"/>
    <x v="0"/>
  </r>
  <r>
    <x v="47"/>
    <x v="48"/>
    <n v="3874.92"/>
    <x v="0"/>
  </r>
  <r>
    <x v="47"/>
    <x v="50"/>
    <n v="7743.71"/>
    <x v="1"/>
  </r>
  <r>
    <x v="47"/>
    <x v="34"/>
    <n v="11567.37"/>
    <x v="18"/>
  </r>
  <r>
    <x v="47"/>
    <x v="35"/>
    <n v="12156.74"/>
    <x v="7"/>
  </r>
  <r>
    <x v="47"/>
    <x v="36"/>
    <n v="10244.200000000001"/>
    <x v="8"/>
  </r>
  <r>
    <x v="47"/>
    <x v="37"/>
    <n v="12957.18"/>
    <x v="9"/>
  </r>
  <r>
    <x v="47"/>
    <x v="38"/>
    <n v="12957.18"/>
    <x v="1"/>
  </r>
  <r>
    <x v="47"/>
    <x v="39"/>
    <n v="5754.94"/>
    <x v="10"/>
  </r>
  <r>
    <x v="47"/>
    <x v="59"/>
    <n v="4118.0600000000004"/>
    <x v="6"/>
  </r>
  <r>
    <x v="47"/>
    <x v="61"/>
    <n v="9607.52"/>
    <x v="6"/>
  </r>
  <r>
    <x v="47"/>
    <x v="63"/>
    <n v="7228.26"/>
    <x v="20"/>
  </r>
  <r>
    <x v="47"/>
    <x v="65"/>
    <n v="11325.75"/>
    <x v="21"/>
  </r>
  <r>
    <x v="47"/>
    <x v="67"/>
    <n v="12531.57"/>
    <x v="3"/>
  </r>
  <r>
    <x v="47"/>
    <x v="69"/>
    <n v="1634.56"/>
    <x v="3"/>
  </r>
  <r>
    <x v="47"/>
    <x v="71"/>
    <n v="1554.96"/>
    <x v="3"/>
  </r>
  <r>
    <x v="47"/>
    <x v="73"/>
    <n v="3121.76"/>
    <x v="22"/>
  </r>
  <r>
    <x v="47"/>
    <x v="74"/>
    <n v="3928.1"/>
    <x v="0"/>
  </r>
  <r>
    <x v="47"/>
    <x v="76"/>
    <n v="3808.38"/>
    <x v="0"/>
  </r>
  <r>
    <x v="47"/>
    <x v="78"/>
    <n v="3808.38"/>
    <x v="1"/>
  </r>
  <r>
    <x v="47"/>
    <x v="80"/>
    <n v="5799.12"/>
    <x v="0"/>
  </r>
  <r>
    <x v="47"/>
    <x v="82"/>
    <n v="3827.81"/>
    <x v="0"/>
  </r>
  <r>
    <x v="47"/>
    <x v="84"/>
    <n v="3827.81"/>
    <x v="15"/>
  </r>
  <r>
    <x v="47"/>
    <x v="86"/>
    <n v="36400.81"/>
    <x v="0"/>
  </r>
  <r>
    <x v="47"/>
    <x v="88"/>
    <n v="489.26"/>
    <x v="17"/>
  </r>
  <r>
    <x v="48"/>
    <x v="40"/>
    <n v="12225.03"/>
    <x v="0"/>
  </r>
  <r>
    <x v="48"/>
    <x v="42"/>
    <n v="11822.03"/>
    <x v="0"/>
  </r>
  <r>
    <x v="48"/>
    <x v="44"/>
    <n v="11822.03"/>
    <x v="1"/>
  </r>
  <r>
    <x v="48"/>
    <x v="46"/>
    <n v="13973.4"/>
    <x v="0"/>
  </r>
  <r>
    <x v="48"/>
    <x v="48"/>
    <n v="10954.33"/>
    <x v="0"/>
  </r>
  <r>
    <x v="48"/>
    <x v="50"/>
    <n v="21891.29"/>
    <x v="1"/>
  </r>
  <r>
    <x v="48"/>
    <x v="34"/>
    <n v="32700.720000000001"/>
    <x v="18"/>
  </r>
  <r>
    <x v="48"/>
    <x v="35"/>
    <n v="34366.86"/>
    <x v="7"/>
  </r>
  <r>
    <x v="48"/>
    <x v="36"/>
    <n v="28960.13"/>
    <x v="8"/>
  </r>
  <r>
    <x v="48"/>
    <x v="37"/>
    <n v="36629.660000000003"/>
    <x v="9"/>
  </r>
  <r>
    <x v="48"/>
    <x v="38"/>
    <n v="36629.660000000003"/>
    <x v="1"/>
  </r>
  <r>
    <x v="48"/>
    <x v="39"/>
    <n v="16269.09"/>
    <x v="10"/>
  </r>
  <r>
    <x v="48"/>
    <x v="59"/>
    <n v="11641.66"/>
    <x v="6"/>
  </r>
  <r>
    <x v="48"/>
    <x v="61"/>
    <n v="27160.240000000002"/>
    <x v="6"/>
  </r>
  <r>
    <x v="48"/>
    <x v="63"/>
    <n v="20434.14"/>
    <x v="20"/>
  </r>
  <r>
    <x v="48"/>
    <x v="65"/>
    <n v="32017.65"/>
    <x v="21"/>
  </r>
  <r>
    <x v="48"/>
    <x v="67"/>
    <n v="35426.480000000003"/>
    <x v="3"/>
  </r>
  <r>
    <x v="48"/>
    <x v="69"/>
    <n v="4620.8599999999997"/>
    <x v="3"/>
  </r>
  <r>
    <x v="48"/>
    <x v="71"/>
    <n v="4395.8500000000004"/>
    <x v="3"/>
  </r>
  <r>
    <x v="48"/>
    <x v="73"/>
    <n v="8825.16"/>
    <x v="22"/>
  </r>
  <r>
    <x v="48"/>
    <x v="74"/>
    <n v="11104.65"/>
    <x v="0"/>
  </r>
  <r>
    <x v="48"/>
    <x v="76"/>
    <n v="10766.21"/>
    <x v="0"/>
  </r>
  <r>
    <x v="48"/>
    <x v="78"/>
    <n v="10766.21"/>
    <x v="1"/>
  </r>
  <r>
    <x v="48"/>
    <x v="80"/>
    <n v="16394"/>
    <x v="0"/>
  </r>
  <r>
    <x v="48"/>
    <x v="82"/>
    <n v="10821.14"/>
    <x v="0"/>
  </r>
  <r>
    <x v="48"/>
    <x v="84"/>
    <n v="10821.14"/>
    <x v="15"/>
  </r>
  <r>
    <x v="48"/>
    <x v="86"/>
    <n v="102904.31"/>
    <x v="0"/>
  </r>
  <r>
    <x v="48"/>
    <x v="88"/>
    <n v="1383.12"/>
    <x v="17"/>
  </r>
  <r>
    <x v="49"/>
    <x v="40"/>
    <n v="9042.9699999999993"/>
    <x v="0"/>
  </r>
  <r>
    <x v="49"/>
    <x v="42"/>
    <n v="8744.8700000000008"/>
    <x v="0"/>
  </r>
  <r>
    <x v="49"/>
    <x v="44"/>
    <n v="8744.8700000000008"/>
    <x v="1"/>
  </r>
  <r>
    <x v="49"/>
    <x v="46"/>
    <n v="10336.26"/>
    <x v="0"/>
  </r>
  <r>
    <x v="49"/>
    <x v="48"/>
    <n v="8103.02"/>
    <x v="0"/>
  </r>
  <r>
    <x v="49"/>
    <x v="50"/>
    <n v="16193.2"/>
    <x v="1"/>
  </r>
  <r>
    <x v="49"/>
    <x v="34"/>
    <n v="24189.040000000001"/>
    <x v="18"/>
  </r>
  <r>
    <x v="49"/>
    <x v="35"/>
    <n v="25421.5"/>
    <x v="7"/>
  </r>
  <r>
    <x v="49"/>
    <x v="36"/>
    <n v="21422.09"/>
    <x v="19"/>
  </r>
  <r>
    <x v="49"/>
    <x v="37"/>
    <n v="27095.32"/>
    <x v="9"/>
  </r>
  <r>
    <x v="49"/>
    <x v="38"/>
    <n v="27095.32"/>
    <x v="1"/>
  </r>
  <r>
    <x v="49"/>
    <x v="39"/>
    <n v="12034.41"/>
    <x v="10"/>
  </r>
  <r>
    <x v="49"/>
    <x v="69"/>
    <n v="3418.1"/>
    <x v="3"/>
  </r>
  <r>
    <x v="49"/>
    <x v="71"/>
    <n v="3251.65"/>
    <x v="3"/>
  </r>
  <r>
    <x v="49"/>
    <x v="74"/>
    <n v="8214.2199999999993"/>
    <x v="0"/>
  </r>
  <r>
    <x v="49"/>
    <x v="76"/>
    <n v="7963.87"/>
    <x v="0"/>
  </r>
  <r>
    <x v="49"/>
    <x v="78"/>
    <n v="7963.87"/>
    <x v="1"/>
  </r>
  <r>
    <x v="49"/>
    <x v="80"/>
    <n v="12126.8"/>
    <x v="0"/>
  </r>
  <r>
    <x v="49"/>
    <x v="82"/>
    <n v="8004.5"/>
    <x v="0"/>
  </r>
  <r>
    <x v="49"/>
    <x v="84"/>
    <n v="8004.5"/>
    <x v="15"/>
  </r>
  <r>
    <x v="49"/>
    <x v="86"/>
    <n v="76119.33"/>
    <x v="0"/>
  </r>
  <r>
    <x v="49"/>
    <x v="88"/>
    <n v="1023.11"/>
    <x v="17"/>
  </r>
  <r>
    <x v="50"/>
    <x v="40"/>
    <n v="11411.78"/>
    <x v="0"/>
  </r>
  <r>
    <x v="50"/>
    <x v="42"/>
    <n v="11035.59"/>
    <x v="0"/>
  </r>
  <r>
    <x v="50"/>
    <x v="44"/>
    <n v="11035.59"/>
    <x v="1"/>
  </r>
  <r>
    <x v="50"/>
    <x v="46"/>
    <n v="13043.84"/>
    <x v="0"/>
  </r>
  <r>
    <x v="50"/>
    <x v="48"/>
    <n v="10225.61"/>
    <x v="0"/>
  </r>
  <r>
    <x v="50"/>
    <x v="50"/>
    <n v="20435.009999999998"/>
    <x v="1"/>
  </r>
  <r>
    <x v="50"/>
    <x v="34"/>
    <n v="30525.35"/>
    <x v="18"/>
  </r>
  <r>
    <x v="50"/>
    <x v="35"/>
    <n v="32080.66"/>
    <x v="7"/>
  </r>
  <r>
    <x v="50"/>
    <x v="36"/>
    <n v="27033.61"/>
    <x v="19"/>
  </r>
  <r>
    <x v="50"/>
    <x v="37"/>
    <n v="34192.93"/>
    <x v="9"/>
  </r>
  <r>
    <x v="50"/>
    <x v="38"/>
    <n v="34192.93"/>
    <x v="1"/>
  </r>
  <r>
    <x v="50"/>
    <x v="39"/>
    <n v="15186.82"/>
    <x v="10"/>
  </r>
  <r>
    <x v="50"/>
    <x v="59"/>
    <n v="10867.22"/>
    <x v="6"/>
  </r>
  <r>
    <x v="50"/>
    <x v="61"/>
    <n v="25353.45"/>
    <x v="6"/>
  </r>
  <r>
    <x v="50"/>
    <x v="63"/>
    <n v="19074.8"/>
    <x v="20"/>
  </r>
  <r>
    <x v="50"/>
    <x v="65"/>
    <n v="29887.73"/>
    <x v="21"/>
  </r>
  <r>
    <x v="50"/>
    <x v="67"/>
    <n v="33069.800000000003"/>
    <x v="3"/>
  </r>
  <r>
    <x v="50"/>
    <x v="69"/>
    <n v="4313.47"/>
    <x v="3"/>
  </r>
  <r>
    <x v="50"/>
    <x v="71"/>
    <n v="4103.42"/>
    <x v="3"/>
  </r>
  <r>
    <x v="50"/>
    <x v="73"/>
    <n v="8238.08"/>
    <x v="23"/>
  </r>
  <r>
    <x v="50"/>
    <x v="74"/>
    <n v="10365.93"/>
    <x v="0"/>
  </r>
  <r>
    <x v="50"/>
    <x v="76"/>
    <n v="10050.01"/>
    <x v="0"/>
  </r>
  <r>
    <x v="50"/>
    <x v="78"/>
    <n v="10050.01"/>
    <x v="1"/>
  </r>
  <r>
    <x v="50"/>
    <x v="80"/>
    <n v="15303.42"/>
    <x v="0"/>
  </r>
  <r>
    <x v="50"/>
    <x v="82"/>
    <n v="10101.280000000001"/>
    <x v="0"/>
  </r>
  <r>
    <x v="50"/>
    <x v="84"/>
    <n v="10101.280000000001"/>
    <x v="15"/>
  </r>
  <r>
    <x v="50"/>
    <x v="86"/>
    <n v="96058.77"/>
    <x v="0"/>
  </r>
  <r>
    <x v="50"/>
    <x v="88"/>
    <n v="1291.1099999999999"/>
    <x v="17"/>
  </r>
  <r>
    <x v="51"/>
    <x v="40"/>
    <n v="464025.14"/>
    <x v="0"/>
  </r>
  <r>
    <x v="51"/>
    <x v="41"/>
    <n v="117732.85"/>
    <x v="0"/>
  </r>
  <r>
    <x v="51"/>
    <x v="42"/>
    <n v="448728.73"/>
    <x v="0"/>
  </r>
  <r>
    <x v="51"/>
    <x v="43"/>
    <n v="113851.83"/>
    <x v="0"/>
  </r>
  <r>
    <x v="51"/>
    <x v="44"/>
    <n v="448728.73"/>
    <x v="1"/>
  </r>
  <r>
    <x v="51"/>
    <x v="45"/>
    <n v="113851.83"/>
    <x v="1"/>
  </r>
  <r>
    <x v="51"/>
    <x v="46"/>
    <n v="530388"/>
    <x v="0"/>
  </r>
  <r>
    <x v="51"/>
    <x v="47"/>
    <n v="129588.28"/>
    <x v="0"/>
  </r>
  <r>
    <x v="51"/>
    <x v="48"/>
    <n v="415793.17"/>
    <x v="0"/>
  </r>
  <r>
    <x v="51"/>
    <x v="49"/>
    <n v="101589.63"/>
    <x v="0"/>
  </r>
  <r>
    <x v="51"/>
    <x v="50"/>
    <n v="830927.48"/>
    <x v="1"/>
  </r>
  <r>
    <x v="51"/>
    <x v="51"/>
    <n v="203018.29"/>
    <x v="1"/>
  </r>
  <r>
    <x v="51"/>
    <x v="34"/>
    <n v="1229321.97"/>
    <x v="18"/>
  </r>
  <r>
    <x v="51"/>
    <x v="52"/>
    <n v="259459.75"/>
    <x v="18"/>
  </r>
  <r>
    <x v="51"/>
    <x v="35"/>
    <n v="1291957.46"/>
    <x v="7"/>
  </r>
  <r>
    <x v="51"/>
    <x v="53"/>
    <n v="272679.56"/>
    <x v="7"/>
  </r>
  <r>
    <x v="51"/>
    <x v="36"/>
    <n v="1088701.74"/>
    <x v="8"/>
  </r>
  <r>
    <x v="51"/>
    <x v="54"/>
    <n v="229780.56"/>
    <x v="8"/>
  </r>
  <r>
    <x v="51"/>
    <x v="37"/>
    <n v="1390351.47"/>
    <x v="9"/>
  </r>
  <r>
    <x v="51"/>
    <x v="55"/>
    <n v="84179.37"/>
    <x v="9"/>
  </r>
  <r>
    <x v="51"/>
    <x v="56"/>
    <n v="198026.68"/>
    <x v="9"/>
  </r>
  <r>
    <x v="51"/>
    <x v="38"/>
    <n v="1390351.47"/>
    <x v="1"/>
  </r>
  <r>
    <x v="51"/>
    <x v="57"/>
    <n v="290633.46999999997"/>
    <x v="1"/>
  </r>
  <r>
    <x v="51"/>
    <x v="39"/>
    <n v="617525.71"/>
    <x v="10"/>
  </r>
  <r>
    <x v="51"/>
    <x v="58"/>
    <n v="129085.09"/>
    <x v="10"/>
  </r>
  <r>
    <x v="51"/>
    <x v="59"/>
    <n v="480268.08"/>
    <x v="6"/>
  </r>
  <r>
    <x v="51"/>
    <x v="60"/>
    <n v="92369.34"/>
    <x v="6"/>
  </r>
  <r>
    <x v="51"/>
    <x v="61"/>
    <n v="1120475.18"/>
    <x v="6"/>
  </r>
  <r>
    <x v="51"/>
    <x v="62"/>
    <n v="215499.54"/>
    <x v="6"/>
  </r>
  <r>
    <x v="51"/>
    <x v="63"/>
    <n v="830386.06"/>
    <x v="20"/>
  </r>
  <r>
    <x v="51"/>
    <x v="64"/>
    <n v="162132.17000000001"/>
    <x v="20"/>
  </r>
  <r>
    <x v="51"/>
    <x v="90"/>
    <n v="3317.12"/>
    <x v="28"/>
  </r>
  <r>
    <x v="51"/>
    <x v="65"/>
    <n v="1306304.6200000001"/>
    <x v="21"/>
  </r>
  <r>
    <x v="51"/>
    <x v="66"/>
    <n v="254040.06"/>
    <x v="21"/>
  </r>
  <r>
    <x v="51"/>
    <x v="67"/>
    <n v="1358381.99"/>
    <x v="3"/>
  </r>
  <r>
    <x v="51"/>
    <x v="68"/>
    <n v="281087.03999999998"/>
    <x v="3"/>
  </r>
  <r>
    <x v="51"/>
    <x v="69"/>
    <n v="175033.55"/>
    <x v="3"/>
  </r>
  <r>
    <x v="51"/>
    <x v="70"/>
    <n v="42853.54"/>
    <x v="3"/>
  </r>
  <r>
    <x v="51"/>
    <x v="71"/>
    <n v="166510.34"/>
    <x v="3"/>
  </r>
  <r>
    <x v="51"/>
    <x v="72"/>
    <n v="40766.79"/>
    <x v="3"/>
  </r>
  <r>
    <x v="51"/>
    <x v="73"/>
    <n v="441906.26"/>
    <x v="22"/>
  </r>
  <r>
    <x v="51"/>
    <x v="74"/>
    <n v="421499.06"/>
    <x v="0"/>
  </r>
  <r>
    <x v="51"/>
    <x v="75"/>
    <n v="106943.09"/>
    <x v="0"/>
  </r>
  <r>
    <x v="51"/>
    <x v="76"/>
    <n v="408652.96"/>
    <x v="0"/>
  </r>
  <r>
    <x v="51"/>
    <x v="77"/>
    <n v="103683.77"/>
    <x v="0"/>
  </r>
  <r>
    <x v="51"/>
    <x v="78"/>
    <n v="408652.96"/>
    <x v="1"/>
  </r>
  <r>
    <x v="51"/>
    <x v="79"/>
    <n v="103683.77"/>
    <x v="1"/>
  </r>
  <r>
    <x v="51"/>
    <x v="80"/>
    <n v="622266.81999999995"/>
    <x v="0"/>
  </r>
  <r>
    <x v="51"/>
    <x v="81"/>
    <n v="152036.78"/>
    <x v="0"/>
  </r>
  <r>
    <x v="51"/>
    <x v="82"/>
    <n v="410737.67"/>
    <x v="0"/>
  </r>
  <r>
    <x v="51"/>
    <x v="83"/>
    <n v="100354.44"/>
    <x v="0"/>
  </r>
  <r>
    <x v="51"/>
    <x v="84"/>
    <n v="410737.67"/>
    <x v="15"/>
  </r>
  <r>
    <x v="51"/>
    <x v="85"/>
    <n v="100354.44"/>
    <x v="15"/>
  </r>
  <r>
    <x v="51"/>
    <x v="86"/>
    <n v="3905937.32"/>
    <x v="0"/>
  </r>
  <r>
    <x v="51"/>
    <x v="87"/>
    <n v="954327.2"/>
    <x v="0"/>
  </r>
  <r>
    <x v="51"/>
    <x v="88"/>
    <n v="52499.17"/>
    <x v="17"/>
  </r>
  <r>
    <x v="51"/>
    <x v="89"/>
    <n v="12826.98"/>
    <x v="17"/>
  </r>
  <r>
    <x v="52"/>
    <x v="40"/>
    <n v="2674.59"/>
    <x v="0"/>
  </r>
  <r>
    <x v="52"/>
    <x v="42"/>
    <n v="2586.4299999999998"/>
    <x v="0"/>
  </r>
  <r>
    <x v="52"/>
    <x v="44"/>
    <n v="2586.4299999999998"/>
    <x v="1"/>
  </r>
  <r>
    <x v="52"/>
    <x v="46"/>
    <n v="3057.1"/>
    <x v="0"/>
  </r>
  <r>
    <x v="52"/>
    <x v="48"/>
    <n v="2396.59"/>
    <x v="0"/>
  </r>
  <r>
    <x v="52"/>
    <x v="50"/>
    <n v="4789.38"/>
    <x v="1"/>
  </r>
  <r>
    <x v="52"/>
    <x v="34"/>
    <n v="7154.27"/>
    <x v="18"/>
  </r>
  <r>
    <x v="52"/>
    <x v="35"/>
    <n v="7518.79"/>
    <x v="7"/>
  </r>
  <r>
    <x v="52"/>
    <x v="36"/>
    <n v="6335.9"/>
    <x v="19"/>
  </r>
  <r>
    <x v="52"/>
    <x v="37"/>
    <n v="8013.85"/>
    <x v="9"/>
  </r>
  <r>
    <x v="52"/>
    <x v="38"/>
    <n v="8013.85"/>
    <x v="1"/>
  </r>
  <r>
    <x v="52"/>
    <x v="39"/>
    <n v="3559.36"/>
    <x v="10"/>
  </r>
  <r>
    <x v="52"/>
    <x v="59"/>
    <n v="2546.9699999999998"/>
    <x v="6"/>
  </r>
  <r>
    <x v="52"/>
    <x v="61"/>
    <n v="5942.12"/>
    <x v="6"/>
  </r>
  <r>
    <x v="52"/>
    <x v="63"/>
    <n v="4470.59"/>
    <x v="20"/>
  </r>
  <r>
    <x v="52"/>
    <x v="65"/>
    <n v="7004.83"/>
    <x v="21"/>
  </r>
  <r>
    <x v="52"/>
    <x v="67"/>
    <n v="7750.61"/>
    <x v="3"/>
  </r>
  <r>
    <x v="52"/>
    <x v="69"/>
    <n v="1010.95"/>
    <x v="3"/>
  </r>
  <r>
    <x v="52"/>
    <x v="71"/>
    <n v="961.72"/>
    <x v="3"/>
  </r>
  <r>
    <x v="52"/>
    <x v="73"/>
    <n v="1930.77"/>
    <x v="23"/>
  </r>
  <r>
    <x v="52"/>
    <x v="74"/>
    <n v="2429.48"/>
    <x v="0"/>
  </r>
  <r>
    <x v="52"/>
    <x v="76"/>
    <n v="2355.4299999999998"/>
    <x v="0"/>
  </r>
  <r>
    <x v="52"/>
    <x v="78"/>
    <n v="2355.4299999999998"/>
    <x v="1"/>
  </r>
  <r>
    <x v="52"/>
    <x v="80"/>
    <n v="3586.68"/>
    <x v="0"/>
  </r>
  <r>
    <x v="52"/>
    <x v="82"/>
    <n v="2367.4499999999998"/>
    <x v="0"/>
  </r>
  <r>
    <x v="52"/>
    <x v="84"/>
    <n v="2367.4499999999998"/>
    <x v="15"/>
  </r>
  <r>
    <x v="52"/>
    <x v="86"/>
    <n v="22513.42"/>
    <x v="0"/>
  </r>
  <r>
    <x v="52"/>
    <x v="88"/>
    <n v="302.60000000000002"/>
    <x v="17"/>
  </r>
  <r>
    <x v="53"/>
    <x v="40"/>
    <n v="30163.5"/>
    <x v="0"/>
  </r>
  <r>
    <x v="53"/>
    <x v="42"/>
    <n v="29169.17"/>
    <x v="0"/>
  </r>
  <r>
    <x v="53"/>
    <x v="44"/>
    <n v="29169.17"/>
    <x v="1"/>
  </r>
  <r>
    <x v="53"/>
    <x v="46"/>
    <n v="34477.35"/>
    <x v="0"/>
  </r>
  <r>
    <x v="53"/>
    <x v="48"/>
    <n v="27028.22"/>
    <x v="0"/>
  </r>
  <r>
    <x v="53"/>
    <x v="50"/>
    <n v="54013.62"/>
    <x v="1"/>
  </r>
  <r>
    <x v="53"/>
    <x v="34"/>
    <n v="80684.31"/>
    <x v="18"/>
  </r>
  <r>
    <x v="53"/>
    <x v="35"/>
    <n v="84795.28"/>
    <x v="7"/>
  </r>
  <r>
    <x v="53"/>
    <x v="36"/>
    <n v="71454.960000000006"/>
    <x v="19"/>
  </r>
  <r>
    <x v="53"/>
    <x v="37"/>
    <n v="90378.42"/>
    <x v="9"/>
  </r>
  <r>
    <x v="53"/>
    <x v="38"/>
    <n v="90378.42"/>
    <x v="1"/>
  </r>
  <r>
    <x v="53"/>
    <x v="39"/>
    <n v="40141.65"/>
    <x v="10"/>
  </r>
  <r>
    <x v="53"/>
    <x v="59"/>
    <n v="28724.13"/>
    <x v="6"/>
  </r>
  <r>
    <x v="53"/>
    <x v="61"/>
    <n v="67013.990000000005"/>
    <x v="6"/>
  </r>
  <r>
    <x v="53"/>
    <x v="63"/>
    <n v="50418.31"/>
    <x v="20"/>
  </r>
  <r>
    <x v="53"/>
    <x v="65"/>
    <n v="78998.95"/>
    <x v="21"/>
  </r>
  <r>
    <x v="53"/>
    <x v="67"/>
    <n v="87409.76"/>
    <x v="3"/>
  </r>
  <r>
    <x v="53"/>
    <x v="69"/>
    <n v="11401.31"/>
    <x v="3"/>
  </r>
  <r>
    <x v="53"/>
    <x v="71"/>
    <n v="10846.13"/>
    <x v="3"/>
  </r>
  <r>
    <x v="53"/>
    <x v="73"/>
    <n v="21774.82"/>
    <x v="23"/>
  </r>
  <r>
    <x v="53"/>
    <x v="74"/>
    <n v="27399.13"/>
    <x v="0"/>
  </r>
  <r>
    <x v="53"/>
    <x v="76"/>
    <n v="26564.080000000002"/>
    <x v="0"/>
  </r>
  <r>
    <x v="53"/>
    <x v="78"/>
    <n v="26564.080000000002"/>
    <x v="1"/>
  </r>
  <r>
    <x v="53"/>
    <x v="80"/>
    <n v="40449.839999999997"/>
    <x v="0"/>
  </r>
  <r>
    <x v="53"/>
    <x v="82"/>
    <n v="26699.599999999999"/>
    <x v="0"/>
  </r>
  <r>
    <x v="53"/>
    <x v="84"/>
    <n v="26699.599999999999"/>
    <x v="15"/>
  </r>
  <r>
    <x v="53"/>
    <x v="86"/>
    <n v="253901.58"/>
    <x v="0"/>
  </r>
  <r>
    <x v="53"/>
    <x v="88"/>
    <n v="3412.66"/>
    <x v="17"/>
  </r>
  <r>
    <x v="54"/>
    <x v="40"/>
    <n v="25508"/>
    <x v="0"/>
  </r>
  <r>
    <x v="54"/>
    <x v="41"/>
    <n v="6943.73"/>
    <x v="0"/>
  </r>
  <r>
    <x v="54"/>
    <x v="42"/>
    <n v="24667.14"/>
    <x v="0"/>
  </r>
  <r>
    <x v="54"/>
    <x v="43"/>
    <n v="6714.84"/>
    <x v="0"/>
  </r>
  <r>
    <x v="54"/>
    <x v="44"/>
    <n v="24667.14"/>
    <x v="1"/>
  </r>
  <r>
    <x v="54"/>
    <x v="45"/>
    <n v="6714.84"/>
    <x v="1"/>
  </r>
  <r>
    <x v="54"/>
    <x v="46"/>
    <n v="29156.04"/>
    <x v="0"/>
  </r>
  <r>
    <x v="54"/>
    <x v="47"/>
    <n v="7642.95"/>
    <x v="0"/>
  </r>
  <r>
    <x v="54"/>
    <x v="48"/>
    <n v="22856.63"/>
    <x v="0"/>
  </r>
  <r>
    <x v="54"/>
    <x v="49"/>
    <n v="5991.63"/>
    <x v="0"/>
  </r>
  <r>
    <x v="54"/>
    <x v="50"/>
    <n v="45677.05"/>
    <x v="1"/>
  </r>
  <r>
    <x v="54"/>
    <x v="51"/>
    <n v="11973.76"/>
    <x v="1"/>
  </r>
  <r>
    <x v="54"/>
    <x v="34"/>
    <n v="68231.33"/>
    <x v="18"/>
  </r>
  <r>
    <x v="54"/>
    <x v="52"/>
    <n v="17886.13"/>
    <x v="18"/>
  </r>
  <r>
    <x v="54"/>
    <x v="35"/>
    <n v="71707.81"/>
    <x v="7"/>
  </r>
  <r>
    <x v="54"/>
    <x v="53"/>
    <n v="18797.45"/>
    <x v="7"/>
  </r>
  <r>
    <x v="54"/>
    <x v="36"/>
    <n v="60426.46"/>
    <x v="8"/>
  </r>
  <r>
    <x v="54"/>
    <x v="54"/>
    <n v="15840.16"/>
    <x v="8"/>
  </r>
  <r>
    <x v="54"/>
    <x v="37"/>
    <n v="76429.23"/>
    <x v="9"/>
  </r>
  <r>
    <x v="54"/>
    <x v="56"/>
    <n v="14404.37"/>
    <x v="9"/>
  </r>
  <r>
    <x v="54"/>
    <x v="38"/>
    <n v="76429.23"/>
    <x v="1"/>
  </r>
  <r>
    <x v="54"/>
    <x v="57"/>
    <n v="20035.12"/>
    <x v="1"/>
  </r>
  <r>
    <x v="54"/>
    <x v="39"/>
    <n v="33946.1"/>
    <x v="10"/>
  </r>
  <r>
    <x v="54"/>
    <x v="58"/>
    <n v="8898.6200000000008"/>
    <x v="10"/>
  </r>
  <r>
    <x v="54"/>
    <x v="59"/>
    <n v="24290.79"/>
    <x v="6"/>
  </r>
  <r>
    <x v="54"/>
    <x v="60"/>
    <n v="6367.58"/>
    <x v="6"/>
  </r>
  <r>
    <x v="54"/>
    <x v="61"/>
    <n v="56670.91"/>
    <x v="6"/>
  </r>
  <r>
    <x v="54"/>
    <x v="62"/>
    <n v="14855.69"/>
    <x v="6"/>
  </r>
  <r>
    <x v="54"/>
    <x v="63"/>
    <n v="42636.65"/>
    <x v="20"/>
  </r>
  <r>
    <x v="54"/>
    <x v="64"/>
    <n v="11176.75"/>
    <x v="20"/>
  </r>
  <r>
    <x v="54"/>
    <x v="65"/>
    <n v="66806.09"/>
    <x v="21"/>
  </r>
  <r>
    <x v="54"/>
    <x v="66"/>
    <n v="17512.52"/>
    <x v="21"/>
  </r>
  <r>
    <x v="54"/>
    <x v="67"/>
    <n v="73918.759999999995"/>
    <x v="3"/>
  </r>
  <r>
    <x v="54"/>
    <x v="68"/>
    <n v="19377.03"/>
    <x v="3"/>
  </r>
  <r>
    <x v="54"/>
    <x v="69"/>
    <n v="9641.61"/>
    <x v="3"/>
  </r>
  <r>
    <x v="54"/>
    <x v="70"/>
    <n v="2527.4499999999998"/>
    <x v="3"/>
  </r>
  <r>
    <x v="54"/>
    <x v="71"/>
    <n v="9172.11"/>
    <x v="3"/>
  </r>
  <r>
    <x v="54"/>
    <x v="72"/>
    <n v="2404.37"/>
    <x v="3"/>
  </r>
  <r>
    <x v="54"/>
    <x v="73"/>
    <n v="23241.1"/>
    <x v="22"/>
  </r>
  <r>
    <x v="54"/>
    <x v="74"/>
    <n v="23170.29"/>
    <x v="0"/>
  </r>
  <r>
    <x v="54"/>
    <x v="75"/>
    <n v="6307.37"/>
    <x v="0"/>
  </r>
  <r>
    <x v="54"/>
    <x v="76"/>
    <n v="22464.13"/>
    <x v="0"/>
  </r>
  <r>
    <x v="54"/>
    <x v="77"/>
    <n v="6115.14"/>
    <x v="0"/>
  </r>
  <r>
    <x v="54"/>
    <x v="78"/>
    <n v="22464.13"/>
    <x v="1"/>
  </r>
  <r>
    <x v="54"/>
    <x v="79"/>
    <n v="6115.14"/>
    <x v="1"/>
  </r>
  <r>
    <x v="54"/>
    <x v="80"/>
    <n v="34206.730000000003"/>
    <x v="0"/>
  </r>
  <r>
    <x v="54"/>
    <x v="81"/>
    <n v="8966.94"/>
    <x v="0"/>
  </r>
  <r>
    <x v="54"/>
    <x v="82"/>
    <n v="22578.73"/>
    <x v="0"/>
  </r>
  <r>
    <x v="54"/>
    <x v="83"/>
    <n v="5918.78"/>
    <x v="0"/>
  </r>
  <r>
    <x v="54"/>
    <x v="84"/>
    <n v="22578.73"/>
    <x v="15"/>
  </r>
  <r>
    <x v="54"/>
    <x v="85"/>
    <n v="5918.78"/>
    <x v="15"/>
  </r>
  <r>
    <x v="54"/>
    <x v="86"/>
    <n v="214713.9"/>
    <x v="0"/>
  </r>
  <r>
    <x v="54"/>
    <x v="87"/>
    <n v="56285"/>
    <x v="0"/>
  </r>
  <r>
    <x v="54"/>
    <x v="88"/>
    <n v="2885.94"/>
    <x v="17"/>
  </r>
  <r>
    <x v="54"/>
    <x v="89"/>
    <n v="756.52"/>
    <x v="17"/>
  </r>
  <r>
    <x v="55"/>
    <x v="40"/>
    <n v="5725.6"/>
    <x v="0"/>
  </r>
  <r>
    <x v="55"/>
    <x v="42"/>
    <n v="5536.85"/>
    <x v="0"/>
  </r>
  <r>
    <x v="55"/>
    <x v="44"/>
    <n v="5536.85"/>
    <x v="1"/>
  </r>
  <r>
    <x v="55"/>
    <x v="46"/>
    <n v="6544.45"/>
    <x v="0"/>
  </r>
  <r>
    <x v="55"/>
    <x v="48"/>
    <n v="5130.46"/>
    <x v="0"/>
  </r>
  <r>
    <x v="55"/>
    <x v="50"/>
    <n v="10252.790000000001"/>
    <x v="1"/>
  </r>
  <r>
    <x v="55"/>
    <x v="34"/>
    <n v="15315.39"/>
    <x v="18"/>
  </r>
  <r>
    <x v="55"/>
    <x v="35"/>
    <n v="16095.73"/>
    <x v="7"/>
  </r>
  <r>
    <x v="55"/>
    <x v="36"/>
    <n v="13563.49"/>
    <x v="8"/>
  </r>
  <r>
    <x v="55"/>
    <x v="37"/>
    <n v="17155.509999999998"/>
    <x v="9"/>
  </r>
  <r>
    <x v="55"/>
    <x v="38"/>
    <n v="17155.509999999998"/>
    <x v="1"/>
  </r>
  <r>
    <x v="55"/>
    <x v="39"/>
    <n v="7619.64"/>
    <x v="10"/>
  </r>
  <r>
    <x v="55"/>
    <x v="59"/>
    <n v="5452.38"/>
    <x v="6"/>
  </r>
  <r>
    <x v="55"/>
    <x v="61"/>
    <n v="12720.51"/>
    <x v="6"/>
  </r>
  <r>
    <x v="55"/>
    <x v="63"/>
    <n v="9570.34"/>
    <x v="20"/>
  </r>
  <r>
    <x v="55"/>
    <x v="65"/>
    <n v="14995.48"/>
    <x v="21"/>
  </r>
  <r>
    <x v="55"/>
    <x v="67"/>
    <n v="16592.009999999998"/>
    <x v="3"/>
  </r>
  <r>
    <x v="55"/>
    <x v="69"/>
    <n v="2164.1799999999998"/>
    <x v="3"/>
  </r>
  <r>
    <x v="55"/>
    <x v="71"/>
    <n v="2058.8000000000002"/>
    <x v="3"/>
  </r>
  <r>
    <x v="55"/>
    <x v="73"/>
    <n v="4133.2700000000004"/>
    <x v="22"/>
  </r>
  <r>
    <x v="55"/>
    <x v="74"/>
    <n v="5200.87"/>
    <x v="0"/>
  </r>
  <r>
    <x v="55"/>
    <x v="76"/>
    <n v="5042.3599999999997"/>
    <x v="0"/>
  </r>
  <r>
    <x v="55"/>
    <x v="78"/>
    <n v="5042.3599999999997"/>
    <x v="1"/>
  </r>
  <r>
    <x v="55"/>
    <x v="80"/>
    <n v="7678.14"/>
    <x v="0"/>
  </r>
  <r>
    <x v="55"/>
    <x v="82"/>
    <n v="5068.08"/>
    <x v="0"/>
  </r>
  <r>
    <x v="55"/>
    <x v="84"/>
    <n v="5068.08"/>
    <x v="15"/>
  </r>
  <r>
    <x v="55"/>
    <x v="86"/>
    <n v="48195.27"/>
    <x v="0"/>
  </r>
  <r>
    <x v="55"/>
    <x v="88"/>
    <n v="647.79"/>
    <x v="17"/>
  </r>
  <r>
    <x v="56"/>
    <x v="40"/>
    <n v="11242.29"/>
    <x v="0"/>
  </r>
  <r>
    <x v="56"/>
    <x v="42"/>
    <n v="10871.7"/>
    <x v="0"/>
  </r>
  <r>
    <x v="56"/>
    <x v="44"/>
    <n v="10871.7"/>
    <x v="1"/>
  </r>
  <r>
    <x v="56"/>
    <x v="46"/>
    <n v="12850.12"/>
    <x v="0"/>
  </r>
  <r>
    <x v="56"/>
    <x v="48"/>
    <n v="10073.74"/>
    <x v="0"/>
  </r>
  <r>
    <x v="56"/>
    <x v="50"/>
    <n v="20131.52"/>
    <x v="1"/>
  </r>
  <r>
    <x v="56"/>
    <x v="34"/>
    <n v="30072.01"/>
    <x v="18"/>
  </r>
  <r>
    <x v="56"/>
    <x v="35"/>
    <n v="31604.21"/>
    <x v="7"/>
  </r>
  <r>
    <x v="56"/>
    <x v="36"/>
    <n v="26632.12"/>
    <x v="8"/>
  </r>
  <r>
    <x v="56"/>
    <x v="37"/>
    <n v="33685.120000000003"/>
    <x v="9"/>
  </r>
  <r>
    <x v="56"/>
    <x v="38"/>
    <n v="33685.120000000003"/>
    <x v="1"/>
  </r>
  <r>
    <x v="56"/>
    <x v="39"/>
    <n v="14961.27"/>
    <x v="10"/>
  </r>
  <r>
    <x v="56"/>
    <x v="63"/>
    <n v="18791.509999999998"/>
    <x v="20"/>
  </r>
  <r>
    <x v="56"/>
    <x v="65"/>
    <n v="29443.85"/>
    <x v="21"/>
  </r>
  <r>
    <x v="56"/>
    <x v="67"/>
    <n v="32578.66"/>
    <x v="3"/>
  </r>
  <r>
    <x v="56"/>
    <x v="69"/>
    <n v="4249.3999999999996"/>
    <x v="3"/>
  </r>
  <r>
    <x v="56"/>
    <x v="71"/>
    <n v="4042.48"/>
    <x v="3"/>
  </r>
  <r>
    <x v="56"/>
    <x v="73"/>
    <n v="8115.73"/>
    <x v="22"/>
  </r>
  <r>
    <x v="56"/>
    <x v="74"/>
    <n v="10211.98"/>
    <x v="0"/>
  </r>
  <r>
    <x v="56"/>
    <x v="76"/>
    <n v="9900.75"/>
    <x v="0"/>
  </r>
  <r>
    <x v="56"/>
    <x v="78"/>
    <n v="9900.75"/>
    <x v="1"/>
  </r>
  <r>
    <x v="56"/>
    <x v="80"/>
    <n v="15076.14"/>
    <x v="0"/>
  </r>
  <r>
    <x v="56"/>
    <x v="82"/>
    <n v="9951.26"/>
    <x v="0"/>
  </r>
  <r>
    <x v="56"/>
    <x v="84"/>
    <n v="9951.26"/>
    <x v="15"/>
  </r>
  <r>
    <x v="56"/>
    <x v="86"/>
    <n v="94632.15"/>
    <x v="0"/>
  </r>
  <r>
    <x v="56"/>
    <x v="88"/>
    <n v="1271.94"/>
    <x v="17"/>
  </r>
  <r>
    <x v="57"/>
    <x v="40"/>
    <n v="23552.720000000001"/>
    <x v="0"/>
  </r>
  <r>
    <x v="57"/>
    <x v="41"/>
    <n v="6411.47"/>
    <x v="0"/>
  </r>
  <r>
    <x v="57"/>
    <x v="42"/>
    <n v="22776.31"/>
    <x v="0"/>
  </r>
  <r>
    <x v="57"/>
    <x v="43"/>
    <n v="6200.12"/>
    <x v="0"/>
  </r>
  <r>
    <x v="57"/>
    <x v="44"/>
    <n v="22776.31"/>
    <x v="1"/>
  </r>
  <r>
    <x v="57"/>
    <x v="45"/>
    <n v="6200.12"/>
    <x v="1"/>
  </r>
  <r>
    <x v="57"/>
    <x v="46"/>
    <n v="26921.13"/>
    <x v="0"/>
  </r>
  <r>
    <x v="57"/>
    <x v="47"/>
    <n v="7057.09"/>
    <x v="0"/>
  </r>
  <r>
    <x v="57"/>
    <x v="48"/>
    <n v="21104.59"/>
    <x v="0"/>
  </r>
  <r>
    <x v="57"/>
    <x v="49"/>
    <n v="5532.35"/>
    <x v="0"/>
  </r>
  <r>
    <x v="57"/>
    <x v="50"/>
    <n v="42175.73"/>
    <x v="1"/>
  </r>
  <r>
    <x v="57"/>
    <x v="51"/>
    <n v="11055.93"/>
    <x v="1"/>
  </r>
  <r>
    <x v="57"/>
    <x v="34"/>
    <n v="63001.15"/>
    <x v="18"/>
  </r>
  <r>
    <x v="57"/>
    <x v="52"/>
    <n v="14129.6"/>
    <x v="18"/>
  </r>
  <r>
    <x v="57"/>
    <x v="35"/>
    <n v="66211.14"/>
    <x v="7"/>
  </r>
  <r>
    <x v="57"/>
    <x v="53"/>
    <n v="14849.53"/>
    <x v="7"/>
  </r>
  <r>
    <x v="57"/>
    <x v="36"/>
    <n v="55794.55"/>
    <x v="19"/>
  </r>
  <r>
    <x v="57"/>
    <x v="54"/>
    <n v="12513.34"/>
    <x v="19"/>
  </r>
  <r>
    <x v="57"/>
    <x v="37"/>
    <n v="70570.649999999994"/>
    <x v="9"/>
  </r>
  <r>
    <x v="57"/>
    <x v="55"/>
    <n v="16375.67"/>
    <x v="9"/>
  </r>
  <r>
    <x v="57"/>
    <x v="56"/>
    <n v="10784.09"/>
    <x v="9"/>
  </r>
  <r>
    <x v="57"/>
    <x v="38"/>
    <n v="70570.649999999994"/>
    <x v="1"/>
  </r>
  <r>
    <x v="57"/>
    <x v="57"/>
    <n v="15827.26"/>
    <x v="1"/>
  </r>
  <r>
    <x v="57"/>
    <x v="39"/>
    <n v="31344.01"/>
    <x v="10"/>
  </r>
  <r>
    <x v="57"/>
    <x v="58"/>
    <n v="7029.68"/>
    <x v="10"/>
  </r>
  <r>
    <x v="57"/>
    <x v="59"/>
    <n v="22428.81"/>
    <x v="6"/>
  </r>
  <r>
    <x v="57"/>
    <x v="60"/>
    <n v="5030.2299999999996"/>
    <x v="6"/>
  </r>
  <r>
    <x v="57"/>
    <x v="61"/>
    <n v="52326.879999999997"/>
    <x v="6"/>
  </r>
  <r>
    <x v="57"/>
    <x v="62"/>
    <n v="11735.63"/>
    <x v="6"/>
  </r>
  <r>
    <x v="57"/>
    <x v="63"/>
    <n v="39368.39"/>
    <x v="20"/>
  </r>
  <r>
    <x v="57"/>
    <x v="64"/>
    <n v="8829.36"/>
    <x v="20"/>
  </r>
  <r>
    <x v="57"/>
    <x v="65"/>
    <n v="61685.16"/>
    <x v="21"/>
  </r>
  <r>
    <x v="57"/>
    <x v="66"/>
    <n v="13834.46"/>
    <x v="21"/>
  </r>
  <r>
    <x v="57"/>
    <x v="67"/>
    <n v="68252.62"/>
    <x v="3"/>
  </r>
  <r>
    <x v="57"/>
    <x v="68"/>
    <n v="15307.38"/>
    <x v="3"/>
  </r>
  <r>
    <x v="57"/>
    <x v="69"/>
    <n v="8902.5499999999993"/>
    <x v="3"/>
  </r>
  <r>
    <x v="57"/>
    <x v="70"/>
    <n v="2333.71"/>
    <x v="3"/>
  </r>
  <r>
    <x v="57"/>
    <x v="71"/>
    <n v="8469.0400000000009"/>
    <x v="3"/>
  </r>
  <r>
    <x v="57"/>
    <x v="72"/>
    <n v="2220.0700000000002"/>
    <x v="3"/>
  </r>
  <r>
    <x v="57"/>
    <x v="73"/>
    <n v="21459.58"/>
    <x v="23"/>
  </r>
  <r>
    <x v="57"/>
    <x v="74"/>
    <n v="21394.2"/>
    <x v="0"/>
  </r>
  <r>
    <x v="57"/>
    <x v="75"/>
    <n v="5823.88"/>
    <x v="0"/>
  </r>
  <r>
    <x v="57"/>
    <x v="76"/>
    <n v="20742.169999999998"/>
    <x v="0"/>
  </r>
  <r>
    <x v="57"/>
    <x v="77"/>
    <n v="5646.39"/>
    <x v="0"/>
  </r>
  <r>
    <x v="57"/>
    <x v="78"/>
    <n v="20742.169999999998"/>
    <x v="1"/>
  </r>
  <r>
    <x v="57"/>
    <x v="79"/>
    <n v="5646.39"/>
    <x v="1"/>
  </r>
  <r>
    <x v="57"/>
    <x v="80"/>
    <n v="31584.66"/>
    <x v="0"/>
  </r>
  <r>
    <x v="57"/>
    <x v="81"/>
    <n v="8279.59"/>
    <x v="0"/>
  </r>
  <r>
    <x v="57"/>
    <x v="82"/>
    <n v="20847.98"/>
    <x v="0"/>
  </r>
  <r>
    <x v="57"/>
    <x v="83"/>
    <n v="5465.08"/>
    <x v="0"/>
  </r>
  <r>
    <x v="57"/>
    <x v="84"/>
    <n v="20847.98"/>
    <x v="15"/>
  </r>
  <r>
    <x v="57"/>
    <x v="85"/>
    <n v="5465.08"/>
    <x v="15"/>
  </r>
  <r>
    <x v="57"/>
    <x v="86"/>
    <n v="198255.3"/>
    <x v="0"/>
  </r>
  <r>
    <x v="57"/>
    <x v="87"/>
    <n v="51970.55"/>
    <x v="0"/>
  </r>
  <r>
    <x v="57"/>
    <x v="88"/>
    <n v="2664.72"/>
    <x v="17"/>
  </r>
  <r>
    <x v="57"/>
    <x v="89"/>
    <n v="698.53"/>
    <x v="17"/>
  </r>
  <r>
    <x v="58"/>
    <x v="40"/>
    <n v="6230.1"/>
    <x v="0"/>
  </r>
  <r>
    <x v="58"/>
    <x v="42"/>
    <n v="6024.73"/>
    <x v="0"/>
  </r>
  <r>
    <x v="58"/>
    <x v="44"/>
    <n v="6024.73"/>
    <x v="1"/>
  </r>
  <r>
    <x v="58"/>
    <x v="46"/>
    <n v="7121.1"/>
    <x v="0"/>
  </r>
  <r>
    <x v="58"/>
    <x v="48"/>
    <n v="5582.53"/>
    <x v="0"/>
  </r>
  <r>
    <x v="58"/>
    <x v="50"/>
    <n v="11156.21"/>
    <x v="1"/>
  </r>
  <r>
    <x v="58"/>
    <x v="34"/>
    <n v="16664.89"/>
    <x v="24"/>
  </r>
  <r>
    <x v="58"/>
    <x v="35"/>
    <n v="17513.990000000002"/>
    <x v="7"/>
  </r>
  <r>
    <x v="58"/>
    <x v="36"/>
    <n v="14758.62"/>
    <x v="8"/>
  </r>
  <r>
    <x v="58"/>
    <x v="37"/>
    <n v="18667.150000000001"/>
    <x v="9"/>
  </r>
  <r>
    <x v="58"/>
    <x v="38"/>
    <n v="18667.150000000001"/>
    <x v="1"/>
  </r>
  <r>
    <x v="58"/>
    <x v="39"/>
    <n v="8291.0300000000007"/>
    <x v="10"/>
  </r>
  <r>
    <x v="58"/>
    <x v="69"/>
    <n v="2354.88"/>
    <x v="3"/>
  </r>
  <r>
    <x v="58"/>
    <x v="71"/>
    <n v="2240.21"/>
    <x v="3"/>
  </r>
  <r>
    <x v="58"/>
    <x v="74"/>
    <n v="5659.14"/>
    <x v="0"/>
  </r>
  <r>
    <x v="58"/>
    <x v="76"/>
    <n v="5486.66"/>
    <x v="0"/>
  </r>
  <r>
    <x v="58"/>
    <x v="78"/>
    <n v="5486.66"/>
    <x v="1"/>
  </r>
  <r>
    <x v="58"/>
    <x v="80"/>
    <n v="8354.69"/>
    <x v="0"/>
  </r>
  <r>
    <x v="58"/>
    <x v="82"/>
    <n v="5514.65"/>
    <x v="0"/>
  </r>
  <r>
    <x v="58"/>
    <x v="84"/>
    <n v="5514.65"/>
    <x v="15"/>
  </r>
  <r>
    <x v="58"/>
    <x v="86"/>
    <n v="52441.94"/>
    <x v="0"/>
  </r>
  <r>
    <x v="58"/>
    <x v="88"/>
    <n v="704.86"/>
    <x v="17"/>
  </r>
  <r>
    <x v="59"/>
    <x v="40"/>
    <n v="5008.58"/>
    <x v="0"/>
  </r>
  <r>
    <x v="59"/>
    <x v="42"/>
    <n v="4843.4799999999996"/>
    <x v="0"/>
  </r>
  <r>
    <x v="59"/>
    <x v="44"/>
    <n v="4843.4799999999996"/>
    <x v="1"/>
  </r>
  <r>
    <x v="59"/>
    <x v="46"/>
    <n v="5724.89"/>
    <x v="0"/>
  </r>
  <r>
    <x v="59"/>
    <x v="48"/>
    <n v="4487.9799999999996"/>
    <x v="0"/>
  </r>
  <r>
    <x v="59"/>
    <x v="50"/>
    <n v="8968.84"/>
    <x v="1"/>
  </r>
  <r>
    <x v="59"/>
    <x v="34"/>
    <n v="13397.45"/>
    <x v="18"/>
  </r>
  <r>
    <x v="59"/>
    <x v="35"/>
    <n v="14080.07"/>
    <x v="7"/>
  </r>
  <r>
    <x v="59"/>
    <x v="36"/>
    <n v="11864.94"/>
    <x v="19"/>
  </r>
  <r>
    <x v="59"/>
    <x v="37"/>
    <n v="15007.14"/>
    <x v="9"/>
  </r>
  <r>
    <x v="59"/>
    <x v="38"/>
    <n v="15007.14"/>
    <x v="1"/>
  </r>
  <r>
    <x v="59"/>
    <x v="39"/>
    <n v="6665.43"/>
    <x v="10"/>
  </r>
  <r>
    <x v="59"/>
    <x v="59"/>
    <n v="4769.58"/>
    <x v="6"/>
  </r>
  <r>
    <x v="59"/>
    <x v="61"/>
    <n v="11127.53"/>
    <x v="6"/>
  </r>
  <r>
    <x v="59"/>
    <x v="63"/>
    <n v="8371.85"/>
    <x v="20"/>
  </r>
  <r>
    <x v="59"/>
    <x v="65"/>
    <n v="13117.6"/>
    <x v="21"/>
  </r>
  <r>
    <x v="59"/>
    <x v="67"/>
    <n v="14514.2"/>
    <x v="3"/>
  </r>
  <r>
    <x v="59"/>
    <x v="69"/>
    <n v="1893.16"/>
    <x v="3"/>
  </r>
  <r>
    <x v="59"/>
    <x v="71"/>
    <n v="1800.98"/>
    <x v="3"/>
  </r>
  <r>
    <x v="59"/>
    <x v="73"/>
    <n v="3615.66"/>
    <x v="23"/>
  </r>
  <r>
    <x v="59"/>
    <x v="74"/>
    <n v="4549.57"/>
    <x v="0"/>
  </r>
  <r>
    <x v="59"/>
    <x v="76"/>
    <n v="4410.91"/>
    <x v="0"/>
  </r>
  <r>
    <x v="59"/>
    <x v="78"/>
    <n v="4410.91"/>
    <x v="1"/>
  </r>
  <r>
    <x v="59"/>
    <x v="80"/>
    <n v="6716.61"/>
    <x v="0"/>
  </r>
  <r>
    <x v="59"/>
    <x v="82"/>
    <n v="4433.41"/>
    <x v="0"/>
  </r>
  <r>
    <x v="59"/>
    <x v="84"/>
    <n v="4433.41"/>
    <x v="15"/>
  </r>
  <r>
    <x v="59"/>
    <x v="86"/>
    <n v="42159.81"/>
    <x v="0"/>
  </r>
  <r>
    <x v="59"/>
    <x v="88"/>
    <n v="566.66"/>
    <x v="17"/>
  </r>
  <r>
    <x v="60"/>
    <x v="40"/>
    <n v="174.74"/>
    <x v="0"/>
  </r>
  <r>
    <x v="60"/>
    <x v="42"/>
    <n v="168.98"/>
    <x v="0"/>
  </r>
  <r>
    <x v="60"/>
    <x v="44"/>
    <n v="168.98"/>
    <x v="1"/>
  </r>
  <r>
    <x v="60"/>
    <x v="46"/>
    <n v="199.73"/>
    <x v="0"/>
  </r>
  <r>
    <x v="60"/>
    <x v="48"/>
    <n v="156.57"/>
    <x v="0"/>
  </r>
  <r>
    <x v="60"/>
    <x v="50"/>
    <n v="312.89999999999998"/>
    <x v="1"/>
  </r>
  <r>
    <x v="60"/>
    <x v="34"/>
    <n v="467.4"/>
    <x v="18"/>
  </r>
  <r>
    <x v="60"/>
    <x v="35"/>
    <n v="491.22"/>
    <x v="7"/>
  </r>
  <r>
    <x v="60"/>
    <x v="36"/>
    <n v="413.94"/>
    <x v="8"/>
  </r>
  <r>
    <x v="60"/>
    <x v="37"/>
    <n v="523.55999999999995"/>
    <x v="9"/>
  </r>
  <r>
    <x v="60"/>
    <x v="38"/>
    <n v="523.55999999999995"/>
    <x v="1"/>
  </r>
  <r>
    <x v="60"/>
    <x v="39"/>
    <n v="232.54"/>
    <x v="10"/>
  </r>
  <r>
    <x v="60"/>
    <x v="59"/>
    <n v="166.4"/>
    <x v="6"/>
  </r>
  <r>
    <x v="60"/>
    <x v="61"/>
    <n v="388.21"/>
    <x v="6"/>
  </r>
  <r>
    <x v="60"/>
    <x v="63"/>
    <n v="292.07"/>
    <x v="20"/>
  </r>
  <r>
    <x v="60"/>
    <x v="65"/>
    <n v="457.64"/>
    <x v="21"/>
  </r>
  <r>
    <x v="60"/>
    <x v="67"/>
    <n v="506.36"/>
    <x v="3"/>
  </r>
  <r>
    <x v="60"/>
    <x v="69"/>
    <n v="66.05"/>
    <x v="3"/>
  </r>
  <r>
    <x v="60"/>
    <x v="71"/>
    <n v="62.83"/>
    <x v="3"/>
  </r>
  <r>
    <x v="60"/>
    <x v="73"/>
    <n v="126.14"/>
    <x v="22"/>
  </r>
  <r>
    <x v="60"/>
    <x v="74"/>
    <n v="158.72"/>
    <x v="0"/>
  </r>
  <r>
    <x v="60"/>
    <x v="76"/>
    <n v="153.88999999999999"/>
    <x v="0"/>
  </r>
  <r>
    <x v="60"/>
    <x v="78"/>
    <n v="153.88999999999999"/>
    <x v="1"/>
  </r>
  <r>
    <x v="60"/>
    <x v="80"/>
    <n v="234.33"/>
    <x v="0"/>
  </r>
  <r>
    <x v="60"/>
    <x v="82"/>
    <n v="154.66999999999999"/>
    <x v="0"/>
  </r>
  <r>
    <x v="60"/>
    <x v="84"/>
    <n v="154.66999999999999"/>
    <x v="15"/>
  </r>
  <r>
    <x v="60"/>
    <x v="86"/>
    <n v="1470.85"/>
    <x v="0"/>
  </r>
  <r>
    <x v="60"/>
    <x v="88"/>
    <n v="19.77"/>
    <x v="17"/>
  </r>
  <r>
    <x v="61"/>
    <x v="34"/>
    <n v="28741.84"/>
    <x v="18"/>
  </r>
  <r>
    <x v="61"/>
    <x v="35"/>
    <n v="30206.27"/>
    <x v="7"/>
  </r>
  <r>
    <x v="61"/>
    <x v="36"/>
    <n v="25454.1"/>
    <x v="8"/>
  </r>
  <r>
    <x v="61"/>
    <x v="63"/>
    <n v="17960.310000000001"/>
    <x v="20"/>
  </r>
  <r>
    <x v="62"/>
    <x v="40"/>
    <n v="6708"/>
    <x v="0"/>
  </r>
  <r>
    <x v="62"/>
    <x v="41"/>
    <n v="1826.04"/>
    <x v="0"/>
  </r>
  <r>
    <x v="62"/>
    <x v="42"/>
    <n v="6486.87"/>
    <x v="0"/>
  </r>
  <r>
    <x v="62"/>
    <x v="43"/>
    <n v="1765.84"/>
    <x v="0"/>
  </r>
  <r>
    <x v="62"/>
    <x v="44"/>
    <n v="6486.87"/>
    <x v="1"/>
  </r>
  <r>
    <x v="62"/>
    <x v="45"/>
    <n v="527.92999999999995"/>
    <x v="1"/>
  </r>
  <r>
    <x v="62"/>
    <x v="46"/>
    <n v="7667.35"/>
    <x v="0"/>
  </r>
  <r>
    <x v="62"/>
    <x v="47"/>
    <n v="2009.91"/>
    <x v="0"/>
  </r>
  <r>
    <x v="62"/>
    <x v="48"/>
    <n v="6010.75"/>
    <x v="0"/>
  </r>
  <r>
    <x v="62"/>
    <x v="49"/>
    <n v="1575.66"/>
    <x v="0"/>
  </r>
  <r>
    <x v="62"/>
    <x v="50"/>
    <n v="12011.98"/>
    <x v="1"/>
  </r>
  <r>
    <x v="62"/>
    <x v="51"/>
    <n v="874.69"/>
    <x v="1"/>
  </r>
  <r>
    <x v="62"/>
    <x v="34"/>
    <n v="17943.22"/>
    <x v="18"/>
  </r>
  <r>
    <x v="62"/>
    <x v="52"/>
    <n v="1306.5999999999999"/>
    <x v="18"/>
  </r>
  <r>
    <x v="62"/>
    <x v="35"/>
    <n v="18857.45"/>
    <x v="7"/>
  </r>
  <r>
    <x v="62"/>
    <x v="53"/>
    <n v="1373.17"/>
    <x v="7"/>
  </r>
  <r>
    <x v="62"/>
    <x v="36"/>
    <n v="15890.72"/>
    <x v="8"/>
  </r>
  <r>
    <x v="62"/>
    <x v="54"/>
    <n v="1157.1400000000001"/>
    <x v="8"/>
  </r>
  <r>
    <x v="62"/>
    <x v="37"/>
    <n v="20099.07"/>
    <x v="9"/>
  </r>
  <r>
    <x v="62"/>
    <x v="56"/>
    <n v="204.95"/>
    <x v="9"/>
  </r>
  <r>
    <x v="62"/>
    <x v="38"/>
    <n v="20099.07"/>
    <x v="1"/>
  </r>
  <r>
    <x v="62"/>
    <x v="57"/>
    <n v="1463.59"/>
    <x v="1"/>
  </r>
  <r>
    <x v="62"/>
    <x v="39"/>
    <n v="8927.02"/>
    <x v="10"/>
  </r>
  <r>
    <x v="62"/>
    <x v="58"/>
    <n v="650.04999999999995"/>
    <x v="10"/>
  </r>
  <r>
    <x v="62"/>
    <x v="59"/>
    <n v="6387.9"/>
    <x v="6"/>
  </r>
  <r>
    <x v="62"/>
    <x v="60"/>
    <n v="465.16"/>
    <x v="6"/>
  </r>
  <r>
    <x v="62"/>
    <x v="61"/>
    <n v="14903.1"/>
    <x v="6"/>
  </r>
  <r>
    <x v="62"/>
    <x v="62"/>
    <n v="1085.22"/>
    <x v="6"/>
  </r>
  <r>
    <x v="62"/>
    <x v="63"/>
    <n v="11212.43"/>
    <x v="20"/>
  </r>
  <r>
    <x v="62"/>
    <x v="64"/>
    <n v="816.47"/>
    <x v="20"/>
  </r>
  <r>
    <x v="62"/>
    <x v="65"/>
    <n v="17568.419999999998"/>
    <x v="21"/>
  </r>
  <r>
    <x v="62"/>
    <x v="66"/>
    <n v="1279.31"/>
    <x v="21"/>
  </r>
  <r>
    <x v="62"/>
    <x v="67"/>
    <n v="19438.88"/>
    <x v="3"/>
  </r>
  <r>
    <x v="62"/>
    <x v="68"/>
    <n v="1415.51"/>
    <x v="3"/>
  </r>
  <r>
    <x v="62"/>
    <x v="69"/>
    <n v="2535.5100000000002"/>
    <x v="3"/>
  </r>
  <r>
    <x v="62"/>
    <x v="70"/>
    <n v="184.63"/>
    <x v="3"/>
  </r>
  <r>
    <x v="62"/>
    <x v="71"/>
    <n v="2412.0500000000002"/>
    <x v="3"/>
  </r>
  <r>
    <x v="62"/>
    <x v="72"/>
    <n v="175.64"/>
    <x v="3"/>
  </r>
  <r>
    <x v="62"/>
    <x v="73"/>
    <n v="6111.86"/>
    <x v="22"/>
  </r>
  <r>
    <x v="62"/>
    <x v="74"/>
    <n v="6093.24"/>
    <x v="0"/>
  </r>
  <r>
    <x v="62"/>
    <x v="75"/>
    <n v="1658.69"/>
    <x v="0"/>
  </r>
  <r>
    <x v="62"/>
    <x v="76"/>
    <n v="5907.53"/>
    <x v="0"/>
  </r>
  <r>
    <x v="62"/>
    <x v="77"/>
    <n v="1608.14"/>
    <x v="0"/>
  </r>
  <r>
    <x v="62"/>
    <x v="78"/>
    <n v="5907.53"/>
    <x v="1"/>
  </r>
  <r>
    <x v="62"/>
    <x v="79"/>
    <n v="480.79"/>
    <x v="1"/>
  </r>
  <r>
    <x v="62"/>
    <x v="80"/>
    <n v="8995.56"/>
    <x v="0"/>
  </r>
  <r>
    <x v="62"/>
    <x v="81"/>
    <n v="2358.09"/>
    <x v="0"/>
  </r>
  <r>
    <x v="62"/>
    <x v="82"/>
    <n v="5937.67"/>
    <x v="0"/>
  </r>
  <r>
    <x v="62"/>
    <x v="83"/>
    <n v="1556.5"/>
    <x v="0"/>
  </r>
  <r>
    <x v="62"/>
    <x v="84"/>
    <n v="5937.67"/>
    <x v="15"/>
  </r>
  <r>
    <x v="62"/>
    <x v="85"/>
    <n v="432.37"/>
    <x v="15"/>
  </r>
  <r>
    <x v="62"/>
    <x v="86"/>
    <n v="56464.66"/>
    <x v="0"/>
  </r>
  <r>
    <x v="62"/>
    <x v="87"/>
    <n v="14801.62"/>
    <x v="0"/>
  </r>
  <r>
    <x v="62"/>
    <x v="88"/>
    <n v="758.93"/>
    <x v="17"/>
  </r>
  <r>
    <x v="62"/>
    <x v="89"/>
    <n v="55.27"/>
    <x v="17"/>
  </r>
  <r>
    <x v="63"/>
    <x v="40"/>
    <n v="2598.39"/>
    <x v="0"/>
  </r>
  <r>
    <x v="63"/>
    <x v="42"/>
    <n v="2512.7399999999998"/>
    <x v="0"/>
  </r>
  <r>
    <x v="63"/>
    <x v="44"/>
    <n v="2512.7399999999998"/>
    <x v="1"/>
  </r>
  <r>
    <x v="63"/>
    <x v="46"/>
    <n v="2970"/>
    <x v="0"/>
  </r>
  <r>
    <x v="63"/>
    <x v="48"/>
    <n v="2328.31"/>
    <x v="0"/>
  </r>
  <r>
    <x v="63"/>
    <x v="50"/>
    <n v="4652.93"/>
    <x v="1"/>
  </r>
  <r>
    <x v="63"/>
    <x v="34"/>
    <n v="6950.44"/>
    <x v="18"/>
  </r>
  <r>
    <x v="63"/>
    <x v="35"/>
    <n v="7304.57"/>
    <x v="7"/>
  </r>
  <r>
    <x v="63"/>
    <x v="36"/>
    <n v="6155.39"/>
    <x v="19"/>
  </r>
  <r>
    <x v="63"/>
    <x v="37"/>
    <n v="7785.52"/>
    <x v="9"/>
  </r>
  <r>
    <x v="63"/>
    <x v="38"/>
    <n v="7785.52"/>
    <x v="1"/>
  </r>
  <r>
    <x v="63"/>
    <x v="39"/>
    <n v="3457.95"/>
    <x v="10"/>
  </r>
  <r>
    <x v="63"/>
    <x v="65"/>
    <n v="6805.26"/>
    <x v="21"/>
  </r>
  <r>
    <x v="63"/>
    <x v="67"/>
    <n v="7529.79"/>
    <x v="3"/>
  </r>
  <r>
    <x v="63"/>
    <x v="69"/>
    <n v="982.15"/>
    <x v="3"/>
  </r>
  <r>
    <x v="63"/>
    <x v="71"/>
    <n v="934.32"/>
    <x v="3"/>
  </r>
  <r>
    <x v="63"/>
    <x v="73"/>
    <n v="1875.76"/>
    <x v="23"/>
  </r>
  <r>
    <x v="63"/>
    <x v="74"/>
    <n v="2360.2600000000002"/>
    <x v="0"/>
  </r>
  <r>
    <x v="63"/>
    <x v="76"/>
    <n v="2288.33"/>
    <x v="0"/>
  </r>
  <r>
    <x v="63"/>
    <x v="78"/>
    <n v="2288.33"/>
    <x v="1"/>
  </r>
  <r>
    <x v="63"/>
    <x v="80"/>
    <n v="3484.5"/>
    <x v="0"/>
  </r>
  <r>
    <x v="63"/>
    <x v="82"/>
    <n v="2300"/>
    <x v="0"/>
  </r>
  <r>
    <x v="63"/>
    <x v="84"/>
    <n v="2300"/>
    <x v="15"/>
  </r>
  <r>
    <x v="63"/>
    <x v="86"/>
    <n v="21872.01"/>
    <x v="0"/>
  </r>
  <r>
    <x v="63"/>
    <x v="88"/>
    <n v="293.98"/>
    <x v="17"/>
  </r>
  <r>
    <x v="64"/>
    <x v="40"/>
    <n v="32548.39"/>
    <x v="0"/>
  </r>
  <r>
    <x v="64"/>
    <x v="42"/>
    <n v="31475.45"/>
    <x v="0"/>
  </r>
  <r>
    <x v="64"/>
    <x v="44"/>
    <n v="31475.45"/>
    <x v="1"/>
  </r>
  <r>
    <x v="64"/>
    <x v="46"/>
    <n v="37203.32"/>
    <x v="0"/>
  </r>
  <r>
    <x v="64"/>
    <x v="48"/>
    <n v="29165.23"/>
    <x v="0"/>
  </r>
  <r>
    <x v="64"/>
    <x v="50"/>
    <n v="58284.24"/>
    <x v="1"/>
  </r>
  <r>
    <x v="64"/>
    <x v="34"/>
    <n v="87063.679999999993"/>
    <x v="18"/>
  </r>
  <r>
    <x v="64"/>
    <x v="35"/>
    <n v="91499.68"/>
    <x v="7"/>
  </r>
  <r>
    <x v="64"/>
    <x v="36"/>
    <n v="77104.600000000006"/>
    <x v="8"/>
  </r>
  <r>
    <x v="64"/>
    <x v="37"/>
    <n v="97524.25"/>
    <x v="9"/>
  </r>
  <r>
    <x v="64"/>
    <x v="38"/>
    <n v="97524.25"/>
    <x v="1"/>
  </r>
  <r>
    <x v="64"/>
    <x v="39"/>
    <n v="43315.48"/>
    <x v="10"/>
  </r>
  <r>
    <x v="64"/>
    <x v="59"/>
    <n v="30995.23"/>
    <x v="6"/>
  </r>
  <r>
    <x v="64"/>
    <x v="61"/>
    <n v="72312.5"/>
    <x v="6"/>
  </r>
  <r>
    <x v="64"/>
    <x v="63"/>
    <n v="54404.67"/>
    <x v="20"/>
  </r>
  <r>
    <x v="64"/>
    <x v="65"/>
    <n v="85245.06"/>
    <x v="21"/>
  </r>
  <r>
    <x v="64"/>
    <x v="67"/>
    <n v="94320.87"/>
    <x v="3"/>
  </r>
  <r>
    <x v="64"/>
    <x v="69"/>
    <n v="12302.76"/>
    <x v="3"/>
  </r>
  <r>
    <x v="64"/>
    <x v="71"/>
    <n v="11703.68"/>
    <x v="3"/>
  </r>
  <r>
    <x v="64"/>
    <x v="73"/>
    <n v="23496.46"/>
    <x v="22"/>
  </r>
  <r>
    <x v="64"/>
    <x v="74"/>
    <n v="29565.46"/>
    <x v="0"/>
  </r>
  <r>
    <x v="64"/>
    <x v="76"/>
    <n v="28664.39"/>
    <x v="0"/>
  </r>
  <r>
    <x v="64"/>
    <x v="78"/>
    <n v="28664.39"/>
    <x v="1"/>
  </r>
  <r>
    <x v="64"/>
    <x v="80"/>
    <n v="43648.03"/>
    <x v="0"/>
  </r>
  <r>
    <x v="64"/>
    <x v="82"/>
    <n v="28810.62"/>
    <x v="0"/>
  </r>
  <r>
    <x v="64"/>
    <x v="84"/>
    <n v="28810.62"/>
    <x v="15"/>
  </r>
  <r>
    <x v="64"/>
    <x v="86"/>
    <n v="273976.5"/>
    <x v="0"/>
  </r>
  <r>
    <x v="64"/>
    <x v="88"/>
    <n v="3682.48"/>
    <x v="17"/>
  </r>
  <r>
    <x v="65"/>
    <x v="40"/>
    <n v="157994.51"/>
    <x v="0"/>
  </r>
  <r>
    <x v="65"/>
    <x v="41"/>
    <n v="43008.93"/>
    <x v="0"/>
  </r>
  <r>
    <x v="65"/>
    <x v="42"/>
    <n v="152786.26999999999"/>
    <x v="0"/>
  </r>
  <r>
    <x v="65"/>
    <x v="43"/>
    <n v="41591.15"/>
    <x v="0"/>
  </r>
  <r>
    <x v="65"/>
    <x v="44"/>
    <n v="152786.26999999999"/>
    <x v="1"/>
  </r>
  <r>
    <x v="65"/>
    <x v="45"/>
    <n v="41591.15"/>
    <x v="1"/>
  </r>
  <r>
    <x v="65"/>
    <x v="46"/>
    <n v="180590.19"/>
    <x v="0"/>
  </r>
  <r>
    <x v="65"/>
    <x v="47"/>
    <n v="47339.83"/>
    <x v="0"/>
  </r>
  <r>
    <x v="65"/>
    <x v="48"/>
    <n v="141572.15"/>
    <x v="0"/>
  </r>
  <r>
    <x v="65"/>
    <x v="49"/>
    <n v="37111.65"/>
    <x v="0"/>
  </r>
  <r>
    <x v="65"/>
    <x v="50"/>
    <n v="282919.96999999997"/>
    <x v="1"/>
  </r>
  <r>
    <x v="65"/>
    <x v="51"/>
    <n v="74164.5"/>
    <x v="1"/>
  </r>
  <r>
    <x v="65"/>
    <x v="34"/>
    <n v="422619.4"/>
    <x v="18"/>
  </r>
  <r>
    <x v="65"/>
    <x v="52"/>
    <n v="94783.11"/>
    <x v="18"/>
  </r>
  <r>
    <x v="65"/>
    <x v="35"/>
    <n v="444152.39"/>
    <x v="7"/>
  </r>
  <r>
    <x v="65"/>
    <x v="53"/>
    <n v="99612.42"/>
    <x v="7"/>
  </r>
  <r>
    <x v="65"/>
    <x v="36"/>
    <n v="374276.63"/>
    <x v="8"/>
  </r>
  <r>
    <x v="65"/>
    <x v="54"/>
    <n v="83941.01"/>
    <x v="8"/>
  </r>
  <r>
    <x v="65"/>
    <x v="37"/>
    <n v="473396.52"/>
    <x v="9"/>
  </r>
  <r>
    <x v="65"/>
    <x v="55"/>
    <n v="36151.53"/>
    <x v="9"/>
  </r>
  <r>
    <x v="65"/>
    <x v="56"/>
    <n v="72341.02"/>
    <x v="9"/>
  </r>
  <r>
    <x v="65"/>
    <x v="38"/>
    <n v="473396.52"/>
    <x v="1"/>
  </r>
  <r>
    <x v="65"/>
    <x v="57"/>
    <n v="106171.17"/>
    <x v="1"/>
  </r>
  <r>
    <x v="65"/>
    <x v="39"/>
    <n v="210259.45"/>
    <x v="10"/>
  </r>
  <r>
    <x v="65"/>
    <x v="58"/>
    <n v="47156.01"/>
    <x v="10"/>
  </r>
  <r>
    <x v="65"/>
    <x v="59"/>
    <n v="150455.22"/>
    <x v="6"/>
  </r>
  <r>
    <x v="65"/>
    <x v="60"/>
    <n v="33743.4"/>
    <x v="6"/>
  </r>
  <r>
    <x v="65"/>
    <x v="61"/>
    <n v="351015.08"/>
    <x v="6"/>
  </r>
  <r>
    <x v="65"/>
    <x v="62"/>
    <n v="78724.02"/>
    <x v="6"/>
  </r>
  <r>
    <x v="65"/>
    <x v="63"/>
    <n v="264087.96999999997"/>
    <x v="20"/>
  </r>
  <r>
    <x v="65"/>
    <x v="64"/>
    <n v="59228.41"/>
    <x v="20"/>
  </r>
  <r>
    <x v="65"/>
    <x v="65"/>
    <n v="413791.56"/>
    <x v="21"/>
  </r>
  <r>
    <x v="65"/>
    <x v="66"/>
    <n v="92803.24"/>
    <x v="21"/>
  </r>
  <r>
    <x v="65"/>
    <x v="67"/>
    <n v="457846.86"/>
    <x v="3"/>
  </r>
  <r>
    <x v="65"/>
    <x v="68"/>
    <n v="102683.76"/>
    <x v="3"/>
  </r>
  <r>
    <x v="65"/>
    <x v="69"/>
    <n v="59719.360000000001"/>
    <x v="3"/>
  </r>
  <r>
    <x v="65"/>
    <x v="70"/>
    <n v="15654.8"/>
    <x v="3"/>
  </r>
  <r>
    <x v="65"/>
    <x v="71"/>
    <n v="56811.33"/>
    <x v="3"/>
  </r>
  <r>
    <x v="65"/>
    <x v="72"/>
    <n v="14892.5"/>
    <x v="3"/>
  </r>
  <r>
    <x v="65"/>
    <x v="73"/>
    <n v="143953.5"/>
    <x v="22"/>
  </r>
  <r>
    <x v="65"/>
    <x v="74"/>
    <n v="143514.93"/>
    <x v="0"/>
  </r>
  <r>
    <x v="65"/>
    <x v="75"/>
    <n v="39067.33"/>
    <x v="0"/>
  </r>
  <r>
    <x v="65"/>
    <x v="76"/>
    <n v="139141"/>
    <x v="0"/>
  </r>
  <r>
    <x v="65"/>
    <x v="77"/>
    <n v="37876.660000000003"/>
    <x v="0"/>
  </r>
  <r>
    <x v="65"/>
    <x v="78"/>
    <n v="139141"/>
    <x v="1"/>
  </r>
  <r>
    <x v="65"/>
    <x v="79"/>
    <n v="37876.660000000003"/>
    <x v="1"/>
  </r>
  <r>
    <x v="65"/>
    <x v="80"/>
    <n v="211873.73"/>
    <x v="0"/>
  </r>
  <r>
    <x v="65"/>
    <x v="81"/>
    <n v="55540.480000000003"/>
    <x v="0"/>
  </r>
  <r>
    <x v="65"/>
    <x v="82"/>
    <n v="139850.82"/>
    <x v="0"/>
  </r>
  <r>
    <x v="65"/>
    <x v="83"/>
    <n v="36660.43"/>
    <x v="0"/>
  </r>
  <r>
    <x v="65"/>
    <x v="84"/>
    <n v="139850.82"/>
    <x v="15"/>
  </r>
  <r>
    <x v="65"/>
    <x v="85"/>
    <n v="36660.43"/>
    <x v="15"/>
  </r>
  <r>
    <x v="65"/>
    <x v="86"/>
    <n v="1329920.68"/>
    <x v="0"/>
  </r>
  <r>
    <x v="65"/>
    <x v="87"/>
    <n v="348624.77"/>
    <x v="0"/>
  </r>
  <r>
    <x v="65"/>
    <x v="88"/>
    <n v="17875.28"/>
    <x v="17"/>
  </r>
  <r>
    <x v="65"/>
    <x v="89"/>
    <n v="4685.82"/>
    <x v="17"/>
  </r>
  <r>
    <x v="66"/>
    <x v="40"/>
    <n v="6315.5"/>
    <x v="29"/>
  </r>
  <r>
    <x v="66"/>
    <x v="41"/>
    <n v="1719.19"/>
    <x v="29"/>
  </r>
  <r>
    <x v="66"/>
    <x v="42"/>
    <n v="6107.31"/>
    <x v="29"/>
  </r>
  <r>
    <x v="66"/>
    <x v="43"/>
    <n v="1662.52"/>
    <x v="29"/>
  </r>
  <r>
    <x v="66"/>
    <x v="44"/>
    <n v="6107.31"/>
    <x v="1"/>
  </r>
  <r>
    <x v="66"/>
    <x v="45"/>
    <n v="1662.52"/>
    <x v="1"/>
  </r>
  <r>
    <x v="66"/>
    <x v="46"/>
    <n v="7218.71"/>
    <x v="0"/>
  </r>
  <r>
    <x v="66"/>
    <x v="47"/>
    <n v="1892.31"/>
    <x v="0"/>
  </r>
  <r>
    <x v="66"/>
    <x v="48"/>
    <n v="5659.05"/>
    <x v="0"/>
  </r>
  <r>
    <x v="66"/>
    <x v="49"/>
    <n v="1483.46"/>
    <x v="0"/>
  </r>
  <r>
    <x v="66"/>
    <x v="50"/>
    <n v="11309.13"/>
    <x v="1"/>
  </r>
  <r>
    <x v="66"/>
    <x v="51"/>
    <n v="2964.57"/>
    <x v="1"/>
  </r>
  <r>
    <x v="66"/>
    <x v="34"/>
    <n v="16893.32"/>
    <x v="18"/>
  </r>
  <r>
    <x v="66"/>
    <x v="52"/>
    <n v="1230.1500000000001"/>
    <x v="18"/>
  </r>
  <r>
    <x v="66"/>
    <x v="35"/>
    <n v="17754.060000000001"/>
    <x v="7"/>
  </r>
  <r>
    <x v="66"/>
    <x v="53"/>
    <n v="1292.83"/>
    <x v="7"/>
  </r>
  <r>
    <x v="66"/>
    <x v="36"/>
    <n v="14960.92"/>
    <x v="8"/>
  </r>
  <r>
    <x v="66"/>
    <x v="54"/>
    <n v="3921.85"/>
    <x v="8"/>
  </r>
  <r>
    <x v="66"/>
    <x v="37"/>
    <n v="18923.03"/>
    <x v="9"/>
  </r>
  <r>
    <x v="66"/>
    <x v="56"/>
    <n v="3566.36"/>
    <x v="9"/>
  </r>
  <r>
    <x v="66"/>
    <x v="38"/>
    <n v="18923.03"/>
    <x v="1"/>
  </r>
  <r>
    <x v="66"/>
    <x v="57"/>
    <n v="1377.94"/>
    <x v="1"/>
  </r>
  <r>
    <x v="66"/>
    <x v="39"/>
    <n v="8404.68"/>
    <x v="10"/>
  </r>
  <r>
    <x v="66"/>
    <x v="58"/>
    <n v="2203.1999999999998"/>
    <x v="10"/>
  </r>
  <r>
    <x v="66"/>
    <x v="59"/>
    <n v="6014.13"/>
    <x v="6"/>
  </r>
  <r>
    <x v="66"/>
    <x v="60"/>
    <n v="437.94"/>
    <x v="6"/>
  </r>
  <r>
    <x v="66"/>
    <x v="61"/>
    <n v="14031.09"/>
    <x v="6"/>
  </r>
  <r>
    <x v="66"/>
    <x v="62"/>
    <n v="1021.72"/>
    <x v="6"/>
  </r>
  <r>
    <x v="66"/>
    <x v="63"/>
    <n v="10556.36"/>
    <x v="20"/>
  </r>
  <r>
    <x v="66"/>
    <x v="64"/>
    <n v="2767.24"/>
    <x v="20"/>
  </r>
  <r>
    <x v="66"/>
    <x v="65"/>
    <n v="16540.45"/>
    <x v="21"/>
  </r>
  <r>
    <x v="66"/>
    <x v="66"/>
    <n v="4335.8999999999996"/>
    <x v="21"/>
  </r>
  <r>
    <x v="66"/>
    <x v="67"/>
    <n v="18301.46"/>
    <x v="3"/>
  </r>
  <r>
    <x v="66"/>
    <x v="68"/>
    <n v="1332.69"/>
    <x v="3"/>
  </r>
  <r>
    <x v="66"/>
    <x v="69"/>
    <n v="2387.16"/>
    <x v="3"/>
  </r>
  <r>
    <x v="66"/>
    <x v="70"/>
    <n v="173.83"/>
    <x v="3"/>
  </r>
  <r>
    <x v="66"/>
    <x v="71"/>
    <n v="2270.91"/>
    <x v="3"/>
  </r>
  <r>
    <x v="66"/>
    <x v="72"/>
    <n v="165.37"/>
    <x v="3"/>
  </r>
  <r>
    <x v="66"/>
    <x v="73"/>
    <n v="5754.24"/>
    <x v="22"/>
  </r>
  <r>
    <x v="66"/>
    <x v="74"/>
    <n v="5736.71"/>
    <x v="30"/>
  </r>
  <r>
    <x v="66"/>
    <x v="75"/>
    <n v="1561.63"/>
    <x v="30"/>
  </r>
  <r>
    <x v="66"/>
    <x v="76"/>
    <n v="5561.87"/>
    <x v="30"/>
  </r>
  <r>
    <x v="66"/>
    <x v="77"/>
    <n v="1514.04"/>
    <x v="30"/>
  </r>
  <r>
    <x v="66"/>
    <x v="78"/>
    <n v="5561.87"/>
    <x v="1"/>
  </r>
  <r>
    <x v="66"/>
    <x v="79"/>
    <n v="1514.04"/>
    <x v="1"/>
  </r>
  <r>
    <x v="66"/>
    <x v="80"/>
    <n v="8469.2099999999991"/>
    <x v="0"/>
  </r>
  <r>
    <x v="66"/>
    <x v="81"/>
    <n v="2220.11"/>
    <x v="0"/>
  </r>
  <r>
    <x v="66"/>
    <x v="82"/>
    <n v="5590.24"/>
    <x v="0"/>
  </r>
  <r>
    <x v="66"/>
    <x v="83"/>
    <n v="1465.42"/>
    <x v="0"/>
  </r>
  <r>
    <x v="66"/>
    <x v="84"/>
    <n v="5590.24"/>
    <x v="15"/>
  </r>
  <r>
    <x v="66"/>
    <x v="85"/>
    <n v="1465.42"/>
    <x v="15"/>
  </r>
  <r>
    <x v="66"/>
    <x v="86"/>
    <n v="53160.78"/>
    <x v="0"/>
  </r>
  <r>
    <x v="66"/>
    <x v="87"/>
    <n v="13935.54"/>
    <x v="0"/>
  </r>
  <r>
    <x v="66"/>
    <x v="88"/>
    <n v="714.53"/>
    <x v="17"/>
  </r>
  <r>
    <x v="66"/>
    <x v="89"/>
    <n v="187.31"/>
    <x v="17"/>
  </r>
  <r>
    <x v="67"/>
    <x v="40"/>
    <n v="8832.43"/>
    <x v="0"/>
  </r>
  <r>
    <x v="67"/>
    <x v="42"/>
    <n v="8541.2800000000007"/>
    <x v="0"/>
  </r>
  <r>
    <x v="67"/>
    <x v="44"/>
    <n v="8541.2800000000007"/>
    <x v="1"/>
  </r>
  <r>
    <x v="67"/>
    <x v="46"/>
    <n v="10095.61"/>
    <x v="0"/>
  </r>
  <r>
    <x v="67"/>
    <x v="48"/>
    <n v="7914.37"/>
    <x v="0"/>
  </r>
  <r>
    <x v="67"/>
    <x v="50"/>
    <n v="15816.19"/>
    <x v="1"/>
  </r>
  <r>
    <x v="67"/>
    <x v="34"/>
    <n v="23625.87"/>
    <x v="18"/>
  </r>
  <r>
    <x v="67"/>
    <x v="35"/>
    <n v="24829.64"/>
    <x v="7"/>
  </r>
  <r>
    <x v="67"/>
    <x v="36"/>
    <n v="20923.34"/>
    <x v="8"/>
  </r>
  <r>
    <x v="67"/>
    <x v="37"/>
    <n v="26464.49"/>
    <x v="9"/>
  </r>
  <r>
    <x v="67"/>
    <x v="38"/>
    <n v="26464.49"/>
    <x v="1"/>
  </r>
  <r>
    <x v="67"/>
    <x v="39"/>
    <n v="11754.22"/>
    <x v="10"/>
  </r>
  <r>
    <x v="67"/>
    <x v="69"/>
    <n v="3338.52"/>
    <x v="3"/>
  </r>
  <r>
    <x v="67"/>
    <x v="71"/>
    <n v="3175.95"/>
    <x v="3"/>
  </r>
  <r>
    <x v="67"/>
    <x v="74"/>
    <n v="8022.98"/>
    <x v="0"/>
  </r>
  <r>
    <x v="67"/>
    <x v="76"/>
    <n v="7778.46"/>
    <x v="0"/>
  </r>
  <r>
    <x v="67"/>
    <x v="78"/>
    <n v="7778.46"/>
    <x v="1"/>
  </r>
  <r>
    <x v="67"/>
    <x v="80"/>
    <n v="11844.47"/>
    <x v="0"/>
  </r>
  <r>
    <x v="67"/>
    <x v="82"/>
    <n v="7818.14"/>
    <x v="0"/>
  </r>
  <r>
    <x v="67"/>
    <x v="84"/>
    <n v="7818.14"/>
    <x v="15"/>
  </r>
  <r>
    <x v="67"/>
    <x v="86"/>
    <n v="74347.12"/>
    <x v="0"/>
  </r>
  <r>
    <x v="67"/>
    <x v="88"/>
    <n v="999.29"/>
    <x v="17"/>
  </r>
  <r>
    <x v="68"/>
    <x v="40"/>
    <n v="6697.49"/>
    <x v="0"/>
  </r>
  <r>
    <x v="68"/>
    <x v="42"/>
    <n v="6476.71"/>
    <x v="0"/>
  </r>
  <r>
    <x v="68"/>
    <x v="44"/>
    <n v="6476.71"/>
    <x v="1"/>
  </r>
  <r>
    <x v="68"/>
    <x v="46"/>
    <n v="7655.33"/>
    <x v="0"/>
  </r>
  <r>
    <x v="68"/>
    <x v="48"/>
    <n v="6001.33"/>
    <x v="0"/>
  </r>
  <r>
    <x v="68"/>
    <x v="50"/>
    <n v="11993.16"/>
    <x v="1"/>
  </r>
  <r>
    <x v="68"/>
    <x v="34"/>
    <n v="17915.11"/>
    <x v="18"/>
  </r>
  <r>
    <x v="68"/>
    <x v="35"/>
    <n v="18827.900000000001"/>
    <x v="7"/>
  </r>
  <r>
    <x v="68"/>
    <x v="36"/>
    <n v="15865.83"/>
    <x v="19"/>
  </r>
  <r>
    <x v="68"/>
    <x v="37"/>
    <n v="20067.580000000002"/>
    <x v="9"/>
  </r>
  <r>
    <x v="68"/>
    <x v="38"/>
    <n v="20067.580000000002"/>
    <x v="1"/>
  </r>
  <r>
    <x v="68"/>
    <x v="39"/>
    <n v="8913.0300000000007"/>
    <x v="10"/>
  </r>
  <r>
    <x v="68"/>
    <x v="59"/>
    <n v="6377.89"/>
    <x v="6"/>
  </r>
  <r>
    <x v="68"/>
    <x v="61"/>
    <n v="14879.75"/>
    <x v="6"/>
  </r>
  <r>
    <x v="68"/>
    <x v="63"/>
    <n v="11194.86"/>
    <x v="20"/>
  </r>
  <r>
    <x v="68"/>
    <x v="65"/>
    <n v="17540.89"/>
    <x v="21"/>
  </r>
  <r>
    <x v="68"/>
    <x v="67"/>
    <n v="19408.419999999998"/>
    <x v="3"/>
  </r>
  <r>
    <x v="68"/>
    <x v="69"/>
    <n v="2531.54"/>
    <x v="3"/>
  </r>
  <r>
    <x v="68"/>
    <x v="71"/>
    <n v="2408.27"/>
    <x v="3"/>
  </r>
  <r>
    <x v="68"/>
    <x v="73"/>
    <n v="4834.87"/>
    <x v="23"/>
  </r>
  <r>
    <x v="68"/>
    <x v="74"/>
    <n v="6083.69"/>
    <x v="0"/>
  </r>
  <r>
    <x v="68"/>
    <x v="76"/>
    <n v="5898.28"/>
    <x v="0"/>
  </r>
  <r>
    <x v="68"/>
    <x v="78"/>
    <n v="5898.28"/>
    <x v="1"/>
  </r>
  <r>
    <x v="68"/>
    <x v="80"/>
    <n v="8981.4599999999991"/>
    <x v="0"/>
  </r>
  <r>
    <x v="68"/>
    <x v="82"/>
    <n v="5928.37"/>
    <x v="0"/>
  </r>
  <r>
    <x v="68"/>
    <x v="84"/>
    <n v="5928.37"/>
    <x v="15"/>
  </r>
  <r>
    <x v="68"/>
    <x v="86"/>
    <n v="56376.19"/>
    <x v="0"/>
  </r>
  <r>
    <x v="68"/>
    <x v="88"/>
    <n v="757.74"/>
    <x v="17"/>
  </r>
  <r>
    <x v="69"/>
    <x v="40"/>
    <n v="26662.84"/>
    <x v="0"/>
  </r>
  <r>
    <x v="69"/>
    <x v="42"/>
    <n v="25783.91"/>
    <x v="0"/>
  </r>
  <r>
    <x v="69"/>
    <x v="44"/>
    <n v="25783.91"/>
    <x v="1"/>
  </r>
  <r>
    <x v="69"/>
    <x v="46"/>
    <n v="30476.04"/>
    <x v="0"/>
  </r>
  <r>
    <x v="69"/>
    <x v="48"/>
    <n v="23891.439999999999"/>
    <x v="0"/>
  </r>
  <r>
    <x v="69"/>
    <x v="50"/>
    <n v="47745.02"/>
    <x v="1"/>
  </r>
  <r>
    <x v="69"/>
    <x v="34"/>
    <n v="71320.42"/>
    <x v="18"/>
  </r>
  <r>
    <x v="69"/>
    <x v="35"/>
    <n v="74954.28"/>
    <x v="7"/>
  </r>
  <r>
    <x v="69"/>
    <x v="36"/>
    <n v="63162.19"/>
    <x v="19"/>
  </r>
  <r>
    <x v="69"/>
    <x v="37"/>
    <n v="79889.460000000006"/>
    <x v="9"/>
  </r>
  <r>
    <x v="69"/>
    <x v="38"/>
    <n v="79889.460000000006"/>
    <x v="1"/>
  </r>
  <r>
    <x v="69"/>
    <x v="39"/>
    <n v="35482.97"/>
    <x v="10"/>
  </r>
  <r>
    <x v="69"/>
    <x v="59"/>
    <n v="25390.53"/>
    <x v="6"/>
  </r>
  <r>
    <x v="69"/>
    <x v="61"/>
    <n v="59236.61"/>
    <x v="6"/>
  </r>
  <r>
    <x v="69"/>
    <x v="63"/>
    <n v="44566.97"/>
    <x v="20"/>
  </r>
  <r>
    <x v="69"/>
    <x v="65"/>
    <n v="69830.649999999994"/>
    <x v="21"/>
  </r>
  <r>
    <x v="69"/>
    <x v="67"/>
    <n v="77265.33"/>
    <x v="3"/>
  </r>
  <r>
    <x v="69"/>
    <x v="69"/>
    <n v="10078.120000000001"/>
    <x v="3"/>
  </r>
  <r>
    <x v="69"/>
    <x v="71"/>
    <n v="9587.3700000000008"/>
    <x v="3"/>
  </r>
  <r>
    <x v="69"/>
    <x v="73"/>
    <n v="19247.72"/>
    <x v="23"/>
  </r>
  <r>
    <x v="69"/>
    <x v="74"/>
    <n v="24219.3"/>
    <x v="0"/>
  </r>
  <r>
    <x v="69"/>
    <x v="76"/>
    <n v="23481.16"/>
    <x v="0"/>
  </r>
  <r>
    <x v="69"/>
    <x v="78"/>
    <n v="23481.16"/>
    <x v="1"/>
  </r>
  <r>
    <x v="69"/>
    <x v="80"/>
    <n v="35755.39"/>
    <x v="0"/>
  </r>
  <r>
    <x v="69"/>
    <x v="82"/>
    <n v="23600.95"/>
    <x v="0"/>
  </r>
  <r>
    <x v="69"/>
    <x v="84"/>
    <n v="23600.95"/>
    <x v="15"/>
  </r>
  <r>
    <x v="69"/>
    <x v="86"/>
    <n v="224434.79"/>
    <x v="0"/>
  </r>
  <r>
    <x v="69"/>
    <x v="88"/>
    <n v="3016.6"/>
    <x v="17"/>
  </r>
  <r>
    <x v="70"/>
    <x v="40"/>
    <n v="4642.03"/>
    <x v="0"/>
  </r>
  <r>
    <x v="70"/>
    <x v="42"/>
    <n v="4489.01"/>
    <x v="0"/>
  </r>
  <r>
    <x v="70"/>
    <x v="44"/>
    <n v="4489.01"/>
    <x v="1"/>
  </r>
  <r>
    <x v="70"/>
    <x v="46"/>
    <n v="5305.91"/>
    <x v="0"/>
  </r>
  <r>
    <x v="70"/>
    <x v="48"/>
    <n v="4159.5200000000004"/>
    <x v="0"/>
  </r>
  <r>
    <x v="70"/>
    <x v="50"/>
    <n v="8312.4599999999991"/>
    <x v="1"/>
  </r>
  <r>
    <x v="70"/>
    <x v="34"/>
    <n v="12416.96"/>
    <x v="18"/>
  </r>
  <r>
    <x v="70"/>
    <x v="35"/>
    <n v="13049.62"/>
    <x v="7"/>
  </r>
  <r>
    <x v="70"/>
    <x v="36"/>
    <n v="10996.6"/>
    <x v="8"/>
  </r>
  <r>
    <x v="70"/>
    <x v="37"/>
    <n v="13908.84"/>
    <x v="9"/>
  </r>
  <r>
    <x v="70"/>
    <x v="38"/>
    <n v="13908.84"/>
    <x v="1"/>
  </r>
  <r>
    <x v="70"/>
    <x v="39"/>
    <n v="6177.62"/>
    <x v="10"/>
  </r>
  <r>
    <x v="70"/>
    <x v="59"/>
    <n v="4420.5200000000004"/>
    <x v="6"/>
  </r>
  <r>
    <x v="70"/>
    <x v="61"/>
    <n v="10313.16"/>
    <x v="6"/>
  </r>
  <r>
    <x v="70"/>
    <x v="63"/>
    <n v="7759.16"/>
    <x v="20"/>
  </r>
  <r>
    <x v="70"/>
    <x v="65"/>
    <n v="12157.59"/>
    <x v="21"/>
  </r>
  <r>
    <x v="70"/>
    <x v="67"/>
    <n v="13451.97"/>
    <x v="3"/>
  </r>
  <r>
    <x v="70"/>
    <x v="69"/>
    <n v="1754.61"/>
    <x v="3"/>
  </r>
  <r>
    <x v="70"/>
    <x v="71"/>
    <n v="1669.17"/>
    <x v="3"/>
  </r>
  <r>
    <x v="70"/>
    <x v="73"/>
    <n v="3351.05"/>
    <x v="22"/>
  </r>
  <r>
    <x v="70"/>
    <x v="74"/>
    <n v="4216.6000000000004"/>
    <x v="0"/>
  </r>
  <r>
    <x v="70"/>
    <x v="76"/>
    <n v="4088.09"/>
    <x v="0"/>
  </r>
  <r>
    <x v="70"/>
    <x v="78"/>
    <n v="4088.09"/>
    <x v="1"/>
  </r>
  <r>
    <x v="70"/>
    <x v="80"/>
    <n v="6225.05"/>
    <x v="0"/>
  </r>
  <r>
    <x v="70"/>
    <x v="82"/>
    <n v="4108.95"/>
    <x v="0"/>
  </r>
  <r>
    <x v="70"/>
    <x v="84"/>
    <n v="4108.95"/>
    <x v="15"/>
  </r>
  <r>
    <x v="70"/>
    <x v="86"/>
    <n v="39074.339999999997"/>
    <x v="0"/>
  </r>
  <r>
    <x v="70"/>
    <x v="88"/>
    <n v="525.19000000000005"/>
    <x v="17"/>
  </r>
  <r>
    <x v="71"/>
    <x v="41"/>
    <n v="3396.99"/>
    <x v="0"/>
  </r>
  <r>
    <x v="71"/>
    <x v="43"/>
    <n v="3285"/>
    <x v="0"/>
  </r>
  <r>
    <x v="71"/>
    <x v="44"/>
    <n v="12067.56"/>
    <x v="1"/>
  </r>
  <r>
    <x v="71"/>
    <x v="45"/>
    <n v="982.12"/>
    <x v="1"/>
  </r>
  <r>
    <x v="71"/>
    <x v="47"/>
    <n v="3739.05"/>
    <x v="0"/>
  </r>
  <r>
    <x v="71"/>
    <x v="49"/>
    <n v="2931.2"/>
    <x v="0"/>
  </r>
  <r>
    <x v="71"/>
    <x v="50"/>
    <n v="22345.94"/>
    <x v="1"/>
  </r>
  <r>
    <x v="71"/>
    <x v="51"/>
    <n v="1627.2"/>
    <x v="1"/>
  </r>
  <r>
    <x v="71"/>
    <x v="52"/>
    <n v="2430.67"/>
    <x v="20"/>
  </r>
  <r>
    <x v="71"/>
    <x v="53"/>
    <n v="2554.52"/>
    <x v="20"/>
  </r>
  <r>
    <x v="71"/>
    <x v="54"/>
    <n v="2152.63"/>
    <x v="8"/>
  </r>
  <r>
    <x v="71"/>
    <x v="37"/>
    <n v="37390.400000000001"/>
    <x v="9"/>
  </r>
  <r>
    <x v="71"/>
    <x v="56"/>
    <n v="381.26"/>
    <x v="9"/>
  </r>
  <r>
    <x v="71"/>
    <x v="38"/>
    <n v="37390.400000000001"/>
    <x v="1"/>
  </r>
  <r>
    <x v="71"/>
    <x v="57"/>
    <n v="2722.71"/>
    <x v="1"/>
  </r>
  <r>
    <x v="71"/>
    <x v="58"/>
    <n v="1209.29"/>
    <x v="10"/>
  </r>
  <r>
    <x v="71"/>
    <x v="60"/>
    <n v="865.34"/>
    <x v="20"/>
  </r>
  <r>
    <x v="71"/>
    <x v="62"/>
    <n v="2018.85"/>
    <x v="20"/>
  </r>
  <r>
    <x v="71"/>
    <x v="64"/>
    <n v="1518.88"/>
    <x v="20"/>
  </r>
  <r>
    <x v="71"/>
    <x v="66"/>
    <n v="2379.9"/>
    <x v="21"/>
  </r>
  <r>
    <x v="71"/>
    <x v="67"/>
    <n v="36162.239999999998"/>
    <x v="3"/>
  </r>
  <r>
    <x v="71"/>
    <x v="68"/>
    <n v="2633.28"/>
    <x v="3"/>
  </r>
  <r>
    <x v="71"/>
    <x v="69"/>
    <n v="4716.83"/>
    <x v="3"/>
  </r>
  <r>
    <x v="71"/>
    <x v="70"/>
    <n v="343.47"/>
    <x v="3"/>
  </r>
  <r>
    <x v="71"/>
    <x v="71"/>
    <n v="4487.1400000000003"/>
    <x v="3"/>
  </r>
  <r>
    <x v="71"/>
    <x v="72"/>
    <n v="326.75"/>
    <x v="3"/>
  </r>
  <r>
    <x v="71"/>
    <x v="75"/>
    <n v="3085.66"/>
    <x v="0"/>
  </r>
  <r>
    <x v="71"/>
    <x v="77"/>
    <n v="2991.62"/>
    <x v="0"/>
  </r>
  <r>
    <x v="71"/>
    <x v="78"/>
    <n v="10989.81"/>
    <x v="1"/>
  </r>
  <r>
    <x v="71"/>
    <x v="79"/>
    <n v="894.41"/>
    <x v="1"/>
  </r>
  <r>
    <x v="71"/>
    <x v="81"/>
    <n v="4386.7700000000004"/>
    <x v="0"/>
  </r>
  <r>
    <x v="71"/>
    <x v="83"/>
    <n v="2895.56"/>
    <x v="0"/>
  </r>
  <r>
    <x v="71"/>
    <x v="84"/>
    <n v="11045.87"/>
    <x v="15"/>
  </r>
  <r>
    <x v="71"/>
    <x v="85"/>
    <n v="804.35"/>
    <x v="15"/>
  </r>
  <r>
    <x v="71"/>
    <x v="87"/>
    <n v="27535.52"/>
    <x v="0"/>
  </r>
  <r>
    <x v="71"/>
    <x v="88"/>
    <n v="1411.85"/>
    <x v="17"/>
  </r>
  <r>
    <x v="71"/>
    <x v="89"/>
    <n v="102.81"/>
    <x v="17"/>
  </r>
  <r>
    <x v="72"/>
    <x v="40"/>
    <n v="29791.69"/>
    <x v="0"/>
  </r>
  <r>
    <x v="72"/>
    <x v="42"/>
    <n v="28809.61"/>
    <x v="0"/>
  </r>
  <r>
    <x v="72"/>
    <x v="44"/>
    <n v="28809.61"/>
    <x v="1"/>
  </r>
  <r>
    <x v="72"/>
    <x v="46"/>
    <n v="34052.36"/>
    <x v="0"/>
  </r>
  <r>
    <x v="72"/>
    <x v="48"/>
    <n v="26695.06"/>
    <x v="0"/>
  </r>
  <r>
    <x v="72"/>
    <x v="50"/>
    <n v="53347.82"/>
    <x v="1"/>
  </r>
  <r>
    <x v="72"/>
    <x v="34"/>
    <n v="79689.759999999995"/>
    <x v="18"/>
  </r>
  <r>
    <x v="72"/>
    <x v="35"/>
    <n v="83750.06"/>
    <x v="7"/>
  </r>
  <r>
    <x v="72"/>
    <x v="36"/>
    <n v="70574.17"/>
    <x v="19"/>
  </r>
  <r>
    <x v="72"/>
    <x v="37"/>
    <n v="89264.37"/>
    <x v="9"/>
  </r>
  <r>
    <x v="72"/>
    <x v="38"/>
    <n v="89264.37"/>
    <x v="1"/>
  </r>
  <r>
    <x v="72"/>
    <x v="39"/>
    <n v="39646.839999999997"/>
    <x v="10"/>
  </r>
  <r>
    <x v="72"/>
    <x v="59"/>
    <n v="28370.07"/>
    <x v="6"/>
  </r>
  <r>
    <x v="72"/>
    <x v="61"/>
    <n v="66187.94"/>
    <x v="6"/>
  </r>
  <r>
    <x v="72"/>
    <x v="63"/>
    <n v="49796.83"/>
    <x v="20"/>
  </r>
  <r>
    <x v="72"/>
    <x v="65"/>
    <n v="78025.17"/>
    <x v="21"/>
  </r>
  <r>
    <x v="72"/>
    <x v="67"/>
    <n v="86332.31"/>
    <x v="3"/>
  </r>
  <r>
    <x v="72"/>
    <x v="69"/>
    <n v="11260.77"/>
    <x v="3"/>
  </r>
  <r>
    <x v="72"/>
    <x v="71"/>
    <n v="10712.43"/>
    <x v="3"/>
  </r>
  <r>
    <x v="72"/>
    <x v="73"/>
    <n v="21506.41"/>
    <x v="23"/>
  </r>
  <r>
    <x v="72"/>
    <x v="74"/>
    <n v="27061.39"/>
    <x v="0"/>
  </r>
  <r>
    <x v="72"/>
    <x v="76"/>
    <n v="26236.639999999999"/>
    <x v="0"/>
  </r>
  <r>
    <x v="72"/>
    <x v="78"/>
    <n v="26236.639999999999"/>
    <x v="1"/>
  </r>
  <r>
    <x v="72"/>
    <x v="80"/>
    <n v="39951.24"/>
    <x v="0"/>
  </r>
  <r>
    <x v="72"/>
    <x v="82"/>
    <n v="26370.48"/>
    <x v="0"/>
  </r>
  <r>
    <x v="72"/>
    <x v="84"/>
    <n v="26370.48"/>
    <x v="15"/>
  </r>
  <r>
    <x v="72"/>
    <x v="86"/>
    <n v="250771.88"/>
    <x v="0"/>
  </r>
  <r>
    <x v="72"/>
    <x v="88"/>
    <n v="3370.59"/>
    <x v="17"/>
  </r>
  <r>
    <x v="73"/>
    <x v="40"/>
    <n v="24080.87"/>
    <x v="0"/>
  </r>
  <r>
    <x v="73"/>
    <x v="41"/>
    <n v="6555.24"/>
    <x v="0"/>
  </r>
  <r>
    <x v="73"/>
    <x v="42"/>
    <n v="23287.05"/>
    <x v="0"/>
  </r>
  <r>
    <x v="73"/>
    <x v="43"/>
    <n v="6339.15"/>
    <x v="0"/>
  </r>
  <r>
    <x v="73"/>
    <x v="44"/>
    <n v="23287.05"/>
    <x v="1"/>
  </r>
  <r>
    <x v="73"/>
    <x v="45"/>
    <n v="1895.22"/>
    <x v="1"/>
  </r>
  <r>
    <x v="73"/>
    <x v="46"/>
    <n v="27524.81"/>
    <x v="0"/>
  </r>
  <r>
    <x v="73"/>
    <x v="47"/>
    <n v="7215.34"/>
    <x v="0"/>
  </r>
  <r>
    <x v="73"/>
    <x v="48"/>
    <n v="21577.84"/>
    <x v="0"/>
  </r>
  <r>
    <x v="73"/>
    <x v="49"/>
    <n v="5656.41"/>
    <x v="0"/>
  </r>
  <r>
    <x v="73"/>
    <x v="50"/>
    <n v="43121.49"/>
    <x v="1"/>
  </r>
  <r>
    <x v="73"/>
    <x v="51"/>
    <n v="3140.05"/>
    <x v="1"/>
  </r>
  <r>
    <x v="73"/>
    <x v="34"/>
    <n v="64413.91"/>
    <x v="18"/>
  </r>
  <r>
    <x v="73"/>
    <x v="52"/>
    <n v="4690.53"/>
    <x v="18"/>
  </r>
  <r>
    <x v="73"/>
    <x v="35"/>
    <n v="67695.88"/>
    <x v="7"/>
  </r>
  <r>
    <x v="73"/>
    <x v="53"/>
    <n v="4929.51"/>
    <x v="7"/>
  </r>
  <r>
    <x v="73"/>
    <x v="36"/>
    <n v="57045.7"/>
    <x v="8"/>
  </r>
  <r>
    <x v="73"/>
    <x v="54"/>
    <n v="14953.93"/>
    <x v="8"/>
  </r>
  <r>
    <x v="73"/>
    <x v="37"/>
    <n v="72153.149999999994"/>
    <x v="9"/>
  </r>
  <r>
    <x v="73"/>
    <x v="56"/>
    <n v="43938.91"/>
    <x v="9"/>
  </r>
  <r>
    <x v="73"/>
    <x v="38"/>
    <n v="72153.149999999994"/>
    <x v="1"/>
  </r>
  <r>
    <x v="73"/>
    <x v="57"/>
    <n v="5254.09"/>
    <x v="1"/>
  </r>
  <r>
    <x v="73"/>
    <x v="39"/>
    <n v="32046.880000000001"/>
    <x v="10"/>
  </r>
  <r>
    <x v="73"/>
    <x v="58"/>
    <n v="8400.75"/>
    <x v="10"/>
  </r>
  <r>
    <x v="73"/>
    <x v="59"/>
    <n v="22931.759999999998"/>
    <x v="6"/>
  </r>
  <r>
    <x v="73"/>
    <x v="60"/>
    <n v="6011.32"/>
    <x v="6"/>
  </r>
  <r>
    <x v="73"/>
    <x v="61"/>
    <n v="53500.27"/>
    <x v="6"/>
  </r>
  <r>
    <x v="73"/>
    <x v="62"/>
    <n v="14024.54"/>
    <x v="6"/>
  </r>
  <r>
    <x v="73"/>
    <x v="63"/>
    <n v="40251.199999999997"/>
    <x v="20"/>
  </r>
  <r>
    <x v="73"/>
    <x v="64"/>
    <n v="10551.43"/>
    <x v="20"/>
  </r>
  <r>
    <x v="73"/>
    <x v="65"/>
    <n v="63068.4"/>
    <x v="21"/>
  </r>
  <r>
    <x v="73"/>
    <x v="66"/>
    <n v="16532.72"/>
    <x v="21"/>
  </r>
  <r>
    <x v="73"/>
    <x v="67"/>
    <n v="69783.13"/>
    <x v="3"/>
  </r>
  <r>
    <x v="73"/>
    <x v="68"/>
    <n v="5081.51"/>
    <x v="3"/>
  </r>
  <r>
    <x v="73"/>
    <x v="69"/>
    <n v="9102.18"/>
    <x v="3"/>
  </r>
  <r>
    <x v="73"/>
    <x v="70"/>
    <n v="2386.04"/>
    <x v="3"/>
  </r>
  <r>
    <x v="73"/>
    <x v="71"/>
    <n v="8658.9500000000007"/>
    <x v="3"/>
  </r>
  <r>
    <x v="73"/>
    <x v="72"/>
    <n v="2269.85"/>
    <x v="3"/>
  </r>
  <r>
    <x v="73"/>
    <x v="73"/>
    <n v="21940.799999999999"/>
    <x v="22"/>
  </r>
  <r>
    <x v="73"/>
    <x v="74"/>
    <n v="21873.95"/>
    <x v="0"/>
  </r>
  <r>
    <x v="73"/>
    <x v="75"/>
    <n v="5954.48"/>
    <x v="0"/>
  </r>
  <r>
    <x v="73"/>
    <x v="76"/>
    <n v="21207.3"/>
    <x v="0"/>
  </r>
  <r>
    <x v="73"/>
    <x v="77"/>
    <n v="5773"/>
    <x v="0"/>
  </r>
  <r>
    <x v="73"/>
    <x v="78"/>
    <n v="21207.3"/>
    <x v="1"/>
  </r>
  <r>
    <x v="73"/>
    <x v="79"/>
    <n v="1725.95"/>
    <x v="1"/>
  </r>
  <r>
    <x v="73"/>
    <x v="80"/>
    <n v="32292.92"/>
    <x v="0"/>
  </r>
  <r>
    <x v="73"/>
    <x v="81"/>
    <n v="8465.25"/>
    <x v="0"/>
  </r>
  <r>
    <x v="73"/>
    <x v="82"/>
    <n v="21315.49"/>
    <x v="0"/>
  </r>
  <r>
    <x v="73"/>
    <x v="83"/>
    <n v="5587.63"/>
    <x v="0"/>
  </r>
  <r>
    <x v="73"/>
    <x v="84"/>
    <n v="21315.49"/>
    <x v="15"/>
  </r>
  <r>
    <x v="73"/>
    <x v="85"/>
    <n v="1552.16"/>
    <x v="15"/>
  </r>
  <r>
    <x v="73"/>
    <x v="86"/>
    <n v="202701.03"/>
    <x v="0"/>
  </r>
  <r>
    <x v="73"/>
    <x v="87"/>
    <n v="53135.95"/>
    <x v="0"/>
  </r>
  <r>
    <x v="73"/>
    <x v="88"/>
    <n v="2724.48"/>
    <x v="17"/>
  </r>
  <r>
    <x v="73"/>
    <x v="89"/>
    <n v="198.39"/>
    <x v="17"/>
  </r>
  <r>
    <x v="74"/>
    <x v="40"/>
    <n v="22422.84"/>
    <x v="0"/>
  </r>
  <r>
    <x v="74"/>
    <x v="42"/>
    <n v="21683.68"/>
    <x v="0"/>
  </r>
  <r>
    <x v="74"/>
    <x v="44"/>
    <n v="21683.68"/>
    <x v="1"/>
  </r>
  <r>
    <x v="74"/>
    <x v="46"/>
    <n v="25629.66"/>
    <x v="0"/>
  </r>
  <r>
    <x v="74"/>
    <x v="48"/>
    <n v="20092.150000000001"/>
    <x v="0"/>
  </r>
  <r>
    <x v="74"/>
    <x v="50"/>
    <n v="40152.47"/>
    <x v="1"/>
  </r>
  <r>
    <x v="74"/>
    <x v="34"/>
    <n v="59978.84"/>
    <x v="18"/>
  </r>
  <r>
    <x v="74"/>
    <x v="35"/>
    <n v="63034.84"/>
    <x v="7"/>
  </r>
  <r>
    <x v="74"/>
    <x v="36"/>
    <n v="53117.95"/>
    <x v="8"/>
  </r>
  <r>
    <x v="74"/>
    <x v="37"/>
    <n v="67185.210000000006"/>
    <x v="9"/>
  </r>
  <r>
    <x v="74"/>
    <x v="38"/>
    <n v="67185.210000000006"/>
    <x v="1"/>
  </r>
  <r>
    <x v="74"/>
    <x v="39"/>
    <n v="29840.37"/>
    <x v="10"/>
  </r>
  <r>
    <x v="74"/>
    <x v="69"/>
    <n v="8475.4699999999993"/>
    <x v="3"/>
  </r>
  <r>
    <x v="74"/>
    <x v="71"/>
    <n v="8062.76"/>
    <x v="3"/>
  </r>
  <r>
    <x v="74"/>
    <x v="74"/>
    <n v="20367.87"/>
    <x v="0"/>
  </r>
  <r>
    <x v="74"/>
    <x v="76"/>
    <n v="19747.12"/>
    <x v="0"/>
  </r>
  <r>
    <x v="74"/>
    <x v="78"/>
    <n v="19747.12"/>
    <x v="1"/>
  </r>
  <r>
    <x v="74"/>
    <x v="80"/>
    <n v="30069.47"/>
    <x v="0"/>
  </r>
  <r>
    <x v="74"/>
    <x v="82"/>
    <n v="19847.86"/>
    <x v="0"/>
  </r>
  <r>
    <x v="74"/>
    <x v="84"/>
    <n v="19847.86"/>
    <x v="15"/>
  </r>
  <r>
    <x v="74"/>
    <x v="86"/>
    <n v="188744.53"/>
    <x v="0"/>
  </r>
  <r>
    <x v="74"/>
    <x v="88"/>
    <n v="2536.89"/>
    <x v="17"/>
  </r>
  <r>
    <x v="75"/>
    <x v="40"/>
    <n v="696.65"/>
    <x v="31"/>
  </r>
  <r>
    <x v="75"/>
    <x v="42"/>
    <n v="673.68"/>
    <x v="31"/>
  </r>
  <r>
    <x v="75"/>
    <x v="44"/>
    <n v="673.68"/>
    <x v="1"/>
  </r>
  <r>
    <x v="75"/>
    <x v="46"/>
    <n v="796.28"/>
    <x v="31"/>
  </r>
  <r>
    <x v="75"/>
    <x v="48"/>
    <n v="624.24"/>
    <x v="31"/>
  </r>
  <r>
    <x v="75"/>
    <x v="50"/>
    <n v="1247.49"/>
    <x v="1"/>
  </r>
  <r>
    <x v="75"/>
    <x v="36"/>
    <n v="1650.31"/>
    <x v="31"/>
  </r>
  <r>
    <x v="75"/>
    <x v="37"/>
    <n v="2087.36"/>
    <x v="31"/>
  </r>
  <r>
    <x v="75"/>
    <x v="38"/>
    <n v="2087.36"/>
    <x v="1"/>
  </r>
  <r>
    <x v="75"/>
    <x v="39"/>
    <n v="927.1"/>
    <x v="31"/>
  </r>
  <r>
    <x v="75"/>
    <x v="63"/>
    <n v="1164.45"/>
    <x v="31"/>
  </r>
  <r>
    <x v="75"/>
    <x v="65"/>
    <n v="1824.54"/>
    <x v="31"/>
  </r>
  <r>
    <x v="75"/>
    <x v="67"/>
    <n v="2018.8"/>
    <x v="3"/>
  </r>
  <r>
    <x v="75"/>
    <x v="69"/>
    <n v="263.32"/>
    <x v="3"/>
  </r>
  <r>
    <x v="75"/>
    <x v="71"/>
    <n v="250.5"/>
    <x v="3"/>
  </r>
  <r>
    <x v="75"/>
    <x v="73"/>
    <n v="502.91"/>
    <x v="32"/>
  </r>
  <r>
    <x v="75"/>
    <x v="74"/>
    <n v="632.79999999999995"/>
    <x v="31"/>
  </r>
  <r>
    <x v="75"/>
    <x v="76"/>
    <n v="613.52"/>
    <x v="31"/>
  </r>
  <r>
    <x v="75"/>
    <x v="78"/>
    <n v="613.52"/>
    <x v="1"/>
  </r>
  <r>
    <x v="75"/>
    <x v="80"/>
    <n v="934.22"/>
    <x v="31"/>
  </r>
  <r>
    <x v="75"/>
    <x v="82"/>
    <n v="616.65"/>
    <x v="31"/>
  </r>
  <r>
    <x v="75"/>
    <x v="84"/>
    <n v="616.65"/>
    <x v="31"/>
  </r>
  <r>
    <x v="75"/>
    <x v="86"/>
    <n v="5864.05"/>
    <x v="31"/>
  </r>
  <r>
    <x v="75"/>
    <x v="88"/>
    <n v="78.819999999999993"/>
    <x v="17"/>
  </r>
  <r>
    <x v="76"/>
    <x v="40"/>
    <n v="22261.24"/>
    <x v="0"/>
  </r>
  <r>
    <x v="76"/>
    <x v="42"/>
    <n v="21527.41"/>
    <x v="0"/>
  </r>
  <r>
    <x v="76"/>
    <x v="44"/>
    <n v="21527.41"/>
    <x v="1"/>
  </r>
  <r>
    <x v="76"/>
    <x v="46"/>
    <n v="25444.95"/>
    <x v="0"/>
  </r>
  <r>
    <x v="76"/>
    <x v="48"/>
    <n v="19947.349999999999"/>
    <x v="0"/>
  </r>
  <r>
    <x v="76"/>
    <x v="50"/>
    <n v="39863.089999999997"/>
    <x v="1"/>
  </r>
  <r>
    <x v="76"/>
    <x v="34"/>
    <n v="59546.58"/>
    <x v="18"/>
  </r>
  <r>
    <x v="76"/>
    <x v="35"/>
    <n v="62580.55"/>
    <x v="7"/>
  </r>
  <r>
    <x v="76"/>
    <x v="36"/>
    <n v="52735.14"/>
    <x v="8"/>
  </r>
  <r>
    <x v="76"/>
    <x v="37"/>
    <n v="66701.02"/>
    <x v="9"/>
  </r>
  <r>
    <x v="76"/>
    <x v="38"/>
    <n v="66701.02"/>
    <x v="1"/>
  </r>
  <r>
    <x v="76"/>
    <x v="39"/>
    <n v="29625.31"/>
    <x v="10"/>
  </r>
  <r>
    <x v="76"/>
    <x v="59"/>
    <n v="21198.959999999999"/>
    <x v="6"/>
  </r>
  <r>
    <x v="76"/>
    <x v="61"/>
    <n v="49457.61"/>
    <x v="6"/>
  </r>
  <r>
    <x v="76"/>
    <x v="63"/>
    <n v="37209.69"/>
    <x v="20"/>
  </r>
  <r>
    <x v="76"/>
    <x v="65"/>
    <n v="58302.75"/>
    <x v="21"/>
  </r>
  <r>
    <x v="76"/>
    <x v="67"/>
    <n v="64510.09"/>
    <x v="3"/>
  </r>
  <r>
    <x v="76"/>
    <x v="69"/>
    <n v="8414.39"/>
    <x v="3"/>
  </r>
  <r>
    <x v="76"/>
    <x v="71"/>
    <n v="8004.65"/>
    <x v="3"/>
  </r>
  <r>
    <x v="76"/>
    <x v="73"/>
    <n v="16070.24"/>
    <x v="22"/>
  </r>
  <r>
    <x v="76"/>
    <x v="74"/>
    <n v="20221.09"/>
    <x v="0"/>
  </r>
  <r>
    <x v="76"/>
    <x v="76"/>
    <n v="19604.8"/>
    <x v="0"/>
  </r>
  <r>
    <x v="76"/>
    <x v="78"/>
    <n v="19604.8"/>
    <x v="1"/>
  </r>
  <r>
    <x v="76"/>
    <x v="80"/>
    <n v="29852.76"/>
    <x v="0"/>
  </r>
  <r>
    <x v="76"/>
    <x v="82"/>
    <n v="19704.82"/>
    <x v="0"/>
  </r>
  <r>
    <x v="76"/>
    <x v="84"/>
    <n v="19704.82"/>
    <x v="15"/>
  </r>
  <r>
    <x v="76"/>
    <x v="86"/>
    <n v="187384.26"/>
    <x v="0"/>
  </r>
  <r>
    <x v="76"/>
    <x v="88"/>
    <n v="2518.61"/>
    <x v="17"/>
  </r>
  <r>
    <x v="77"/>
    <x v="40"/>
    <n v="23003.22"/>
    <x v="0"/>
  </r>
  <r>
    <x v="77"/>
    <x v="42"/>
    <n v="22244.92"/>
    <x v="0"/>
  </r>
  <r>
    <x v="77"/>
    <x v="44"/>
    <n v="22244.92"/>
    <x v="1"/>
  </r>
  <r>
    <x v="77"/>
    <x v="46"/>
    <n v="26293.040000000001"/>
    <x v="0"/>
  </r>
  <r>
    <x v="77"/>
    <x v="48"/>
    <n v="20612.2"/>
    <x v="0"/>
  </r>
  <r>
    <x v="77"/>
    <x v="50"/>
    <n v="41191.74"/>
    <x v="1"/>
  </r>
  <r>
    <x v="77"/>
    <x v="34"/>
    <n v="61531.29"/>
    <x v="18"/>
  </r>
  <r>
    <x v="77"/>
    <x v="35"/>
    <n v="64666.39"/>
    <x v="7"/>
  </r>
  <r>
    <x v="77"/>
    <x v="36"/>
    <n v="54492.82"/>
    <x v="8"/>
  </r>
  <r>
    <x v="77"/>
    <x v="37"/>
    <n v="68924.19"/>
    <x v="9"/>
  </r>
  <r>
    <x v="77"/>
    <x v="38"/>
    <n v="68924.19"/>
    <x v="1"/>
  </r>
  <r>
    <x v="77"/>
    <x v="39"/>
    <n v="30612.73"/>
    <x v="10"/>
  </r>
  <r>
    <x v="77"/>
    <x v="59"/>
    <n v="21905.53"/>
    <x v="6"/>
  </r>
  <r>
    <x v="77"/>
    <x v="61"/>
    <n v="51106.05"/>
    <x v="6"/>
  </r>
  <r>
    <x v="77"/>
    <x v="63"/>
    <n v="38449.9"/>
    <x v="20"/>
  </r>
  <r>
    <x v="77"/>
    <x v="65"/>
    <n v="60246"/>
    <x v="21"/>
  </r>
  <r>
    <x v="77"/>
    <x v="67"/>
    <n v="66660.23"/>
    <x v="3"/>
  </r>
  <r>
    <x v="77"/>
    <x v="69"/>
    <n v="8694.84"/>
    <x v="3"/>
  </r>
  <r>
    <x v="77"/>
    <x v="71"/>
    <n v="8271.4500000000007"/>
    <x v="3"/>
  </r>
  <r>
    <x v="77"/>
    <x v="73"/>
    <n v="16605.86"/>
    <x v="22"/>
  </r>
  <r>
    <x v="77"/>
    <x v="74"/>
    <n v="20895.060000000001"/>
    <x v="0"/>
  </r>
  <r>
    <x v="77"/>
    <x v="76"/>
    <n v="20258.240000000002"/>
    <x v="0"/>
  </r>
  <r>
    <x v="77"/>
    <x v="78"/>
    <n v="20258.240000000002"/>
    <x v="1"/>
  </r>
  <r>
    <x v="77"/>
    <x v="80"/>
    <n v="30847.759999999998"/>
    <x v="0"/>
  </r>
  <r>
    <x v="77"/>
    <x v="82"/>
    <n v="20361.59"/>
    <x v="0"/>
  </r>
  <r>
    <x v="77"/>
    <x v="84"/>
    <n v="20361.59"/>
    <x v="15"/>
  </r>
  <r>
    <x v="77"/>
    <x v="86"/>
    <n v="193629.86"/>
    <x v="0"/>
  </r>
  <r>
    <x v="77"/>
    <x v="88"/>
    <n v="2602.5500000000002"/>
    <x v="17"/>
  </r>
  <r>
    <x v="78"/>
    <x v="40"/>
    <n v="6667.93"/>
    <x v="0"/>
  </r>
  <r>
    <x v="78"/>
    <x v="42"/>
    <n v="6448.12"/>
    <x v="0"/>
  </r>
  <r>
    <x v="78"/>
    <x v="44"/>
    <n v="6448.12"/>
    <x v="1"/>
  </r>
  <r>
    <x v="78"/>
    <x v="46"/>
    <n v="7621.55"/>
    <x v="0"/>
  </r>
  <r>
    <x v="78"/>
    <x v="48"/>
    <n v="5974.85"/>
    <x v="0"/>
  </r>
  <r>
    <x v="78"/>
    <x v="50"/>
    <n v="11940.22"/>
    <x v="1"/>
  </r>
  <r>
    <x v="78"/>
    <x v="34"/>
    <n v="17836.03"/>
    <x v="18"/>
  </r>
  <r>
    <x v="78"/>
    <x v="35"/>
    <n v="18744.8"/>
    <x v="7"/>
  </r>
  <r>
    <x v="78"/>
    <x v="36"/>
    <n v="15795.8"/>
    <x v="8"/>
  </r>
  <r>
    <x v="78"/>
    <x v="37"/>
    <n v="19979.009999999998"/>
    <x v="9"/>
  </r>
  <r>
    <x v="78"/>
    <x v="38"/>
    <n v="19979.009999999998"/>
    <x v="1"/>
  </r>
  <r>
    <x v="78"/>
    <x v="39"/>
    <n v="8873.69"/>
    <x v="10"/>
  </r>
  <r>
    <x v="78"/>
    <x v="59"/>
    <n v="6349.74"/>
    <x v="6"/>
  </r>
  <r>
    <x v="78"/>
    <x v="61"/>
    <n v="14814.08"/>
    <x v="6"/>
  </r>
  <r>
    <x v="78"/>
    <x v="63"/>
    <n v="11145.45"/>
    <x v="20"/>
  </r>
  <r>
    <x v="78"/>
    <x v="65"/>
    <n v="17463.47"/>
    <x v="21"/>
  </r>
  <r>
    <x v="78"/>
    <x v="67"/>
    <n v="19322.759999999998"/>
    <x v="3"/>
  </r>
  <r>
    <x v="78"/>
    <x v="69"/>
    <n v="2520.37"/>
    <x v="3"/>
  </r>
  <r>
    <x v="78"/>
    <x v="71"/>
    <n v="2397.64"/>
    <x v="3"/>
  </r>
  <r>
    <x v="78"/>
    <x v="73"/>
    <n v="4813.53"/>
    <x v="22"/>
  </r>
  <r>
    <x v="78"/>
    <x v="74"/>
    <n v="6056.84"/>
    <x v="0"/>
  </r>
  <r>
    <x v="78"/>
    <x v="76"/>
    <n v="5872.24"/>
    <x v="0"/>
  </r>
  <r>
    <x v="78"/>
    <x v="78"/>
    <n v="5872.24"/>
    <x v="1"/>
  </r>
  <r>
    <x v="78"/>
    <x v="80"/>
    <n v="8941.82"/>
    <x v="0"/>
  </r>
  <r>
    <x v="78"/>
    <x v="82"/>
    <n v="5902.2"/>
    <x v="0"/>
  </r>
  <r>
    <x v="78"/>
    <x v="84"/>
    <n v="5902.2"/>
    <x v="15"/>
  </r>
  <r>
    <x v="78"/>
    <x v="86"/>
    <n v="56127.360000000001"/>
    <x v="0"/>
  </r>
  <r>
    <x v="78"/>
    <x v="88"/>
    <n v="754.4"/>
    <x v="17"/>
  </r>
  <r>
    <x v="79"/>
    <x v="44"/>
    <n v="4013.84"/>
    <x v="1"/>
  </r>
  <r>
    <x v="79"/>
    <x v="50"/>
    <n v="7432.57"/>
    <x v="1"/>
  </r>
  <r>
    <x v="79"/>
    <x v="34"/>
    <n v="11102.6"/>
    <x v="18"/>
  </r>
  <r>
    <x v="79"/>
    <x v="35"/>
    <n v="11668.3"/>
    <x v="7"/>
  </r>
  <r>
    <x v="79"/>
    <x v="38"/>
    <n v="12436.57"/>
    <x v="1"/>
  </r>
  <r>
    <x v="79"/>
    <x v="59"/>
    <n v="3952.6"/>
    <x v="6"/>
  </r>
  <r>
    <x v="79"/>
    <x v="61"/>
    <n v="9221.49"/>
    <x v="6"/>
  </r>
  <r>
    <x v="79"/>
    <x v="67"/>
    <n v="12028.06"/>
    <x v="1"/>
  </r>
  <r>
    <x v="79"/>
    <x v="69"/>
    <n v="1568.88"/>
    <x v="1"/>
  </r>
  <r>
    <x v="79"/>
    <x v="71"/>
    <n v="1492.49"/>
    <x v="1"/>
  </r>
  <r>
    <x v="79"/>
    <x v="78"/>
    <n v="3655.36"/>
    <x v="1"/>
  </r>
  <r>
    <x v="79"/>
    <x v="84"/>
    <n v="3674.01"/>
    <x v="1"/>
  </r>
  <r>
    <x v="79"/>
    <x v="88"/>
    <n v="469.6"/>
    <x v="17"/>
  </r>
  <r>
    <x v="80"/>
    <x v="40"/>
    <n v="11394.37"/>
    <x v="0"/>
  </r>
  <r>
    <x v="80"/>
    <x v="42"/>
    <n v="11018.76"/>
    <x v="0"/>
  </r>
  <r>
    <x v="80"/>
    <x v="44"/>
    <n v="11018.76"/>
    <x v="1"/>
  </r>
  <r>
    <x v="80"/>
    <x v="46"/>
    <n v="13023.94"/>
    <x v="0"/>
  </r>
  <r>
    <x v="80"/>
    <x v="48"/>
    <n v="10210.01"/>
    <x v="0"/>
  </r>
  <r>
    <x v="80"/>
    <x v="50"/>
    <n v="20403.84"/>
    <x v="1"/>
  </r>
  <r>
    <x v="80"/>
    <x v="34"/>
    <n v="30478.79"/>
    <x v="33"/>
  </r>
  <r>
    <x v="80"/>
    <x v="35"/>
    <n v="32031.72"/>
    <x v="7"/>
  </r>
  <r>
    <x v="80"/>
    <x v="36"/>
    <n v="26992.37"/>
    <x v="33"/>
  </r>
  <r>
    <x v="80"/>
    <x v="37"/>
    <n v="34140.769999999997"/>
    <x v="9"/>
  </r>
  <r>
    <x v="80"/>
    <x v="38"/>
    <n v="34140.769999999997"/>
    <x v="1"/>
  </r>
  <r>
    <x v="80"/>
    <x v="39"/>
    <n v="15163.65"/>
    <x v="10"/>
  </r>
  <r>
    <x v="80"/>
    <x v="59"/>
    <n v="10850.64"/>
    <x v="33"/>
  </r>
  <r>
    <x v="80"/>
    <x v="61"/>
    <n v="25314.77"/>
    <x v="33"/>
  </r>
  <r>
    <x v="80"/>
    <x v="63"/>
    <n v="19045.7"/>
    <x v="33"/>
  </r>
  <r>
    <x v="80"/>
    <x v="65"/>
    <n v="29842.14"/>
    <x v="21"/>
  </r>
  <r>
    <x v="80"/>
    <x v="67"/>
    <n v="33019.35"/>
    <x v="3"/>
  </r>
  <r>
    <x v="80"/>
    <x v="69"/>
    <n v="4306.8900000000003"/>
    <x v="3"/>
  </r>
  <r>
    <x v="80"/>
    <x v="71"/>
    <n v="4097.16"/>
    <x v="3"/>
  </r>
  <r>
    <x v="80"/>
    <x v="73"/>
    <n v="8225.52"/>
    <x v="22"/>
  </r>
  <r>
    <x v="80"/>
    <x v="74"/>
    <n v="10350.120000000001"/>
    <x v="0"/>
  </r>
  <r>
    <x v="80"/>
    <x v="76"/>
    <n v="10034.68"/>
    <x v="0"/>
  </r>
  <r>
    <x v="80"/>
    <x v="78"/>
    <n v="10034.68"/>
    <x v="1"/>
  </r>
  <r>
    <x v="80"/>
    <x v="80"/>
    <n v="15280.07"/>
    <x v="0"/>
  </r>
  <r>
    <x v="80"/>
    <x v="82"/>
    <n v="10085.870000000001"/>
    <x v="0"/>
  </r>
  <r>
    <x v="80"/>
    <x v="84"/>
    <n v="10085.870000000001"/>
    <x v="15"/>
  </r>
  <r>
    <x v="80"/>
    <x v="86"/>
    <n v="95912.24"/>
    <x v="0"/>
  </r>
  <r>
    <x v="80"/>
    <x v="88"/>
    <n v="1289.1400000000001"/>
    <x v="17"/>
  </r>
  <r>
    <x v="81"/>
    <x v="40"/>
    <n v="22204.42"/>
    <x v="0"/>
  </r>
  <r>
    <x v="81"/>
    <x v="42"/>
    <n v="21472.46"/>
    <x v="0"/>
  </r>
  <r>
    <x v="81"/>
    <x v="44"/>
    <n v="21472.46"/>
    <x v="1"/>
  </r>
  <r>
    <x v="81"/>
    <x v="46"/>
    <n v="25380"/>
    <x v="0"/>
  </r>
  <r>
    <x v="81"/>
    <x v="48"/>
    <n v="19896.43"/>
    <x v="0"/>
  </r>
  <r>
    <x v="81"/>
    <x v="50"/>
    <n v="39761.339999999997"/>
    <x v="1"/>
  </r>
  <r>
    <x v="81"/>
    <x v="34"/>
    <n v="59394.58"/>
    <x v="18"/>
  </r>
  <r>
    <x v="81"/>
    <x v="35"/>
    <n v="62420.81"/>
    <x v="7"/>
  </r>
  <r>
    <x v="81"/>
    <x v="36"/>
    <n v="52600.53"/>
    <x v="8"/>
  </r>
  <r>
    <x v="81"/>
    <x v="37"/>
    <n v="66530.759999999995"/>
    <x v="9"/>
  </r>
  <r>
    <x v="81"/>
    <x v="38"/>
    <n v="66530.759999999995"/>
    <x v="1"/>
  </r>
  <r>
    <x v="81"/>
    <x v="39"/>
    <n v="29549.69"/>
    <x v="10"/>
  </r>
  <r>
    <x v="81"/>
    <x v="59"/>
    <n v="21144.85"/>
    <x v="6"/>
  </r>
  <r>
    <x v="81"/>
    <x v="61"/>
    <n v="49331.37"/>
    <x v="6"/>
  </r>
  <r>
    <x v="81"/>
    <x v="63"/>
    <n v="37114.71"/>
    <x v="20"/>
  </r>
  <r>
    <x v="81"/>
    <x v="65"/>
    <n v="58153.93"/>
    <x v="21"/>
  </r>
  <r>
    <x v="81"/>
    <x v="67"/>
    <n v="64345.42"/>
    <x v="3"/>
  </r>
  <r>
    <x v="81"/>
    <x v="69"/>
    <n v="8392.91"/>
    <x v="3"/>
  </r>
  <r>
    <x v="81"/>
    <x v="71"/>
    <n v="7984.22"/>
    <x v="3"/>
  </r>
  <r>
    <x v="81"/>
    <x v="73"/>
    <n v="16029.22"/>
    <x v="22"/>
  </r>
  <r>
    <x v="81"/>
    <x v="74"/>
    <n v="20169.47"/>
    <x v="0"/>
  </r>
  <r>
    <x v="81"/>
    <x v="76"/>
    <n v="19554.759999999998"/>
    <x v="0"/>
  </r>
  <r>
    <x v="81"/>
    <x v="78"/>
    <n v="19554.759999999998"/>
    <x v="1"/>
  </r>
  <r>
    <x v="81"/>
    <x v="80"/>
    <n v="29776.560000000001"/>
    <x v="0"/>
  </r>
  <r>
    <x v="81"/>
    <x v="82"/>
    <n v="19654.52"/>
    <x v="0"/>
  </r>
  <r>
    <x v="81"/>
    <x v="84"/>
    <n v="19654.52"/>
    <x v="15"/>
  </r>
  <r>
    <x v="81"/>
    <x v="86"/>
    <n v="186905.96"/>
    <x v="0"/>
  </r>
  <r>
    <x v="81"/>
    <x v="88"/>
    <n v="2512.1799999999998"/>
    <x v="17"/>
  </r>
  <r>
    <x v="82"/>
    <x v="40"/>
    <n v="81728.34"/>
    <x v="0"/>
  </r>
  <r>
    <x v="82"/>
    <x v="42"/>
    <n v="79034.19"/>
    <x v="0"/>
  </r>
  <r>
    <x v="82"/>
    <x v="44"/>
    <n v="79034.19"/>
    <x v="34"/>
  </r>
  <r>
    <x v="82"/>
    <x v="46"/>
    <n v="93416.77"/>
    <x v="0"/>
  </r>
  <r>
    <x v="82"/>
    <x v="48"/>
    <n v="73233.279999999999"/>
    <x v="0"/>
  </r>
  <r>
    <x v="82"/>
    <x v="50"/>
    <n v="146350.53"/>
    <x v="34"/>
  </r>
  <r>
    <x v="82"/>
    <x v="34"/>
    <n v="218615.09"/>
    <x v="18"/>
  </r>
  <r>
    <x v="82"/>
    <x v="35"/>
    <n v="229753.8"/>
    <x v="7"/>
  </r>
  <r>
    <x v="82"/>
    <x v="36"/>
    <n v="193608.05"/>
    <x v="8"/>
  </r>
  <r>
    <x v="82"/>
    <x v="37"/>
    <n v="244881.38"/>
    <x v="9"/>
  </r>
  <r>
    <x v="82"/>
    <x v="38"/>
    <n v="244881.38"/>
    <x v="34"/>
  </r>
  <r>
    <x v="82"/>
    <x v="39"/>
    <n v="108764.26"/>
    <x v="10"/>
  </r>
  <r>
    <x v="82"/>
    <x v="59"/>
    <n v="77828.38"/>
    <x v="6"/>
  </r>
  <r>
    <x v="82"/>
    <x v="61"/>
    <n v="181575.17"/>
    <x v="6"/>
  </r>
  <r>
    <x v="82"/>
    <x v="63"/>
    <n v="136609"/>
    <x v="20"/>
  </r>
  <r>
    <x v="82"/>
    <x v="65"/>
    <n v="214048.57"/>
    <x v="21"/>
  </r>
  <r>
    <x v="82"/>
    <x v="67"/>
    <n v="236837.76000000001"/>
    <x v="3"/>
  </r>
  <r>
    <x v="82"/>
    <x v="69"/>
    <n v="30891.99"/>
    <x v="3"/>
  </r>
  <r>
    <x v="82"/>
    <x v="71"/>
    <n v="29387.71"/>
    <x v="3"/>
  </r>
  <r>
    <x v="82"/>
    <x v="73"/>
    <n v="58999.12"/>
    <x v="22"/>
  </r>
  <r>
    <x v="82"/>
    <x v="74"/>
    <n v="74238.259999999995"/>
    <x v="0"/>
  </r>
  <r>
    <x v="82"/>
    <x v="76"/>
    <n v="71975.69"/>
    <x v="0"/>
  </r>
  <r>
    <x v="82"/>
    <x v="78"/>
    <n v="71975.69"/>
    <x v="34"/>
  </r>
  <r>
    <x v="82"/>
    <x v="80"/>
    <n v="109599.31"/>
    <x v="0"/>
  </r>
  <r>
    <x v="82"/>
    <x v="82"/>
    <n v="72342.87"/>
    <x v="0"/>
  </r>
  <r>
    <x v="82"/>
    <x v="84"/>
    <n v="72342.87"/>
    <x v="15"/>
  </r>
  <r>
    <x v="82"/>
    <x v="86"/>
    <n v="687949.31"/>
    <x v="0"/>
  </r>
  <r>
    <x v="82"/>
    <x v="88"/>
    <n v="9246.6299999999992"/>
    <x v="17"/>
  </r>
  <r>
    <x v="83"/>
    <x v="40"/>
    <n v="404875.65"/>
    <x v="0"/>
  </r>
  <r>
    <x v="83"/>
    <x v="41"/>
    <n v="106138.95"/>
    <x v="0"/>
  </r>
  <r>
    <x v="83"/>
    <x v="42"/>
    <n v="391529.07"/>
    <x v="0"/>
  </r>
  <r>
    <x v="83"/>
    <x v="43"/>
    <n v="102640.12"/>
    <x v="0"/>
  </r>
  <r>
    <x v="83"/>
    <x v="44"/>
    <n v="388447.15"/>
    <x v="1"/>
  </r>
  <r>
    <x v="83"/>
    <x v="45"/>
    <n v="102640.12"/>
    <x v="1"/>
  </r>
  <r>
    <x v="83"/>
    <x v="46"/>
    <n v="462779.21"/>
    <x v="0"/>
  </r>
  <r>
    <x v="83"/>
    <x v="47"/>
    <n v="116826.9"/>
    <x v="0"/>
  </r>
  <r>
    <x v="83"/>
    <x v="48"/>
    <n v="362791.84"/>
    <x v="0"/>
  </r>
  <r>
    <x v="83"/>
    <x v="49"/>
    <n v="91585.46"/>
    <x v="0"/>
  </r>
  <r>
    <x v="83"/>
    <x v="50"/>
    <n v="719301.89"/>
    <x v="1"/>
  </r>
  <r>
    <x v="83"/>
    <x v="51"/>
    <n v="183025.79"/>
    <x v="1"/>
  </r>
  <r>
    <x v="83"/>
    <x v="34"/>
    <n v="1072275.07"/>
    <x v="18"/>
  </r>
  <r>
    <x v="83"/>
    <x v="52"/>
    <n v="233909.11"/>
    <x v="18"/>
  </r>
  <r>
    <x v="83"/>
    <x v="35"/>
    <n v="1126908.8400000001"/>
    <x v="7"/>
  </r>
  <r>
    <x v="83"/>
    <x v="53"/>
    <n v="245827.08"/>
    <x v="7"/>
  </r>
  <r>
    <x v="83"/>
    <x v="91"/>
    <n v="2987.94"/>
    <x v="6"/>
  </r>
  <r>
    <x v="83"/>
    <x v="36"/>
    <n v="952137.06"/>
    <x v="8"/>
  </r>
  <r>
    <x v="83"/>
    <x v="54"/>
    <n v="242125.98"/>
    <x v="8"/>
  </r>
  <r>
    <x v="83"/>
    <x v="37"/>
    <n v="1204292.06"/>
    <x v="9"/>
  </r>
  <r>
    <x v="83"/>
    <x v="56"/>
    <n v="178525.74"/>
    <x v="9"/>
  </r>
  <r>
    <x v="83"/>
    <x v="38"/>
    <n v="1194742.96"/>
    <x v="1"/>
  </r>
  <r>
    <x v="83"/>
    <x v="57"/>
    <n v="262012.96"/>
    <x v="1"/>
  </r>
  <r>
    <x v="83"/>
    <x v="39"/>
    <n v="534887.30000000005"/>
    <x v="10"/>
  </r>
  <r>
    <x v="83"/>
    <x v="58"/>
    <n v="116373.27"/>
    <x v="10"/>
  </r>
  <r>
    <x v="83"/>
    <x v="59"/>
    <n v="385256.22"/>
    <x v="6"/>
  </r>
  <r>
    <x v="83"/>
    <x v="60"/>
    <n v="83273.149999999994"/>
    <x v="6"/>
  </r>
  <r>
    <x v="83"/>
    <x v="61"/>
    <n v="898810.55"/>
    <x v="6"/>
  </r>
  <r>
    <x v="83"/>
    <x v="62"/>
    <n v="194277.94"/>
    <x v="6"/>
  </r>
  <r>
    <x v="83"/>
    <x v="63"/>
    <n v="676224.67"/>
    <x v="20"/>
  </r>
  <r>
    <x v="83"/>
    <x v="64"/>
    <n v="146165.99"/>
    <x v="20"/>
  </r>
  <r>
    <x v="83"/>
    <x v="65"/>
    <n v="1054991.02"/>
    <x v="21"/>
  </r>
  <r>
    <x v="83"/>
    <x v="66"/>
    <n v="229023.13"/>
    <x v="21"/>
  </r>
  <r>
    <x v="83"/>
    <x v="67"/>
    <n v="1158077.7"/>
    <x v="3"/>
  </r>
  <r>
    <x v="83"/>
    <x v="68"/>
    <n v="253406.62"/>
    <x v="3"/>
  </r>
  <r>
    <x v="83"/>
    <x v="69"/>
    <n v="149337.5"/>
    <x v="3"/>
  </r>
  <r>
    <x v="83"/>
    <x v="70"/>
    <n v="38633.480000000003"/>
    <x v="3"/>
  </r>
  <r>
    <x v="83"/>
    <x v="71"/>
    <n v="142065.54"/>
    <x v="3"/>
  </r>
  <r>
    <x v="83"/>
    <x v="72"/>
    <n v="36752.230000000003"/>
    <x v="3"/>
  </r>
  <r>
    <x v="83"/>
    <x v="73"/>
    <n v="366703.49"/>
    <x v="22"/>
  </r>
  <r>
    <x v="83"/>
    <x v="74"/>
    <n v="367770.39"/>
    <x v="0"/>
  </r>
  <r>
    <x v="83"/>
    <x v="75"/>
    <n v="96411.73"/>
    <x v="0"/>
  </r>
  <r>
    <x v="83"/>
    <x v="76"/>
    <n v="356561.79"/>
    <x v="0"/>
  </r>
  <r>
    <x v="83"/>
    <x v="77"/>
    <n v="93473.37"/>
    <x v="0"/>
  </r>
  <r>
    <x v="83"/>
    <x v="78"/>
    <n v="353755.11"/>
    <x v="1"/>
  </r>
  <r>
    <x v="83"/>
    <x v="79"/>
    <n v="93473.37"/>
    <x v="1"/>
  </r>
  <r>
    <x v="83"/>
    <x v="80"/>
    <n v="542946.19999999995"/>
    <x v="0"/>
  </r>
  <r>
    <x v="83"/>
    <x v="81"/>
    <n v="137064.76"/>
    <x v="0"/>
  </r>
  <r>
    <x v="83"/>
    <x v="82"/>
    <n v="358380.78"/>
    <x v="0"/>
  </r>
  <r>
    <x v="83"/>
    <x v="83"/>
    <n v="90471.9"/>
    <x v="0"/>
  </r>
  <r>
    <x v="83"/>
    <x v="84"/>
    <n v="355559.78"/>
    <x v="15"/>
  </r>
  <r>
    <x v="83"/>
    <x v="85"/>
    <n v="90471.9"/>
    <x v="15"/>
  </r>
  <r>
    <x v="83"/>
    <x v="86"/>
    <n v="3408045.8"/>
    <x v="0"/>
  </r>
  <r>
    <x v="83"/>
    <x v="87"/>
    <n v="860348.55"/>
    <x v="0"/>
  </r>
  <r>
    <x v="83"/>
    <x v="88"/>
    <n v="45446.49"/>
    <x v="17"/>
  </r>
  <r>
    <x v="83"/>
    <x v="89"/>
    <n v="11563.82"/>
    <x v="17"/>
  </r>
  <r>
    <x v="84"/>
    <x v="40"/>
    <n v="28227.919999999998"/>
    <x v="0"/>
  </r>
  <r>
    <x v="84"/>
    <x v="41"/>
    <n v="7684.14"/>
    <x v="0"/>
  </r>
  <r>
    <x v="84"/>
    <x v="42"/>
    <n v="27297.4"/>
    <x v="0"/>
  </r>
  <r>
    <x v="84"/>
    <x v="43"/>
    <n v="7430.84"/>
    <x v="0"/>
  </r>
  <r>
    <x v="84"/>
    <x v="44"/>
    <n v="27297.4"/>
    <x v="1"/>
  </r>
  <r>
    <x v="84"/>
    <x v="45"/>
    <n v="2221.6"/>
    <x v="1"/>
  </r>
  <r>
    <x v="84"/>
    <x v="46"/>
    <n v="32264.95"/>
    <x v="0"/>
  </r>
  <r>
    <x v="84"/>
    <x v="47"/>
    <n v="8457.92"/>
    <x v="0"/>
  </r>
  <r>
    <x v="84"/>
    <x v="48"/>
    <n v="25293.84"/>
    <x v="0"/>
  </r>
  <r>
    <x v="84"/>
    <x v="49"/>
    <n v="6630.51"/>
    <x v="0"/>
  </r>
  <r>
    <x v="84"/>
    <x v="50"/>
    <n v="50547.6"/>
    <x v="1"/>
  </r>
  <r>
    <x v="84"/>
    <x v="51"/>
    <n v="3680.8"/>
    <x v="1"/>
  </r>
  <r>
    <x v="84"/>
    <x v="52"/>
    <n v="19793.330000000002"/>
    <x v="35"/>
  </r>
  <r>
    <x v="84"/>
    <x v="53"/>
    <n v="20801.82"/>
    <x v="35"/>
  </r>
  <r>
    <x v="84"/>
    <x v="54"/>
    <n v="17529.2"/>
    <x v="8"/>
  </r>
  <r>
    <x v="84"/>
    <x v="37"/>
    <n v="84578.89"/>
    <x v="9"/>
  </r>
  <r>
    <x v="84"/>
    <x v="56"/>
    <n v="15940.31"/>
    <x v="9"/>
  </r>
  <r>
    <x v="84"/>
    <x v="38"/>
    <n v="84578.89"/>
    <x v="1"/>
  </r>
  <r>
    <x v="84"/>
    <x v="57"/>
    <n v="6158.92"/>
    <x v="1"/>
  </r>
  <r>
    <x v="84"/>
    <x v="39"/>
    <n v="37565.78"/>
    <x v="10"/>
  </r>
  <r>
    <x v="84"/>
    <x v="58"/>
    <n v="9847.48"/>
    <x v="10"/>
  </r>
  <r>
    <x v="84"/>
    <x v="60"/>
    <n v="7046.55"/>
    <x v="35"/>
  </r>
  <r>
    <x v="84"/>
    <x v="62"/>
    <n v="16439.75"/>
    <x v="35"/>
  </r>
  <r>
    <x v="84"/>
    <x v="64"/>
    <n v="12368.53"/>
    <x v="20"/>
  </r>
  <r>
    <x v="84"/>
    <x v="65"/>
    <n v="73929.63"/>
    <x v="0"/>
  </r>
  <r>
    <x v="84"/>
    <x v="66"/>
    <n v="19379.88"/>
    <x v="0"/>
  </r>
  <r>
    <x v="84"/>
    <x v="67"/>
    <n v="81800.72"/>
    <x v="3"/>
  </r>
  <r>
    <x v="84"/>
    <x v="68"/>
    <n v="5956.61"/>
    <x v="3"/>
  </r>
  <r>
    <x v="84"/>
    <x v="69"/>
    <n v="10669.7"/>
    <x v="3"/>
  </r>
  <r>
    <x v="84"/>
    <x v="70"/>
    <n v="776.95"/>
    <x v="3"/>
  </r>
  <r>
    <x v="84"/>
    <x v="71"/>
    <n v="10150.14"/>
    <x v="3"/>
  </r>
  <r>
    <x v="84"/>
    <x v="72"/>
    <n v="739.12"/>
    <x v="3"/>
  </r>
  <r>
    <x v="84"/>
    <x v="73"/>
    <n v="25719.3"/>
    <x v="22"/>
  </r>
  <r>
    <x v="84"/>
    <x v="74"/>
    <n v="25640.94"/>
    <x v="0"/>
  </r>
  <r>
    <x v="84"/>
    <x v="75"/>
    <n v="6979.92"/>
    <x v="0"/>
  </r>
  <r>
    <x v="84"/>
    <x v="76"/>
    <n v="24859.48"/>
    <x v="0"/>
  </r>
  <r>
    <x v="84"/>
    <x v="77"/>
    <n v="6767.19"/>
    <x v="0"/>
  </r>
  <r>
    <x v="84"/>
    <x v="78"/>
    <n v="24859.48"/>
    <x v="1"/>
  </r>
  <r>
    <x v="84"/>
    <x v="79"/>
    <n v="2023.19"/>
    <x v="1"/>
  </r>
  <r>
    <x v="84"/>
    <x v="80"/>
    <n v="37854.199999999997"/>
    <x v="0"/>
  </r>
  <r>
    <x v="84"/>
    <x v="81"/>
    <n v="9923.08"/>
    <x v="0"/>
  </r>
  <r>
    <x v="84"/>
    <x v="82"/>
    <n v="24986.3"/>
    <x v="0"/>
  </r>
  <r>
    <x v="84"/>
    <x v="83"/>
    <n v="6549.9"/>
    <x v="0"/>
  </r>
  <r>
    <x v="84"/>
    <x v="84"/>
    <n v="24986.3"/>
    <x v="15"/>
  </r>
  <r>
    <x v="84"/>
    <x v="85"/>
    <n v="1819.47"/>
    <x v="15"/>
  </r>
  <r>
    <x v="84"/>
    <x v="86"/>
    <n v="237608.86"/>
    <x v="0"/>
  </r>
  <r>
    <x v="84"/>
    <x v="87"/>
    <n v="62286.68"/>
    <x v="0"/>
  </r>
  <r>
    <x v="84"/>
    <x v="88"/>
    <n v="3193.67"/>
    <x v="17"/>
  </r>
  <r>
    <x v="84"/>
    <x v="89"/>
    <n v="232.56"/>
    <x v="17"/>
  </r>
  <r>
    <x v="85"/>
    <x v="40"/>
    <n v="43792.33"/>
    <x v="0"/>
  </r>
  <r>
    <x v="85"/>
    <x v="42"/>
    <n v="42348.73"/>
    <x v="0"/>
  </r>
  <r>
    <x v="85"/>
    <x v="44"/>
    <n v="42348.73"/>
    <x v="1"/>
  </r>
  <r>
    <x v="85"/>
    <x v="46"/>
    <n v="50055.32"/>
    <x v="0"/>
  </r>
  <r>
    <x v="85"/>
    <x v="48"/>
    <n v="39240.44"/>
    <x v="0"/>
  </r>
  <r>
    <x v="85"/>
    <x v="50"/>
    <n v="78418.710000000006"/>
    <x v="1"/>
  </r>
  <r>
    <x v="85"/>
    <x v="34"/>
    <n v="117140.08"/>
    <x v="18"/>
  </r>
  <r>
    <x v="85"/>
    <x v="35"/>
    <n v="123108.51"/>
    <x v="7"/>
  </r>
  <r>
    <x v="85"/>
    <x v="36"/>
    <n v="103740.6"/>
    <x v="8"/>
  </r>
  <r>
    <x v="85"/>
    <x v="37"/>
    <n v="131214.29"/>
    <x v="9"/>
  </r>
  <r>
    <x v="85"/>
    <x v="38"/>
    <n v="131214.29"/>
    <x v="1"/>
  </r>
  <r>
    <x v="85"/>
    <x v="39"/>
    <n v="58278.93"/>
    <x v="10"/>
  </r>
  <r>
    <x v="85"/>
    <x v="59"/>
    <n v="41702.620000000003"/>
    <x v="6"/>
  </r>
  <r>
    <x v="85"/>
    <x v="61"/>
    <n v="97293.06"/>
    <x v="6"/>
  </r>
  <r>
    <x v="85"/>
    <x v="63"/>
    <n v="73198.92"/>
    <x v="20"/>
  </r>
  <r>
    <x v="85"/>
    <x v="65"/>
    <n v="114693.21"/>
    <x v="21"/>
  </r>
  <r>
    <x v="85"/>
    <x v="67"/>
    <n v="126904.29"/>
    <x v="3"/>
  </r>
  <r>
    <x v="85"/>
    <x v="69"/>
    <n v="16552.79"/>
    <x v="3"/>
  </r>
  <r>
    <x v="85"/>
    <x v="71"/>
    <n v="15746.75"/>
    <x v="3"/>
  </r>
  <r>
    <x v="85"/>
    <x v="73"/>
    <n v="31613.38"/>
    <x v="22"/>
  </r>
  <r>
    <x v="85"/>
    <x v="74"/>
    <n v="39778.93"/>
    <x v="0"/>
  </r>
  <r>
    <x v="85"/>
    <x v="76"/>
    <n v="38566.58"/>
    <x v="0"/>
  </r>
  <r>
    <x v="85"/>
    <x v="78"/>
    <n v="38566.58"/>
    <x v="1"/>
  </r>
  <r>
    <x v="85"/>
    <x v="80"/>
    <n v="58726.37"/>
    <x v="0"/>
  </r>
  <r>
    <x v="85"/>
    <x v="82"/>
    <n v="38763.33"/>
    <x v="0"/>
  </r>
  <r>
    <x v="85"/>
    <x v="84"/>
    <n v="38763.33"/>
    <x v="15"/>
  </r>
  <r>
    <x v="85"/>
    <x v="86"/>
    <n v="368622.48"/>
    <x v="0"/>
  </r>
  <r>
    <x v="85"/>
    <x v="88"/>
    <n v="4954.6000000000004"/>
    <x v="17"/>
  </r>
  <r>
    <x v="86"/>
    <x v="40"/>
    <n v="6949.08"/>
    <x v="0"/>
  </r>
  <r>
    <x v="86"/>
    <x v="42"/>
    <n v="6720.01"/>
    <x v="0"/>
  </r>
  <r>
    <x v="86"/>
    <x v="44"/>
    <n v="6720.01"/>
    <x v="1"/>
  </r>
  <r>
    <x v="86"/>
    <x v="46"/>
    <n v="7942.91"/>
    <x v="0"/>
  </r>
  <r>
    <x v="86"/>
    <x v="48"/>
    <n v="6226.78"/>
    <x v="0"/>
  </r>
  <r>
    <x v="86"/>
    <x v="50"/>
    <n v="12443.69"/>
    <x v="1"/>
  </r>
  <r>
    <x v="86"/>
    <x v="34"/>
    <n v="18588.099999999999"/>
    <x v="18"/>
  </r>
  <r>
    <x v="86"/>
    <x v="35"/>
    <n v="19535.189999999999"/>
    <x v="7"/>
  </r>
  <r>
    <x v="86"/>
    <x v="36"/>
    <n v="16461.830000000002"/>
    <x v="8"/>
  </r>
  <r>
    <x v="86"/>
    <x v="37"/>
    <n v="20821.43"/>
    <x v="9"/>
  </r>
  <r>
    <x v="86"/>
    <x v="38"/>
    <n v="20821.43"/>
    <x v="1"/>
  </r>
  <r>
    <x v="86"/>
    <x v="39"/>
    <n v="9247.86"/>
    <x v="10"/>
  </r>
  <r>
    <x v="86"/>
    <x v="59"/>
    <n v="6617.48"/>
    <x v="6"/>
  </r>
  <r>
    <x v="86"/>
    <x v="61"/>
    <n v="15438.72"/>
    <x v="6"/>
  </r>
  <r>
    <x v="86"/>
    <x v="63"/>
    <n v="11615.4"/>
    <x v="20"/>
  </r>
  <r>
    <x v="86"/>
    <x v="65"/>
    <n v="18199.82"/>
    <x v="21"/>
  </r>
  <r>
    <x v="86"/>
    <x v="67"/>
    <n v="20137.509999999998"/>
    <x v="3"/>
  </r>
  <r>
    <x v="86"/>
    <x v="69"/>
    <n v="2626.64"/>
    <x v="3"/>
  </r>
  <r>
    <x v="86"/>
    <x v="71"/>
    <n v="2498.7399999999998"/>
    <x v="3"/>
  </r>
  <r>
    <x v="86"/>
    <x v="73"/>
    <n v="5016.5"/>
    <x v="22"/>
  </r>
  <r>
    <x v="86"/>
    <x v="74"/>
    <n v="6312.23"/>
    <x v="0"/>
  </r>
  <r>
    <x v="86"/>
    <x v="76"/>
    <n v="6119.85"/>
    <x v="0"/>
  </r>
  <r>
    <x v="86"/>
    <x v="78"/>
    <n v="6119.85"/>
    <x v="1"/>
  </r>
  <r>
    <x v="86"/>
    <x v="80"/>
    <n v="9318.86"/>
    <x v="0"/>
  </r>
  <r>
    <x v="86"/>
    <x v="82"/>
    <n v="6151.07"/>
    <x v="0"/>
  </r>
  <r>
    <x v="86"/>
    <x v="84"/>
    <n v="6151.07"/>
    <x v="15"/>
  </r>
  <r>
    <x v="86"/>
    <x v="86"/>
    <n v="58493.99"/>
    <x v="0"/>
  </r>
  <r>
    <x v="86"/>
    <x v="88"/>
    <n v="786.21"/>
    <x v="17"/>
  </r>
  <r>
    <x v="87"/>
    <x v="40"/>
    <n v="5070"/>
    <x v="0"/>
  </r>
  <r>
    <x v="87"/>
    <x v="42"/>
    <n v="4902.87"/>
    <x v="0"/>
  </r>
  <r>
    <x v="87"/>
    <x v="44"/>
    <n v="4902.87"/>
    <x v="1"/>
  </r>
  <r>
    <x v="87"/>
    <x v="46"/>
    <n v="5795.09"/>
    <x v="0"/>
  </r>
  <r>
    <x v="87"/>
    <x v="48"/>
    <n v="4543.01"/>
    <x v="0"/>
  </r>
  <r>
    <x v="87"/>
    <x v="50"/>
    <n v="9078.83"/>
    <x v="1"/>
  </r>
  <r>
    <x v="87"/>
    <x v="34"/>
    <n v="13561.75"/>
    <x v="18"/>
  </r>
  <r>
    <x v="87"/>
    <x v="35"/>
    <n v="14252.74"/>
    <x v="7"/>
  </r>
  <r>
    <x v="87"/>
    <x v="36"/>
    <n v="12010.44"/>
    <x v="19"/>
  </r>
  <r>
    <x v="87"/>
    <x v="37"/>
    <n v="15191.17"/>
    <x v="9"/>
  </r>
  <r>
    <x v="87"/>
    <x v="38"/>
    <n v="15191.17"/>
    <x v="1"/>
  </r>
  <r>
    <x v="87"/>
    <x v="39"/>
    <n v="6747.17"/>
    <x v="10"/>
  </r>
  <r>
    <x v="87"/>
    <x v="59"/>
    <n v="4828.07"/>
    <x v="6"/>
  </r>
  <r>
    <x v="87"/>
    <x v="61"/>
    <n v="11263.98"/>
    <x v="6"/>
  </r>
  <r>
    <x v="87"/>
    <x v="63"/>
    <n v="8474.51"/>
    <x v="20"/>
  </r>
  <r>
    <x v="87"/>
    <x v="65"/>
    <n v="13278.46"/>
    <x v="21"/>
  </r>
  <r>
    <x v="87"/>
    <x v="67"/>
    <n v="14692.19"/>
    <x v="3"/>
  </r>
  <r>
    <x v="87"/>
    <x v="69"/>
    <n v="1916.38"/>
    <x v="3"/>
  </r>
  <r>
    <x v="87"/>
    <x v="71"/>
    <n v="1823.06"/>
    <x v="3"/>
  </r>
  <r>
    <x v="87"/>
    <x v="73"/>
    <n v="3660"/>
    <x v="23"/>
  </r>
  <r>
    <x v="87"/>
    <x v="74"/>
    <n v="4605.3599999999997"/>
    <x v="0"/>
  </r>
  <r>
    <x v="87"/>
    <x v="76"/>
    <n v="4465"/>
    <x v="0"/>
  </r>
  <r>
    <x v="87"/>
    <x v="78"/>
    <n v="4465"/>
    <x v="1"/>
  </r>
  <r>
    <x v="87"/>
    <x v="80"/>
    <n v="6798.97"/>
    <x v="0"/>
  </r>
  <r>
    <x v="87"/>
    <x v="82"/>
    <n v="4487.78"/>
    <x v="0"/>
  </r>
  <r>
    <x v="87"/>
    <x v="84"/>
    <n v="4487.78"/>
    <x v="15"/>
  </r>
  <r>
    <x v="87"/>
    <x v="86"/>
    <n v="42676.81"/>
    <x v="0"/>
  </r>
  <r>
    <x v="87"/>
    <x v="88"/>
    <n v="573.61"/>
    <x v="17"/>
  </r>
  <r>
    <x v="88"/>
    <x v="40"/>
    <n v="34149.269999999997"/>
    <x v="0"/>
  </r>
  <r>
    <x v="88"/>
    <x v="42"/>
    <n v="33023.550000000003"/>
    <x v="0"/>
  </r>
  <r>
    <x v="88"/>
    <x v="44"/>
    <n v="33023.550000000003"/>
    <x v="1"/>
  </r>
  <r>
    <x v="88"/>
    <x v="46"/>
    <n v="39033.15"/>
    <x v="0"/>
  </r>
  <r>
    <x v="88"/>
    <x v="48"/>
    <n v="30599.71"/>
    <x v="0"/>
  </r>
  <r>
    <x v="88"/>
    <x v="50"/>
    <n v="61150.93"/>
    <x v="1"/>
  </r>
  <r>
    <x v="88"/>
    <x v="34"/>
    <n v="91345.87"/>
    <x v="24"/>
  </r>
  <r>
    <x v="88"/>
    <x v="35"/>
    <n v="96000.06"/>
    <x v="7"/>
  </r>
  <r>
    <x v="88"/>
    <x v="36"/>
    <n v="80896.960000000006"/>
    <x v="8"/>
  </r>
  <r>
    <x v="88"/>
    <x v="37"/>
    <n v="102320.95"/>
    <x v="9"/>
  </r>
  <r>
    <x v="88"/>
    <x v="38"/>
    <n v="102320.95"/>
    <x v="1"/>
  </r>
  <r>
    <x v="88"/>
    <x v="39"/>
    <n v="45445.93"/>
    <x v="10"/>
  </r>
  <r>
    <x v="88"/>
    <x v="69"/>
    <n v="12907.87"/>
    <x v="3"/>
  </r>
  <r>
    <x v="88"/>
    <x v="71"/>
    <n v="12279.32"/>
    <x v="3"/>
  </r>
  <r>
    <x v="88"/>
    <x v="74"/>
    <n v="31019.63"/>
    <x v="0"/>
  </r>
  <r>
    <x v="88"/>
    <x v="76"/>
    <n v="30074.240000000002"/>
    <x v="0"/>
  </r>
  <r>
    <x v="88"/>
    <x v="78"/>
    <n v="30074.240000000002"/>
    <x v="1"/>
  </r>
  <r>
    <x v="88"/>
    <x v="80"/>
    <n v="45794.85"/>
    <x v="0"/>
  </r>
  <r>
    <x v="88"/>
    <x v="82"/>
    <n v="30227.66"/>
    <x v="0"/>
  </r>
  <r>
    <x v="88"/>
    <x v="84"/>
    <n v="30227.66"/>
    <x v="15"/>
  </r>
  <r>
    <x v="88"/>
    <x v="86"/>
    <n v="287451.93"/>
    <x v="0"/>
  </r>
  <r>
    <x v="88"/>
    <x v="88"/>
    <n v="3863.6"/>
    <x v="17"/>
  </r>
  <r>
    <x v="89"/>
    <x v="40"/>
    <n v="3358.76"/>
    <x v="0"/>
  </r>
  <r>
    <x v="89"/>
    <x v="42"/>
    <n v="3248.04"/>
    <x v="0"/>
  </r>
  <r>
    <x v="89"/>
    <x v="44"/>
    <n v="3248.04"/>
    <x v="1"/>
  </r>
  <r>
    <x v="89"/>
    <x v="46"/>
    <n v="3839.12"/>
    <x v="0"/>
  </r>
  <r>
    <x v="89"/>
    <x v="48"/>
    <n v="3009.64"/>
    <x v="0"/>
  </r>
  <r>
    <x v="89"/>
    <x v="50"/>
    <n v="6014.52"/>
    <x v="1"/>
  </r>
  <r>
    <x v="89"/>
    <x v="34"/>
    <n v="8984.35"/>
    <x v="24"/>
  </r>
  <r>
    <x v="89"/>
    <x v="35"/>
    <n v="9442.11"/>
    <x v="7"/>
  </r>
  <r>
    <x v="89"/>
    <x v="36"/>
    <n v="7956.64"/>
    <x v="8"/>
  </r>
  <r>
    <x v="89"/>
    <x v="37"/>
    <n v="10063.81"/>
    <x v="9"/>
  </r>
  <r>
    <x v="89"/>
    <x v="38"/>
    <n v="10063.81"/>
    <x v="1"/>
  </r>
  <r>
    <x v="89"/>
    <x v="39"/>
    <n v="4469.8500000000004"/>
    <x v="10"/>
  </r>
  <r>
    <x v="89"/>
    <x v="59"/>
    <n v="3198.49"/>
    <x v="6"/>
  </r>
  <r>
    <x v="89"/>
    <x v="61"/>
    <n v="7462.13"/>
    <x v="6"/>
  </r>
  <r>
    <x v="89"/>
    <x v="63"/>
    <n v="5614.17"/>
    <x v="20"/>
  </r>
  <r>
    <x v="89"/>
    <x v="65"/>
    <n v="8796.68"/>
    <x v="21"/>
  </r>
  <r>
    <x v="89"/>
    <x v="67"/>
    <n v="9733.24"/>
    <x v="3"/>
  </r>
  <r>
    <x v="89"/>
    <x v="69"/>
    <n v="1269.56"/>
    <x v="3"/>
  </r>
  <r>
    <x v="89"/>
    <x v="71"/>
    <n v="1207.74"/>
    <x v="3"/>
  </r>
  <r>
    <x v="89"/>
    <x v="73"/>
    <n v="2424.67"/>
    <x v="22"/>
  </r>
  <r>
    <x v="89"/>
    <x v="74"/>
    <n v="3050.94"/>
    <x v="0"/>
  </r>
  <r>
    <x v="89"/>
    <x v="76"/>
    <n v="2957.96"/>
    <x v="0"/>
  </r>
  <r>
    <x v="89"/>
    <x v="78"/>
    <n v="2957.96"/>
    <x v="1"/>
  </r>
  <r>
    <x v="89"/>
    <x v="80"/>
    <n v="4504.17"/>
    <x v="0"/>
  </r>
  <r>
    <x v="89"/>
    <x v="82"/>
    <n v="2973.05"/>
    <x v="0"/>
  </r>
  <r>
    <x v="89"/>
    <x v="84"/>
    <n v="2973.05"/>
    <x v="15"/>
  </r>
  <r>
    <x v="89"/>
    <x v="86"/>
    <n v="28272.42"/>
    <x v="0"/>
  </r>
  <r>
    <x v="89"/>
    <x v="88"/>
    <n v="380.01"/>
    <x v="17"/>
  </r>
  <r>
    <x v="90"/>
    <x v="40"/>
    <n v="22114.75"/>
    <x v="0"/>
  </r>
  <r>
    <x v="90"/>
    <x v="41"/>
    <n v="6020.03"/>
    <x v="0"/>
  </r>
  <r>
    <x v="90"/>
    <x v="42"/>
    <n v="21385.75"/>
    <x v="0"/>
  </r>
  <r>
    <x v="90"/>
    <x v="43"/>
    <n v="5821.58"/>
    <x v="0"/>
  </r>
  <r>
    <x v="90"/>
    <x v="44"/>
    <n v="21385.75"/>
    <x v="1"/>
  </r>
  <r>
    <x v="90"/>
    <x v="45"/>
    <n v="5821.58"/>
    <x v="1"/>
  </r>
  <r>
    <x v="90"/>
    <x v="46"/>
    <n v="25277.51"/>
    <x v="0"/>
  </r>
  <r>
    <x v="90"/>
    <x v="47"/>
    <n v="6626.23"/>
    <x v="0"/>
  </r>
  <r>
    <x v="90"/>
    <x v="48"/>
    <n v="19816.09"/>
    <x v="0"/>
  </r>
  <r>
    <x v="90"/>
    <x v="49"/>
    <n v="5194.58"/>
    <x v="0"/>
  </r>
  <r>
    <x v="90"/>
    <x v="50"/>
    <n v="39600.769999999997"/>
    <x v="1"/>
  </r>
  <r>
    <x v="90"/>
    <x v="51"/>
    <n v="10380.93"/>
    <x v="1"/>
  </r>
  <r>
    <x v="90"/>
    <x v="34"/>
    <n v="59154.73"/>
    <x v="18"/>
  </r>
  <r>
    <x v="90"/>
    <x v="52"/>
    <n v="13266.94"/>
    <x v="18"/>
  </r>
  <r>
    <x v="90"/>
    <x v="35"/>
    <n v="62168.74"/>
    <x v="7"/>
  </r>
  <r>
    <x v="90"/>
    <x v="53"/>
    <n v="13942.91"/>
    <x v="7"/>
  </r>
  <r>
    <x v="90"/>
    <x v="36"/>
    <n v="52388.11"/>
    <x v="8"/>
  </r>
  <r>
    <x v="90"/>
    <x v="54"/>
    <n v="11749.37"/>
    <x v="8"/>
  </r>
  <r>
    <x v="90"/>
    <x v="37"/>
    <n v="66262.09"/>
    <x v="9"/>
  </r>
  <r>
    <x v="90"/>
    <x v="55"/>
    <n v="29539.98"/>
    <x v="9"/>
  </r>
  <r>
    <x v="90"/>
    <x v="56"/>
    <n v="10125.69"/>
    <x v="9"/>
  </r>
  <r>
    <x v="90"/>
    <x v="38"/>
    <n v="66262.09"/>
    <x v="1"/>
  </r>
  <r>
    <x v="90"/>
    <x v="57"/>
    <n v="14860.95"/>
    <x v="1"/>
  </r>
  <r>
    <x v="90"/>
    <x v="39"/>
    <n v="29430.36"/>
    <x v="10"/>
  </r>
  <r>
    <x v="90"/>
    <x v="58"/>
    <n v="6600.5"/>
    <x v="10"/>
  </r>
  <r>
    <x v="90"/>
    <x v="59"/>
    <n v="21059.46"/>
    <x v="6"/>
  </r>
  <r>
    <x v="90"/>
    <x v="60"/>
    <n v="4723.12"/>
    <x v="6"/>
  </r>
  <r>
    <x v="90"/>
    <x v="61"/>
    <n v="49132.160000000003"/>
    <x v="6"/>
  </r>
  <r>
    <x v="90"/>
    <x v="62"/>
    <n v="11019.13"/>
    <x v="6"/>
  </r>
  <r>
    <x v="90"/>
    <x v="63"/>
    <n v="36964.83"/>
    <x v="20"/>
  </r>
  <r>
    <x v="90"/>
    <x v="64"/>
    <n v="8290.2999999999993"/>
    <x v="20"/>
  </r>
  <r>
    <x v="90"/>
    <x v="65"/>
    <n v="57919.09"/>
    <x v="21"/>
  </r>
  <r>
    <x v="90"/>
    <x v="66"/>
    <n v="12989.82"/>
    <x v="21"/>
  </r>
  <r>
    <x v="90"/>
    <x v="67"/>
    <n v="64085.58"/>
    <x v="3"/>
  </r>
  <r>
    <x v="90"/>
    <x v="68"/>
    <n v="14372.81"/>
    <x v="3"/>
  </r>
  <r>
    <x v="90"/>
    <x v="69"/>
    <n v="8359.02"/>
    <x v="3"/>
  </r>
  <r>
    <x v="90"/>
    <x v="70"/>
    <n v="2191.23"/>
    <x v="3"/>
  </r>
  <r>
    <x v="90"/>
    <x v="71"/>
    <n v="7951.98"/>
    <x v="3"/>
  </r>
  <r>
    <x v="90"/>
    <x v="72"/>
    <n v="2084.5300000000002"/>
    <x v="3"/>
  </r>
  <r>
    <x v="90"/>
    <x v="73"/>
    <n v="20149.41"/>
    <x v="22"/>
  </r>
  <r>
    <x v="90"/>
    <x v="74"/>
    <n v="20088.02"/>
    <x v="0"/>
  </r>
  <r>
    <x v="90"/>
    <x v="75"/>
    <n v="5468.32"/>
    <x v="0"/>
  </r>
  <r>
    <x v="90"/>
    <x v="76"/>
    <n v="19475.79"/>
    <x v="0"/>
  </r>
  <r>
    <x v="90"/>
    <x v="77"/>
    <n v="5301.66"/>
    <x v="0"/>
  </r>
  <r>
    <x v="90"/>
    <x v="78"/>
    <n v="19475.79"/>
    <x v="1"/>
  </r>
  <r>
    <x v="90"/>
    <x v="79"/>
    <n v="5301.66"/>
    <x v="1"/>
  </r>
  <r>
    <x v="90"/>
    <x v="80"/>
    <n v="29656.31"/>
    <x v="0"/>
  </r>
  <r>
    <x v="90"/>
    <x v="81"/>
    <n v="7774.09"/>
    <x v="0"/>
  </r>
  <r>
    <x v="90"/>
    <x v="82"/>
    <n v="19575.150000000001"/>
    <x v="0"/>
  </r>
  <r>
    <x v="90"/>
    <x v="83"/>
    <n v="5131.42"/>
    <x v="0"/>
  </r>
  <r>
    <x v="90"/>
    <x v="84"/>
    <n v="19575.150000000001"/>
    <x v="15"/>
  </r>
  <r>
    <x v="90"/>
    <x v="85"/>
    <n v="5131.42"/>
    <x v="15"/>
  </r>
  <r>
    <x v="90"/>
    <x v="86"/>
    <n v="186151.18"/>
    <x v="0"/>
  </r>
  <r>
    <x v="90"/>
    <x v="87"/>
    <n v="48797.58"/>
    <x v="0"/>
  </r>
  <r>
    <x v="90"/>
    <x v="88"/>
    <n v="2502.0300000000002"/>
    <x v="17"/>
  </r>
  <r>
    <x v="90"/>
    <x v="89"/>
    <n v="655.88"/>
    <x v="17"/>
  </r>
  <r>
    <x v="91"/>
    <x v="40"/>
    <n v="1275.71"/>
    <x v="0"/>
  </r>
  <r>
    <x v="91"/>
    <x v="42"/>
    <n v="1233.6600000000001"/>
    <x v="0"/>
  </r>
  <r>
    <x v="91"/>
    <x v="44"/>
    <n v="1233.6600000000001"/>
    <x v="1"/>
  </r>
  <r>
    <x v="91"/>
    <x v="46"/>
    <n v="1458.16"/>
    <x v="0"/>
  </r>
  <r>
    <x v="91"/>
    <x v="48"/>
    <n v="1143.1099999999999"/>
    <x v="0"/>
  </r>
  <r>
    <x v="91"/>
    <x v="50"/>
    <n v="2284.41"/>
    <x v="1"/>
  </r>
  <r>
    <x v="91"/>
    <x v="34"/>
    <n v="3412.4"/>
    <x v="24"/>
  </r>
  <r>
    <x v="91"/>
    <x v="35"/>
    <n v="3586.27"/>
    <x v="7"/>
  </r>
  <r>
    <x v="91"/>
    <x v="36"/>
    <n v="3022.06"/>
    <x v="8"/>
  </r>
  <r>
    <x v="91"/>
    <x v="37"/>
    <n v="3822.4"/>
    <x v="9"/>
  </r>
  <r>
    <x v="91"/>
    <x v="38"/>
    <n v="3822.4"/>
    <x v="1"/>
  </r>
  <r>
    <x v="91"/>
    <x v="39"/>
    <n v="1697.72"/>
    <x v="10"/>
  </r>
  <r>
    <x v="91"/>
    <x v="69"/>
    <n v="482.2"/>
    <x v="3"/>
  </r>
  <r>
    <x v="91"/>
    <x v="71"/>
    <n v="458.72"/>
    <x v="3"/>
  </r>
  <r>
    <x v="91"/>
    <x v="74"/>
    <n v="1158.8"/>
    <x v="0"/>
  </r>
  <r>
    <x v="91"/>
    <x v="76"/>
    <n v="1123.48"/>
    <x v="0"/>
  </r>
  <r>
    <x v="91"/>
    <x v="78"/>
    <n v="1123.48"/>
    <x v="1"/>
  </r>
  <r>
    <x v="91"/>
    <x v="80"/>
    <n v="1710.75"/>
    <x v="0"/>
  </r>
  <r>
    <x v="91"/>
    <x v="82"/>
    <n v="1129.21"/>
    <x v="0"/>
  </r>
  <r>
    <x v="91"/>
    <x v="84"/>
    <n v="1129.21"/>
    <x v="15"/>
  </r>
  <r>
    <x v="91"/>
    <x v="86"/>
    <n v="10738.32"/>
    <x v="0"/>
  </r>
  <r>
    <x v="91"/>
    <x v="88"/>
    <n v="144.33000000000001"/>
    <x v="17"/>
  </r>
  <r>
    <x v="92"/>
    <x v="40"/>
    <n v="3445.47"/>
    <x v="0"/>
  </r>
  <r>
    <x v="92"/>
    <x v="42"/>
    <n v="3331.89"/>
    <x v="0"/>
  </r>
  <r>
    <x v="92"/>
    <x v="44"/>
    <n v="3331.89"/>
    <x v="1"/>
  </r>
  <r>
    <x v="92"/>
    <x v="46"/>
    <n v="3938.23"/>
    <x v="0"/>
  </r>
  <r>
    <x v="92"/>
    <x v="48"/>
    <n v="3087.34"/>
    <x v="0"/>
  </r>
  <r>
    <x v="92"/>
    <x v="50"/>
    <n v="6169.79"/>
    <x v="1"/>
  </r>
  <r>
    <x v="92"/>
    <x v="36"/>
    <n v="6121.54"/>
    <x v="19"/>
  </r>
  <r>
    <x v="92"/>
    <x v="37"/>
    <n v="7742.71"/>
    <x v="9"/>
  </r>
  <r>
    <x v="92"/>
    <x v="38"/>
    <n v="7742.71"/>
    <x v="1"/>
  </r>
  <r>
    <x v="92"/>
    <x v="39"/>
    <n v="3438.93"/>
    <x v="10"/>
  </r>
  <r>
    <x v="92"/>
    <x v="65"/>
    <n v="6767.84"/>
    <x v="21"/>
  </r>
  <r>
    <x v="92"/>
    <x v="67"/>
    <n v="7488.39"/>
    <x v="3"/>
  </r>
  <r>
    <x v="92"/>
    <x v="69"/>
    <n v="1302.33"/>
    <x v="3"/>
  </r>
  <r>
    <x v="92"/>
    <x v="71"/>
    <n v="1238.92"/>
    <x v="3"/>
  </r>
  <r>
    <x v="92"/>
    <x v="73"/>
    <n v="2487.2600000000002"/>
    <x v="23"/>
  </r>
  <r>
    <x v="92"/>
    <x v="74"/>
    <n v="3129.71"/>
    <x v="0"/>
  </r>
  <r>
    <x v="92"/>
    <x v="76"/>
    <n v="3034.32"/>
    <x v="0"/>
  </r>
  <r>
    <x v="92"/>
    <x v="78"/>
    <n v="3034.32"/>
    <x v="1"/>
  </r>
  <r>
    <x v="92"/>
    <x v="80"/>
    <n v="4620.45"/>
    <x v="0"/>
  </r>
  <r>
    <x v="92"/>
    <x v="82"/>
    <n v="3049.8"/>
    <x v="0"/>
  </r>
  <r>
    <x v="92"/>
    <x v="84"/>
    <n v="3049.8"/>
    <x v="15"/>
  </r>
  <r>
    <x v="92"/>
    <x v="86"/>
    <n v="29002.32"/>
    <x v="0"/>
  </r>
  <r>
    <x v="92"/>
    <x v="88"/>
    <n v="389.82"/>
    <x v="17"/>
  </r>
  <r>
    <x v="93"/>
    <x v="34"/>
    <n v="15108.93"/>
    <x v="18"/>
  </r>
  <r>
    <x v="93"/>
    <x v="35"/>
    <n v="15878.74"/>
    <x v="7"/>
  </r>
  <r>
    <x v="93"/>
    <x v="36"/>
    <n v="13380.64"/>
    <x v="19"/>
  </r>
  <r>
    <x v="94"/>
    <x v="40"/>
    <n v="10191.24"/>
    <x v="0"/>
  </r>
  <r>
    <x v="94"/>
    <x v="42"/>
    <n v="9855.2900000000009"/>
    <x v="0"/>
  </r>
  <r>
    <x v="94"/>
    <x v="44"/>
    <n v="9855.2900000000009"/>
    <x v="1"/>
  </r>
  <r>
    <x v="94"/>
    <x v="46"/>
    <n v="11648.75"/>
    <x v="0"/>
  </r>
  <r>
    <x v="94"/>
    <x v="48"/>
    <n v="9131.94"/>
    <x v="0"/>
  </r>
  <r>
    <x v="94"/>
    <x v="50"/>
    <n v="18249.41"/>
    <x v="1"/>
  </r>
  <r>
    <x v="94"/>
    <x v="34"/>
    <n v="27260.55"/>
    <x v="18"/>
  </r>
  <r>
    <x v="94"/>
    <x v="35"/>
    <n v="28649.51"/>
    <x v="7"/>
  </r>
  <r>
    <x v="94"/>
    <x v="36"/>
    <n v="24142.26"/>
    <x v="8"/>
  </r>
  <r>
    <x v="94"/>
    <x v="37"/>
    <n v="30535.87"/>
    <x v="9"/>
  </r>
  <r>
    <x v="94"/>
    <x v="38"/>
    <n v="30535.87"/>
    <x v="1"/>
  </r>
  <r>
    <x v="94"/>
    <x v="39"/>
    <n v="13562.53"/>
    <x v="10"/>
  </r>
  <r>
    <x v="94"/>
    <x v="59"/>
    <n v="9704.93"/>
    <x v="6"/>
  </r>
  <r>
    <x v="94"/>
    <x v="61"/>
    <n v="22641.8"/>
    <x v="6"/>
  </r>
  <r>
    <x v="94"/>
    <x v="63"/>
    <n v="17034.68"/>
    <x v="8"/>
  </r>
  <r>
    <x v="94"/>
    <x v="65"/>
    <n v="26691.119999999999"/>
    <x v="21"/>
  </r>
  <r>
    <x v="94"/>
    <x v="67"/>
    <n v="29532.86"/>
    <x v="3"/>
  </r>
  <r>
    <x v="94"/>
    <x v="69"/>
    <n v="3852.12"/>
    <x v="3"/>
  </r>
  <r>
    <x v="94"/>
    <x v="71"/>
    <n v="3664.55"/>
    <x v="3"/>
  </r>
  <r>
    <x v="94"/>
    <x v="73"/>
    <n v="7356.99"/>
    <x v="22"/>
  </r>
  <r>
    <x v="94"/>
    <x v="74"/>
    <n v="9257.26"/>
    <x v="0"/>
  </r>
  <r>
    <x v="94"/>
    <x v="76"/>
    <n v="8975.1200000000008"/>
    <x v="0"/>
  </r>
  <r>
    <x v="94"/>
    <x v="78"/>
    <n v="8975.1200000000008"/>
    <x v="1"/>
  </r>
  <r>
    <x v="94"/>
    <x v="80"/>
    <n v="13666.66"/>
    <x v="0"/>
  </r>
  <r>
    <x v="94"/>
    <x v="82"/>
    <n v="9020.91"/>
    <x v="0"/>
  </r>
  <r>
    <x v="94"/>
    <x v="84"/>
    <n v="9020.91"/>
    <x v="15"/>
  </r>
  <r>
    <x v="94"/>
    <x v="86"/>
    <n v="85784.92"/>
    <x v="0"/>
  </r>
  <r>
    <x v="94"/>
    <x v="88"/>
    <n v="1153.02"/>
    <x v="17"/>
  </r>
  <r>
    <x v="95"/>
    <x v="40"/>
    <n v="24144.59"/>
    <x v="0"/>
  </r>
  <r>
    <x v="95"/>
    <x v="42"/>
    <n v="23348.67"/>
    <x v="0"/>
  </r>
  <r>
    <x v="95"/>
    <x v="44"/>
    <n v="23348.67"/>
    <x v="1"/>
  </r>
  <r>
    <x v="95"/>
    <x v="46"/>
    <n v="27597.65"/>
    <x v="0"/>
  </r>
  <r>
    <x v="95"/>
    <x v="48"/>
    <n v="21634.94"/>
    <x v="0"/>
  </r>
  <r>
    <x v="95"/>
    <x v="50"/>
    <n v="43235.6"/>
    <x v="1"/>
  </r>
  <r>
    <x v="95"/>
    <x v="34"/>
    <n v="64584.35"/>
    <x v="18"/>
  </r>
  <r>
    <x v="95"/>
    <x v="35"/>
    <n v="67875"/>
    <x v="7"/>
  </r>
  <r>
    <x v="95"/>
    <x v="36"/>
    <n v="57196.65"/>
    <x v="8"/>
  </r>
  <r>
    <x v="95"/>
    <x v="37"/>
    <n v="72344.070000000007"/>
    <x v="9"/>
  </r>
  <r>
    <x v="95"/>
    <x v="38"/>
    <n v="72344.070000000007"/>
    <x v="1"/>
  </r>
  <r>
    <x v="95"/>
    <x v="39"/>
    <n v="32131.68"/>
    <x v="10"/>
  </r>
  <r>
    <x v="95"/>
    <x v="65"/>
    <n v="63235.29"/>
    <x v="21"/>
  </r>
  <r>
    <x v="95"/>
    <x v="67"/>
    <n v="69967.78"/>
    <x v="3"/>
  </r>
  <r>
    <x v="95"/>
    <x v="69"/>
    <n v="9126.26"/>
    <x v="3"/>
  </r>
  <r>
    <x v="95"/>
    <x v="71"/>
    <n v="8681.86"/>
    <x v="3"/>
  </r>
  <r>
    <x v="95"/>
    <x v="73"/>
    <n v="17429.810000000001"/>
    <x v="22"/>
  </r>
  <r>
    <x v="95"/>
    <x v="74"/>
    <n v="21931.83"/>
    <x v="0"/>
  </r>
  <r>
    <x v="95"/>
    <x v="76"/>
    <n v="21263.41"/>
    <x v="0"/>
  </r>
  <r>
    <x v="95"/>
    <x v="78"/>
    <n v="21263.41"/>
    <x v="1"/>
  </r>
  <r>
    <x v="95"/>
    <x v="80"/>
    <n v="32378.37"/>
    <x v="0"/>
  </r>
  <r>
    <x v="95"/>
    <x v="82"/>
    <n v="21371.89"/>
    <x v="0"/>
  </r>
  <r>
    <x v="95"/>
    <x v="84"/>
    <n v="21371.89"/>
    <x v="15"/>
  </r>
  <r>
    <x v="95"/>
    <x v="86"/>
    <n v="203237.39"/>
    <x v="0"/>
  </r>
  <r>
    <x v="95"/>
    <x v="88"/>
    <n v="2731.69"/>
    <x v="17"/>
  </r>
  <r>
    <x v="96"/>
    <x v="40"/>
    <n v="6670.23"/>
    <x v="0"/>
  </r>
  <r>
    <x v="96"/>
    <x v="42"/>
    <n v="6450.34"/>
    <x v="0"/>
  </r>
  <r>
    <x v="96"/>
    <x v="44"/>
    <n v="6450.34"/>
    <x v="1"/>
  </r>
  <r>
    <x v="96"/>
    <x v="46"/>
    <n v="7624.17"/>
    <x v="0"/>
  </r>
  <r>
    <x v="96"/>
    <x v="48"/>
    <n v="5976.91"/>
    <x v="0"/>
  </r>
  <r>
    <x v="96"/>
    <x v="50"/>
    <n v="11944.34"/>
    <x v="1"/>
  </r>
  <r>
    <x v="96"/>
    <x v="34"/>
    <n v="17842.18"/>
    <x v="18"/>
  </r>
  <r>
    <x v="96"/>
    <x v="35"/>
    <n v="18751.27"/>
    <x v="7"/>
  </r>
  <r>
    <x v="96"/>
    <x v="36"/>
    <n v="15801.25"/>
    <x v="19"/>
  </r>
  <r>
    <x v="96"/>
    <x v="37"/>
    <n v="19985.900000000001"/>
    <x v="9"/>
  </r>
  <r>
    <x v="96"/>
    <x v="38"/>
    <n v="19985.900000000001"/>
    <x v="1"/>
  </r>
  <r>
    <x v="96"/>
    <x v="39"/>
    <n v="8876.75"/>
    <x v="10"/>
  </r>
  <r>
    <x v="96"/>
    <x v="59"/>
    <n v="6351.93"/>
    <x v="6"/>
  </r>
  <r>
    <x v="96"/>
    <x v="61"/>
    <n v="14819.19"/>
    <x v="6"/>
  </r>
  <r>
    <x v="96"/>
    <x v="63"/>
    <n v="11149.29"/>
    <x v="20"/>
  </r>
  <r>
    <x v="96"/>
    <x v="65"/>
    <n v="17469.490000000002"/>
    <x v="21"/>
  </r>
  <r>
    <x v="96"/>
    <x v="67"/>
    <n v="19329.419999999998"/>
    <x v="3"/>
  </r>
  <r>
    <x v="96"/>
    <x v="69"/>
    <n v="2521.2399999999998"/>
    <x v="3"/>
  </r>
  <r>
    <x v="96"/>
    <x v="71"/>
    <n v="2398.4699999999998"/>
    <x v="3"/>
  </r>
  <r>
    <x v="96"/>
    <x v="73"/>
    <n v="4815.1899999999996"/>
    <x v="23"/>
  </r>
  <r>
    <x v="96"/>
    <x v="74"/>
    <n v="6058.93"/>
    <x v="0"/>
  </r>
  <r>
    <x v="96"/>
    <x v="76"/>
    <n v="5874.27"/>
    <x v="0"/>
  </r>
  <r>
    <x v="96"/>
    <x v="78"/>
    <n v="5874.27"/>
    <x v="1"/>
  </r>
  <r>
    <x v="96"/>
    <x v="80"/>
    <n v="8944.9"/>
    <x v="0"/>
  </r>
  <r>
    <x v="96"/>
    <x v="82"/>
    <n v="5904.23"/>
    <x v="0"/>
  </r>
  <r>
    <x v="96"/>
    <x v="84"/>
    <n v="5904.23"/>
    <x v="15"/>
  </r>
  <r>
    <x v="96"/>
    <x v="86"/>
    <n v="56146.720000000001"/>
    <x v="0"/>
  </r>
  <r>
    <x v="96"/>
    <x v="88"/>
    <n v="754.66"/>
    <x v="17"/>
  </r>
  <r>
    <x v="97"/>
    <x v="40"/>
    <n v="10540.06"/>
    <x v="0"/>
  </r>
  <r>
    <x v="97"/>
    <x v="42"/>
    <n v="10192.61"/>
    <x v="0"/>
  </r>
  <r>
    <x v="97"/>
    <x v="44"/>
    <n v="10192.61"/>
    <x v="1"/>
  </r>
  <r>
    <x v="97"/>
    <x v="46"/>
    <n v="12047.46"/>
    <x v="0"/>
  </r>
  <r>
    <x v="97"/>
    <x v="48"/>
    <n v="9444.5"/>
    <x v="0"/>
  </r>
  <r>
    <x v="97"/>
    <x v="50"/>
    <n v="18874.04"/>
    <x v="1"/>
  </r>
  <r>
    <x v="97"/>
    <x v="34"/>
    <n v="28193.599999999999"/>
    <x v="18"/>
  </r>
  <r>
    <x v="97"/>
    <x v="35"/>
    <n v="29630.1"/>
    <x v="7"/>
  </r>
  <r>
    <x v="97"/>
    <x v="36"/>
    <n v="24968.58"/>
    <x v="8"/>
  </r>
  <r>
    <x v="97"/>
    <x v="37"/>
    <n v="31581.03"/>
    <x v="9"/>
  </r>
  <r>
    <x v="97"/>
    <x v="38"/>
    <n v="31581.03"/>
    <x v="1"/>
  </r>
  <r>
    <x v="97"/>
    <x v="39"/>
    <n v="14026.74"/>
    <x v="10"/>
  </r>
  <r>
    <x v="97"/>
    <x v="59"/>
    <n v="10037.1"/>
    <x v="6"/>
  </r>
  <r>
    <x v="97"/>
    <x v="61"/>
    <n v="23416.77"/>
    <x v="6"/>
  </r>
  <r>
    <x v="97"/>
    <x v="63"/>
    <n v="17617.72"/>
    <x v="20"/>
  </r>
  <r>
    <x v="97"/>
    <x v="65"/>
    <n v="27604.69"/>
    <x v="21"/>
  </r>
  <r>
    <x v="97"/>
    <x v="67"/>
    <n v="30543.68"/>
    <x v="3"/>
  </r>
  <r>
    <x v="97"/>
    <x v="69"/>
    <n v="3983.97"/>
    <x v="3"/>
  </r>
  <r>
    <x v="97"/>
    <x v="71"/>
    <n v="3789.97"/>
    <x v="3"/>
  </r>
  <r>
    <x v="97"/>
    <x v="73"/>
    <n v="7608.8"/>
    <x v="22"/>
  </r>
  <r>
    <x v="97"/>
    <x v="74"/>
    <n v="9574.11"/>
    <x v="0"/>
  </r>
  <r>
    <x v="97"/>
    <x v="76"/>
    <n v="9282.31"/>
    <x v="0"/>
  </r>
  <r>
    <x v="97"/>
    <x v="78"/>
    <n v="9282.31"/>
    <x v="1"/>
  </r>
  <r>
    <x v="97"/>
    <x v="80"/>
    <n v="14134.43"/>
    <x v="0"/>
  </r>
  <r>
    <x v="97"/>
    <x v="82"/>
    <n v="9329.67"/>
    <x v="0"/>
  </r>
  <r>
    <x v="97"/>
    <x v="84"/>
    <n v="9329.67"/>
    <x v="15"/>
  </r>
  <r>
    <x v="97"/>
    <x v="86"/>
    <n v="88721.1"/>
    <x v="0"/>
  </r>
  <r>
    <x v="97"/>
    <x v="88"/>
    <n v="1192.49"/>
    <x v="17"/>
  </r>
  <r>
    <x v="98"/>
    <x v="40"/>
    <n v="1955.94"/>
    <x v="0"/>
  </r>
  <r>
    <x v="98"/>
    <x v="42"/>
    <n v="1891.46"/>
    <x v="0"/>
  </r>
  <r>
    <x v="98"/>
    <x v="44"/>
    <n v="1891.46"/>
    <x v="1"/>
  </r>
  <r>
    <x v="98"/>
    <x v="46"/>
    <n v="2235.67"/>
    <x v="0"/>
  </r>
  <r>
    <x v="98"/>
    <x v="48"/>
    <n v="1752.63"/>
    <x v="0"/>
  </r>
  <r>
    <x v="98"/>
    <x v="50"/>
    <n v="3502.49"/>
    <x v="1"/>
  </r>
  <r>
    <x v="98"/>
    <x v="34"/>
    <n v="5231.9399999999996"/>
    <x v="18"/>
  </r>
  <r>
    <x v="98"/>
    <x v="35"/>
    <n v="5498.51"/>
    <x v="7"/>
  </r>
  <r>
    <x v="98"/>
    <x v="36"/>
    <n v="4633.47"/>
    <x v="8"/>
  </r>
  <r>
    <x v="98"/>
    <x v="37"/>
    <n v="5860.55"/>
    <x v="9"/>
  </r>
  <r>
    <x v="98"/>
    <x v="38"/>
    <n v="5860.55"/>
    <x v="1"/>
  </r>
  <r>
    <x v="98"/>
    <x v="39"/>
    <n v="2602.9699999999998"/>
    <x v="10"/>
  </r>
  <r>
    <x v="98"/>
    <x v="69"/>
    <n v="739.31"/>
    <x v="3"/>
  </r>
  <r>
    <x v="98"/>
    <x v="71"/>
    <n v="703.31"/>
    <x v="3"/>
  </r>
  <r>
    <x v="98"/>
    <x v="74"/>
    <n v="1776.68"/>
    <x v="0"/>
  </r>
  <r>
    <x v="98"/>
    <x v="76"/>
    <n v="1722.54"/>
    <x v="0"/>
  </r>
  <r>
    <x v="98"/>
    <x v="78"/>
    <n v="1722.54"/>
    <x v="1"/>
  </r>
  <r>
    <x v="98"/>
    <x v="80"/>
    <n v="2622.95"/>
    <x v="0"/>
  </r>
  <r>
    <x v="98"/>
    <x v="82"/>
    <n v="1731.32"/>
    <x v="0"/>
  </r>
  <r>
    <x v="98"/>
    <x v="84"/>
    <n v="1731.32"/>
    <x v="15"/>
  </r>
  <r>
    <x v="98"/>
    <x v="86"/>
    <n v="16464.13"/>
    <x v="0"/>
  </r>
  <r>
    <x v="98"/>
    <x v="88"/>
    <n v="221.29"/>
    <x v="17"/>
  </r>
  <r>
    <x v="99"/>
    <x v="40"/>
    <n v="3631.05"/>
    <x v="0"/>
  </r>
  <r>
    <x v="99"/>
    <x v="42"/>
    <n v="3511.35"/>
    <x v="0"/>
  </r>
  <r>
    <x v="99"/>
    <x v="44"/>
    <n v="3511.35"/>
    <x v="1"/>
  </r>
  <r>
    <x v="99"/>
    <x v="46"/>
    <n v="4150.3500000000004"/>
    <x v="0"/>
  </r>
  <r>
    <x v="99"/>
    <x v="48"/>
    <n v="3253.63"/>
    <x v="0"/>
  </r>
  <r>
    <x v="99"/>
    <x v="50"/>
    <n v="6502.1"/>
    <x v="1"/>
  </r>
  <r>
    <x v="99"/>
    <x v="34"/>
    <n v="9712.69"/>
    <x v="18"/>
  </r>
  <r>
    <x v="99"/>
    <x v="35"/>
    <n v="10207.57"/>
    <x v="7"/>
  </r>
  <r>
    <x v="99"/>
    <x v="36"/>
    <n v="8601.67"/>
    <x v="8"/>
  </r>
  <r>
    <x v="99"/>
    <x v="37"/>
    <n v="10879.66"/>
    <x v="9"/>
  </r>
  <r>
    <x v="99"/>
    <x v="38"/>
    <n v="10879.66"/>
    <x v="1"/>
  </r>
  <r>
    <x v="99"/>
    <x v="39"/>
    <n v="4832.21"/>
    <x v="10"/>
  </r>
  <r>
    <x v="99"/>
    <x v="59"/>
    <n v="3457.78"/>
    <x v="6"/>
  </r>
  <r>
    <x v="99"/>
    <x v="61"/>
    <n v="8067.07"/>
    <x v="6"/>
  </r>
  <r>
    <x v="99"/>
    <x v="63"/>
    <n v="6069.3"/>
    <x v="20"/>
  </r>
  <r>
    <x v="99"/>
    <x v="65"/>
    <n v="9509.81"/>
    <x v="21"/>
  </r>
  <r>
    <x v="99"/>
    <x v="67"/>
    <n v="10522.29"/>
    <x v="3"/>
  </r>
  <r>
    <x v="99"/>
    <x v="69"/>
    <n v="1372.48"/>
    <x v="3"/>
  </r>
  <r>
    <x v="99"/>
    <x v="71"/>
    <n v="1305.6500000000001"/>
    <x v="3"/>
  </r>
  <r>
    <x v="99"/>
    <x v="73"/>
    <n v="2621.23"/>
    <x v="22"/>
  </r>
  <r>
    <x v="99"/>
    <x v="74"/>
    <n v="3298.28"/>
    <x v="0"/>
  </r>
  <r>
    <x v="99"/>
    <x v="76"/>
    <n v="3197.76"/>
    <x v="0"/>
  </r>
  <r>
    <x v="99"/>
    <x v="78"/>
    <n v="3197.76"/>
    <x v="1"/>
  </r>
  <r>
    <x v="99"/>
    <x v="80"/>
    <n v="4869.3100000000004"/>
    <x v="0"/>
  </r>
  <r>
    <x v="99"/>
    <x v="82"/>
    <n v="3214.07"/>
    <x v="0"/>
  </r>
  <r>
    <x v="99"/>
    <x v="84"/>
    <n v="3214.07"/>
    <x v="15"/>
  </r>
  <r>
    <x v="99"/>
    <x v="86"/>
    <n v="30564.400000000001"/>
    <x v="0"/>
  </r>
  <r>
    <x v="99"/>
    <x v="88"/>
    <n v="410.81"/>
    <x v="17"/>
  </r>
  <r>
    <x v="100"/>
    <x v="40"/>
    <n v="7284.76"/>
    <x v="0"/>
  </r>
  <r>
    <x v="100"/>
    <x v="42"/>
    <n v="7044.62"/>
    <x v="0"/>
  </r>
  <r>
    <x v="100"/>
    <x v="44"/>
    <n v="7044.62"/>
    <x v="1"/>
  </r>
  <r>
    <x v="100"/>
    <x v="46"/>
    <n v="8326.6"/>
    <x v="0"/>
  </r>
  <r>
    <x v="100"/>
    <x v="48"/>
    <n v="6527.57"/>
    <x v="0"/>
  </r>
  <r>
    <x v="100"/>
    <x v="50"/>
    <n v="13044.79"/>
    <x v="1"/>
  </r>
  <r>
    <x v="100"/>
    <x v="34"/>
    <n v="19486.009999999998"/>
    <x v="18"/>
  </r>
  <r>
    <x v="100"/>
    <x v="35"/>
    <n v="20478.84"/>
    <x v="7"/>
  </r>
  <r>
    <x v="100"/>
    <x v="36"/>
    <n v="17257.03"/>
    <x v="19"/>
  </r>
  <r>
    <x v="100"/>
    <x v="37"/>
    <n v="21827.22"/>
    <x v="9"/>
  </r>
  <r>
    <x v="100"/>
    <x v="38"/>
    <n v="21827.22"/>
    <x v="1"/>
  </r>
  <r>
    <x v="100"/>
    <x v="39"/>
    <n v="9694.58"/>
    <x v="10"/>
  </r>
  <r>
    <x v="100"/>
    <x v="69"/>
    <n v="2753.52"/>
    <x v="3"/>
  </r>
  <r>
    <x v="100"/>
    <x v="71"/>
    <n v="2619.44"/>
    <x v="3"/>
  </r>
  <r>
    <x v="100"/>
    <x v="74"/>
    <n v="6617.14"/>
    <x v="0"/>
  </r>
  <r>
    <x v="100"/>
    <x v="76"/>
    <n v="6415.47"/>
    <x v="0"/>
  </r>
  <r>
    <x v="100"/>
    <x v="78"/>
    <n v="6415.47"/>
    <x v="1"/>
  </r>
  <r>
    <x v="100"/>
    <x v="80"/>
    <n v="9769.01"/>
    <x v="0"/>
  </r>
  <r>
    <x v="100"/>
    <x v="82"/>
    <n v="6448.2"/>
    <x v="0"/>
  </r>
  <r>
    <x v="100"/>
    <x v="84"/>
    <n v="6448.2"/>
    <x v="15"/>
  </r>
  <r>
    <x v="100"/>
    <x v="86"/>
    <n v="61319.58"/>
    <x v="0"/>
  </r>
  <r>
    <x v="100"/>
    <x v="88"/>
    <n v="824.19"/>
    <x v="17"/>
  </r>
  <r>
    <x v="101"/>
    <x v="40"/>
    <n v="5631.33"/>
    <x v="0"/>
  </r>
  <r>
    <x v="101"/>
    <x v="42"/>
    <n v="5445.69"/>
    <x v="0"/>
  </r>
  <r>
    <x v="101"/>
    <x v="44"/>
    <n v="5445.69"/>
    <x v="1"/>
  </r>
  <r>
    <x v="101"/>
    <x v="46"/>
    <n v="6436.7"/>
    <x v="0"/>
  </r>
  <r>
    <x v="101"/>
    <x v="48"/>
    <n v="5045.99"/>
    <x v="0"/>
  </r>
  <r>
    <x v="101"/>
    <x v="50"/>
    <n v="10083.99"/>
    <x v="1"/>
  </r>
  <r>
    <x v="101"/>
    <x v="34"/>
    <n v="15063.24"/>
    <x v="18"/>
  </r>
  <r>
    <x v="101"/>
    <x v="35"/>
    <n v="15830.73"/>
    <x v="7"/>
  </r>
  <r>
    <x v="101"/>
    <x v="36"/>
    <n v="13340.18"/>
    <x v="19"/>
  </r>
  <r>
    <x v="101"/>
    <x v="37"/>
    <n v="16873.07"/>
    <x v="9"/>
  </r>
  <r>
    <x v="101"/>
    <x v="38"/>
    <n v="16873.07"/>
    <x v="1"/>
  </r>
  <r>
    <x v="101"/>
    <x v="39"/>
    <n v="7494.19"/>
    <x v="10"/>
  </r>
  <r>
    <x v="101"/>
    <x v="59"/>
    <n v="5362.61"/>
    <x v="6"/>
  </r>
  <r>
    <x v="101"/>
    <x v="61"/>
    <n v="12511.08"/>
    <x v="6"/>
  </r>
  <r>
    <x v="101"/>
    <x v="63"/>
    <n v="9412.77"/>
    <x v="20"/>
  </r>
  <r>
    <x v="101"/>
    <x v="65"/>
    <n v="14748.59"/>
    <x v="21"/>
  </r>
  <r>
    <x v="101"/>
    <x v="67"/>
    <n v="16318.84"/>
    <x v="3"/>
  </r>
  <r>
    <x v="101"/>
    <x v="69"/>
    <n v="2128.5500000000002"/>
    <x v="3"/>
  </r>
  <r>
    <x v="101"/>
    <x v="71"/>
    <n v="2024.9"/>
    <x v="3"/>
  </r>
  <r>
    <x v="101"/>
    <x v="73"/>
    <n v="4065.22"/>
    <x v="23"/>
  </r>
  <r>
    <x v="101"/>
    <x v="74"/>
    <n v="5115.24"/>
    <x v="0"/>
  </r>
  <r>
    <x v="101"/>
    <x v="76"/>
    <n v="4959.34"/>
    <x v="0"/>
  </r>
  <r>
    <x v="101"/>
    <x v="78"/>
    <n v="4959.34"/>
    <x v="1"/>
  </r>
  <r>
    <x v="101"/>
    <x v="80"/>
    <n v="7551.72"/>
    <x v="0"/>
  </r>
  <r>
    <x v="101"/>
    <x v="82"/>
    <n v="4984.6400000000003"/>
    <x v="0"/>
  </r>
  <r>
    <x v="101"/>
    <x v="84"/>
    <n v="4984.6400000000003"/>
    <x v="15"/>
  </r>
  <r>
    <x v="101"/>
    <x v="86"/>
    <n v="47401.78"/>
    <x v="0"/>
  </r>
  <r>
    <x v="101"/>
    <x v="88"/>
    <n v="637.12"/>
    <x v="17"/>
  </r>
  <r>
    <x v="102"/>
    <x v="40"/>
    <n v="211909.43"/>
    <x v="0"/>
  </r>
  <r>
    <x v="102"/>
    <x v="41"/>
    <n v="57685.53"/>
    <x v="0"/>
  </r>
  <r>
    <x v="102"/>
    <x v="42"/>
    <n v="204923.91"/>
    <x v="0"/>
  </r>
  <r>
    <x v="102"/>
    <x v="43"/>
    <n v="55783.95"/>
    <x v="0"/>
  </r>
  <r>
    <x v="102"/>
    <x v="44"/>
    <n v="204923.91"/>
    <x v="1"/>
  </r>
  <r>
    <x v="102"/>
    <x v="45"/>
    <n v="16677.77"/>
    <x v="1"/>
  </r>
  <r>
    <x v="102"/>
    <x v="46"/>
    <n v="242215.8"/>
    <x v="0"/>
  </r>
  <r>
    <x v="102"/>
    <x v="47"/>
    <n v="63494.33"/>
    <x v="0"/>
  </r>
  <r>
    <x v="102"/>
    <x v="48"/>
    <n v="189883.02"/>
    <x v="0"/>
  </r>
  <r>
    <x v="102"/>
    <x v="49"/>
    <n v="49775.839999999997"/>
    <x v="0"/>
  </r>
  <r>
    <x v="102"/>
    <x v="50"/>
    <n v="379465.16"/>
    <x v="1"/>
  </r>
  <r>
    <x v="102"/>
    <x v="51"/>
    <n v="27632.11"/>
    <x v="1"/>
  </r>
  <r>
    <x v="102"/>
    <x v="34"/>
    <n v="566836.41"/>
    <x v="18"/>
  </r>
  <r>
    <x v="102"/>
    <x v="52"/>
    <n v="148590.22"/>
    <x v="18"/>
  </r>
  <r>
    <x v="102"/>
    <x v="35"/>
    <n v="595717.43000000005"/>
    <x v="7"/>
  </r>
  <r>
    <x v="102"/>
    <x v="53"/>
    <n v="43379.3"/>
    <x v="7"/>
  </r>
  <r>
    <x v="102"/>
    <x v="36"/>
    <n v="501996.87"/>
    <x v="8"/>
  </r>
  <r>
    <x v="102"/>
    <x v="54"/>
    <n v="36554.71"/>
    <x v="8"/>
  </r>
  <r>
    <x v="102"/>
    <x v="37"/>
    <n v="634941"/>
    <x v="9"/>
  </r>
  <r>
    <x v="102"/>
    <x v="55"/>
    <n v="15991.95"/>
    <x v="9"/>
  </r>
  <r>
    <x v="102"/>
    <x v="56"/>
    <n v="6474.33"/>
    <x v="9"/>
  </r>
  <r>
    <x v="102"/>
    <x v="38"/>
    <n v="634941"/>
    <x v="1"/>
  </r>
  <r>
    <x v="102"/>
    <x v="57"/>
    <n v="46235.51"/>
    <x v="1"/>
  </r>
  <r>
    <x v="102"/>
    <x v="39"/>
    <n v="282009.56"/>
    <x v="10"/>
  </r>
  <r>
    <x v="102"/>
    <x v="58"/>
    <n v="20535.54"/>
    <x v="10"/>
  </r>
  <r>
    <x v="102"/>
    <x v="59"/>
    <n v="212450.05"/>
    <x v="6"/>
  </r>
  <r>
    <x v="102"/>
    <x v="60"/>
    <n v="52899.07"/>
    <x v="6"/>
  </r>
  <r>
    <x v="102"/>
    <x v="61"/>
    <n v="495650.29"/>
    <x v="6"/>
  </r>
  <r>
    <x v="102"/>
    <x v="62"/>
    <n v="123414.61"/>
    <x v="6"/>
  </r>
  <r>
    <x v="102"/>
    <x v="63"/>
    <n v="372905"/>
    <x v="20"/>
  </r>
  <r>
    <x v="102"/>
    <x v="64"/>
    <n v="25792.84"/>
    <x v="20"/>
  </r>
  <r>
    <x v="102"/>
    <x v="65"/>
    <n v="584293.72"/>
    <x v="21"/>
  </r>
  <r>
    <x v="102"/>
    <x v="66"/>
    <n v="40414.03"/>
    <x v="21"/>
  </r>
  <r>
    <x v="102"/>
    <x v="67"/>
    <n v="614085.07999999996"/>
    <x v="3"/>
  </r>
  <r>
    <x v="102"/>
    <x v="68"/>
    <n v="44716.81"/>
    <x v="3"/>
  </r>
  <r>
    <x v="102"/>
    <x v="69"/>
    <n v="80098.320000000007"/>
    <x v="3"/>
  </r>
  <r>
    <x v="102"/>
    <x v="70"/>
    <n v="20996.94"/>
    <x v="3"/>
  </r>
  <r>
    <x v="102"/>
    <x v="71"/>
    <n v="76197.95"/>
    <x v="3"/>
  </r>
  <r>
    <x v="102"/>
    <x v="72"/>
    <n v="19974.490000000002"/>
    <x v="3"/>
  </r>
  <r>
    <x v="102"/>
    <x v="73"/>
    <n v="201152.42"/>
    <x v="22"/>
  </r>
  <r>
    <x v="102"/>
    <x v="74"/>
    <n v="192488.76"/>
    <x v="0"/>
  </r>
  <r>
    <x v="102"/>
    <x v="75"/>
    <n v="52398.879999999997"/>
    <x v="0"/>
  </r>
  <r>
    <x v="102"/>
    <x v="76"/>
    <n v="186622.25"/>
    <x v="0"/>
  </r>
  <r>
    <x v="102"/>
    <x v="77"/>
    <n v="50801.91"/>
    <x v="0"/>
  </r>
  <r>
    <x v="102"/>
    <x v="78"/>
    <n v="186622.25"/>
    <x v="1"/>
  </r>
  <r>
    <x v="102"/>
    <x v="79"/>
    <n v="15188.29"/>
    <x v="1"/>
  </r>
  <r>
    <x v="102"/>
    <x v="80"/>
    <n v="284174.71000000002"/>
    <x v="0"/>
  </r>
  <r>
    <x v="102"/>
    <x v="81"/>
    <n v="74493.42"/>
    <x v="0"/>
  </r>
  <r>
    <x v="102"/>
    <x v="82"/>
    <n v="187574.29"/>
    <x v="0"/>
  </r>
  <r>
    <x v="102"/>
    <x v="83"/>
    <n v="49170.63"/>
    <x v="0"/>
  </r>
  <r>
    <x v="102"/>
    <x v="84"/>
    <n v="187574.29"/>
    <x v="15"/>
  </r>
  <r>
    <x v="102"/>
    <x v="85"/>
    <n v="13658.89"/>
    <x v="15"/>
  </r>
  <r>
    <x v="102"/>
    <x v="86"/>
    <n v="1783750.24"/>
    <x v="0"/>
  </r>
  <r>
    <x v="102"/>
    <x v="87"/>
    <n v="467591.43"/>
    <x v="0"/>
  </r>
  <r>
    <x v="102"/>
    <x v="88"/>
    <n v="23975.14"/>
    <x v="17"/>
  </r>
  <r>
    <x v="102"/>
    <x v="89"/>
    <n v="1745.83"/>
    <x v="17"/>
  </r>
  <r>
    <x v="103"/>
    <x v="40"/>
    <n v="50851.45"/>
    <x v="0"/>
  </r>
  <r>
    <x v="103"/>
    <x v="41"/>
    <n v="13842.67"/>
    <x v="0"/>
  </r>
  <r>
    <x v="103"/>
    <x v="42"/>
    <n v="49175.14"/>
    <x v="0"/>
  </r>
  <r>
    <x v="103"/>
    <x v="43"/>
    <n v="13386.35"/>
    <x v="0"/>
  </r>
  <r>
    <x v="103"/>
    <x v="44"/>
    <n v="49175.14"/>
    <x v="1"/>
  </r>
  <r>
    <x v="103"/>
    <x v="45"/>
    <n v="13386.35"/>
    <x v="1"/>
  </r>
  <r>
    <x v="103"/>
    <x v="46"/>
    <n v="58124"/>
    <x v="0"/>
  </r>
  <r>
    <x v="103"/>
    <x v="47"/>
    <n v="15236.6"/>
    <x v="0"/>
  </r>
  <r>
    <x v="103"/>
    <x v="48"/>
    <n v="45565.81"/>
    <x v="0"/>
  </r>
  <r>
    <x v="103"/>
    <x v="49"/>
    <n v="11944.6"/>
    <x v="0"/>
  </r>
  <r>
    <x v="103"/>
    <x v="50"/>
    <n v="91059.43"/>
    <x v="1"/>
  </r>
  <r>
    <x v="103"/>
    <x v="51"/>
    <n v="23870.27"/>
    <x v="1"/>
  </r>
  <r>
    <x v="103"/>
    <x v="34"/>
    <n v="136022.5"/>
    <x v="18"/>
  </r>
  <r>
    <x v="103"/>
    <x v="52"/>
    <n v="35656.870000000003"/>
    <x v="18"/>
  </r>
  <r>
    <x v="103"/>
    <x v="35"/>
    <n v="142953.01"/>
    <x v="7"/>
  </r>
  <r>
    <x v="103"/>
    <x v="53"/>
    <n v="37473.629999999997"/>
    <x v="7"/>
  </r>
  <r>
    <x v="103"/>
    <x v="36"/>
    <n v="120463.1"/>
    <x v="8"/>
  </r>
  <r>
    <x v="103"/>
    <x v="54"/>
    <n v="31578.14"/>
    <x v="8"/>
  </r>
  <r>
    <x v="103"/>
    <x v="37"/>
    <n v="152365.41"/>
    <x v="9"/>
  </r>
  <r>
    <x v="103"/>
    <x v="56"/>
    <n v="28715.81"/>
    <x v="9"/>
  </r>
  <r>
    <x v="103"/>
    <x v="38"/>
    <n v="152365.41"/>
    <x v="1"/>
  </r>
  <r>
    <x v="103"/>
    <x v="57"/>
    <n v="39940.99"/>
    <x v="1"/>
  </r>
  <r>
    <x v="103"/>
    <x v="39"/>
    <n v="67673.22"/>
    <x v="10"/>
  </r>
  <r>
    <x v="103"/>
    <x v="58"/>
    <n v="17739.830000000002"/>
    <x v="10"/>
  </r>
  <r>
    <x v="103"/>
    <x v="60"/>
    <n v="12694.08"/>
    <x v="6"/>
  </r>
  <r>
    <x v="103"/>
    <x v="62"/>
    <n v="29615.54"/>
    <x v="6"/>
  </r>
  <r>
    <x v="103"/>
    <x v="63"/>
    <n v="84998.24"/>
    <x v="20"/>
  </r>
  <r>
    <x v="103"/>
    <x v="64"/>
    <n v="22281.4"/>
    <x v="20"/>
  </r>
  <r>
    <x v="103"/>
    <x v="65"/>
    <n v="133181.21"/>
    <x v="0"/>
  </r>
  <r>
    <x v="103"/>
    <x v="66"/>
    <n v="34912.06"/>
    <x v="0"/>
  </r>
  <r>
    <x v="103"/>
    <x v="67"/>
    <n v="147360.66"/>
    <x v="3"/>
  </r>
  <r>
    <x v="103"/>
    <x v="68"/>
    <n v="38629.050000000003"/>
    <x v="3"/>
  </r>
  <r>
    <x v="103"/>
    <x v="69"/>
    <n v="19221.02"/>
    <x v="3"/>
  </r>
  <r>
    <x v="103"/>
    <x v="70"/>
    <n v="5038.59"/>
    <x v="3"/>
  </r>
  <r>
    <x v="103"/>
    <x v="71"/>
    <n v="18285.060000000001"/>
    <x v="3"/>
  </r>
  <r>
    <x v="103"/>
    <x v="72"/>
    <n v="4793.24"/>
    <x v="3"/>
  </r>
  <r>
    <x v="103"/>
    <x v="73"/>
    <n v="46332.27"/>
    <x v="22"/>
  </r>
  <r>
    <x v="103"/>
    <x v="74"/>
    <n v="46191.11"/>
    <x v="0"/>
  </r>
  <r>
    <x v="103"/>
    <x v="75"/>
    <n v="12574.04"/>
    <x v="0"/>
  </r>
  <r>
    <x v="103"/>
    <x v="76"/>
    <n v="44783.33"/>
    <x v="0"/>
  </r>
  <r>
    <x v="103"/>
    <x v="77"/>
    <n v="12190.82"/>
    <x v="0"/>
  </r>
  <r>
    <x v="103"/>
    <x v="78"/>
    <n v="44783.33"/>
    <x v="1"/>
  </r>
  <r>
    <x v="103"/>
    <x v="79"/>
    <n v="12190.82"/>
    <x v="1"/>
  </r>
  <r>
    <x v="103"/>
    <x v="80"/>
    <n v="68192.789999999994"/>
    <x v="0"/>
  </r>
  <r>
    <x v="103"/>
    <x v="81"/>
    <n v="17876.02"/>
    <x v="0"/>
  </r>
  <r>
    <x v="103"/>
    <x v="82"/>
    <n v="45011.79"/>
    <x v="0"/>
  </r>
  <r>
    <x v="103"/>
    <x v="83"/>
    <n v="11799.37"/>
    <x v="0"/>
  </r>
  <r>
    <x v="103"/>
    <x v="84"/>
    <n v="45011.79"/>
    <x v="15"/>
  </r>
  <r>
    <x v="103"/>
    <x v="85"/>
    <n v="11799.37"/>
    <x v="15"/>
  </r>
  <r>
    <x v="103"/>
    <x v="86"/>
    <n v="428042.66"/>
    <x v="0"/>
  </r>
  <r>
    <x v="103"/>
    <x v="87"/>
    <n v="112206.9"/>
    <x v="0"/>
  </r>
  <r>
    <x v="103"/>
    <x v="88"/>
    <n v="5753.26"/>
    <x v="17"/>
  </r>
  <r>
    <x v="103"/>
    <x v="89"/>
    <n v="1508.16"/>
    <x v="17"/>
  </r>
  <r>
    <x v="104"/>
    <x v="40"/>
    <n v="4764.54"/>
    <x v="0"/>
  </r>
  <r>
    <x v="104"/>
    <x v="42"/>
    <n v="4607.4799999999996"/>
    <x v="0"/>
  </r>
  <r>
    <x v="104"/>
    <x v="44"/>
    <n v="4607.4799999999996"/>
    <x v="1"/>
  </r>
  <r>
    <x v="104"/>
    <x v="46"/>
    <n v="5445.95"/>
    <x v="0"/>
  </r>
  <r>
    <x v="104"/>
    <x v="48"/>
    <n v="4269.3"/>
    <x v="0"/>
  </r>
  <r>
    <x v="104"/>
    <x v="50"/>
    <n v="8531.84"/>
    <x v="1"/>
  </r>
  <r>
    <x v="104"/>
    <x v="34"/>
    <n v="12744.67"/>
    <x v="18"/>
  </r>
  <r>
    <x v="104"/>
    <x v="35"/>
    <n v="13394.03"/>
    <x v="7"/>
  </r>
  <r>
    <x v="104"/>
    <x v="36"/>
    <n v="11286.83"/>
    <x v="8"/>
  </r>
  <r>
    <x v="104"/>
    <x v="37"/>
    <n v="14275.92"/>
    <x v="9"/>
  </r>
  <r>
    <x v="104"/>
    <x v="38"/>
    <n v="14275.92"/>
    <x v="1"/>
  </r>
  <r>
    <x v="104"/>
    <x v="39"/>
    <n v="6340.66"/>
    <x v="10"/>
  </r>
  <r>
    <x v="104"/>
    <x v="59"/>
    <n v="4537.18"/>
    <x v="6"/>
  </r>
  <r>
    <x v="104"/>
    <x v="61"/>
    <n v="10585.34"/>
    <x v="6"/>
  </r>
  <r>
    <x v="104"/>
    <x v="63"/>
    <n v="7963.94"/>
    <x v="20"/>
  </r>
  <r>
    <x v="104"/>
    <x v="65"/>
    <n v="12478.45"/>
    <x v="21"/>
  </r>
  <r>
    <x v="104"/>
    <x v="67"/>
    <n v="13807"/>
    <x v="3"/>
  </r>
  <r>
    <x v="104"/>
    <x v="69"/>
    <n v="1800.92"/>
    <x v="3"/>
  </r>
  <r>
    <x v="104"/>
    <x v="71"/>
    <n v="1713.22"/>
    <x v="3"/>
  </r>
  <r>
    <x v="104"/>
    <x v="73"/>
    <n v="3439.49"/>
    <x v="22"/>
  </r>
  <r>
    <x v="104"/>
    <x v="74"/>
    <n v="4327.8900000000003"/>
    <x v="0"/>
  </r>
  <r>
    <x v="104"/>
    <x v="76"/>
    <n v="4195.99"/>
    <x v="0"/>
  </r>
  <r>
    <x v="104"/>
    <x v="78"/>
    <n v="4195.99"/>
    <x v="1"/>
  </r>
  <r>
    <x v="104"/>
    <x v="80"/>
    <n v="6389.34"/>
    <x v="0"/>
  </r>
  <r>
    <x v="104"/>
    <x v="82"/>
    <n v="4217.3900000000003"/>
    <x v="0"/>
  </r>
  <r>
    <x v="104"/>
    <x v="84"/>
    <n v="4217.3900000000003"/>
    <x v="15"/>
  </r>
  <r>
    <x v="104"/>
    <x v="86"/>
    <n v="40105.589999999997"/>
    <x v="0"/>
  </r>
  <r>
    <x v="104"/>
    <x v="88"/>
    <n v="539.04999999999995"/>
    <x v="36"/>
  </r>
  <r>
    <x v="105"/>
    <x v="40"/>
    <n v="1219.22"/>
    <x v="0"/>
  </r>
  <r>
    <x v="105"/>
    <x v="42"/>
    <n v="1179.03"/>
    <x v="0"/>
  </r>
  <r>
    <x v="105"/>
    <x v="44"/>
    <n v="1179.03"/>
    <x v="1"/>
  </r>
  <r>
    <x v="105"/>
    <x v="46"/>
    <n v="1393.59"/>
    <x v="0"/>
  </r>
  <r>
    <x v="105"/>
    <x v="48"/>
    <n v="1092.49"/>
    <x v="0"/>
  </r>
  <r>
    <x v="105"/>
    <x v="50"/>
    <n v="2183.25"/>
    <x v="1"/>
  </r>
  <r>
    <x v="105"/>
    <x v="34"/>
    <n v="3261.29"/>
    <x v="18"/>
  </r>
  <r>
    <x v="105"/>
    <x v="35"/>
    <n v="3427.45"/>
    <x v="7"/>
  </r>
  <r>
    <x v="105"/>
    <x v="36"/>
    <n v="2888.23"/>
    <x v="19"/>
  </r>
  <r>
    <x v="105"/>
    <x v="37"/>
    <n v="3653.12"/>
    <x v="9"/>
  </r>
  <r>
    <x v="105"/>
    <x v="38"/>
    <n v="3653.12"/>
    <x v="1"/>
  </r>
  <r>
    <x v="105"/>
    <x v="39"/>
    <n v="1622.54"/>
    <x v="10"/>
  </r>
  <r>
    <x v="105"/>
    <x v="63"/>
    <n v="2037.92"/>
    <x v="20"/>
  </r>
  <r>
    <x v="105"/>
    <x v="65"/>
    <n v="3193.16"/>
    <x v="21"/>
  </r>
  <r>
    <x v="105"/>
    <x v="67"/>
    <n v="3533.13"/>
    <x v="3"/>
  </r>
  <r>
    <x v="105"/>
    <x v="69"/>
    <n v="460.84"/>
    <x v="3"/>
  </r>
  <r>
    <x v="105"/>
    <x v="71"/>
    <n v="438.4"/>
    <x v="3"/>
  </r>
  <r>
    <x v="105"/>
    <x v="73"/>
    <n v="880.15"/>
    <x v="23"/>
  </r>
  <r>
    <x v="105"/>
    <x v="74"/>
    <n v="1107.48"/>
    <x v="0"/>
  </r>
  <r>
    <x v="105"/>
    <x v="76"/>
    <n v="1073.73"/>
    <x v="0"/>
  </r>
  <r>
    <x v="105"/>
    <x v="78"/>
    <n v="1073.73"/>
    <x v="1"/>
  </r>
  <r>
    <x v="105"/>
    <x v="80"/>
    <n v="1635"/>
    <x v="0"/>
  </r>
  <r>
    <x v="105"/>
    <x v="82"/>
    <n v="1079.21"/>
    <x v="0"/>
  </r>
  <r>
    <x v="105"/>
    <x v="84"/>
    <n v="1079.21"/>
    <x v="15"/>
  </r>
  <r>
    <x v="105"/>
    <x v="86"/>
    <n v="10262.790000000001"/>
    <x v="0"/>
  </r>
  <r>
    <x v="105"/>
    <x v="88"/>
    <n v="137.94"/>
    <x v="17"/>
  </r>
  <r>
    <x v="106"/>
    <x v="40"/>
    <n v="53040.91"/>
    <x v="0"/>
  </r>
  <r>
    <x v="106"/>
    <x v="41"/>
    <n v="14438.68"/>
    <x v="0"/>
  </r>
  <r>
    <x v="106"/>
    <x v="42"/>
    <n v="51292.44"/>
    <x v="0"/>
  </r>
  <r>
    <x v="106"/>
    <x v="43"/>
    <n v="13962.72"/>
    <x v="0"/>
  </r>
  <r>
    <x v="106"/>
    <x v="44"/>
    <n v="51292.44"/>
    <x v="1"/>
  </r>
  <r>
    <x v="106"/>
    <x v="45"/>
    <n v="13962.72"/>
    <x v="1"/>
  </r>
  <r>
    <x v="106"/>
    <x v="46"/>
    <n v="60626.59"/>
    <x v="0"/>
  </r>
  <r>
    <x v="106"/>
    <x v="47"/>
    <n v="15892.63"/>
    <x v="0"/>
  </r>
  <r>
    <x v="106"/>
    <x v="48"/>
    <n v="47527.7"/>
    <x v="0"/>
  </r>
  <r>
    <x v="106"/>
    <x v="49"/>
    <n v="12458.89"/>
    <x v="0"/>
  </r>
  <r>
    <x v="106"/>
    <x v="50"/>
    <n v="94980.1"/>
    <x v="1"/>
  </r>
  <r>
    <x v="106"/>
    <x v="51"/>
    <n v="24898.04"/>
    <x v="1"/>
  </r>
  <r>
    <x v="106"/>
    <x v="34"/>
    <n v="141879.10999999999"/>
    <x v="18"/>
  </r>
  <r>
    <x v="106"/>
    <x v="52"/>
    <n v="31819.98"/>
    <x v="18"/>
  </r>
  <r>
    <x v="106"/>
    <x v="35"/>
    <n v="149108.01999999999"/>
    <x v="7"/>
  </r>
  <r>
    <x v="106"/>
    <x v="53"/>
    <n v="33441.26"/>
    <x v="7"/>
  </r>
  <r>
    <x v="106"/>
    <x v="36"/>
    <n v="125649.78"/>
    <x v="19"/>
  </r>
  <r>
    <x v="106"/>
    <x v="54"/>
    <n v="32937.769999999997"/>
    <x v="19"/>
  </r>
  <r>
    <x v="106"/>
    <x v="37"/>
    <n v="158925.68"/>
    <x v="9"/>
  </r>
  <r>
    <x v="106"/>
    <x v="56"/>
    <n v="24285.87"/>
    <x v="9"/>
  </r>
  <r>
    <x v="106"/>
    <x v="38"/>
    <n v="158925.68"/>
    <x v="1"/>
  </r>
  <r>
    <x v="106"/>
    <x v="57"/>
    <n v="35643.11"/>
    <x v="1"/>
  </r>
  <r>
    <x v="106"/>
    <x v="39"/>
    <n v="70586.97"/>
    <x v="10"/>
  </r>
  <r>
    <x v="106"/>
    <x v="58"/>
    <n v="15830.91"/>
    <x v="10"/>
  </r>
  <r>
    <x v="106"/>
    <x v="59"/>
    <n v="51670.91"/>
    <x v="6"/>
  </r>
  <r>
    <x v="106"/>
    <x v="60"/>
    <n v="13240.63"/>
    <x v="6"/>
  </r>
  <r>
    <x v="106"/>
    <x v="61"/>
    <n v="120549.29"/>
    <x v="6"/>
  </r>
  <r>
    <x v="106"/>
    <x v="62"/>
    <n v="30890.67"/>
    <x v="6"/>
  </r>
  <r>
    <x v="106"/>
    <x v="63"/>
    <n v="88657.94"/>
    <x v="20"/>
  </r>
  <r>
    <x v="106"/>
    <x v="64"/>
    <n v="23240.75"/>
    <x v="20"/>
  </r>
  <r>
    <x v="106"/>
    <x v="65"/>
    <n v="138915.48000000001"/>
    <x v="21"/>
  </r>
  <r>
    <x v="106"/>
    <x v="66"/>
    <n v="31155.32"/>
    <x v="21"/>
  </r>
  <r>
    <x v="106"/>
    <x v="67"/>
    <n v="153705.45000000001"/>
    <x v="3"/>
  </r>
  <r>
    <x v="106"/>
    <x v="68"/>
    <n v="34472.339999999997"/>
    <x v="3"/>
  </r>
  <r>
    <x v="106"/>
    <x v="69"/>
    <n v="20048.599999999999"/>
    <x v="3"/>
  </r>
  <r>
    <x v="106"/>
    <x v="70"/>
    <n v="5255.53"/>
    <x v="3"/>
  </r>
  <r>
    <x v="106"/>
    <x v="71"/>
    <n v="19072.34"/>
    <x v="3"/>
  </r>
  <r>
    <x v="106"/>
    <x v="72"/>
    <n v="4999.6099999999997"/>
    <x v="3"/>
  </r>
  <r>
    <x v="106"/>
    <x v="73"/>
    <n v="48327.16"/>
    <x v="23"/>
  </r>
  <r>
    <x v="106"/>
    <x v="74"/>
    <n v="48179.92"/>
    <x v="0"/>
  </r>
  <r>
    <x v="106"/>
    <x v="75"/>
    <n v="13115.43"/>
    <x v="0"/>
  </r>
  <r>
    <x v="106"/>
    <x v="76"/>
    <n v="46711.53"/>
    <x v="0"/>
  </r>
  <r>
    <x v="106"/>
    <x v="77"/>
    <n v="12715.71"/>
    <x v="0"/>
  </r>
  <r>
    <x v="106"/>
    <x v="78"/>
    <n v="46711.53"/>
    <x v="1"/>
  </r>
  <r>
    <x v="106"/>
    <x v="79"/>
    <n v="12715.71"/>
    <x v="1"/>
  </r>
  <r>
    <x v="106"/>
    <x v="80"/>
    <n v="71128.91"/>
    <x v="0"/>
  </r>
  <r>
    <x v="106"/>
    <x v="81"/>
    <n v="18645.7"/>
    <x v="0"/>
  </r>
  <r>
    <x v="106"/>
    <x v="82"/>
    <n v="46949.83"/>
    <x v="0"/>
  </r>
  <r>
    <x v="106"/>
    <x v="83"/>
    <n v="12307.41"/>
    <x v="0"/>
  </r>
  <r>
    <x v="106"/>
    <x v="84"/>
    <n v="46949.83"/>
    <x v="15"/>
  </r>
  <r>
    <x v="106"/>
    <x v="85"/>
    <n v="12307.41"/>
    <x v="15"/>
  </r>
  <r>
    <x v="106"/>
    <x v="86"/>
    <n v="446472.54"/>
    <x v="0"/>
  </r>
  <r>
    <x v="106"/>
    <x v="87"/>
    <n v="117038.1"/>
    <x v="0"/>
  </r>
  <r>
    <x v="106"/>
    <x v="88"/>
    <n v="6000.98"/>
    <x v="17"/>
  </r>
  <r>
    <x v="106"/>
    <x v="89"/>
    <n v="1573.09"/>
    <x v="17"/>
  </r>
  <r>
    <x v="107"/>
    <x v="40"/>
    <n v="11439.69"/>
    <x v="0"/>
  </r>
  <r>
    <x v="107"/>
    <x v="42"/>
    <n v="11062.59"/>
    <x v="0"/>
  </r>
  <r>
    <x v="107"/>
    <x v="44"/>
    <n v="11062.59"/>
    <x v="1"/>
  </r>
  <r>
    <x v="107"/>
    <x v="46"/>
    <n v="13075.75"/>
    <x v="0"/>
  </r>
  <r>
    <x v="107"/>
    <x v="48"/>
    <n v="10250.620000000001"/>
    <x v="0"/>
  </r>
  <r>
    <x v="107"/>
    <x v="50"/>
    <n v="20485"/>
    <x v="1"/>
  </r>
  <r>
    <x v="107"/>
    <x v="34"/>
    <n v="30600.03"/>
    <x v="18"/>
  </r>
  <r>
    <x v="107"/>
    <x v="35"/>
    <n v="32159.14"/>
    <x v="7"/>
  </r>
  <r>
    <x v="107"/>
    <x v="36"/>
    <n v="27099.74"/>
    <x v="19"/>
  </r>
  <r>
    <x v="107"/>
    <x v="37"/>
    <n v="34276.58"/>
    <x v="9"/>
  </r>
  <r>
    <x v="107"/>
    <x v="38"/>
    <n v="34276.58"/>
    <x v="1"/>
  </r>
  <r>
    <x v="107"/>
    <x v="39"/>
    <n v="15223.97"/>
    <x v="10"/>
  </r>
  <r>
    <x v="107"/>
    <x v="65"/>
    <n v="29960.85"/>
    <x v="21"/>
  </r>
  <r>
    <x v="107"/>
    <x v="67"/>
    <n v="33150.699999999997"/>
    <x v="3"/>
  </r>
  <r>
    <x v="107"/>
    <x v="69"/>
    <n v="4324.0200000000004"/>
    <x v="3"/>
  </r>
  <r>
    <x v="107"/>
    <x v="71"/>
    <n v="4113.46"/>
    <x v="3"/>
  </r>
  <r>
    <x v="107"/>
    <x v="73"/>
    <n v="8258.24"/>
    <x v="23"/>
  </r>
  <r>
    <x v="107"/>
    <x v="74"/>
    <n v="10391.290000000001"/>
    <x v="0"/>
  </r>
  <r>
    <x v="107"/>
    <x v="76"/>
    <n v="10074.59"/>
    <x v="0"/>
  </r>
  <r>
    <x v="107"/>
    <x v="78"/>
    <n v="10074.59"/>
    <x v="1"/>
  </r>
  <r>
    <x v="107"/>
    <x v="80"/>
    <n v="15340.86"/>
    <x v="0"/>
  </r>
  <r>
    <x v="107"/>
    <x v="82"/>
    <n v="10125.99"/>
    <x v="0"/>
  </r>
  <r>
    <x v="107"/>
    <x v="84"/>
    <n v="10125.99"/>
    <x v="15"/>
  </r>
  <r>
    <x v="107"/>
    <x v="86"/>
    <n v="96293.77"/>
    <x v="0"/>
  </r>
  <r>
    <x v="107"/>
    <x v="88"/>
    <n v="1294.27"/>
    <x v="17"/>
  </r>
  <r>
    <x v="108"/>
    <x v="40"/>
    <n v="12224.37"/>
    <x v="0"/>
  </r>
  <r>
    <x v="108"/>
    <x v="42"/>
    <n v="11821.4"/>
    <x v="0"/>
  </r>
  <r>
    <x v="108"/>
    <x v="44"/>
    <n v="11821.4"/>
    <x v="1"/>
  </r>
  <r>
    <x v="108"/>
    <x v="46"/>
    <n v="13972.65"/>
    <x v="0"/>
  </r>
  <r>
    <x v="108"/>
    <x v="48"/>
    <n v="10953.74"/>
    <x v="0"/>
  </r>
  <r>
    <x v="108"/>
    <x v="50"/>
    <n v="21890.12"/>
    <x v="1"/>
  </r>
  <r>
    <x v="108"/>
    <x v="34"/>
    <n v="32698.959999999999"/>
    <x v="18"/>
  </r>
  <r>
    <x v="108"/>
    <x v="35"/>
    <n v="34365.01"/>
    <x v="7"/>
  </r>
  <r>
    <x v="108"/>
    <x v="36"/>
    <n v="28958.57"/>
    <x v="19"/>
  </r>
  <r>
    <x v="108"/>
    <x v="37"/>
    <n v="36627.69"/>
    <x v="9"/>
  </r>
  <r>
    <x v="108"/>
    <x v="38"/>
    <n v="36627.69"/>
    <x v="1"/>
  </r>
  <r>
    <x v="108"/>
    <x v="39"/>
    <n v="16268.22"/>
    <x v="10"/>
  </r>
  <r>
    <x v="108"/>
    <x v="69"/>
    <n v="4620.6099999999997"/>
    <x v="3"/>
  </r>
  <r>
    <x v="108"/>
    <x v="71"/>
    <n v="4395.6099999999997"/>
    <x v="3"/>
  </r>
  <r>
    <x v="108"/>
    <x v="74"/>
    <n v="11104.05"/>
    <x v="0"/>
  </r>
  <r>
    <x v="108"/>
    <x v="76"/>
    <n v="10765.63"/>
    <x v="0"/>
  </r>
  <r>
    <x v="108"/>
    <x v="78"/>
    <n v="10765.63"/>
    <x v="1"/>
  </r>
  <r>
    <x v="108"/>
    <x v="80"/>
    <n v="16393.12"/>
    <x v="0"/>
  </r>
  <r>
    <x v="108"/>
    <x v="82"/>
    <n v="10820.55"/>
    <x v="0"/>
  </r>
  <r>
    <x v="108"/>
    <x v="84"/>
    <n v="10820.55"/>
    <x v="15"/>
  </r>
  <r>
    <x v="108"/>
    <x v="86"/>
    <n v="102898.78"/>
    <x v="0"/>
  </r>
  <r>
    <x v="108"/>
    <x v="88"/>
    <n v="1383.05"/>
    <x v="17"/>
  </r>
  <r>
    <x v="109"/>
    <x v="40"/>
    <n v="14936.41"/>
    <x v="0"/>
  </r>
  <r>
    <x v="109"/>
    <x v="41"/>
    <n v="4065.96"/>
    <x v="0"/>
  </r>
  <r>
    <x v="109"/>
    <x v="42"/>
    <n v="14444.03"/>
    <x v="0"/>
  </r>
  <r>
    <x v="109"/>
    <x v="43"/>
    <n v="3931.92"/>
    <x v="0"/>
  </r>
  <r>
    <x v="109"/>
    <x v="44"/>
    <n v="14444.03"/>
    <x v="1"/>
  </r>
  <r>
    <x v="109"/>
    <x v="45"/>
    <n v="3931.92"/>
    <x v="1"/>
  </r>
  <r>
    <x v="109"/>
    <x v="46"/>
    <n v="17072.55"/>
    <x v="0"/>
  </r>
  <r>
    <x v="109"/>
    <x v="47"/>
    <n v="4475.3900000000003"/>
    <x v="0"/>
  </r>
  <r>
    <x v="109"/>
    <x v="48"/>
    <n v="13383.88"/>
    <x v="0"/>
  </r>
  <r>
    <x v="109"/>
    <x v="49"/>
    <n v="3508.44"/>
    <x v="0"/>
  </r>
  <r>
    <x v="109"/>
    <x v="50"/>
    <n v="26746.55"/>
    <x v="1"/>
  </r>
  <r>
    <x v="109"/>
    <x v="51"/>
    <n v="7011.33"/>
    <x v="1"/>
  </r>
  <r>
    <x v="109"/>
    <x v="34"/>
    <n v="39953.39"/>
    <x v="18"/>
  </r>
  <r>
    <x v="109"/>
    <x v="52"/>
    <n v="8960.56"/>
    <x v="18"/>
  </r>
  <r>
    <x v="109"/>
    <x v="35"/>
    <n v="41989.06"/>
    <x v="7"/>
  </r>
  <r>
    <x v="109"/>
    <x v="53"/>
    <n v="9417.11"/>
    <x v="7"/>
  </r>
  <r>
    <x v="109"/>
    <x v="36"/>
    <n v="35383.18"/>
    <x v="26"/>
  </r>
  <r>
    <x v="109"/>
    <x v="54"/>
    <n v="7935.57"/>
    <x v="26"/>
  </r>
  <r>
    <x v="109"/>
    <x v="37"/>
    <n v="44753.73"/>
    <x v="9"/>
  </r>
  <r>
    <x v="109"/>
    <x v="56"/>
    <n v="6838.94"/>
    <x v="9"/>
  </r>
  <r>
    <x v="109"/>
    <x v="38"/>
    <n v="44753.73"/>
    <x v="1"/>
  </r>
  <r>
    <x v="109"/>
    <x v="57"/>
    <n v="10037.16"/>
    <x v="1"/>
  </r>
  <r>
    <x v="109"/>
    <x v="39"/>
    <n v="19877.400000000001"/>
    <x v="10"/>
  </r>
  <r>
    <x v="109"/>
    <x v="58"/>
    <n v="4458.01"/>
    <x v="10"/>
  </r>
  <r>
    <x v="109"/>
    <x v="59"/>
    <n v="14223.66"/>
    <x v="6"/>
  </r>
  <r>
    <x v="109"/>
    <x v="60"/>
    <n v="3190.01"/>
    <x v="6"/>
  </r>
  <r>
    <x v="109"/>
    <x v="61"/>
    <n v="33184.089999999997"/>
    <x v="6"/>
  </r>
  <r>
    <x v="109"/>
    <x v="62"/>
    <n v="7442.37"/>
    <x v="6"/>
  </r>
  <r>
    <x v="109"/>
    <x v="63"/>
    <n v="24966.22"/>
    <x v="20"/>
  </r>
  <r>
    <x v="109"/>
    <x v="64"/>
    <n v="5599.3"/>
    <x v="20"/>
  </r>
  <r>
    <x v="109"/>
    <x v="65"/>
    <n v="39118.82"/>
    <x v="21"/>
  </r>
  <r>
    <x v="109"/>
    <x v="66"/>
    <n v="8773.39"/>
    <x v="21"/>
  </r>
  <r>
    <x v="109"/>
    <x v="67"/>
    <n v="43283.7"/>
    <x v="3"/>
  </r>
  <r>
    <x v="109"/>
    <x v="68"/>
    <n v="9707.4699999999993"/>
    <x v="3"/>
  </r>
  <r>
    <x v="109"/>
    <x v="69"/>
    <n v="5645.72"/>
    <x v="3"/>
  </r>
  <r>
    <x v="109"/>
    <x v="70"/>
    <n v="1479.97"/>
    <x v="3"/>
  </r>
  <r>
    <x v="109"/>
    <x v="71"/>
    <n v="5370.8"/>
    <x v="3"/>
  </r>
  <r>
    <x v="109"/>
    <x v="72"/>
    <n v="1407.9"/>
    <x v="3"/>
  </r>
  <r>
    <x v="109"/>
    <x v="73"/>
    <n v="13609.01"/>
    <x v="22"/>
  </r>
  <r>
    <x v="109"/>
    <x v="74"/>
    <n v="13567.54"/>
    <x v="0"/>
  </r>
  <r>
    <x v="109"/>
    <x v="75"/>
    <n v="3693.33"/>
    <x v="0"/>
  </r>
  <r>
    <x v="109"/>
    <x v="76"/>
    <n v="13154.04"/>
    <x v="0"/>
  </r>
  <r>
    <x v="109"/>
    <x v="77"/>
    <n v="3580.77"/>
    <x v="0"/>
  </r>
  <r>
    <x v="109"/>
    <x v="78"/>
    <n v="13154.04"/>
    <x v="1"/>
  </r>
  <r>
    <x v="109"/>
    <x v="79"/>
    <n v="3580.77"/>
    <x v="1"/>
  </r>
  <r>
    <x v="109"/>
    <x v="80"/>
    <n v="20030.009999999998"/>
    <x v="0"/>
  </r>
  <r>
    <x v="109"/>
    <x v="81"/>
    <n v="5250.66"/>
    <x v="0"/>
  </r>
  <r>
    <x v="109"/>
    <x v="82"/>
    <n v="13221.15"/>
    <x v="0"/>
  </r>
  <r>
    <x v="109"/>
    <x v="83"/>
    <n v="3465.79"/>
    <x v="0"/>
  </r>
  <r>
    <x v="109"/>
    <x v="84"/>
    <n v="13221.15"/>
    <x v="15"/>
  </r>
  <r>
    <x v="109"/>
    <x v="85"/>
    <n v="3465.79"/>
    <x v="15"/>
  </r>
  <r>
    <x v="109"/>
    <x v="86"/>
    <n v="125727.39"/>
    <x v="0"/>
  </r>
  <r>
    <x v="109"/>
    <x v="87"/>
    <n v="32958.120000000003"/>
    <x v="0"/>
  </r>
  <r>
    <x v="109"/>
    <x v="88"/>
    <n v="1689.88"/>
    <x v="17"/>
  </r>
  <r>
    <x v="109"/>
    <x v="89"/>
    <n v="442.99"/>
    <x v="17"/>
  </r>
  <r>
    <x v="110"/>
    <x v="40"/>
    <n v="28556.7"/>
    <x v="0"/>
  </r>
  <r>
    <x v="110"/>
    <x v="41"/>
    <n v="7773.64"/>
    <x v="0"/>
  </r>
  <r>
    <x v="110"/>
    <x v="42"/>
    <n v="27615.34"/>
    <x v="0"/>
  </r>
  <r>
    <x v="110"/>
    <x v="43"/>
    <n v="7517.39"/>
    <x v="0"/>
  </r>
  <r>
    <x v="110"/>
    <x v="44"/>
    <n v="27615.34"/>
    <x v="1"/>
  </r>
  <r>
    <x v="110"/>
    <x v="45"/>
    <n v="2247.48"/>
    <x v="1"/>
  </r>
  <r>
    <x v="110"/>
    <x v="46"/>
    <n v="32640.76"/>
    <x v="0"/>
  </r>
  <r>
    <x v="110"/>
    <x v="47"/>
    <n v="8556.43"/>
    <x v="0"/>
  </r>
  <r>
    <x v="110"/>
    <x v="48"/>
    <n v="25588.44"/>
    <x v="0"/>
  </r>
  <r>
    <x v="110"/>
    <x v="49"/>
    <n v="6707.74"/>
    <x v="0"/>
  </r>
  <r>
    <x v="110"/>
    <x v="50"/>
    <n v="51136.34"/>
    <x v="1"/>
  </r>
  <r>
    <x v="110"/>
    <x v="51"/>
    <n v="3723.68"/>
    <x v="1"/>
  </r>
  <r>
    <x v="110"/>
    <x v="34"/>
    <n v="76386.3"/>
    <x v="18"/>
  </r>
  <r>
    <x v="110"/>
    <x v="52"/>
    <n v="20023.87"/>
    <x v="18"/>
  </r>
  <r>
    <x v="110"/>
    <x v="35"/>
    <n v="80278.28"/>
    <x v="7"/>
  </r>
  <r>
    <x v="110"/>
    <x v="53"/>
    <n v="21044.11"/>
    <x v="7"/>
  </r>
  <r>
    <x v="110"/>
    <x v="36"/>
    <n v="67648.59"/>
    <x v="8"/>
  </r>
  <r>
    <x v="110"/>
    <x v="54"/>
    <n v="17733.37"/>
    <x v="8"/>
  </r>
  <r>
    <x v="110"/>
    <x v="37"/>
    <n v="85564.01"/>
    <x v="9"/>
  </r>
  <r>
    <x v="110"/>
    <x v="56"/>
    <n v="16125.97"/>
    <x v="9"/>
  </r>
  <r>
    <x v="110"/>
    <x v="38"/>
    <n v="85564.01"/>
    <x v="1"/>
  </r>
  <r>
    <x v="110"/>
    <x v="57"/>
    <n v="6230.65"/>
    <x v="1"/>
  </r>
  <r>
    <x v="110"/>
    <x v="39"/>
    <n v="38003.32"/>
    <x v="10"/>
  </r>
  <r>
    <x v="110"/>
    <x v="58"/>
    <n v="9962.17"/>
    <x v="10"/>
  </r>
  <r>
    <x v="110"/>
    <x v="59"/>
    <n v="27194.02"/>
    <x v="6"/>
  </r>
  <r>
    <x v="110"/>
    <x v="60"/>
    <n v="7128.63"/>
    <x v="6"/>
  </r>
  <r>
    <x v="110"/>
    <x v="61"/>
    <n v="63444.19"/>
    <x v="6"/>
  </r>
  <r>
    <x v="110"/>
    <x v="62"/>
    <n v="16631.23"/>
    <x v="6"/>
  </r>
  <r>
    <x v="110"/>
    <x v="63"/>
    <n v="47732.56"/>
    <x v="20"/>
  </r>
  <r>
    <x v="110"/>
    <x v="64"/>
    <n v="12512.59"/>
    <x v="20"/>
  </r>
  <r>
    <x v="110"/>
    <x v="65"/>
    <n v="74790.720000000001"/>
    <x v="21"/>
  </r>
  <r>
    <x v="110"/>
    <x v="66"/>
    <n v="19605.599999999999"/>
    <x v="21"/>
  </r>
  <r>
    <x v="110"/>
    <x v="67"/>
    <n v="82753.490000000005"/>
    <x v="3"/>
  </r>
  <r>
    <x v="110"/>
    <x v="68"/>
    <n v="6025.99"/>
    <x v="3"/>
  </r>
  <r>
    <x v="110"/>
    <x v="69"/>
    <n v="10793.97"/>
    <x v="3"/>
  </r>
  <r>
    <x v="110"/>
    <x v="70"/>
    <n v="786"/>
    <x v="3"/>
  </r>
  <r>
    <x v="110"/>
    <x v="71"/>
    <n v="10268.36"/>
    <x v="3"/>
  </r>
  <r>
    <x v="110"/>
    <x v="72"/>
    <n v="747.72"/>
    <x v="3"/>
  </r>
  <r>
    <x v="110"/>
    <x v="73"/>
    <n v="26018.86"/>
    <x v="22"/>
  </r>
  <r>
    <x v="110"/>
    <x v="74"/>
    <n v="25939.59"/>
    <x v="0"/>
  </r>
  <r>
    <x v="110"/>
    <x v="75"/>
    <n v="7061.22"/>
    <x v="0"/>
  </r>
  <r>
    <x v="110"/>
    <x v="76"/>
    <n v="25149.03"/>
    <x v="0"/>
  </r>
  <r>
    <x v="110"/>
    <x v="77"/>
    <n v="6846.01"/>
    <x v="0"/>
  </r>
  <r>
    <x v="110"/>
    <x v="78"/>
    <n v="25149.03"/>
    <x v="1"/>
  </r>
  <r>
    <x v="110"/>
    <x v="79"/>
    <n v="2046.75"/>
    <x v="1"/>
  </r>
  <r>
    <x v="110"/>
    <x v="80"/>
    <n v="38295.1"/>
    <x v="0"/>
  </r>
  <r>
    <x v="110"/>
    <x v="81"/>
    <n v="10038.66"/>
    <x v="0"/>
  </r>
  <r>
    <x v="110"/>
    <x v="82"/>
    <n v="25277.32"/>
    <x v="0"/>
  </r>
  <r>
    <x v="110"/>
    <x v="83"/>
    <n v="6626.19"/>
    <x v="0"/>
  </r>
  <r>
    <x v="110"/>
    <x v="84"/>
    <n v="25277.32"/>
    <x v="15"/>
  </r>
  <r>
    <x v="110"/>
    <x v="85"/>
    <n v="1840.66"/>
    <x v="15"/>
  </r>
  <r>
    <x v="110"/>
    <x v="86"/>
    <n v="240376.39"/>
    <x v="0"/>
  </r>
  <r>
    <x v="110"/>
    <x v="87"/>
    <n v="63012.15"/>
    <x v="0"/>
  </r>
  <r>
    <x v="110"/>
    <x v="88"/>
    <n v="3230.87"/>
    <x v="17"/>
  </r>
  <r>
    <x v="110"/>
    <x v="89"/>
    <n v="235.27"/>
    <x v="17"/>
  </r>
  <r>
    <x v="111"/>
    <x v="40"/>
    <n v="224.66"/>
    <x v="0"/>
  </r>
  <r>
    <x v="111"/>
    <x v="42"/>
    <n v="217.26"/>
    <x v="0"/>
  </r>
  <r>
    <x v="111"/>
    <x v="44"/>
    <n v="217.26"/>
    <x v="1"/>
  </r>
  <r>
    <x v="111"/>
    <x v="46"/>
    <n v="256.79000000000002"/>
    <x v="0"/>
  </r>
  <r>
    <x v="111"/>
    <x v="48"/>
    <n v="201.31"/>
    <x v="0"/>
  </r>
  <r>
    <x v="111"/>
    <x v="50"/>
    <n v="402.3"/>
    <x v="1"/>
  </r>
  <r>
    <x v="111"/>
    <x v="34"/>
    <n v="600.95000000000005"/>
    <x v="18"/>
  </r>
  <r>
    <x v="111"/>
    <x v="35"/>
    <n v="631.57000000000005"/>
    <x v="7"/>
  </r>
  <r>
    <x v="111"/>
    <x v="36"/>
    <n v="532.21"/>
    <x v="8"/>
  </r>
  <r>
    <x v="111"/>
    <x v="37"/>
    <n v="673.15"/>
    <x v="9"/>
  </r>
  <r>
    <x v="111"/>
    <x v="38"/>
    <n v="673.15"/>
    <x v="1"/>
  </r>
  <r>
    <x v="111"/>
    <x v="39"/>
    <n v="298.98"/>
    <x v="10"/>
  </r>
  <r>
    <x v="111"/>
    <x v="59"/>
    <n v="213.94"/>
    <x v="6"/>
  </r>
  <r>
    <x v="111"/>
    <x v="61"/>
    <n v="499.13"/>
    <x v="6"/>
  </r>
  <r>
    <x v="111"/>
    <x v="63"/>
    <n v="375.52"/>
    <x v="20"/>
  </r>
  <r>
    <x v="111"/>
    <x v="65"/>
    <n v="588.4"/>
    <x v="21"/>
  </r>
  <r>
    <x v="111"/>
    <x v="67"/>
    <n v="651.04"/>
    <x v="3"/>
  </r>
  <r>
    <x v="111"/>
    <x v="69"/>
    <n v="84.92"/>
    <x v="3"/>
  </r>
  <r>
    <x v="111"/>
    <x v="71"/>
    <n v="80.78"/>
    <x v="3"/>
  </r>
  <r>
    <x v="111"/>
    <x v="73"/>
    <n v="162.18"/>
    <x v="22"/>
  </r>
  <r>
    <x v="111"/>
    <x v="74"/>
    <n v="204.07"/>
    <x v="0"/>
  </r>
  <r>
    <x v="111"/>
    <x v="76"/>
    <n v="197.85"/>
    <x v="0"/>
  </r>
  <r>
    <x v="111"/>
    <x v="78"/>
    <n v="197.85"/>
    <x v="1"/>
  </r>
  <r>
    <x v="111"/>
    <x v="80"/>
    <n v="301.27999999999997"/>
    <x v="0"/>
  </r>
  <r>
    <x v="111"/>
    <x v="82"/>
    <n v="198.86"/>
    <x v="0"/>
  </r>
  <r>
    <x v="111"/>
    <x v="84"/>
    <n v="198.86"/>
    <x v="15"/>
  </r>
  <r>
    <x v="111"/>
    <x v="86"/>
    <n v="1891.1"/>
    <x v="0"/>
  </r>
  <r>
    <x v="111"/>
    <x v="88"/>
    <n v="25.42"/>
    <x v="17"/>
  </r>
  <r>
    <x v="112"/>
    <x v="34"/>
    <n v="2843.08"/>
    <x v="18"/>
  </r>
  <r>
    <x v="113"/>
    <x v="40"/>
    <n v="523271.86"/>
    <x v="29"/>
  </r>
  <r>
    <x v="113"/>
    <x v="41"/>
    <n v="140986.46"/>
    <x v="29"/>
  </r>
  <r>
    <x v="113"/>
    <x v="42"/>
    <n v="506022.37"/>
    <x v="29"/>
  </r>
  <r>
    <x v="113"/>
    <x v="43"/>
    <n v="136338.89000000001"/>
    <x v="29"/>
  </r>
  <r>
    <x v="113"/>
    <x v="44"/>
    <n v="506022.37"/>
    <x v="1"/>
  </r>
  <r>
    <x v="113"/>
    <x v="45"/>
    <n v="40761.339999999997"/>
    <x v="1"/>
  </r>
  <r>
    <x v="113"/>
    <x v="46"/>
    <n v="598107.91"/>
    <x v="0"/>
  </r>
  <r>
    <x v="113"/>
    <x v="47"/>
    <n v="155183.47"/>
    <x v="0"/>
  </r>
  <r>
    <x v="113"/>
    <x v="48"/>
    <n v="468881.61"/>
    <x v="0"/>
  </r>
  <r>
    <x v="113"/>
    <x v="49"/>
    <n v="121654.76"/>
    <x v="0"/>
  </r>
  <r>
    <x v="113"/>
    <x v="50"/>
    <n v="937020.28"/>
    <x v="1"/>
  </r>
  <r>
    <x v="113"/>
    <x v="51"/>
    <n v="67534.34"/>
    <x v="1"/>
  </r>
  <r>
    <x v="113"/>
    <x v="34"/>
    <n v="1394965.77"/>
    <x v="18"/>
  </r>
  <r>
    <x v="113"/>
    <x v="52"/>
    <n v="100881.26"/>
    <x v="18"/>
  </r>
  <r>
    <x v="113"/>
    <x v="35"/>
    <n v="1466041.01"/>
    <x v="7"/>
  </r>
  <r>
    <x v="113"/>
    <x v="53"/>
    <n v="106021.29"/>
    <x v="7"/>
  </r>
  <r>
    <x v="113"/>
    <x v="36"/>
    <n v="1235397.79"/>
    <x v="8"/>
  </r>
  <r>
    <x v="113"/>
    <x v="54"/>
    <n v="89341.61"/>
    <x v="8"/>
  </r>
  <r>
    <x v="113"/>
    <x v="37"/>
    <n v="1562568.91"/>
    <x v="9"/>
  </r>
  <r>
    <x v="113"/>
    <x v="56"/>
    <n v="15823.59"/>
    <x v="9"/>
  </r>
  <r>
    <x v="113"/>
    <x v="38"/>
    <n v="1562568.91"/>
    <x v="1"/>
  </r>
  <r>
    <x v="113"/>
    <x v="57"/>
    <n v="113002"/>
    <x v="1"/>
  </r>
  <r>
    <x v="113"/>
    <x v="39"/>
    <n v="694016.24"/>
    <x v="10"/>
  </r>
  <r>
    <x v="113"/>
    <x v="58"/>
    <n v="50189.93"/>
    <x v="10"/>
  </r>
  <r>
    <x v="113"/>
    <x v="59"/>
    <n v="502549.58"/>
    <x v="6"/>
  </r>
  <r>
    <x v="113"/>
    <x v="60"/>
    <n v="35914.379999999997"/>
    <x v="6"/>
  </r>
  <r>
    <x v="113"/>
    <x v="61"/>
    <n v="1172458.3400000001"/>
    <x v="6"/>
  </r>
  <r>
    <x v="113"/>
    <x v="62"/>
    <n v="83788.97"/>
    <x v="6"/>
  </r>
  <r>
    <x v="113"/>
    <x v="63"/>
    <n v="882104.99"/>
    <x v="8"/>
  </r>
  <r>
    <x v="113"/>
    <x v="64"/>
    <n v="63039.06"/>
    <x v="8"/>
  </r>
  <r>
    <x v="113"/>
    <x v="65"/>
    <n v="1382143.97"/>
    <x v="21"/>
  </r>
  <r>
    <x v="113"/>
    <x v="66"/>
    <n v="98774.01"/>
    <x v="21"/>
  </r>
  <r>
    <x v="113"/>
    <x v="67"/>
    <n v="1529297.19"/>
    <x v="3"/>
  </r>
  <r>
    <x v="113"/>
    <x v="68"/>
    <n v="109290.23"/>
    <x v="3"/>
  </r>
  <r>
    <x v="113"/>
    <x v="69"/>
    <n v="197128.4"/>
    <x v="3"/>
  </r>
  <r>
    <x v="113"/>
    <x v="70"/>
    <n v="14255.29"/>
    <x v="3"/>
  </r>
  <r>
    <x v="113"/>
    <x v="71"/>
    <n v="187529.28"/>
    <x v="3"/>
  </r>
  <r>
    <x v="113"/>
    <x v="72"/>
    <n v="13561.14"/>
    <x v="3"/>
  </r>
  <r>
    <x v="113"/>
    <x v="73"/>
    <n v="482118.41"/>
    <x v="22"/>
  </r>
  <r>
    <x v="113"/>
    <x v="74"/>
    <n v="475316.03"/>
    <x v="30"/>
  </r>
  <r>
    <x v="113"/>
    <x v="75"/>
    <n v="128065.60000000001"/>
    <x v="30"/>
  </r>
  <r>
    <x v="113"/>
    <x v="76"/>
    <n v="460829.75"/>
    <x v="30"/>
  </r>
  <r>
    <x v="113"/>
    <x v="77"/>
    <n v="124162.52"/>
    <x v="30"/>
  </r>
  <r>
    <x v="113"/>
    <x v="78"/>
    <n v="460829.75"/>
    <x v="1"/>
  </r>
  <r>
    <x v="113"/>
    <x v="79"/>
    <n v="37120.959999999999"/>
    <x v="1"/>
  </r>
  <r>
    <x v="113"/>
    <x v="80"/>
    <n v="701717.82"/>
    <x v="0"/>
  </r>
  <r>
    <x v="113"/>
    <x v="81"/>
    <n v="182065.82"/>
    <x v="0"/>
  </r>
  <r>
    <x v="113"/>
    <x v="82"/>
    <n v="463180.64"/>
    <x v="0"/>
  </r>
  <r>
    <x v="113"/>
    <x v="83"/>
    <n v="120175.6"/>
    <x v="0"/>
  </r>
  <r>
    <x v="113"/>
    <x v="84"/>
    <n v="463180.64"/>
    <x v="15"/>
  </r>
  <r>
    <x v="113"/>
    <x v="85"/>
    <n v="33383.050000000003"/>
    <x v="15"/>
  </r>
  <r>
    <x v="113"/>
    <x v="86"/>
    <n v="4404647.2"/>
    <x v="0"/>
  </r>
  <r>
    <x v="113"/>
    <x v="87"/>
    <n v="1142817.92"/>
    <x v="0"/>
  </r>
  <r>
    <x v="113"/>
    <x v="88"/>
    <n v="59202.25"/>
    <x v="17"/>
  </r>
  <r>
    <x v="113"/>
    <x v="89"/>
    <n v="4266.92"/>
    <x v="17"/>
  </r>
  <r>
    <x v="114"/>
    <x v="40"/>
    <n v="933.46"/>
    <x v="0"/>
  </r>
  <r>
    <x v="114"/>
    <x v="42"/>
    <n v="902.69"/>
    <x v="0"/>
  </r>
  <r>
    <x v="114"/>
    <x v="44"/>
    <n v="902.69"/>
    <x v="1"/>
  </r>
  <r>
    <x v="114"/>
    <x v="46"/>
    <n v="1066.96"/>
    <x v="0"/>
  </r>
  <r>
    <x v="114"/>
    <x v="48"/>
    <n v="836.44"/>
    <x v="0"/>
  </r>
  <r>
    <x v="114"/>
    <x v="50"/>
    <n v="1671.55"/>
    <x v="1"/>
  </r>
  <r>
    <x v="114"/>
    <x v="34"/>
    <n v="2496.92"/>
    <x v="24"/>
  </r>
  <r>
    <x v="114"/>
    <x v="35"/>
    <n v="2624.14"/>
    <x v="7"/>
  </r>
  <r>
    <x v="114"/>
    <x v="36"/>
    <n v="2211.3000000000002"/>
    <x v="8"/>
  </r>
  <r>
    <x v="114"/>
    <x v="37"/>
    <n v="2796.92"/>
    <x v="9"/>
  </r>
  <r>
    <x v="114"/>
    <x v="38"/>
    <n v="2796.92"/>
    <x v="1"/>
  </r>
  <r>
    <x v="114"/>
    <x v="39"/>
    <n v="1242.26"/>
    <x v="10"/>
  </r>
  <r>
    <x v="114"/>
    <x v="59"/>
    <n v="888.92"/>
    <x v="6"/>
  </r>
  <r>
    <x v="114"/>
    <x v="61"/>
    <n v="2073.87"/>
    <x v="6"/>
  </r>
  <r>
    <x v="114"/>
    <x v="63"/>
    <n v="1560.29"/>
    <x v="20"/>
  </r>
  <r>
    <x v="114"/>
    <x v="65"/>
    <n v="2444.77"/>
    <x v="21"/>
  </r>
  <r>
    <x v="114"/>
    <x v="67"/>
    <n v="2705.05"/>
    <x v="3"/>
  </r>
  <r>
    <x v="114"/>
    <x v="69"/>
    <n v="352.83"/>
    <x v="3"/>
  </r>
  <r>
    <x v="114"/>
    <x v="71"/>
    <n v="335.65"/>
    <x v="3"/>
  </r>
  <r>
    <x v="114"/>
    <x v="73"/>
    <n v="673.86"/>
    <x v="22"/>
  </r>
  <r>
    <x v="114"/>
    <x v="74"/>
    <n v="847.92"/>
    <x v="0"/>
  </r>
  <r>
    <x v="114"/>
    <x v="76"/>
    <n v="822.07"/>
    <x v="0"/>
  </r>
  <r>
    <x v="114"/>
    <x v="78"/>
    <n v="822.07"/>
    <x v="1"/>
  </r>
  <r>
    <x v="114"/>
    <x v="80"/>
    <n v="1251.79"/>
    <x v="0"/>
  </r>
  <r>
    <x v="114"/>
    <x v="82"/>
    <n v="826.27"/>
    <x v="0"/>
  </r>
  <r>
    <x v="114"/>
    <x v="84"/>
    <n v="826.27"/>
    <x v="15"/>
  </r>
  <r>
    <x v="114"/>
    <x v="86"/>
    <n v="7857.45"/>
    <x v="0"/>
  </r>
  <r>
    <x v="114"/>
    <x v="88"/>
    <n v="105.61"/>
    <x v="17"/>
  </r>
  <r>
    <x v="115"/>
    <x v="40"/>
    <n v="65957.990000000005"/>
    <x v="0"/>
  </r>
  <r>
    <x v="115"/>
    <x v="42"/>
    <n v="63783.71"/>
    <x v="0"/>
  </r>
  <r>
    <x v="115"/>
    <x v="44"/>
    <n v="63783.71"/>
    <x v="1"/>
  </r>
  <r>
    <x v="115"/>
    <x v="46"/>
    <n v="75391.02"/>
    <x v="0"/>
  </r>
  <r>
    <x v="115"/>
    <x v="48"/>
    <n v="59102.15"/>
    <x v="0"/>
  </r>
  <r>
    <x v="115"/>
    <x v="50"/>
    <n v="118110.65"/>
    <x v="1"/>
  </r>
  <r>
    <x v="115"/>
    <x v="34"/>
    <n v="161322.06"/>
    <x v="18"/>
  </r>
  <r>
    <x v="115"/>
    <x v="35"/>
    <n v="169541.62"/>
    <x v="7"/>
  </r>
  <r>
    <x v="115"/>
    <x v="36"/>
    <n v="142868.68"/>
    <x v="8"/>
  </r>
  <r>
    <x v="115"/>
    <x v="37"/>
    <n v="197628.92"/>
    <x v="9"/>
  </r>
  <r>
    <x v="115"/>
    <x v="38"/>
    <n v="197628.92"/>
    <x v="1"/>
  </r>
  <r>
    <x v="115"/>
    <x v="39"/>
    <n v="87777.05"/>
    <x v="10"/>
  </r>
  <r>
    <x v="115"/>
    <x v="59"/>
    <n v="67289.88"/>
    <x v="6"/>
  </r>
  <r>
    <x v="115"/>
    <x v="61"/>
    <n v="156988.67000000001"/>
    <x v="6"/>
  </r>
  <r>
    <x v="115"/>
    <x v="63"/>
    <n v="112601.91"/>
    <x v="20"/>
  </r>
  <r>
    <x v="115"/>
    <x v="65"/>
    <n v="176432.56"/>
    <x v="21"/>
  </r>
  <r>
    <x v="115"/>
    <x v="67"/>
    <n v="195216.87"/>
    <x v="3"/>
  </r>
  <r>
    <x v="115"/>
    <x v="69"/>
    <n v="24931.05"/>
    <x v="3"/>
  </r>
  <r>
    <x v="115"/>
    <x v="71"/>
    <n v="23717.03"/>
    <x v="3"/>
  </r>
  <r>
    <x v="115"/>
    <x v="73"/>
    <n v="48630.86"/>
    <x v="22"/>
  </r>
  <r>
    <x v="115"/>
    <x v="74"/>
    <n v="59913.19"/>
    <x v="0"/>
  </r>
  <r>
    <x v="115"/>
    <x v="76"/>
    <n v="58087.21"/>
    <x v="0"/>
  </r>
  <r>
    <x v="115"/>
    <x v="78"/>
    <n v="58087.21"/>
    <x v="1"/>
  </r>
  <r>
    <x v="115"/>
    <x v="80"/>
    <n v="88450.96"/>
    <x v="0"/>
  </r>
  <r>
    <x v="115"/>
    <x v="82"/>
    <n v="58383.54"/>
    <x v="0"/>
  </r>
  <r>
    <x v="115"/>
    <x v="84"/>
    <n v="58383.54"/>
    <x v="15"/>
  </r>
  <r>
    <x v="115"/>
    <x v="86"/>
    <n v="555202.19999999995"/>
    <x v="0"/>
  </r>
  <r>
    <x v="115"/>
    <x v="88"/>
    <n v="7462.39"/>
    <x v="17"/>
  </r>
  <r>
    <x v="116"/>
    <x v="41"/>
    <n v="3347.18"/>
    <x v="0"/>
  </r>
  <r>
    <x v="116"/>
    <x v="43"/>
    <n v="3236.84"/>
    <x v="0"/>
  </r>
  <r>
    <x v="116"/>
    <x v="44"/>
    <n v="11890.64"/>
    <x v="1"/>
  </r>
  <r>
    <x v="116"/>
    <x v="45"/>
    <n v="967.72"/>
    <x v="1"/>
  </r>
  <r>
    <x v="116"/>
    <x v="47"/>
    <n v="3684.24"/>
    <x v="0"/>
  </r>
  <r>
    <x v="116"/>
    <x v="49"/>
    <n v="2888.23"/>
    <x v="0"/>
  </r>
  <r>
    <x v="116"/>
    <x v="50"/>
    <n v="22018.34"/>
    <x v="1"/>
  </r>
  <r>
    <x v="116"/>
    <x v="51"/>
    <n v="1603.35"/>
    <x v="1"/>
  </r>
  <r>
    <x v="116"/>
    <x v="52"/>
    <n v="8621.9"/>
    <x v="20"/>
  </r>
  <r>
    <x v="116"/>
    <x v="53"/>
    <n v="9061.19"/>
    <x v="20"/>
  </r>
  <r>
    <x v="116"/>
    <x v="54"/>
    <n v="7635.65"/>
    <x v="8"/>
  </r>
  <r>
    <x v="116"/>
    <x v="56"/>
    <n v="6943.54"/>
    <x v="9"/>
  </r>
  <r>
    <x v="116"/>
    <x v="38"/>
    <n v="36842.230000000003"/>
    <x v="1"/>
  </r>
  <r>
    <x v="116"/>
    <x v="57"/>
    <n v="2682.8"/>
    <x v="1"/>
  </r>
  <r>
    <x v="116"/>
    <x v="58"/>
    <n v="4289.5200000000004"/>
    <x v="10"/>
  </r>
  <r>
    <x v="116"/>
    <x v="60"/>
    <n v="3069.45"/>
    <x v="20"/>
  </r>
  <r>
    <x v="116"/>
    <x v="62"/>
    <n v="7161.09"/>
    <x v="20"/>
  </r>
  <r>
    <x v="116"/>
    <x v="64"/>
    <n v="5387.68"/>
    <x v="20"/>
  </r>
  <r>
    <x v="116"/>
    <x v="66"/>
    <n v="8441.7999999999993"/>
    <x v="21"/>
  </r>
  <r>
    <x v="116"/>
    <x v="67"/>
    <n v="35632.080000000002"/>
    <x v="3"/>
  </r>
  <r>
    <x v="116"/>
    <x v="68"/>
    <n v="2594.6799999999998"/>
    <x v="3"/>
  </r>
  <r>
    <x v="116"/>
    <x v="69"/>
    <n v="4647.68"/>
    <x v="3"/>
  </r>
  <r>
    <x v="116"/>
    <x v="70"/>
    <n v="1218.3399999999999"/>
    <x v="3"/>
  </r>
  <r>
    <x v="116"/>
    <x v="71"/>
    <n v="4421.3599999999997"/>
    <x v="3"/>
  </r>
  <r>
    <x v="116"/>
    <x v="72"/>
    <n v="1159.01"/>
    <x v="3"/>
  </r>
  <r>
    <x v="116"/>
    <x v="75"/>
    <n v="3040.43"/>
    <x v="0"/>
  </r>
  <r>
    <x v="116"/>
    <x v="77"/>
    <n v="2947.76"/>
    <x v="0"/>
  </r>
  <r>
    <x v="116"/>
    <x v="78"/>
    <n v="10828.69"/>
    <x v="1"/>
  </r>
  <r>
    <x v="116"/>
    <x v="79"/>
    <n v="881.29"/>
    <x v="1"/>
  </r>
  <r>
    <x v="116"/>
    <x v="81"/>
    <n v="4322.46"/>
    <x v="0"/>
  </r>
  <r>
    <x v="116"/>
    <x v="83"/>
    <n v="2853.11"/>
    <x v="0"/>
  </r>
  <r>
    <x v="116"/>
    <x v="84"/>
    <n v="10883.93"/>
    <x v="15"/>
  </r>
  <r>
    <x v="116"/>
    <x v="85"/>
    <n v="792.55"/>
    <x v="15"/>
  </r>
  <r>
    <x v="116"/>
    <x v="87"/>
    <n v="27131.84"/>
    <x v="0"/>
  </r>
  <r>
    <x v="116"/>
    <x v="88"/>
    <n v="1391.15"/>
    <x v="17"/>
  </r>
  <r>
    <x v="116"/>
    <x v="89"/>
    <n v="101.31"/>
    <x v="17"/>
  </r>
  <r>
    <x v="117"/>
    <x v="40"/>
    <n v="11396.01"/>
    <x v="0"/>
  </r>
  <r>
    <x v="117"/>
    <x v="41"/>
    <n v="3102.2"/>
    <x v="0"/>
  </r>
  <r>
    <x v="117"/>
    <x v="42"/>
    <n v="11020.34"/>
    <x v="0"/>
  </r>
  <r>
    <x v="117"/>
    <x v="43"/>
    <n v="2999.93"/>
    <x v="0"/>
  </r>
  <r>
    <x v="117"/>
    <x v="44"/>
    <n v="11020.34"/>
    <x v="1"/>
  </r>
  <r>
    <x v="117"/>
    <x v="45"/>
    <n v="896.89"/>
    <x v="1"/>
  </r>
  <r>
    <x v="117"/>
    <x v="46"/>
    <n v="13025.82"/>
    <x v="0"/>
  </r>
  <r>
    <x v="117"/>
    <x v="47"/>
    <n v="948.52"/>
    <x v="0"/>
  </r>
  <r>
    <x v="117"/>
    <x v="48"/>
    <n v="10211.48"/>
    <x v="0"/>
  </r>
  <r>
    <x v="117"/>
    <x v="49"/>
    <n v="743.58"/>
    <x v="0"/>
  </r>
  <r>
    <x v="117"/>
    <x v="50"/>
    <n v="20406.78"/>
    <x v="1"/>
  </r>
  <r>
    <x v="117"/>
    <x v="51"/>
    <n v="1485.99"/>
    <x v="1"/>
  </r>
  <r>
    <x v="117"/>
    <x v="34"/>
    <n v="30483.18"/>
    <x v="18"/>
  </r>
  <r>
    <x v="117"/>
    <x v="52"/>
    <n v="7990.85"/>
    <x v="18"/>
  </r>
  <r>
    <x v="117"/>
    <x v="35"/>
    <n v="32036.34"/>
    <x v="7"/>
  </r>
  <r>
    <x v="117"/>
    <x v="53"/>
    <n v="8397.99"/>
    <x v="7"/>
  </r>
  <r>
    <x v="117"/>
    <x v="36"/>
    <n v="26996.26"/>
    <x v="19"/>
  </r>
  <r>
    <x v="117"/>
    <x v="54"/>
    <n v="7076.79"/>
    <x v="19"/>
  </r>
  <r>
    <x v="117"/>
    <x v="37"/>
    <n v="34145.69"/>
    <x v="9"/>
  </r>
  <r>
    <x v="117"/>
    <x v="56"/>
    <n v="6435.33"/>
    <x v="9"/>
  </r>
  <r>
    <x v="117"/>
    <x v="38"/>
    <n v="34145.69"/>
    <x v="1"/>
  </r>
  <r>
    <x v="117"/>
    <x v="57"/>
    <n v="2486.4499999999998"/>
    <x v="1"/>
  </r>
  <r>
    <x v="117"/>
    <x v="39"/>
    <n v="15165.84"/>
    <x v="10"/>
  </r>
  <r>
    <x v="117"/>
    <x v="58"/>
    <n v="3975.57"/>
    <x v="10"/>
  </r>
  <r>
    <x v="117"/>
    <x v="60"/>
    <n v="2844.79"/>
    <x v="6"/>
  </r>
  <r>
    <x v="117"/>
    <x v="62"/>
    <n v="6636.96"/>
    <x v="6"/>
  </r>
  <r>
    <x v="117"/>
    <x v="63"/>
    <n v="19048.439999999999"/>
    <x v="20"/>
  </r>
  <r>
    <x v="117"/>
    <x v="64"/>
    <n v="4993.3500000000004"/>
    <x v="20"/>
  </r>
  <r>
    <x v="117"/>
    <x v="65"/>
    <n v="29846.44"/>
    <x v="21"/>
  </r>
  <r>
    <x v="117"/>
    <x v="66"/>
    <n v="7823.93"/>
    <x v="21"/>
  </r>
  <r>
    <x v="117"/>
    <x v="67"/>
    <n v="33024.11"/>
    <x v="3"/>
  </r>
  <r>
    <x v="117"/>
    <x v="68"/>
    <n v="2404.77"/>
    <x v="3"/>
  </r>
  <r>
    <x v="117"/>
    <x v="69"/>
    <n v="4307.51"/>
    <x v="3"/>
  </r>
  <r>
    <x v="117"/>
    <x v="70"/>
    <n v="313.67"/>
    <x v="3"/>
  </r>
  <r>
    <x v="117"/>
    <x v="71"/>
    <n v="4097.75"/>
    <x v="3"/>
  </r>
  <r>
    <x v="117"/>
    <x v="72"/>
    <n v="298.39"/>
    <x v="3"/>
  </r>
  <r>
    <x v="117"/>
    <x v="73"/>
    <n v="10383.24"/>
    <x v="23"/>
  </r>
  <r>
    <x v="117"/>
    <x v="74"/>
    <n v="10351.61"/>
    <x v="0"/>
  </r>
  <r>
    <x v="117"/>
    <x v="75"/>
    <n v="2817.89"/>
    <x v="0"/>
  </r>
  <r>
    <x v="117"/>
    <x v="76"/>
    <n v="10036.120000000001"/>
    <x v="0"/>
  </r>
  <r>
    <x v="117"/>
    <x v="77"/>
    <n v="2732.01"/>
    <x v="0"/>
  </r>
  <r>
    <x v="117"/>
    <x v="78"/>
    <n v="10036.120000000001"/>
    <x v="1"/>
  </r>
  <r>
    <x v="117"/>
    <x v="79"/>
    <n v="816.79"/>
    <x v="1"/>
  </r>
  <r>
    <x v="117"/>
    <x v="80"/>
    <n v="15282.27"/>
    <x v="0"/>
  </r>
  <r>
    <x v="117"/>
    <x v="81"/>
    <n v="1112.8399999999999"/>
    <x v="0"/>
  </r>
  <r>
    <x v="117"/>
    <x v="82"/>
    <n v="10087.32"/>
    <x v="0"/>
  </r>
  <r>
    <x v="117"/>
    <x v="83"/>
    <n v="734.55"/>
    <x v="0"/>
  </r>
  <r>
    <x v="117"/>
    <x v="84"/>
    <n v="10087.32"/>
    <x v="15"/>
  </r>
  <r>
    <x v="117"/>
    <x v="85"/>
    <n v="734.55"/>
    <x v="15"/>
  </r>
  <r>
    <x v="117"/>
    <x v="86"/>
    <n v="95926.05"/>
    <x v="0"/>
  </r>
  <r>
    <x v="117"/>
    <x v="87"/>
    <n v="6985.2"/>
    <x v="0"/>
  </r>
  <r>
    <x v="117"/>
    <x v="88"/>
    <n v="1289.33"/>
    <x v="17"/>
  </r>
  <r>
    <x v="117"/>
    <x v="89"/>
    <n v="93.88"/>
    <x v="17"/>
  </r>
  <r>
    <x v="118"/>
    <x v="40"/>
    <n v="324.83999999999997"/>
    <x v="0"/>
  </r>
  <r>
    <x v="118"/>
    <x v="42"/>
    <n v="314.13"/>
    <x v="0"/>
  </r>
  <r>
    <x v="118"/>
    <x v="44"/>
    <n v="314.13"/>
    <x v="1"/>
  </r>
  <r>
    <x v="118"/>
    <x v="46"/>
    <n v="371.3"/>
    <x v="0"/>
  </r>
  <r>
    <x v="118"/>
    <x v="48"/>
    <n v="291.08"/>
    <x v="0"/>
  </r>
  <r>
    <x v="118"/>
    <x v="50"/>
    <n v="581.69000000000005"/>
    <x v="1"/>
  </r>
  <r>
    <x v="118"/>
    <x v="34"/>
    <n v="868.91"/>
    <x v="18"/>
  </r>
  <r>
    <x v="118"/>
    <x v="35"/>
    <n v="913.19"/>
    <x v="7"/>
  </r>
  <r>
    <x v="118"/>
    <x v="36"/>
    <n v="769.52"/>
    <x v="19"/>
  </r>
  <r>
    <x v="118"/>
    <x v="37"/>
    <n v="973.31"/>
    <x v="9"/>
  </r>
  <r>
    <x v="118"/>
    <x v="38"/>
    <n v="973.31"/>
    <x v="1"/>
  </r>
  <r>
    <x v="118"/>
    <x v="39"/>
    <n v="432.3"/>
    <x v="10"/>
  </r>
  <r>
    <x v="118"/>
    <x v="59"/>
    <n v="309.33999999999997"/>
    <x v="6"/>
  </r>
  <r>
    <x v="118"/>
    <x v="61"/>
    <n v="721.69"/>
    <x v="6"/>
  </r>
  <r>
    <x v="118"/>
    <x v="63"/>
    <n v="542.97"/>
    <x v="20"/>
  </r>
  <r>
    <x v="118"/>
    <x v="65"/>
    <n v="850.76"/>
    <x v="21"/>
  </r>
  <r>
    <x v="118"/>
    <x v="67"/>
    <n v="941.34"/>
    <x v="3"/>
  </r>
  <r>
    <x v="118"/>
    <x v="69"/>
    <n v="122.78"/>
    <x v="3"/>
  </r>
  <r>
    <x v="118"/>
    <x v="71"/>
    <n v="116.81"/>
    <x v="3"/>
  </r>
  <r>
    <x v="118"/>
    <x v="73"/>
    <n v="234.5"/>
    <x v="23"/>
  </r>
  <r>
    <x v="118"/>
    <x v="74"/>
    <n v="295.07"/>
    <x v="0"/>
  </r>
  <r>
    <x v="118"/>
    <x v="76"/>
    <n v="286.08"/>
    <x v="0"/>
  </r>
  <r>
    <x v="118"/>
    <x v="78"/>
    <n v="286.08"/>
    <x v="1"/>
  </r>
  <r>
    <x v="118"/>
    <x v="80"/>
    <n v="435.62"/>
    <x v="0"/>
  </r>
  <r>
    <x v="118"/>
    <x v="82"/>
    <n v="287.54000000000002"/>
    <x v="0"/>
  </r>
  <r>
    <x v="118"/>
    <x v="84"/>
    <n v="287.54000000000002"/>
    <x v="15"/>
  </r>
  <r>
    <x v="118"/>
    <x v="86"/>
    <n v="2734.35"/>
    <x v="0"/>
  </r>
  <r>
    <x v="118"/>
    <x v="88"/>
    <n v="36.75"/>
    <x v="17"/>
  </r>
  <r>
    <x v="119"/>
    <x v="40"/>
    <n v="12912.48"/>
    <x v="0"/>
  </r>
  <r>
    <x v="119"/>
    <x v="42"/>
    <n v="12486.82"/>
    <x v="0"/>
  </r>
  <r>
    <x v="119"/>
    <x v="44"/>
    <n v="12486.82"/>
    <x v="1"/>
  </r>
  <r>
    <x v="119"/>
    <x v="46"/>
    <n v="14759.17"/>
    <x v="0"/>
  </r>
  <r>
    <x v="119"/>
    <x v="48"/>
    <n v="11570.32"/>
    <x v="0"/>
  </r>
  <r>
    <x v="119"/>
    <x v="50"/>
    <n v="23122.31"/>
    <x v="1"/>
  </r>
  <r>
    <x v="119"/>
    <x v="34"/>
    <n v="34539.58"/>
    <x v="18"/>
  </r>
  <r>
    <x v="119"/>
    <x v="35"/>
    <n v="36299.42"/>
    <x v="7"/>
  </r>
  <r>
    <x v="119"/>
    <x v="36"/>
    <n v="30588.65"/>
    <x v="8"/>
  </r>
  <r>
    <x v="119"/>
    <x v="37"/>
    <n v="38689.46"/>
    <x v="9"/>
  </r>
  <r>
    <x v="119"/>
    <x v="38"/>
    <n v="38689.46"/>
    <x v="1"/>
  </r>
  <r>
    <x v="119"/>
    <x v="39"/>
    <n v="17183.96"/>
    <x v="10"/>
  </r>
  <r>
    <x v="119"/>
    <x v="69"/>
    <n v="4880.71"/>
    <x v="3"/>
  </r>
  <r>
    <x v="119"/>
    <x v="71"/>
    <n v="4643.04"/>
    <x v="3"/>
  </r>
  <r>
    <x v="119"/>
    <x v="74"/>
    <n v="11729.1"/>
    <x v="0"/>
  </r>
  <r>
    <x v="119"/>
    <x v="76"/>
    <n v="11371.63"/>
    <x v="0"/>
  </r>
  <r>
    <x v="119"/>
    <x v="78"/>
    <n v="11371.63"/>
    <x v="1"/>
  </r>
  <r>
    <x v="119"/>
    <x v="80"/>
    <n v="17315.89"/>
    <x v="0"/>
  </r>
  <r>
    <x v="119"/>
    <x v="82"/>
    <n v="11429.64"/>
    <x v="0"/>
  </r>
  <r>
    <x v="119"/>
    <x v="84"/>
    <n v="11429.64"/>
    <x v="15"/>
  </r>
  <r>
    <x v="119"/>
    <x v="86"/>
    <n v="108690.94"/>
    <x v="0"/>
  </r>
  <r>
    <x v="119"/>
    <x v="88"/>
    <n v="1460.9"/>
    <x v="17"/>
  </r>
  <r>
    <x v="120"/>
    <x v="41"/>
    <n v="2657.29"/>
    <x v="0"/>
  </r>
  <r>
    <x v="120"/>
    <x v="43"/>
    <n v="2569.69"/>
    <x v="0"/>
  </r>
  <r>
    <x v="120"/>
    <x v="45"/>
    <n v="2569.69"/>
    <x v="1"/>
  </r>
  <r>
    <x v="120"/>
    <x v="47"/>
    <n v="2924.87"/>
    <x v="0"/>
  </r>
  <r>
    <x v="120"/>
    <x v="49"/>
    <n v="2292.9299999999998"/>
    <x v="0"/>
  </r>
  <r>
    <x v="120"/>
    <x v="51"/>
    <n v="4582.22"/>
    <x v="1"/>
  </r>
  <r>
    <x v="120"/>
    <x v="52"/>
    <n v="6844.82"/>
    <x v="20"/>
  </r>
  <r>
    <x v="120"/>
    <x v="53"/>
    <n v="7193.57"/>
    <x v="20"/>
  </r>
  <r>
    <x v="120"/>
    <x v="54"/>
    <n v="6061.85"/>
    <x v="8"/>
  </r>
  <r>
    <x v="120"/>
    <x v="56"/>
    <n v="5512.39"/>
    <x v="9"/>
  </r>
  <r>
    <x v="120"/>
    <x v="57"/>
    <n v="7667.22"/>
    <x v="1"/>
  </r>
  <r>
    <x v="120"/>
    <x v="58"/>
    <n v="3405.4"/>
    <x v="10"/>
  </r>
  <r>
    <x v="120"/>
    <x v="60"/>
    <n v="2436.8000000000002"/>
    <x v="20"/>
  </r>
  <r>
    <x v="120"/>
    <x v="62"/>
    <n v="5685.11"/>
    <x v="20"/>
  </r>
  <r>
    <x v="120"/>
    <x v="64"/>
    <n v="4277.22"/>
    <x v="20"/>
  </r>
  <r>
    <x v="120"/>
    <x v="66"/>
    <n v="6701.85"/>
    <x v="21"/>
  </r>
  <r>
    <x v="120"/>
    <x v="68"/>
    <n v="7415.37"/>
    <x v="3"/>
  </r>
  <r>
    <x v="120"/>
    <x v="70"/>
    <n v="967.23"/>
    <x v="3"/>
  </r>
  <r>
    <x v="120"/>
    <x v="72"/>
    <n v="920.13"/>
    <x v="3"/>
  </r>
  <r>
    <x v="120"/>
    <x v="75"/>
    <n v="2413.7600000000002"/>
    <x v="0"/>
  </r>
  <r>
    <x v="120"/>
    <x v="77"/>
    <n v="2340.19"/>
    <x v="0"/>
  </r>
  <r>
    <x v="120"/>
    <x v="79"/>
    <n v="2340.19"/>
    <x v="1"/>
  </r>
  <r>
    <x v="120"/>
    <x v="81"/>
    <n v="3431.55"/>
    <x v="0"/>
  </r>
  <r>
    <x v="120"/>
    <x v="83"/>
    <n v="2265.0500000000002"/>
    <x v="0"/>
  </r>
  <r>
    <x v="120"/>
    <x v="85"/>
    <n v="2265.0500000000002"/>
    <x v="15"/>
  </r>
  <r>
    <x v="120"/>
    <x v="87"/>
    <n v="21539.64"/>
    <x v="0"/>
  </r>
  <r>
    <x v="120"/>
    <x v="89"/>
    <n v="289.51"/>
    <x v="17"/>
  </r>
  <r>
    <x v="121"/>
    <x v="40"/>
    <n v="163.57"/>
    <x v="0"/>
  </r>
  <r>
    <x v="121"/>
    <x v="42"/>
    <n v="158.18"/>
    <x v="0"/>
  </r>
  <r>
    <x v="121"/>
    <x v="44"/>
    <n v="158.18"/>
    <x v="1"/>
  </r>
  <r>
    <x v="121"/>
    <x v="46"/>
    <n v="186.96"/>
    <x v="0"/>
  </r>
  <r>
    <x v="121"/>
    <x v="48"/>
    <n v="146.57"/>
    <x v="0"/>
  </r>
  <r>
    <x v="121"/>
    <x v="50"/>
    <n v="292.89999999999998"/>
    <x v="1"/>
  </r>
  <r>
    <x v="121"/>
    <x v="34"/>
    <n v="437.53"/>
    <x v="18"/>
  </r>
  <r>
    <x v="121"/>
    <x v="35"/>
    <n v="459.83"/>
    <x v="7"/>
  </r>
  <r>
    <x v="121"/>
    <x v="36"/>
    <n v="387.48"/>
    <x v="28"/>
  </r>
  <r>
    <x v="121"/>
    <x v="37"/>
    <n v="490.1"/>
    <x v="9"/>
  </r>
  <r>
    <x v="121"/>
    <x v="38"/>
    <n v="490.1"/>
    <x v="1"/>
  </r>
  <r>
    <x v="121"/>
    <x v="39"/>
    <n v="217.68"/>
    <x v="10"/>
  </r>
  <r>
    <x v="121"/>
    <x v="59"/>
    <n v="155.76"/>
    <x v="6"/>
  </r>
  <r>
    <x v="121"/>
    <x v="61"/>
    <n v="363.4"/>
    <x v="6"/>
  </r>
  <r>
    <x v="121"/>
    <x v="63"/>
    <n v="273.41000000000003"/>
    <x v="20"/>
  </r>
  <r>
    <x v="121"/>
    <x v="65"/>
    <n v="428.39"/>
    <x v="21"/>
  </r>
  <r>
    <x v="121"/>
    <x v="67"/>
    <n v="474"/>
    <x v="3"/>
  </r>
  <r>
    <x v="121"/>
    <x v="69"/>
    <n v="61.83"/>
    <x v="3"/>
  </r>
  <r>
    <x v="121"/>
    <x v="71"/>
    <n v="58.82"/>
    <x v="3"/>
  </r>
  <r>
    <x v="121"/>
    <x v="73"/>
    <n v="118.08"/>
    <x v="23"/>
  </r>
  <r>
    <x v="121"/>
    <x v="74"/>
    <n v="148.58000000000001"/>
    <x v="0"/>
  </r>
  <r>
    <x v="121"/>
    <x v="76"/>
    <n v="144.05000000000001"/>
    <x v="0"/>
  </r>
  <r>
    <x v="121"/>
    <x v="78"/>
    <n v="144.05000000000001"/>
    <x v="1"/>
  </r>
  <r>
    <x v="121"/>
    <x v="80"/>
    <n v="219.35"/>
    <x v="0"/>
  </r>
  <r>
    <x v="121"/>
    <x v="82"/>
    <n v="144.79"/>
    <x v="0"/>
  </r>
  <r>
    <x v="121"/>
    <x v="84"/>
    <n v="144.79"/>
    <x v="15"/>
  </r>
  <r>
    <x v="121"/>
    <x v="86"/>
    <n v="1376.85"/>
    <x v="0"/>
  </r>
  <r>
    <x v="121"/>
    <x v="88"/>
    <n v="18.510000000000002"/>
    <x v="17"/>
  </r>
  <r>
    <x v="122"/>
    <x v="40"/>
    <n v="163561.13"/>
    <x v="0"/>
  </r>
  <r>
    <x v="122"/>
    <x v="42"/>
    <n v="158169.39000000001"/>
    <x v="0"/>
  </r>
  <r>
    <x v="122"/>
    <x v="44"/>
    <n v="158169.39000000001"/>
    <x v="1"/>
  </r>
  <r>
    <x v="122"/>
    <x v="46"/>
    <n v="186952.93"/>
    <x v="0"/>
  </r>
  <r>
    <x v="122"/>
    <x v="48"/>
    <n v="146560.16"/>
    <x v="0"/>
  </r>
  <r>
    <x v="122"/>
    <x v="50"/>
    <n v="292888.09000000003"/>
    <x v="1"/>
  </r>
  <r>
    <x v="122"/>
    <x v="34"/>
    <n v="437509.56"/>
    <x v="18"/>
  </r>
  <r>
    <x v="122"/>
    <x v="35"/>
    <n v="459801.22"/>
    <x v="7"/>
  </r>
  <r>
    <x v="122"/>
    <x v="36"/>
    <n v="387463.52"/>
    <x v="8"/>
  </r>
  <r>
    <x v="122"/>
    <x v="37"/>
    <n v="490075.71"/>
    <x v="9"/>
  </r>
  <r>
    <x v="122"/>
    <x v="38"/>
    <n v="490075.71"/>
    <x v="1"/>
  </r>
  <r>
    <x v="122"/>
    <x v="39"/>
    <n v="217667.52"/>
    <x v="10"/>
  </r>
  <r>
    <x v="122"/>
    <x v="59"/>
    <n v="155756.22"/>
    <x v="6"/>
  </r>
  <r>
    <x v="122"/>
    <x v="61"/>
    <n v="363382.4"/>
    <x v="6"/>
  </r>
  <r>
    <x v="122"/>
    <x v="63"/>
    <n v="273392.59000000003"/>
    <x v="8"/>
  </r>
  <r>
    <x v="122"/>
    <x v="65"/>
    <n v="428370.69"/>
    <x v="21"/>
  </r>
  <r>
    <x v="122"/>
    <x v="67"/>
    <n v="473978.19"/>
    <x v="3"/>
  </r>
  <r>
    <x v="122"/>
    <x v="69"/>
    <n v="61823.45"/>
    <x v="3"/>
  </r>
  <r>
    <x v="122"/>
    <x v="71"/>
    <n v="58812.97"/>
    <x v="3"/>
  </r>
  <r>
    <x v="122"/>
    <x v="73"/>
    <n v="118073.65"/>
    <x v="22"/>
  </r>
  <r>
    <x v="122"/>
    <x v="74"/>
    <n v="148571.39000000001"/>
    <x v="0"/>
  </r>
  <r>
    <x v="122"/>
    <x v="76"/>
    <n v="144043.35"/>
    <x v="0"/>
  </r>
  <r>
    <x v="122"/>
    <x v="78"/>
    <n v="144043.35"/>
    <x v="1"/>
  </r>
  <r>
    <x v="122"/>
    <x v="80"/>
    <n v="219338.68"/>
    <x v="0"/>
  </r>
  <r>
    <x v="122"/>
    <x v="82"/>
    <n v="144778.18"/>
    <x v="0"/>
  </r>
  <r>
    <x v="122"/>
    <x v="84"/>
    <n v="144778.18"/>
    <x v="15"/>
  </r>
  <r>
    <x v="122"/>
    <x v="86"/>
    <n v="1376777.8"/>
    <x v="0"/>
  </r>
  <r>
    <x v="122"/>
    <x v="88"/>
    <n v="18505.080000000002"/>
    <x v="17"/>
  </r>
  <r>
    <x v="123"/>
    <x v="40"/>
    <n v="4321.79"/>
    <x v="0"/>
  </r>
  <r>
    <x v="123"/>
    <x v="42"/>
    <n v="4179.32"/>
    <x v="0"/>
  </r>
  <r>
    <x v="123"/>
    <x v="44"/>
    <n v="4179.32"/>
    <x v="1"/>
  </r>
  <r>
    <x v="123"/>
    <x v="46"/>
    <n v="4939.87"/>
    <x v="0"/>
  </r>
  <r>
    <x v="123"/>
    <x v="48"/>
    <n v="3872.57"/>
    <x v="0"/>
  </r>
  <r>
    <x v="123"/>
    <x v="50"/>
    <n v="7739"/>
    <x v="1"/>
  </r>
  <r>
    <x v="123"/>
    <x v="34"/>
    <n v="11560.34"/>
    <x v="18"/>
  </r>
  <r>
    <x v="123"/>
    <x v="35"/>
    <n v="12149.36"/>
    <x v="7"/>
  </r>
  <r>
    <x v="123"/>
    <x v="36"/>
    <n v="10237.969999999999"/>
    <x v="8"/>
  </r>
  <r>
    <x v="123"/>
    <x v="37"/>
    <n v="12949.3"/>
    <x v="9"/>
  </r>
  <r>
    <x v="123"/>
    <x v="38"/>
    <n v="12949.3"/>
    <x v="1"/>
  </r>
  <r>
    <x v="123"/>
    <x v="39"/>
    <n v="5751.44"/>
    <x v="10"/>
  </r>
  <r>
    <x v="123"/>
    <x v="59"/>
    <n v="4115.5600000000004"/>
    <x v="6"/>
  </r>
  <r>
    <x v="123"/>
    <x v="61"/>
    <n v="9601.68"/>
    <x v="6"/>
  </r>
  <r>
    <x v="123"/>
    <x v="63"/>
    <n v="7223.87"/>
    <x v="20"/>
  </r>
  <r>
    <x v="123"/>
    <x v="65"/>
    <n v="11318.87"/>
    <x v="21"/>
  </r>
  <r>
    <x v="123"/>
    <x v="67"/>
    <n v="12523.96"/>
    <x v="3"/>
  </r>
  <r>
    <x v="123"/>
    <x v="69"/>
    <n v="1633.57"/>
    <x v="3"/>
  </r>
  <r>
    <x v="123"/>
    <x v="71"/>
    <n v="1554.02"/>
    <x v="3"/>
  </r>
  <r>
    <x v="123"/>
    <x v="73"/>
    <n v="3119.87"/>
    <x v="22"/>
  </r>
  <r>
    <x v="123"/>
    <x v="74"/>
    <n v="3925.71"/>
    <x v="0"/>
  </r>
  <r>
    <x v="123"/>
    <x v="76"/>
    <n v="3806.07"/>
    <x v="0"/>
  </r>
  <r>
    <x v="123"/>
    <x v="78"/>
    <n v="3806.07"/>
    <x v="1"/>
  </r>
  <r>
    <x v="123"/>
    <x v="80"/>
    <n v="5795.6"/>
    <x v="0"/>
  </r>
  <r>
    <x v="123"/>
    <x v="82"/>
    <n v="3825.48"/>
    <x v="0"/>
  </r>
  <r>
    <x v="123"/>
    <x v="84"/>
    <n v="3825.48"/>
    <x v="15"/>
  </r>
  <r>
    <x v="123"/>
    <x v="86"/>
    <n v="36378.69"/>
    <x v="0"/>
  </r>
  <r>
    <x v="123"/>
    <x v="88"/>
    <n v="488.96"/>
    <x v="17"/>
  </r>
  <r>
    <x v="124"/>
    <x v="40"/>
    <n v="4414.41"/>
    <x v="0"/>
  </r>
  <r>
    <x v="124"/>
    <x v="41"/>
    <n v="1201.68"/>
    <x v="0"/>
  </r>
  <r>
    <x v="124"/>
    <x v="42"/>
    <n v="4268.8900000000003"/>
    <x v="0"/>
  </r>
  <r>
    <x v="124"/>
    <x v="43"/>
    <n v="1162.07"/>
    <x v="0"/>
  </r>
  <r>
    <x v="124"/>
    <x v="44"/>
    <n v="4268.8900000000003"/>
    <x v="1"/>
  </r>
  <r>
    <x v="124"/>
    <x v="45"/>
    <n v="1162.07"/>
    <x v="1"/>
  </r>
  <r>
    <x v="124"/>
    <x v="46"/>
    <n v="5045.74"/>
    <x v="0"/>
  </r>
  <r>
    <x v="124"/>
    <x v="47"/>
    <n v="1322.69"/>
    <x v="0"/>
  </r>
  <r>
    <x v="124"/>
    <x v="48"/>
    <n v="3955.57"/>
    <x v="0"/>
  </r>
  <r>
    <x v="124"/>
    <x v="49"/>
    <n v="1036.9100000000001"/>
    <x v="0"/>
  </r>
  <r>
    <x v="124"/>
    <x v="50"/>
    <n v="7904.86"/>
    <x v="1"/>
  </r>
  <r>
    <x v="124"/>
    <x v="51"/>
    <n v="2072.1799999999998"/>
    <x v="1"/>
  </r>
  <r>
    <x v="124"/>
    <x v="34"/>
    <n v="11808.1"/>
    <x v="18"/>
  </r>
  <r>
    <x v="124"/>
    <x v="52"/>
    <n v="2648.27"/>
    <x v="18"/>
  </r>
  <r>
    <x v="124"/>
    <x v="35"/>
    <n v="12409.74"/>
    <x v="7"/>
  </r>
  <r>
    <x v="124"/>
    <x v="53"/>
    <n v="2783.2"/>
    <x v="7"/>
  </r>
  <r>
    <x v="124"/>
    <x v="36"/>
    <n v="10457.39"/>
    <x v="19"/>
  </r>
  <r>
    <x v="124"/>
    <x v="54"/>
    <n v="2345.34"/>
    <x v="19"/>
  </r>
  <r>
    <x v="124"/>
    <x v="37"/>
    <n v="13226.83"/>
    <x v="9"/>
  </r>
  <r>
    <x v="124"/>
    <x v="55"/>
    <n v="19592.400000000001"/>
    <x v="9"/>
  </r>
  <r>
    <x v="124"/>
    <x v="56"/>
    <n v="2021.23"/>
    <x v="9"/>
  </r>
  <r>
    <x v="124"/>
    <x v="38"/>
    <n v="13226.83"/>
    <x v="1"/>
  </r>
  <r>
    <x v="124"/>
    <x v="57"/>
    <n v="2966.45"/>
    <x v="1"/>
  </r>
  <r>
    <x v="124"/>
    <x v="39"/>
    <n v="5874.71"/>
    <x v="10"/>
  </r>
  <r>
    <x v="124"/>
    <x v="58"/>
    <n v="1317.55"/>
    <x v="10"/>
  </r>
  <r>
    <x v="124"/>
    <x v="59"/>
    <n v="4203.76"/>
    <x v="6"/>
  </r>
  <r>
    <x v="124"/>
    <x v="60"/>
    <n v="942.8"/>
    <x v="6"/>
  </r>
  <r>
    <x v="124"/>
    <x v="61"/>
    <n v="9807.4599999999991"/>
    <x v="6"/>
  </r>
  <r>
    <x v="124"/>
    <x v="62"/>
    <n v="2199.5700000000002"/>
    <x v="6"/>
  </r>
  <r>
    <x v="124"/>
    <x v="63"/>
    <n v="7378.69"/>
    <x v="20"/>
  </r>
  <r>
    <x v="124"/>
    <x v="64"/>
    <n v="1654.86"/>
    <x v="20"/>
  </r>
  <r>
    <x v="124"/>
    <x v="65"/>
    <n v="11561.45"/>
    <x v="21"/>
  </r>
  <r>
    <x v="124"/>
    <x v="66"/>
    <n v="2592.9499999999998"/>
    <x v="21"/>
  </r>
  <r>
    <x v="124"/>
    <x v="67"/>
    <n v="12792.37"/>
    <x v="3"/>
  </r>
  <r>
    <x v="124"/>
    <x v="68"/>
    <n v="2869.02"/>
    <x v="3"/>
  </r>
  <r>
    <x v="124"/>
    <x v="69"/>
    <n v="1668.58"/>
    <x v="3"/>
  </r>
  <r>
    <x v="124"/>
    <x v="70"/>
    <n v="437.4"/>
    <x v="3"/>
  </r>
  <r>
    <x v="124"/>
    <x v="71"/>
    <n v="1587.32"/>
    <x v="3"/>
  </r>
  <r>
    <x v="124"/>
    <x v="72"/>
    <n v="416.1"/>
    <x v="3"/>
  </r>
  <r>
    <x v="124"/>
    <x v="73"/>
    <n v="4022.1"/>
    <x v="23"/>
  </r>
  <r>
    <x v="124"/>
    <x v="74"/>
    <n v="4009.85"/>
    <x v="0"/>
  </r>
  <r>
    <x v="124"/>
    <x v="75"/>
    <n v="1091.55"/>
    <x v="0"/>
  </r>
  <r>
    <x v="124"/>
    <x v="76"/>
    <n v="3887.64"/>
    <x v="0"/>
  </r>
  <r>
    <x v="124"/>
    <x v="77"/>
    <n v="1058.28"/>
    <x v="0"/>
  </r>
  <r>
    <x v="124"/>
    <x v="78"/>
    <n v="3887.64"/>
    <x v="1"/>
  </r>
  <r>
    <x v="124"/>
    <x v="79"/>
    <n v="1058.28"/>
    <x v="1"/>
  </r>
  <r>
    <x v="124"/>
    <x v="80"/>
    <n v="5919.81"/>
    <x v="0"/>
  </r>
  <r>
    <x v="124"/>
    <x v="81"/>
    <n v="1551.82"/>
    <x v="0"/>
  </r>
  <r>
    <x v="124"/>
    <x v="82"/>
    <n v="3907.47"/>
    <x v="0"/>
  </r>
  <r>
    <x v="124"/>
    <x v="83"/>
    <n v="1024.3"/>
    <x v="0"/>
  </r>
  <r>
    <x v="124"/>
    <x v="84"/>
    <n v="3907.47"/>
    <x v="15"/>
  </r>
  <r>
    <x v="124"/>
    <x v="85"/>
    <n v="1024.3"/>
    <x v="15"/>
  </r>
  <r>
    <x v="124"/>
    <x v="86"/>
    <n v="37158.35"/>
    <x v="0"/>
  </r>
  <r>
    <x v="124"/>
    <x v="87"/>
    <n v="9740.67"/>
    <x v="0"/>
  </r>
  <r>
    <x v="124"/>
    <x v="88"/>
    <n v="499.44"/>
    <x v="17"/>
  </r>
  <r>
    <x v="124"/>
    <x v="89"/>
    <n v="130.91999999999999"/>
    <x v="17"/>
  </r>
  <r>
    <x v="125"/>
    <x v="34"/>
    <n v="2671.76"/>
    <x v="18"/>
  </r>
  <r>
    <x v="125"/>
    <x v="35"/>
    <n v="2807.89"/>
    <x v="7"/>
  </r>
  <r>
    <x v="125"/>
    <x v="59"/>
    <n v="951.16"/>
    <x v="6"/>
  </r>
  <r>
    <x v="125"/>
    <x v="61"/>
    <n v="2219.08"/>
    <x v="6"/>
  </r>
  <r>
    <x v="126"/>
    <x v="40"/>
    <n v="9238.07"/>
    <x v="0"/>
  </r>
  <r>
    <x v="126"/>
    <x v="42"/>
    <n v="8933.5400000000009"/>
    <x v="0"/>
  </r>
  <r>
    <x v="126"/>
    <x v="44"/>
    <n v="8933.5400000000009"/>
    <x v="1"/>
  </r>
  <r>
    <x v="126"/>
    <x v="46"/>
    <n v="10559.26"/>
    <x v="0"/>
  </r>
  <r>
    <x v="126"/>
    <x v="48"/>
    <n v="8277.84"/>
    <x v="0"/>
  </r>
  <r>
    <x v="126"/>
    <x v="50"/>
    <n v="16542.57"/>
    <x v="1"/>
  </r>
  <r>
    <x v="126"/>
    <x v="34"/>
    <n v="24710.92"/>
    <x v="18"/>
  </r>
  <r>
    <x v="126"/>
    <x v="35"/>
    <n v="25969.97"/>
    <x v="7"/>
  </r>
  <r>
    <x v="126"/>
    <x v="36"/>
    <n v="21884.27"/>
    <x v="8"/>
  </r>
  <r>
    <x v="126"/>
    <x v="37"/>
    <n v="27679.9"/>
    <x v="9"/>
  </r>
  <r>
    <x v="126"/>
    <x v="38"/>
    <n v="27679.9"/>
    <x v="1"/>
  </r>
  <r>
    <x v="126"/>
    <x v="39"/>
    <n v="12294.05"/>
    <x v="10"/>
  </r>
  <r>
    <x v="126"/>
    <x v="59"/>
    <n v="8797.25"/>
    <x v="6"/>
  </r>
  <r>
    <x v="126"/>
    <x v="61"/>
    <n v="20524.150000000001"/>
    <x v="6"/>
  </r>
  <r>
    <x v="126"/>
    <x v="63"/>
    <n v="15441.45"/>
    <x v="20"/>
  </r>
  <r>
    <x v="126"/>
    <x v="65"/>
    <n v="24194.75"/>
    <x v="21"/>
  </r>
  <r>
    <x v="126"/>
    <x v="67"/>
    <n v="26770.7"/>
    <x v="3"/>
  </r>
  <r>
    <x v="126"/>
    <x v="69"/>
    <n v="3491.84"/>
    <x v="3"/>
  </r>
  <r>
    <x v="126"/>
    <x v="71"/>
    <n v="3321.81"/>
    <x v="3"/>
  </r>
  <r>
    <x v="126"/>
    <x v="73"/>
    <n v="6668.9"/>
    <x v="22"/>
  </r>
  <r>
    <x v="126"/>
    <x v="74"/>
    <n v="8391.44"/>
    <x v="0"/>
  </r>
  <r>
    <x v="126"/>
    <x v="76"/>
    <n v="8135.69"/>
    <x v="0"/>
  </r>
  <r>
    <x v="126"/>
    <x v="78"/>
    <n v="8135.69"/>
    <x v="1"/>
  </r>
  <r>
    <x v="126"/>
    <x v="80"/>
    <n v="12388.44"/>
    <x v="0"/>
  </r>
  <r>
    <x v="126"/>
    <x v="82"/>
    <n v="8177.2"/>
    <x v="0"/>
  </r>
  <r>
    <x v="126"/>
    <x v="84"/>
    <n v="8177.2"/>
    <x v="15"/>
  </r>
  <r>
    <x v="126"/>
    <x v="86"/>
    <n v="77761.59"/>
    <x v="0"/>
  </r>
  <r>
    <x v="126"/>
    <x v="88"/>
    <n v="1045.18"/>
    <x v="17"/>
  </r>
  <r>
    <x v="127"/>
    <x v="40"/>
    <n v="65743.839999999997"/>
    <x v="0"/>
  </r>
  <r>
    <x v="127"/>
    <x v="41"/>
    <n v="17896.650000000001"/>
    <x v="0"/>
  </r>
  <r>
    <x v="127"/>
    <x v="42"/>
    <n v="63576.62"/>
    <x v="0"/>
  </r>
  <r>
    <x v="127"/>
    <x v="43"/>
    <n v="17306.689999999999"/>
    <x v="0"/>
  </r>
  <r>
    <x v="127"/>
    <x v="44"/>
    <n v="63576.62"/>
    <x v="1"/>
  </r>
  <r>
    <x v="127"/>
    <x v="45"/>
    <n v="17306.689999999999"/>
    <x v="1"/>
  </r>
  <r>
    <x v="127"/>
    <x v="46"/>
    <n v="75146.240000000005"/>
    <x v="0"/>
  </r>
  <r>
    <x v="127"/>
    <x v="47"/>
    <n v="19698.8"/>
    <x v="0"/>
  </r>
  <r>
    <x v="127"/>
    <x v="48"/>
    <n v="58910.25"/>
    <x v="0"/>
  </r>
  <r>
    <x v="127"/>
    <x v="49"/>
    <n v="15442.71"/>
    <x v="0"/>
  </r>
  <r>
    <x v="127"/>
    <x v="50"/>
    <n v="117727.16"/>
    <x v="1"/>
  </r>
  <r>
    <x v="127"/>
    <x v="51"/>
    <n v="30860.94"/>
    <x v="1"/>
  </r>
  <r>
    <x v="127"/>
    <x v="34"/>
    <n v="175858.15"/>
    <x v="18"/>
  </r>
  <r>
    <x v="127"/>
    <x v="52"/>
    <n v="46099.37"/>
    <x v="18"/>
  </r>
  <r>
    <x v="127"/>
    <x v="35"/>
    <n v="184818.35"/>
    <x v="7"/>
  </r>
  <r>
    <x v="127"/>
    <x v="53"/>
    <n v="48448.19"/>
    <x v="7"/>
  </r>
  <r>
    <x v="127"/>
    <x v="36"/>
    <n v="165478.12"/>
    <x v="19"/>
  </r>
  <r>
    <x v="127"/>
    <x v="54"/>
    <n v="34929.1"/>
    <x v="19"/>
  </r>
  <r>
    <x v="127"/>
    <x v="37"/>
    <n v="209301.79"/>
    <x v="9"/>
  </r>
  <r>
    <x v="127"/>
    <x v="55"/>
    <n v="400"/>
    <x v="9"/>
  </r>
  <r>
    <x v="127"/>
    <x v="56"/>
    <n v="30102.17"/>
    <x v="9"/>
  </r>
  <r>
    <x v="127"/>
    <x v="38"/>
    <n v="209301.79"/>
    <x v="1"/>
  </r>
  <r>
    <x v="127"/>
    <x v="57"/>
    <n v="44179.39"/>
    <x v="1"/>
  </r>
  <r>
    <x v="127"/>
    <x v="39"/>
    <n v="92961.56"/>
    <x v="10"/>
  </r>
  <r>
    <x v="127"/>
    <x v="58"/>
    <n v="19622.3"/>
    <x v="10"/>
  </r>
  <r>
    <x v="127"/>
    <x v="59"/>
    <n v="62606.63"/>
    <x v="6"/>
  </r>
  <r>
    <x v="127"/>
    <x v="60"/>
    <n v="14041.12"/>
    <x v="6"/>
  </r>
  <r>
    <x v="127"/>
    <x v="61"/>
    <n v="146062.54"/>
    <x v="6"/>
  </r>
  <r>
    <x v="127"/>
    <x v="62"/>
    <n v="32758.22"/>
    <x v="6"/>
  </r>
  <r>
    <x v="127"/>
    <x v="63"/>
    <n v="109890.89"/>
    <x v="20"/>
  </r>
  <r>
    <x v="127"/>
    <x v="64"/>
    <n v="24645.82"/>
    <x v="20"/>
  </r>
  <r>
    <x v="127"/>
    <x v="65"/>
    <n v="172184.76"/>
    <x v="21"/>
  </r>
  <r>
    <x v="127"/>
    <x v="66"/>
    <n v="38616.79"/>
    <x v="21"/>
  </r>
  <r>
    <x v="127"/>
    <x v="67"/>
    <n v="190516.82"/>
    <x v="3"/>
  </r>
  <r>
    <x v="127"/>
    <x v="68"/>
    <n v="42728.23"/>
    <x v="3"/>
  </r>
  <r>
    <x v="127"/>
    <x v="69"/>
    <n v="24850.1"/>
    <x v="3"/>
  </r>
  <r>
    <x v="127"/>
    <x v="70"/>
    <n v="6514.19"/>
    <x v="3"/>
  </r>
  <r>
    <x v="127"/>
    <x v="71"/>
    <n v="23640.03"/>
    <x v="3"/>
  </r>
  <r>
    <x v="127"/>
    <x v="72"/>
    <n v="6196.99"/>
    <x v="3"/>
  </r>
  <r>
    <x v="127"/>
    <x v="73"/>
    <n v="63857.08"/>
    <x v="23"/>
  </r>
  <r>
    <x v="127"/>
    <x v="74"/>
    <n v="59718.67"/>
    <x v="0"/>
  </r>
  <r>
    <x v="127"/>
    <x v="75"/>
    <n v="16256.49"/>
    <x v="0"/>
  </r>
  <r>
    <x v="127"/>
    <x v="76"/>
    <n v="57898.62"/>
    <x v="0"/>
  </r>
  <r>
    <x v="127"/>
    <x v="77"/>
    <n v="15761.04"/>
    <x v="0"/>
  </r>
  <r>
    <x v="127"/>
    <x v="78"/>
    <n v="57898.62"/>
    <x v="1"/>
  </r>
  <r>
    <x v="127"/>
    <x v="79"/>
    <n v="15761.04"/>
    <x v="1"/>
  </r>
  <r>
    <x v="127"/>
    <x v="80"/>
    <n v="88163.78"/>
    <x v="0"/>
  </r>
  <r>
    <x v="127"/>
    <x v="81"/>
    <n v="23111.21"/>
    <x v="0"/>
  </r>
  <r>
    <x v="127"/>
    <x v="82"/>
    <n v="58193.98"/>
    <x v="0"/>
  </r>
  <r>
    <x v="127"/>
    <x v="83"/>
    <n v="15254.94"/>
    <x v="0"/>
  </r>
  <r>
    <x v="127"/>
    <x v="84"/>
    <n v="58193.98"/>
    <x v="15"/>
  </r>
  <r>
    <x v="127"/>
    <x v="85"/>
    <n v="15254.94"/>
    <x v="15"/>
  </r>
  <r>
    <x v="127"/>
    <x v="86"/>
    <n v="553399.57999999996"/>
    <x v="0"/>
  </r>
  <r>
    <x v="127"/>
    <x v="87"/>
    <n v="145067.9"/>
    <x v="0"/>
  </r>
  <r>
    <x v="127"/>
    <x v="88"/>
    <n v="7438.17"/>
    <x v="17"/>
  </r>
  <r>
    <x v="127"/>
    <x v="89"/>
    <n v="1949.84"/>
    <x v="17"/>
  </r>
  <r>
    <x v="128"/>
    <x v="40"/>
    <n v="4595.72"/>
    <x v="0"/>
  </r>
  <r>
    <x v="128"/>
    <x v="42"/>
    <n v="4444.22"/>
    <x v="0"/>
  </r>
  <r>
    <x v="128"/>
    <x v="44"/>
    <n v="4444.22"/>
    <x v="1"/>
  </r>
  <r>
    <x v="128"/>
    <x v="46"/>
    <n v="5252.98"/>
    <x v="0"/>
  </r>
  <r>
    <x v="128"/>
    <x v="48"/>
    <n v="4118.03"/>
    <x v="0"/>
  </r>
  <r>
    <x v="128"/>
    <x v="50"/>
    <n v="8229.5300000000007"/>
    <x v="1"/>
  </r>
  <r>
    <x v="128"/>
    <x v="34"/>
    <n v="12293.08"/>
    <x v="18"/>
  </r>
  <r>
    <x v="128"/>
    <x v="35"/>
    <n v="12919.43"/>
    <x v="7"/>
  </r>
  <r>
    <x v="128"/>
    <x v="36"/>
    <n v="10886.89"/>
    <x v="19"/>
  </r>
  <r>
    <x v="128"/>
    <x v="37"/>
    <n v="13770.08"/>
    <x v="9"/>
  </r>
  <r>
    <x v="128"/>
    <x v="38"/>
    <n v="13770.08"/>
    <x v="1"/>
  </r>
  <r>
    <x v="128"/>
    <x v="39"/>
    <n v="6115.99"/>
    <x v="10"/>
  </r>
  <r>
    <x v="128"/>
    <x v="69"/>
    <n v="1737.11"/>
    <x v="3"/>
  </r>
  <r>
    <x v="128"/>
    <x v="71"/>
    <n v="1652.52"/>
    <x v="3"/>
  </r>
  <r>
    <x v="128"/>
    <x v="74"/>
    <n v="4174.54"/>
    <x v="0"/>
  </r>
  <r>
    <x v="128"/>
    <x v="76"/>
    <n v="4047.31"/>
    <x v="0"/>
  </r>
  <r>
    <x v="128"/>
    <x v="78"/>
    <n v="4047.31"/>
    <x v="1"/>
  </r>
  <r>
    <x v="128"/>
    <x v="80"/>
    <n v="6162.95"/>
    <x v="0"/>
  </r>
  <r>
    <x v="128"/>
    <x v="82"/>
    <n v="4067.96"/>
    <x v="0"/>
  </r>
  <r>
    <x v="128"/>
    <x v="84"/>
    <n v="4067.96"/>
    <x v="15"/>
  </r>
  <r>
    <x v="128"/>
    <x v="86"/>
    <n v="38684.5"/>
    <x v="0"/>
  </r>
  <r>
    <x v="128"/>
    <x v="88"/>
    <n v="519.95000000000005"/>
    <x v="17"/>
  </r>
  <r>
    <x v="129"/>
    <x v="40"/>
    <n v="3296.03"/>
    <x v="0"/>
  </r>
  <r>
    <x v="129"/>
    <x v="42"/>
    <n v="3187.37"/>
    <x v="0"/>
  </r>
  <r>
    <x v="129"/>
    <x v="44"/>
    <n v="3187.37"/>
    <x v="1"/>
  </r>
  <r>
    <x v="129"/>
    <x v="46"/>
    <n v="3767.41"/>
    <x v="0"/>
  </r>
  <r>
    <x v="129"/>
    <x v="48"/>
    <n v="2953.43"/>
    <x v="0"/>
  </r>
  <r>
    <x v="129"/>
    <x v="50"/>
    <n v="5902.18"/>
    <x v="1"/>
  </r>
  <r>
    <x v="129"/>
    <x v="34"/>
    <n v="8816.5400000000009"/>
    <x v="18"/>
  </r>
  <r>
    <x v="129"/>
    <x v="35"/>
    <n v="9265.76"/>
    <x v="7"/>
  </r>
  <r>
    <x v="129"/>
    <x v="36"/>
    <n v="7808.03"/>
    <x v="19"/>
  </r>
  <r>
    <x v="129"/>
    <x v="37"/>
    <n v="9875.84"/>
    <x v="9"/>
  </r>
  <r>
    <x v="129"/>
    <x v="38"/>
    <n v="9875.84"/>
    <x v="1"/>
  </r>
  <r>
    <x v="129"/>
    <x v="39"/>
    <n v="4386.3599999999997"/>
    <x v="10"/>
  </r>
  <r>
    <x v="129"/>
    <x v="63"/>
    <n v="5509.31"/>
    <x v="20"/>
  </r>
  <r>
    <x v="129"/>
    <x v="65"/>
    <n v="8632.3799999999992"/>
    <x v="21"/>
  </r>
  <r>
    <x v="129"/>
    <x v="67"/>
    <n v="9551.44"/>
    <x v="3"/>
  </r>
  <r>
    <x v="129"/>
    <x v="69"/>
    <n v="1245.8399999999999"/>
    <x v="3"/>
  </r>
  <r>
    <x v="129"/>
    <x v="71"/>
    <n v="1185.18"/>
    <x v="3"/>
  </r>
  <r>
    <x v="129"/>
    <x v="73"/>
    <n v="2379.38"/>
    <x v="23"/>
  </r>
  <r>
    <x v="129"/>
    <x v="74"/>
    <n v="2993.96"/>
    <x v="0"/>
  </r>
  <r>
    <x v="129"/>
    <x v="76"/>
    <n v="2902.71"/>
    <x v="0"/>
  </r>
  <r>
    <x v="129"/>
    <x v="78"/>
    <n v="2902.71"/>
    <x v="1"/>
  </r>
  <r>
    <x v="129"/>
    <x v="80"/>
    <n v="4420.04"/>
    <x v="0"/>
  </r>
  <r>
    <x v="129"/>
    <x v="82"/>
    <n v="2917.52"/>
    <x v="0"/>
  </r>
  <r>
    <x v="129"/>
    <x v="84"/>
    <n v="2917.52"/>
    <x v="15"/>
  </r>
  <r>
    <x v="129"/>
    <x v="86"/>
    <n v="27744.35"/>
    <x v="0"/>
  </r>
  <r>
    <x v="129"/>
    <x v="88"/>
    <n v="372.91"/>
    <x v="17"/>
  </r>
  <r>
    <x v="130"/>
    <x v="40"/>
    <n v="1427.13"/>
    <x v="0"/>
  </r>
  <r>
    <x v="130"/>
    <x v="42"/>
    <n v="1380.08"/>
    <x v="0"/>
  </r>
  <r>
    <x v="130"/>
    <x v="44"/>
    <n v="1380.08"/>
    <x v="1"/>
  </r>
  <r>
    <x v="130"/>
    <x v="46"/>
    <n v="1631.23"/>
    <x v="0"/>
  </r>
  <r>
    <x v="130"/>
    <x v="48"/>
    <n v="1278.79"/>
    <x v="0"/>
  </r>
  <r>
    <x v="130"/>
    <x v="50"/>
    <n v="2555.5500000000002"/>
    <x v="1"/>
  </r>
  <r>
    <x v="130"/>
    <x v="34"/>
    <n v="3817.43"/>
    <x v="18"/>
  </r>
  <r>
    <x v="130"/>
    <x v="35"/>
    <n v="4011.93"/>
    <x v="7"/>
  </r>
  <r>
    <x v="130"/>
    <x v="36"/>
    <n v="3380.76"/>
    <x v="8"/>
  </r>
  <r>
    <x v="130"/>
    <x v="37"/>
    <n v="4276.08"/>
    <x v="9"/>
  </r>
  <r>
    <x v="130"/>
    <x v="38"/>
    <n v="4276.08"/>
    <x v="1"/>
  </r>
  <r>
    <x v="130"/>
    <x v="39"/>
    <n v="1899.23"/>
    <x v="10"/>
  </r>
  <r>
    <x v="130"/>
    <x v="59"/>
    <n v="1359.03"/>
    <x v="6"/>
  </r>
  <r>
    <x v="130"/>
    <x v="61"/>
    <n v="3170.64"/>
    <x v="6"/>
  </r>
  <r>
    <x v="130"/>
    <x v="63"/>
    <n v="2385.4499999999998"/>
    <x v="20"/>
  </r>
  <r>
    <x v="130"/>
    <x v="65"/>
    <n v="3737.69"/>
    <x v="21"/>
  </r>
  <r>
    <x v="130"/>
    <x v="67"/>
    <n v="4135.63"/>
    <x v="3"/>
  </r>
  <r>
    <x v="130"/>
    <x v="69"/>
    <n v="539.42999999999995"/>
    <x v="3"/>
  </r>
  <r>
    <x v="130"/>
    <x v="71"/>
    <n v="513.16"/>
    <x v="3"/>
  </r>
  <r>
    <x v="130"/>
    <x v="73"/>
    <n v="1030.23"/>
    <x v="22"/>
  </r>
  <r>
    <x v="130"/>
    <x v="74"/>
    <n v="1296.3399999999999"/>
    <x v="0"/>
  </r>
  <r>
    <x v="130"/>
    <x v="76"/>
    <n v="1256.83"/>
    <x v="0"/>
  </r>
  <r>
    <x v="130"/>
    <x v="78"/>
    <n v="1256.83"/>
    <x v="1"/>
  </r>
  <r>
    <x v="130"/>
    <x v="80"/>
    <n v="1913.81"/>
    <x v="0"/>
  </r>
  <r>
    <x v="130"/>
    <x v="82"/>
    <n v="1263.24"/>
    <x v="0"/>
  </r>
  <r>
    <x v="130"/>
    <x v="84"/>
    <n v="1263.24"/>
    <x v="15"/>
  </r>
  <r>
    <x v="130"/>
    <x v="86"/>
    <n v="12012.88"/>
    <x v="0"/>
  </r>
  <r>
    <x v="130"/>
    <x v="88"/>
    <n v="161.46"/>
    <x v="17"/>
  </r>
  <r>
    <x v="131"/>
    <x v="40"/>
    <n v="11163.47"/>
    <x v="0"/>
  </r>
  <r>
    <x v="131"/>
    <x v="42"/>
    <n v="10795.47"/>
    <x v="0"/>
  </r>
  <r>
    <x v="131"/>
    <x v="44"/>
    <n v="10795.47"/>
    <x v="1"/>
  </r>
  <r>
    <x v="131"/>
    <x v="46"/>
    <n v="12760.02"/>
    <x v="0"/>
  </r>
  <r>
    <x v="131"/>
    <x v="48"/>
    <n v="10003.11"/>
    <x v="0"/>
  </r>
  <r>
    <x v="131"/>
    <x v="50"/>
    <n v="19990.36"/>
    <x v="1"/>
  </r>
  <r>
    <x v="131"/>
    <x v="36"/>
    <n v="26445.38"/>
    <x v="19"/>
  </r>
  <r>
    <x v="131"/>
    <x v="37"/>
    <n v="33448.92"/>
    <x v="9"/>
  </r>
  <r>
    <x v="131"/>
    <x v="38"/>
    <n v="33448.92"/>
    <x v="1"/>
  </r>
  <r>
    <x v="131"/>
    <x v="39"/>
    <n v="14856.37"/>
    <x v="10"/>
  </r>
  <r>
    <x v="131"/>
    <x v="59"/>
    <n v="10630.76"/>
    <x v="37"/>
  </r>
  <r>
    <x v="131"/>
    <x v="61"/>
    <n v="24801.78"/>
    <x v="37"/>
  </r>
  <r>
    <x v="131"/>
    <x v="63"/>
    <n v="18659.740000000002"/>
    <x v="20"/>
  </r>
  <r>
    <x v="131"/>
    <x v="65"/>
    <n v="29237.4"/>
    <x v="21"/>
  </r>
  <r>
    <x v="131"/>
    <x v="67"/>
    <n v="32350.22"/>
    <x v="3"/>
  </r>
  <r>
    <x v="131"/>
    <x v="69"/>
    <n v="4219.6099999999997"/>
    <x v="3"/>
  </r>
  <r>
    <x v="131"/>
    <x v="71"/>
    <n v="4014.14"/>
    <x v="3"/>
  </r>
  <r>
    <x v="131"/>
    <x v="73"/>
    <n v="8058.83"/>
    <x v="23"/>
  </r>
  <r>
    <x v="131"/>
    <x v="74"/>
    <n v="10140.379999999999"/>
    <x v="0"/>
  </r>
  <r>
    <x v="131"/>
    <x v="76"/>
    <n v="9831.33"/>
    <x v="0"/>
  </r>
  <r>
    <x v="131"/>
    <x v="78"/>
    <n v="9831.33"/>
    <x v="1"/>
  </r>
  <r>
    <x v="131"/>
    <x v="80"/>
    <n v="14970.43"/>
    <x v="0"/>
  </r>
  <r>
    <x v="131"/>
    <x v="82"/>
    <n v="9881.48"/>
    <x v="0"/>
  </r>
  <r>
    <x v="131"/>
    <x v="84"/>
    <n v="9881.48"/>
    <x v="15"/>
  </r>
  <r>
    <x v="131"/>
    <x v="86"/>
    <n v="93968.61"/>
    <x v="0"/>
  </r>
  <r>
    <x v="131"/>
    <x v="88"/>
    <n v="1263.02"/>
    <x v="17"/>
  </r>
  <r>
    <x v="132"/>
    <x v="40"/>
    <n v="9730.1"/>
    <x v="0"/>
  </r>
  <r>
    <x v="132"/>
    <x v="42"/>
    <n v="9409.35"/>
    <x v="0"/>
  </r>
  <r>
    <x v="132"/>
    <x v="44"/>
    <n v="9409.35"/>
    <x v="1"/>
  </r>
  <r>
    <x v="132"/>
    <x v="46"/>
    <n v="11121.65"/>
    <x v="0"/>
  </r>
  <r>
    <x v="132"/>
    <x v="48"/>
    <n v="8718.7199999999993"/>
    <x v="0"/>
  </r>
  <r>
    <x v="132"/>
    <x v="50"/>
    <n v="17423.63"/>
    <x v="1"/>
  </r>
  <r>
    <x v="132"/>
    <x v="34"/>
    <n v="26027.03"/>
    <x v="18"/>
  </r>
  <r>
    <x v="132"/>
    <x v="35"/>
    <n v="27353.14"/>
    <x v="7"/>
  </r>
  <r>
    <x v="132"/>
    <x v="36"/>
    <n v="23049.84"/>
    <x v="19"/>
  </r>
  <r>
    <x v="132"/>
    <x v="37"/>
    <n v="29154.14"/>
    <x v="9"/>
  </r>
  <r>
    <x v="132"/>
    <x v="38"/>
    <n v="29154.14"/>
    <x v="1"/>
  </r>
  <r>
    <x v="132"/>
    <x v="39"/>
    <n v="12948.83"/>
    <x v="10"/>
  </r>
  <r>
    <x v="132"/>
    <x v="59"/>
    <n v="9265.7900000000009"/>
    <x v="6"/>
  </r>
  <r>
    <x v="132"/>
    <x v="61"/>
    <n v="21617.27"/>
    <x v="6"/>
  </r>
  <r>
    <x v="132"/>
    <x v="63"/>
    <n v="16263.87"/>
    <x v="20"/>
  </r>
  <r>
    <x v="132"/>
    <x v="65"/>
    <n v="25483.37"/>
    <x v="21"/>
  </r>
  <r>
    <x v="132"/>
    <x v="67"/>
    <n v="28196.51"/>
    <x v="3"/>
  </r>
  <r>
    <x v="132"/>
    <x v="69"/>
    <n v="3677.82"/>
    <x v="3"/>
  </r>
  <r>
    <x v="132"/>
    <x v="71"/>
    <n v="3498.73"/>
    <x v="3"/>
  </r>
  <r>
    <x v="132"/>
    <x v="73"/>
    <n v="7024.09"/>
    <x v="23"/>
  </r>
  <r>
    <x v="132"/>
    <x v="74"/>
    <n v="8838.3700000000008"/>
    <x v="0"/>
  </r>
  <r>
    <x v="132"/>
    <x v="76"/>
    <n v="8569"/>
    <x v="0"/>
  </r>
  <r>
    <x v="132"/>
    <x v="78"/>
    <n v="8569"/>
    <x v="1"/>
  </r>
  <r>
    <x v="132"/>
    <x v="80"/>
    <n v="13048.25"/>
    <x v="0"/>
  </r>
  <r>
    <x v="132"/>
    <x v="82"/>
    <n v="8612.7199999999993"/>
    <x v="0"/>
  </r>
  <r>
    <x v="132"/>
    <x v="84"/>
    <n v="8612.7199999999993"/>
    <x v="15"/>
  </r>
  <r>
    <x v="132"/>
    <x v="86"/>
    <n v="81903.199999999997"/>
    <x v="0"/>
  </r>
  <r>
    <x v="132"/>
    <x v="88"/>
    <n v="1100.8499999999999"/>
    <x v="17"/>
  </r>
  <r>
    <x v="133"/>
    <x v="40"/>
    <n v="90313.12"/>
    <x v="0"/>
  </r>
  <r>
    <x v="133"/>
    <x v="42"/>
    <n v="87335.98"/>
    <x v="0"/>
  </r>
  <r>
    <x v="133"/>
    <x v="44"/>
    <n v="87335.98"/>
    <x v="1"/>
  </r>
  <r>
    <x v="133"/>
    <x v="46"/>
    <n v="103229.31"/>
    <x v="0"/>
  </r>
  <r>
    <x v="133"/>
    <x v="48"/>
    <n v="80925.740000000005"/>
    <x v="0"/>
  </r>
  <r>
    <x v="133"/>
    <x v="50"/>
    <n v="161723.25"/>
    <x v="1"/>
  </r>
  <r>
    <x v="133"/>
    <x v="34"/>
    <n v="241578.51"/>
    <x v="18"/>
  </r>
  <r>
    <x v="133"/>
    <x v="35"/>
    <n v="253887.24"/>
    <x v="7"/>
  </r>
  <r>
    <x v="133"/>
    <x v="36"/>
    <n v="213944.72"/>
    <x v="8"/>
  </r>
  <r>
    <x v="133"/>
    <x v="37"/>
    <n v="270603.82"/>
    <x v="9"/>
  </r>
  <r>
    <x v="133"/>
    <x v="38"/>
    <n v="270603.82"/>
    <x v="1"/>
  </r>
  <r>
    <x v="133"/>
    <x v="39"/>
    <n v="120188.91"/>
    <x v="10"/>
  </r>
  <r>
    <x v="133"/>
    <x v="59"/>
    <n v="86003.5"/>
    <x v="6"/>
  </r>
  <r>
    <x v="133"/>
    <x v="61"/>
    <n v="200647.91"/>
    <x v="6"/>
  </r>
  <r>
    <x v="133"/>
    <x v="63"/>
    <n v="150958.47"/>
    <x v="20"/>
  </r>
  <r>
    <x v="133"/>
    <x v="65"/>
    <n v="236532.32"/>
    <x v="21"/>
  </r>
  <r>
    <x v="133"/>
    <x v="67"/>
    <n v="261715.3"/>
    <x v="3"/>
  </r>
  <r>
    <x v="133"/>
    <x v="69"/>
    <n v="34136.89"/>
    <x v="3"/>
  </r>
  <r>
    <x v="133"/>
    <x v="71"/>
    <n v="32474.6"/>
    <x v="3"/>
  </r>
  <r>
    <x v="133"/>
    <x v="73"/>
    <n v="65196.42"/>
    <x v="22"/>
  </r>
  <r>
    <x v="133"/>
    <x v="74"/>
    <n v="82036.28"/>
    <x v="0"/>
  </r>
  <r>
    <x v="133"/>
    <x v="76"/>
    <n v="79536.039999999994"/>
    <x v="0"/>
  </r>
  <r>
    <x v="133"/>
    <x v="78"/>
    <n v="79536.039999999994"/>
    <x v="1"/>
  </r>
  <r>
    <x v="133"/>
    <x v="80"/>
    <n v="121111.67"/>
    <x v="0"/>
  </r>
  <r>
    <x v="133"/>
    <x v="82"/>
    <n v="79941.789999999994"/>
    <x v="0"/>
  </r>
  <r>
    <x v="133"/>
    <x v="84"/>
    <n v="79941.789999999994"/>
    <x v="15"/>
  </r>
  <r>
    <x v="133"/>
    <x v="86"/>
    <n v="760211.79"/>
    <x v="0"/>
  </r>
  <r>
    <x v="133"/>
    <x v="88"/>
    <n v="10217.9"/>
    <x v="17"/>
  </r>
  <r>
    <x v="134"/>
    <x v="40"/>
    <n v="1728.98"/>
    <x v="0"/>
  </r>
  <r>
    <x v="134"/>
    <x v="42"/>
    <n v="1671.98"/>
    <x v="0"/>
  </r>
  <r>
    <x v="134"/>
    <x v="44"/>
    <n v="1671.98"/>
    <x v="1"/>
  </r>
  <r>
    <x v="134"/>
    <x v="46"/>
    <n v="1976.25"/>
    <x v="0"/>
  </r>
  <r>
    <x v="134"/>
    <x v="48"/>
    <n v="1549.26"/>
    <x v="0"/>
  </r>
  <r>
    <x v="134"/>
    <x v="50"/>
    <n v="3096.07"/>
    <x v="1"/>
  </r>
  <r>
    <x v="134"/>
    <x v="34"/>
    <n v="4624.84"/>
    <x v="18"/>
  </r>
  <r>
    <x v="134"/>
    <x v="35"/>
    <n v="4860.4799999999996"/>
    <x v="7"/>
  </r>
  <r>
    <x v="134"/>
    <x v="36"/>
    <n v="4095.81"/>
    <x v="8"/>
  </r>
  <r>
    <x v="134"/>
    <x v="37"/>
    <n v="5180.51"/>
    <x v="9"/>
  </r>
  <r>
    <x v="134"/>
    <x v="38"/>
    <n v="5180.51"/>
    <x v="1"/>
  </r>
  <r>
    <x v="134"/>
    <x v="39"/>
    <n v="2300.9299999999998"/>
    <x v="10"/>
  </r>
  <r>
    <x v="134"/>
    <x v="69"/>
    <n v="653.53"/>
    <x v="3"/>
  </r>
  <r>
    <x v="134"/>
    <x v="71"/>
    <n v="621.70000000000005"/>
    <x v="3"/>
  </r>
  <r>
    <x v="134"/>
    <x v="74"/>
    <n v="1570.52"/>
    <x v="0"/>
  </r>
  <r>
    <x v="134"/>
    <x v="76"/>
    <n v="1522.66"/>
    <x v="0"/>
  </r>
  <r>
    <x v="134"/>
    <x v="78"/>
    <n v="1522.66"/>
    <x v="1"/>
  </r>
  <r>
    <x v="134"/>
    <x v="80"/>
    <n v="2318.59"/>
    <x v="0"/>
  </r>
  <r>
    <x v="134"/>
    <x v="82"/>
    <n v="1530.43"/>
    <x v="0"/>
  </r>
  <r>
    <x v="134"/>
    <x v="84"/>
    <n v="1530.43"/>
    <x v="15"/>
  </r>
  <r>
    <x v="134"/>
    <x v="86"/>
    <n v="14553.69"/>
    <x v="0"/>
  </r>
  <r>
    <x v="134"/>
    <x v="88"/>
    <n v="195.61"/>
    <x v="17"/>
  </r>
  <r>
    <x v="135"/>
    <x v="40"/>
    <n v="558696.51"/>
    <x v="0"/>
  </r>
  <r>
    <x v="135"/>
    <x v="41"/>
    <n v="152087.17000000001"/>
    <x v="0"/>
  </r>
  <r>
    <x v="135"/>
    <x v="42"/>
    <n v="540279.27"/>
    <x v="0"/>
  </r>
  <r>
    <x v="135"/>
    <x v="43"/>
    <n v="147073.66"/>
    <x v="0"/>
  </r>
  <r>
    <x v="135"/>
    <x v="44"/>
    <n v="540279.27"/>
    <x v="1"/>
  </r>
  <r>
    <x v="135"/>
    <x v="45"/>
    <n v="147073.66"/>
    <x v="1"/>
  </r>
  <r>
    <x v="135"/>
    <x v="46"/>
    <n v="638598.85"/>
    <x v="0"/>
  </r>
  <r>
    <x v="135"/>
    <x v="47"/>
    <n v="167402"/>
    <x v="0"/>
  </r>
  <r>
    <x v="135"/>
    <x v="48"/>
    <n v="500624.14"/>
    <x v="0"/>
  </r>
  <r>
    <x v="135"/>
    <x v="49"/>
    <n v="131233.37"/>
    <x v="0"/>
  </r>
  <r>
    <x v="135"/>
    <x v="50"/>
    <n v="1000455.03"/>
    <x v="1"/>
  </r>
  <r>
    <x v="135"/>
    <x v="51"/>
    <n v="262258.8"/>
    <x v="1"/>
  </r>
  <r>
    <x v="135"/>
    <x v="34"/>
    <n v="1494456.94"/>
    <x v="18"/>
  </r>
  <r>
    <x v="135"/>
    <x v="52"/>
    <n v="391756.22"/>
    <x v="18"/>
  </r>
  <r>
    <x v="135"/>
    <x v="35"/>
    <n v="1570601.39"/>
    <x v="7"/>
  </r>
  <r>
    <x v="135"/>
    <x v="53"/>
    <n v="411716.69"/>
    <x v="7"/>
  </r>
  <r>
    <x v="135"/>
    <x v="36"/>
    <n v="1323508.33"/>
    <x v="19"/>
  </r>
  <r>
    <x v="135"/>
    <x v="54"/>
    <n v="346943.84"/>
    <x v="19"/>
  </r>
  <r>
    <x v="135"/>
    <x v="37"/>
    <n v="1674013.82"/>
    <x v="9"/>
  </r>
  <r>
    <x v="135"/>
    <x v="55"/>
    <n v="61573.120000000003"/>
    <x v="9"/>
  </r>
  <r>
    <x v="135"/>
    <x v="56"/>
    <n v="315495.95"/>
    <x v="9"/>
  </r>
  <r>
    <x v="135"/>
    <x v="38"/>
    <n v="1674013.82"/>
    <x v="1"/>
  </r>
  <r>
    <x v="135"/>
    <x v="57"/>
    <n v="438825.18"/>
    <x v="1"/>
  </r>
  <r>
    <x v="135"/>
    <x v="39"/>
    <n v="743514.59"/>
    <x v="10"/>
  </r>
  <r>
    <x v="135"/>
    <x v="58"/>
    <n v="194904.56"/>
    <x v="10"/>
  </r>
  <r>
    <x v="135"/>
    <x v="59"/>
    <n v="532036.28"/>
    <x v="6"/>
  </r>
  <r>
    <x v="135"/>
    <x v="60"/>
    <n v="139467.73000000001"/>
    <x v="6"/>
  </r>
  <r>
    <x v="135"/>
    <x v="61"/>
    <n v="1241251.3899999999"/>
    <x v="6"/>
  </r>
  <r>
    <x v="135"/>
    <x v="62"/>
    <n v="325381.03999999998"/>
    <x v="6"/>
  </r>
  <r>
    <x v="135"/>
    <x v="63"/>
    <n v="933861.78"/>
    <x v="20"/>
  </r>
  <r>
    <x v="135"/>
    <x v="64"/>
    <n v="244802.08"/>
    <x v="20"/>
  </r>
  <r>
    <x v="135"/>
    <x v="65"/>
    <n v="1463240.14"/>
    <x v="21"/>
  </r>
  <r>
    <x v="135"/>
    <x v="66"/>
    <n v="383573.07"/>
    <x v="21"/>
  </r>
  <r>
    <x v="135"/>
    <x v="67"/>
    <n v="1619027.47"/>
    <x v="3"/>
  </r>
  <r>
    <x v="135"/>
    <x v="68"/>
    <n v="424411.08"/>
    <x v="3"/>
  </r>
  <r>
    <x v="135"/>
    <x v="69"/>
    <n v="211178.21"/>
    <x v="3"/>
  </r>
  <r>
    <x v="135"/>
    <x v="70"/>
    <n v="55358.15"/>
    <x v="3"/>
  </r>
  <r>
    <x v="135"/>
    <x v="71"/>
    <n v="200894.93"/>
    <x v="3"/>
  </r>
  <r>
    <x v="135"/>
    <x v="72"/>
    <n v="52662.5"/>
    <x v="3"/>
  </r>
  <r>
    <x v="135"/>
    <x v="73"/>
    <n v="509045.03"/>
    <x v="23"/>
  </r>
  <r>
    <x v="135"/>
    <x v="74"/>
    <n v="507494.16"/>
    <x v="0"/>
  </r>
  <r>
    <x v="135"/>
    <x v="75"/>
    <n v="138148.97"/>
    <x v="0"/>
  </r>
  <r>
    <x v="135"/>
    <x v="76"/>
    <n v="492027.17"/>
    <x v="0"/>
  </r>
  <r>
    <x v="135"/>
    <x v="77"/>
    <n v="133938.57999999999"/>
    <x v="0"/>
  </r>
  <r>
    <x v="135"/>
    <x v="78"/>
    <n v="492027.17"/>
    <x v="1"/>
  </r>
  <r>
    <x v="135"/>
    <x v="79"/>
    <n v="133938.57999999999"/>
    <x v="1"/>
  </r>
  <r>
    <x v="135"/>
    <x v="80"/>
    <n v="749222.98"/>
    <x v="0"/>
  </r>
  <r>
    <x v="135"/>
    <x v="81"/>
    <n v="196400.95"/>
    <x v="0"/>
  </r>
  <r>
    <x v="135"/>
    <x v="82"/>
    <n v="494537.22"/>
    <x v="0"/>
  </r>
  <r>
    <x v="135"/>
    <x v="83"/>
    <n v="129637.75"/>
    <x v="0"/>
  </r>
  <r>
    <x v="135"/>
    <x v="84"/>
    <n v="494537.22"/>
    <x v="15"/>
  </r>
  <r>
    <x v="135"/>
    <x v="85"/>
    <n v="129637.75"/>
    <x v="15"/>
  </r>
  <r>
    <x v="135"/>
    <x v="86"/>
    <n v="4702834.7"/>
    <x v="0"/>
  </r>
  <r>
    <x v="135"/>
    <x v="87"/>
    <n v="1232798.83"/>
    <x v="0"/>
  </r>
  <r>
    <x v="135"/>
    <x v="88"/>
    <n v="63210.14"/>
    <x v="17"/>
  </r>
  <r>
    <x v="135"/>
    <x v="89"/>
    <n v="16569.88"/>
    <x v="17"/>
  </r>
  <r>
    <x v="136"/>
    <x v="40"/>
    <n v="2922652.34"/>
    <x v="38"/>
  </r>
  <r>
    <x v="136"/>
    <x v="41"/>
    <n v="778455.87"/>
    <x v="38"/>
  </r>
  <r>
    <x v="136"/>
    <x v="42"/>
    <n v="2826308.09"/>
    <x v="38"/>
  </r>
  <r>
    <x v="136"/>
    <x v="43"/>
    <n v="752794.33"/>
    <x v="38"/>
  </r>
  <r>
    <x v="136"/>
    <x v="44"/>
    <n v="2827490.93"/>
    <x v="1"/>
  </r>
  <r>
    <x v="136"/>
    <x v="45"/>
    <n v="752794.33"/>
    <x v="1"/>
  </r>
  <r>
    <x v="136"/>
    <x v="46"/>
    <n v="3340637.36"/>
    <x v="0"/>
  </r>
  <r>
    <x v="136"/>
    <x v="47"/>
    <n v="856844.59"/>
    <x v="0"/>
  </r>
  <r>
    <x v="136"/>
    <x v="48"/>
    <n v="2618864.2599999998"/>
    <x v="0"/>
  </r>
  <r>
    <x v="136"/>
    <x v="49"/>
    <n v="671716.04"/>
    <x v="0"/>
  </r>
  <r>
    <x v="136"/>
    <x v="50"/>
    <n v="5235769.16"/>
    <x v="1"/>
  </r>
  <r>
    <x v="136"/>
    <x v="51"/>
    <n v="1342367.72"/>
    <x v="1"/>
  </r>
  <r>
    <x v="136"/>
    <x v="34"/>
    <n v="7785340.9199999999"/>
    <x v="18"/>
  </r>
  <r>
    <x v="136"/>
    <x v="52"/>
    <n v="2005198.33"/>
    <x v="18"/>
  </r>
  <r>
    <x v="136"/>
    <x v="92"/>
    <n v="4932.34"/>
    <x v="27"/>
  </r>
  <r>
    <x v="136"/>
    <x v="93"/>
    <n v="1708.84"/>
    <x v="39"/>
  </r>
  <r>
    <x v="136"/>
    <x v="35"/>
    <n v="8180770.9299999997"/>
    <x v="7"/>
  </r>
  <r>
    <x v="136"/>
    <x v="53"/>
    <n v="2107365.69"/>
    <x v="7"/>
  </r>
  <r>
    <x v="136"/>
    <x v="91"/>
    <n v="1795.9"/>
    <x v="39"/>
  </r>
  <r>
    <x v="136"/>
    <x v="36"/>
    <n v="6903035.4800000004"/>
    <x v="8"/>
  </r>
  <r>
    <x v="136"/>
    <x v="54"/>
    <n v="1775826.8"/>
    <x v="8"/>
  </r>
  <r>
    <x v="136"/>
    <x v="37"/>
    <n v="8756515.9499999993"/>
    <x v="9"/>
  </r>
  <r>
    <x v="136"/>
    <x v="55"/>
    <n v="19161.3"/>
    <x v="9"/>
  </r>
  <r>
    <x v="136"/>
    <x v="56"/>
    <n v="1614861.24"/>
    <x v="9"/>
  </r>
  <r>
    <x v="136"/>
    <x v="38"/>
    <n v="8776542.1899999995"/>
    <x v="1"/>
  </r>
  <r>
    <x v="136"/>
    <x v="57"/>
    <n v="2246120.0499999998"/>
    <x v="1"/>
  </r>
  <r>
    <x v="136"/>
    <x v="39"/>
    <n v="3889213.61"/>
    <x v="10"/>
  </r>
  <r>
    <x v="136"/>
    <x v="58"/>
    <n v="997616.03"/>
    <x v="10"/>
  </r>
  <r>
    <x v="136"/>
    <x v="59"/>
    <n v="2880406.8"/>
    <x v="6"/>
  </r>
  <r>
    <x v="136"/>
    <x v="60"/>
    <n v="713863.49"/>
    <x v="6"/>
  </r>
  <r>
    <x v="136"/>
    <x v="61"/>
    <n v="6720047.3799999999"/>
    <x v="6"/>
  </r>
  <r>
    <x v="136"/>
    <x v="62"/>
    <n v="1665457.96"/>
    <x v="6"/>
  </r>
  <r>
    <x v="136"/>
    <x v="63"/>
    <n v="5020779.47"/>
    <x v="20"/>
  </r>
  <r>
    <x v="136"/>
    <x v="64"/>
    <n v="1253015.74"/>
    <x v="20"/>
  </r>
  <r>
    <x v="136"/>
    <x v="65"/>
    <n v="7895050.9100000001"/>
    <x v="21"/>
  </r>
  <r>
    <x v="136"/>
    <x v="66"/>
    <n v="1963312.96"/>
    <x v="21"/>
  </r>
  <r>
    <x v="136"/>
    <x v="67"/>
    <n v="8706323.2100000009"/>
    <x v="3"/>
  </r>
  <r>
    <x v="136"/>
    <x v="68"/>
    <n v="2172341.73"/>
    <x v="3"/>
  </r>
  <r>
    <x v="136"/>
    <x v="69"/>
    <n v="1104473.6399999999"/>
    <x v="3"/>
  </r>
  <r>
    <x v="136"/>
    <x v="70"/>
    <n v="283349.87"/>
    <x v="3"/>
  </r>
  <r>
    <x v="136"/>
    <x v="71"/>
    <n v="1050691.51"/>
    <x v="3"/>
  </r>
  <r>
    <x v="136"/>
    <x v="72"/>
    <n v="269552.21000000002"/>
    <x v="3"/>
  </r>
  <r>
    <x v="136"/>
    <x v="73"/>
    <n v="2719266.28"/>
    <x v="22"/>
  </r>
  <r>
    <x v="136"/>
    <x v="74"/>
    <n v="2654802.67"/>
    <x v="38"/>
  </r>
  <r>
    <x v="136"/>
    <x v="75"/>
    <n v="707113.43"/>
    <x v="38"/>
  </r>
  <r>
    <x v="136"/>
    <x v="76"/>
    <n v="2573891.79"/>
    <x v="38"/>
  </r>
  <r>
    <x v="136"/>
    <x v="77"/>
    <n v="685562.61"/>
    <x v="38"/>
  </r>
  <r>
    <x v="136"/>
    <x v="78"/>
    <n v="2574968.9900000002"/>
    <x v="1"/>
  </r>
  <r>
    <x v="136"/>
    <x v="79"/>
    <n v="685562.61"/>
    <x v="1"/>
  </r>
  <r>
    <x v="136"/>
    <x v="80"/>
    <n v="3919334.1"/>
    <x v="0"/>
  </r>
  <r>
    <x v="136"/>
    <x v="81"/>
    <n v="1005275.31"/>
    <x v="0"/>
  </r>
  <r>
    <x v="136"/>
    <x v="82"/>
    <n v="2587022.38"/>
    <x v="0"/>
  </r>
  <r>
    <x v="136"/>
    <x v="83"/>
    <n v="663548.86"/>
    <x v="0"/>
  </r>
  <r>
    <x v="136"/>
    <x v="84"/>
    <n v="2587022.38"/>
    <x v="15"/>
  </r>
  <r>
    <x v="136"/>
    <x v="85"/>
    <n v="663548.86"/>
    <x v="15"/>
  </r>
  <r>
    <x v="136"/>
    <x v="86"/>
    <n v="24601461.73"/>
    <x v="0"/>
  </r>
  <r>
    <x v="136"/>
    <x v="87"/>
    <n v="6310062.1900000004"/>
    <x v="0"/>
  </r>
  <r>
    <x v="136"/>
    <x v="88"/>
    <n v="330803.21999999997"/>
    <x v="17"/>
  </r>
  <r>
    <x v="136"/>
    <x v="89"/>
    <n v="84812.66"/>
    <x v="17"/>
  </r>
  <r>
    <x v="137"/>
    <x v="40"/>
    <n v="2579.34"/>
    <x v="0"/>
  </r>
  <r>
    <x v="137"/>
    <x v="42"/>
    <n v="2494.3200000000002"/>
    <x v="0"/>
  </r>
  <r>
    <x v="137"/>
    <x v="44"/>
    <n v="2494.3200000000002"/>
    <x v="1"/>
  </r>
  <r>
    <x v="137"/>
    <x v="46"/>
    <n v="2948.23"/>
    <x v="0"/>
  </r>
  <r>
    <x v="137"/>
    <x v="48"/>
    <n v="2311.2399999999998"/>
    <x v="0"/>
  </r>
  <r>
    <x v="137"/>
    <x v="50"/>
    <n v="4618.82"/>
    <x v="1"/>
  </r>
  <r>
    <x v="137"/>
    <x v="34"/>
    <n v="6899.48"/>
    <x v="18"/>
  </r>
  <r>
    <x v="137"/>
    <x v="35"/>
    <n v="7251.02"/>
    <x v="7"/>
  </r>
  <r>
    <x v="137"/>
    <x v="36"/>
    <n v="6110.26"/>
    <x v="8"/>
  </r>
  <r>
    <x v="137"/>
    <x v="37"/>
    <n v="7728.44"/>
    <x v="9"/>
  </r>
  <r>
    <x v="137"/>
    <x v="38"/>
    <n v="7728.44"/>
    <x v="1"/>
  </r>
  <r>
    <x v="137"/>
    <x v="39"/>
    <n v="3432.59"/>
    <x v="10"/>
  </r>
  <r>
    <x v="137"/>
    <x v="59"/>
    <n v="2456.2600000000002"/>
    <x v="6"/>
  </r>
  <r>
    <x v="137"/>
    <x v="61"/>
    <n v="5730.5"/>
    <x v="6"/>
  </r>
  <r>
    <x v="137"/>
    <x v="63"/>
    <n v="4311.37"/>
    <x v="20"/>
  </r>
  <r>
    <x v="137"/>
    <x v="65"/>
    <n v="6755.36"/>
    <x v="21"/>
  </r>
  <r>
    <x v="137"/>
    <x v="67"/>
    <n v="7474.59"/>
    <x v="3"/>
  </r>
  <r>
    <x v="137"/>
    <x v="69"/>
    <n v="974.95"/>
    <x v="3"/>
  </r>
  <r>
    <x v="137"/>
    <x v="71"/>
    <n v="927.47"/>
    <x v="3"/>
  </r>
  <r>
    <x v="137"/>
    <x v="73"/>
    <n v="1862.01"/>
    <x v="22"/>
  </r>
  <r>
    <x v="137"/>
    <x v="74"/>
    <n v="2342.96"/>
    <x v="0"/>
  </r>
  <r>
    <x v="137"/>
    <x v="76"/>
    <n v="2271.5500000000002"/>
    <x v="0"/>
  </r>
  <r>
    <x v="137"/>
    <x v="78"/>
    <n v="2271.5500000000002"/>
    <x v="1"/>
  </r>
  <r>
    <x v="137"/>
    <x v="80"/>
    <n v="3458.95"/>
    <x v="0"/>
  </r>
  <r>
    <x v="137"/>
    <x v="82"/>
    <n v="2283.14"/>
    <x v="0"/>
  </r>
  <r>
    <x v="137"/>
    <x v="84"/>
    <n v="2283.14"/>
    <x v="15"/>
  </r>
  <r>
    <x v="137"/>
    <x v="86"/>
    <n v="21711.65"/>
    <x v="0"/>
  </r>
  <r>
    <x v="137"/>
    <x v="88"/>
    <n v="291.82"/>
    <x v="17"/>
  </r>
  <r>
    <x v="138"/>
    <x v="40"/>
    <n v="7957.43"/>
    <x v="0"/>
  </r>
  <r>
    <x v="138"/>
    <x v="42"/>
    <n v="7695.12"/>
    <x v="0"/>
  </r>
  <r>
    <x v="138"/>
    <x v="44"/>
    <n v="7695.12"/>
    <x v="1"/>
  </r>
  <r>
    <x v="138"/>
    <x v="46"/>
    <n v="9095.4699999999993"/>
    <x v="0"/>
  </r>
  <r>
    <x v="138"/>
    <x v="48"/>
    <n v="7130.32"/>
    <x v="0"/>
  </r>
  <r>
    <x v="138"/>
    <x v="50"/>
    <n v="14249.34"/>
    <x v="1"/>
  </r>
  <r>
    <x v="138"/>
    <x v="34"/>
    <n v="21285.34"/>
    <x v="18"/>
  </r>
  <r>
    <x v="138"/>
    <x v="35"/>
    <n v="22369.85"/>
    <x v="7"/>
  </r>
  <r>
    <x v="138"/>
    <x v="36"/>
    <n v="18850.54"/>
    <x v="19"/>
  </r>
  <r>
    <x v="138"/>
    <x v="37"/>
    <n v="23842.74"/>
    <x v="9"/>
  </r>
  <r>
    <x v="138"/>
    <x v="38"/>
    <n v="23842.74"/>
    <x v="1"/>
  </r>
  <r>
    <x v="138"/>
    <x v="39"/>
    <n v="10589.77"/>
    <x v="10"/>
  </r>
  <r>
    <x v="138"/>
    <x v="59"/>
    <n v="7577.72"/>
    <x v="6"/>
  </r>
  <r>
    <x v="138"/>
    <x v="61"/>
    <n v="17678.97"/>
    <x v="6"/>
  </r>
  <r>
    <x v="138"/>
    <x v="63"/>
    <n v="13300.86"/>
    <x v="20"/>
  </r>
  <r>
    <x v="138"/>
    <x v="65"/>
    <n v="20840.72"/>
    <x v="21"/>
  </r>
  <r>
    <x v="138"/>
    <x v="67"/>
    <n v="23059.58"/>
    <x v="3"/>
  </r>
  <r>
    <x v="138"/>
    <x v="69"/>
    <n v="3007.78"/>
    <x v="3"/>
  </r>
  <r>
    <x v="138"/>
    <x v="71"/>
    <n v="2861.32"/>
    <x v="3"/>
  </r>
  <r>
    <x v="138"/>
    <x v="73"/>
    <n v="5744.42"/>
    <x v="23"/>
  </r>
  <r>
    <x v="138"/>
    <x v="74"/>
    <n v="7228.17"/>
    <x v="0"/>
  </r>
  <r>
    <x v="138"/>
    <x v="76"/>
    <n v="7007.87"/>
    <x v="0"/>
  </r>
  <r>
    <x v="138"/>
    <x v="78"/>
    <n v="7007.87"/>
    <x v="1"/>
  </r>
  <r>
    <x v="138"/>
    <x v="80"/>
    <n v="10671.08"/>
    <x v="0"/>
  </r>
  <r>
    <x v="138"/>
    <x v="82"/>
    <n v="7043.62"/>
    <x v="0"/>
  </r>
  <r>
    <x v="138"/>
    <x v="84"/>
    <n v="7043.62"/>
    <x v="15"/>
  </r>
  <r>
    <x v="138"/>
    <x v="86"/>
    <n v="66981.8"/>
    <x v="0"/>
  </r>
  <r>
    <x v="138"/>
    <x v="88"/>
    <n v="900.29"/>
    <x v="17"/>
  </r>
  <r>
    <x v="139"/>
    <x v="40"/>
    <n v="71882.63"/>
    <x v="0"/>
  </r>
  <r>
    <x v="139"/>
    <x v="41"/>
    <n v="19567.740000000002"/>
    <x v="0"/>
  </r>
  <r>
    <x v="139"/>
    <x v="42"/>
    <n v="69513.039999999994"/>
    <x v="0"/>
  </r>
  <r>
    <x v="139"/>
    <x v="43"/>
    <n v="18922.689999999999"/>
    <x v="0"/>
  </r>
  <r>
    <x v="139"/>
    <x v="44"/>
    <n v="69513.039999999994"/>
    <x v="1"/>
  </r>
  <r>
    <x v="139"/>
    <x v="45"/>
    <n v="18922.689999999999"/>
    <x v="1"/>
  </r>
  <r>
    <x v="139"/>
    <x v="46"/>
    <n v="82162.97"/>
    <x v="0"/>
  </r>
  <r>
    <x v="139"/>
    <x v="47"/>
    <n v="21538.16"/>
    <x v="0"/>
  </r>
  <r>
    <x v="139"/>
    <x v="48"/>
    <n v="64410.96"/>
    <x v="0"/>
  </r>
  <r>
    <x v="139"/>
    <x v="49"/>
    <n v="16884.66"/>
    <x v="0"/>
  </r>
  <r>
    <x v="139"/>
    <x v="50"/>
    <n v="128719.86"/>
    <x v="1"/>
  </r>
  <r>
    <x v="139"/>
    <x v="51"/>
    <n v="33742.559999999998"/>
    <x v="1"/>
  </r>
  <r>
    <x v="139"/>
    <x v="34"/>
    <n v="198784.68"/>
    <x v="18"/>
  </r>
  <r>
    <x v="139"/>
    <x v="52"/>
    <n v="43123.39"/>
    <x v="18"/>
  </r>
  <r>
    <x v="139"/>
    <x v="35"/>
    <n v="208913"/>
    <x v="7"/>
  </r>
  <r>
    <x v="139"/>
    <x v="53"/>
    <n v="45320.58"/>
    <x v="7"/>
  </r>
  <r>
    <x v="139"/>
    <x v="36"/>
    <n v="176046.01"/>
    <x v="19"/>
  </r>
  <r>
    <x v="139"/>
    <x v="54"/>
    <n v="38190.57"/>
    <x v="19"/>
  </r>
  <r>
    <x v="139"/>
    <x v="37"/>
    <n v="222668.37"/>
    <x v="9"/>
  </r>
  <r>
    <x v="139"/>
    <x v="55"/>
    <n v="51116"/>
    <x v="9"/>
  </r>
  <r>
    <x v="139"/>
    <x v="56"/>
    <n v="32912.93"/>
    <x v="9"/>
  </r>
  <r>
    <x v="139"/>
    <x v="38"/>
    <n v="222668.37"/>
    <x v="1"/>
  </r>
  <r>
    <x v="139"/>
    <x v="57"/>
    <n v="48304.61"/>
    <x v="1"/>
  </r>
  <r>
    <x v="139"/>
    <x v="39"/>
    <n v="98898.34"/>
    <x v="10"/>
  </r>
  <r>
    <x v="139"/>
    <x v="58"/>
    <n v="21454.53"/>
    <x v="10"/>
  </r>
  <r>
    <x v="139"/>
    <x v="59"/>
    <n v="70768.62"/>
    <x v="6"/>
  </r>
  <r>
    <x v="139"/>
    <x v="60"/>
    <n v="15352.2"/>
    <x v="6"/>
  </r>
  <r>
    <x v="139"/>
    <x v="61"/>
    <n v="165104.63"/>
    <x v="6"/>
  </r>
  <r>
    <x v="139"/>
    <x v="62"/>
    <n v="35817"/>
    <x v="6"/>
  </r>
  <r>
    <x v="139"/>
    <x v="63"/>
    <n v="124217.31"/>
    <x v="20"/>
  </r>
  <r>
    <x v="139"/>
    <x v="64"/>
    <n v="26947.11"/>
    <x v="20"/>
  </r>
  <r>
    <x v="139"/>
    <x v="65"/>
    <n v="194632.38"/>
    <x v="21"/>
  </r>
  <r>
    <x v="139"/>
    <x v="66"/>
    <n v="42222.62"/>
    <x v="21"/>
  </r>
  <r>
    <x v="139"/>
    <x v="67"/>
    <n v="215354.39"/>
    <x v="3"/>
  </r>
  <r>
    <x v="139"/>
    <x v="68"/>
    <n v="46717.94"/>
    <x v="3"/>
  </r>
  <r>
    <x v="139"/>
    <x v="69"/>
    <n v="28089.8"/>
    <x v="3"/>
  </r>
  <r>
    <x v="139"/>
    <x v="70"/>
    <n v="7122.45"/>
    <x v="3"/>
  </r>
  <r>
    <x v="139"/>
    <x v="71"/>
    <n v="26721.97"/>
    <x v="3"/>
  </r>
  <r>
    <x v="139"/>
    <x v="72"/>
    <n v="6775.63"/>
    <x v="3"/>
  </r>
  <r>
    <x v="139"/>
    <x v="73"/>
    <n v="67250.19"/>
    <x v="23"/>
  </r>
  <r>
    <x v="139"/>
    <x v="74"/>
    <n v="65294.87"/>
    <x v="0"/>
  </r>
  <r>
    <x v="139"/>
    <x v="75"/>
    <n v="17774.43"/>
    <x v="0"/>
  </r>
  <r>
    <x v="139"/>
    <x v="76"/>
    <n v="63304.86"/>
    <x v="0"/>
  </r>
  <r>
    <x v="139"/>
    <x v="77"/>
    <n v="17232.71"/>
    <x v="0"/>
  </r>
  <r>
    <x v="139"/>
    <x v="78"/>
    <n v="63304.86"/>
    <x v="1"/>
  </r>
  <r>
    <x v="139"/>
    <x v="79"/>
    <n v="17232.71"/>
    <x v="1"/>
  </r>
  <r>
    <x v="139"/>
    <x v="80"/>
    <n v="96396.02"/>
    <x v="0"/>
  </r>
  <r>
    <x v="139"/>
    <x v="81"/>
    <n v="25269.21"/>
    <x v="0"/>
  </r>
  <r>
    <x v="139"/>
    <x v="82"/>
    <n v="63627.81"/>
    <x v="0"/>
  </r>
  <r>
    <x v="139"/>
    <x v="83"/>
    <n v="16679.36"/>
    <x v="0"/>
  </r>
  <r>
    <x v="139"/>
    <x v="84"/>
    <n v="63627.81"/>
    <x v="15"/>
  </r>
  <r>
    <x v="139"/>
    <x v="85"/>
    <n v="16679.36"/>
    <x v="15"/>
  </r>
  <r>
    <x v="139"/>
    <x v="86"/>
    <n v="605072.91"/>
    <x v="0"/>
  </r>
  <r>
    <x v="139"/>
    <x v="87"/>
    <n v="158613.53"/>
    <x v="0"/>
  </r>
  <r>
    <x v="139"/>
    <x v="88"/>
    <n v="8132.7"/>
    <x v="17"/>
  </r>
  <r>
    <x v="139"/>
    <x v="89"/>
    <n v="2131.9"/>
    <x v="17"/>
  </r>
  <r>
    <x v="140"/>
    <x v="40"/>
    <n v="6514.21"/>
    <x v="0"/>
  </r>
  <r>
    <x v="140"/>
    <x v="42"/>
    <n v="6299.47"/>
    <x v="0"/>
  </r>
  <r>
    <x v="140"/>
    <x v="44"/>
    <n v="6299.47"/>
    <x v="1"/>
  </r>
  <r>
    <x v="140"/>
    <x v="46"/>
    <n v="7445.85"/>
    <x v="0"/>
  </r>
  <r>
    <x v="140"/>
    <x v="48"/>
    <n v="5837.11"/>
    <x v="0"/>
  </r>
  <r>
    <x v="140"/>
    <x v="50"/>
    <n v="11664.97"/>
    <x v="1"/>
  </r>
  <r>
    <x v="140"/>
    <x v="34"/>
    <n v="17424.86"/>
    <x v="18"/>
  </r>
  <r>
    <x v="140"/>
    <x v="35"/>
    <n v="18312.68"/>
    <x v="7"/>
  </r>
  <r>
    <x v="140"/>
    <x v="36"/>
    <n v="15431.66"/>
    <x v="19"/>
  </r>
  <r>
    <x v="140"/>
    <x v="37"/>
    <n v="19518.43"/>
    <x v="9"/>
  </r>
  <r>
    <x v="140"/>
    <x v="38"/>
    <n v="19518.43"/>
    <x v="1"/>
  </r>
  <r>
    <x v="140"/>
    <x v="39"/>
    <n v="8669.1299999999992"/>
    <x v="10"/>
  </r>
  <r>
    <x v="140"/>
    <x v="59"/>
    <n v="6203.36"/>
    <x v="6"/>
  </r>
  <r>
    <x v="140"/>
    <x v="61"/>
    <n v="14472.57"/>
    <x v="6"/>
  </r>
  <r>
    <x v="140"/>
    <x v="63"/>
    <n v="10888.51"/>
    <x v="20"/>
  </r>
  <r>
    <x v="140"/>
    <x v="65"/>
    <n v="17060.88"/>
    <x v="21"/>
  </r>
  <r>
    <x v="140"/>
    <x v="67"/>
    <n v="18877.310000000001"/>
    <x v="3"/>
  </r>
  <r>
    <x v="140"/>
    <x v="69"/>
    <n v="2462.27"/>
    <x v="3"/>
  </r>
  <r>
    <x v="140"/>
    <x v="71"/>
    <n v="2342.37"/>
    <x v="3"/>
  </r>
  <r>
    <x v="140"/>
    <x v="73"/>
    <n v="4702.5600000000004"/>
    <x v="23"/>
  </r>
  <r>
    <x v="140"/>
    <x v="74"/>
    <n v="5917.21"/>
    <x v="0"/>
  </r>
  <r>
    <x v="140"/>
    <x v="76"/>
    <n v="5736.87"/>
    <x v="0"/>
  </r>
  <r>
    <x v="140"/>
    <x v="78"/>
    <n v="5736.87"/>
    <x v="1"/>
  </r>
  <r>
    <x v="140"/>
    <x v="80"/>
    <n v="8735.69"/>
    <x v="0"/>
  </r>
  <r>
    <x v="140"/>
    <x v="82"/>
    <n v="5766.14"/>
    <x v="0"/>
  </r>
  <r>
    <x v="140"/>
    <x v="84"/>
    <n v="5766.14"/>
    <x v="15"/>
  </r>
  <r>
    <x v="140"/>
    <x v="86"/>
    <n v="54833.46"/>
    <x v="0"/>
  </r>
  <r>
    <x v="140"/>
    <x v="88"/>
    <n v="737.01"/>
    <x v="17"/>
  </r>
  <r>
    <x v="141"/>
    <x v="40"/>
    <n v="11081.35"/>
    <x v="0"/>
  </r>
  <r>
    <x v="141"/>
    <x v="42"/>
    <n v="10716.06"/>
    <x v="0"/>
  </r>
  <r>
    <x v="141"/>
    <x v="44"/>
    <n v="10716.06"/>
    <x v="1"/>
  </r>
  <r>
    <x v="141"/>
    <x v="46"/>
    <n v="12666.16"/>
    <x v="0"/>
  </r>
  <r>
    <x v="141"/>
    <x v="48"/>
    <n v="9929.5300000000007"/>
    <x v="0"/>
  </r>
  <r>
    <x v="141"/>
    <x v="50"/>
    <n v="19843.32"/>
    <x v="1"/>
  </r>
  <r>
    <x v="141"/>
    <x v="34"/>
    <n v="29641.5"/>
    <x v="18"/>
  </r>
  <r>
    <x v="141"/>
    <x v="35"/>
    <n v="31151.77"/>
    <x v="7"/>
  </r>
  <r>
    <x v="141"/>
    <x v="36"/>
    <n v="26250.86"/>
    <x v="19"/>
  </r>
  <r>
    <x v="141"/>
    <x v="37"/>
    <n v="33202.89"/>
    <x v="9"/>
  </r>
  <r>
    <x v="141"/>
    <x v="38"/>
    <n v="33202.89"/>
    <x v="1"/>
  </r>
  <r>
    <x v="141"/>
    <x v="39"/>
    <n v="14747.09"/>
    <x v="10"/>
  </r>
  <r>
    <x v="141"/>
    <x v="59"/>
    <n v="10552.57"/>
    <x v="6"/>
  </r>
  <r>
    <x v="141"/>
    <x v="61"/>
    <n v="24619.35"/>
    <x v="6"/>
  </r>
  <r>
    <x v="141"/>
    <x v="63"/>
    <n v="18522.490000000002"/>
    <x v="20"/>
  </r>
  <r>
    <x v="141"/>
    <x v="65"/>
    <n v="29022.34"/>
    <x v="21"/>
  </r>
  <r>
    <x v="141"/>
    <x v="67"/>
    <n v="32112.27"/>
    <x v="3"/>
  </r>
  <r>
    <x v="141"/>
    <x v="69"/>
    <n v="4188.57"/>
    <x v="3"/>
  </r>
  <r>
    <x v="141"/>
    <x v="71"/>
    <n v="3984.61"/>
    <x v="3"/>
  </r>
  <r>
    <x v="141"/>
    <x v="73"/>
    <n v="7999.55"/>
    <x v="23"/>
  </r>
  <r>
    <x v="141"/>
    <x v="74"/>
    <n v="10065.790000000001"/>
    <x v="0"/>
  </r>
  <r>
    <x v="141"/>
    <x v="76"/>
    <n v="9759.01"/>
    <x v="0"/>
  </r>
  <r>
    <x v="141"/>
    <x v="78"/>
    <n v="9759.01"/>
    <x v="1"/>
  </r>
  <r>
    <x v="141"/>
    <x v="80"/>
    <n v="14860.31"/>
    <x v="0"/>
  </r>
  <r>
    <x v="141"/>
    <x v="82"/>
    <n v="9808.7999999999993"/>
    <x v="0"/>
  </r>
  <r>
    <x v="141"/>
    <x v="84"/>
    <n v="9808.7999999999993"/>
    <x v="15"/>
  </r>
  <r>
    <x v="141"/>
    <x v="86"/>
    <n v="93277.42"/>
    <x v="0"/>
  </r>
  <r>
    <x v="141"/>
    <x v="88"/>
    <n v="1253.73"/>
    <x v="17"/>
  </r>
  <r>
    <x v="142"/>
    <x v="40"/>
    <n v="131064.63"/>
    <x v="0"/>
  </r>
  <r>
    <x v="142"/>
    <x v="41"/>
    <n v="31590"/>
    <x v="0"/>
  </r>
  <r>
    <x v="142"/>
    <x v="42"/>
    <n v="126744.14"/>
    <x v="0"/>
  </r>
  <r>
    <x v="142"/>
    <x v="43"/>
    <n v="30548.65"/>
    <x v="0"/>
  </r>
  <r>
    <x v="142"/>
    <x v="44"/>
    <n v="126744.14"/>
    <x v="1"/>
  </r>
  <r>
    <x v="142"/>
    <x v="45"/>
    <n v="30548.65"/>
    <x v="1"/>
  </r>
  <r>
    <x v="142"/>
    <x v="46"/>
    <n v="149808.92000000001"/>
    <x v="0"/>
  </r>
  <r>
    <x v="142"/>
    <x v="47"/>
    <n v="34771.040000000001"/>
    <x v="0"/>
  </r>
  <r>
    <x v="142"/>
    <x v="48"/>
    <n v="117441.44"/>
    <x v="0"/>
  </r>
  <r>
    <x v="142"/>
    <x v="49"/>
    <n v="27258.46"/>
    <x v="0"/>
  </r>
  <r>
    <x v="142"/>
    <x v="50"/>
    <n v="234696.78"/>
    <x v="1"/>
  </r>
  <r>
    <x v="142"/>
    <x v="51"/>
    <n v="54473.74"/>
    <x v="1"/>
  </r>
  <r>
    <x v="142"/>
    <x v="34"/>
    <n v="350584.71"/>
    <x v="18"/>
  </r>
  <r>
    <x v="142"/>
    <x v="52"/>
    <n v="81371.63"/>
    <x v="18"/>
  </r>
  <r>
    <x v="142"/>
    <x v="35"/>
    <n v="368447.43"/>
    <x v="7"/>
  </r>
  <r>
    <x v="142"/>
    <x v="53"/>
    <n v="85517.61"/>
    <x v="7"/>
  </r>
  <r>
    <x v="142"/>
    <x v="36"/>
    <n v="310481.87"/>
    <x v="19"/>
  </r>
  <r>
    <x v="142"/>
    <x v="54"/>
    <n v="72063.649999999994"/>
    <x v="19"/>
  </r>
  <r>
    <x v="142"/>
    <x v="37"/>
    <n v="392706.95"/>
    <x v="9"/>
  </r>
  <r>
    <x v="142"/>
    <x v="55"/>
    <n v="85233"/>
    <x v="9"/>
  </r>
  <r>
    <x v="142"/>
    <x v="56"/>
    <n v="65531.62"/>
    <x v="9"/>
  </r>
  <r>
    <x v="142"/>
    <x v="38"/>
    <n v="392706.95"/>
    <x v="1"/>
  </r>
  <r>
    <x v="142"/>
    <x v="57"/>
    <n v="91148.31"/>
    <x v="1"/>
  </r>
  <r>
    <x v="142"/>
    <x v="39"/>
    <n v="174421.1"/>
    <x v="10"/>
  </r>
  <r>
    <x v="142"/>
    <x v="58"/>
    <n v="40483.599999999999"/>
    <x v="10"/>
  </r>
  <r>
    <x v="142"/>
    <x v="59"/>
    <n v="124810.4"/>
    <x v="6"/>
  </r>
  <r>
    <x v="142"/>
    <x v="60"/>
    <n v="28968.82"/>
    <x v="6"/>
  </r>
  <r>
    <x v="142"/>
    <x v="61"/>
    <n v="291185.2"/>
    <x v="6"/>
  </r>
  <r>
    <x v="142"/>
    <x v="62"/>
    <n v="67584.850000000006"/>
    <x v="6"/>
  </r>
  <r>
    <x v="142"/>
    <x v="63"/>
    <n v="219074.67"/>
    <x v="20"/>
  </r>
  <r>
    <x v="142"/>
    <x v="64"/>
    <n v="50847.8"/>
    <x v="20"/>
  </r>
  <r>
    <x v="142"/>
    <x v="65"/>
    <n v="343261.55"/>
    <x v="21"/>
  </r>
  <r>
    <x v="142"/>
    <x v="66"/>
    <n v="79671.899999999994"/>
    <x v="21"/>
  </r>
  <r>
    <x v="142"/>
    <x v="67"/>
    <n v="379807.7"/>
    <x v="3"/>
  </r>
  <r>
    <x v="142"/>
    <x v="68"/>
    <n v="88154.36"/>
    <x v="3"/>
  </r>
  <r>
    <x v="142"/>
    <x v="69"/>
    <n v="49540.3"/>
    <x v="3"/>
  </r>
  <r>
    <x v="142"/>
    <x v="70"/>
    <n v="11498.43"/>
    <x v="3"/>
  </r>
  <r>
    <x v="142"/>
    <x v="71"/>
    <n v="47127.94"/>
    <x v="3"/>
  </r>
  <r>
    <x v="142"/>
    <x v="72"/>
    <n v="10938.52"/>
    <x v="3"/>
  </r>
  <r>
    <x v="142"/>
    <x v="73"/>
    <n v="116574.96"/>
    <x v="23"/>
  </r>
  <r>
    <x v="142"/>
    <x v="74"/>
    <n v="119053.07"/>
    <x v="0"/>
  </r>
  <r>
    <x v="142"/>
    <x v="75"/>
    <n v="28694.9"/>
    <x v="0"/>
  </r>
  <r>
    <x v="142"/>
    <x v="76"/>
    <n v="115424.67"/>
    <x v="0"/>
  </r>
  <r>
    <x v="142"/>
    <x v="77"/>
    <n v="27820.36"/>
    <x v="0"/>
  </r>
  <r>
    <x v="142"/>
    <x v="78"/>
    <n v="115424.67"/>
    <x v="1"/>
  </r>
  <r>
    <x v="142"/>
    <x v="79"/>
    <n v="27820.36"/>
    <x v="1"/>
  </r>
  <r>
    <x v="142"/>
    <x v="80"/>
    <n v="175760.23"/>
    <x v="0"/>
  </r>
  <r>
    <x v="142"/>
    <x v="81"/>
    <n v="40794.410000000003"/>
    <x v="0"/>
  </r>
  <r>
    <x v="142"/>
    <x v="82"/>
    <n v="116013.5"/>
    <x v="0"/>
  </r>
  <r>
    <x v="142"/>
    <x v="83"/>
    <n v="26927.040000000001"/>
    <x v="0"/>
  </r>
  <r>
    <x v="142"/>
    <x v="84"/>
    <n v="116013.5"/>
    <x v="15"/>
  </r>
  <r>
    <x v="142"/>
    <x v="85"/>
    <n v="26927.040000000001"/>
    <x v="15"/>
  </r>
  <r>
    <x v="142"/>
    <x v="86"/>
    <n v="1103238.1299999999"/>
    <x v="0"/>
  </r>
  <r>
    <x v="142"/>
    <x v="87"/>
    <n v="256064.46"/>
    <x v="0"/>
  </r>
  <r>
    <x v="142"/>
    <x v="88"/>
    <n v="14828.47"/>
    <x v="17"/>
  </r>
  <r>
    <x v="142"/>
    <x v="89"/>
    <n v="3441.73"/>
    <x v="17"/>
  </r>
  <r>
    <x v="143"/>
    <x v="40"/>
    <n v="3600.83"/>
    <x v="0"/>
  </r>
  <r>
    <x v="143"/>
    <x v="42"/>
    <n v="3482.13"/>
    <x v="0"/>
  </r>
  <r>
    <x v="143"/>
    <x v="44"/>
    <n v="3482.13"/>
    <x v="1"/>
  </r>
  <r>
    <x v="143"/>
    <x v="46"/>
    <n v="4115.8100000000004"/>
    <x v="0"/>
  </r>
  <r>
    <x v="143"/>
    <x v="48"/>
    <n v="3226.55"/>
    <x v="0"/>
  </r>
  <r>
    <x v="143"/>
    <x v="50"/>
    <n v="6447.99"/>
    <x v="1"/>
  </r>
  <r>
    <x v="143"/>
    <x v="34"/>
    <n v="9631.86"/>
    <x v="18"/>
  </r>
  <r>
    <x v="143"/>
    <x v="35"/>
    <n v="10122.620000000001"/>
    <x v="7"/>
  </r>
  <r>
    <x v="143"/>
    <x v="36"/>
    <n v="8530.09"/>
    <x v="8"/>
  </r>
  <r>
    <x v="143"/>
    <x v="37"/>
    <n v="10789.12"/>
    <x v="9"/>
  </r>
  <r>
    <x v="143"/>
    <x v="38"/>
    <n v="10789.12"/>
    <x v="1"/>
  </r>
  <r>
    <x v="143"/>
    <x v="39"/>
    <n v="4792"/>
    <x v="10"/>
  </r>
  <r>
    <x v="143"/>
    <x v="59"/>
    <n v="3429.01"/>
    <x v="6"/>
  </r>
  <r>
    <x v="143"/>
    <x v="61"/>
    <n v="7999.94"/>
    <x v="6"/>
  </r>
  <r>
    <x v="143"/>
    <x v="63"/>
    <n v="6018.79"/>
    <x v="20"/>
  </r>
  <r>
    <x v="143"/>
    <x v="65"/>
    <n v="9430.67"/>
    <x v="21"/>
  </r>
  <r>
    <x v="143"/>
    <x v="67"/>
    <n v="10434.73"/>
    <x v="3"/>
  </r>
  <r>
    <x v="143"/>
    <x v="73"/>
    <n v="2599.42"/>
    <x v="22"/>
  </r>
  <r>
    <x v="143"/>
    <x v="74"/>
    <n v="3270.83"/>
    <x v="0"/>
  </r>
  <r>
    <x v="143"/>
    <x v="76"/>
    <n v="3171.14"/>
    <x v="0"/>
  </r>
  <r>
    <x v="143"/>
    <x v="78"/>
    <n v="3171.14"/>
    <x v="1"/>
  </r>
  <r>
    <x v="143"/>
    <x v="80"/>
    <n v="4828.79"/>
    <x v="0"/>
  </r>
  <r>
    <x v="143"/>
    <x v="82"/>
    <n v="3187.32"/>
    <x v="0"/>
  </r>
  <r>
    <x v="143"/>
    <x v="84"/>
    <n v="3187.32"/>
    <x v="15"/>
  </r>
  <r>
    <x v="143"/>
    <x v="86"/>
    <n v="30310.05"/>
    <x v="0"/>
  </r>
  <r>
    <x v="143"/>
    <x v="88"/>
    <n v="407.39"/>
    <x v="17"/>
  </r>
  <r>
    <x v="144"/>
    <x v="40"/>
    <n v="17346.27"/>
    <x v="0"/>
  </r>
  <r>
    <x v="144"/>
    <x v="41"/>
    <n v="4721.96"/>
    <x v="0"/>
  </r>
  <r>
    <x v="144"/>
    <x v="42"/>
    <n v="16774.45"/>
    <x v="0"/>
  </r>
  <r>
    <x v="144"/>
    <x v="43"/>
    <n v="4566.3100000000004"/>
    <x v="0"/>
  </r>
  <r>
    <x v="144"/>
    <x v="44"/>
    <n v="16774.45"/>
    <x v="1"/>
  </r>
  <r>
    <x v="144"/>
    <x v="45"/>
    <n v="4566.3100000000004"/>
    <x v="1"/>
  </r>
  <r>
    <x v="144"/>
    <x v="46"/>
    <n v="19827.060000000001"/>
    <x v="0"/>
  </r>
  <r>
    <x v="144"/>
    <x v="47"/>
    <n v="5197.45"/>
    <x v="0"/>
  </r>
  <r>
    <x v="144"/>
    <x v="48"/>
    <n v="15543.25"/>
    <x v="0"/>
  </r>
  <r>
    <x v="144"/>
    <x v="49"/>
    <n v="4074.5"/>
    <x v="0"/>
  </r>
  <r>
    <x v="144"/>
    <x v="50"/>
    <n v="31061.87"/>
    <x v="1"/>
  </r>
  <r>
    <x v="144"/>
    <x v="51"/>
    <n v="8142.54"/>
    <x v="1"/>
  </r>
  <r>
    <x v="144"/>
    <x v="34"/>
    <n v="46399.519999999997"/>
    <x v="18"/>
  </r>
  <r>
    <x v="144"/>
    <x v="52"/>
    <n v="10406.27"/>
    <x v="18"/>
  </r>
  <r>
    <x v="144"/>
    <x v="35"/>
    <n v="48763.63"/>
    <x v="7"/>
  </r>
  <r>
    <x v="144"/>
    <x v="53"/>
    <n v="10936.48"/>
    <x v="7"/>
  </r>
  <r>
    <x v="144"/>
    <x v="36"/>
    <n v="41091.949999999997"/>
    <x v="8"/>
  </r>
  <r>
    <x v="144"/>
    <x v="54"/>
    <n v="9215.91"/>
    <x v="8"/>
  </r>
  <r>
    <x v="144"/>
    <x v="37"/>
    <n v="51974.36"/>
    <x v="9"/>
  </r>
  <r>
    <x v="144"/>
    <x v="56"/>
    <n v="7942.35"/>
    <x v="9"/>
  </r>
  <r>
    <x v="144"/>
    <x v="38"/>
    <n v="51974.36"/>
    <x v="1"/>
  </r>
  <r>
    <x v="144"/>
    <x v="57"/>
    <n v="11656.56"/>
    <x v="1"/>
  </r>
  <r>
    <x v="144"/>
    <x v="39"/>
    <n v="23084.45"/>
    <x v="10"/>
  </r>
  <r>
    <x v="144"/>
    <x v="58"/>
    <n v="5177.28"/>
    <x v="10"/>
  </r>
  <r>
    <x v="144"/>
    <x v="59"/>
    <n v="16518.53"/>
    <x v="6"/>
  </r>
  <r>
    <x v="144"/>
    <x v="60"/>
    <n v="3704.7"/>
    <x v="6"/>
  </r>
  <r>
    <x v="144"/>
    <x v="61"/>
    <n v="38538.06"/>
    <x v="6"/>
  </r>
  <r>
    <x v="144"/>
    <x v="62"/>
    <n v="8643.14"/>
    <x v="6"/>
  </r>
  <r>
    <x v="144"/>
    <x v="63"/>
    <n v="28994.3"/>
    <x v="20"/>
  </r>
  <r>
    <x v="144"/>
    <x v="64"/>
    <n v="6502.7"/>
    <x v="20"/>
  </r>
  <r>
    <x v="144"/>
    <x v="65"/>
    <n v="45430.31"/>
    <x v="21"/>
  </r>
  <r>
    <x v="144"/>
    <x v="66"/>
    <n v="10188.9"/>
    <x v="21"/>
  </r>
  <r>
    <x v="144"/>
    <x v="67"/>
    <n v="50267.15"/>
    <x v="3"/>
  </r>
  <r>
    <x v="144"/>
    <x v="68"/>
    <n v="11273.69"/>
    <x v="3"/>
  </r>
  <r>
    <x v="144"/>
    <x v="69"/>
    <n v="6556.61"/>
    <x v="3"/>
  </r>
  <r>
    <x v="144"/>
    <x v="70"/>
    <n v="1718.75"/>
    <x v="3"/>
  </r>
  <r>
    <x v="144"/>
    <x v="71"/>
    <n v="6237.33"/>
    <x v="3"/>
  </r>
  <r>
    <x v="144"/>
    <x v="72"/>
    <n v="1635.05"/>
    <x v="3"/>
  </r>
  <r>
    <x v="144"/>
    <x v="73"/>
    <n v="15804.7"/>
    <x v="22"/>
  </r>
  <r>
    <x v="144"/>
    <x v="74"/>
    <n v="15756.55"/>
    <x v="0"/>
  </r>
  <r>
    <x v="144"/>
    <x v="75"/>
    <n v="4289.21"/>
    <x v="0"/>
  </r>
  <r>
    <x v="144"/>
    <x v="76"/>
    <n v="15276.34"/>
    <x v="0"/>
  </r>
  <r>
    <x v="144"/>
    <x v="77"/>
    <n v="4158.49"/>
    <x v="0"/>
  </r>
  <r>
    <x v="144"/>
    <x v="78"/>
    <n v="15276.34"/>
    <x v="1"/>
  </r>
  <r>
    <x v="144"/>
    <x v="79"/>
    <n v="4158.49"/>
    <x v="1"/>
  </r>
  <r>
    <x v="144"/>
    <x v="80"/>
    <n v="23261.69"/>
    <x v="0"/>
  </r>
  <r>
    <x v="144"/>
    <x v="81"/>
    <n v="6097.81"/>
    <x v="0"/>
  </r>
  <r>
    <x v="144"/>
    <x v="82"/>
    <n v="15354.27"/>
    <x v="0"/>
  </r>
  <r>
    <x v="144"/>
    <x v="83"/>
    <n v="4024.96"/>
    <x v="0"/>
  </r>
  <r>
    <x v="144"/>
    <x v="84"/>
    <n v="15354.27"/>
    <x v="15"/>
  </r>
  <r>
    <x v="144"/>
    <x v="85"/>
    <n v="4024.96"/>
    <x v="15"/>
  </r>
  <r>
    <x v="144"/>
    <x v="86"/>
    <n v="146012.42000000001"/>
    <x v="0"/>
  </r>
  <r>
    <x v="144"/>
    <x v="87"/>
    <n v="38275.620000000003"/>
    <x v="0"/>
  </r>
  <r>
    <x v="144"/>
    <x v="88"/>
    <n v="1962.53"/>
    <x v="17"/>
  </r>
  <r>
    <x v="144"/>
    <x v="89"/>
    <n v="514.46"/>
    <x v="17"/>
  </r>
  <r>
    <x v="145"/>
    <x v="34"/>
    <n v="6590.22"/>
    <x v="18"/>
  </r>
  <r>
    <x v="145"/>
    <x v="35"/>
    <n v="6926"/>
    <x v="7"/>
  </r>
  <r>
    <x v="145"/>
    <x v="36"/>
    <n v="5836.38"/>
    <x v="19"/>
  </r>
  <r>
    <x v="146"/>
    <x v="40"/>
    <n v="640.80999999999995"/>
    <x v="0"/>
  </r>
  <r>
    <x v="146"/>
    <x v="42"/>
    <n v="619.69000000000005"/>
    <x v="0"/>
  </r>
  <r>
    <x v="146"/>
    <x v="44"/>
    <n v="619.69000000000005"/>
    <x v="1"/>
  </r>
  <r>
    <x v="146"/>
    <x v="46"/>
    <n v="732.46"/>
    <x v="0"/>
  </r>
  <r>
    <x v="146"/>
    <x v="48"/>
    <n v="574.20000000000005"/>
    <x v="0"/>
  </r>
  <r>
    <x v="146"/>
    <x v="50"/>
    <n v="1147.5"/>
    <x v="1"/>
  </r>
  <r>
    <x v="146"/>
    <x v="34"/>
    <n v="1714.11"/>
    <x v="18"/>
  </r>
  <r>
    <x v="146"/>
    <x v="35"/>
    <n v="1801.44"/>
    <x v="7"/>
  </r>
  <r>
    <x v="146"/>
    <x v="36"/>
    <n v="1518.03"/>
    <x v="8"/>
  </r>
  <r>
    <x v="146"/>
    <x v="37"/>
    <n v="1920.06"/>
    <x v="9"/>
  </r>
  <r>
    <x v="146"/>
    <x v="38"/>
    <n v="1920.06"/>
    <x v="1"/>
  </r>
  <r>
    <x v="146"/>
    <x v="39"/>
    <n v="852.79"/>
    <x v="10"/>
  </r>
  <r>
    <x v="146"/>
    <x v="59"/>
    <n v="610.23"/>
    <x v="6"/>
  </r>
  <r>
    <x v="146"/>
    <x v="61"/>
    <n v="1423.69"/>
    <x v="6"/>
  </r>
  <r>
    <x v="146"/>
    <x v="63"/>
    <n v="1071.1199999999999"/>
    <x v="20"/>
  </r>
  <r>
    <x v="146"/>
    <x v="65"/>
    <n v="1678.3"/>
    <x v="21"/>
  </r>
  <r>
    <x v="146"/>
    <x v="67"/>
    <n v="1856.99"/>
    <x v="3"/>
  </r>
  <r>
    <x v="146"/>
    <x v="69"/>
    <n v="242.22"/>
    <x v="3"/>
  </r>
  <r>
    <x v="146"/>
    <x v="71"/>
    <n v="230.42"/>
    <x v="3"/>
  </r>
  <r>
    <x v="146"/>
    <x v="73"/>
    <n v="462.6"/>
    <x v="22"/>
  </r>
  <r>
    <x v="146"/>
    <x v="74"/>
    <n v="582.08000000000004"/>
    <x v="0"/>
  </r>
  <r>
    <x v="146"/>
    <x v="76"/>
    <n v="564.34"/>
    <x v="0"/>
  </r>
  <r>
    <x v="146"/>
    <x v="78"/>
    <n v="564.34"/>
    <x v="1"/>
  </r>
  <r>
    <x v="146"/>
    <x v="80"/>
    <n v="859.34"/>
    <x v="0"/>
  </r>
  <r>
    <x v="146"/>
    <x v="82"/>
    <n v="567.22"/>
    <x v="0"/>
  </r>
  <r>
    <x v="146"/>
    <x v="84"/>
    <n v="567.22"/>
    <x v="15"/>
  </r>
  <r>
    <x v="146"/>
    <x v="86"/>
    <n v="5394.05"/>
    <x v="0"/>
  </r>
  <r>
    <x v="146"/>
    <x v="88"/>
    <n v="72.5"/>
    <x v="17"/>
  </r>
  <r>
    <x v="147"/>
    <x v="40"/>
    <n v="90250.39"/>
    <x v="0"/>
  </r>
  <r>
    <x v="147"/>
    <x v="41"/>
    <n v="24567.77"/>
    <x v="0"/>
  </r>
  <r>
    <x v="147"/>
    <x v="42"/>
    <n v="87275.31"/>
    <x v="0"/>
  </r>
  <r>
    <x v="147"/>
    <x v="43"/>
    <n v="23757.9"/>
    <x v="0"/>
  </r>
  <r>
    <x v="147"/>
    <x v="44"/>
    <n v="87275.31"/>
    <x v="1"/>
  </r>
  <r>
    <x v="147"/>
    <x v="45"/>
    <n v="23757.9"/>
    <x v="1"/>
  </r>
  <r>
    <x v="147"/>
    <x v="46"/>
    <n v="103157.6"/>
    <x v="0"/>
  </r>
  <r>
    <x v="147"/>
    <x v="47"/>
    <n v="27041.68"/>
    <x v="0"/>
  </r>
  <r>
    <x v="147"/>
    <x v="48"/>
    <n v="80869.53"/>
    <x v="0"/>
  </r>
  <r>
    <x v="147"/>
    <x v="49"/>
    <n v="21199.1"/>
    <x v="0"/>
  </r>
  <r>
    <x v="147"/>
    <x v="50"/>
    <n v="161610.91"/>
    <x v="1"/>
  </r>
  <r>
    <x v="147"/>
    <x v="51"/>
    <n v="42364.61"/>
    <x v="1"/>
  </r>
  <r>
    <x v="147"/>
    <x v="34"/>
    <n v="241410.7"/>
    <x v="18"/>
  </r>
  <r>
    <x v="147"/>
    <x v="52"/>
    <n v="63283.29"/>
    <x v="18"/>
  </r>
  <r>
    <x v="147"/>
    <x v="35"/>
    <n v="253710.88"/>
    <x v="7"/>
  </r>
  <r>
    <x v="147"/>
    <x v="53"/>
    <n v="66507.649999999994"/>
    <x v="7"/>
  </r>
  <r>
    <x v="147"/>
    <x v="36"/>
    <n v="213796.11"/>
    <x v="8"/>
  </r>
  <r>
    <x v="147"/>
    <x v="54"/>
    <n v="47949.19"/>
    <x v="8"/>
  </r>
  <r>
    <x v="147"/>
    <x v="37"/>
    <n v="270415.84999999998"/>
    <x v="9"/>
  </r>
  <r>
    <x v="147"/>
    <x v="55"/>
    <n v="28874.26"/>
    <x v="9"/>
  </r>
  <r>
    <x v="147"/>
    <x v="56"/>
    <n v="41322.99"/>
    <x v="9"/>
  </r>
  <r>
    <x v="147"/>
    <x v="38"/>
    <n v="270415.84999999998"/>
    <x v="1"/>
  </r>
  <r>
    <x v="147"/>
    <x v="57"/>
    <n v="60647.6"/>
    <x v="1"/>
  </r>
  <r>
    <x v="147"/>
    <x v="39"/>
    <n v="120105.42"/>
    <x v="10"/>
  </r>
  <r>
    <x v="147"/>
    <x v="58"/>
    <n v="26936.69"/>
    <x v="10"/>
  </r>
  <r>
    <x v="147"/>
    <x v="59"/>
    <n v="85943.76"/>
    <x v="6"/>
  </r>
  <r>
    <x v="147"/>
    <x v="60"/>
    <n v="19275.07"/>
    <x v="6"/>
  </r>
  <r>
    <x v="147"/>
    <x v="61"/>
    <n v="200508.53"/>
    <x v="6"/>
  </r>
  <r>
    <x v="147"/>
    <x v="62"/>
    <n v="44969.120000000003"/>
    <x v="6"/>
  </r>
  <r>
    <x v="147"/>
    <x v="63"/>
    <n v="150853.60999999999"/>
    <x v="20"/>
  </r>
  <r>
    <x v="147"/>
    <x v="64"/>
    <n v="33832.74"/>
    <x v="20"/>
  </r>
  <r>
    <x v="147"/>
    <x v="65"/>
    <n v="236368.02"/>
    <x v="21"/>
  </r>
  <r>
    <x v="147"/>
    <x v="66"/>
    <n v="53011.519999999997"/>
    <x v="21"/>
  </r>
  <r>
    <x v="147"/>
    <x v="67"/>
    <n v="261533.5"/>
    <x v="3"/>
  </r>
  <r>
    <x v="147"/>
    <x v="68"/>
    <n v="58655.519999999997"/>
    <x v="3"/>
  </r>
  <r>
    <x v="147"/>
    <x v="69"/>
    <n v="34113.18"/>
    <x v="3"/>
  </r>
  <r>
    <x v="147"/>
    <x v="70"/>
    <n v="8942.41"/>
    <x v="3"/>
  </r>
  <r>
    <x v="147"/>
    <x v="71"/>
    <n v="32452.05"/>
    <x v="3"/>
  </r>
  <r>
    <x v="147"/>
    <x v="72"/>
    <n v="8506.9599999999991"/>
    <x v="3"/>
  </r>
  <r>
    <x v="147"/>
    <x v="73"/>
    <n v="82229.81"/>
    <x v="22"/>
  </r>
  <r>
    <x v="147"/>
    <x v="74"/>
    <n v="81979.289999999994"/>
    <x v="0"/>
  </r>
  <r>
    <x v="147"/>
    <x v="75"/>
    <n v="22316.23"/>
    <x v="0"/>
  </r>
  <r>
    <x v="147"/>
    <x v="76"/>
    <n v="79480.789999999994"/>
    <x v="0"/>
  </r>
  <r>
    <x v="147"/>
    <x v="77"/>
    <n v="21636.09"/>
    <x v="0"/>
  </r>
  <r>
    <x v="147"/>
    <x v="78"/>
    <n v="79480.789999999994"/>
    <x v="1"/>
  </r>
  <r>
    <x v="147"/>
    <x v="79"/>
    <n v="21636.09"/>
    <x v="1"/>
  </r>
  <r>
    <x v="147"/>
    <x v="80"/>
    <n v="121027.54"/>
    <x v="0"/>
  </r>
  <r>
    <x v="147"/>
    <x v="81"/>
    <n v="31726.1"/>
    <x v="0"/>
  </r>
  <r>
    <x v="147"/>
    <x v="82"/>
    <n v="79886.259999999995"/>
    <x v="0"/>
  </r>
  <r>
    <x v="147"/>
    <x v="83"/>
    <n v="20941.349999999999"/>
    <x v="0"/>
  </r>
  <r>
    <x v="147"/>
    <x v="84"/>
    <n v="79886.259999999995"/>
    <x v="15"/>
  </r>
  <r>
    <x v="147"/>
    <x v="85"/>
    <n v="20941.349999999999"/>
    <x v="15"/>
  </r>
  <r>
    <x v="147"/>
    <x v="86"/>
    <n v="759683.72"/>
    <x v="0"/>
  </r>
  <r>
    <x v="147"/>
    <x v="87"/>
    <n v="199143.13"/>
    <x v="0"/>
  </r>
  <r>
    <x v="147"/>
    <x v="88"/>
    <n v="10210.799999999999"/>
    <x v="17"/>
  </r>
  <r>
    <x v="147"/>
    <x v="89"/>
    <n v="2676.65"/>
    <x v="17"/>
  </r>
  <r>
    <x v="148"/>
    <x v="40"/>
    <n v="6519.8"/>
    <x v="0"/>
  </r>
  <r>
    <x v="148"/>
    <x v="42"/>
    <n v="6304.87"/>
    <x v="0"/>
  </r>
  <r>
    <x v="148"/>
    <x v="44"/>
    <n v="6304.87"/>
    <x v="1"/>
  </r>
  <r>
    <x v="148"/>
    <x v="46"/>
    <n v="7452.23"/>
    <x v="0"/>
  </r>
  <r>
    <x v="148"/>
    <x v="48"/>
    <n v="5842.11"/>
    <x v="0"/>
  </r>
  <r>
    <x v="148"/>
    <x v="50"/>
    <n v="11674.96"/>
    <x v="1"/>
  </r>
  <r>
    <x v="148"/>
    <x v="34"/>
    <n v="17439.8"/>
    <x v="18"/>
  </r>
  <r>
    <x v="148"/>
    <x v="35"/>
    <n v="18328.38"/>
    <x v="7"/>
  </r>
  <r>
    <x v="148"/>
    <x v="36"/>
    <n v="15444.88"/>
    <x v="8"/>
  </r>
  <r>
    <x v="148"/>
    <x v="37"/>
    <n v="19535.16"/>
    <x v="9"/>
  </r>
  <r>
    <x v="148"/>
    <x v="38"/>
    <n v="19535.16"/>
    <x v="1"/>
  </r>
  <r>
    <x v="148"/>
    <x v="39"/>
    <n v="8676.56"/>
    <x v="10"/>
  </r>
  <r>
    <x v="148"/>
    <x v="59"/>
    <n v="6208.68"/>
    <x v="6"/>
  </r>
  <r>
    <x v="148"/>
    <x v="61"/>
    <n v="14484.97"/>
    <x v="6"/>
  </r>
  <r>
    <x v="148"/>
    <x v="63"/>
    <n v="10897.84"/>
    <x v="20"/>
  </r>
  <r>
    <x v="148"/>
    <x v="65"/>
    <n v="17075.509999999998"/>
    <x v="21"/>
  </r>
  <r>
    <x v="148"/>
    <x v="67"/>
    <n v="18893.490000000002"/>
    <x v="3"/>
  </r>
  <r>
    <x v="148"/>
    <x v="69"/>
    <n v="2464.38"/>
    <x v="3"/>
  </r>
  <r>
    <x v="148"/>
    <x v="71"/>
    <n v="2344.37"/>
    <x v="3"/>
  </r>
  <r>
    <x v="148"/>
    <x v="73"/>
    <n v="4706.59"/>
    <x v="22"/>
  </r>
  <r>
    <x v="148"/>
    <x v="74"/>
    <n v="5922.28"/>
    <x v="0"/>
  </r>
  <r>
    <x v="148"/>
    <x v="76"/>
    <n v="5741.79"/>
    <x v="0"/>
  </r>
  <r>
    <x v="148"/>
    <x v="78"/>
    <n v="5741.79"/>
    <x v="1"/>
  </r>
  <r>
    <x v="148"/>
    <x v="80"/>
    <n v="8743.17"/>
    <x v="0"/>
  </r>
  <r>
    <x v="148"/>
    <x v="82"/>
    <n v="5771.08"/>
    <x v="0"/>
  </r>
  <r>
    <x v="148"/>
    <x v="84"/>
    <n v="5771.08"/>
    <x v="15"/>
  </r>
  <r>
    <x v="148"/>
    <x v="86"/>
    <n v="54880.45"/>
    <x v="0"/>
  </r>
  <r>
    <x v="148"/>
    <x v="88"/>
    <n v="737.64"/>
    <x v="17"/>
  </r>
  <r>
    <x v="149"/>
    <x v="40"/>
    <n v="12513.41"/>
    <x v="0"/>
  </r>
  <r>
    <x v="149"/>
    <x v="42"/>
    <n v="12100.91"/>
    <x v="0"/>
  </r>
  <r>
    <x v="149"/>
    <x v="44"/>
    <n v="12100.91"/>
    <x v="1"/>
  </r>
  <r>
    <x v="149"/>
    <x v="46"/>
    <n v="14303.02"/>
    <x v="0"/>
  </r>
  <r>
    <x v="149"/>
    <x v="48"/>
    <n v="11212.73"/>
    <x v="0"/>
  </r>
  <r>
    <x v="149"/>
    <x v="50"/>
    <n v="22407.7"/>
    <x v="1"/>
  </r>
  <r>
    <x v="149"/>
    <x v="34"/>
    <n v="33472.11"/>
    <x v="18"/>
  </r>
  <r>
    <x v="149"/>
    <x v="35"/>
    <n v="35177.550000000003"/>
    <x v="7"/>
  </r>
  <r>
    <x v="149"/>
    <x v="36"/>
    <n v="29643.29"/>
    <x v="19"/>
  </r>
  <r>
    <x v="149"/>
    <x v="37"/>
    <n v="37493.730000000003"/>
    <x v="9"/>
  </r>
  <r>
    <x v="149"/>
    <x v="38"/>
    <n v="37493.730000000003"/>
    <x v="1"/>
  </r>
  <r>
    <x v="149"/>
    <x v="39"/>
    <n v="16652.87"/>
    <x v="10"/>
  </r>
  <r>
    <x v="149"/>
    <x v="59"/>
    <n v="11916.29"/>
    <x v="6"/>
  </r>
  <r>
    <x v="149"/>
    <x v="61"/>
    <n v="27800.93"/>
    <x v="6"/>
  </r>
  <r>
    <x v="149"/>
    <x v="63"/>
    <n v="20916.169999999998"/>
    <x v="20"/>
  </r>
  <r>
    <x v="149"/>
    <x v="65"/>
    <n v="32772.93"/>
    <x v="21"/>
  </r>
  <r>
    <x v="149"/>
    <x v="67"/>
    <n v="36262.18"/>
    <x v="3"/>
  </r>
  <r>
    <x v="149"/>
    <x v="69"/>
    <n v="4729.87"/>
    <x v="3"/>
  </r>
  <r>
    <x v="149"/>
    <x v="71"/>
    <n v="4499.55"/>
    <x v="3"/>
  </r>
  <r>
    <x v="149"/>
    <x v="73"/>
    <n v="9033.34"/>
    <x v="23"/>
  </r>
  <r>
    <x v="149"/>
    <x v="74"/>
    <n v="11366.6"/>
    <x v="0"/>
  </r>
  <r>
    <x v="149"/>
    <x v="76"/>
    <n v="11020.18"/>
    <x v="0"/>
  </r>
  <r>
    <x v="149"/>
    <x v="78"/>
    <n v="11020.18"/>
    <x v="1"/>
  </r>
  <r>
    <x v="149"/>
    <x v="80"/>
    <n v="16780.73"/>
    <x v="0"/>
  </r>
  <r>
    <x v="149"/>
    <x v="82"/>
    <n v="11076.4"/>
    <x v="0"/>
  </r>
  <r>
    <x v="149"/>
    <x v="84"/>
    <n v="11076.4"/>
    <x v="15"/>
  </r>
  <r>
    <x v="149"/>
    <x v="86"/>
    <n v="105331.77"/>
    <x v="0"/>
  </r>
  <r>
    <x v="149"/>
    <x v="88"/>
    <n v="1415.75"/>
    <x v="17"/>
  </r>
  <r>
    <x v="150"/>
    <x v="40"/>
    <n v="118606.08"/>
    <x v="0"/>
  </r>
  <r>
    <x v="150"/>
    <x v="41"/>
    <n v="30851.29"/>
    <x v="0"/>
  </r>
  <r>
    <x v="150"/>
    <x v="42"/>
    <n v="114696.26"/>
    <x v="0"/>
  </r>
  <r>
    <x v="150"/>
    <x v="43"/>
    <n v="29834.29"/>
    <x v="0"/>
  </r>
  <r>
    <x v="150"/>
    <x v="44"/>
    <n v="114696.26"/>
    <x v="1"/>
  </r>
  <r>
    <x v="150"/>
    <x v="45"/>
    <n v="29834.29"/>
    <x v="1"/>
  </r>
  <r>
    <x v="150"/>
    <x v="46"/>
    <n v="135568.6"/>
    <x v="0"/>
  </r>
  <r>
    <x v="150"/>
    <x v="47"/>
    <n v="33957.94"/>
    <x v="0"/>
  </r>
  <r>
    <x v="150"/>
    <x v="48"/>
    <n v="106277.85"/>
    <x v="0"/>
  </r>
  <r>
    <x v="150"/>
    <x v="49"/>
    <n v="26621.040000000001"/>
    <x v="0"/>
  </r>
  <r>
    <x v="150"/>
    <x v="50"/>
    <n v="212387.3"/>
    <x v="1"/>
  </r>
  <r>
    <x v="150"/>
    <x v="51"/>
    <n v="53199.9"/>
    <x v="1"/>
  </r>
  <r>
    <x v="150"/>
    <x v="34"/>
    <n v="330350.15000000002"/>
    <x v="18"/>
  </r>
  <r>
    <x v="150"/>
    <x v="52"/>
    <n v="67990.100000000006"/>
    <x v="18"/>
  </r>
  <r>
    <x v="150"/>
    <x v="35"/>
    <n v="347181.89"/>
    <x v="7"/>
  </r>
  <r>
    <x v="150"/>
    <x v="53"/>
    <n v="71454.28"/>
    <x v="7"/>
  </r>
  <r>
    <x v="150"/>
    <x v="36"/>
    <n v="292561.90000000002"/>
    <x v="8"/>
  </r>
  <r>
    <x v="150"/>
    <x v="54"/>
    <n v="60212.82"/>
    <x v="8"/>
  </r>
  <r>
    <x v="150"/>
    <x v="37"/>
    <n v="370041.24"/>
    <x v="9"/>
  </r>
  <r>
    <x v="150"/>
    <x v="55"/>
    <n v="74099.16"/>
    <x v="9"/>
  </r>
  <r>
    <x v="150"/>
    <x v="56"/>
    <n v="51891.88"/>
    <x v="9"/>
  </r>
  <r>
    <x v="150"/>
    <x v="38"/>
    <n v="370041.24"/>
    <x v="1"/>
  </r>
  <r>
    <x v="150"/>
    <x v="57"/>
    <n v="76159.02"/>
    <x v="1"/>
  </r>
  <r>
    <x v="150"/>
    <x v="39"/>
    <n v="164354.10999999999"/>
    <x v="10"/>
  </r>
  <r>
    <x v="150"/>
    <x v="58"/>
    <n v="33826.080000000002"/>
    <x v="10"/>
  </r>
  <r>
    <x v="150"/>
    <x v="59"/>
    <n v="117606.78"/>
    <x v="6"/>
  </r>
  <r>
    <x v="150"/>
    <x v="60"/>
    <n v="24204.91"/>
    <x v="6"/>
  </r>
  <r>
    <x v="150"/>
    <x v="61"/>
    <n v="274378.98"/>
    <x v="6"/>
  </r>
  <r>
    <x v="150"/>
    <x v="62"/>
    <n v="56470.55"/>
    <x v="6"/>
  </r>
  <r>
    <x v="150"/>
    <x v="63"/>
    <n v="206430.42"/>
    <x v="20"/>
  </r>
  <r>
    <x v="150"/>
    <x v="64"/>
    <n v="42485.91"/>
    <x v="20"/>
  </r>
  <r>
    <x v="150"/>
    <x v="65"/>
    <n v="323449.65000000002"/>
    <x v="21"/>
  </r>
  <r>
    <x v="150"/>
    <x v="66"/>
    <n v="66569.899999999994"/>
    <x v="21"/>
  </r>
  <r>
    <x v="150"/>
    <x v="67"/>
    <n v="357886.5"/>
    <x v="3"/>
  </r>
  <r>
    <x v="150"/>
    <x v="68"/>
    <n v="73657.42"/>
    <x v="3"/>
  </r>
  <r>
    <x v="150"/>
    <x v="69"/>
    <n v="46681"/>
    <x v="3"/>
  </r>
  <r>
    <x v="150"/>
    <x v="70"/>
    <n v="11229.55"/>
    <x v="3"/>
  </r>
  <r>
    <x v="150"/>
    <x v="71"/>
    <n v="44407.88"/>
    <x v="3"/>
  </r>
  <r>
    <x v="150"/>
    <x v="72"/>
    <n v="10682.73"/>
    <x v="3"/>
  </r>
  <r>
    <x v="150"/>
    <x v="73"/>
    <n v="110600.59"/>
    <x v="22"/>
  </r>
  <r>
    <x v="150"/>
    <x v="74"/>
    <n v="107736.29"/>
    <x v="0"/>
  </r>
  <r>
    <x v="150"/>
    <x v="75"/>
    <n v="28023.89"/>
    <x v="0"/>
  </r>
  <r>
    <x v="150"/>
    <x v="76"/>
    <n v="104452.79"/>
    <x v="0"/>
  </r>
  <r>
    <x v="150"/>
    <x v="77"/>
    <n v="27169.8"/>
    <x v="0"/>
  </r>
  <r>
    <x v="150"/>
    <x v="78"/>
    <n v="104452.79"/>
    <x v="1"/>
  </r>
  <r>
    <x v="150"/>
    <x v="79"/>
    <n v="27169.8"/>
    <x v="1"/>
  </r>
  <r>
    <x v="150"/>
    <x v="80"/>
    <n v="159053.07"/>
    <x v="0"/>
  </r>
  <r>
    <x v="150"/>
    <x v="81"/>
    <n v="39840.46"/>
    <x v="0"/>
  </r>
  <r>
    <x v="150"/>
    <x v="82"/>
    <n v="104985.65"/>
    <x v="0"/>
  </r>
  <r>
    <x v="150"/>
    <x v="83"/>
    <n v="26297.37"/>
    <x v="0"/>
  </r>
  <r>
    <x v="150"/>
    <x v="84"/>
    <n v="104985.65"/>
    <x v="15"/>
  </r>
  <r>
    <x v="150"/>
    <x v="85"/>
    <n v="26297.37"/>
    <x v="15"/>
  </r>
  <r>
    <x v="150"/>
    <x v="86"/>
    <n v="998368.08"/>
    <x v="0"/>
  </r>
  <r>
    <x v="150"/>
    <x v="87"/>
    <n v="250076.56"/>
    <x v="0"/>
  </r>
  <r>
    <x v="150"/>
    <x v="88"/>
    <n v="13418.93"/>
    <x v="17"/>
  </r>
  <r>
    <x v="150"/>
    <x v="89"/>
    <n v="3361.24"/>
    <x v="17"/>
  </r>
  <r>
    <x v="151"/>
    <x v="40"/>
    <n v="2644.7"/>
    <x v="0"/>
  </r>
  <r>
    <x v="151"/>
    <x v="42"/>
    <n v="2557.52"/>
    <x v="0"/>
  </r>
  <r>
    <x v="151"/>
    <x v="44"/>
    <n v="2557.52"/>
    <x v="1"/>
  </r>
  <r>
    <x v="151"/>
    <x v="46"/>
    <n v="3022.94"/>
    <x v="0"/>
  </r>
  <r>
    <x v="151"/>
    <x v="48"/>
    <n v="2369.81"/>
    <x v="0"/>
  </r>
  <r>
    <x v="151"/>
    <x v="50"/>
    <n v="4735.8599999999997"/>
    <x v="1"/>
  </r>
  <r>
    <x v="151"/>
    <x v="34"/>
    <n v="7074.32"/>
    <x v="18"/>
  </r>
  <r>
    <x v="151"/>
    <x v="35"/>
    <n v="7434.76"/>
    <x v="7"/>
  </r>
  <r>
    <x v="151"/>
    <x v="36"/>
    <n v="6265.1"/>
    <x v="8"/>
  </r>
  <r>
    <x v="151"/>
    <x v="37"/>
    <n v="7924.29"/>
    <x v="9"/>
  </r>
  <r>
    <x v="151"/>
    <x v="38"/>
    <n v="7924.29"/>
    <x v="1"/>
  </r>
  <r>
    <x v="151"/>
    <x v="39"/>
    <n v="3519.58"/>
    <x v="10"/>
  </r>
  <r>
    <x v="151"/>
    <x v="59"/>
    <n v="2518.5"/>
    <x v="6"/>
  </r>
  <r>
    <x v="151"/>
    <x v="61"/>
    <n v="5875.72"/>
    <x v="6"/>
  </r>
  <r>
    <x v="151"/>
    <x v="63"/>
    <n v="4420.63"/>
    <x v="20"/>
  </r>
  <r>
    <x v="151"/>
    <x v="65"/>
    <n v="6926.55"/>
    <x v="21"/>
  </r>
  <r>
    <x v="151"/>
    <x v="67"/>
    <n v="7664"/>
    <x v="3"/>
  </r>
  <r>
    <x v="151"/>
    <x v="69"/>
    <n v="999.66"/>
    <x v="3"/>
  </r>
  <r>
    <x v="151"/>
    <x v="71"/>
    <n v="950.98"/>
    <x v="3"/>
  </r>
  <r>
    <x v="151"/>
    <x v="73"/>
    <n v="1909.19"/>
    <x v="22"/>
  </r>
  <r>
    <x v="151"/>
    <x v="74"/>
    <n v="2402.33"/>
    <x v="0"/>
  </r>
  <r>
    <x v="151"/>
    <x v="76"/>
    <n v="2329.11"/>
    <x v="0"/>
  </r>
  <r>
    <x v="151"/>
    <x v="78"/>
    <n v="2329.11"/>
    <x v="1"/>
  </r>
  <r>
    <x v="151"/>
    <x v="80"/>
    <n v="3546.6"/>
    <x v="0"/>
  </r>
  <r>
    <x v="151"/>
    <x v="82"/>
    <n v="2340.9899999999998"/>
    <x v="0"/>
  </r>
  <r>
    <x v="151"/>
    <x v="84"/>
    <n v="2340.9899999999998"/>
    <x v="15"/>
  </r>
  <r>
    <x v="151"/>
    <x v="86"/>
    <n v="22261.83"/>
    <x v="0"/>
  </r>
  <r>
    <x v="151"/>
    <x v="88"/>
    <n v="299.22000000000003"/>
    <x v="17"/>
  </r>
  <r>
    <x v="152"/>
    <x v="40"/>
    <n v="2937.68"/>
    <x v="0"/>
  </r>
  <r>
    <x v="152"/>
    <x v="42"/>
    <n v="2840.85"/>
    <x v="0"/>
  </r>
  <r>
    <x v="152"/>
    <x v="44"/>
    <n v="2840.85"/>
    <x v="1"/>
  </r>
  <r>
    <x v="152"/>
    <x v="46"/>
    <n v="3357.82"/>
    <x v="0"/>
  </r>
  <r>
    <x v="152"/>
    <x v="48"/>
    <n v="2632.33"/>
    <x v="0"/>
  </r>
  <r>
    <x v="152"/>
    <x v="50"/>
    <n v="5260.5"/>
    <x v="1"/>
  </r>
  <r>
    <x v="152"/>
    <x v="34"/>
    <n v="7858.01"/>
    <x v="18"/>
  </r>
  <r>
    <x v="152"/>
    <x v="35"/>
    <n v="8258.39"/>
    <x v="7"/>
  </r>
  <r>
    <x v="152"/>
    <x v="36"/>
    <n v="6959.15"/>
    <x v="8"/>
  </r>
  <r>
    <x v="152"/>
    <x v="37"/>
    <n v="8802.14"/>
    <x v="9"/>
  </r>
  <r>
    <x v="152"/>
    <x v="38"/>
    <n v="8802.14"/>
    <x v="1"/>
  </r>
  <r>
    <x v="152"/>
    <x v="39"/>
    <n v="3909.48"/>
    <x v="10"/>
  </r>
  <r>
    <x v="152"/>
    <x v="59"/>
    <n v="2797.5"/>
    <x v="6"/>
  </r>
  <r>
    <x v="152"/>
    <x v="61"/>
    <n v="6526.63"/>
    <x v="6"/>
  </r>
  <r>
    <x v="152"/>
    <x v="63"/>
    <n v="4910.34"/>
    <x v="20"/>
  </r>
  <r>
    <x v="152"/>
    <x v="65"/>
    <n v="7693.87"/>
    <x v="21"/>
  </r>
  <r>
    <x v="152"/>
    <x v="67"/>
    <n v="8513.02"/>
    <x v="3"/>
  </r>
  <r>
    <x v="152"/>
    <x v="69"/>
    <n v="1110.4000000000001"/>
    <x v="3"/>
  </r>
  <r>
    <x v="152"/>
    <x v="71"/>
    <n v="1056.33"/>
    <x v="3"/>
  </r>
  <r>
    <x v="152"/>
    <x v="73"/>
    <n v="2120.69"/>
    <x v="22"/>
  </r>
  <r>
    <x v="152"/>
    <x v="74"/>
    <n v="2668.46"/>
    <x v="0"/>
  </r>
  <r>
    <x v="152"/>
    <x v="76"/>
    <n v="2587.13"/>
    <x v="0"/>
  </r>
  <r>
    <x v="152"/>
    <x v="78"/>
    <n v="2587.13"/>
    <x v="1"/>
  </r>
  <r>
    <x v="152"/>
    <x v="80"/>
    <n v="3939.49"/>
    <x v="0"/>
  </r>
  <r>
    <x v="152"/>
    <x v="82"/>
    <n v="2600.33"/>
    <x v="0"/>
  </r>
  <r>
    <x v="152"/>
    <x v="84"/>
    <n v="2600.33"/>
    <x v="15"/>
  </r>
  <r>
    <x v="152"/>
    <x v="86"/>
    <n v="24728"/>
    <x v="0"/>
  </r>
  <r>
    <x v="152"/>
    <x v="88"/>
    <n v="332.37"/>
    <x v="17"/>
  </r>
  <r>
    <x v="153"/>
    <x v="40"/>
    <n v="44698.86"/>
    <x v="0"/>
  </r>
  <r>
    <x v="153"/>
    <x v="42"/>
    <n v="43225.38"/>
    <x v="0"/>
  </r>
  <r>
    <x v="153"/>
    <x v="44"/>
    <n v="43225.38"/>
    <x v="1"/>
  </r>
  <r>
    <x v="153"/>
    <x v="46"/>
    <n v="51091.5"/>
    <x v="0"/>
  </r>
  <r>
    <x v="153"/>
    <x v="48"/>
    <n v="40052.75"/>
    <x v="0"/>
  </r>
  <r>
    <x v="153"/>
    <x v="50"/>
    <n v="80042.03"/>
    <x v="1"/>
  </r>
  <r>
    <x v="153"/>
    <x v="34"/>
    <n v="119564.95"/>
    <x v="18"/>
  </r>
  <r>
    <x v="153"/>
    <x v="35"/>
    <n v="125656.94"/>
    <x v="7"/>
  </r>
  <r>
    <x v="153"/>
    <x v="36"/>
    <n v="105888.11"/>
    <x v="19"/>
  </r>
  <r>
    <x v="153"/>
    <x v="37"/>
    <n v="133930.51"/>
    <x v="9"/>
  </r>
  <r>
    <x v="153"/>
    <x v="38"/>
    <n v="133930.51"/>
    <x v="1"/>
  </r>
  <r>
    <x v="153"/>
    <x v="39"/>
    <n v="59485.35"/>
    <x v="10"/>
  </r>
  <r>
    <x v="153"/>
    <x v="59"/>
    <n v="42565.89"/>
    <x v="40"/>
  </r>
  <r>
    <x v="153"/>
    <x v="61"/>
    <n v="99307.09"/>
    <x v="40"/>
  </r>
  <r>
    <x v="153"/>
    <x v="63"/>
    <n v="74714.19"/>
    <x v="20"/>
  </r>
  <r>
    <x v="153"/>
    <x v="65"/>
    <n v="117067.44"/>
    <x v="21"/>
  </r>
  <r>
    <x v="153"/>
    <x v="67"/>
    <n v="129531.3"/>
    <x v="3"/>
  </r>
  <r>
    <x v="153"/>
    <x v="69"/>
    <n v="16895.439999999999"/>
    <x v="3"/>
  </r>
  <r>
    <x v="153"/>
    <x v="71"/>
    <n v="16072.72"/>
    <x v="3"/>
  </r>
  <r>
    <x v="153"/>
    <x v="73"/>
    <n v="32267.8"/>
    <x v="23"/>
  </r>
  <r>
    <x v="153"/>
    <x v="74"/>
    <n v="40602.379999999997"/>
    <x v="0"/>
  </r>
  <r>
    <x v="153"/>
    <x v="76"/>
    <n v="39364.94"/>
    <x v="0"/>
  </r>
  <r>
    <x v="153"/>
    <x v="78"/>
    <n v="39364.94"/>
    <x v="1"/>
  </r>
  <r>
    <x v="153"/>
    <x v="80"/>
    <n v="59942.05"/>
    <x v="0"/>
  </r>
  <r>
    <x v="153"/>
    <x v="82"/>
    <n v="39565.760000000002"/>
    <x v="0"/>
  </r>
  <r>
    <x v="153"/>
    <x v="84"/>
    <n v="39565.760000000002"/>
    <x v="15"/>
  </r>
  <r>
    <x v="153"/>
    <x v="86"/>
    <n v="376253.21"/>
    <x v="0"/>
  </r>
  <r>
    <x v="153"/>
    <x v="88"/>
    <n v="5057.17"/>
    <x v="17"/>
  </r>
  <r>
    <x v="154"/>
    <x v="40"/>
    <n v="13428.48"/>
    <x v="0"/>
  </r>
  <r>
    <x v="154"/>
    <x v="41"/>
    <n v="3655.47"/>
    <x v="0"/>
  </r>
  <r>
    <x v="154"/>
    <x v="42"/>
    <n v="12985.81"/>
    <x v="0"/>
  </r>
  <r>
    <x v="154"/>
    <x v="43"/>
    <n v="3534.97"/>
    <x v="0"/>
  </r>
  <r>
    <x v="154"/>
    <x v="44"/>
    <n v="12985.81"/>
    <x v="1"/>
  </r>
  <r>
    <x v="154"/>
    <x v="45"/>
    <n v="3534.97"/>
    <x v="1"/>
  </r>
  <r>
    <x v="154"/>
    <x v="46"/>
    <n v="15348.96"/>
    <x v="0"/>
  </r>
  <r>
    <x v="154"/>
    <x v="47"/>
    <n v="4023.57"/>
    <x v="0"/>
  </r>
  <r>
    <x v="154"/>
    <x v="48"/>
    <n v="12032.69"/>
    <x v="0"/>
  </r>
  <r>
    <x v="154"/>
    <x v="49"/>
    <n v="3154.24"/>
    <x v="0"/>
  </r>
  <r>
    <x v="154"/>
    <x v="50"/>
    <n v="24046.31"/>
    <x v="1"/>
  </r>
  <r>
    <x v="154"/>
    <x v="51"/>
    <n v="6303.49"/>
    <x v="1"/>
  </r>
  <r>
    <x v="154"/>
    <x v="34"/>
    <n v="35919.83"/>
    <x v="18"/>
  </r>
  <r>
    <x v="154"/>
    <x v="52"/>
    <n v="8055.93"/>
    <x v="18"/>
  </r>
  <r>
    <x v="154"/>
    <x v="35"/>
    <n v="37749.99"/>
    <x v="7"/>
  </r>
  <r>
    <x v="154"/>
    <x v="53"/>
    <n v="8466.39"/>
    <x v="7"/>
  </r>
  <r>
    <x v="154"/>
    <x v="36"/>
    <n v="31811.02"/>
    <x v="8"/>
  </r>
  <r>
    <x v="154"/>
    <x v="54"/>
    <n v="8338.92"/>
    <x v="8"/>
  </r>
  <r>
    <x v="154"/>
    <x v="37"/>
    <n v="40235.550000000003"/>
    <x v="9"/>
  </r>
  <r>
    <x v="154"/>
    <x v="55"/>
    <n v="23260"/>
    <x v="9"/>
  </r>
  <r>
    <x v="154"/>
    <x v="56"/>
    <n v="6148.5"/>
    <x v="9"/>
  </r>
  <r>
    <x v="154"/>
    <x v="38"/>
    <n v="40235.550000000003"/>
    <x v="1"/>
  </r>
  <r>
    <x v="154"/>
    <x v="57"/>
    <n v="9023.84"/>
    <x v="1"/>
  </r>
  <r>
    <x v="154"/>
    <x v="39"/>
    <n v="17870.650000000001"/>
    <x v="10"/>
  </r>
  <r>
    <x v="154"/>
    <x v="58"/>
    <n v="4007.94"/>
    <x v="10"/>
  </r>
  <r>
    <x v="154"/>
    <x v="59"/>
    <n v="12787.69"/>
    <x v="6"/>
  </r>
  <r>
    <x v="154"/>
    <x v="60"/>
    <n v="3352.16"/>
    <x v="6"/>
  </r>
  <r>
    <x v="154"/>
    <x v="61"/>
    <n v="29833.94"/>
    <x v="6"/>
  </r>
  <r>
    <x v="154"/>
    <x v="62"/>
    <n v="7820.65"/>
    <x v="6"/>
  </r>
  <r>
    <x v="154"/>
    <x v="63"/>
    <n v="22445.72"/>
    <x v="20"/>
  </r>
  <r>
    <x v="154"/>
    <x v="64"/>
    <n v="5034.0200000000004"/>
    <x v="20"/>
  </r>
  <r>
    <x v="154"/>
    <x v="65"/>
    <n v="35169.519999999997"/>
    <x v="21"/>
  </r>
  <r>
    <x v="154"/>
    <x v="66"/>
    <n v="7887.65"/>
    <x v="21"/>
  </r>
  <r>
    <x v="154"/>
    <x v="67"/>
    <n v="38913.93"/>
    <x v="3"/>
  </r>
  <r>
    <x v="154"/>
    <x v="68"/>
    <n v="8727.44"/>
    <x v="3"/>
  </r>
  <r>
    <x v="154"/>
    <x v="69"/>
    <n v="5075.75"/>
    <x v="3"/>
  </r>
  <r>
    <x v="154"/>
    <x v="70"/>
    <n v="1330.55"/>
    <x v="3"/>
  </r>
  <r>
    <x v="154"/>
    <x v="71"/>
    <n v="4828.58"/>
    <x v="3"/>
  </r>
  <r>
    <x v="154"/>
    <x v="72"/>
    <n v="1265.76"/>
    <x v="3"/>
  </r>
  <r>
    <x v="154"/>
    <x v="73"/>
    <n v="12235.09"/>
    <x v="22"/>
  </r>
  <r>
    <x v="154"/>
    <x v="74"/>
    <n v="12197.81"/>
    <x v="0"/>
  </r>
  <r>
    <x v="154"/>
    <x v="75"/>
    <n v="3320.46"/>
    <x v="0"/>
  </r>
  <r>
    <x v="154"/>
    <x v="76"/>
    <n v="11826.06"/>
    <x v="0"/>
  </r>
  <r>
    <x v="154"/>
    <x v="77"/>
    <n v="3219.26"/>
    <x v="0"/>
  </r>
  <r>
    <x v="154"/>
    <x v="78"/>
    <n v="11826.06"/>
    <x v="1"/>
  </r>
  <r>
    <x v="154"/>
    <x v="79"/>
    <n v="3219.26"/>
    <x v="1"/>
  </r>
  <r>
    <x v="154"/>
    <x v="80"/>
    <n v="18007.849999999999"/>
    <x v="0"/>
  </r>
  <r>
    <x v="154"/>
    <x v="81"/>
    <n v="4720.57"/>
    <x v="0"/>
  </r>
  <r>
    <x v="154"/>
    <x v="82"/>
    <n v="11886.39"/>
    <x v="0"/>
  </r>
  <r>
    <x v="154"/>
    <x v="83"/>
    <n v="3115.89"/>
    <x v="0"/>
  </r>
  <r>
    <x v="154"/>
    <x v="84"/>
    <n v="11886.39"/>
    <x v="15"/>
  </r>
  <r>
    <x v="154"/>
    <x v="85"/>
    <n v="3115.89"/>
    <x v="15"/>
  </r>
  <r>
    <x v="154"/>
    <x v="86"/>
    <n v="113034.38"/>
    <x v="0"/>
  </r>
  <r>
    <x v="154"/>
    <x v="87"/>
    <n v="29630.78"/>
    <x v="0"/>
  </r>
  <r>
    <x v="154"/>
    <x v="88"/>
    <n v="1519.28"/>
    <x v="17"/>
  </r>
  <r>
    <x v="154"/>
    <x v="89"/>
    <n v="398.26"/>
    <x v="17"/>
  </r>
  <r>
    <x v="155"/>
    <x v="40"/>
    <n v="4803.3"/>
    <x v="0"/>
  </r>
  <r>
    <x v="155"/>
    <x v="41"/>
    <n v="1307.54"/>
    <x v="0"/>
  </r>
  <r>
    <x v="155"/>
    <x v="42"/>
    <n v="4644.96"/>
    <x v="0"/>
  </r>
  <r>
    <x v="155"/>
    <x v="43"/>
    <n v="1264.44"/>
    <x v="0"/>
  </r>
  <r>
    <x v="155"/>
    <x v="44"/>
    <n v="4644.96"/>
    <x v="1"/>
  </r>
  <r>
    <x v="155"/>
    <x v="45"/>
    <n v="1264.44"/>
    <x v="1"/>
  </r>
  <r>
    <x v="155"/>
    <x v="46"/>
    <n v="5490.25"/>
    <x v="0"/>
  </r>
  <r>
    <x v="155"/>
    <x v="47"/>
    <n v="1439.21"/>
    <x v="0"/>
  </r>
  <r>
    <x v="155"/>
    <x v="48"/>
    <n v="4304.03"/>
    <x v="0"/>
  </r>
  <r>
    <x v="155"/>
    <x v="49"/>
    <n v="1128.26"/>
    <x v="0"/>
  </r>
  <r>
    <x v="155"/>
    <x v="50"/>
    <n v="8601.24"/>
    <x v="1"/>
  </r>
  <r>
    <x v="155"/>
    <x v="51"/>
    <n v="2254.73"/>
    <x v="1"/>
  </r>
  <r>
    <x v="155"/>
    <x v="34"/>
    <n v="12848.34"/>
    <x v="18"/>
  </r>
  <r>
    <x v="155"/>
    <x v="52"/>
    <n v="2881.57"/>
    <x v="18"/>
  </r>
  <r>
    <x v="155"/>
    <x v="35"/>
    <n v="13502.98"/>
    <x v="7"/>
  </r>
  <r>
    <x v="155"/>
    <x v="53"/>
    <n v="3028.38"/>
    <x v="7"/>
  </r>
  <r>
    <x v="155"/>
    <x v="36"/>
    <n v="11378.64"/>
    <x v="8"/>
  </r>
  <r>
    <x v="155"/>
    <x v="54"/>
    <n v="2551.9499999999998"/>
    <x v="8"/>
  </r>
  <r>
    <x v="155"/>
    <x v="37"/>
    <n v="14392.05"/>
    <x v="9"/>
  </r>
  <r>
    <x v="155"/>
    <x v="55"/>
    <n v="8686.23"/>
    <x v="9"/>
  </r>
  <r>
    <x v="155"/>
    <x v="56"/>
    <n v="2199.29"/>
    <x v="9"/>
  </r>
  <r>
    <x v="155"/>
    <x v="38"/>
    <n v="14392.05"/>
    <x v="1"/>
  </r>
  <r>
    <x v="155"/>
    <x v="57"/>
    <n v="3227.79"/>
    <x v="1"/>
  </r>
  <r>
    <x v="155"/>
    <x v="39"/>
    <n v="6392.24"/>
    <x v="10"/>
  </r>
  <r>
    <x v="155"/>
    <x v="58"/>
    <n v="1433.62"/>
    <x v="10"/>
  </r>
  <r>
    <x v="155"/>
    <x v="59"/>
    <n v="4574.09"/>
    <x v="6"/>
  </r>
  <r>
    <x v="155"/>
    <x v="60"/>
    <n v="1025.8599999999999"/>
    <x v="6"/>
  </r>
  <r>
    <x v="155"/>
    <x v="61"/>
    <n v="10671.45"/>
    <x v="6"/>
  </r>
  <r>
    <x v="155"/>
    <x v="62"/>
    <n v="2393.34"/>
    <x v="6"/>
  </r>
  <r>
    <x v="155"/>
    <x v="63"/>
    <n v="8028.72"/>
    <x v="8"/>
  </r>
  <r>
    <x v="155"/>
    <x v="64"/>
    <n v="1800.64"/>
    <x v="8"/>
  </r>
  <r>
    <x v="155"/>
    <x v="65"/>
    <n v="12579.96"/>
    <x v="21"/>
  </r>
  <r>
    <x v="155"/>
    <x v="66"/>
    <n v="2821.37"/>
    <x v="21"/>
  </r>
  <r>
    <x v="155"/>
    <x v="67"/>
    <n v="13919.32"/>
    <x v="3"/>
  </r>
  <r>
    <x v="155"/>
    <x v="68"/>
    <n v="3121.76"/>
    <x v="3"/>
  </r>
  <r>
    <x v="155"/>
    <x v="69"/>
    <n v="1815.57"/>
    <x v="3"/>
  </r>
  <r>
    <x v="155"/>
    <x v="70"/>
    <n v="475.93"/>
    <x v="3"/>
  </r>
  <r>
    <x v="155"/>
    <x v="71"/>
    <n v="1727.16"/>
    <x v="3"/>
  </r>
  <r>
    <x v="155"/>
    <x v="72"/>
    <n v="452.76"/>
    <x v="3"/>
  </r>
  <r>
    <x v="155"/>
    <x v="73"/>
    <n v="4376.43"/>
    <x v="22"/>
  </r>
  <r>
    <x v="155"/>
    <x v="74"/>
    <n v="4363.1000000000004"/>
    <x v="0"/>
  </r>
  <r>
    <x v="155"/>
    <x v="75"/>
    <n v="1187.71"/>
    <x v="0"/>
  </r>
  <r>
    <x v="155"/>
    <x v="76"/>
    <n v="4230.12"/>
    <x v="0"/>
  </r>
  <r>
    <x v="155"/>
    <x v="77"/>
    <n v="1151.51"/>
    <x v="0"/>
  </r>
  <r>
    <x v="155"/>
    <x v="78"/>
    <n v="4230.12"/>
    <x v="1"/>
  </r>
  <r>
    <x v="155"/>
    <x v="79"/>
    <n v="1151.51"/>
    <x v="1"/>
  </r>
  <r>
    <x v="155"/>
    <x v="80"/>
    <n v="6441.32"/>
    <x v="0"/>
  </r>
  <r>
    <x v="155"/>
    <x v="81"/>
    <n v="1688.52"/>
    <x v="0"/>
  </r>
  <r>
    <x v="155"/>
    <x v="82"/>
    <n v="4251.7"/>
    <x v="0"/>
  </r>
  <r>
    <x v="155"/>
    <x v="83"/>
    <n v="1114.54"/>
    <x v="0"/>
  </r>
  <r>
    <x v="155"/>
    <x v="84"/>
    <n v="4251.7"/>
    <x v="15"/>
  </r>
  <r>
    <x v="155"/>
    <x v="85"/>
    <n v="1114.54"/>
    <x v="15"/>
  </r>
  <r>
    <x v="155"/>
    <x v="86"/>
    <n v="40431.83"/>
    <x v="0"/>
  </r>
  <r>
    <x v="155"/>
    <x v="87"/>
    <n v="10598.78"/>
    <x v="0"/>
  </r>
  <r>
    <x v="155"/>
    <x v="88"/>
    <n v="543.44000000000005"/>
    <x v="17"/>
  </r>
  <r>
    <x v="155"/>
    <x v="89"/>
    <n v="142.46"/>
    <x v="17"/>
  </r>
  <r>
    <x v="156"/>
    <x v="40"/>
    <n v="6358.52"/>
    <x v="0"/>
  </r>
  <r>
    <x v="156"/>
    <x v="42"/>
    <n v="6148.92"/>
    <x v="0"/>
  </r>
  <r>
    <x v="156"/>
    <x v="44"/>
    <n v="6148.92"/>
    <x v="1"/>
  </r>
  <r>
    <x v="156"/>
    <x v="46"/>
    <n v="7267.89"/>
    <x v="0"/>
  </r>
  <r>
    <x v="156"/>
    <x v="48"/>
    <n v="5697.6"/>
    <x v="0"/>
  </r>
  <r>
    <x v="156"/>
    <x v="50"/>
    <n v="11386.18"/>
    <x v="1"/>
  </r>
  <r>
    <x v="156"/>
    <x v="34"/>
    <n v="17008.41"/>
    <x v="18"/>
  </r>
  <r>
    <x v="156"/>
    <x v="35"/>
    <n v="17875.009999999998"/>
    <x v="7"/>
  </r>
  <r>
    <x v="156"/>
    <x v="36"/>
    <n v="15062.85"/>
    <x v="8"/>
  </r>
  <r>
    <x v="156"/>
    <x v="37"/>
    <n v="19051.95"/>
    <x v="9"/>
  </r>
  <r>
    <x v="156"/>
    <x v="38"/>
    <n v="19051.95"/>
    <x v="1"/>
  </r>
  <r>
    <x v="156"/>
    <x v="39"/>
    <n v="8461.94"/>
    <x v="10"/>
  </r>
  <r>
    <x v="156"/>
    <x v="59"/>
    <n v="6055.1"/>
    <x v="6"/>
  </r>
  <r>
    <x v="156"/>
    <x v="61"/>
    <n v="14126.68"/>
    <x v="6"/>
  </r>
  <r>
    <x v="156"/>
    <x v="63"/>
    <n v="10628.28"/>
    <x v="8"/>
  </r>
  <r>
    <x v="156"/>
    <x v="65"/>
    <n v="16653.13"/>
    <x v="21"/>
  </r>
  <r>
    <x v="156"/>
    <x v="67"/>
    <n v="18426.150000000001"/>
    <x v="3"/>
  </r>
  <r>
    <x v="156"/>
    <x v="69"/>
    <n v="2403.42"/>
    <x v="3"/>
  </r>
  <r>
    <x v="156"/>
    <x v="71"/>
    <n v="2286.39"/>
    <x v="3"/>
  </r>
  <r>
    <x v="156"/>
    <x v="73"/>
    <n v="4590.17"/>
    <x v="22"/>
  </r>
  <r>
    <x v="156"/>
    <x v="74"/>
    <n v="5775.79"/>
    <x v="0"/>
  </r>
  <r>
    <x v="156"/>
    <x v="76"/>
    <n v="5599.76"/>
    <x v="0"/>
  </r>
  <r>
    <x v="156"/>
    <x v="78"/>
    <n v="5599.76"/>
    <x v="1"/>
  </r>
  <r>
    <x v="156"/>
    <x v="80"/>
    <n v="8526.91"/>
    <x v="0"/>
  </r>
  <r>
    <x v="156"/>
    <x v="82"/>
    <n v="5628.33"/>
    <x v="0"/>
  </r>
  <r>
    <x v="156"/>
    <x v="84"/>
    <n v="5628.33"/>
    <x v="15"/>
  </r>
  <r>
    <x v="156"/>
    <x v="86"/>
    <n v="53522.96"/>
    <x v="0"/>
  </r>
  <r>
    <x v="156"/>
    <x v="88"/>
    <n v="719.39"/>
    <x v="17"/>
  </r>
  <r>
    <x v="157"/>
    <x v="40"/>
    <n v="6263.93"/>
    <x v="0"/>
  </r>
  <r>
    <x v="157"/>
    <x v="42"/>
    <n v="6057.44"/>
    <x v="0"/>
  </r>
  <r>
    <x v="157"/>
    <x v="44"/>
    <n v="6057.44"/>
    <x v="1"/>
  </r>
  <r>
    <x v="157"/>
    <x v="46"/>
    <n v="7159.77"/>
    <x v="0"/>
  </r>
  <r>
    <x v="157"/>
    <x v="48"/>
    <n v="5612.84"/>
    <x v="0"/>
  </r>
  <r>
    <x v="157"/>
    <x v="50"/>
    <n v="11216.79"/>
    <x v="1"/>
  </r>
  <r>
    <x v="157"/>
    <x v="34"/>
    <n v="16755.38"/>
    <x v="18"/>
  </r>
  <r>
    <x v="157"/>
    <x v="35"/>
    <n v="17609.09"/>
    <x v="7"/>
  </r>
  <r>
    <x v="157"/>
    <x v="36"/>
    <n v="14838.76"/>
    <x v="8"/>
  </r>
  <r>
    <x v="157"/>
    <x v="37"/>
    <n v="18768.52"/>
    <x v="9"/>
  </r>
  <r>
    <x v="157"/>
    <x v="38"/>
    <n v="18768.52"/>
    <x v="1"/>
  </r>
  <r>
    <x v="157"/>
    <x v="39"/>
    <n v="8336.0499999999993"/>
    <x v="10"/>
  </r>
  <r>
    <x v="157"/>
    <x v="59"/>
    <n v="5965.02"/>
    <x v="6"/>
  </r>
  <r>
    <x v="157"/>
    <x v="61"/>
    <n v="13916.52"/>
    <x v="6"/>
  </r>
  <r>
    <x v="157"/>
    <x v="63"/>
    <n v="10470.17"/>
    <x v="20"/>
  </r>
  <r>
    <x v="157"/>
    <x v="65"/>
    <n v="16405.39"/>
    <x v="21"/>
  </r>
  <r>
    <x v="157"/>
    <x v="67"/>
    <n v="18152.03"/>
    <x v="3"/>
  </r>
  <r>
    <x v="157"/>
    <x v="69"/>
    <n v="2367.66"/>
    <x v="3"/>
  </r>
  <r>
    <x v="157"/>
    <x v="71"/>
    <n v="2252.37"/>
    <x v="3"/>
  </r>
  <r>
    <x v="157"/>
    <x v="73"/>
    <n v="4521.8900000000003"/>
    <x v="22"/>
  </r>
  <r>
    <x v="157"/>
    <x v="74"/>
    <n v="5689.87"/>
    <x v="0"/>
  </r>
  <r>
    <x v="157"/>
    <x v="76"/>
    <n v="5516.45"/>
    <x v="0"/>
  </r>
  <r>
    <x v="157"/>
    <x v="78"/>
    <n v="5516.45"/>
    <x v="1"/>
  </r>
  <r>
    <x v="157"/>
    <x v="80"/>
    <n v="8400.0499999999993"/>
    <x v="0"/>
  </r>
  <r>
    <x v="157"/>
    <x v="82"/>
    <n v="5544.6"/>
    <x v="0"/>
  </r>
  <r>
    <x v="157"/>
    <x v="84"/>
    <n v="5544.6"/>
    <x v="15"/>
  </r>
  <r>
    <x v="157"/>
    <x v="86"/>
    <n v="52726.71"/>
    <x v="0"/>
  </r>
  <r>
    <x v="157"/>
    <x v="88"/>
    <n v="708.69"/>
    <x v="17"/>
  </r>
  <r>
    <x v="158"/>
    <x v="40"/>
    <n v="8409.7099999999991"/>
    <x v="0"/>
  </r>
  <r>
    <x v="158"/>
    <x v="42"/>
    <n v="8132.49"/>
    <x v="0"/>
  </r>
  <r>
    <x v="158"/>
    <x v="44"/>
    <n v="8132.49"/>
    <x v="1"/>
  </r>
  <r>
    <x v="158"/>
    <x v="46"/>
    <n v="9612.44"/>
    <x v="0"/>
  </r>
  <r>
    <x v="158"/>
    <x v="48"/>
    <n v="7535.59"/>
    <x v="0"/>
  </r>
  <r>
    <x v="158"/>
    <x v="50"/>
    <n v="15059.23"/>
    <x v="1"/>
  </r>
  <r>
    <x v="158"/>
    <x v="34"/>
    <n v="22495.14"/>
    <x v="18"/>
  </r>
  <r>
    <x v="158"/>
    <x v="35"/>
    <n v="23641.3"/>
    <x v="7"/>
  </r>
  <r>
    <x v="158"/>
    <x v="36"/>
    <n v="19921.96"/>
    <x v="8"/>
  </r>
  <r>
    <x v="158"/>
    <x v="37"/>
    <n v="25197.9"/>
    <x v="9"/>
  </r>
  <r>
    <x v="158"/>
    <x v="38"/>
    <n v="25197.9"/>
    <x v="1"/>
  </r>
  <r>
    <x v="158"/>
    <x v="39"/>
    <n v="11191.67"/>
    <x v="10"/>
  </r>
  <r>
    <x v="158"/>
    <x v="59"/>
    <n v="8008.41"/>
    <x v="6"/>
  </r>
  <r>
    <x v="158"/>
    <x v="61"/>
    <n v="18683.79"/>
    <x v="6"/>
  </r>
  <r>
    <x v="158"/>
    <x v="63"/>
    <n v="14056.85"/>
    <x v="20"/>
  </r>
  <r>
    <x v="158"/>
    <x v="65"/>
    <n v="22025.25"/>
    <x v="21"/>
  </r>
  <r>
    <x v="158"/>
    <x v="67"/>
    <n v="24370.22"/>
    <x v="3"/>
  </r>
  <r>
    <x v="158"/>
    <x v="69"/>
    <n v="3178.74"/>
    <x v="3"/>
  </r>
  <r>
    <x v="158"/>
    <x v="71"/>
    <n v="3023.95"/>
    <x v="3"/>
  </r>
  <r>
    <x v="158"/>
    <x v="73"/>
    <n v="6070.91"/>
    <x v="22"/>
  </r>
  <r>
    <x v="158"/>
    <x v="74"/>
    <n v="7639"/>
    <x v="0"/>
  </r>
  <r>
    <x v="158"/>
    <x v="76"/>
    <n v="7406.18"/>
    <x v="0"/>
  </r>
  <r>
    <x v="158"/>
    <x v="78"/>
    <n v="7406.18"/>
    <x v="1"/>
  </r>
  <r>
    <x v="158"/>
    <x v="80"/>
    <n v="11277.59"/>
    <x v="0"/>
  </r>
  <r>
    <x v="158"/>
    <x v="82"/>
    <n v="7443.96"/>
    <x v="0"/>
  </r>
  <r>
    <x v="158"/>
    <x v="84"/>
    <n v="7443.96"/>
    <x v="15"/>
  </r>
  <r>
    <x v="158"/>
    <x v="86"/>
    <n v="70788.88"/>
    <x v="0"/>
  </r>
  <r>
    <x v="158"/>
    <x v="88"/>
    <n v="951.46"/>
    <x v="17"/>
  </r>
  <r>
    <x v="159"/>
    <x v="40"/>
    <n v="188712.43"/>
    <x v="0"/>
  </r>
  <r>
    <x v="159"/>
    <x v="41"/>
    <n v="50861.79"/>
    <x v="0"/>
  </r>
  <r>
    <x v="159"/>
    <x v="42"/>
    <n v="182491.59"/>
    <x v="0"/>
  </r>
  <r>
    <x v="159"/>
    <x v="43"/>
    <n v="49185.15"/>
    <x v="0"/>
  </r>
  <r>
    <x v="159"/>
    <x v="44"/>
    <n v="182491.59"/>
    <x v="1"/>
  </r>
  <r>
    <x v="159"/>
    <x v="45"/>
    <n v="49185.15"/>
    <x v="1"/>
  </r>
  <r>
    <x v="159"/>
    <x v="46"/>
    <n v="215701.26"/>
    <x v="0"/>
  </r>
  <r>
    <x v="159"/>
    <x v="47"/>
    <n v="55983.45"/>
    <x v="0"/>
  </r>
  <r>
    <x v="159"/>
    <x v="48"/>
    <n v="169097.17"/>
    <x v="0"/>
  </r>
  <r>
    <x v="159"/>
    <x v="49"/>
    <n v="43887.75"/>
    <x v="0"/>
  </r>
  <r>
    <x v="159"/>
    <x v="50"/>
    <n v="337926.40000000002"/>
    <x v="1"/>
  </r>
  <r>
    <x v="159"/>
    <x v="51"/>
    <n v="87705.96"/>
    <x v="1"/>
  </r>
  <r>
    <x v="159"/>
    <x v="34"/>
    <n v="503163.15"/>
    <x v="18"/>
  </r>
  <r>
    <x v="159"/>
    <x v="52"/>
    <n v="112089.25"/>
    <x v="18"/>
  </r>
  <r>
    <x v="159"/>
    <x v="35"/>
    <n v="528799.93000000005"/>
    <x v="7"/>
  </r>
  <r>
    <x v="159"/>
    <x v="53"/>
    <n v="117800.34"/>
    <x v="7"/>
  </r>
  <r>
    <x v="159"/>
    <x v="36"/>
    <n v="445607.1"/>
    <x v="8"/>
  </r>
  <r>
    <x v="159"/>
    <x v="54"/>
    <n v="99267.54"/>
    <x v="8"/>
  </r>
  <r>
    <x v="159"/>
    <x v="37"/>
    <n v="563617.48"/>
    <x v="9"/>
  </r>
  <r>
    <x v="159"/>
    <x v="55"/>
    <n v="178242.93"/>
    <x v="9"/>
  </r>
  <r>
    <x v="159"/>
    <x v="56"/>
    <n v="85549.54"/>
    <x v="9"/>
  </r>
  <r>
    <x v="159"/>
    <x v="38"/>
    <n v="563617.48"/>
    <x v="1"/>
  </r>
  <r>
    <x v="159"/>
    <x v="57"/>
    <n v="125556.62"/>
    <x v="1"/>
  </r>
  <r>
    <x v="159"/>
    <x v="39"/>
    <n v="255114.19"/>
    <x v="10"/>
  </r>
  <r>
    <x v="159"/>
    <x v="58"/>
    <n v="55766.07"/>
    <x v="10"/>
  </r>
  <r>
    <x v="159"/>
    <x v="59"/>
    <n v="179129.31"/>
    <x v="6"/>
  </r>
  <r>
    <x v="159"/>
    <x v="60"/>
    <n v="39904.49"/>
    <x v="6"/>
  </r>
  <r>
    <x v="159"/>
    <x v="61"/>
    <n v="417912.31"/>
    <x v="6"/>
  </r>
  <r>
    <x v="159"/>
    <x v="62"/>
    <n v="93098"/>
    <x v="6"/>
  </r>
  <r>
    <x v="159"/>
    <x v="63"/>
    <n v="314418.44"/>
    <x v="8"/>
  </r>
  <r>
    <x v="159"/>
    <x v="64"/>
    <n v="70042.740000000005"/>
    <x v="8"/>
  </r>
  <r>
    <x v="159"/>
    <x v="65"/>
    <n v="502065.9"/>
    <x v="21"/>
  </r>
  <r>
    <x v="159"/>
    <x v="66"/>
    <n v="109747.89"/>
    <x v="21"/>
  </r>
  <r>
    <x v="159"/>
    <x v="67"/>
    <n v="545104.32999999996"/>
    <x v="3"/>
  </r>
  <r>
    <x v="159"/>
    <x v="68"/>
    <n v="121432.46"/>
    <x v="3"/>
  </r>
  <r>
    <x v="159"/>
    <x v="69"/>
    <n v="71330.23"/>
    <x v="3"/>
  </r>
  <r>
    <x v="159"/>
    <x v="70"/>
    <n v="18513.16"/>
    <x v="3"/>
  </r>
  <r>
    <x v="159"/>
    <x v="71"/>
    <n v="67856.820000000007"/>
    <x v="3"/>
  </r>
  <r>
    <x v="159"/>
    <x v="72"/>
    <n v="17611.669999999998"/>
    <x v="3"/>
  </r>
  <r>
    <x v="159"/>
    <x v="73"/>
    <n v="175958.93"/>
    <x v="22"/>
  </r>
  <r>
    <x v="159"/>
    <x v="74"/>
    <n v="171417.67"/>
    <x v="0"/>
  </r>
  <r>
    <x v="159"/>
    <x v="75"/>
    <n v="46200.5"/>
    <x v="0"/>
  </r>
  <r>
    <x v="159"/>
    <x v="76"/>
    <n v="166193.35"/>
    <x v="0"/>
  </r>
  <r>
    <x v="159"/>
    <x v="77"/>
    <n v="44792.44"/>
    <x v="0"/>
  </r>
  <r>
    <x v="159"/>
    <x v="78"/>
    <n v="166193.35"/>
    <x v="1"/>
  </r>
  <r>
    <x v="159"/>
    <x v="79"/>
    <n v="44792.44"/>
    <x v="1"/>
  </r>
  <r>
    <x v="159"/>
    <x v="80"/>
    <n v="253067.07"/>
    <x v="0"/>
  </r>
  <r>
    <x v="159"/>
    <x v="81"/>
    <n v="65681.440000000002"/>
    <x v="0"/>
  </r>
  <r>
    <x v="159"/>
    <x v="82"/>
    <n v="167041.17000000001"/>
    <x v="0"/>
  </r>
  <r>
    <x v="159"/>
    <x v="83"/>
    <n v="43354.14"/>
    <x v="0"/>
  </r>
  <r>
    <x v="159"/>
    <x v="84"/>
    <n v="167041.17000000001"/>
    <x v="15"/>
  </r>
  <r>
    <x v="159"/>
    <x v="85"/>
    <n v="43354.14"/>
    <x v="15"/>
  </r>
  <r>
    <x v="159"/>
    <x v="86"/>
    <n v="1588489.17"/>
    <x v="0"/>
  </r>
  <r>
    <x v="159"/>
    <x v="87"/>
    <n v="412279.05"/>
    <x v="0"/>
  </r>
  <r>
    <x v="159"/>
    <x v="88"/>
    <n v="21350.66"/>
    <x v="17"/>
  </r>
  <r>
    <x v="159"/>
    <x v="89"/>
    <n v="5541.39"/>
    <x v="17"/>
  </r>
  <r>
    <x v="160"/>
    <x v="40"/>
    <n v="6414.03"/>
    <x v="0"/>
  </r>
  <r>
    <x v="160"/>
    <x v="42"/>
    <n v="6202.6"/>
    <x v="0"/>
  </r>
  <r>
    <x v="160"/>
    <x v="44"/>
    <n v="6202.6"/>
    <x v="1"/>
  </r>
  <r>
    <x v="160"/>
    <x v="46"/>
    <n v="7331.34"/>
    <x v="0"/>
  </r>
  <r>
    <x v="160"/>
    <x v="48"/>
    <n v="5747.34"/>
    <x v="0"/>
  </r>
  <r>
    <x v="160"/>
    <x v="50"/>
    <n v="11485.58"/>
    <x v="1"/>
  </r>
  <r>
    <x v="160"/>
    <x v="34"/>
    <n v="17156.89"/>
    <x v="18"/>
  </r>
  <r>
    <x v="160"/>
    <x v="35"/>
    <n v="18031.060000000001"/>
    <x v="7"/>
  </r>
  <r>
    <x v="160"/>
    <x v="36"/>
    <n v="15194.34"/>
    <x v="8"/>
  </r>
  <r>
    <x v="160"/>
    <x v="37"/>
    <n v="19218.27"/>
    <x v="9"/>
  </r>
  <r>
    <x v="160"/>
    <x v="38"/>
    <n v="19218.27"/>
    <x v="1"/>
  </r>
  <r>
    <x v="160"/>
    <x v="39"/>
    <n v="8535.81"/>
    <x v="41"/>
  </r>
  <r>
    <x v="160"/>
    <x v="59"/>
    <n v="6107.96"/>
    <x v="6"/>
  </r>
  <r>
    <x v="160"/>
    <x v="61"/>
    <n v="14250"/>
    <x v="6"/>
  </r>
  <r>
    <x v="160"/>
    <x v="63"/>
    <n v="10721.06"/>
    <x v="20"/>
  </r>
  <r>
    <x v="160"/>
    <x v="65"/>
    <n v="16798.509999999998"/>
    <x v="21"/>
  </r>
  <r>
    <x v="160"/>
    <x v="67"/>
    <n v="18587.009999999998"/>
    <x v="3"/>
  </r>
  <r>
    <x v="160"/>
    <x v="69"/>
    <n v="2424.4"/>
    <x v="3"/>
  </r>
  <r>
    <x v="160"/>
    <x v="71"/>
    <n v="2306.34"/>
    <x v="3"/>
  </r>
  <r>
    <x v="160"/>
    <x v="73"/>
    <n v="4630.25"/>
    <x v="22"/>
  </r>
  <r>
    <x v="160"/>
    <x v="74"/>
    <n v="5826.21"/>
    <x v="0"/>
  </r>
  <r>
    <x v="160"/>
    <x v="76"/>
    <n v="5648.65"/>
    <x v="0"/>
  </r>
  <r>
    <x v="160"/>
    <x v="78"/>
    <n v="5648.65"/>
    <x v="1"/>
  </r>
  <r>
    <x v="160"/>
    <x v="80"/>
    <n v="8601.34"/>
    <x v="0"/>
  </r>
  <r>
    <x v="160"/>
    <x v="82"/>
    <n v="5677.46"/>
    <x v="0"/>
  </r>
  <r>
    <x v="160"/>
    <x v="84"/>
    <n v="5677.46"/>
    <x v="15"/>
  </r>
  <r>
    <x v="160"/>
    <x v="86"/>
    <n v="53990.2"/>
    <x v="0"/>
  </r>
  <r>
    <x v="160"/>
    <x v="88"/>
    <n v="725.67"/>
    <x v="17"/>
  </r>
  <r>
    <x v="161"/>
    <x v="40"/>
    <n v="774.82"/>
    <x v="0"/>
  </r>
  <r>
    <x v="161"/>
    <x v="42"/>
    <n v="749.28"/>
    <x v="0"/>
  </r>
  <r>
    <x v="161"/>
    <x v="44"/>
    <n v="749.28"/>
    <x v="1"/>
  </r>
  <r>
    <x v="161"/>
    <x v="46"/>
    <n v="885.63"/>
    <x v="0"/>
  </r>
  <r>
    <x v="161"/>
    <x v="48"/>
    <n v="694.28"/>
    <x v="0"/>
  </r>
  <r>
    <x v="161"/>
    <x v="50"/>
    <n v="1387.47"/>
    <x v="1"/>
  </r>
  <r>
    <x v="161"/>
    <x v="34"/>
    <n v="2072.5700000000002"/>
    <x v="18"/>
  </r>
  <r>
    <x v="161"/>
    <x v="35"/>
    <n v="2178.17"/>
    <x v="7"/>
  </r>
  <r>
    <x v="161"/>
    <x v="36"/>
    <n v="1835.49"/>
    <x v="19"/>
  </r>
  <r>
    <x v="161"/>
    <x v="37"/>
    <n v="2321.58"/>
    <x v="9"/>
  </r>
  <r>
    <x v="161"/>
    <x v="38"/>
    <n v="2321.58"/>
    <x v="1"/>
  </r>
  <r>
    <x v="161"/>
    <x v="39"/>
    <n v="1031.1300000000001"/>
    <x v="10"/>
  </r>
  <r>
    <x v="161"/>
    <x v="59"/>
    <n v="737.85"/>
    <x v="6"/>
  </r>
  <r>
    <x v="161"/>
    <x v="61"/>
    <n v="1721.41"/>
    <x v="6"/>
  </r>
  <r>
    <x v="161"/>
    <x v="63"/>
    <n v="1295.1099999999999"/>
    <x v="20"/>
  </r>
  <r>
    <x v="161"/>
    <x v="65"/>
    <n v="2029.28"/>
    <x v="21"/>
  </r>
  <r>
    <x v="161"/>
    <x v="67"/>
    <n v="2245.33"/>
    <x v="3"/>
  </r>
  <r>
    <x v="161"/>
    <x v="69"/>
    <n v="292.87"/>
    <x v="3"/>
  </r>
  <r>
    <x v="161"/>
    <x v="71"/>
    <n v="278.61"/>
    <x v="3"/>
  </r>
  <r>
    <x v="161"/>
    <x v="73"/>
    <n v="559.34"/>
    <x v="23"/>
  </r>
  <r>
    <x v="161"/>
    <x v="74"/>
    <n v="703.81"/>
    <x v="0"/>
  </r>
  <r>
    <x v="161"/>
    <x v="76"/>
    <n v="682.36"/>
    <x v="0"/>
  </r>
  <r>
    <x v="161"/>
    <x v="78"/>
    <n v="682.36"/>
    <x v="1"/>
  </r>
  <r>
    <x v="161"/>
    <x v="80"/>
    <n v="1039.05"/>
    <x v="0"/>
  </r>
  <r>
    <x v="161"/>
    <x v="82"/>
    <n v="685.84"/>
    <x v="0"/>
  </r>
  <r>
    <x v="161"/>
    <x v="84"/>
    <n v="685.84"/>
    <x v="15"/>
  </r>
  <r>
    <x v="161"/>
    <x v="86"/>
    <n v="6522.07"/>
    <x v="0"/>
  </r>
  <r>
    <x v="161"/>
    <x v="88"/>
    <n v="87.66"/>
    <x v="17"/>
  </r>
  <r>
    <x v="162"/>
    <x v="40"/>
    <n v="28245.99"/>
    <x v="0"/>
  </r>
  <r>
    <x v="162"/>
    <x v="42"/>
    <n v="27314.87"/>
    <x v="0"/>
  </r>
  <r>
    <x v="162"/>
    <x v="44"/>
    <n v="27314.87"/>
    <x v="1"/>
  </r>
  <r>
    <x v="162"/>
    <x v="46"/>
    <n v="32285.599999999999"/>
    <x v="0"/>
  </r>
  <r>
    <x v="162"/>
    <x v="48"/>
    <n v="25310.02"/>
    <x v="0"/>
  </r>
  <r>
    <x v="162"/>
    <x v="50"/>
    <n v="50579.94"/>
    <x v="1"/>
  </r>
  <r>
    <x v="162"/>
    <x v="34"/>
    <n v="75555.17"/>
    <x v="18"/>
  </r>
  <r>
    <x v="162"/>
    <x v="35"/>
    <n v="79404.800000000003"/>
    <x v="7"/>
  </r>
  <r>
    <x v="162"/>
    <x v="36"/>
    <n v="66912.53"/>
    <x v="19"/>
  </r>
  <r>
    <x v="162"/>
    <x v="37"/>
    <n v="84633.02"/>
    <x v="9"/>
  </r>
  <r>
    <x v="162"/>
    <x v="38"/>
    <n v="84633.02"/>
    <x v="1"/>
  </r>
  <r>
    <x v="162"/>
    <x v="39"/>
    <n v="37589.82"/>
    <x v="10"/>
  </r>
  <r>
    <x v="162"/>
    <x v="59"/>
    <n v="26898.13"/>
    <x v="6"/>
  </r>
  <r>
    <x v="162"/>
    <x v="61"/>
    <n v="62753.87"/>
    <x v="6"/>
  </r>
  <r>
    <x v="162"/>
    <x v="63"/>
    <n v="47213.19"/>
    <x v="20"/>
  </r>
  <r>
    <x v="162"/>
    <x v="65"/>
    <n v="73976.94"/>
    <x v="21"/>
  </r>
  <r>
    <x v="162"/>
    <x v="67"/>
    <n v="81853.070000000007"/>
    <x v="3"/>
  </r>
  <r>
    <x v="162"/>
    <x v="69"/>
    <n v="10676.52"/>
    <x v="3"/>
  </r>
  <r>
    <x v="162"/>
    <x v="71"/>
    <n v="10156.629999999999"/>
    <x v="3"/>
  </r>
  <r>
    <x v="162"/>
    <x v="73"/>
    <n v="20390.580000000002"/>
    <x v="23"/>
  </r>
  <r>
    <x v="162"/>
    <x v="74"/>
    <n v="25657.35"/>
    <x v="0"/>
  </r>
  <r>
    <x v="162"/>
    <x v="76"/>
    <n v="24875.39"/>
    <x v="0"/>
  </r>
  <r>
    <x v="162"/>
    <x v="78"/>
    <n v="24875.39"/>
    <x v="1"/>
  </r>
  <r>
    <x v="162"/>
    <x v="80"/>
    <n v="37878.42"/>
    <x v="0"/>
  </r>
  <r>
    <x v="162"/>
    <x v="82"/>
    <n v="25002.29"/>
    <x v="0"/>
  </r>
  <r>
    <x v="162"/>
    <x v="84"/>
    <n v="25002.29"/>
    <x v="15"/>
  </r>
  <r>
    <x v="162"/>
    <x v="86"/>
    <n v="237760.93"/>
    <x v="0"/>
  </r>
  <r>
    <x v="162"/>
    <x v="88"/>
    <n v="3195.71"/>
    <x v="17"/>
  </r>
  <r>
    <x v="163"/>
    <x v="40"/>
    <n v="9848.34"/>
    <x v="0"/>
  </r>
  <r>
    <x v="163"/>
    <x v="41"/>
    <n v="2680.89"/>
    <x v="0"/>
  </r>
  <r>
    <x v="163"/>
    <x v="42"/>
    <n v="9523.69"/>
    <x v="0"/>
  </r>
  <r>
    <x v="163"/>
    <x v="43"/>
    <n v="2592.52"/>
    <x v="0"/>
  </r>
  <r>
    <x v="163"/>
    <x v="44"/>
    <n v="9523.69"/>
    <x v="1"/>
  </r>
  <r>
    <x v="163"/>
    <x v="45"/>
    <n v="775.09"/>
    <x v="1"/>
  </r>
  <r>
    <x v="163"/>
    <x v="46"/>
    <n v="11256.81"/>
    <x v="0"/>
  </r>
  <r>
    <x v="163"/>
    <x v="47"/>
    <n v="2950.85"/>
    <x v="0"/>
  </r>
  <r>
    <x v="163"/>
    <x v="48"/>
    <n v="8824.68"/>
    <x v="0"/>
  </r>
  <r>
    <x v="163"/>
    <x v="49"/>
    <n v="2313.3000000000002"/>
    <x v="0"/>
  </r>
  <r>
    <x v="163"/>
    <x v="50"/>
    <n v="17635.37"/>
    <x v="1"/>
  </r>
  <r>
    <x v="163"/>
    <x v="51"/>
    <n v="1284.18"/>
    <x v="1"/>
  </r>
  <r>
    <x v="163"/>
    <x v="34"/>
    <n v="26343.32"/>
    <x v="18"/>
  </r>
  <r>
    <x v="163"/>
    <x v="52"/>
    <n v="1918.28"/>
    <x v="18"/>
  </r>
  <r>
    <x v="163"/>
    <x v="35"/>
    <n v="27685.54"/>
    <x v="7"/>
  </r>
  <r>
    <x v="163"/>
    <x v="53"/>
    <n v="2016.02"/>
    <x v="7"/>
  </r>
  <r>
    <x v="163"/>
    <x v="36"/>
    <n v="23329.95"/>
    <x v="19"/>
  </r>
  <r>
    <x v="163"/>
    <x v="54"/>
    <n v="1698.85"/>
    <x v="19"/>
  </r>
  <r>
    <x v="163"/>
    <x v="37"/>
    <n v="29508.43"/>
    <x v="9"/>
  </r>
  <r>
    <x v="163"/>
    <x v="56"/>
    <n v="300.89"/>
    <x v="9"/>
  </r>
  <r>
    <x v="163"/>
    <x v="38"/>
    <n v="29508.43"/>
    <x v="1"/>
  </r>
  <r>
    <x v="163"/>
    <x v="57"/>
    <n v="2148.77"/>
    <x v="1"/>
  </r>
  <r>
    <x v="163"/>
    <x v="39"/>
    <n v="13106.19"/>
    <x v="10"/>
  </r>
  <r>
    <x v="163"/>
    <x v="58"/>
    <n v="954.37"/>
    <x v="10"/>
  </r>
  <r>
    <x v="163"/>
    <x v="59"/>
    <n v="9378.39"/>
    <x v="6"/>
  </r>
  <r>
    <x v="163"/>
    <x v="60"/>
    <n v="682.92"/>
    <x v="6"/>
  </r>
  <r>
    <x v="163"/>
    <x v="61"/>
    <n v="21879.97"/>
    <x v="6"/>
  </r>
  <r>
    <x v="163"/>
    <x v="62"/>
    <n v="1593.27"/>
    <x v="6"/>
  </r>
  <r>
    <x v="163"/>
    <x v="63"/>
    <n v="16461.509999999998"/>
    <x v="20"/>
  </r>
  <r>
    <x v="163"/>
    <x v="64"/>
    <n v="1198.7"/>
    <x v="20"/>
  </r>
  <r>
    <x v="163"/>
    <x v="65"/>
    <n v="25793.05"/>
    <x v="21"/>
  </r>
  <r>
    <x v="163"/>
    <x v="66"/>
    <n v="1878.22"/>
    <x v="21"/>
  </r>
  <r>
    <x v="163"/>
    <x v="67"/>
    <n v="28539.16"/>
    <x v="3"/>
  </r>
  <r>
    <x v="163"/>
    <x v="68"/>
    <n v="2078.1799999999998"/>
    <x v="3"/>
  </r>
  <r>
    <x v="163"/>
    <x v="69"/>
    <n v="3722.51"/>
    <x v="3"/>
  </r>
  <r>
    <x v="163"/>
    <x v="70"/>
    <n v="271.07"/>
    <x v="3"/>
  </r>
  <r>
    <x v="163"/>
    <x v="71"/>
    <n v="3541.25"/>
    <x v="3"/>
  </r>
  <r>
    <x v="163"/>
    <x v="72"/>
    <n v="257.87"/>
    <x v="3"/>
  </r>
  <r>
    <x v="163"/>
    <x v="73"/>
    <n v="8973.1200000000008"/>
    <x v="23"/>
  </r>
  <r>
    <x v="163"/>
    <x v="74"/>
    <n v="8945.7800000000007"/>
    <x v="0"/>
  </r>
  <r>
    <x v="163"/>
    <x v="75"/>
    <n v="2435.1999999999998"/>
    <x v="0"/>
  </r>
  <r>
    <x v="163"/>
    <x v="76"/>
    <n v="8673.14"/>
    <x v="0"/>
  </r>
  <r>
    <x v="163"/>
    <x v="77"/>
    <n v="2360.98"/>
    <x v="0"/>
  </r>
  <r>
    <x v="163"/>
    <x v="78"/>
    <n v="8673.14"/>
    <x v="1"/>
  </r>
  <r>
    <x v="163"/>
    <x v="79"/>
    <n v="705.86"/>
    <x v="1"/>
  </r>
  <r>
    <x v="163"/>
    <x v="80"/>
    <n v="13206.82"/>
    <x v="0"/>
  </r>
  <r>
    <x v="163"/>
    <x v="81"/>
    <n v="3462.03"/>
    <x v="0"/>
  </r>
  <r>
    <x v="163"/>
    <x v="82"/>
    <n v="8717.3799999999992"/>
    <x v="0"/>
  </r>
  <r>
    <x v="163"/>
    <x v="83"/>
    <n v="2285.17"/>
    <x v="0"/>
  </r>
  <r>
    <x v="163"/>
    <x v="84"/>
    <n v="8717.3799999999992"/>
    <x v="15"/>
  </r>
  <r>
    <x v="163"/>
    <x v="85"/>
    <n v="634.79"/>
    <x v="15"/>
  </r>
  <r>
    <x v="163"/>
    <x v="86"/>
    <n v="82898.509999999995"/>
    <x v="0"/>
  </r>
  <r>
    <x v="163"/>
    <x v="87"/>
    <n v="21730.97"/>
    <x v="0"/>
  </r>
  <r>
    <x v="163"/>
    <x v="88"/>
    <n v="1114.23"/>
    <x v="17"/>
  </r>
  <r>
    <x v="163"/>
    <x v="89"/>
    <n v="81.13"/>
    <x v="17"/>
  </r>
  <r>
    <x v="164"/>
    <x v="40"/>
    <n v="16062.34"/>
    <x v="0"/>
  </r>
  <r>
    <x v="164"/>
    <x v="42"/>
    <n v="15532.85"/>
    <x v="0"/>
  </r>
  <r>
    <x v="164"/>
    <x v="44"/>
    <n v="15532.85"/>
    <x v="1"/>
  </r>
  <r>
    <x v="164"/>
    <x v="46"/>
    <n v="18359.509999999998"/>
    <x v="0"/>
  </r>
  <r>
    <x v="164"/>
    <x v="48"/>
    <n v="14392.78"/>
    <x v="0"/>
  </r>
  <r>
    <x v="164"/>
    <x v="50"/>
    <n v="28762.76"/>
    <x v="1"/>
  </r>
  <r>
    <x v="164"/>
    <x v="34"/>
    <n v="42965.15"/>
    <x v="18"/>
  </r>
  <r>
    <x v="164"/>
    <x v="35"/>
    <n v="45154.28"/>
    <x v="7"/>
  </r>
  <r>
    <x v="164"/>
    <x v="36"/>
    <n v="38050.44"/>
    <x v="8"/>
  </r>
  <r>
    <x v="164"/>
    <x v="37"/>
    <n v="48127.360000000001"/>
    <x v="9"/>
  </r>
  <r>
    <x v="164"/>
    <x v="38"/>
    <n v="48127.360000000001"/>
    <x v="1"/>
  </r>
  <r>
    <x v="164"/>
    <x v="39"/>
    <n v="21375.8"/>
    <x v="10"/>
  </r>
  <r>
    <x v="164"/>
    <x v="59"/>
    <n v="15295.87"/>
    <x v="6"/>
  </r>
  <r>
    <x v="164"/>
    <x v="61"/>
    <n v="35685.58"/>
    <x v="6"/>
  </r>
  <r>
    <x v="164"/>
    <x v="63"/>
    <n v="26848.22"/>
    <x v="8"/>
  </r>
  <r>
    <x v="164"/>
    <x v="65"/>
    <n v="42067.68"/>
    <x v="21"/>
  </r>
  <r>
    <x v="164"/>
    <x v="67"/>
    <n v="46546.52"/>
    <x v="3"/>
  </r>
  <r>
    <x v="164"/>
    <x v="69"/>
    <n v="6071.31"/>
    <x v="3"/>
  </r>
  <r>
    <x v="164"/>
    <x v="71"/>
    <n v="5775.66"/>
    <x v="3"/>
  </r>
  <r>
    <x v="164"/>
    <x v="73"/>
    <n v="11595.3"/>
    <x v="22"/>
  </r>
  <r>
    <x v="164"/>
    <x v="74"/>
    <n v="14590.29"/>
    <x v="0"/>
  </r>
  <r>
    <x v="164"/>
    <x v="76"/>
    <n v="14145.62"/>
    <x v="0"/>
  </r>
  <r>
    <x v="164"/>
    <x v="78"/>
    <n v="14145.62"/>
    <x v="1"/>
  </r>
  <r>
    <x v="164"/>
    <x v="80"/>
    <n v="21539.919999999998"/>
    <x v="0"/>
  </r>
  <r>
    <x v="164"/>
    <x v="82"/>
    <n v="14217.79"/>
    <x v="0"/>
  </r>
  <r>
    <x v="164"/>
    <x v="84"/>
    <n v="14217.79"/>
    <x v="15"/>
  </r>
  <r>
    <x v="164"/>
    <x v="86"/>
    <n v="135204.98000000001"/>
    <x v="0"/>
  </r>
  <r>
    <x v="164"/>
    <x v="88"/>
    <n v="1817.27"/>
    <x v="17"/>
  </r>
  <r>
    <x v="165"/>
    <x v="40"/>
    <n v="59283.82"/>
    <x v="0"/>
  </r>
  <r>
    <x v="165"/>
    <x v="41"/>
    <n v="16138.12"/>
    <x v="0"/>
  </r>
  <r>
    <x v="165"/>
    <x v="42"/>
    <n v="57329.55"/>
    <x v="0"/>
  </r>
  <r>
    <x v="165"/>
    <x v="43"/>
    <n v="15606.13"/>
    <x v="0"/>
  </r>
  <r>
    <x v="165"/>
    <x v="44"/>
    <n v="57329.55"/>
    <x v="1"/>
  </r>
  <r>
    <x v="165"/>
    <x v="45"/>
    <n v="15606.13"/>
    <x v="1"/>
  </r>
  <r>
    <x v="165"/>
    <x v="46"/>
    <n v="67762.34"/>
    <x v="0"/>
  </r>
  <r>
    <x v="165"/>
    <x v="47"/>
    <n v="17763.189999999999"/>
    <x v="0"/>
  </r>
  <r>
    <x v="165"/>
    <x v="48"/>
    <n v="53121.71"/>
    <x v="0"/>
  </r>
  <r>
    <x v="165"/>
    <x v="49"/>
    <n v="13925.3"/>
    <x v="0"/>
  </r>
  <r>
    <x v="165"/>
    <x v="50"/>
    <n v="106159.24"/>
    <x v="1"/>
  </r>
  <r>
    <x v="165"/>
    <x v="51"/>
    <n v="27828.53"/>
    <x v="1"/>
  </r>
  <r>
    <x v="165"/>
    <x v="34"/>
    <n v="167726.9"/>
    <x v="18"/>
  </r>
  <r>
    <x v="165"/>
    <x v="52"/>
    <n v="41569.629999999997"/>
    <x v="18"/>
  </r>
  <r>
    <x v="165"/>
    <x v="35"/>
    <n v="176272.8"/>
    <x v="7"/>
  </r>
  <r>
    <x v="165"/>
    <x v="53"/>
    <n v="43687.65"/>
    <x v="7"/>
  </r>
  <r>
    <x v="165"/>
    <x v="36"/>
    <n v="140438.74"/>
    <x v="19"/>
  </r>
  <r>
    <x v="165"/>
    <x v="54"/>
    <n v="36814.54"/>
    <x v="19"/>
  </r>
  <r>
    <x v="165"/>
    <x v="37"/>
    <n v="177631.21"/>
    <x v="9"/>
  </r>
  <r>
    <x v="165"/>
    <x v="56"/>
    <n v="33477.58"/>
    <x v="9"/>
  </r>
  <r>
    <x v="165"/>
    <x v="38"/>
    <n v="177631.21"/>
    <x v="1"/>
  </r>
  <r>
    <x v="165"/>
    <x v="57"/>
    <n v="46564.160000000003"/>
    <x v="1"/>
  </r>
  <r>
    <x v="165"/>
    <x v="39"/>
    <n v="78895.05"/>
    <x v="10"/>
  </r>
  <r>
    <x v="165"/>
    <x v="58"/>
    <n v="20681.509999999998"/>
    <x v="10"/>
  </r>
  <r>
    <x v="165"/>
    <x v="59"/>
    <n v="56454.879999999997"/>
    <x v="6"/>
  </r>
  <r>
    <x v="165"/>
    <x v="60"/>
    <n v="14799.06"/>
    <x v="6"/>
  </r>
  <r>
    <x v="165"/>
    <x v="61"/>
    <n v="131710.38"/>
    <x v="6"/>
  </r>
  <r>
    <x v="165"/>
    <x v="62"/>
    <n v="34526.49"/>
    <x v="6"/>
  </r>
  <r>
    <x v="165"/>
    <x v="63"/>
    <n v="99092.97"/>
    <x v="20"/>
  </r>
  <r>
    <x v="165"/>
    <x v="64"/>
    <n v="25976.18"/>
    <x v="20"/>
  </r>
  <r>
    <x v="165"/>
    <x v="65"/>
    <n v="155265.82"/>
    <x v="21"/>
  </r>
  <r>
    <x v="165"/>
    <x v="66"/>
    <n v="40701.31"/>
    <x v="21"/>
  </r>
  <r>
    <x v="165"/>
    <x v="67"/>
    <n v="171796.56"/>
    <x v="3"/>
  </r>
  <r>
    <x v="165"/>
    <x v="68"/>
    <n v="45034.67"/>
    <x v="3"/>
  </r>
  <r>
    <x v="165"/>
    <x v="69"/>
    <n v="22408.32"/>
    <x v="3"/>
  </r>
  <r>
    <x v="165"/>
    <x v="70"/>
    <n v="5874.11"/>
    <x v="3"/>
  </r>
  <r>
    <x v="165"/>
    <x v="71"/>
    <n v="21317.15"/>
    <x v="3"/>
  </r>
  <r>
    <x v="165"/>
    <x v="72"/>
    <n v="5588.07"/>
    <x v="3"/>
  </r>
  <r>
    <x v="165"/>
    <x v="73"/>
    <n v="54015.26"/>
    <x v="23"/>
  </r>
  <r>
    <x v="165"/>
    <x v="74"/>
    <n v="53850.69"/>
    <x v="0"/>
  </r>
  <r>
    <x v="165"/>
    <x v="75"/>
    <n v="14659.12"/>
    <x v="0"/>
  </r>
  <r>
    <x v="165"/>
    <x v="76"/>
    <n v="52209.48"/>
    <x v="0"/>
  </r>
  <r>
    <x v="165"/>
    <x v="77"/>
    <n v="14212.35"/>
    <x v="0"/>
  </r>
  <r>
    <x v="165"/>
    <x v="78"/>
    <n v="52209.48"/>
    <x v="1"/>
  </r>
  <r>
    <x v="165"/>
    <x v="79"/>
    <n v="14212.35"/>
    <x v="1"/>
  </r>
  <r>
    <x v="165"/>
    <x v="80"/>
    <n v="79500.77"/>
    <x v="0"/>
  </r>
  <r>
    <x v="165"/>
    <x v="81"/>
    <n v="20840.29"/>
    <x v="0"/>
  </r>
  <r>
    <x v="165"/>
    <x v="82"/>
    <n v="52475.82"/>
    <x v="0"/>
  </r>
  <r>
    <x v="165"/>
    <x v="83"/>
    <n v="13755.99"/>
    <x v="0"/>
  </r>
  <r>
    <x v="165"/>
    <x v="84"/>
    <n v="52475.82"/>
    <x v="15"/>
  </r>
  <r>
    <x v="165"/>
    <x v="85"/>
    <n v="13755.99"/>
    <x v="15"/>
  </r>
  <r>
    <x v="165"/>
    <x v="86"/>
    <n v="499022.31"/>
    <x v="0"/>
  </r>
  <r>
    <x v="165"/>
    <x v="87"/>
    <n v="130813.46"/>
    <x v="0"/>
  </r>
  <r>
    <x v="165"/>
    <x v="88"/>
    <n v="6707.29"/>
    <x v="17"/>
  </r>
  <r>
    <x v="165"/>
    <x v="89"/>
    <n v="1758.25"/>
    <x v="17"/>
  </r>
  <r>
    <x v="166"/>
    <x v="40"/>
    <n v="16412.8"/>
    <x v="0"/>
  </r>
  <r>
    <x v="166"/>
    <x v="42"/>
    <n v="15871.76"/>
    <x v="0"/>
  </r>
  <r>
    <x v="166"/>
    <x v="44"/>
    <n v="15871.76"/>
    <x v="1"/>
  </r>
  <r>
    <x v="166"/>
    <x v="46"/>
    <n v="18760.09"/>
    <x v="0"/>
  </r>
  <r>
    <x v="166"/>
    <x v="48"/>
    <n v="14706.81"/>
    <x v="0"/>
  </r>
  <r>
    <x v="166"/>
    <x v="50"/>
    <n v="29390.33"/>
    <x v="1"/>
  </r>
  <r>
    <x v="166"/>
    <x v="34"/>
    <n v="43902.6"/>
    <x v="18"/>
  </r>
  <r>
    <x v="166"/>
    <x v="35"/>
    <n v="46139.49"/>
    <x v="7"/>
  </r>
  <r>
    <x v="166"/>
    <x v="36"/>
    <n v="38880.65"/>
    <x v="26"/>
  </r>
  <r>
    <x v="166"/>
    <x v="37"/>
    <n v="49177.43"/>
    <x v="9"/>
  </r>
  <r>
    <x v="166"/>
    <x v="38"/>
    <n v="49177.43"/>
    <x v="1"/>
  </r>
  <r>
    <x v="166"/>
    <x v="39"/>
    <n v="21842.2"/>
    <x v="10"/>
  </r>
  <r>
    <x v="166"/>
    <x v="67"/>
    <n v="47562.1"/>
    <x v="3"/>
  </r>
  <r>
    <x v="166"/>
    <x v="69"/>
    <n v="6203.77"/>
    <x v="3"/>
  </r>
  <r>
    <x v="166"/>
    <x v="71"/>
    <n v="5901.68"/>
    <x v="3"/>
  </r>
  <r>
    <x v="166"/>
    <x v="74"/>
    <n v="14908.63"/>
    <x v="0"/>
  </r>
  <r>
    <x v="166"/>
    <x v="76"/>
    <n v="14454.26"/>
    <x v="0"/>
  </r>
  <r>
    <x v="166"/>
    <x v="78"/>
    <n v="14454.26"/>
    <x v="1"/>
  </r>
  <r>
    <x v="166"/>
    <x v="80"/>
    <n v="22009.89"/>
    <x v="0"/>
  </r>
  <r>
    <x v="166"/>
    <x v="82"/>
    <n v="14528"/>
    <x v="0"/>
  </r>
  <r>
    <x v="166"/>
    <x v="84"/>
    <n v="14528"/>
    <x v="15"/>
  </r>
  <r>
    <x v="166"/>
    <x v="86"/>
    <n v="138154.98000000001"/>
    <x v="0"/>
  </r>
  <r>
    <x v="166"/>
    <x v="88"/>
    <n v="1856.92"/>
    <x v="17"/>
  </r>
  <r>
    <x v="167"/>
    <x v="40"/>
    <n v="96213.45"/>
    <x v="0"/>
  </r>
  <r>
    <x v="167"/>
    <x v="41"/>
    <n v="24683.29"/>
    <x v="0"/>
  </r>
  <r>
    <x v="167"/>
    <x v="42"/>
    <n v="93041.81"/>
    <x v="0"/>
  </r>
  <r>
    <x v="167"/>
    <x v="43"/>
    <n v="23869.61"/>
    <x v="0"/>
  </r>
  <r>
    <x v="167"/>
    <x v="44"/>
    <n v="93041.81"/>
    <x v="1"/>
  </r>
  <r>
    <x v="167"/>
    <x v="45"/>
    <n v="23869.61"/>
    <x v="1"/>
  </r>
  <r>
    <x v="167"/>
    <x v="46"/>
    <n v="109973.48"/>
    <x v="0"/>
  </r>
  <r>
    <x v="167"/>
    <x v="47"/>
    <n v="27168.84"/>
    <x v="0"/>
  </r>
  <r>
    <x v="167"/>
    <x v="48"/>
    <n v="86212.77"/>
    <x v="0"/>
  </r>
  <r>
    <x v="167"/>
    <x v="49"/>
    <n v="21298.78"/>
    <x v="0"/>
  </r>
  <r>
    <x v="167"/>
    <x v="50"/>
    <n v="172288.94"/>
    <x v="1"/>
  </r>
  <r>
    <x v="167"/>
    <x v="51"/>
    <n v="42563.81"/>
    <x v="1"/>
  </r>
  <r>
    <x v="167"/>
    <x v="34"/>
    <n v="257361.3"/>
    <x v="18"/>
  </r>
  <r>
    <x v="167"/>
    <x v="52"/>
    <n v="54397.05"/>
    <x v="18"/>
  </r>
  <r>
    <x v="167"/>
    <x v="35"/>
    <n v="270474.19"/>
    <x v="7"/>
  </r>
  <r>
    <x v="167"/>
    <x v="53"/>
    <n v="57168.639999999999"/>
    <x v="7"/>
  </r>
  <r>
    <x v="167"/>
    <x v="36"/>
    <n v="227922.14"/>
    <x v="19"/>
  </r>
  <r>
    <x v="167"/>
    <x v="54"/>
    <n v="48174.65"/>
    <x v="19"/>
  </r>
  <r>
    <x v="167"/>
    <x v="37"/>
    <n v="288282.90000000002"/>
    <x v="9"/>
  </r>
  <r>
    <x v="167"/>
    <x v="55"/>
    <n v="48985.78"/>
    <x v="9"/>
  </r>
  <r>
    <x v="167"/>
    <x v="56"/>
    <n v="41517.29"/>
    <x v="9"/>
  </r>
  <r>
    <x v="167"/>
    <x v="38"/>
    <n v="288282.90000000002"/>
    <x v="1"/>
  </r>
  <r>
    <x v="167"/>
    <x v="57"/>
    <n v="60932.77"/>
    <x v="1"/>
  </r>
  <r>
    <x v="167"/>
    <x v="39"/>
    <n v="128041.08"/>
    <x v="10"/>
  </r>
  <r>
    <x v="167"/>
    <x v="58"/>
    <n v="27063.34"/>
    <x v="10"/>
  </r>
  <r>
    <x v="167"/>
    <x v="59"/>
    <n v="91622.27"/>
    <x v="6"/>
  </r>
  <r>
    <x v="167"/>
    <x v="60"/>
    <n v="22635.19"/>
    <x v="6"/>
  </r>
  <r>
    <x v="167"/>
    <x v="61"/>
    <n v="213756.63"/>
    <x v="6"/>
  </r>
  <r>
    <x v="167"/>
    <x v="62"/>
    <n v="52808.36"/>
    <x v="6"/>
  </r>
  <r>
    <x v="167"/>
    <x v="63"/>
    <n v="160820.88"/>
    <x v="20"/>
  </r>
  <r>
    <x v="167"/>
    <x v="64"/>
    <n v="33991.82"/>
    <x v="20"/>
  </r>
  <r>
    <x v="167"/>
    <x v="65"/>
    <n v="251985.44"/>
    <x v="21"/>
  </r>
  <r>
    <x v="167"/>
    <x v="66"/>
    <n v="53260.77"/>
    <x v="21"/>
  </r>
  <r>
    <x v="167"/>
    <x v="67"/>
    <n v="278813.67"/>
    <x v="3"/>
  </r>
  <r>
    <x v="167"/>
    <x v="68"/>
    <n v="58931.31"/>
    <x v="3"/>
  </r>
  <r>
    <x v="167"/>
    <x v="69"/>
    <n v="34498.79"/>
    <x v="3"/>
  </r>
  <r>
    <x v="167"/>
    <x v="70"/>
    <n v="8984.4599999999991"/>
    <x v="3"/>
  </r>
  <r>
    <x v="167"/>
    <x v="71"/>
    <n v="32818.879999999997"/>
    <x v="3"/>
  </r>
  <r>
    <x v="167"/>
    <x v="72"/>
    <n v="8546.9599999999991"/>
    <x v="3"/>
  </r>
  <r>
    <x v="167"/>
    <x v="73"/>
    <n v="86614.82"/>
    <x v="23"/>
  </r>
  <r>
    <x v="167"/>
    <x v="74"/>
    <n v="87395.86"/>
    <x v="0"/>
  </r>
  <r>
    <x v="167"/>
    <x v="75"/>
    <n v="22421.16"/>
    <x v="0"/>
  </r>
  <r>
    <x v="167"/>
    <x v="76"/>
    <n v="84732.3"/>
    <x v="0"/>
  </r>
  <r>
    <x v="167"/>
    <x v="77"/>
    <n v="21737.83"/>
    <x v="0"/>
  </r>
  <r>
    <x v="167"/>
    <x v="78"/>
    <n v="84732.3"/>
    <x v="1"/>
  </r>
  <r>
    <x v="167"/>
    <x v="79"/>
    <n v="21737.83"/>
    <x v="1"/>
  </r>
  <r>
    <x v="167"/>
    <x v="80"/>
    <n v="129024.12"/>
    <x v="0"/>
  </r>
  <r>
    <x v="167"/>
    <x v="81"/>
    <n v="31875.279999999999"/>
    <x v="0"/>
  </r>
  <r>
    <x v="167"/>
    <x v="82"/>
    <n v="85164.54"/>
    <x v="0"/>
  </r>
  <r>
    <x v="167"/>
    <x v="83"/>
    <n v="21039.81"/>
    <x v="0"/>
  </r>
  <r>
    <x v="167"/>
    <x v="84"/>
    <n v="85164.54"/>
    <x v="15"/>
  </r>
  <r>
    <x v="167"/>
    <x v="85"/>
    <n v="21039.81"/>
    <x v="15"/>
  </r>
  <r>
    <x v="167"/>
    <x v="86"/>
    <n v="809877.92"/>
    <x v="0"/>
  </r>
  <r>
    <x v="167"/>
    <x v="87"/>
    <n v="200079.51"/>
    <x v="0"/>
  </r>
  <r>
    <x v="167"/>
    <x v="88"/>
    <n v="10885.45"/>
    <x v="17"/>
  </r>
  <r>
    <x v="167"/>
    <x v="89"/>
    <n v="2689.24"/>
    <x v="17"/>
  </r>
  <r>
    <x v="168"/>
    <x v="40"/>
    <n v="36736.83"/>
    <x v="0"/>
  </r>
  <r>
    <x v="168"/>
    <x v="42"/>
    <n v="35525.81"/>
    <x v="0"/>
  </r>
  <r>
    <x v="168"/>
    <x v="44"/>
    <n v="35525.81"/>
    <x v="1"/>
  </r>
  <r>
    <x v="168"/>
    <x v="46"/>
    <n v="41990.77"/>
    <x v="0"/>
  </r>
  <r>
    <x v="168"/>
    <x v="48"/>
    <n v="32918.31"/>
    <x v="0"/>
  </r>
  <r>
    <x v="168"/>
    <x v="50"/>
    <n v="65784.45"/>
    <x v="1"/>
  </r>
  <r>
    <x v="168"/>
    <x v="34"/>
    <n v="98267.32"/>
    <x v="18"/>
  </r>
  <r>
    <x v="168"/>
    <x v="35"/>
    <n v="103274.16"/>
    <x v="7"/>
  </r>
  <r>
    <x v="168"/>
    <x v="36"/>
    <n v="87026.67"/>
    <x v="8"/>
  </r>
  <r>
    <x v="168"/>
    <x v="37"/>
    <n v="110074"/>
    <x v="9"/>
  </r>
  <r>
    <x v="168"/>
    <x v="38"/>
    <n v="110074"/>
    <x v="1"/>
  </r>
  <r>
    <x v="168"/>
    <x v="39"/>
    <n v="48889.45"/>
    <x v="10"/>
  </r>
  <r>
    <x v="168"/>
    <x v="59"/>
    <n v="34983.800000000003"/>
    <x v="6"/>
  </r>
  <r>
    <x v="168"/>
    <x v="61"/>
    <n v="81617.91"/>
    <x v="6"/>
  </r>
  <r>
    <x v="168"/>
    <x v="63"/>
    <n v="61405.64"/>
    <x v="20"/>
  </r>
  <r>
    <x v="168"/>
    <x v="65"/>
    <n v="96214.67"/>
    <x v="21"/>
  </r>
  <r>
    <x v="168"/>
    <x v="67"/>
    <n v="106458.39"/>
    <x v="3"/>
  </r>
  <r>
    <x v="168"/>
    <x v="69"/>
    <n v="13885.92"/>
    <x v="3"/>
  </r>
  <r>
    <x v="168"/>
    <x v="71"/>
    <n v="13209.75"/>
    <x v="3"/>
  </r>
  <r>
    <x v="168"/>
    <x v="73"/>
    <n v="26520.06"/>
    <x v="22"/>
  </r>
  <r>
    <x v="168"/>
    <x v="74"/>
    <n v="33370.04"/>
    <x v="0"/>
  </r>
  <r>
    <x v="168"/>
    <x v="76"/>
    <n v="32353.02"/>
    <x v="0"/>
  </r>
  <r>
    <x v="168"/>
    <x v="78"/>
    <n v="32353.02"/>
    <x v="1"/>
  </r>
  <r>
    <x v="168"/>
    <x v="80"/>
    <n v="49264.81"/>
    <x v="0"/>
  </r>
  <r>
    <x v="168"/>
    <x v="82"/>
    <n v="32518.06"/>
    <x v="0"/>
  </r>
  <r>
    <x v="168"/>
    <x v="84"/>
    <n v="32518.06"/>
    <x v="15"/>
  </r>
  <r>
    <x v="168"/>
    <x v="86"/>
    <n v="309232.7"/>
    <x v="0"/>
  </r>
  <r>
    <x v="168"/>
    <x v="88"/>
    <n v="4156.3500000000004"/>
    <x v="17"/>
  </r>
  <r>
    <x v="169"/>
    <x v="40"/>
    <n v="3362.05"/>
    <x v="0"/>
  </r>
  <r>
    <x v="169"/>
    <x v="42"/>
    <n v="3251.22"/>
    <x v="0"/>
  </r>
  <r>
    <x v="169"/>
    <x v="44"/>
    <n v="3251.22"/>
    <x v="1"/>
  </r>
  <r>
    <x v="169"/>
    <x v="46"/>
    <n v="3842.87"/>
    <x v="0"/>
  </r>
  <r>
    <x v="169"/>
    <x v="48"/>
    <n v="3012.59"/>
    <x v="0"/>
  </r>
  <r>
    <x v="169"/>
    <x v="50"/>
    <n v="6020.4"/>
    <x v="1"/>
  </r>
  <r>
    <x v="169"/>
    <x v="34"/>
    <n v="8993.14"/>
    <x v="18"/>
  </r>
  <r>
    <x v="169"/>
    <x v="35"/>
    <n v="9451.35"/>
    <x v="7"/>
  </r>
  <r>
    <x v="169"/>
    <x v="36"/>
    <n v="7964.43"/>
    <x v="19"/>
  </r>
  <r>
    <x v="169"/>
    <x v="37"/>
    <n v="10073.65"/>
    <x v="9"/>
  </r>
  <r>
    <x v="169"/>
    <x v="38"/>
    <n v="10073.65"/>
    <x v="1"/>
  </r>
  <r>
    <x v="169"/>
    <x v="39"/>
    <n v="4474.22"/>
    <x v="10"/>
  </r>
  <r>
    <x v="169"/>
    <x v="69"/>
    <n v="1270.8"/>
    <x v="3"/>
  </r>
  <r>
    <x v="169"/>
    <x v="71"/>
    <n v="1208.92"/>
    <x v="3"/>
  </r>
  <r>
    <x v="169"/>
    <x v="74"/>
    <n v="3053.93"/>
    <x v="0"/>
  </r>
  <r>
    <x v="169"/>
    <x v="76"/>
    <n v="2960.85"/>
    <x v="0"/>
  </r>
  <r>
    <x v="169"/>
    <x v="78"/>
    <n v="2960.85"/>
    <x v="1"/>
  </r>
  <r>
    <x v="169"/>
    <x v="80"/>
    <n v="4508.57"/>
    <x v="0"/>
  </r>
  <r>
    <x v="169"/>
    <x v="82"/>
    <n v="2975.96"/>
    <x v="0"/>
  </r>
  <r>
    <x v="169"/>
    <x v="84"/>
    <n v="2975.96"/>
    <x v="15"/>
  </r>
  <r>
    <x v="169"/>
    <x v="86"/>
    <n v="28300.07"/>
    <x v="0"/>
  </r>
  <r>
    <x v="169"/>
    <x v="88"/>
    <n v="380.38"/>
    <x v="17"/>
  </r>
  <r>
    <x v="170"/>
    <x v="40"/>
    <n v="100094.46"/>
    <x v="38"/>
  </r>
  <r>
    <x v="170"/>
    <x v="41"/>
    <n v="27247.5"/>
    <x v="38"/>
  </r>
  <r>
    <x v="170"/>
    <x v="42"/>
    <n v="96794.880000000005"/>
    <x v="38"/>
  </r>
  <r>
    <x v="170"/>
    <x v="43"/>
    <n v="26349.29"/>
    <x v="38"/>
  </r>
  <r>
    <x v="170"/>
    <x v="44"/>
    <n v="96794.880000000005"/>
    <x v="1"/>
  </r>
  <r>
    <x v="170"/>
    <x v="45"/>
    <n v="26349.29"/>
    <x v="1"/>
  </r>
  <r>
    <x v="170"/>
    <x v="46"/>
    <n v="114409.53"/>
    <x v="0"/>
  </r>
  <r>
    <x v="170"/>
    <x v="47"/>
    <n v="29991.26"/>
    <x v="0"/>
  </r>
  <r>
    <x v="170"/>
    <x v="48"/>
    <n v="89690.38"/>
    <x v="0"/>
  </r>
  <r>
    <x v="170"/>
    <x v="49"/>
    <n v="23511.39"/>
    <x v="0"/>
  </r>
  <r>
    <x v="170"/>
    <x v="50"/>
    <n v="179238.64"/>
    <x v="1"/>
  </r>
  <r>
    <x v="170"/>
    <x v="51"/>
    <n v="46985.53"/>
    <x v="1"/>
  </r>
  <r>
    <x v="170"/>
    <x v="34"/>
    <n v="267742.59999999998"/>
    <x v="18"/>
  </r>
  <r>
    <x v="170"/>
    <x v="52"/>
    <n v="70185.919999999998"/>
    <x v="18"/>
  </r>
  <r>
    <x v="170"/>
    <x v="35"/>
    <n v="281384.42"/>
    <x v="7"/>
  </r>
  <r>
    <x v="170"/>
    <x v="53"/>
    <n v="73761.98"/>
    <x v="7"/>
  </r>
  <r>
    <x v="170"/>
    <x v="36"/>
    <n v="237115.94"/>
    <x v="8"/>
  </r>
  <r>
    <x v="170"/>
    <x v="54"/>
    <n v="62157.46"/>
    <x v="8"/>
  </r>
  <r>
    <x v="170"/>
    <x v="37"/>
    <n v="299911.49"/>
    <x v="9"/>
  </r>
  <r>
    <x v="170"/>
    <x v="55"/>
    <n v="10264.43"/>
    <x v="9"/>
  </r>
  <r>
    <x v="170"/>
    <x v="56"/>
    <n v="56523.34"/>
    <x v="9"/>
  </r>
  <r>
    <x v="170"/>
    <x v="38"/>
    <n v="299911.49"/>
    <x v="1"/>
  </r>
  <r>
    <x v="170"/>
    <x v="57"/>
    <n v="78618.649999999994"/>
    <x v="1"/>
  </r>
  <r>
    <x v="170"/>
    <x v="39"/>
    <n v="133205.93"/>
    <x v="10"/>
  </r>
  <r>
    <x v="170"/>
    <x v="58"/>
    <n v="34918.54"/>
    <x v="10"/>
  </r>
  <r>
    <x v="170"/>
    <x v="59"/>
    <n v="95318.080000000002"/>
    <x v="6"/>
  </r>
  <r>
    <x v="170"/>
    <x v="60"/>
    <n v="24986.639999999999"/>
    <x v="6"/>
  </r>
  <r>
    <x v="170"/>
    <x v="61"/>
    <n v="222379.02"/>
    <x v="6"/>
  </r>
  <r>
    <x v="170"/>
    <x v="62"/>
    <n v="58294.33"/>
    <x v="6"/>
  </r>
  <r>
    <x v="170"/>
    <x v="63"/>
    <n v="167307.98000000001"/>
    <x v="20"/>
  </r>
  <r>
    <x v="170"/>
    <x v="64"/>
    <n v="43858.03"/>
    <x v="20"/>
  </r>
  <r>
    <x v="170"/>
    <x v="65"/>
    <n v="262149.88"/>
    <x v="21"/>
  </r>
  <r>
    <x v="170"/>
    <x v="66"/>
    <n v="68719.839999999997"/>
    <x v="21"/>
  </r>
  <r>
    <x v="170"/>
    <x v="67"/>
    <n v="290060.28999999998"/>
    <x v="3"/>
  </r>
  <r>
    <x v="170"/>
    <x v="68"/>
    <n v="76036.27"/>
    <x v="3"/>
  </r>
  <r>
    <x v="170"/>
    <x v="69"/>
    <n v="37834.080000000002"/>
    <x v="3"/>
  </r>
  <r>
    <x v="170"/>
    <x v="70"/>
    <n v="9917.81"/>
    <x v="3"/>
  </r>
  <r>
    <x v="170"/>
    <x v="71"/>
    <n v="35991.760000000002"/>
    <x v="3"/>
  </r>
  <r>
    <x v="170"/>
    <x v="72"/>
    <n v="9434.86"/>
    <x v="3"/>
  </r>
  <r>
    <x v="170"/>
    <x v="73"/>
    <n v="91199.039999999994"/>
    <x v="22"/>
  </r>
  <r>
    <x v="170"/>
    <x v="74"/>
    <n v="90921.19"/>
    <x v="38"/>
  </r>
  <r>
    <x v="170"/>
    <x v="75"/>
    <n v="24750.37"/>
    <x v="38"/>
  </r>
  <r>
    <x v="170"/>
    <x v="76"/>
    <n v="88150.17"/>
    <x v="38"/>
  </r>
  <r>
    <x v="170"/>
    <x v="77"/>
    <n v="23996.05"/>
    <x v="38"/>
  </r>
  <r>
    <x v="170"/>
    <x v="78"/>
    <n v="88150.17"/>
    <x v="1"/>
  </r>
  <r>
    <x v="170"/>
    <x v="79"/>
    <n v="23996.05"/>
    <x v="1"/>
  </r>
  <r>
    <x v="170"/>
    <x v="80"/>
    <n v="134228.63"/>
    <x v="0"/>
  </r>
  <r>
    <x v="170"/>
    <x v="81"/>
    <n v="35186.629999999997"/>
    <x v="0"/>
  </r>
  <r>
    <x v="170"/>
    <x v="82"/>
    <n v="88599.86"/>
    <x v="0"/>
  </r>
  <r>
    <x v="170"/>
    <x v="83"/>
    <n v="23225.53"/>
    <x v="0"/>
  </r>
  <r>
    <x v="170"/>
    <x v="84"/>
    <n v="88599.86"/>
    <x v="15"/>
  </r>
  <r>
    <x v="170"/>
    <x v="85"/>
    <n v="23225.53"/>
    <x v="15"/>
  </r>
  <r>
    <x v="170"/>
    <x v="86"/>
    <n v="842546.3"/>
    <x v="0"/>
  </r>
  <r>
    <x v="170"/>
    <x v="87"/>
    <n v="220864.68"/>
    <x v="0"/>
  </r>
  <r>
    <x v="170"/>
    <x v="88"/>
    <n v="11324.55"/>
    <x v="17"/>
  </r>
  <r>
    <x v="170"/>
    <x v="89"/>
    <n v="2968.61"/>
    <x v="17"/>
  </r>
  <r>
    <x v="171"/>
    <x v="34"/>
    <n v="5308.38"/>
    <x v="18"/>
  </r>
  <r>
    <x v="171"/>
    <x v="35"/>
    <n v="5578.84"/>
    <x v="7"/>
  </r>
  <r>
    <x v="171"/>
    <x v="36"/>
    <n v="4701.16"/>
    <x v="19"/>
  </r>
  <r>
    <x v="171"/>
    <x v="59"/>
    <n v="1889.82"/>
    <x v="6"/>
  </r>
  <r>
    <x v="171"/>
    <x v="61"/>
    <n v="4408.9799999999996"/>
    <x v="6"/>
  </r>
  <r>
    <x v="171"/>
    <x v="63"/>
    <n v="3317.12"/>
    <x v="20"/>
  </r>
  <r>
    <x v="171"/>
    <x v="90"/>
    <n v="-3317.12"/>
    <x v="42"/>
  </r>
  <r>
    <x v="172"/>
    <x v="40"/>
    <n v="43815.98"/>
    <x v="0"/>
  </r>
  <r>
    <x v="172"/>
    <x v="42"/>
    <n v="42371.6"/>
    <x v="0"/>
  </r>
  <r>
    <x v="172"/>
    <x v="44"/>
    <n v="42371.6"/>
    <x v="1"/>
  </r>
  <r>
    <x v="172"/>
    <x v="46"/>
    <n v="50082.35"/>
    <x v="0"/>
  </r>
  <r>
    <x v="172"/>
    <x v="48"/>
    <n v="39261.629999999997"/>
    <x v="0"/>
  </r>
  <r>
    <x v="172"/>
    <x v="50"/>
    <n v="78461.05"/>
    <x v="1"/>
  </r>
  <r>
    <x v="172"/>
    <x v="34"/>
    <n v="117203.33"/>
    <x v="18"/>
  </r>
  <r>
    <x v="172"/>
    <x v="35"/>
    <n v="123174.99"/>
    <x v="7"/>
  </r>
  <r>
    <x v="172"/>
    <x v="36"/>
    <n v="103796.63"/>
    <x v="8"/>
  </r>
  <r>
    <x v="172"/>
    <x v="37"/>
    <n v="131285.15"/>
    <x v="9"/>
  </r>
  <r>
    <x v="172"/>
    <x v="38"/>
    <n v="131285.15"/>
    <x v="1"/>
  </r>
  <r>
    <x v="172"/>
    <x v="39"/>
    <n v="58310.400000000001"/>
    <x v="10"/>
  </r>
  <r>
    <x v="172"/>
    <x v="67"/>
    <n v="126972.82"/>
    <x v="3"/>
  </r>
  <r>
    <x v="172"/>
    <x v="69"/>
    <n v="16561.73"/>
    <x v="3"/>
  </r>
  <r>
    <x v="172"/>
    <x v="71"/>
    <n v="15755.26"/>
    <x v="3"/>
  </r>
  <r>
    <x v="172"/>
    <x v="74"/>
    <n v="39800.42"/>
    <x v="0"/>
  </r>
  <r>
    <x v="172"/>
    <x v="76"/>
    <n v="38587.410000000003"/>
    <x v="0"/>
  </r>
  <r>
    <x v="172"/>
    <x v="78"/>
    <n v="38587.410000000003"/>
    <x v="1"/>
  </r>
  <r>
    <x v="172"/>
    <x v="80"/>
    <n v="58758.09"/>
    <x v="0"/>
  </r>
  <r>
    <x v="172"/>
    <x v="82"/>
    <n v="38784.26"/>
    <x v="0"/>
  </r>
  <r>
    <x v="172"/>
    <x v="84"/>
    <n v="38784.26"/>
    <x v="15"/>
  </r>
  <r>
    <x v="172"/>
    <x v="86"/>
    <n v="368821.53"/>
    <x v="0"/>
  </r>
  <r>
    <x v="172"/>
    <x v="88"/>
    <n v="4957.28"/>
    <x v="17"/>
  </r>
  <r>
    <x v="173"/>
    <x v="40"/>
    <n v="36806.79"/>
    <x v="0"/>
  </r>
  <r>
    <x v="173"/>
    <x v="42"/>
    <n v="35593.47"/>
    <x v="0"/>
  </r>
  <r>
    <x v="173"/>
    <x v="44"/>
    <n v="35593.47"/>
    <x v="1"/>
  </r>
  <r>
    <x v="173"/>
    <x v="46"/>
    <n v="42070.74"/>
    <x v="0"/>
  </r>
  <r>
    <x v="173"/>
    <x v="48"/>
    <n v="32981"/>
    <x v="0"/>
  </r>
  <r>
    <x v="173"/>
    <x v="50"/>
    <n v="65909.73"/>
    <x v="1"/>
  </r>
  <r>
    <x v="173"/>
    <x v="34"/>
    <n v="98454.46"/>
    <x v="18"/>
  </r>
  <r>
    <x v="173"/>
    <x v="35"/>
    <n v="103470.83"/>
    <x v="7"/>
  </r>
  <r>
    <x v="173"/>
    <x v="36"/>
    <n v="87192.4"/>
    <x v="8"/>
  </r>
  <r>
    <x v="173"/>
    <x v="37"/>
    <n v="110283.62"/>
    <x v="9"/>
  </r>
  <r>
    <x v="173"/>
    <x v="38"/>
    <n v="110283.62"/>
    <x v="1"/>
  </r>
  <r>
    <x v="173"/>
    <x v="39"/>
    <n v="48982.559999999998"/>
    <x v="10"/>
  </r>
  <r>
    <x v="173"/>
    <x v="59"/>
    <n v="35050.42"/>
    <x v="6"/>
  </r>
  <r>
    <x v="173"/>
    <x v="61"/>
    <n v="81773.34"/>
    <x v="6"/>
  </r>
  <r>
    <x v="173"/>
    <x v="63"/>
    <n v="61522.58"/>
    <x v="20"/>
  </r>
  <r>
    <x v="173"/>
    <x v="65"/>
    <n v="96397.9"/>
    <x v="21"/>
  </r>
  <r>
    <x v="173"/>
    <x v="67"/>
    <n v="106661.13"/>
    <x v="3"/>
  </r>
  <r>
    <x v="173"/>
    <x v="69"/>
    <n v="13912.37"/>
    <x v="3"/>
  </r>
  <r>
    <x v="173"/>
    <x v="71"/>
    <n v="13234.91"/>
    <x v="3"/>
  </r>
  <r>
    <x v="173"/>
    <x v="73"/>
    <n v="26570.57"/>
    <x v="22"/>
  </r>
  <r>
    <x v="173"/>
    <x v="74"/>
    <n v="33433.589999999997"/>
    <x v="0"/>
  </r>
  <r>
    <x v="173"/>
    <x v="76"/>
    <n v="32414.63"/>
    <x v="0"/>
  </r>
  <r>
    <x v="173"/>
    <x v="78"/>
    <n v="32414.63"/>
    <x v="1"/>
  </r>
  <r>
    <x v="173"/>
    <x v="80"/>
    <n v="49358.63"/>
    <x v="0"/>
  </r>
  <r>
    <x v="173"/>
    <x v="82"/>
    <n v="32579.99"/>
    <x v="0"/>
  </r>
  <r>
    <x v="173"/>
    <x v="84"/>
    <n v="32579.99"/>
    <x v="15"/>
  </r>
  <r>
    <x v="173"/>
    <x v="86"/>
    <n v="309821.59000000003"/>
    <x v="0"/>
  </r>
  <r>
    <x v="173"/>
    <x v="88"/>
    <n v="4164.2700000000004"/>
    <x v="17"/>
  </r>
  <r>
    <x v="174"/>
    <x v="40"/>
    <n v="30769.16"/>
    <x v="0"/>
  </r>
  <r>
    <x v="174"/>
    <x v="42"/>
    <n v="29754.87"/>
    <x v="0"/>
  </r>
  <r>
    <x v="174"/>
    <x v="44"/>
    <n v="29754.87"/>
    <x v="1"/>
  </r>
  <r>
    <x v="174"/>
    <x v="46"/>
    <n v="35169.629999999997"/>
    <x v="0"/>
  </r>
  <r>
    <x v="174"/>
    <x v="48"/>
    <n v="27570.94"/>
    <x v="0"/>
  </r>
  <r>
    <x v="174"/>
    <x v="50"/>
    <n v="55098.18"/>
    <x v="1"/>
  </r>
  <r>
    <x v="174"/>
    <x v="36"/>
    <n v="72889.740000000005"/>
    <x v="19"/>
  </r>
  <r>
    <x v="174"/>
    <x v="37"/>
    <n v="92193.17"/>
    <x v="9"/>
  </r>
  <r>
    <x v="174"/>
    <x v="38"/>
    <n v="92193.17"/>
    <x v="1"/>
  </r>
  <r>
    <x v="174"/>
    <x v="39"/>
    <n v="40947.67"/>
    <x v="10"/>
  </r>
  <r>
    <x v="174"/>
    <x v="63"/>
    <n v="51430.69"/>
    <x v="20"/>
  </r>
  <r>
    <x v="174"/>
    <x v="65"/>
    <n v="80585.210000000006"/>
    <x v="21"/>
  </r>
  <r>
    <x v="174"/>
    <x v="67"/>
    <n v="89164.9"/>
    <x v="3"/>
  </r>
  <r>
    <x v="174"/>
    <x v="69"/>
    <n v="11630.24"/>
    <x v="3"/>
  </r>
  <r>
    <x v="174"/>
    <x v="71"/>
    <n v="11063.91"/>
    <x v="3"/>
  </r>
  <r>
    <x v="174"/>
    <x v="73"/>
    <n v="22212.05"/>
    <x v="43"/>
  </r>
  <r>
    <x v="174"/>
    <x v="74"/>
    <n v="27949.29"/>
    <x v="0"/>
  </r>
  <r>
    <x v="174"/>
    <x v="76"/>
    <n v="27097.47"/>
    <x v="0"/>
  </r>
  <r>
    <x v="174"/>
    <x v="78"/>
    <n v="27097.47"/>
    <x v="1"/>
  </r>
  <r>
    <x v="174"/>
    <x v="80"/>
    <n v="41262.050000000003"/>
    <x v="0"/>
  </r>
  <r>
    <x v="174"/>
    <x v="82"/>
    <n v="27235.71"/>
    <x v="0"/>
  </r>
  <r>
    <x v="174"/>
    <x v="84"/>
    <n v="27235.71"/>
    <x v="15"/>
  </r>
  <r>
    <x v="174"/>
    <x v="86"/>
    <n v="258999.81"/>
    <x v="0"/>
  </r>
  <r>
    <x v="174"/>
    <x v="88"/>
    <n v="3481.18"/>
    <x v="17"/>
  </r>
  <r>
    <x v="175"/>
    <x v="40"/>
    <n v="961945.67"/>
    <x v="0"/>
  </r>
  <r>
    <x v="175"/>
    <x v="41"/>
    <n v="244490.02"/>
    <x v="0"/>
  </r>
  <r>
    <x v="175"/>
    <x v="42"/>
    <n v="930235.46"/>
    <x v="0"/>
  </r>
  <r>
    <x v="175"/>
    <x v="43"/>
    <n v="236430.49"/>
    <x v="0"/>
  </r>
  <r>
    <x v="175"/>
    <x v="44"/>
    <n v="909591.69"/>
    <x v="1"/>
  </r>
  <r>
    <x v="175"/>
    <x v="45"/>
    <n v="236430.49"/>
    <x v="1"/>
  </r>
  <r>
    <x v="175"/>
    <x v="46"/>
    <n v="1099518.96"/>
    <x v="0"/>
  </r>
  <r>
    <x v="175"/>
    <x v="47"/>
    <n v="269109.61"/>
    <x v="0"/>
  </r>
  <r>
    <x v="175"/>
    <x v="48"/>
    <n v="861958.54"/>
    <x v="0"/>
  </r>
  <r>
    <x v="175"/>
    <x v="49"/>
    <n v="210966.19"/>
    <x v="0"/>
  </r>
  <r>
    <x v="175"/>
    <x v="50"/>
    <n v="1684324.45"/>
    <x v="1"/>
  </r>
  <r>
    <x v="175"/>
    <x v="51"/>
    <n v="421598.1"/>
    <x v="1"/>
  </r>
  <r>
    <x v="175"/>
    <x v="34"/>
    <n v="2734472.98"/>
    <x v="18"/>
  </r>
  <r>
    <x v="175"/>
    <x v="52"/>
    <n v="629773.64"/>
    <x v="18"/>
  </r>
  <r>
    <x v="175"/>
    <x v="92"/>
    <n v="7717.44"/>
    <x v="44"/>
  </r>
  <r>
    <x v="175"/>
    <x v="35"/>
    <n v="2873797.8"/>
    <x v="7"/>
  </r>
  <r>
    <x v="175"/>
    <x v="53"/>
    <n v="661861.39"/>
    <x v="7"/>
  </r>
  <r>
    <x v="175"/>
    <x v="91"/>
    <n v="8110.65"/>
    <x v="44"/>
  </r>
  <r>
    <x v="175"/>
    <x v="36"/>
    <n v="2355625.7799999998"/>
    <x v="8"/>
  </r>
  <r>
    <x v="175"/>
    <x v="54"/>
    <n v="557734.81000000006"/>
    <x v="8"/>
  </r>
  <r>
    <x v="175"/>
    <x v="37"/>
    <n v="2882263.12"/>
    <x v="9"/>
  </r>
  <r>
    <x v="175"/>
    <x v="55"/>
    <n v="244399.37"/>
    <x v="9"/>
  </r>
  <r>
    <x v="175"/>
    <x v="56"/>
    <n v="507180.28"/>
    <x v="9"/>
  </r>
  <r>
    <x v="175"/>
    <x v="38"/>
    <n v="2818299.98"/>
    <x v="1"/>
  </r>
  <r>
    <x v="175"/>
    <x v="57"/>
    <n v="705440.05"/>
    <x v="1"/>
  </r>
  <r>
    <x v="175"/>
    <x v="39"/>
    <n v="1280159.49"/>
    <x v="10"/>
  </r>
  <r>
    <x v="175"/>
    <x v="58"/>
    <n v="313321.76"/>
    <x v="10"/>
  </r>
  <r>
    <x v="175"/>
    <x v="59"/>
    <n v="1043177.92"/>
    <x v="6"/>
  </r>
  <r>
    <x v="175"/>
    <x v="60"/>
    <n v="224203.46"/>
    <x v="6"/>
  </r>
  <r>
    <x v="175"/>
    <x v="61"/>
    <n v="2433755.19"/>
    <x v="6"/>
  </r>
  <r>
    <x v="175"/>
    <x v="62"/>
    <n v="523071.21"/>
    <x v="6"/>
  </r>
  <r>
    <x v="175"/>
    <x v="63"/>
    <n v="1694619.12"/>
    <x v="20"/>
  </r>
  <r>
    <x v="175"/>
    <x v="64"/>
    <n v="393535.28"/>
    <x v="20"/>
  </r>
  <r>
    <x v="175"/>
    <x v="65"/>
    <n v="2523888.04"/>
    <x v="21"/>
  </r>
  <r>
    <x v="175"/>
    <x v="66"/>
    <n v="616618.68000000005"/>
    <x v="21"/>
  </r>
  <r>
    <x v="175"/>
    <x v="67"/>
    <n v="2756967.67"/>
    <x v="3"/>
  </r>
  <r>
    <x v="175"/>
    <x v="68"/>
    <n v="682268.45"/>
    <x v="3"/>
  </r>
  <r>
    <x v="175"/>
    <x v="69"/>
    <n v="358952.16"/>
    <x v="3"/>
  </r>
  <r>
    <x v="175"/>
    <x v="70"/>
    <n v="88991.84"/>
    <x v="3"/>
  </r>
  <r>
    <x v="175"/>
    <x v="71"/>
    <n v="341473.05"/>
    <x v="3"/>
  </r>
  <r>
    <x v="175"/>
    <x v="72"/>
    <n v="84658.4"/>
    <x v="3"/>
  </r>
  <r>
    <x v="175"/>
    <x v="73"/>
    <n v="870127.93"/>
    <x v="22"/>
  </r>
  <r>
    <x v="175"/>
    <x v="74"/>
    <n v="873787.09"/>
    <x v="29"/>
  </r>
  <r>
    <x v="175"/>
    <x v="75"/>
    <n v="222083.47"/>
    <x v="29"/>
  </r>
  <r>
    <x v="175"/>
    <x v="76"/>
    <n v="847156.55"/>
    <x v="29"/>
  </r>
  <r>
    <x v="175"/>
    <x v="77"/>
    <n v="215314.99"/>
    <x v="29"/>
  </r>
  <r>
    <x v="175"/>
    <x v="78"/>
    <n v="828356.47"/>
    <x v="1"/>
  </r>
  <r>
    <x v="175"/>
    <x v="79"/>
    <n v="215314.99"/>
    <x v="1"/>
  </r>
  <r>
    <x v="175"/>
    <x v="80"/>
    <n v="1289988.01"/>
    <x v="0"/>
  </r>
  <r>
    <x v="175"/>
    <x v="81"/>
    <n v="315727.32"/>
    <x v="0"/>
  </r>
  <r>
    <x v="175"/>
    <x v="82"/>
    <n v="851478.26"/>
    <x v="0"/>
  </r>
  <r>
    <x v="175"/>
    <x v="83"/>
    <n v="208401.12"/>
    <x v="0"/>
  </r>
  <r>
    <x v="175"/>
    <x v="84"/>
    <n v="840594.33"/>
    <x v="15"/>
  </r>
  <r>
    <x v="175"/>
    <x v="85"/>
    <n v="208401.12"/>
    <x v="15"/>
  </r>
  <r>
    <x v="175"/>
    <x v="86"/>
    <n v="8097189.4100000001"/>
    <x v="0"/>
  </r>
  <r>
    <x v="175"/>
    <x v="87"/>
    <n v="1981804.38"/>
    <x v="0"/>
  </r>
  <r>
    <x v="175"/>
    <x v="88"/>
    <n v="106417.97"/>
    <x v="17"/>
  </r>
  <r>
    <x v="175"/>
    <x v="89"/>
    <n v="26637.16"/>
    <x v="17"/>
  </r>
  <r>
    <x v="176"/>
    <x v="34"/>
    <n v="2380.0700000000002"/>
    <x v="18"/>
  </r>
  <r>
    <x v="176"/>
    <x v="35"/>
    <n v="2501.34"/>
    <x v="7"/>
  </r>
  <r>
    <x v="176"/>
    <x v="36"/>
    <n v="2107.8200000000002"/>
    <x v="8"/>
  </r>
  <r>
    <x v="176"/>
    <x v="37"/>
    <n v="2666.03"/>
    <x v="9"/>
  </r>
  <r>
    <x v="176"/>
    <x v="38"/>
    <n v="2666.03"/>
    <x v="1"/>
  </r>
  <r>
    <x v="176"/>
    <x v="39"/>
    <n v="1184.1199999999999"/>
    <x v="10"/>
  </r>
  <r>
    <x v="177"/>
    <x v="40"/>
    <n v="16157.6"/>
    <x v="0"/>
  </r>
  <r>
    <x v="177"/>
    <x v="42"/>
    <n v="15624.97"/>
    <x v="0"/>
  </r>
  <r>
    <x v="177"/>
    <x v="44"/>
    <n v="15624.97"/>
    <x v="1"/>
  </r>
  <r>
    <x v="177"/>
    <x v="46"/>
    <n v="18468.38"/>
    <x v="0"/>
  </r>
  <r>
    <x v="177"/>
    <x v="48"/>
    <n v="14478.13"/>
    <x v="0"/>
  </r>
  <r>
    <x v="177"/>
    <x v="50"/>
    <n v="28933.33"/>
    <x v="1"/>
  </r>
  <r>
    <x v="177"/>
    <x v="34"/>
    <n v="43219.94"/>
    <x v="18"/>
  </r>
  <r>
    <x v="177"/>
    <x v="35"/>
    <n v="45422.05"/>
    <x v="7"/>
  </r>
  <r>
    <x v="177"/>
    <x v="36"/>
    <n v="38276.080000000002"/>
    <x v="8"/>
  </r>
  <r>
    <x v="177"/>
    <x v="37"/>
    <n v="48412.76"/>
    <x v="9"/>
  </r>
  <r>
    <x v="177"/>
    <x v="38"/>
    <n v="48412.76"/>
    <x v="1"/>
  </r>
  <r>
    <x v="177"/>
    <x v="39"/>
    <n v="21502.57"/>
    <x v="10"/>
  </r>
  <r>
    <x v="177"/>
    <x v="63"/>
    <n v="27007.439999999999"/>
    <x v="20"/>
  </r>
  <r>
    <x v="177"/>
    <x v="65"/>
    <n v="42317.15"/>
    <x v="21"/>
  </r>
  <r>
    <x v="177"/>
    <x v="67"/>
    <n v="46822.54"/>
    <x v="3"/>
  </r>
  <r>
    <x v="177"/>
    <x v="69"/>
    <n v="6107.31"/>
    <x v="3"/>
  </r>
  <r>
    <x v="177"/>
    <x v="71"/>
    <n v="5809.91"/>
    <x v="3"/>
  </r>
  <r>
    <x v="177"/>
    <x v="73"/>
    <n v="11664.06"/>
    <x v="22"/>
  </r>
  <r>
    <x v="177"/>
    <x v="74"/>
    <n v="14676.82"/>
    <x v="0"/>
  </r>
  <r>
    <x v="177"/>
    <x v="76"/>
    <n v="14229.51"/>
    <x v="0"/>
  </r>
  <r>
    <x v="177"/>
    <x v="78"/>
    <n v="14229.51"/>
    <x v="1"/>
  </r>
  <r>
    <x v="177"/>
    <x v="80"/>
    <n v="21667.65"/>
    <x v="0"/>
  </r>
  <r>
    <x v="177"/>
    <x v="82"/>
    <n v="14302.1"/>
    <x v="0"/>
  </r>
  <r>
    <x v="177"/>
    <x v="84"/>
    <n v="14302.1"/>
    <x v="15"/>
  </r>
  <r>
    <x v="177"/>
    <x v="86"/>
    <n v="136006.76"/>
    <x v="0"/>
  </r>
  <r>
    <x v="177"/>
    <x v="88"/>
    <n v="1828.05"/>
    <x v="17"/>
  </r>
  <r>
    <x v="178"/>
    <x v="41"/>
    <n v="8716.75"/>
    <x v="0"/>
  </r>
  <r>
    <x v="178"/>
    <x v="43"/>
    <n v="8429.4"/>
    <x v="0"/>
  </r>
  <r>
    <x v="178"/>
    <x v="45"/>
    <n v="2520.14"/>
    <x v="1"/>
  </r>
  <r>
    <x v="178"/>
    <x v="47"/>
    <n v="9594.51"/>
    <x v="0"/>
  </r>
  <r>
    <x v="178"/>
    <x v="49"/>
    <n v="7521.53"/>
    <x v="0"/>
  </r>
  <r>
    <x v="178"/>
    <x v="51"/>
    <n v="4175.4399999999996"/>
    <x v="1"/>
  </r>
  <r>
    <x v="178"/>
    <x v="52"/>
    <n v="6237.17"/>
    <x v="20"/>
  </r>
  <r>
    <x v="178"/>
    <x v="53"/>
    <n v="6554.96"/>
    <x v="20"/>
  </r>
  <r>
    <x v="178"/>
    <x v="54"/>
    <n v="19884.8"/>
    <x v="8"/>
  </r>
  <r>
    <x v="178"/>
    <x v="56"/>
    <n v="18082.39"/>
    <x v="9"/>
  </r>
  <r>
    <x v="178"/>
    <x v="57"/>
    <n v="6986.56"/>
    <x v="1"/>
  </r>
  <r>
    <x v="178"/>
    <x v="58"/>
    <n v="11170.79"/>
    <x v="10"/>
  </r>
  <r>
    <x v="178"/>
    <x v="60"/>
    <n v="7993.48"/>
    <x v="20"/>
  </r>
  <r>
    <x v="178"/>
    <x v="62"/>
    <n v="18648.939999999999"/>
    <x v="20"/>
  </r>
  <r>
    <x v="178"/>
    <x v="64"/>
    <n v="14030.63"/>
    <x v="20"/>
  </r>
  <r>
    <x v="178"/>
    <x v="66"/>
    <n v="21984.17"/>
    <x v="21"/>
  </r>
  <r>
    <x v="178"/>
    <x v="68"/>
    <n v="6757.07"/>
    <x v="3"/>
  </r>
  <r>
    <x v="178"/>
    <x v="70"/>
    <n v="881.36"/>
    <x v="3"/>
  </r>
  <r>
    <x v="178"/>
    <x v="72"/>
    <n v="838.44"/>
    <x v="3"/>
  </r>
  <r>
    <x v="178"/>
    <x v="75"/>
    <n v="7917.89"/>
    <x v="0"/>
  </r>
  <r>
    <x v="178"/>
    <x v="77"/>
    <n v="7676.58"/>
    <x v="0"/>
  </r>
  <r>
    <x v="178"/>
    <x v="79"/>
    <n v="2295.0700000000002"/>
    <x v="1"/>
  </r>
  <r>
    <x v="178"/>
    <x v="81"/>
    <n v="11256.56"/>
    <x v="0"/>
  </r>
  <r>
    <x v="178"/>
    <x v="83"/>
    <n v="7430.08"/>
    <x v="0"/>
  </r>
  <r>
    <x v="178"/>
    <x v="85"/>
    <n v="2063.9699999999998"/>
    <x v="15"/>
  </r>
  <r>
    <x v="178"/>
    <x v="87"/>
    <n v="70656.84"/>
    <x v="0"/>
  </r>
  <r>
    <x v="178"/>
    <x v="89"/>
    <n v="263.81"/>
    <x v="17"/>
  </r>
  <r>
    <x v="179"/>
    <x v="40"/>
    <n v="3264.17"/>
    <x v="0"/>
  </r>
  <r>
    <x v="179"/>
    <x v="42"/>
    <n v="3156.57"/>
    <x v="0"/>
  </r>
  <r>
    <x v="179"/>
    <x v="44"/>
    <n v="3156.57"/>
    <x v="1"/>
  </r>
  <r>
    <x v="179"/>
    <x v="46"/>
    <n v="3730.99"/>
    <x v="0"/>
  </r>
  <r>
    <x v="179"/>
    <x v="48"/>
    <n v="2924.88"/>
    <x v="0"/>
  </r>
  <r>
    <x v="179"/>
    <x v="50"/>
    <n v="5845.13"/>
    <x v="1"/>
  </r>
  <r>
    <x v="179"/>
    <x v="34"/>
    <n v="8731.32"/>
    <x v="18"/>
  </r>
  <r>
    <x v="179"/>
    <x v="35"/>
    <n v="9176.19"/>
    <x v="7"/>
  </r>
  <r>
    <x v="179"/>
    <x v="36"/>
    <n v="7732.56"/>
    <x v="19"/>
  </r>
  <r>
    <x v="179"/>
    <x v="37"/>
    <n v="9780.3700000000008"/>
    <x v="9"/>
  </r>
  <r>
    <x v="179"/>
    <x v="38"/>
    <n v="9780.3700000000008"/>
    <x v="1"/>
  </r>
  <r>
    <x v="179"/>
    <x v="39"/>
    <n v="4343.96"/>
    <x v="10"/>
  </r>
  <r>
    <x v="179"/>
    <x v="63"/>
    <n v="5456.06"/>
    <x v="19"/>
  </r>
  <r>
    <x v="179"/>
    <x v="65"/>
    <n v="8548.94"/>
    <x v="21"/>
  </r>
  <r>
    <x v="179"/>
    <x v="67"/>
    <n v="9459.1200000000008"/>
    <x v="3"/>
  </r>
  <r>
    <x v="179"/>
    <x v="69"/>
    <n v="1233.8"/>
    <x v="3"/>
  </r>
  <r>
    <x v="179"/>
    <x v="71"/>
    <n v="1173.72"/>
    <x v="3"/>
  </r>
  <r>
    <x v="179"/>
    <x v="73"/>
    <n v="2356.38"/>
    <x v="23"/>
  </r>
  <r>
    <x v="179"/>
    <x v="74"/>
    <n v="2965.02"/>
    <x v="0"/>
  </r>
  <r>
    <x v="179"/>
    <x v="76"/>
    <n v="2874.65"/>
    <x v="0"/>
  </r>
  <r>
    <x v="179"/>
    <x v="78"/>
    <n v="2874.65"/>
    <x v="1"/>
  </r>
  <r>
    <x v="179"/>
    <x v="80"/>
    <n v="4377.3100000000004"/>
    <x v="0"/>
  </r>
  <r>
    <x v="179"/>
    <x v="82"/>
    <n v="2889.32"/>
    <x v="0"/>
  </r>
  <r>
    <x v="179"/>
    <x v="84"/>
    <n v="2889.32"/>
    <x v="15"/>
  </r>
  <r>
    <x v="179"/>
    <x v="86"/>
    <n v="27476.17"/>
    <x v="0"/>
  </r>
  <r>
    <x v="179"/>
    <x v="88"/>
    <n v="369.3"/>
    <x v="17"/>
  </r>
  <r>
    <x v="180"/>
    <x v="40"/>
    <n v="17053.939999999999"/>
    <x v="0"/>
  </r>
  <r>
    <x v="180"/>
    <x v="42"/>
    <n v="16491.77"/>
    <x v="0"/>
  </r>
  <r>
    <x v="180"/>
    <x v="44"/>
    <n v="16491.77"/>
    <x v="1"/>
  </r>
  <r>
    <x v="180"/>
    <x v="46"/>
    <n v="19492.93"/>
    <x v="0"/>
  </r>
  <r>
    <x v="180"/>
    <x v="48"/>
    <n v="15281.31"/>
    <x v="0"/>
  </r>
  <r>
    <x v="180"/>
    <x v="50"/>
    <n v="30538.41"/>
    <x v="1"/>
  </r>
  <r>
    <x v="180"/>
    <x v="34"/>
    <n v="45617.59"/>
    <x v="18"/>
  </r>
  <r>
    <x v="180"/>
    <x v="35"/>
    <n v="47941.86"/>
    <x v="7"/>
  </r>
  <r>
    <x v="180"/>
    <x v="36"/>
    <n v="40399.46"/>
    <x v="19"/>
  </r>
  <r>
    <x v="180"/>
    <x v="37"/>
    <n v="51098.47"/>
    <x v="9"/>
  </r>
  <r>
    <x v="180"/>
    <x v="38"/>
    <n v="51098.47"/>
    <x v="1"/>
  </r>
  <r>
    <x v="180"/>
    <x v="39"/>
    <n v="22695.43"/>
    <x v="10"/>
  </r>
  <r>
    <x v="180"/>
    <x v="63"/>
    <n v="28505.69"/>
    <x v="20"/>
  </r>
  <r>
    <x v="180"/>
    <x v="65"/>
    <n v="44664.71"/>
    <x v="21"/>
  </r>
  <r>
    <x v="180"/>
    <x v="67"/>
    <n v="49420.04"/>
    <x v="3"/>
  </r>
  <r>
    <x v="180"/>
    <x v="69"/>
    <n v="6446.11"/>
    <x v="3"/>
  </r>
  <r>
    <x v="180"/>
    <x v="71"/>
    <n v="6132.22"/>
    <x v="3"/>
  </r>
  <r>
    <x v="180"/>
    <x v="73"/>
    <n v="12311.12"/>
    <x v="23"/>
  </r>
  <r>
    <x v="180"/>
    <x v="74"/>
    <n v="15491.02"/>
    <x v="0"/>
  </r>
  <r>
    <x v="180"/>
    <x v="76"/>
    <n v="15018.89"/>
    <x v="0"/>
  </r>
  <r>
    <x v="180"/>
    <x v="78"/>
    <n v="15018.89"/>
    <x v="1"/>
  </r>
  <r>
    <x v="180"/>
    <x v="80"/>
    <n v="22869.67"/>
    <x v="0"/>
  </r>
  <r>
    <x v="180"/>
    <x v="82"/>
    <n v="15095.51"/>
    <x v="0"/>
  </r>
  <r>
    <x v="180"/>
    <x v="84"/>
    <n v="15095.51"/>
    <x v="15"/>
  </r>
  <r>
    <x v="180"/>
    <x v="86"/>
    <n v="143551.79"/>
    <x v="0"/>
  </r>
  <r>
    <x v="180"/>
    <x v="88"/>
    <n v="1929.46"/>
    <x v="17"/>
  </r>
  <r>
    <x v="181"/>
    <x v="40"/>
    <n v="15739.48"/>
    <x v="0"/>
  </r>
  <r>
    <x v="181"/>
    <x v="42"/>
    <n v="15220.63"/>
    <x v="0"/>
  </r>
  <r>
    <x v="181"/>
    <x v="44"/>
    <n v="15220.63"/>
    <x v="1"/>
  </r>
  <r>
    <x v="181"/>
    <x v="46"/>
    <n v="17990.47"/>
    <x v="0"/>
  </r>
  <r>
    <x v="181"/>
    <x v="48"/>
    <n v="14103.47"/>
    <x v="0"/>
  </r>
  <r>
    <x v="181"/>
    <x v="50"/>
    <n v="28184.6"/>
    <x v="1"/>
  </r>
  <r>
    <x v="181"/>
    <x v="34"/>
    <n v="42101.51"/>
    <x v="18"/>
  </r>
  <r>
    <x v="181"/>
    <x v="35"/>
    <n v="44246.64"/>
    <x v="7"/>
  </r>
  <r>
    <x v="181"/>
    <x v="36"/>
    <n v="37285.589999999997"/>
    <x v="8"/>
  </r>
  <r>
    <x v="181"/>
    <x v="37"/>
    <n v="47159.95"/>
    <x v="9"/>
  </r>
  <r>
    <x v="181"/>
    <x v="38"/>
    <n v="47159.95"/>
    <x v="1"/>
  </r>
  <r>
    <x v="181"/>
    <x v="39"/>
    <n v="20946.13"/>
    <x v="10"/>
  </r>
  <r>
    <x v="181"/>
    <x v="59"/>
    <n v="14988.41"/>
    <x v="6"/>
  </r>
  <r>
    <x v="181"/>
    <x v="61"/>
    <n v="34968.26"/>
    <x v="6"/>
  </r>
  <r>
    <x v="181"/>
    <x v="63"/>
    <n v="26308.55"/>
    <x v="20"/>
  </r>
  <r>
    <x v="181"/>
    <x v="65"/>
    <n v="41222.080000000002"/>
    <x v="21"/>
  </r>
  <r>
    <x v="181"/>
    <x v="67"/>
    <n v="45610.89"/>
    <x v="3"/>
  </r>
  <r>
    <x v="181"/>
    <x v="69"/>
    <n v="5949.27"/>
    <x v="3"/>
  </r>
  <r>
    <x v="181"/>
    <x v="71"/>
    <n v="5659.57"/>
    <x v="3"/>
  </r>
  <r>
    <x v="181"/>
    <x v="73"/>
    <n v="11362.22"/>
    <x v="22"/>
  </r>
  <r>
    <x v="181"/>
    <x v="74"/>
    <n v="14297.01"/>
    <x v="0"/>
  </r>
  <r>
    <x v="181"/>
    <x v="76"/>
    <n v="13861.28"/>
    <x v="0"/>
  </r>
  <r>
    <x v="181"/>
    <x v="78"/>
    <n v="13861.28"/>
    <x v="1"/>
  </r>
  <r>
    <x v="181"/>
    <x v="80"/>
    <n v="21106.94"/>
    <x v="0"/>
  </r>
  <r>
    <x v="181"/>
    <x v="82"/>
    <n v="13931.99"/>
    <x v="0"/>
  </r>
  <r>
    <x v="181"/>
    <x v="84"/>
    <n v="13931.99"/>
    <x v="15"/>
  </r>
  <r>
    <x v="181"/>
    <x v="86"/>
    <n v="132487.22"/>
    <x v="0"/>
  </r>
  <r>
    <x v="181"/>
    <x v="88"/>
    <n v="1780.74"/>
    <x v="17"/>
  </r>
  <r>
    <x v="182"/>
    <x v="40"/>
    <n v="9391.4599999999991"/>
    <x v="0"/>
  </r>
  <r>
    <x v="182"/>
    <x v="42"/>
    <n v="9081.8700000000008"/>
    <x v="0"/>
  </r>
  <r>
    <x v="182"/>
    <x v="44"/>
    <n v="9081.8700000000008"/>
    <x v="1"/>
  </r>
  <r>
    <x v="182"/>
    <x v="46"/>
    <n v="10734.59"/>
    <x v="0"/>
  </r>
  <r>
    <x v="182"/>
    <x v="48"/>
    <n v="8415.2900000000009"/>
    <x v="0"/>
  </r>
  <r>
    <x v="182"/>
    <x v="50"/>
    <n v="16817.240000000002"/>
    <x v="1"/>
  </r>
  <r>
    <x v="182"/>
    <x v="34"/>
    <n v="25121.21"/>
    <x v="18"/>
  </r>
  <r>
    <x v="182"/>
    <x v="35"/>
    <n v="26401.17"/>
    <x v="7"/>
  </r>
  <r>
    <x v="182"/>
    <x v="36"/>
    <n v="22247.64"/>
    <x v="8"/>
  </r>
  <r>
    <x v="182"/>
    <x v="37"/>
    <n v="28139.49"/>
    <x v="9"/>
  </r>
  <r>
    <x v="182"/>
    <x v="38"/>
    <n v="28139.49"/>
    <x v="1"/>
  </r>
  <r>
    <x v="182"/>
    <x v="39"/>
    <n v="12498.18"/>
    <x v="10"/>
  </r>
  <r>
    <x v="182"/>
    <x v="59"/>
    <n v="8943.31"/>
    <x v="6"/>
  </r>
  <r>
    <x v="182"/>
    <x v="61"/>
    <n v="20864.93"/>
    <x v="6"/>
  </r>
  <r>
    <x v="182"/>
    <x v="63"/>
    <n v="15697.84"/>
    <x v="20"/>
  </r>
  <r>
    <x v="182"/>
    <x v="65"/>
    <n v="24596.47"/>
    <x v="21"/>
  </r>
  <r>
    <x v="182"/>
    <x v="67"/>
    <n v="27215.19"/>
    <x v="3"/>
  </r>
  <r>
    <x v="182"/>
    <x v="69"/>
    <n v="3549.82"/>
    <x v="3"/>
  </r>
  <r>
    <x v="182"/>
    <x v="71"/>
    <n v="3376.96"/>
    <x v="3"/>
  </r>
  <r>
    <x v="182"/>
    <x v="73"/>
    <n v="6779.63"/>
    <x v="22"/>
  </r>
  <r>
    <x v="182"/>
    <x v="74"/>
    <n v="8530.77"/>
    <x v="0"/>
  </r>
  <r>
    <x v="182"/>
    <x v="76"/>
    <n v="8270.7800000000007"/>
    <x v="0"/>
  </r>
  <r>
    <x v="182"/>
    <x v="78"/>
    <n v="8270.7800000000007"/>
    <x v="1"/>
  </r>
  <r>
    <x v="182"/>
    <x v="80"/>
    <n v="12594.13"/>
    <x v="0"/>
  </r>
  <r>
    <x v="182"/>
    <x v="82"/>
    <n v="8312.9699999999993"/>
    <x v="0"/>
  </r>
  <r>
    <x v="182"/>
    <x v="84"/>
    <n v="8312.9699999999993"/>
    <x v="15"/>
  </r>
  <r>
    <x v="182"/>
    <x v="86"/>
    <n v="79052.740000000005"/>
    <x v="0"/>
  </r>
  <r>
    <x v="182"/>
    <x v="88"/>
    <n v="1062.54"/>
    <x v="17"/>
  </r>
  <r>
    <x v="183"/>
    <x v="40"/>
    <n v="8073.38"/>
    <x v="0"/>
  </r>
  <r>
    <x v="183"/>
    <x v="42"/>
    <n v="7807.24"/>
    <x v="0"/>
  </r>
  <r>
    <x v="183"/>
    <x v="44"/>
    <n v="7807.24"/>
    <x v="1"/>
  </r>
  <r>
    <x v="183"/>
    <x v="46"/>
    <n v="9228"/>
    <x v="0"/>
  </r>
  <r>
    <x v="183"/>
    <x v="48"/>
    <n v="7234.21"/>
    <x v="0"/>
  </r>
  <r>
    <x v="183"/>
    <x v="50"/>
    <n v="14456.96"/>
    <x v="1"/>
  </r>
  <r>
    <x v="183"/>
    <x v="34"/>
    <n v="21595.47"/>
    <x v="18"/>
  </r>
  <r>
    <x v="183"/>
    <x v="35"/>
    <n v="22695.79"/>
    <x v="7"/>
  </r>
  <r>
    <x v="183"/>
    <x v="36"/>
    <n v="19125.2"/>
    <x v="8"/>
  </r>
  <r>
    <x v="183"/>
    <x v="37"/>
    <n v="24190.14"/>
    <x v="9"/>
  </r>
  <r>
    <x v="183"/>
    <x v="38"/>
    <n v="24190.14"/>
    <x v="1"/>
  </r>
  <r>
    <x v="183"/>
    <x v="39"/>
    <n v="10744.07"/>
    <x v="10"/>
  </r>
  <r>
    <x v="183"/>
    <x v="69"/>
    <n v="3051.61"/>
    <x v="3"/>
  </r>
  <r>
    <x v="183"/>
    <x v="71"/>
    <n v="2903.01"/>
    <x v="3"/>
  </r>
  <r>
    <x v="183"/>
    <x v="74"/>
    <n v="7333.48"/>
    <x v="0"/>
  </r>
  <r>
    <x v="183"/>
    <x v="76"/>
    <n v="7109.98"/>
    <x v="0"/>
  </r>
  <r>
    <x v="183"/>
    <x v="78"/>
    <n v="7109.98"/>
    <x v="1"/>
  </r>
  <r>
    <x v="183"/>
    <x v="80"/>
    <n v="10826.56"/>
    <x v="0"/>
  </r>
  <r>
    <x v="183"/>
    <x v="82"/>
    <n v="7146.25"/>
    <x v="0"/>
  </r>
  <r>
    <x v="183"/>
    <x v="84"/>
    <n v="7146.25"/>
    <x v="15"/>
  </r>
  <r>
    <x v="183"/>
    <x v="86"/>
    <n v="67957.759999999995"/>
    <x v="0"/>
  </r>
  <r>
    <x v="183"/>
    <x v="88"/>
    <n v="913.41"/>
    <x v="17"/>
  </r>
  <r>
    <x v="184"/>
    <x v="40"/>
    <n v="2286.0300000000002"/>
    <x v="0"/>
  </r>
  <r>
    <x v="184"/>
    <x v="42"/>
    <n v="2210.6799999999998"/>
    <x v="0"/>
  </r>
  <r>
    <x v="184"/>
    <x v="44"/>
    <n v="2210.6799999999998"/>
    <x v="1"/>
  </r>
  <r>
    <x v="184"/>
    <x v="46"/>
    <n v="2612.9699999999998"/>
    <x v="0"/>
  </r>
  <r>
    <x v="184"/>
    <x v="48"/>
    <n v="2048.42"/>
    <x v="0"/>
  </r>
  <r>
    <x v="184"/>
    <x v="50"/>
    <n v="4093.59"/>
    <x v="1"/>
  </r>
  <r>
    <x v="184"/>
    <x v="35"/>
    <n v="6426.47"/>
    <x v="27"/>
  </r>
  <r>
    <x v="184"/>
    <x v="37"/>
    <n v="6849.61"/>
    <x v="9"/>
  </r>
  <r>
    <x v="184"/>
    <x v="38"/>
    <n v="6849.61"/>
    <x v="1"/>
  </r>
  <r>
    <x v="184"/>
    <x v="39"/>
    <n v="3042.26"/>
    <x v="10"/>
  </r>
  <r>
    <x v="184"/>
    <x v="59"/>
    <n v="2176.9499999999998"/>
    <x v="6"/>
  </r>
  <r>
    <x v="184"/>
    <x v="61"/>
    <n v="5078.8599999999997"/>
    <x v="6"/>
  </r>
  <r>
    <x v="184"/>
    <x v="63"/>
    <n v="3821.11"/>
    <x v="20"/>
  </r>
  <r>
    <x v="184"/>
    <x v="65"/>
    <n v="5987.18"/>
    <x v="21"/>
  </r>
  <r>
    <x v="184"/>
    <x v="67"/>
    <n v="6624.62"/>
    <x v="3"/>
  </r>
  <r>
    <x v="184"/>
    <x v="69"/>
    <n v="864.08"/>
    <x v="3"/>
  </r>
  <r>
    <x v="184"/>
    <x v="71"/>
    <n v="822.01"/>
    <x v="3"/>
  </r>
  <r>
    <x v="184"/>
    <x v="73"/>
    <n v="1650.27"/>
    <x v="23"/>
  </r>
  <r>
    <x v="184"/>
    <x v="74"/>
    <n v="2076.5300000000002"/>
    <x v="0"/>
  </r>
  <r>
    <x v="184"/>
    <x v="76"/>
    <n v="2013.24"/>
    <x v="0"/>
  </r>
  <r>
    <x v="184"/>
    <x v="78"/>
    <n v="2013.24"/>
    <x v="1"/>
  </r>
  <r>
    <x v="184"/>
    <x v="80"/>
    <n v="3065.62"/>
    <x v="0"/>
  </r>
  <r>
    <x v="184"/>
    <x v="82"/>
    <n v="2023.51"/>
    <x v="0"/>
  </r>
  <r>
    <x v="184"/>
    <x v="84"/>
    <n v="2023.51"/>
    <x v="15"/>
  </r>
  <r>
    <x v="184"/>
    <x v="86"/>
    <n v="19242.72"/>
    <x v="0"/>
  </r>
  <r>
    <x v="184"/>
    <x v="88"/>
    <n v="258.64"/>
    <x v="17"/>
  </r>
  <r>
    <x v="185"/>
    <x v="40"/>
    <n v="1743.1"/>
    <x v="0"/>
  </r>
  <r>
    <x v="185"/>
    <x v="42"/>
    <n v="1685.64"/>
    <x v="0"/>
  </r>
  <r>
    <x v="185"/>
    <x v="44"/>
    <n v="1685.64"/>
    <x v="1"/>
  </r>
  <r>
    <x v="185"/>
    <x v="46"/>
    <n v="1992.39"/>
    <x v="0"/>
  </r>
  <r>
    <x v="185"/>
    <x v="48"/>
    <n v="1561.92"/>
    <x v="0"/>
  </r>
  <r>
    <x v="185"/>
    <x v="50"/>
    <n v="3121.36"/>
    <x v="1"/>
  </r>
  <r>
    <x v="185"/>
    <x v="34"/>
    <n v="4662.62"/>
    <x v="18"/>
  </r>
  <r>
    <x v="185"/>
    <x v="35"/>
    <n v="4900.1899999999996"/>
    <x v="7"/>
  </r>
  <r>
    <x v="185"/>
    <x v="36"/>
    <n v="4129.2700000000004"/>
    <x v="8"/>
  </r>
  <r>
    <x v="185"/>
    <x v="37"/>
    <n v="5222.83"/>
    <x v="9"/>
  </r>
  <r>
    <x v="185"/>
    <x v="38"/>
    <n v="5222.83"/>
    <x v="1"/>
  </r>
  <r>
    <x v="185"/>
    <x v="39"/>
    <n v="2319.7199999999998"/>
    <x v="10"/>
  </r>
  <r>
    <x v="185"/>
    <x v="65"/>
    <n v="4565.22"/>
    <x v="21"/>
  </r>
  <r>
    <x v="185"/>
    <x v="67"/>
    <n v="5051.2700000000004"/>
    <x v="3"/>
  </r>
  <r>
    <x v="185"/>
    <x v="73"/>
    <n v="1258.33"/>
    <x v="22"/>
  </r>
  <r>
    <x v="185"/>
    <x v="74"/>
    <n v="1583.35"/>
    <x v="0"/>
  </r>
  <r>
    <x v="185"/>
    <x v="76"/>
    <n v="1535.1"/>
    <x v="0"/>
  </r>
  <r>
    <x v="185"/>
    <x v="78"/>
    <n v="1535.1"/>
    <x v="1"/>
  </r>
  <r>
    <x v="185"/>
    <x v="80"/>
    <n v="2337.5300000000002"/>
    <x v="0"/>
  </r>
  <r>
    <x v="185"/>
    <x v="82"/>
    <n v="1542.93"/>
    <x v="0"/>
  </r>
  <r>
    <x v="185"/>
    <x v="84"/>
    <n v="1542.93"/>
    <x v="15"/>
  </r>
  <r>
    <x v="185"/>
    <x v="86"/>
    <n v="14672.57"/>
    <x v="0"/>
  </r>
  <r>
    <x v="185"/>
    <x v="88"/>
    <n v="197.21"/>
    <x v="17"/>
  </r>
  <r>
    <x v="186"/>
    <x v="40"/>
    <n v="29999.599999999999"/>
    <x v="0"/>
  </r>
  <r>
    <x v="186"/>
    <x v="42"/>
    <n v="29010.67"/>
    <x v="0"/>
  </r>
  <r>
    <x v="186"/>
    <x v="44"/>
    <n v="29010.67"/>
    <x v="1"/>
  </r>
  <r>
    <x v="186"/>
    <x v="46"/>
    <n v="34290.01"/>
    <x v="0"/>
  </r>
  <r>
    <x v="186"/>
    <x v="48"/>
    <n v="26881.360000000001"/>
    <x v="0"/>
  </r>
  <r>
    <x v="186"/>
    <x v="50"/>
    <n v="53720.13"/>
    <x v="1"/>
  </r>
  <r>
    <x v="186"/>
    <x v="34"/>
    <n v="80245.899999999994"/>
    <x v="18"/>
  </r>
  <r>
    <x v="186"/>
    <x v="35"/>
    <n v="84334.53"/>
    <x v="7"/>
  </r>
  <r>
    <x v="186"/>
    <x v="36"/>
    <n v="71066.7"/>
    <x v="8"/>
  </r>
  <r>
    <x v="186"/>
    <x v="37"/>
    <n v="89887.33"/>
    <x v="9"/>
  </r>
  <r>
    <x v="186"/>
    <x v="38"/>
    <n v="89887.33"/>
    <x v="1"/>
  </r>
  <r>
    <x v="186"/>
    <x v="39"/>
    <n v="39923.53"/>
    <x v="10"/>
  </r>
  <r>
    <x v="186"/>
    <x v="59"/>
    <n v="28568.06"/>
    <x v="6"/>
  </r>
  <r>
    <x v="186"/>
    <x v="61"/>
    <n v="66649.86"/>
    <x v="6"/>
  </r>
  <r>
    <x v="186"/>
    <x v="63"/>
    <n v="50144.36"/>
    <x v="20"/>
  </r>
  <r>
    <x v="186"/>
    <x v="65"/>
    <n v="78569.7"/>
    <x v="21"/>
  </r>
  <r>
    <x v="186"/>
    <x v="67"/>
    <n v="86934.8"/>
    <x v="3"/>
  </r>
  <r>
    <x v="186"/>
    <x v="69"/>
    <n v="11339.36"/>
    <x v="3"/>
  </r>
  <r>
    <x v="186"/>
    <x v="71"/>
    <n v="10787.19"/>
    <x v="3"/>
  </r>
  <r>
    <x v="186"/>
    <x v="73"/>
    <n v="21656.5"/>
    <x v="22"/>
  </r>
  <r>
    <x v="186"/>
    <x v="74"/>
    <n v="27250.25"/>
    <x v="0"/>
  </r>
  <r>
    <x v="186"/>
    <x v="76"/>
    <n v="26419.74"/>
    <x v="0"/>
  </r>
  <r>
    <x v="186"/>
    <x v="78"/>
    <n v="26419.74"/>
    <x v="1"/>
  </r>
  <r>
    <x v="186"/>
    <x v="80"/>
    <n v="40230.050000000003"/>
    <x v="0"/>
  </r>
  <r>
    <x v="186"/>
    <x v="82"/>
    <n v="26554.52"/>
    <x v="0"/>
  </r>
  <r>
    <x v="186"/>
    <x v="84"/>
    <n v="26554.52"/>
    <x v="15"/>
  </r>
  <r>
    <x v="186"/>
    <x v="86"/>
    <n v="252521.97"/>
    <x v="0"/>
  </r>
  <r>
    <x v="186"/>
    <x v="88"/>
    <n v="3394.11"/>
    <x v="17"/>
  </r>
  <r>
    <x v="187"/>
    <x v="40"/>
    <n v="16680.16"/>
    <x v="0"/>
  </r>
  <r>
    <x v="187"/>
    <x v="42"/>
    <n v="16130.31"/>
    <x v="0"/>
  </r>
  <r>
    <x v="187"/>
    <x v="44"/>
    <n v="16130.31"/>
    <x v="1"/>
  </r>
  <r>
    <x v="187"/>
    <x v="46"/>
    <n v="19065.689999999999"/>
    <x v="0"/>
  </r>
  <r>
    <x v="187"/>
    <x v="48"/>
    <n v="14946.39"/>
    <x v="0"/>
  </r>
  <r>
    <x v="187"/>
    <x v="50"/>
    <n v="29869.09"/>
    <x v="1"/>
  </r>
  <r>
    <x v="187"/>
    <x v="34"/>
    <n v="44617.760000000002"/>
    <x v="18"/>
  </r>
  <r>
    <x v="187"/>
    <x v="35"/>
    <n v="46891.09"/>
    <x v="7"/>
  </r>
  <r>
    <x v="187"/>
    <x v="36"/>
    <n v="39514.01"/>
    <x v="8"/>
  </r>
  <r>
    <x v="187"/>
    <x v="37"/>
    <n v="49978.52"/>
    <x v="9"/>
  </r>
  <r>
    <x v="187"/>
    <x v="38"/>
    <n v="49978.52"/>
    <x v="1"/>
  </r>
  <r>
    <x v="187"/>
    <x v="39"/>
    <n v="22198"/>
    <x v="10"/>
  </r>
  <r>
    <x v="187"/>
    <x v="59"/>
    <n v="15884.21"/>
    <x v="6"/>
  </r>
  <r>
    <x v="187"/>
    <x v="61"/>
    <n v="37058.18"/>
    <x v="6"/>
  </r>
  <r>
    <x v="187"/>
    <x v="63"/>
    <n v="27880.91"/>
    <x v="20"/>
  </r>
  <r>
    <x v="187"/>
    <x v="65"/>
    <n v="43685.77"/>
    <x v="21"/>
  </r>
  <r>
    <x v="187"/>
    <x v="67"/>
    <n v="48336.88"/>
    <x v="3"/>
  </r>
  <r>
    <x v="187"/>
    <x v="69"/>
    <n v="6304.83"/>
    <x v="3"/>
  </r>
  <r>
    <x v="187"/>
    <x v="71"/>
    <n v="5997.82"/>
    <x v="3"/>
  </r>
  <r>
    <x v="187"/>
    <x v="73"/>
    <n v="12041.3"/>
    <x v="22"/>
  </r>
  <r>
    <x v="187"/>
    <x v="74"/>
    <n v="15151.49"/>
    <x v="0"/>
  </r>
  <r>
    <x v="187"/>
    <x v="76"/>
    <n v="14689.72"/>
    <x v="0"/>
  </r>
  <r>
    <x v="187"/>
    <x v="78"/>
    <n v="14689.72"/>
    <x v="1"/>
  </r>
  <r>
    <x v="187"/>
    <x v="80"/>
    <n v="22368.43"/>
    <x v="0"/>
  </r>
  <r>
    <x v="187"/>
    <x v="82"/>
    <n v="14764.66"/>
    <x v="0"/>
  </r>
  <r>
    <x v="187"/>
    <x v="84"/>
    <n v="14764.66"/>
    <x v="15"/>
  </r>
  <r>
    <x v="187"/>
    <x v="86"/>
    <n v="140405.5"/>
    <x v="0"/>
  </r>
  <r>
    <x v="187"/>
    <x v="88"/>
    <n v="1887.17"/>
    <x v="17"/>
  </r>
  <r>
    <x v="188"/>
    <x v="40"/>
    <n v="2771.49"/>
    <x v="0"/>
  </r>
  <r>
    <x v="188"/>
    <x v="42"/>
    <n v="2680.13"/>
    <x v="0"/>
  </r>
  <r>
    <x v="188"/>
    <x v="44"/>
    <n v="2680.13"/>
    <x v="1"/>
  </r>
  <r>
    <x v="188"/>
    <x v="46"/>
    <n v="3167.85"/>
    <x v="0"/>
  </r>
  <r>
    <x v="188"/>
    <x v="48"/>
    <n v="2483.41"/>
    <x v="0"/>
  </r>
  <r>
    <x v="188"/>
    <x v="50"/>
    <n v="4962.8900000000003"/>
    <x v="1"/>
  </r>
  <r>
    <x v="188"/>
    <x v="34"/>
    <n v="7413.45"/>
    <x v="18"/>
  </r>
  <r>
    <x v="188"/>
    <x v="35"/>
    <n v="7791.18"/>
    <x v="7"/>
  </r>
  <r>
    <x v="188"/>
    <x v="36"/>
    <n v="6565.44"/>
    <x v="19"/>
  </r>
  <r>
    <x v="188"/>
    <x v="37"/>
    <n v="8304.17"/>
    <x v="9"/>
  </r>
  <r>
    <x v="188"/>
    <x v="38"/>
    <n v="8304.17"/>
    <x v="1"/>
  </r>
  <r>
    <x v="188"/>
    <x v="39"/>
    <n v="3688.3"/>
    <x v="10"/>
  </r>
  <r>
    <x v="188"/>
    <x v="69"/>
    <n v="1047.58"/>
    <x v="3"/>
  </r>
  <r>
    <x v="188"/>
    <x v="71"/>
    <n v="996.57"/>
    <x v="3"/>
  </r>
  <r>
    <x v="188"/>
    <x v="74"/>
    <n v="2517.4899999999998"/>
    <x v="0"/>
  </r>
  <r>
    <x v="188"/>
    <x v="76"/>
    <n v="2440.77"/>
    <x v="0"/>
  </r>
  <r>
    <x v="188"/>
    <x v="78"/>
    <n v="2440.77"/>
    <x v="1"/>
  </r>
  <r>
    <x v="188"/>
    <x v="80"/>
    <n v="3716.62"/>
    <x v="0"/>
  </r>
  <r>
    <x v="188"/>
    <x v="82"/>
    <n v="2453.2199999999998"/>
    <x v="0"/>
  </r>
  <r>
    <x v="188"/>
    <x v="84"/>
    <n v="2453.2199999999998"/>
    <x v="15"/>
  </r>
  <r>
    <x v="188"/>
    <x v="86"/>
    <n v="23329.03"/>
    <x v="0"/>
  </r>
  <r>
    <x v="188"/>
    <x v="88"/>
    <n v="313.56"/>
    <x v="17"/>
  </r>
  <r>
    <x v="189"/>
    <x v="40"/>
    <n v="10904.32"/>
    <x v="0"/>
  </r>
  <r>
    <x v="189"/>
    <x v="42"/>
    <n v="10544.86"/>
    <x v="0"/>
  </r>
  <r>
    <x v="189"/>
    <x v="44"/>
    <n v="10544.86"/>
    <x v="1"/>
  </r>
  <r>
    <x v="189"/>
    <x v="46"/>
    <n v="12463.8"/>
    <x v="0"/>
  </r>
  <r>
    <x v="189"/>
    <x v="48"/>
    <n v="9770.89"/>
    <x v="0"/>
  </r>
  <r>
    <x v="189"/>
    <x v="50"/>
    <n v="19526.3"/>
    <x v="1"/>
  </r>
  <r>
    <x v="189"/>
    <x v="34"/>
    <n v="29167.95"/>
    <x v="18"/>
  </r>
  <r>
    <x v="189"/>
    <x v="35"/>
    <n v="30654.09"/>
    <x v="7"/>
  </r>
  <r>
    <x v="189"/>
    <x v="36"/>
    <n v="25831.47"/>
    <x v="19"/>
  </r>
  <r>
    <x v="189"/>
    <x v="37"/>
    <n v="32672.44"/>
    <x v="9"/>
  </r>
  <r>
    <x v="189"/>
    <x v="38"/>
    <n v="32672.44"/>
    <x v="1"/>
  </r>
  <r>
    <x v="189"/>
    <x v="39"/>
    <n v="14511.49"/>
    <x v="10"/>
  </r>
  <r>
    <x v="189"/>
    <x v="59"/>
    <n v="10383.98"/>
    <x v="6"/>
  </r>
  <r>
    <x v="189"/>
    <x v="61"/>
    <n v="24226.03"/>
    <x v="6"/>
  </r>
  <r>
    <x v="189"/>
    <x v="63"/>
    <n v="18226.580000000002"/>
    <x v="20"/>
  </r>
  <r>
    <x v="189"/>
    <x v="65"/>
    <n v="28558.68"/>
    <x v="21"/>
  </r>
  <r>
    <x v="189"/>
    <x v="67"/>
    <n v="31599.24"/>
    <x v="3"/>
  </r>
  <r>
    <x v="189"/>
    <x v="69"/>
    <n v="4121.6499999999996"/>
    <x v="3"/>
  </r>
  <r>
    <x v="189"/>
    <x v="71"/>
    <n v="3920.95"/>
    <x v="3"/>
  </r>
  <r>
    <x v="189"/>
    <x v="73"/>
    <n v="7871.75"/>
    <x v="23"/>
  </r>
  <r>
    <x v="189"/>
    <x v="74"/>
    <n v="9904.98"/>
    <x v="0"/>
  </r>
  <r>
    <x v="189"/>
    <x v="76"/>
    <n v="9603.1"/>
    <x v="0"/>
  </r>
  <r>
    <x v="189"/>
    <x v="78"/>
    <n v="9603.1"/>
    <x v="1"/>
  </r>
  <r>
    <x v="189"/>
    <x v="80"/>
    <n v="14622.9"/>
    <x v="0"/>
  </r>
  <r>
    <x v="189"/>
    <x v="82"/>
    <n v="9652.09"/>
    <x v="0"/>
  </r>
  <r>
    <x v="189"/>
    <x v="84"/>
    <n v="9652.09"/>
    <x v="31"/>
  </r>
  <r>
    <x v="189"/>
    <x v="86"/>
    <n v="91787.21"/>
    <x v="0"/>
  </r>
  <r>
    <x v="189"/>
    <x v="88"/>
    <n v="1233.7"/>
    <x v="17"/>
  </r>
  <r>
    <x v="190"/>
    <x v="40"/>
    <n v="5918.07"/>
    <x v="0"/>
  </r>
  <r>
    <x v="190"/>
    <x v="41"/>
    <n v="1611"/>
    <x v="0"/>
  </r>
  <r>
    <x v="190"/>
    <x v="42"/>
    <n v="5722.98"/>
    <x v="0"/>
  </r>
  <r>
    <x v="190"/>
    <x v="43"/>
    <n v="1557.9"/>
    <x v="0"/>
  </r>
  <r>
    <x v="190"/>
    <x v="44"/>
    <n v="5722.98"/>
    <x v="1"/>
  </r>
  <r>
    <x v="190"/>
    <x v="45"/>
    <n v="1557.9"/>
    <x v="1"/>
  </r>
  <r>
    <x v="190"/>
    <x v="46"/>
    <n v="6764.45"/>
    <x v="0"/>
  </r>
  <r>
    <x v="190"/>
    <x v="47"/>
    <n v="1773.23"/>
    <x v="0"/>
  </r>
  <r>
    <x v="190"/>
    <x v="48"/>
    <n v="5302.93"/>
    <x v="0"/>
  </r>
  <r>
    <x v="190"/>
    <x v="49"/>
    <n v="1390.11"/>
    <x v="0"/>
  </r>
  <r>
    <x v="190"/>
    <x v="50"/>
    <n v="10597.46"/>
    <x v="1"/>
  </r>
  <r>
    <x v="190"/>
    <x v="51"/>
    <n v="2778.01"/>
    <x v="1"/>
  </r>
  <r>
    <x v="190"/>
    <x v="52"/>
    <n v="4149.7299999999996"/>
    <x v="35"/>
  </r>
  <r>
    <x v="190"/>
    <x v="53"/>
    <n v="4361.17"/>
    <x v="35"/>
  </r>
  <r>
    <x v="190"/>
    <x v="54"/>
    <n v="3675.05"/>
    <x v="8"/>
  </r>
  <r>
    <x v="190"/>
    <x v="37"/>
    <n v="17732.22"/>
    <x v="9"/>
  </r>
  <r>
    <x v="190"/>
    <x v="56"/>
    <n v="3341.93"/>
    <x v="9"/>
  </r>
  <r>
    <x v="190"/>
    <x v="38"/>
    <n v="17732.22"/>
    <x v="1"/>
  </r>
  <r>
    <x v="190"/>
    <x v="57"/>
    <n v="1291.24"/>
    <x v="1"/>
  </r>
  <r>
    <x v="190"/>
    <x v="39"/>
    <n v="7875.78"/>
    <x v="10"/>
  </r>
  <r>
    <x v="190"/>
    <x v="58"/>
    <n v="2064.5500000000002"/>
    <x v="10"/>
  </r>
  <r>
    <x v="190"/>
    <x v="60"/>
    <n v="1477.33"/>
    <x v="35"/>
  </r>
  <r>
    <x v="190"/>
    <x v="62"/>
    <n v="3446.64"/>
    <x v="35"/>
  </r>
  <r>
    <x v="190"/>
    <x v="64"/>
    <n v="2593.1"/>
    <x v="20"/>
  </r>
  <r>
    <x v="190"/>
    <x v="65"/>
    <n v="15499.57"/>
    <x v="21"/>
  </r>
  <r>
    <x v="190"/>
    <x v="66"/>
    <n v="4063.05"/>
    <x v="21"/>
  </r>
  <r>
    <x v="190"/>
    <x v="67"/>
    <n v="17149.77"/>
    <x v="3"/>
  </r>
  <r>
    <x v="190"/>
    <x v="68"/>
    <n v="1248.82"/>
    <x v="3"/>
  </r>
  <r>
    <x v="190"/>
    <x v="69"/>
    <n v="2236.9299999999998"/>
    <x v="3"/>
  </r>
  <r>
    <x v="190"/>
    <x v="70"/>
    <n v="586.39"/>
    <x v="3"/>
  </r>
  <r>
    <x v="190"/>
    <x v="71"/>
    <n v="2128.0100000000002"/>
    <x v="3"/>
  </r>
  <r>
    <x v="190"/>
    <x v="72"/>
    <n v="557.83000000000004"/>
    <x v="3"/>
  </r>
  <r>
    <x v="190"/>
    <x v="73"/>
    <n v="5392.13"/>
    <x v="22"/>
  </r>
  <r>
    <x v="190"/>
    <x v="74"/>
    <n v="5375.7"/>
    <x v="0"/>
  </r>
  <r>
    <x v="190"/>
    <x v="75"/>
    <n v="1463.36"/>
    <x v="0"/>
  </r>
  <r>
    <x v="190"/>
    <x v="76"/>
    <n v="5211.8599999999997"/>
    <x v="0"/>
  </r>
  <r>
    <x v="190"/>
    <x v="77"/>
    <n v="1418.76"/>
    <x v="0"/>
  </r>
  <r>
    <x v="190"/>
    <x v="78"/>
    <n v="5211.8599999999997"/>
    <x v="1"/>
  </r>
  <r>
    <x v="190"/>
    <x v="79"/>
    <n v="1418.76"/>
    <x v="1"/>
  </r>
  <r>
    <x v="190"/>
    <x v="80"/>
    <n v="7936.25"/>
    <x v="0"/>
  </r>
  <r>
    <x v="190"/>
    <x v="81"/>
    <n v="2080.4"/>
    <x v="0"/>
  </r>
  <r>
    <x v="190"/>
    <x v="82"/>
    <n v="5238.45"/>
    <x v="0"/>
  </r>
  <r>
    <x v="190"/>
    <x v="83"/>
    <n v="1373.21"/>
    <x v="0"/>
  </r>
  <r>
    <x v="190"/>
    <x v="84"/>
    <n v="5238.45"/>
    <x v="15"/>
  </r>
  <r>
    <x v="190"/>
    <x v="85"/>
    <n v="1373.21"/>
    <x v="15"/>
  </r>
  <r>
    <x v="190"/>
    <x v="86"/>
    <n v="49815.42"/>
    <x v="0"/>
  </r>
  <r>
    <x v="190"/>
    <x v="87"/>
    <n v="13058.59"/>
    <x v="0"/>
  </r>
  <r>
    <x v="190"/>
    <x v="88"/>
    <n v="669.56"/>
    <x v="17"/>
  </r>
  <r>
    <x v="190"/>
    <x v="89"/>
    <n v="175.52"/>
    <x v="17"/>
  </r>
  <r>
    <x v="191"/>
    <x v="40"/>
    <n v="221421.11"/>
    <x v="0"/>
  </r>
  <r>
    <x v="191"/>
    <x v="41"/>
    <n v="58536.1"/>
    <x v="0"/>
  </r>
  <r>
    <x v="191"/>
    <x v="94"/>
    <n v="3526.27"/>
    <x v="45"/>
  </r>
  <r>
    <x v="191"/>
    <x v="42"/>
    <n v="214122.03"/>
    <x v="0"/>
  </r>
  <r>
    <x v="191"/>
    <x v="43"/>
    <n v="56606.47"/>
    <x v="0"/>
  </r>
  <r>
    <x v="191"/>
    <x v="95"/>
    <n v="3410.03"/>
    <x v="45"/>
  </r>
  <r>
    <x v="191"/>
    <x v="44"/>
    <n v="217532.06"/>
    <x v="1"/>
  </r>
  <r>
    <x v="191"/>
    <x v="45"/>
    <n v="56606.47"/>
    <x v="1"/>
  </r>
  <r>
    <x v="191"/>
    <x v="46"/>
    <n v="253087.8"/>
    <x v="0"/>
  </r>
  <r>
    <x v="191"/>
    <x v="47"/>
    <n v="64430.55"/>
    <x v="0"/>
  </r>
  <r>
    <x v="191"/>
    <x v="96"/>
    <n v="4030.59"/>
    <x v="45"/>
  </r>
  <r>
    <x v="191"/>
    <x v="48"/>
    <n v="198406.02"/>
    <x v="0"/>
  </r>
  <r>
    <x v="191"/>
    <x v="49"/>
    <n v="50509.78"/>
    <x v="0"/>
  </r>
  <r>
    <x v="191"/>
    <x v="97"/>
    <n v="3159.74"/>
    <x v="45"/>
  </r>
  <r>
    <x v="191"/>
    <x v="50"/>
    <n v="402812.15"/>
    <x v="1"/>
  </r>
  <r>
    <x v="191"/>
    <x v="51"/>
    <n v="100939.53"/>
    <x v="1"/>
  </r>
  <r>
    <x v="191"/>
    <x v="34"/>
    <n v="601711.61"/>
    <x v="18"/>
  </r>
  <r>
    <x v="191"/>
    <x v="52"/>
    <n v="129001.91"/>
    <x v="18"/>
  </r>
  <r>
    <x v="191"/>
    <x v="35"/>
    <n v="632369.56000000006"/>
    <x v="7"/>
  </r>
  <r>
    <x v="191"/>
    <x v="53"/>
    <n v="135574.70000000001"/>
    <x v="7"/>
  </r>
  <r>
    <x v="191"/>
    <x v="36"/>
    <n v="532882.75"/>
    <x v="8"/>
  </r>
  <r>
    <x v="191"/>
    <x v="54"/>
    <n v="114245.57"/>
    <x v="8"/>
  </r>
  <r>
    <x v="191"/>
    <x v="37"/>
    <n v="674006.4"/>
    <x v="9"/>
  </r>
  <r>
    <x v="191"/>
    <x v="55"/>
    <n v="180350"/>
    <x v="9"/>
  </r>
  <r>
    <x v="191"/>
    <x v="56"/>
    <n v="98457.73"/>
    <x v="9"/>
  </r>
  <r>
    <x v="191"/>
    <x v="38"/>
    <n v="674006.4"/>
    <x v="1"/>
  </r>
  <r>
    <x v="191"/>
    <x v="57"/>
    <n v="144501.29999999999"/>
    <x v="1"/>
  </r>
  <r>
    <x v="191"/>
    <x v="39"/>
    <n v="299360.49"/>
    <x v="10"/>
  </r>
  <r>
    <x v="191"/>
    <x v="58"/>
    <n v="64180.37"/>
    <x v="10"/>
  </r>
  <r>
    <x v="191"/>
    <x v="59"/>
    <n v="214213.2"/>
    <x v="6"/>
  </r>
  <r>
    <x v="191"/>
    <x v="60"/>
    <n v="45925.5"/>
    <x v="6"/>
  </r>
  <r>
    <x v="191"/>
    <x v="61"/>
    <n v="499763.73"/>
    <x v="6"/>
  </r>
  <r>
    <x v="191"/>
    <x v="62"/>
    <n v="107145.13"/>
    <x v="6"/>
  </r>
  <r>
    <x v="191"/>
    <x v="63"/>
    <n v="370105.59999999998"/>
    <x v="20"/>
  </r>
  <r>
    <x v="191"/>
    <x v="64"/>
    <n v="80611.179999999993"/>
    <x v="20"/>
  </r>
  <r>
    <x v="191"/>
    <x v="65"/>
    <n v="579907.42000000004"/>
    <x v="21"/>
  </r>
  <r>
    <x v="191"/>
    <x v="66"/>
    <n v="126307.26"/>
    <x v="21"/>
  </r>
  <r>
    <x v="191"/>
    <x v="67"/>
    <n v="651867.31000000006"/>
    <x v="3"/>
  </r>
  <r>
    <x v="191"/>
    <x v="68"/>
    <n v="139754.85999999999"/>
    <x v="3"/>
  </r>
  <r>
    <x v="191"/>
    <x v="69"/>
    <n v="85026.45"/>
    <x v="3"/>
  </r>
  <r>
    <x v="191"/>
    <x v="70"/>
    <n v="21306.53"/>
    <x v="3"/>
  </r>
  <r>
    <x v="191"/>
    <x v="71"/>
    <n v="80886.11"/>
    <x v="3"/>
  </r>
  <r>
    <x v="191"/>
    <x v="72"/>
    <n v="20269.02"/>
    <x v="3"/>
  </r>
  <r>
    <x v="191"/>
    <x v="73"/>
    <n v="200534.69"/>
    <x v="22"/>
  </r>
  <r>
    <x v="191"/>
    <x v="74"/>
    <n v="201128.73"/>
    <x v="0"/>
  </r>
  <r>
    <x v="191"/>
    <x v="75"/>
    <n v="53171.49"/>
    <x v="0"/>
  </r>
  <r>
    <x v="191"/>
    <x v="98"/>
    <n v="3203.1"/>
    <x v="45"/>
  </r>
  <r>
    <x v="191"/>
    <x v="76"/>
    <n v="194998.9"/>
    <x v="0"/>
  </r>
  <r>
    <x v="191"/>
    <x v="77"/>
    <n v="51550.98"/>
    <x v="0"/>
  </r>
  <r>
    <x v="191"/>
    <x v="99"/>
    <n v="3105.48"/>
    <x v="45"/>
  </r>
  <r>
    <x v="191"/>
    <x v="78"/>
    <n v="198104.38"/>
    <x v="1"/>
  </r>
  <r>
    <x v="191"/>
    <x v="79"/>
    <n v="51550.98"/>
    <x v="1"/>
  </r>
  <r>
    <x v="191"/>
    <x v="80"/>
    <n v="296930.05"/>
    <x v="0"/>
  </r>
  <r>
    <x v="191"/>
    <x v="81"/>
    <n v="75591.820000000007"/>
    <x v="0"/>
  </r>
  <r>
    <x v="191"/>
    <x v="100"/>
    <n v="4728.8"/>
    <x v="45"/>
  </r>
  <r>
    <x v="191"/>
    <x v="82"/>
    <n v="195993.67"/>
    <x v="0"/>
  </r>
  <r>
    <x v="191"/>
    <x v="83"/>
    <n v="49895.65"/>
    <x v="0"/>
  </r>
  <r>
    <x v="191"/>
    <x v="101"/>
    <n v="3121.32"/>
    <x v="45"/>
  </r>
  <r>
    <x v="191"/>
    <x v="84"/>
    <n v="199114.99"/>
    <x v="15"/>
  </r>
  <r>
    <x v="191"/>
    <x v="85"/>
    <n v="49895.65"/>
    <x v="15"/>
  </r>
  <r>
    <x v="191"/>
    <x v="86"/>
    <n v="1863814.88"/>
    <x v="0"/>
  </r>
  <r>
    <x v="191"/>
    <x v="87"/>
    <n v="474486"/>
    <x v="0"/>
  </r>
  <r>
    <x v="191"/>
    <x v="102"/>
    <n v="29682.44"/>
    <x v="45"/>
  </r>
  <r>
    <x v="191"/>
    <x v="88"/>
    <n v="25450.240000000002"/>
    <x v="17"/>
  </r>
  <r>
    <x v="191"/>
    <x v="89"/>
    <n v="6377.5"/>
    <x v="17"/>
  </r>
  <r>
    <x v="192"/>
    <x v="40"/>
    <n v="3189.61"/>
    <x v="0"/>
  </r>
  <r>
    <x v="192"/>
    <x v="42"/>
    <n v="3084.46"/>
    <x v="0"/>
  </r>
  <r>
    <x v="192"/>
    <x v="44"/>
    <n v="3084.46"/>
    <x v="1"/>
  </r>
  <r>
    <x v="192"/>
    <x v="46"/>
    <n v="3645.77"/>
    <x v="0"/>
  </r>
  <r>
    <x v="192"/>
    <x v="48"/>
    <n v="2858.07"/>
    <x v="0"/>
  </r>
  <r>
    <x v="192"/>
    <x v="50"/>
    <n v="5711.62"/>
    <x v="1"/>
  </r>
  <r>
    <x v="192"/>
    <x v="34"/>
    <n v="8531.8799999999992"/>
    <x v="18"/>
  </r>
  <r>
    <x v="192"/>
    <x v="35"/>
    <n v="8966.59"/>
    <x v="7"/>
  </r>
  <r>
    <x v="192"/>
    <x v="36"/>
    <n v="7555.93"/>
    <x v="19"/>
  </r>
  <r>
    <x v="192"/>
    <x v="37"/>
    <n v="9556.98"/>
    <x v="9"/>
  </r>
  <r>
    <x v="192"/>
    <x v="38"/>
    <n v="9556.98"/>
    <x v="1"/>
  </r>
  <r>
    <x v="192"/>
    <x v="39"/>
    <n v="4244.74"/>
    <x v="10"/>
  </r>
  <r>
    <x v="192"/>
    <x v="59"/>
    <n v="3037.4"/>
    <x v="6"/>
  </r>
  <r>
    <x v="192"/>
    <x v="61"/>
    <n v="7086.33"/>
    <x v="6"/>
  </r>
  <r>
    <x v="192"/>
    <x v="63"/>
    <n v="5331.43"/>
    <x v="20"/>
  </r>
  <r>
    <x v="192"/>
    <x v="65"/>
    <n v="8353.66"/>
    <x v="21"/>
  </r>
  <r>
    <x v="192"/>
    <x v="67"/>
    <n v="9243.06"/>
    <x v="3"/>
  </r>
  <r>
    <x v="192"/>
    <x v="69"/>
    <n v="1205.6199999999999"/>
    <x v="3"/>
  </r>
  <r>
    <x v="192"/>
    <x v="71"/>
    <n v="1146.9100000000001"/>
    <x v="3"/>
  </r>
  <r>
    <x v="192"/>
    <x v="73"/>
    <n v="2302.56"/>
    <x v="23"/>
  </r>
  <r>
    <x v="192"/>
    <x v="74"/>
    <n v="2897.29"/>
    <x v="0"/>
  </r>
  <r>
    <x v="192"/>
    <x v="76"/>
    <n v="2808.99"/>
    <x v="0"/>
  </r>
  <r>
    <x v="192"/>
    <x v="78"/>
    <n v="2808.99"/>
    <x v="1"/>
  </r>
  <r>
    <x v="192"/>
    <x v="80"/>
    <n v="4277.33"/>
    <x v="0"/>
  </r>
  <r>
    <x v="192"/>
    <x v="82"/>
    <n v="2823.32"/>
    <x v="0"/>
  </r>
  <r>
    <x v="192"/>
    <x v="84"/>
    <n v="2823.32"/>
    <x v="15"/>
  </r>
  <r>
    <x v="192"/>
    <x v="86"/>
    <n v="26848.57"/>
    <x v="0"/>
  </r>
  <r>
    <x v="192"/>
    <x v="88"/>
    <n v="360.87"/>
    <x v="17"/>
  </r>
  <r>
    <x v="193"/>
    <x v="40"/>
    <n v="13857.44"/>
    <x v="0"/>
  </r>
  <r>
    <x v="193"/>
    <x v="42"/>
    <n v="13400.63"/>
    <x v="0"/>
  </r>
  <r>
    <x v="193"/>
    <x v="44"/>
    <n v="13400.63"/>
    <x v="1"/>
  </r>
  <r>
    <x v="193"/>
    <x v="46"/>
    <n v="15839.27"/>
    <x v="0"/>
  </r>
  <r>
    <x v="193"/>
    <x v="48"/>
    <n v="12417.06"/>
    <x v="0"/>
  </r>
  <r>
    <x v="193"/>
    <x v="50"/>
    <n v="24814.45"/>
    <x v="1"/>
  </r>
  <r>
    <x v="193"/>
    <x v="34"/>
    <n v="37067.25"/>
    <x v="18"/>
  </r>
  <r>
    <x v="193"/>
    <x v="35"/>
    <n v="38955.879999999997"/>
    <x v="7"/>
  </r>
  <r>
    <x v="193"/>
    <x v="36"/>
    <n v="32827.19"/>
    <x v="19"/>
  </r>
  <r>
    <x v="193"/>
    <x v="37"/>
    <n v="41520.83"/>
    <x v="9"/>
  </r>
  <r>
    <x v="193"/>
    <x v="38"/>
    <n v="41520.83"/>
    <x v="1"/>
  </r>
  <r>
    <x v="193"/>
    <x v="39"/>
    <n v="18441.509999999998"/>
    <x v="10"/>
  </r>
  <r>
    <x v="193"/>
    <x v="65"/>
    <n v="36292.980000000003"/>
    <x v="21"/>
  </r>
  <r>
    <x v="193"/>
    <x v="67"/>
    <n v="40157"/>
    <x v="3"/>
  </r>
  <r>
    <x v="193"/>
    <x v="69"/>
    <n v="5237.8900000000003"/>
    <x v="3"/>
  </r>
  <r>
    <x v="193"/>
    <x v="71"/>
    <n v="4982.83"/>
    <x v="3"/>
  </r>
  <r>
    <x v="193"/>
    <x v="73"/>
    <n v="10003.59"/>
    <x v="23"/>
  </r>
  <r>
    <x v="193"/>
    <x v="74"/>
    <n v="12587.46"/>
    <x v="0"/>
  </r>
  <r>
    <x v="193"/>
    <x v="76"/>
    <n v="12203.83"/>
    <x v="0"/>
  </r>
  <r>
    <x v="193"/>
    <x v="78"/>
    <n v="12203.83"/>
    <x v="1"/>
  </r>
  <r>
    <x v="193"/>
    <x v="80"/>
    <n v="18583.099999999999"/>
    <x v="0"/>
  </r>
  <r>
    <x v="193"/>
    <x v="82"/>
    <n v="12266.09"/>
    <x v="0"/>
  </r>
  <r>
    <x v="193"/>
    <x v="84"/>
    <n v="12266.09"/>
    <x v="15"/>
  </r>
  <r>
    <x v="193"/>
    <x v="86"/>
    <n v="116645.16"/>
    <x v="0"/>
  </r>
  <r>
    <x v="193"/>
    <x v="88"/>
    <n v="1567.81"/>
    <x v="17"/>
  </r>
  <r>
    <x v="194"/>
    <x v="40"/>
    <n v="42146.12"/>
    <x v="0"/>
  </r>
  <r>
    <x v="194"/>
    <x v="41"/>
    <n v="11472.93"/>
    <x v="0"/>
  </r>
  <r>
    <x v="194"/>
    <x v="42"/>
    <n v="40756.79"/>
    <x v="0"/>
  </r>
  <r>
    <x v="194"/>
    <x v="43"/>
    <n v="11094.73"/>
    <x v="0"/>
  </r>
  <r>
    <x v="194"/>
    <x v="44"/>
    <n v="40756.79"/>
    <x v="1"/>
  </r>
  <r>
    <x v="194"/>
    <x v="45"/>
    <n v="11094.73"/>
    <x v="1"/>
  </r>
  <r>
    <x v="194"/>
    <x v="46"/>
    <n v="48173.68"/>
    <x v="0"/>
  </r>
  <r>
    <x v="194"/>
    <x v="47"/>
    <n v="12628.22"/>
    <x v="0"/>
  </r>
  <r>
    <x v="194"/>
    <x v="48"/>
    <n v="37765.35"/>
    <x v="0"/>
  </r>
  <r>
    <x v="194"/>
    <x v="49"/>
    <n v="9899.7900000000009"/>
    <x v="0"/>
  </r>
  <r>
    <x v="194"/>
    <x v="50"/>
    <n v="75470.850000000006"/>
    <x v="1"/>
  </r>
  <r>
    <x v="194"/>
    <x v="51"/>
    <n v="19783.89"/>
    <x v="1"/>
  </r>
  <r>
    <x v="194"/>
    <x v="34"/>
    <n v="112736.64"/>
    <x v="18"/>
  </r>
  <r>
    <x v="194"/>
    <x v="52"/>
    <n v="25284.05"/>
    <x v="18"/>
  </r>
  <r>
    <x v="194"/>
    <x v="35"/>
    <n v="118480.71"/>
    <x v="7"/>
  </r>
  <r>
    <x v="194"/>
    <x v="53"/>
    <n v="26572.3"/>
    <x v="7"/>
  </r>
  <r>
    <x v="194"/>
    <x v="36"/>
    <n v="99840.87"/>
    <x v="8"/>
  </r>
  <r>
    <x v="194"/>
    <x v="54"/>
    <n v="22391.85"/>
    <x v="8"/>
  </r>
  <r>
    <x v="194"/>
    <x v="37"/>
    <n v="126281.78"/>
    <x v="9"/>
  </r>
  <r>
    <x v="194"/>
    <x v="55"/>
    <n v="1973.06"/>
    <x v="9"/>
  </r>
  <r>
    <x v="194"/>
    <x v="56"/>
    <n v="19297.47"/>
    <x v="9"/>
  </r>
  <r>
    <x v="194"/>
    <x v="38"/>
    <n v="126281.78"/>
    <x v="1"/>
  </r>
  <r>
    <x v="194"/>
    <x v="57"/>
    <n v="28321.89"/>
    <x v="1"/>
  </r>
  <r>
    <x v="194"/>
    <x v="39"/>
    <n v="56088.160000000003"/>
    <x v="10"/>
  </r>
  <r>
    <x v="194"/>
    <x v="58"/>
    <n v="12579.19"/>
    <x v="10"/>
  </r>
  <r>
    <x v="194"/>
    <x v="59"/>
    <n v="40134.97"/>
    <x v="6"/>
  </r>
  <r>
    <x v="194"/>
    <x v="60"/>
    <n v="9001.2800000000007"/>
    <x v="6"/>
  </r>
  <r>
    <x v="194"/>
    <x v="61"/>
    <n v="93635.69"/>
    <x v="6"/>
  </r>
  <r>
    <x v="194"/>
    <x v="62"/>
    <n v="21000.18"/>
    <x v="6"/>
  </r>
  <r>
    <x v="194"/>
    <x v="63"/>
    <n v="70447.289999999994"/>
    <x v="20"/>
  </r>
  <r>
    <x v="194"/>
    <x v="64"/>
    <n v="15799.59"/>
    <x v="20"/>
  </r>
  <r>
    <x v="194"/>
    <x v="65"/>
    <n v="110381.75"/>
    <x v="21"/>
  </r>
  <r>
    <x v="194"/>
    <x v="66"/>
    <n v="24755.9"/>
    <x v="21"/>
  </r>
  <r>
    <x v="194"/>
    <x v="67"/>
    <n v="122133.81"/>
    <x v="3"/>
  </r>
  <r>
    <x v="194"/>
    <x v="68"/>
    <n v="27391.599999999999"/>
    <x v="3"/>
  </r>
  <r>
    <x v="194"/>
    <x v="69"/>
    <n v="15930.55"/>
    <x v="3"/>
  </r>
  <r>
    <x v="194"/>
    <x v="70"/>
    <n v="4176.03"/>
    <x v="3"/>
  </r>
  <r>
    <x v="194"/>
    <x v="71"/>
    <n v="15154.82"/>
    <x v="3"/>
  </r>
  <r>
    <x v="194"/>
    <x v="72"/>
    <n v="3972.68"/>
    <x v="3"/>
  </r>
  <r>
    <x v="194"/>
    <x v="73"/>
    <n v="38400.589999999997"/>
    <x v="22"/>
  </r>
  <r>
    <x v="194"/>
    <x v="74"/>
    <n v="38283.599999999999"/>
    <x v="0"/>
  </r>
  <r>
    <x v="194"/>
    <x v="75"/>
    <n v="10421.48"/>
    <x v="0"/>
  </r>
  <r>
    <x v="194"/>
    <x v="76"/>
    <n v="37116.82"/>
    <x v="0"/>
  </r>
  <r>
    <x v="194"/>
    <x v="77"/>
    <n v="10103.86"/>
    <x v="0"/>
  </r>
  <r>
    <x v="194"/>
    <x v="78"/>
    <n v="37116.82"/>
    <x v="1"/>
  </r>
  <r>
    <x v="194"/>
    <x v="79"/>
    <n v="10103.86"/>
    <x v="1"/>
  </r>
  <r>
    <x v="194"/>
    <x v="80"/>
    <n v="56518.78"/>
    <x v="0"/>
  </r>
  <r>
    <x v="194"/>
    <x v="81"/>
    <n v="14815.81"/>
    <x v="0"/>
  </r>
  <r>
    <x v="194"/>
    <x v="82"/>
    <n v="37306.17"/>
    <x v="0"/>
  </r>
  <r>
    <x v="194"/>
    <x v="83"/>
    <n v="9779.42"/>
    <x v="0"/>
  </r>
  <r>
    <x v="194"/>
    <x v="84"/>
    <n v="37306.17"/>
    <x v="15"/>
  </r>
  <r>
    <x v="194"/>
    <x v="85"/>
    <n v="9779.42"/>
    <x v="15"/>
  </r>
  <r>
    <x v="194"/>
    <x v="86"/>
    <n v="354765.51"/>
    <x v="0"/>
  </r>
  <r>
    <x v="194"/>
    <x v="87"/>
    <n v="92998.06"/>
    <x v="0"/>
  </r>
  <r>
    <x v="194"/>
    <x v="88"/>
    <n v="4768.3500000000004"/>
    <x v="17"/>
  </r>
  <r>
    <x v="194"/>
    <x v="89"/>
    <n v="1249.97"/>
    <x v="17"/>
  </r>
  <r>
    <x v="195"/>
    <x v="40"/>
    <n v="22788.080000000002"/>
    <x v="0"/>
  </r>
  <r>
    <x v="195"/>
    <x v="42"/>
    <n v="22036.880000000001"/>
    <x v="0"/>
  </r>
  <r>
    <x v="195"/>
    <x v="44"/>
    <n v="22036.880000000001"/>
    <x v="1"/>
  </r>
  <r>
    <x v="195"/>
    <x v="46"/>
    <n v="26047.13"/>
    <x v="0"/>
  </r>
  <r>
    <x v="195"/>
    <x v="48"/>
    <n v="20419.43"/>
    <x v="0"/>
  </r>
  <r>
    <x v="195"/>
    <x v="50"/>
    <n v="40806.5"/>
    <x v="1"/>
  </r>
  <r>
    <x v="195"/>
    <x v="34"/>
    <n v="60955.82"/>
    <x v="18"/>
  </r>
  <r>
    <x v="195"/>
    <x v="35"/>
    <n v="64061.59"/>
    <x v="7"/>
  </r>
  <r>
    <x v="195"/>
    <x v="36"/>
    <n v="53983.18"/>
    <x v="8"/>
  </r>
  <r>
    <x v="195"/>
    <x v="37"/>
    <n v="68279.570000000007"/>
    <x v="9"/>
  </r>
  <r>
    <x v="195"/>
    <x v="38"/>
    <n v="68279.570000000007"/>
    <x v="1"/>
  </r>
  <r>
    <x v="195"/>
    <x v="39"/>
    <n v="30326.43"/>
    <x v="10"/>
  </r>
  <r>
    <x v="195"/>
    <x v="59"/>
    <n v="21700.66"/>
    <x v="6"/>
  </r>
  <r>
    <x v="195"/>
    <x v="61"/>
    <n v="50628.09"/>
    <x v="6"/>
  </r>
  <r>
    <x v="195"/>
    <x v="63"/>
    <n v="38090.300000000003"/>
    <x v="20"/>
  </r>
  <r>
    <x v="195"/>
    <x v="65"/>
    <n v="59682.55"/>
    <x v="21"/>
  </r>
  <r>
    <x v="195"/>
    <x v="67"/>
    <n v="66036.789999999994"/>
    <x v="3"/>
  </r>
  <r>
    <x v="195"/>
    <x v="69"/>
    <n v="8613.52"/>
    <x v="3"/>
  </r>
  <r>
    <x v="195"/>
    <x v="71"/>
    <n v="8194.09"/>
    <x v="3"/>
  </r>
  <r>
    <x v="195"/>
    <x v="73"/>
    <n v="16450.560000000001"/>
    <x v="22"/>
  </r>
  <r>
    <x v="195"/>
    <x v="74"/>
    <n v="20699.64"/>
    <x v="0"/>
  </r>
  <r>
    <x v="195"/>
    <x v="76"/>
    <n v="20068.77"/>
    <x v="0"/>
  </r>
  <r>
    <x v="195"/>
    <x v="78"/>
    <n v="20068.77"/>
    <x v="1"/>
  </r>
  <r>
    <x v="195"/>
    <x v="80"/>
    <n v="30559.26"/>
    <x v="0"/>
  </r>
  <r>
    <x v="195"/>
    <x v="82"/>
    <n v="20171.150000000001"/>
    <x v="0"/>
  </r>
  <r>
    <x v="195"/>
    <x v="84"/>
    <n v="20171.150000000001"/>
    <x v="15"/>
  </r>
  <r>
    <x v="195"/>
    <x v="86"/>
    <n v="191818.94"/>
    <x v="0"/>
  </r>
  <r>
    <x v="195"/>
    <x v="88"/>
    <n v="2578.21"/>
    <x v="17"/>
  </r>
  <r>
    <x v="196"/>
    <x v="40"/>
    <n v="17228.02"/>
    <x v="0"/>
  </r>
  <r>
    <x v="196"/>
    <x v="42"/>
    <n v="16660.11"/>
    <x v="0"/>
  </r>
  <r>
    <x v="196"/>
    <x v="44"/>
    <n v="16660.11"/>
    <x v="1"/>
  </r>
  <r>
    <x v="196"/>
    <x v="46"/>
    <n v="19691.900000000001"/>
    <x v="0"/>
  </r>
  <r>
    <x v="196"/>
    <x v="48"/>
    <n v="15437.3"/>
    <x v="0"/>
  </r>
  <r>
    <x v="196"/>
    <x v="50"/>
    <n v="30850.14"/>
    <x v="1"/>
  </r>
  <r>
    <x v="196"/>
    <x v="34"/>
    <n v="46083.23"/>
    <x v="18"/>
  </r>
  <r>
    <x v="196"/>
    <x v="35"/>
    <n v="48431.23"/>
    <x v="7"/>
  </r>
  <r>
    <x v="196"/>
    <x v="36"/>
    <n v="40811.839999999997"/>
    <x v="19"/>
  </r>
  <r>
    <x v="196"/>
    <x v="37"/>
    <n v="51620.07"/>
    <x v="9"/>
  </r>
  <r>
    <x v="196"/>
    <x v="38"/>
    <n v="51620.07"/>
    <x v="1"/>
  </r>
  <r>
    <x v="196"/>
    <x v="39"/>
    <n v="22927.09"/>
    <x v="10"/>
  </r>
  <r>
    <x v="196"/>
    <x v="59"/>
    <n v="16405.93"/>
    <x v="6"/>
  </r>
  <r>
    <x v="196"/>
    <x v="61"/>
    <n v="38275.360000000001"/>
    <x v="6"/>
  </r>
  <r>
    <x v="196"/>
    <x v="63"/>
    <n v="28796.66"/>
    <x v="20"/>
  </r>
  <r>
    <x v="196"/>
    <x v="65"/>
    <n v="45120.63"/>
    <x v="21"/>
  </r>
  <r>
    <x v="196"/>
    <x v="67"/>
    <n v="49924.5"/>
    <x v="3"/>
  </r>
  <r>
    <x v="196"/>
    <x v="69"/>
    <n v="6511.91"/>
    <x v="3"/>
  </r>
  <r>
    <x v="196"/>
    <x v="71"/>
    <n v="6194.82"/>
    <x v="3"/>
  </r>
  <r>
    <x v="196"/>
    <x v="73"/>
    <n v="12436.79"/>
    <x v="23"/>
  </r>
  <r>
    <x v="196"/>
    <x v="74"/>
    <n v="15649.14"/>
    <x v="0"/>
  </r>
  <r>
    <x v="196"/>
    <x v="76"/>
    <n v="15172.2"/>
    <x v="0"/>
  </r>
  <r>
    <x v="196"/>
    <x v="78"/>
    <n v="15172.2"/>
    <x v="1"/>
  </r>
  <r>
    <x v="196"/>
    <x v="80"/>
    <n v="23103.119999999999"/>
    <x v="0"/>
  </r>
  <r>
    <x v="196"/>
    <x v="82"/>
    <n v="15249.6"/>
    <x v="0"/>
  </r>
  <r>
    <x v="196"/>
    <x v="84"/>
    <n v="15249.6"/>
    <x v="15"/>
  </r>
  <r>
    <x v="196"/>
    <x v="86"/>
    <n v="145017.10999999999"/>
    <x v="0"/>
  </r>
  <r>
    <x v="196"/>
    <x v="88"/>
    <n v="1949.15"/>
    <x v="17"/>
  </r>
  <r>
    <x v="197"/>
    <x v="40"/>
    <n v="10772.61"/>
    <x v="0"/>
  </r>
  <r>
    <x v="197"/>
    <x v="42"/>
    <n v="10417.49"/>
    <x v="0"/>
  </r>
  <r>
    <x v="197"/>
    <x v="44"/>
    <n v="10417.49"/>
    <x v="1"/>
  </r>
  <r>
    <x v="197"/>
    <x v="46"/>
    <n v="12313.26"/>
    <x v="0"/>
  </r>
  <r>
    <x v="197"/>
    <x v="48"/>
    <n v="9652.8700000000008"/>
    <x v="0"/>
  </r>
  <r>
    <x v="197"/>
    <x v="50"/>
    <n v="19290.45"/>
    <x v="1"/>
  </r>
  <r>
    <x v="197"/>
    <x v="34"/>
    <n v="28815.64"/>
    <x v="18"/>
  </r>
  <r>
    <x v="197"/>
    <x v="35"/>
    <n v="30283.83"/>
    <x v="7"/>
  </r>
  <r>
    <x v="197"/>
    <x v="36"/>
    <n v="25519.46"/>
    <x v="19"/>
  </r>
  <r>
    <x v="197"/>
    <x v="37"/>
    <n v="32277.8"/>
    <x v="9"/>
  </r>
  <r>
    <x v="197"/>
    <x v="38"/>
    <n v="32277.8"/>
    <x v="1"/>
  </r>
  <r>
    <x v="197"/>
    <x v="39"/>
    <n v="14336.21"/>
    <x v="10"/>
  </r>
  <r>
    <x v="197"/>
    <x v="59"/>
    <n v="10258.549999999999"/>
    <x v="6"/>
  </r>
  <r>
    <x v="197"/>
    <x v="61"/>
    <n v="23933.41"/>
    <x v="6"/>
  </r>
  <r>
    <x v="197"/>
    <x v="63"/>
    <n v="18006.419999999998"/>
    <x v="20"/>
  </r>
  <r>
    <x v="197"/>
    <x v="65"/>
    <n v="28213.73"/>
    <x v="21"/>
  </r>
  <r>
    <x v="197"/>
    <x v="67"/>
    <n v="31217.57"/>
    <x v="3"/>
  </r>
  <r>
    <x v="197"/>
    <x v="69"/>
    <n v="4071.87"/>
    <x v="3"/>
  </r>
  <r>
    <x v="197"/>
    <x v="71"/>
    <n v="3873.59"/>
    <x v="3"/>
  </r>
  <r>
    <x v="197"/>
    <x v="73"/>
    <n v="7776.67"/>
    <x v="23"/>
  </r>
  <r>
    <x v="197"/>
    <x v="74"/>
    <n v="9785.34"/>
    <x v="0"/>
  </r>
  <r>
    <x v="197"/>
    <x v="76"/>
    <n v="9487.11"/>
    <x v="0"/>
  </r>
  <r>
    <x v="197"/>
    <x v="78"/>
    <n v="9487.11"/>
    <x v="1"/>
  </r>
  <r>
    <x v="197"/>
    <x v="80"/>
    <n v="14446.28"/>
    <x v="0"/>
  </r>
  <r>
    <x v="197"/>
    <x v="82"/>
    <n v="9535.51"/>
    <x v="0"/>
  </r>
  <r>
    <x v="197"/>
    <x v="84"/>
    <n v="9535.51"/>
    <x v="15"/>
  </r>
  <r>
    <x v="197"/>
    <x v="86"/>
    <n v="90678.55"/>
    <x v="0"/>
  </r>
  <r>
    <x v="197"/>
    <x v="88"/>
    <n v="1218.8"/>
    <x v="17"/>
  </r>
  <r>
    <x v="198"/>
    <x v="40"/>
    <n v="2942.94"/>
    <x v="0"/>
  </r>
  <r>
    <x v="198"/>
    <x v="42"/>
    <n v="2845.93"/>
    <x v="0"/>
  </r>
  <r>
    <x v="198"/>
    <x v="44"/>
    <n v="2845.93"/>
    <x v="1"/>
  </r>
  <r>
    <x v="198"/>
    <x v="46"/>
    <n v="3363.83"/>
    <x v="0"/>
  </r>
  <r>
    <x v="198"/>
    <x v="48"/>
    <n v="2637.04"/>
    <x v="0"/>
  </r>
  <r>
    <x v="198"/>
    <x v="50"/>
    <n v="5269.91"/>
    <x v="1"/>
  </r>
  <r>
    <x v="198"/>
    <x v="34"/>
    <n v="7872.07"/>
    <x v="18"/>
  </r>
  <r>
    <x v="198"/>
    <x v="35"/>
    <n v="8273.16"/>
    <x v="7"/>
  </r>
  <r>
    <x v="198"/>
    <x v="36"/>
    <n v="6971.6"/>
    <x v="19"/>
  </r>
  <r>
    <x v="198"/>
    <x v="37"/>
    <n v="8817.89"/>
    <x v="9"/>
  </r>
  <r>
    <x v="198"/>
    <x v="38"/>
    <n v="8817.89"/>
    <x v="1"/>
  </r>
  <r>
    <x v="198"/>
    <x v="39"/>
    <n v="3916.47"/>
    <x v="10"/>
  </r>
  <r>
    <x v="198"/>
    <x v="69"/>
    <n v="1112.3800000000001"/>
    <x v="3"/>
  </r>
  <r>
    <x v="198"/>
    <x v="71"/>
    <n v="1058.22"/>
    <x v="3"/>
  </r>
  <r>
    <x v="198"/>
    <x v="74"/>
    <n v="2673.23"/>
    <x v="0"/>
  </r>
  <r>
    <x v="198"/>
    <x v="76"/>
    <n v="2591.7600000000002"/>
    <x v="0"/>
  </r>
  <r>
    <x v="198"/>
    <x v="78"/>
    <n v="2591.7600000000002"/>
    <x v="1"/>
  </r>
  <r>
    <x v="198"/>
    <x v="80"/>
    <n v="3946.54"/>
    <x v="0"/>
  </r>
  <r>
    <x v="198"/>
    <x v="82"/>
    <n v="2604.98"/>
    <x v="0"/>
  </r>
  <r>
    <x v="198"/>
    <x v="84"/>
    <n v="2604.98"/>
    <x v="15"/>
  </r>
  <r>
    <x v="198"/>
    <x v="86"/>
    <n v="24772.240000000002"/>
    <x v="0"/>
  </r>
  <r>
    <x v="198"/>
    <x v="88"/>
    <n v="332.96"/>
    <x v="17"/>
  </r>
  <r>
    <x v="199"/>
    <x v="40"/>
    <n v="58344.78"/>
    <x v="0"/>
  </r>
  <r>
    <x v="199"/>
    <x v="42"/>
    <n v="56421.46"/>
    <x v="0"/>
  </r>
  <r>
    <x v="199"/>
    <x v="44"/>
    <n v="56421.46"/>
    <x v="1"/>
  </r>
  <r>
    <x v="199"/>
    <x v="46"/>
    <n v="66688.990000000005"/>
    <x v="0"/>
  </r>
  <r>
    <x v="199"/>
    <x v="48"/>
    <n v="52280.27"/>
    <x v="0"/>
  </r>
  <r>
    <x v="199"/>
    <x v="50"/>
    <n v="104477.7"/>
    <x v="1"/>
  </r>
  <r>
    <x v="199"/>
    <x v="34"/>
    <n v="156066.4"/>
    <x v="18"/>
  </r>
  <r>
    <x v="199"/>
    <x v="35"/>
    <n v="164018.18"/>
    <x v="7"/>
  </r>
  <r>
    <x v="199"/>
    <x v="36"/>
    <n v="138214.21"/>
    <x v="8"/>
  </r>
  <r>
    <x v="199"/>
    <x v="37"/>
    <n v="174817.56"/>
    <x v="9"/>
  </r>
  <r>
    <x v="199"/>
    <x v="38"/>
    <n v="174817.56"/>
    <x v="1"/>
  </r>
  <r>
    <x v="199"/>
    <x v="39"/>
    <n v="77645.36"/>
    <x v="10"/>
  </r>
  <r>
    <x v="199"/>
    <x v="59"/>
    <n v="55560.639999999999"/>
    <x v="6"/>
  </r>
  <r>
    <x v="199"/>
    <x v="61"/>
    <n v="129624.1"/>
    <x v="6"/>
  </r>
  <r>
    <x v="199"/>
    <x v="63"/>
    <n v="97523.35"/>
    <x v="20"/>
  </r>
  <r>
    <x v="199"/>
    <x v="65"/>
    <n v="152806.43"/>
    <x v="21"/>
  </r>
  <r>
    <x v="199"/>
    <x v="67"/>
    <n v="169075.33"/>
    <x v="3"/>
  </r>
  <r>
    <x v="199"/>
    <x v="69"/>
    <n v="22053.38"/>
    <x v="3"/>
  </r>
  <r>
    <x v="199"/>
    <x v="71"/>
    <n v="20979.49"/>
    <x v="3"/>
  </r>
  <r>
    <x v="199"/>
    <x v="73"/>
    <n v="42118.69"/>
    <x v="22"/>
  </r>
  <r>
    <x v="199"/>
    <x v="74"/>
    <n v="52997.7"/>
    <x v="0"/>
  </r>
  <r>
    <x v="199"/>
    <x v="76"/>
    <n v="51382.48"/>
    <x v="0"/>
  </r>
  <r>
    <x v="199"/>
    <x v="78"/>
    <n v="51382.48"/>
    <x v="1"/>
  </r>
  <r>
    <x v="199"/>
    <x v="80"/>
    <n v="78241.490000000005"/>
    <x v="0"/>
  </r>
  <r>
    <x v="199"/>
    <x v="82"/>
    <n v="51644.61"/>
    <x v="0"/>
  </r>
  <r>
    <x v="199"/>
    <x v="84"/>
    <n v="51644.61"/>
    <x v="15"/>
  </r>
  <r>
    <x v="199"/>
    <x v="86"/>
    <n v="491117.86"/>
    <x v="0"/>
  </r>
  <r>
    <x v="199"/>
    <x v="88"/>
    <n v="6601.05"/>
    <x v="17"/>
  </r>
  <r>
    <x v="200"/>
    <x v="40"/>
    <n v="11723.48"/>
    <x v="0"/>
  </r>
  <r>
    <x v="200"/>
    <x v="42"/>
    <n v="11337.02"/>
    <x v="0"/>
  </r>
  <r>
    <x v="200"/>
    <x v="44"/>
    <n v="11337.02"/>
    <x v="1"/>
  </r>
  <r>
    <x v="200"/>
    <x v="46"/>
    <n v="13400.12"/>
    <x v="0"/>
  </r>
  <r>
    <x v="200"/>
    <x v="48"/>
    <n v="10504.91"/>
    <x v="0"/>
  </r>
  <r>
    <x v="200"/>
    <x v="50"/>
    <n v="20993.17"/>
    <x v="1"/>
  </r>
  <r>
    <x v="200"/>
    <x v="69"/>
    <n v="4431.28"/>
    <x v="3"/>
  </r>
  <r>
    <x v="200"/>
    <x v="71"/>
    <n v="4215.5"/>
    <x v="3"/>
  </r>
  <r>
    <x v="200"/>
    <x v="74"/>
    <n v="10649.07"/>
    <x v="0"/>
  </r>
  <r>
    <x v="200"/>
    <x v="76"/>
    <n v="10324.51"/>
    <x v="0"/>
  </r>
  <r>
    <x v="200"/>
    <x v="78"/>
    <n v="10324.51"/>
    <x v="1"/>
  </r>
  <r>
    <x v="200"/>
    <x v="80"/>
    <n v="15721.41"/>
    <x v="0"/>
  </r>
  <r>
    <x v="200"/>
    <x v="82"/>
    <n v="10377.18"/>
    <x v="0"/>
  </r>
  <r>
    <x v="200"/>
    <x v="84"/>
    <n v="10377.18"/>
    <x v="15"/>
  </r>
  <r>
    <x v="200"/>
    <x v="86"/>
    <n v="98682.52"/>
    <x v="0"/>
  </r>
  <r>
    <x v="200"/>
    <x v="88"/>
    <n v="1326.38"/>
    <x v="17"/>
  </r>
  <r>
    <x v="201"/>
    <x v="40"/>
    <n v="12669.1"/>
    <x v="0"/>
  </r>
  <r>
    <x v="201"/>
    <x v="42"/>
    <n v="12251.46"/>
    <x v="0"/>
  </r>
  <r>
    <x v="201"/>
    <x v="44"/>
    <n v="12251.46"/>
    <x v="1"/>
  </r>
  <r>
    <x v="201"/>
    <x v="46"/>
    <n v="14480.97"/>
    <x v="0"/>
  </r>
  <r>
    <x v="201"/>
    <x v="48"/>
    <n v="11352.24"/>
    <x v="0"/>
  </r>
  <r>
    <x v="201"/>
    <x v="50"/>
    <n v="22686.48"/>
    <x v="1"/>
  </r>
  <r>
    <x v="201"/>
    <x v="34"/>
    <n v="33888.550000000003"/>
    <x v="46"/>
  </r>
  <r>
    <x v="201"/>
    <x v="35"/>
    <n v="35615.22"/>
    <x v="46"/>
  </r>
  <r>
    <x v="201"/>
    <x v="36"/>
    <n v="30012.09"/>
    <x v="19"/>
  </r>
  <r>
    <x v="201"/>
    <x v="37"/>
    <n v="37960.22"/>
    <x v="9"/>
  </r>
  <r>
    <x v="201"/>
    <x v="38"/>
    <n v="37960.22"/>
    <x v="1"/>
  </r>
  <r>
    <x v="201"/>
    <x v="39"/>
    <n v="16860.060000000001"/>
    <x v="10"/>
  </r>
  <r>
    <x v="201"/>
    <x v="59"/>
    <n v="12064.54"/>
    <x v="47"/>
  </r>
  <r>
    <x v="201"/>
    <x v="61"/>
    <n v="28146.82"/>
    <x v="47"/>
  </r>
  <r>
    <x v="201"/>
    <x v="63"/>
    <n v="21176.400000000001"/>
    <x v="20"/>
  </r>
  <r>
    <x v="201"/>
    <x v="65"/>
    <n v="33180.68"/>
    <x v="21"/>
  </r>
  <r>
    <x v="201"/>
    <x v="67"/>
    <n v="36713.339999999997"/>
    <x v="3"/>
  </r>
  <r>
    <x v="201"/>
    <x v="69"/>
    <n v="4788.71"/>
    <x v="3"/>
  </r>
  <r>
    <x v="201"/>
    <x v="71"/>
    <n v="4555.53"/>
    <x v="3"/>
  </r>
  <r>
    <x v="201"/>
    <x v="73"/>
    <n v="9145.73"/>
    <x v="23"/>
  </r>
  <r>
    <x v="201"/>
    <x v="74"/>
    <n v="11508.02"/>
    <x v="0"/>
  </r>
  <r>
    <x v="201"/>
    <x v="76"/>
    <n v="11157.29"/>
    <x v="0"/>
  </r>
  <r>
    <x v="201"/>
    <x v="78"/>
    <n v="11157.29"/>
    <x v="1"/>
  </r>
  <r>
    <x v="201"/>
    <x v="80"/>
    <n v="16989.5"/>
    <x v="0"/>
  </r>
  <r>
    <x v="201"/>
    <x v="82"/>
    <n v="11214.21"/>
    <x v="0"/>
  </r>
  <r>
    <x v="201"/>
    <x v="84"/>
    <n v="11214.21"/>
    <x v="15"/>
  </r>
  <r>
    <x v="201"/>
    <x v="86"/>
    <n v="106642.26"/>
    <x v="0"/>
  </r>
  <r>
    <x v="201"/>
    <x v="88"/>
    <n v="1433.36"/>
    <x v="17"/>
  </r>
  <r>
    <x v="202"/>
    <x v="34"/>
    <n v="40319.75"/>
    <x v="18"/>
  </r>
  <r>
    <x v="203"/>
    <x v="40"/>
    <n v="30022.59"/>
    <x v="0"/>
  </r>
  <r>
    <x v="203"/>
    <x v="42"/>
    <n v="29032.9"/>
    <x v="0"/>
  </r>
  <r>
    <x v="203"/>
    <x v="44"/>
    <n v="29032.9"/>
    <x v="1"/>
  </r>
  <r>
    <x v="203"/>
    <x v="46"/>
    <n v="34316.29"/>
    <x v="0"/>
  </r>
  <r>
    <x v="203"/>
    <x v="48"/>
    <n v="26901.96"/>
    <x v="0"/>
  </r>
  <r>
    <x v="203"/>
    <x v="50"/>
    <n v="53761.3"/>
    <x v="1"/>
  </r>
  <r>
    <x v="203"/>
    <x v="34"/>
    <n v="80307.399999999994"/>
    <x v="18"/>
  </r>
  <r>
    <x v="203"/>
    <x v="35"/>
    <n v="84399.17"/>
    <x v="7"/>
  </r>
  <r>
    <x v="203"/>
    <x v="36"/>
    <n v="71121.16"/>
    <x v="8"/>
  </r>
  <r>
    <x v="203"/>
    <x v="37"/>
    <n v="89956.22"/>
    <x v="9"/>
  </r>
  <r>
    <x v="203"/>
    <x v="38"/>
    <n v="89956.22"/>
    <x v="1"/>
  </r>
  <r>
    <x v="203"/>
    <x v="39"/>
    <n v="39954.129999999997"/>
    <x v="10"/>
  </r>
  <r>
    <x v="203"/>
    <x v="67"/>
    <n v="87001.43"/>
    <x v="3"/>
  </r>
  <r>
    <x v="203"/>
    <x v="69"/>
    <n v="11348.05"/>
    <x v="3"/>
  </r>
  <r>
    <x v="203"/>
    <x v="71"/>
    <n v="10795.46"/>
    <x v="3"/>
  </r>
  <r>
    <x v="203"/>
    <x v="74"/>
    <n v="27271.14"/>
    <x v="0"/>
  </r>
  <r>
    <x v="203"/>
    <x v="76"/>
    <n v="26439.99"/>
    <x v="0"/>
  </r>
  <r>
    <x v="203"/>
    <x v="78"/>
    <n v="26439.99"/>
    <x v="1"/>
  </r>
  <r>
    <x v="203"/>
    <x v="80"/>
    <n v="40260.879999999997"/>
    <x v="0"/>
  </r>
  <r>
    <x v="203"/>
    <x v="82"/>
    <n v="26574.87"/>
    <x v="0"/>
  </r>
  <r>
    <x v="203"/>
    <x v="84"/>
    <n v="26574.87"/>
    <x v="15"/>
  </r>
  <r>
    <x v="203"/>
    <x v="86"/>
    <n v="252715.51"/>
    <x v="0"/>
  </r>
  <r>
    <x v="203"/>
    <x v="88"/>
    <n v="3396.71"/>
    <x v="17"/>
  </r>
  <r>
    <x v="204"/>
    <x v="40"/>
    <n v="3022.1"/>
    <x v="0"/>
  </r>
  <r>
    <x v="204"/>
    <x v="42"/>
    <n v="2922.48"/>
    <x v="0"/>
  </r>
  <r>
    <x v="204"/>
    <x v="44"/>
    <n v="2922.48"/>
    <x v="1"/>
  </r>
  <r>
    <x v="204"/>
    <x v="46"/>
    <n v="3454.3"/>
    <x v="0"/>
  </r>
  <r>
    <x v="204"/>
    <x v="48"/>
    <n v="2707.97"/>
    <x v="0"/>
  </r>
  <r>
    <x v="204"/>
    <x v="50"/>
    <n v="5411.65"/>
    <x v="1"/>
  </r>
  <r>
    <x v="204"/>
    <x v="34"/>
    <n v="8083.81"/>
    <x v="18"/>
  </r>
  <r>
    <x v="204"/>
    <x v="35"/>
    <n v="8495.69"/>
    <x v="7"/>
  </r>
  <r>
    <x v="204"/>
    <x v="36"/>
    <n v="7159.11"/>
    <x v="19"/>
  </r>
  <r>
    <x v="204"/>
    <x v="37"/>
    <n v="9055.06"/>
    <x v="9"/>
  </r>
  <r>
    <x v="204"/>
    <x v="38"/>
    <n v="9055.06"/>
    <x v="1"/>
  </r>
  <r>
    <x v="204"/>
    <x v="39"/>
    <n v="4021.81"/>
    <x v="10"/>
  </r>
  <r>
    <x v="204"/>
    <x v="59"/>
    <n v="2877.89"/>
    <x v="6"/>
  </r>
  <r>
    <x v="204"/>
    <x v="61"/>
    <n v="6714.17"/>
    <x v="6"/>
  </r>
  <r>
    <x v="204"/>
    <x v="63"/>
    <n v="5051.4399999999996"/>
    <x v="20"/>
  </r>
  <r>
    <x v="204"/>
    <x v="65"/>
    <n v="7914.95"/>
    <x v="21"/>
  </r>
  <r>
    <x v="204"/>
    <x v="67"/>
    <n v="8757.6299999999992"/>
    <x v="3"/>
  </r>
  <r>
    <x v="204"/>
    <x v="69"/>
    <n v="1142.3"/>
    <x v="3"/>
  </r>
  <r>
    <x v="204"/>
    <x v="71"/>
    <n v="1086.68"/>
    <x v="3"/>
  </r>
  <r>
    <x v="204"/>
    <x v="73"/>
    <n v="2181.63"/>
    <x v="23"/>
  </r>
  <r>
    <x v="204"/>
    <x v="74"/>
    <n v="2745.13"/>
    <x v="0"/>
  </r>
  <r>
    <x v="204"/>
    <x v="76"/>
    <n v="2661.47"/>
    <x v="0"/>
  </r>
  <r>
    <x v="204"/>
    <x v="78"/>
    <n v="2661.47"/>
    <x v="1"/>
  </r>
  <r>
    <x v="204"/>
    <x v="80"/>
    <n v="4052.69"/>
    <x v="0"/>
  </r>
  <r>
    <x v="204"/>
    <x v="82"/>
    <n v="2675.05"/>
    <x v="0"/>
  </r>
  <r>
    <x v="204"/>
    <x v="84"/>
    <n v="2675.05"/>
    <x v="15"/>
  </r>
  <r>
    <x v="204"/>
    <x v="86"/>
    <n v="25438.54"/>
    <x v="0"/>
  </r>
  <r>
    <x v="204"/>
    <x v="88"/>
    <n v="341.92"/>
    <x v="17"/>
  </r>
  <r>
    <x v="205"/>
    <x v="40"/>
    <n v="55132.18"/>
    <x v="0"/>
  </r>
  <r>
    <x v="205"/>
    <x v="42"/>
    <n v="53314.76"/>
    <x v="0"/>
  </r>
  <r>
    <x v="205"/>
    <x v="44"/>
    <n v="53314.76"/>
    <x v="1"/>
  </r>
  <r>
    <x v="205"/>
    <x v="46"/>
    <n v="63016.94"/>
    <x v="0"/>
  </r>
  <r>
    <x v="205"/>
    <x v="48"/>
    <n v="49401.59"/>
    <x v="0"/>
  </r>
  <r>
    <x v="205"/>
    <x v="50"/>
    <n v="98724.91"/>
    <x v="1"/>
  </r>
  <r>
    <x v="205"/>
    <x v="34"/>
    <n v="147473.01999999999"/>
    <x v="18"/>
  </r>
  <r>
    <x v="205"/>
    <x v="35"/>
    <n v="154986.96"/>
    <x v="7"/>
  </r>
  <r>
    <x v="205"/>
    <x v="36"/>
    <n v="130603.81"/>
    <x v="8"/>
  </r>
  <r>
    <x v="205"/>
    <x v="37"/>
    <n v="165191.69"/>
    <x v="9"/>
  </r>
  <r>
    <x v="205"/>
    <x v="38"/>
    <n v="165191.69"/>
    <x v="1"/>
  </r>
  <r>
    <x v="205"/>
    <x v="39"/>
    <n v="73370.02"/>
    <x v="10"/>
  </r>
  <r>
    <x v="205"/>
    <x v="59"/>
    <n v="52501.34"/>
    <x v="6"/>
  </r>
  <r>
    <x v="205"/>
    <x v="61"/>
    <n v="122486.7"/>
    <x v="6"/>
  </r>
  <r>
    <x v="205"/>
    <x v="63"/>
    <n v="92153.49"/>
    <x v="8"/>
  </r>
  <r>
    <x v="205"/>
    <x v="65"/>
    <n v="144392.54999999999"/>
    <x v="21"/>
  </r>
  <r>
    <x v="205"/>
    <x v="67"/>
    <n v="159765.64000000001"/>
    <x v="3"/>
  </r>
  <r>
    <x v="205"/>
    <x v="69"/>
    <n v="20839.07"/>
    <x v="3"/>
  </r>
  <r>
    <x v="205"/>
    <x v="71"/>
    <n v="19824.310000000001"/>
    <x v="3"/>
  </r>
  <r>
    <x v="205"/>
    <x v="73"/>
    <n v="39799.54"/>
    <x v="22"/>
  </r>
  <r>
    <x v="205"/>
    <x v="74"/>
    <n v="50079.53"/>
    <x v="0"/>
  </r>
  <r>
    <x v="205"/>
    <x v="76"/>
    <n v="48553.24"/>
    <x v="0"/>
  </r>
  <r>
    <x v="205"/>
    <x v="78"/>
    <n v="48553.24"/>
    <x v="1"/>
  </r>
  <r>
    <x v="205"/>
    <x v="80"/>
    <n v="73933.33"/>
    <x v="0"/>
  </r>
  <r>
    <x v="205"/>
    <x v="82"/>
    <n v="48800.94"/>
    <x v="0"/>
  </r>
  <r>
    <x v="205"/>
    <x v="84"/>
    <n v="48800.94"/>
    <x v="15"/>
  </r>
  <r>
    <x v="205"/>
    <x v="86"/>
    <n v="464075.75"/>
    <x v="0"/>
  </r>
  <r>
    <x v="205"/>
    <x v="88"/>
    <n v="6237.58"/>
    <x v="17"/>
  </r>
  <r>
    <x v="206"/>
    <x v="40"/>
    <n v="946915.33"/>
    <x v="0"/>
  </r>
  <r>
    <x v="206"/>
    <x v="41"/>
    <n v="254001.1"/>
    <x v="0"/>
  </r>
  <r>
    <x v="206"/>
    <x v="42"/>
    <n v="915700.58"/>
    <x v="0"/>
  </r>
  <r>
    <x v="206"/>
    <x v="43"/>
    <n v="245628.04"/>
    <x v="0"/>
  </r>
  <r>
    <x v="206"/>
    <x v="44"/>
    <n v="919836.07"/>
    <x v="1"/>
  </r>
  <r>
    <x v="206"/>
    <x v="45"/>
    <n v="245628.04"/>
    <x v="1"/>
  </r>
  <r>
    <x v="206"/>
    <x v="46"/>
    <n v="1082339.03"/>
    <x v="0"/>
  </r>
  <r>
    <x v="206"/>
    <x v="47"/>
    <n v="279578.43"/>
    <x v="0"/>
  </r>
  <r>
    <x v="206"/>
    <x v="48"/>
    <n v="848490.49"/>
    <x v="0"/>
  </r>
  <r>
    <x v="206"/>
    <x v="49"/>
    <n v="219173.13"/>
    <x v="0"/>
  </r>
  <r>
    <x v="206"/>
    <x v="50"/>
    <n v="1703294.36"/>
    <x v="1"/>
  </r>
  <r>
    <x v="206"/>
    <x v="51"/>
    <n v="437998.98"/>
    <x v="1"/>
  </r>
  <r>
    <x v="206"/>
    <x v="34"/>
    <n v="2527159.04"/>
    <x v="18"/>
  </r>
  <r>
    <x v="206"/>
    <x v="52"/>
    <n v="559767.84"/>
    <x v="18"/>
  </r>
  <r>
    <x v="206"/>
    <x v="35"/>
    <n v="2655920.96"/>
    <x v="7"/>
  </r>
  <r>
    <x v="206"/>
    <x v="53"/>
    <n v="588288.71"/>
    <x v="7"/>
  </r>
  <r>
    <x v="206"/>
    <x v="36"/>
    <n v="2243168.34"/>
    <x v="8"/>
  </r>
  <r>
    <x v="206"/>
    <x v="54"/>
    <n v="495736.87"/>
    <x v="8"/>
  </r>
  <r>
    <x v="206"/>
    <x v="37"/>
    <n v="2837227.92"/>
    <x v="9"/>
  </r>
  <r>
    <x v="206"/>
    <x v="55"/>
    <n v="88623.42"/>
    <x v="9"/>
  </r>
  <r>
    <x v="206"/>
    <x v="56"/>
    <n v="427229.92"/>
    <x v="9"/>
  </r>
  <r>
    <x v="206"/>
    <x v="38"/>
    <n v="2850041.41"/>
    <x v="1"/>
  </r>
  <r>
    <x v="206"/>
    <x v="57"/>
    <n v="627023.15"/>
    <x v="1"/>
  </r>
  <r>
    <x v="206"/>
    <x v="39"/>
    <n v="1260157.07"/>
    <x v="10"/>
  </r>
  <r>
    <x v="206"/>
    <x v="58"/>
    <n v="278492.84000000003"/>
    <x v="10"/>
  </r>
  <r>
    <x v="206"/>
    <x v="59"/>
    <n v="950735.52"/>
    <x v="6"/>
  </r>
  <r>
    <x v="206"/>
    <x v="60"/>
    <n v="232925.36"/>
    <x v="6"/>
  </r>
  <r>
    <x v="206"/>
    <x v="61"/>
    <n v="2218085.23"/>
    <x v="6"/>
  </r>
  <r>
    <x v="206"/>
    <x v="62"/>
    <n v="543419.56999999995"/>
    <x v="6"/>
  </r>
  <r>
    <x v="206"/>
    <x v="63"/>
    <n v="1640281.97"/>
    <x v="20"/>
  </r>
  <r>
    <x v="206"/>
    <x v="64"/>
    <n v="349789.8"/>
    <x v="20"/>
  </r>
  <r>
    <x v="206"/>
    <x v="65"/>
    <n v="2540148.02"/>
    <x v="21"/>
  </r>
  <r>
    <x v="206"/>
    <x v="66"/>
    <n v="548075.18999999994"/>
    <x v="21"/>
  </r>
  <r>
    <x v="206"/>
    <x v="67"/>
    <n v="2810590.9"/>
    <x v="3"/>
  </r>
  <r>
    <x v="206"/>
    <x v="68"/>
    <n v="606427.31999999995"/>
    <x v="3"/>
  </r>
  <r>
    <x v="206"/>
    <x v="69"/>
    <n v="359535.05"/>
    <x v="3"/>
  </r>
  <r>
    <x v="206"/>
    <x v="70"/>
    <n v="92453.77"/>
    <x v="3"/>
  </r>
  <r>
    <x v="206"/>
    <x v="71"/>
    <n v="342027.57"/>
    <x v="3"/>
  </r>
  <r>
    <x v="206"/>
    <x v="72"/>
    <n v="87951.75"/>
    <x v="3"/>
  </r>
  <r>
    <x v="206"/>
    <x v="73"/>
    <n v="876724.9"/>
    <x v="22"/>
  </r>
  <r>
    <x v="206"/>
    <x v="74"/>
    <n v="860134.24"/>
    <x v="0"/>
  </r>
  <r>
    <x v="206"/>
    <x v="75"/>
    <n v="230722.89"/>
    <x v="0"/>
  </r>
  <r>
    <x v="206"/>
    <x v="76"/>
    <n v="833919.78"/>
    <x v="0"/>
  </r>
  <r>
    <x v="206"/>
    <x v="77"/>
    <n v="223691.11"/>
    <x v="0"/>
  </r>
  <r>
    <x v="206"/>
    <x v="78"/>
    <n v="837685.93"/>
    <x v="1"/>
  </r>
  <r>
    <x v="206"/>
    <x v="79"/>
    <n v="223691.11"/>
    <x v="1"/>
  </r>
  <r>
    <x v="206"/>
    <x v="80"/>
    <n v="1269832.03"/>
    <x v="0"/>
  </r>
  <r>
    <x v="206"/>
    <x v="81"/>
    <n v="328009.64"/>
    <x v="0"/>
  </r>
  <r>
    <x v="206"/>
    <x v="82"/>
    <n v="838173.97"/>
    <x v="0"/>
  </r>
  <r>
    <x v="206"/>
    <x v="83"/>
    <n v="216508.28"/>
    <x v="0"/>
  </r>
  <r>
    <x v="206"/>
    <x v="84"/>
    <n v="838173.97"/>
    <x v="15"/>
  </r>
  <r>
    <x v="206"/>
    <x v="85"/>
    <n v="216508.28"/>
    <x v="15"/>
  </r>
  <r>
    <x v="206"/>
    <x v="86"/>
    <n v="7970671.3099999996"/>
    <x v="0"/>
  </r>
  <r>
    <x v="206"/>
    <x v="87"/>
    <n v="2058899.93"/>
    <x v="0"/>
  </r>
  <r>
    <x v="206"/>
    <x v="88"/>
    <n v="107616.52"/>
    <x v="17"/>
  </r>
  <r>
    <x v="206"/>
    <x v="89"/>
    <n v="27673.39"/>
    <x v="17"/>
  </r>
  <r>
    <x v="207"/>
    <x v="40"/>
    <n v="15630.1"/>
    <x v="0"/>
  </r>
  <r>
    <x v="207"/>
    <x v="42"/>
    <n v="15114.86"/>
    <x v="0"/>
  </r>
  <r>
    <x v="207"/>
    <x v="44"/>
    <n v="15114.86"/>
    <x v="1"/>
  </r>
  <r>
    <x v="207"/>
    <x v="46"/>
    <n v="17865.45"/>
    <x v="0"/>
  </r>
  <r>
    <x v="207"/>
    <x v="48"/>
    <n v="14005.47"/>
    <x v="0"/>
  </r>
  <r>
    <x v="207"/>
    <x v="50"/>
    <n v="27988.74"/>
    <x v="1"/>
  </r>
  <r>
    <x v="207"/>
    <x v="34"/>
    <n v="41808.94"/>
    <x v="18"/>
  </r>
  <r>
    <x v="207"/>
    <x v="35"/>
    <n v="43939.16"/>
    <x v="7"/>
  </r>
  <r>
    <x v="207"/>
    <x v="36"/>
    <n v="37026.480000000003"/>
    <x v="8"/>
  </r>
  <r>
    <x v="207"/>
    <x v="37"/>
    <n v="46832.23"/>
    <x v="9"/>
  </r>
  <r>
    <x v="207"/>
    <x v="38"/>
    <n v="46832.23"/>
    <x v="1"/>
  </r>
  <r>
    <x v="207"/>
    <x v="39"/>
    <n v="20800.57"/>
    <x v="10"/>
  </r>
  <r>
    <x v="207"/>
    <x v="59"/>
    <n v="14884.25"/>
    <x v="6"/>
  </r>
  <r>
    <x v="207"/>
    <x v="61"/>
    <n v="34725.26"/>
    <x v="6"/>
  </r>
  <r>
    <x v="207"/>
    <x v="63"/>
    <n v="26125.73"/>
    <x v="20"/>
  </r>
  <r>
    <x v="207"/>
    <x v="65"/>
    <n v="40935.620000000003"/>
    <x v="21"/>
  </r>
  <r>
    <x v="207"/>
    <x v="67"/>
    <n v="45293.93"/>
    <x v="1"/>
  </r>
  <r>
    <x v="207"/>
    <x v="73"/>
    <n v="11283.26"/>
    <x v="22"/>
  </r>
  <r>
    <x v="207"/>
    <x v="74"/>
    <n v="14197.66"/>
    <x v="0"/>
  </r>
  <r>
    <x v="207"/>
    <x v="76"/>
    <n v="13764.96"/>
    <x v="0"/>
  </r>
  <r>
    <x v="207"/>
    <x v="78"/>
    <n v="13764.96"/>
    <x v="1"/>
  </r>
  <r>
    <x v="207"/>
    <x v="80"/>
    <n v="20960.27"/>
    <x v="0"/>
  </r>
  <r>
    <x v="207"/>
    <x v="82"/>
    <n v="13835.18"/>
    <x v="0"/>
  </r>
  <r>
    <x v="207"/>
    <x v="84"/>
    <n v="13835.18"/>
    <x v="15"/>
  </r>
  <r>
    <x v="207"/>
    <x v="86"/>
    <n v="131566.56"/>
    <x v="0"/>
  </r>
  <r>
    <x v="207"/>
    <x v="88"/>
    <n v="1768.37"/>
    <x v="17"/>
  </r>
  <r>
    <x v="208"/>
    <x v="40"/>
    <n v="8515.15"/>
    <x v="0"/>
  </r>
  <r>
    <x v="208"/>
    <x v="42"/>
    <n v="8234.4500000000007"/>
    <x v="0"/>
  </r>
  <r>
    <x v="208"/>
    <x v="44"/>
    <n v="8234.4500000000007"/>
    <x v="1"/>
  </r>
  <r>
    <x v="208"/>
    <x v="46"/>
    <n v="9732.9500000000007"/>
    <x v="0"/>
  </r>
  <r>
    <x v="208"/>
    <x v="48"/>
    <n v="7630.06"/>
    <x v="0"/>
  </r>
  <r>
    <x v="208"/>
    <x v="50"/>
    <n v="15248.03"/>
    <x v="1"/>
  </r>
  <r>
    <x v="208"/>
    <x v="34"/>
    <n v="22777.16"/>
    <x v="18"/>
  </r>
  <r>
    <x v="208"/>
    <x v="35"/>
    <n v="23937.69"/>
    <x v="7"/>
  </r>
  <r>
    <x v="208"/>
    <x v="36"/>
    <n v="20171.72"/>
    <x v="8"/>
  </r>
  <r>
    <x v="208"/>
    <x v="37"/>
    <n v="25513.81"/>
    <x v="9"/>
  </r>
  <r>
    <x v="208"/>
    <x v="38"/>
    <n v="25513.81"/>
    <x v="1"/>
  </r>
  <r>
    <x v="208"/>
    <x v="39"/>
    <n v="11331.98"/>
    <x v="10"/>
  </r>
  <r>
    <x v="208"/>
    <x v="69"/>
    <n v="3218.59"/>
    <x v="3"/>
  </r>
  <r>
    <x v="208"/>
    <x v="71"/>
    <n v="3061.86"/>
    <x v="3"/>
  </r>
  <r>
    <x v="208"/>
    <x v="74"/>
    <n v="7734.77"/>
    <x v="0"/>
  </r>
  <r>
    <x v="208"/>
    <x v="76"/>
    <n v="7499.03"/>
    <x v="0"/>
  </r>
  <r>
    <x v="208"/>
    <x v="78"/>
    <n v="7499.03"/>
    <x v="1"/>
  </r>
  <r>
    <x v="208"/>
    <x v="80"/>
    <n v="11418.98"/>
    <x v="0"/>
  </r>
  <r>
    <x v="208"/>
    <x v="82"/>
    <n v="7537.29"/>
    <x v="0"/>
  </r>
  <r>
    <x v="208"/>
    <x v="84"/>
    <n v="7537.29"/>
    <x v="15"/>
  </r>
  <r>
    <x v="208"/>
    <x v="86"/>
    <n v="71676.37"/>
    <x v="0"/>
  </r>
  <r>
    <x v="208"/>
    <x v="88"/>
    <n v="963.39"/>
    <x v="17"/>
  </r>
  <r>
    <x v="209"/>
    <x v="40"/>
    <n v="40395.800000000003"/>
    <x v="0"/>
  </r>
  <r>
    <x v="209"/>
    <x v="42"/>
    <n v="39064.160000000003"/>
    <x v="0"/>
  </r>
  <r>
    <x v="209"/>
    <x v="44"/>
    <n v="39064.160000000003"/>
    <x v="1"/>
  </r>
  <r>
    <x v="209"/>
    <x v="46"/>
    <n v="46173.03"/>
    <x v="0"/>
  </r>
  <r>
    <x v="209"/>
    <x v="48"/>
    <n v="36196.949999999997"/>
    <x v="0"/>
  </r>
  <r>
    <x v="209"/>
    <x v="50"/>
    <n v="72336.55"/>
    <x v="1"/>
  </r>
  <r>
    <x v="209"/>
    <x v="34"/>
    <n v="108054.69"/>
    <x v="18"/>
  </r>
  <r>
    <x v="209"/>
    <x v="35"/>
    <n v="113560.21"/>
    <x v="7"/>
  </r>
  <r>
    <x v="209"/>
    <x v="36"/>
    <n v="95694.48"/>
    <x v="8"/>
  </r>
  <r>
    <x v="209"/>
    <x v="37"/>
    <n v="121037.31"/>
    <x v="9"/>
  </r>
  <r>
    <x v="209"/>
    <x v="38"/>
    <n v="121037.31"/>
    <x v="1"/>
  </r>
  <r>
    <x v="209"/>
    <x v="39"/>
    <n v="53758.82"/>
    <x v="10"/>
  </r>
  <r>
    <x v="209"/>
    <x v="59"/>
    <n v="38468.160000000003"/>
    <x v="6"/>
  </r>
  <r>
    <x v="209"/>
    <x v="61"/>
    <n v="89747"/>
    <x v="6"/>
  </r>
  <r>
    <x v="209"/>
    <x v="63"/>
    <n v="67521.61"/>
    <x v="20"/>
  </r>
  <r>
    <x v="209"/>
    <x v="65"/>
    <n v="105797.6"/>
    <x v="21"/>
  </r>
  <r>
    <x v="209"/>
    <x v="67"/>
    <n v="117061.59"/>
    <x v="3"/>
  </r>
  <r>
    <x v="209"/>
    <x v="69"/>
    <n v="15268.95"/>
    <x v="3"/>
  </r>
  <r>
    <x v="209"/>
    <x v="71"/>
    <n v="14525.44"/>
    <x v="3"/>
  </r>
  <r>
    <x v="209"/>
    <x v="73"/>
    <n v="29161.45"/>
    <x v="22"/>
  </r>
  <r>
    <x v="209"/>
    <x v="74"/>
    <n v="36693.68"/>
    <x v="0"/>
  </r>
  <r>
    <x v="209"/>
    <x v="76"/>
    <n v="35575.360000000001"/>
    <x v="0"/>
  </r>
  <r>
    <x v="209"/>
    <x v="78"/>
    <n v="35575.360000000001"/>
    <x v="1"/>
  </r>
  <r>
    <x v="209"/>
    <x v="80"/>
    <n v="54171.55"/>
    <x v="0"/>
  </r>
  <r>
    <x v="209"/>
    <x v="82"/>
    <n v="35756.85"/>
    <x v="0"/>
  </r>
  <r>
    <x v="209"/>
    <x v="84"/>
    <n v="35756.85"/>
    <x v="15"/>
  </r>
  <r>
    <x v="209"/>
    <x v="86"/>
    <n v="340032.11"/>
    <x v="0"/>
  </r>
  <r>
    <x v="209"/>
    <x v="88"/>
    <n v="4570.32"/>
    <x v="17"/>
  </r>
  <r>
    <x v="210"/>
    <x v="40"/>
    <n v="148421.74"/>
    <x v="0"/>
  </r>
  <r>
    <x v="210"/>
    <x v="41"/>
    <n v="40403.050000000003"/>
    <x v="0"/>
  </r>
  <r>
    <x v="210"/>
    <x v="42"/>
    <n v="143529.07"/>
    <x v="0"/>
  </r>
  <r>
    <x v="210"/>
    <x v="43"/>
    <n v="39071.17"/>
    <x v="0"/>
  </r>
  <r>
    <x v="210"/>
    <x v="44"/>
    <n v="143529.07"/>
    <x v="1"/>
  </r>
  <r>
    <x v="210"/>
    <x v="45"/>
    <n v="39071.17"/>
    <x v="1"/>
  </r>
  <r>
    <x v="210"/>
    <x v="46"/>
    <n v="169648.37"/>
    <x v="0"/>
  </r>
  <r>
    <x v="210"/>
    <x v="47"/>
    <n v="44471.54"/>
    <x v="0"/>
  </r>
  <r>
    <x v="210"/>
    <x v="48"/>
    <n v="132994.4"/>
    <x v="0"/>
  </r>
  <r>
    <x v="210"/>
    <x v="49"/>
    <n v="34863.089999999997"/>
    <x v="0"/>
  </r>
  <r>
    <x v="210"/>
    <x v="50"/>
    <n v="265778.06"/>
    <x v="1"/>
  </r>
  <r>
    <x v="210"/>
    <x v="51"/>
    <n v="69670.929999999993"/>
    <x v="1"/>
  </r>
  <r>
    <x v="210"/>
    <x v="34"/>
    <n v="397013.21"/>
    <x v="18"/>
  </r>
  <r>
    <x v="210"/>
    <x v="52"/>
    <n v="104072.85"/>
    <x v="18"/>
  </r>
  <r>
    <x v="210"/>
    <x v="35"/>
    <n v="417241.53"/>
    <x v="7"/>
  </r>
  <r>
    <x v="210"/>
    <x v="53"/>
    <n v="109375.5"/>
    <x v="7"/>
  </r>
  <r>
    <x v="210"/>
    <x v="36"/>
    <n v="351599.49"/>
    <x v="8"/>
  </r>
  <r>
    <x v="210"/>
    <x v="54"/>
    <n v="92168.12"/>
    <x v="8"/>
  </r>
  <r>
    <x v="210"/>
    <x v="37"/>
    <n v="444713.79"/>
    <x v="9"/>
  </r>
  <r>
    <x v="210"/>
    <x v="56"/>
    <n v="83813.759999999995"/>
    <x v="9"/>
  </r>
  <r>
    <x v="210"/>
    <x v="38"/>
    <n v="444713.79"/>
    <x v="1"/>
  </r>
  <r>
    <x v="210"/>
    <x v="57"/>
    <n v="116577.06"/>
    <x v="1"/>
  </r>
  <r>
    <x v="210"/>
    <x v="39"/>
    <n v="197519.99"/>
    <x v="10"/>
  </r>
  <r>
    <x v="210"/>
    <x v="58"/>
    <n v="51777.79"/>
    <x v="10"/>
  </r>
  <r>
    <x v="210"/>
    <x v="59"/>
    <n v="141339.26"/>
    <x v="6"/>
  </r>
  <r>
    <x v="210"/>
    <x v="60"/>
    <n v="37050.6"/>
    <x v="6"/>
  </r>
  <r>
    <x v="210"/>
    <x v="61"/>
    <n v="329747.34000000003"/>
    <x v="6"/>
  </r>
  <r>
    <x v="210"/>
    <x v="62"/>
    <n v="86439.81"/>
    <x v="6"/>
  </r>
  <r>
    <x v="210"/>
    <x v="63"/>
    <n v="248087.08"/>
    <x v="20"/>
  </r>
  <r>
    <x v="210"/>
    <x v="64"/>
    <n v="65033.43"/>
    <x v="20"/>
  </r>
  <r>
    <x v="210"/>
    <x v="65"/>
    <n v="388720.25"/>
    <x v="21"/>
  </r>
  <r>
    <x v="210"/>
    <x v="66"/>
    <n v="101898.94"/>
    <x v="21"/>
  </r>
  <r>
    <x v="210"/>
    <x v="67"/>
    <n v="430106.27"/>
    <x v="3"/>
  </r>
  <r>
    <x v="210"/>
    <x v="68"/>
    <n v="112747.85"/>
    <x v="3"/>
  </r>
  <r>
    <x v="210"/>
    <x v="69"/>
    <n v="56101.01"/>
    <x v="3"/>
  </r>
  <r>
    <x v="210"/>
    <x v="70"/>
    <n v="14706.29"/>
    <x v="3"/>
  </r>
  <r>
    <x v="210"/>
    <x v="71"/>
    <n v="53369.18"/>
    <x v="3"/>
  </r>
  <r>
    <x v="210"/>
    <x v="72"/>
    <n v="13990.17"/>
    <x v="3"/>
  </r>
  <r>
    <x v="210"/>
    <x v="73"/>
    <n v="135231.47"/>
    <x v="22"/>
  </r>
  <r>
    <x v="210"/>
    <x v="74"/>
    <n v="134819.47"/>
    <x v="0"/>
  </r>
  <r>
    <x v="210"/>
    <x v="75"/>
    <n v="36700.269999999997"/>
    <x v="0"/>
  </r>
  <r>
    <x v="210"/>
    <x v="76"/>
    <n v="130710.55"/>
    <x v="0"/>
  </r>
  <r>
    <x v="210"/>
    <x v="77"/>
    <n v="35581.75"/>
    <x v="0"/>
  </r>
  <r>
    <x v="210"/>
    <x v="78"/>
    <n v="130710.55"/>
    <x v="1"/>
  </r>
  <r>
    <x v="210"/>
    <x v="79"/>
    <n v="35581.75"/>
    <x v="1"/>
  </r>
  <r>
    <x v="210"/>
    <x v="80"/>
    <n v="199036.46"/>
    <x v="0"/>
  </r>
  <r>
    <x v="210"/>
    <x v="81"/>
    <n v="52175.32"/>
    <x v="0"/>
  </r>
  <r>
    <x v="210"/>
    <x v="82"/>
    <n v="131377.35999999999"/>
    <x v="0"/>
  </r>
  <r>
    <x v="210"/>
    <x v="83"/>
    <n v="34439.199999999997"/>
    <x v="0"/>
  </r>
  <r>
    <x v="210"/>
    <x v="84"/>
    <n v="131377.35999999999"/>
    <x v="15"/>
  </r>
  <r>
    <x v="210"/>
    <x v="85"/>
    <n v="34439.199999999997"/>
    <x v="15"/>
  </r>
  <r>
    <x v="210"/>
    <x v="86"/>
    <n v="1249341.79"/>
    <x v="0"/>
  </r>
  <r>
    <x v="210"/>
    <x v="87"/>
    <n v="327501.84999999998"/>
    <x v="0"/>
  </r>
  <r>
    <x v="210"/>
    <x v="88"/>
    <n v="16792.23"/>
    <x v="17"/>
  </r>
  <r>
    <x v="210"/>
    <x v="89"/>
    <n v="4401.91"/>
    <x v="17"/>
  </r>
  <r>
    <x v="211"/>
    <x v="40"/>
    <n v="786656.48"/>
    <x v="0"/>
  </r>
  <r>
    <x v="211"/>
    <x v="41"/>
    <n v="212704.03"/>
    <x v="0"/>
  </r>
  <r>
    <x v="211"/>
    <x v="42"/>
    <n v="760724.6"/>
    <x v="0"/>
  </r>
  <r>
    <x v="211"/>
    <x v="43"/>
    <n v="205692.31"/>
    <x v="0"/>
  </r>
  <r>
    <x v="211"/>
    <x v="44"/>
    <n v="760724.6"/>
    <x v="1"/>
  </r>
  <r>
    <x v="211"/>
    <x v="45"/>
    <n v="205692.31"/>
    <x v="1"/>
  </r>
  <r>
    <x v="211"/>
    <x v="46"/>
    <n v="899160.64"/>
    <x v="0"/>
  </r>
  <r>
    <x v="211"/>
    <x v="47"/>
    <n v="234122.84"/>
    <x v="0"/>
  </r>
  <r>
    <x v="211"/>
    <x v="48"/>
    <n v="704889.35"/>
    <x v="0"/>
  </r>
  <r>
    <x v="211"/>
    <x v="49"/>
    <n v="183538.61"/>
    <x v="0"/>
  </r>
  <r>
    <x v="211"/>
    <x v="50"/>
    <n v="1408661.77"/>
    <x v="1"/>
  </r>
  <r>
    <x v="211"/>
    <x v="51"/>
    <n v="366786.4"/>
    <x v="1"/>
  </r>
  <r>
    <x v="211"/>
    <x v="34"/>
    <n v="2104226.88"/>
    <x v="18"/>
  </r>
  <r>
    <x v="211"/>
    <x v="52"/>
    <n v="468757.33"/>
    <x v="18"/>
  </r>
  <r>
    <x v="211"/>
    <x v="35"/>
    <n v="2211439.87"/>
    <x v="7"/>
  </r>
  <r>
    <x v="211"/>
    <x v="53"/>
    <n v="492641.1"/>
    <x v="7"/>
  </r>
  <r>
    <x v="211"/>
    <x v="36"/>
    <n v="1863527.63"/>
    <x v="8"/>
  </r>
  <r>
    <x v="211"/>
    <x v="54"/>
    <n v="415136.91"/>
    <x v="8"/>
  </r>
  <r>
    <x v="211"/>
    <x v="37"/>
    <n v="2357046.7400000002"/>
    <x v="9"/>
  </r>
  <r>
    <x v="211"/>
    <x v="55"/>
    <n v="141434.01"/>
    <x v="9"/>
  </r>
  <r>
    <x v="211"/>
    <x v="56"/>
    <n v="357768.23"/>
    <x v="9"/>
  </r>
  <r>
    <x v="211"/>
    <x v="38"/>
    <n v="2357046.7400000002"/>
    <x v="1"/>
  </r>
  <r>
    <x v="211"/>
    <x v="57"/>
    <n v="525077.86"/>
    <x v="1"/>
  </r>
  <r>
    <x v="211"/>
    <x v="39"/>
    <n v="1046884.21"/>
    <x v="10"/>
  </r>
  <r>
    <x v="211"/>
    <x v="58"/>
    <n v="233213.75"/>
    <x v="10"/>
  </r>
  <r>
    <x v="211"/>
    <x v="59"/>
    <n v="749118.29"/>
    <x v="6"/>
  </r>
  <r>
    <x v="211"/>
    <x v="60"/>
    <n v="166880.62"/>
    <x v="6"/>
  </r>
  <r>
    <x v="211"/>
    <x v="61"/>
    <n v="1747708.13"/>
    <x v="6"/>
  </r>
  <r>
    <x v="211"/>
    <x v="62"/>
    <n v="389335.87"/>
    <x v="6"/>
  </r>
  <r>
    <x v="211"/>
    <x v="63"/>
    <n v="1314897.06"/>
    <x v="20"/>
  </r>
  <r>
    <x v="211"/>
    <x v="64"/>
    <n v="292918.81"/>
    <x v="20"/>
  </r>
  <r>
    <x v="211"/>
    <x v="65"/>
    <n v="2060272.97"/>
    <x v="21"/>
  </r>
  <r>
    <x v="211"/>
    <x v="66"/>
    <n v="458965.74"/>
    <x v="21"/>
  </r>
  <r>
    <x v="211"/>
    <x v="67"/>
    <n v="2279624.81"/>
    <x v="3"/>
  </r>
  <r>
    <x v="211"/>
    <x v="68"/>
    <n v="507830.62"/>
    <x v="3"/>
  </r>
  <r>
    <x v="211"/>
    <x v="69"/>
    <n v="297343.37"/>
    <x v="3"/>
  </r>
  <r>
    <x v="211"/>
    <x v="70"/>
    <n v="77422.070000000007"/>
    <x v="3"/>
  </r>
  <r>
    <x v="211"/>
    <x v="71"/>
    <n v="282864.28999999998"/>
    <x v="3"/>
  </r>
  <r>
    <x v="211"/>
    <x v="72"/>
    <n v="73652.009999999995"/>
    <x v="3"/>
  </r>
  <r>
    <x v="211"/>
    <x v="73"/>
    <n v="715746.55"/>
    <x v="22"/>
  </r>
  <r>
    <x v="211"/>
    <x v="74"/>
    <n v="714562.47"/>
    <x v="0"/>
  </r>
  <r>
    <x v="211"/>
    <x v="75"/>
    <n v="193210.54"/>
    <x v="0"/>
  </r>
  <r>
    <x v="211"/>
    <x v="76"/>
    <n v="692784.63"/>
    <x v="0"/>
  </r>
  <r>
    <x v="211"/>
    <x v="77"/>
    <n v="187322.03"/>
    <x v="0"/>
  </r>
  <r>
    <x v="211"/>
    <x v="78"/>
    <n v="692784.63"/>
    <x v="1"/>
  </r>
  <r>
    <x v="211"/>
    <x v="79"/>
    <n v="187322.03"/>
    <x v="1"/>
  </r>
  <r>
    <x v="211"/>
    <x v="80"/>
    <n v="1054921.74"/>
    <x v="0"/>
  </r>
  <r>
    <x v="211"/>
    <x v="81"/>
    <n v="274679.81"/>
    <x v="0"/>
  </r>
  <r>
    <x v="211"/>
    <x v="82"/>
    <n v="696318.83"/>
    <x v="0"/>
  </r>
  <r>
    <x v="211"/>
    <x v="83"/>
    <n v="181307.03"/>
    <x v="0"/>
  </r>
  <r>
    <x v="211"/>
    <x v="84"/>
    <n v="696318.83"/>
    <x v="15"/>
  </r>
  <r>
    <x v="211"/>
    <x v="85"/>
    <n v="181307.03"/>
    <x v="15"/>
  </r>
  <r>
    <x v="211"/>
    <x v="86"/>
    <n v="6621690.3799999999"/>
    <x v="0"/>
  </r>
  <r>
    <x v="211"/>
    <x v="87"/>
    <n v="1724151.27"/>
    <x v="0"/>
  </r>
  <r>
    <x v="211"/>
    <x v="88"/>
    <n v="89001.22"/>
    <x v="17"/>
  </r>
  <r>
    <x v="211"/>
    <x v="89"/>
    <n v="23174.080000000002"/>
    <x v="17"/>
  </r>
  <r>
    <x v="212"/>
    <x v="40"/>
    <n v="19405.669999999998"/>
    <x v="0"/>
  </r>
  <r>
    <x v="212"/>
    <x v="42"/>
    <n v="18765.97"/>
    <x v="0"/>
  </r>
  <r>
    <x v="212"/>
    <x v="44"/>
    <n v="18765.97"/>
    <x v="1"/>
  </r>
  <r>
    <x v="212"/>
    <x v="46"/>
    <n v="22180.98"/>
    <x v="0"/>
  </r>
  <r>
    <x v="212"/>
    <x v="48"/>
    <n v="17388.59"/>
    <x v="0"/>
  </r>
  <r>
    <x v="212"/>
    <x v="50"/>
    <n v="34749.629999999997"/>
    <x v="1"/>
  </r>
  <r>
    <x v="212"/>
    <x v="34"/>
    <n v="51908.21"/>
    <x v="18"/>
  </r>
  <r>
    <x v="212"/>
    <x v="35"/>
    <n v="54553"/>
    <x v="7"/>
  </r>
  <r>
    <x v="212"/>
    <x v="36"/>
    <n v="45970.51"/>
    <x v="8"/>
  </r>
  <r>
    <x v="212"/>
    <x v="37"/>
    <n v="58144.91"/>
    <x v="9"/>
  </r>
  <r>
    <x v="212"/>
    <x v="38"/>
    <n v="58144.91"/>
    <x v="1"/>
  </r>
  <r>
    <x v="212"/>
    <x v="39"/>
    <n v="25825.11"/>
    <x v="10"/>
  </r>
  <r>
    <x v="212"/>
    <x v="59"/>
    <n v="18479.66"/>
    <x v="6"/>
  </r>
  <r>
    <x v="212"/>
    <x v="61"/>
    <n v="43113.41"/>
    <x v="6"/>
  </r>
  <r>
    <x v="212"/>
    <x v="63"/>
    <n v="32436.6"/>
    <x v="20"/>
  </r>
  <r>
    <x v="212"/>
    <x v="65"/>
    <n v="50823.93"/>
    <x v="21"/>
  </r>
  <r>
    <x v="212"/>
    <x v="67"/>
    <n v="56235.02"/>
    <x v="3"/>
  </r>
  <r>
    <x v="212"/>
    <x v="69"/>
    <n v="7335.03"/>
    <x v="3"/>
  </r>
  <r>
    <x v="212"/>
    <x v="71"/>
    <n v="6977.85"/>
    <x v="3"/>
  </r>
  <r>
    <x v="212"/>
    <x v="73"/>
    <n v="14008.82"/>
    <x v="22"/>
  </r>
  <r>
    <x v="212"/>
    <x v="74"/>
    <n v="17627.22"/>
    <x v="0"/>
  </r>
  <r>
    <x v="212"/>
    <x v="76"/>
    <n v="17089.990000000002"/>
    <x v="0"/>
  </r>
  <r>
    <x v="212"/>
    <x v="78"/>
    <n v="17089.990000000002"/>
    <x v="1"/>
  </r>
  <r>
    <x v="212"/>
    <x v="80"/>
    <n v="26023.38"/>
    <x v="0"/>
  </r>
  <r>
    <x v="212"/>
    <x v="82"/>
    <n v="17177.169999999998"/>
    <x v="0"/>
  </r>
  <r>
    <x v="212"/>
    <x v="84"/>
    <n v="17177.169999999998"/>
    <x v="15"/>
  </r>
  <r>
    <x v="212"/>
    <x v="86"/>
    <n v="163347.45000000001"/>
    <x v="0"/>
  </r>
  <r>
    <x v="212"/>
    <x v="88"/>
    <n v="2195.5300000000002"/>
    <x v="17"/>
  </r>
  <r>
    <x v="213"/>
    <x v="40"/>
    <n v="21806.66"/>
    <x v="0"/>
  </r>
  <r>
    <x v="213"/>
    <x v="41"/>
    <n v="5936.16"/>
    <x v="0"/>
  </r>
  <r>
    <x v="213"/>
    <x v="42"/>
    <n v="21087.81"/>
    <x v="0"/>
  </r>
  <r>
    <x v="213"/>
    <x v="43"/>
    <n v="5740.48"/>
    <x v="0"/>
  </r>
  <r>
    <x v="213"/>
    <x v="44"/>
    <n v="21087.81"/>
    <x v="1"/>
  </r>
  <r>
    <x v="213"/>
    <x v="45"/>
    <n v="5740.48"/>
    <x v="1"/>
  </r>
  <r>
    <x v="213"/>
    <x v="46"/>
    <n v="24925.360000000001"/>
    <x v="0"/>
  </r>
  <r>
    <x v="213"/>
    <x v="47"/>
    <n v="6533.92"/>
    <x v="0"/>
  </r>
  <r>
    <x v="213"/>
    <x v="48"/>
    <n v="19540.02"/>
    <x v="0"/>
  </r>
  <r>
    <x v="213"/>
    <x v="49"/>
    <n v="5122.21"/>
    <x v="0"/>
  </r>
  <r>
    <x v="213"/>
    <x v="50"/>
    <n v="39049.08"/>
    <x v="1"/>
  </r>
  <r>
    <x v="213"/>
    <x v="51"/>
    <n v="10236.31"/>
    <x v="1"/>
  </r>
  <r>
    <x v="213"/>
    <x v="34"/>
    <n v="58330.63"/>
    <x v="24"/>
  </r>
  <r>
    <x v="213"/>
    <x v="52"/>
    <n v="13082.12"/>
    <x v="24"/>
  </r>
  <r>
    <x v="213"/>
    <x v="35"/>
    <n v="61302.64"/>
    <x v="7"/>
  </r>
  <r>
    <x v="213"/>
    <x v="53"/>
    <n v="13748.68"/>
    <x v="7"/>
  </r>
  <r>
    <x v="213"/>
    <x v="36"/>
    <n v="51658.28"/>
    <x v="8"/>
  </r>
  <r>
    <x v="213"/>
    <x v="54"/>
    <n v="11585.68"/>
    <x v="8"/>
  </r>
  <r>
    <x v="213"/>
    <x v="37"/>
    <n v="65338.97"/>
    <x v="9"/>
  </r>
  <r>
    <x v="213"/>
    <x v="55"/>
    <n v="17176.849999999999"/>
    <x v="9"/>
  </r>
  <r>
    <x v="213"/>
    <x v="56"/>
    <n v="9984.6200000000008"/>
    <x v="9"/>
  </r>
  <r>
    <x v="213"/>
    <x v="38"/>
    <n v="65338.97"/>
    <x v="1"/>
  </r>
  <r>
    <x v="213"/>
    <x v="57"/>
    <n v="14653.92"/>
    <x v="1"/>
  </r>
  <r>
    <x v="213"/>
    <x v="39"/>
    <n v="29020.35"/>
    <x v="41"/>
  </r>
  <r>
    <x v="213"/>
    <x v="58"/>
    <n v="6508.55"/>
    <x v="41"/>
  </r>
  <r>
    <x v="213"/>
    <x v="59"/>
    <n v="20766.080000000002"/>
    <x v="6"/>
  </r>
  <r>
    <x v="213"/>
    <x v="60"/>
    <n v="4657.32"/>
    <x v="6"/>
  </r>
  <r>
    <x v="213"/>
    <x v="61"/>
    <n v="48447.68"/>
    <x v="6"/>
  </r>
  <r>
    <x v="213"/>
    <x v="62"/>
    <n v="10865.62"/>
    <x v="6"/>
  </r>
  <r>
    <x v="213"/>
    <x v="63"/>
    <n v="36449.86"/>
    <x v="20"/>
  </r>
  <r>
    <x v="213"/>
    <x v="64"/>
    <n v="8174.81"/>
    <x v="20"/>
  </r>
  <r>
    <x v="213"/>
    <x v="65"/>
    <n v="57112.19"/>
    <x v="21"/>
  </r>
  <r>
    <x v="213"/>
    <x v="66"/>
    <n v="12808.85"/>
    <x v="21"/>
  </r>
  <r>
    <x v="213"/>
    <x v="67"/>
    <n v="63192.78"/>
    <x v="3"/>
  </r>
  <r>
    <x v="213"/>
    <x v="68"/>
    <n v="14172.58"/>
    <x v="3"/>
  </r>
  <r>
    <x v="213"/>
    <x v="69"/>
    <n v="8242.56"/>
    <x v="3"/>
  </r>
  <r>
    <x v="213"/>
    <x v="70"/>
    <n v="2160.6999999999998"/>
    <x v="3"/>
  </r>
  <r>
    <x v="213"/>
    <x v="71"/>
    <n v="7841.19"/>
    <x v="3"/>
  </r>
  <r>
    <x v="213"/>
    <x v="72"/>
    <n v="2055.4899999999998"/>
    <x v="3"/>
  </r>
  <r>
    <x v="213"/>
    <x v="73"/>
    <n v="19868.7"/>
    <x v="22"/>
  </r>
  <r>
    <x v="213"/>
    <x v="74"/>
    <n v="19808.169999999998"/>
    <x v="0"/>
  </r>
  <r>
    <x v="213"/>
    <x v="75"/>
    <n v="5392.14"/>
    <x v="0"/>
  </r>
  <r>
    <x v="213"/>
    <x v="76"/>
    <n v="19204.47"/>
    <x v="0"/>
  </r>
  <r>
    <x v="213"/>
    <x v="77"/>
    <n v="5227.8"/>
    <x v="0"/>
  </r>
  <r>
    <x v="213"/>
    <x v="78"/>
    <n v="19204.47"/>
    <x v="1"/>
  </r>
  <r>
    <x v="213"/>
    <x v="79"/>
    <n v="5227.8"/>
    <x v="1"/>
  </r>
  <r>
    <x v="213"/>
    <x v="80"/>
    <n v="29243.16"/>
    <x v="0"/>
  </r>
  <r>
    <x v="213"/>
    <x v="81"/>
    <n v="7665.79"/>
    <x v="0"/>
  </r>
  <r>
    <x v="213"/>
    <x v="82"/>
    <n v="19302.439999999999"/>
    <x v="0"/>
  </r>
  <r>
    <x v="213"/>
    <x v="83"/>
    <n v="5059.93"/>
    <x v="0"/>
  </r>
  <r>
    <x v="213"/>
    <x v="84"/>
    <n v="19302.439999999999"/>
    <x v="15"/>
  </r>
  <r>
    <x v="213"/>
    <x v="85"/>
    <n v="5059.93"/>
    <x v="15"/>
  </r>
  <r>
    <x v="213"/>
    <x v="86"/>
    <n v="183557.84"/>
    <x v="0"/>
  </r>
  <r>
    <x v="213"/>
    <x v="87"/>
    <n v="48117.760000000002"/>
    <x v="0"/>
  </r>
  <r>
    <x v="213"/>
    <x v="88"/>
    <n v="2467.1799999999998"/>
    <x v="17"/>
  </r>
  <r>
    <x v="213"/>
    <x v="89"/>
    <n v="646.74"/>
    <x v="17"/>
  </r>
  <r>
    <x v="214"/>
    <x v="40"/>
    <n v="36530.559999999998"/>
    <x v="0"/>
  </r>
  <r>
    <x v="214"/>
    <x v="42"/>
    <n v="35326.339999999997"/>
    <x v="0"/>
  </r>
  <r>
    <x v="214"/>
    <x v="44"/>
    <n v="35326.339999999997"/>
    <x v="1"/>
  </r>
  <r>
    <x v="214"/>
    <x v="46"/>
    <n v="41755"/>
    <x v="0"/>
  </r>
  <r>
    <x v="214"/>
    <x v="48"/>
    <n v="32733.48"/>
    <x v="0"/>
  </r>
  <r>
    <x v="214"/>
    <x v="50"/>
    <n v="65415.09"/>
    <x v="1"/>
  </r>
  <r>
    <x v="214"/>
    <x v="34"/>
    <n v="97715.57"/>
    <x v="18"/>
  </r>
  <r>
    <x v="214"/>
    <x v="35"/>
    <n v="102694.3"/>
    <x v="7"/>
  </r>
  <r>
    <x v="214"/>
    <x v="36"/>
    <n v="86538.04"/>
    <x v="8"/>
  </r>
  <r>
    <x v="214"/>
    <x v="37"/>
    <n v="109455.96"/>
    <x v="9"/>
  </r>
  <r>
    <x v="214"/>
    <x v="38"/>
    <n v="109455.96"/>
    <x v="1"/>
  </r>
  <r>
    <x v="214"/>
    <x v="39"/>
    <n v="48614.95"/>
    <x v="10"/>
  </r>
  <r>
    <x v="214"/>
    <x v="59"/>
    <n v="34787.370000000003"/>
    <x v="6"/>
  </r>
  <r>
    <x v="214"/>
    <x v="61"/>
    <n v="81159.64"/>
    <x v="6"/>
  </r>
  <r>
    <x v="214"/>
    <x v="63"/>
    <n v="61060.87"/>
    <x v="20"/>
  </r>
  <r>
    <x v="214"/>
    <x v="65"/>
    <n v="95674.45"/>
    <x v="21"/>
  </r>
  <r>
    <x v="214"/>
    <x v="67"/>
    <n v="105860.66"/>
    <x v="3"/>
  </r>
  <r>
    <x v="214"/>
    <x v="69"/>
    <n v="13807.96"/>
    <x v="3"/>
  </r>
  <r>
    <x v="214"/>
    <x v="71"/>
    <n v="13135.58"/>
    <x v="3"/>
  </r>
  <r>
    <x v="214"/>
    <x v="73"/>
    <n v="26371.16"/>
    <x v="22"/>
  </r>
  <r>
    <x v="214"/>
    <x v="74"/>
    <n v="33182.68"/>
    <x v="0"/>
  </r>
  <r>
    <x v="214"/>
    <x v="76"/>
    <n v="32171.360000000001"/>
    <x v="0"/>
  </r>
  <r>
    <x v="214"/>
    <x v="78"/>
    <n v="32171.360000000001"/>
    <x v="1"/>
  </r>
  <r>
    <x v="214"/>
    <x v="80"/>
    <n v="48988.2"/>
    <x v="0"/>
  </r>
  <r>
    <x v="214"/>
    <x v="82"/>
    <n v="32335.48"/>
    <x v="0"/>
  </r>
  <r>
    <x v="214"/>
    <x v="84"/>
    <n v="32335.48"/>
    <x v="15"/>
  </r>
  <r>
    <x v="214"/>
    <x v="86"/>
    <n v="307496.43"/>
    <x v="0"/>
  </r>
  <r>
    <x v="214"/>
    <x v="88"/>
    <n v="4133.0200000000004"/>
    <x v="17"/>
  </r>
  <r>
    <x v="215"/>
    <x v="40"/>
    <n v="718516.23"/>
    <x v="0"/>
  </r>
  <r>
    <x v="215"/>
    <x v="41"/>
    <n v="182588.41"/>
    <x v="0"/>
  </r>
  <r>
    <x v="215"/>
    <x v="42"/>
    <n v="694830.59"/>
    <x v="0"/>
  </r>
  <r>
    <x v="215"/>
    <x v="43"/>
    <n v="176569.45"/>
    <x v="0"/>
  </r>
  <r>
    <x v="215"/>
    <x v="44"/>
    <n v="694830.59"/>
    <x v="1"/>
  </r>
  <r>
    <x v="215"/>
    <x v="45"/>
    <n v="176569.45"/>
    <x v="1"/>
  </r>
  <r>
    <x v="215"/>
    <x v="46"/>
    <n v="821275.3"/>
    <x v="0"/>
  </r>
  <r>
    <x v="215"/>
    <x v="47"/>
    <n v="200974.65"/>
    <x v="0"/>
  </r>
  <r>
    <x v="215"/>
    <x v="48"/>
    <n v="643831.81000000006"/>
    <x v="0"/>
  </r>
  <r>
    <x v="215"/>
    <x v="49"/>
    <n v="157552.37"/>
    <x v="0"/>
  </r>
  <r>
    <x v="215"/>
    <x v="50"/>
    <n v="1286643.3999999999"/>
    <x v="1"/>
  </r>
  <r>
    <x v="215"/>
    <x v="51"/>
    <n v="314855.09000000003"/>
    <x v="1"/>
  </r>
  <r>
    <x v="215"/>
    <x v="34"/>
    <n v="1877846.03"/>
    <x v="18"/>
  </r>
  <r>
    <x v="215"/>
    <x v="52"/>
    <n v="401323.36"/>
    <x v="18"/>
  </r>
  <r>
    <x v="215"/>
    <x v="103"/>
    <n v="69000"/>
    <x v="17"/>
  </r>
  <r>
    <x v="215"/>
    <x v="35"/>
    <n v="2015898.73"/>
    <x v="7"/>
  </r>
  <r>
    <x v="215"/>
    <x v="53"/>
    <n v="422890.71"/>
    <x v="7"/>
  </r>
  <r>
    <x v="215"/>
    <x v="104"/>
    <n v="71396.22"/>
    <x v="17"/>
  </r>
  <r>
    <x v="215"/>
    <x v="36"/>
    <n v="1698749.77"/>
    <x v="8"/>
  </r>
  <r>
    <x v="215"/>
    <x v="54"/>
    <n v="356359.9"/>
    <x v="8"/>
  </r>
  <r>
    <x v="215"/>
    <x v="105"/>
    <n v="60163.9"/>
    <x v="17"/>
  </r>
  <r>
    <x v="215"/>
    <x v="37"/>
    <n v="2148630.66"/>
    <x v="9"/>
  </r>
  <r>
    <x v="215"/>
    <x v="55"/>
    <n v="77900.25"/>
    <x v="9"/>
  </r>
  <r>
    <x v="215"/>
    <x v="56"/>
    <n v="307113.76"/>
    <x v="9"/>
  </r>
  <r>
    <x v="215"/>
    <x v="106"/>
    <n v="71655.240000000005"/>
    <x v="17"/>
  </r>
  <r>
    <x v="215"/>
    <x v="38"/>
    <n v="2148630.66"/>
    <x v="1"/>
  </r>
  <r>
    <x v="215"/>
    <x v="57"/>
    <n v="450734.92"/>
    <x v="1"/>
  </r>
  <r>
    <x v="215"/>
    <x v="107"/>
    <n v="76097.13"/>
    <x v="17"/>
  </r>
  <r>
    <x v="215"/>
    <x v="39"/>
    <n v="954316.04"/>
    <x v="10"/>
  </r>
  <r>
    <x v="215"/>
    <x v="58"/>
    <n v="200194.28"/>
    <x v="10"/>
  </r>
  <r>
    <x v="215"/>
    <x v="108"/>
    <n v="33798.6"/>
    <x v="17"/>
  </r>
  <r>
    <x v="215"/>
    <x v="59"/>
    <n v="691031.33"/>
    <x v="6"/>
  </r>
  <r>
    <x v="215"/>
    <x v="60"/>
    <n v="143252.89000000001"/>
    <x v="6"/>
  </r>
  <r>
    <x v="215"/>
    <x v="109"/>
    <n v="24185.25"/>
    <x v="17"/>
  </r>
  <r>
    <x v="215"/>
    <x v="61"/>
    <n v="1612190.05"/>
    <x v="6"/>
  </r>
  <r>
    <x v="215"/>
    <x v="62"/>
    <n v="334211.90000000002"/>
    <x v="6"/>
  </r>
  <r>
    <x v="215"/>
    <x v="110"/>
    <n v="56424.67"/>
    <x v="17"/>
  </r>
  <r>
    <x v="215"/>
    <x v="63"/>
    <n v="1212939.3700000001"/>
    <x v="20"/>
  </r>
  <r>
    <x v="215"/>
    <x v="64"/>
    <n v="251446.01"/>
    <x v="20"/>
  </r>
  <r>
    <x v="215"/>
    <x v="111"/>
    <n v="42451.39"/>
    <x v="17"/>
  </r>
  <r>
    <x v="215"/>
    <x v="65"/>
    <n v="1900518.49"/>
    <x v="21"/>
  </r>
  <r>
    <x v="215"/>
    <x v="66"/>
    <n v="393983.26"/>
    <x v="21"/>
  </r>
  <r>
    <x v="215"/>
    <x v="112"/>
    <n v="66515.81"/>
    <x v="17"/>
  </r>
  <r>
    <x v="215"/>
    <x v="67"/>
    <n v="2102861.6800000002"/>
    <x v="3"/>
  </r>
  <r>
    <x v="215"/>
    <x v="68"/>
    <n v="435929.62"/>
    <x v="3"/>
  </r>
  <r>
    <x v="215"/>
    <x v="113"/>
    <n v="73597.570000000007"/>
    <x v="17"/>
  </r>
  <r>
    <x v="215"/>
    <x v="69"/>
    <n v="271587.48"/>
    <x v="3"/>
  </r>
  <r>
    <x v="215"/>
    <x v="70"/>
    <n v="66460.289999999994"/>
    <x v="3"/>
  </r>
  <r>
    <x v="215"/>
    <x v="71"/>
    <n v="258362.56"/>
    <x v="3"/>
  </r>
  <r>
    <x v="215"/>
    <x v="72"/>
    <n v="63224.02"/>
    <x v="3"/>
  </r>
  <r>
    <x v="215"/>
    <x v="73"/>
    <n v="660264.06999999995"/>
    <x v="22"/>
  </r>
  <r>
    <x v="215"/>
    <x v="74"/>
    <n v="652667.04"/>
    <x v="0"/>
  </r>
  <r>
    <x v="215"/>
    <x v="75"/>
    <n v="165854.9"/>
    <x v="0"/>
  </r>
  <r>
    <x v="215"/>
    <x v="76"/>
    <n v="632775.57999999996"/>
    <x v="0"/>
  </r>
  <r>
    <x v="215"/>
    <x v="77"/>
    <n v="160800.10999999999"/>
    <x v="0"/>
  </r>
  <r>
    <x v="215"/>
    <x v="78"/>
    <n v="632775.57999999996"/>
    <x v="1"/>
  </r>
  <r>
    <x v="215"/>
    <x v="79"/>
    <n v="160800.10999999999"/>
    <x v="1"/>
  </r>
  <r>
    <x v="215"/>
    <x v="80"/>
    <n v="963544.34"/>
    <x v="0"/>
  </r>
  <r>
    <x v="215"/>
    <x v="81"/>
    <n v="235789.38"/>
    <x v="0"/>
  </r>
  <r>
    <x v="215"/>
    <x v="82"/>
    <n v="636003.64"/>
    <x v="0"/>
  </r>
  <r>
    <x v="215"/>
    <x v="83"/>
    <n v="155636.74"/>
    <x v="0"/>
  </r>
  <r>
    <x v="215"/>
    <x v="84"/>
    <n v="636003.64"/>
    <x v="15"/>
  </r>
  <r>
    <x v="215"/>
    <x v="85"/>
    <n v="155636.74"/>
    <x v="15"/>
  </r>
  <r>
    <x v="215"/>
    <x v="86"/>
    <n v="6048119.1399999997"/>
    <x v="0"/>
  </r>
  <r>
    <x v="215"/>
    <x v="87"/>
    <n v="1480037.98"/>
    <x v="0"/>
  </r>
  <r>
    <x v="215"/>
    <x v="88"/>
    <n v="81291.91"/>
    <x v="17"/>
  </r>
  <r>
    <x v="215"/>
    <x v="89"/>
    <n v="19892.98"/>
    <x v="17"/>
  </r>
  <r>
    <x v="216"/>
    <x v="40"/>
    <n v="4302.08"/>
    <x v="0"/>
  </r>
  <r>
    <x v="216"/>
    <x v="42"/>
    <n v="4160.26"/>
    <x v="0"/>
  </r>
  <r>
    <x v="216"/>
    <x v="44"/>
    <n v="4160.26"/>
    <x v="1"/>
  </r>
  <r>
    <x v="216"/>
    <x v="46"/>
    <n v="4917.34"/>
    <x v="0"/>
  </r>
  <r>
    <x v="216"/>
    <x v="48"/>
    <n v="3854.91"/>
    <x v="0"/>
  </r>
  <r>
    <x v="216"/>
    <x v="50"/>
    <n v="7703.71"/>
    <x v="1"/>
  </r>
  <r>
    <x v="216"/>
    <x v="34"/>
    <n v="11507.63"/>
    <x v="18"/>
  </r>
  <r>
    <x v="216"/>
    <x v="35"/>
    <n v="12093.96"/>
    <x v="7"/>
  </r>
  <r>
    <x v="216"/>
    <x v="36"/>
    <n v="10191.290000000001"/>
    <x v="8"/>
  </r>
  <r>
    <x v="216"/>
    <x v="37"/>
    <n v="12890.25"/>
    <x v="9"/>
  </r>
  <r>
    <x v="216"/>
    <x v="38"/>
    <n v="12890.25"/>
    <x v="1"/>
  </r>
  <r>
    <x v="216"/>
    <x v="39"/>
    <n v="5725.22"/>
    <x v="10"/>
  </r>
  <r>
    <x v="216"/>
    <x v="59"/>
    <n v="4096.79"/>
    <x v="6"/>
  </r>
  <r>
    <x v="216"/>
    <x v="61"/>
    <n v="9557.89"/>
    <x v="6"/>
  </r>
  <r>
    <x v="216"/>
    <x v="63"/>
    <n v="7190.93"/>
    <x v="20"/>
  </r>
  <r>
    <x v="216"/>
    <x v="65"/>
    <n v="11267.25"/>
    <x v="21"/>
  </r>
  <r>
    <x v="216"/>
    <x v="67"/>
    <n v="12466.85"/>
    <x v="3"/>
  </r>
  <r>
    <x v="216"/>
    <x v="69"/>
    <n v="1626.12"/>
    <x v="3"/>
  </r>
  <r>
    <x v="216"/>
    <x v="71"/>
    <n v="1546.93"/>
    <x v="3"/>
  </r>
  <r>
    <x v="216"/>
    <x v="73"/>
    <n v="3105.64"/>
    <x v="22"/>
  </r>
  <r>
    <x v="216"/>
    <x v="74"/>
    <n v="3907.81"/>
    <x v="0"/>
  </r>
  <r>
    <x v="216"/>
    <x v="76"/>
    <n v="3788.71"/>
    <x v="0"/>
  </r>
  <r>
    <x v="216"/>
    <x v="78"/>
    <n v="3788.71"/>
    <x v="1"/>
  </r>
  <r>
    <x v="216"/>
    <x v="80"/>
    <n v="5769.17"/>
    <x v="0"/>
  </r>
  <r>
    <x v="216"/>
    <x v="82"/>
    <n v="3808.04"/>
    <x v="0"/>
  </r>
  <r>
    <x v="216"/>
    <x v="84"/>
    <n v="3808.04"/>
    <x v="15"/>
  </r>
  <r>
    <x v="216"/>
    <x v="86"/>
    <n v="36212.81"/>
    <x v="0"/>
  </r>
  <r>
    <x v="216"/>
    <x v="88"/>
    <n v="486.73"/>
    <x v="17"/>
  </r>
  <r>
    <x v="217"/>
    <x v="34"/>
    <n v="7278.15"/>
    <x v="25"/>
  </r>
  <r>
    <x v="217"/>
    <x v="35"/>
    <n v="7648.98"/>
    <x v="7"/>
  </r>
  <r>
    <x v="217"/>
    <x v="59"/>
    <n v="2591.0700000000002"/>
    <x v="6"/>
  </r>
  <r>
    <x v="217"/>
    <x v="61"/>
    <n v="6045.01"/>
    <x v="6"/>
  </r>
  <r>
    <x v="218"/>
    <x v="41"/>
    <n v="0"/>
    <x v="48"/>
  </r>
  <r>
    <x v="218"/>
    <x v="43"/>
    <n v="0"/>
    <x v="48"/>
  </r>
  <r>
    <x v="218"/>
    <x v="45"/>
    <n v="134.13999999999999"/>
    <x v="1"/>
  </r>
  <r>
    <x v="218"/>
    <x v="47"/>
    <n v="0"/>
    <x v="48"/>
  </r>
  <r>
    <x v="218"/>
    <x v="49"/>
    <n v="0"/>
    <x v="48"/>
  </r>
  <r>
    <x v="218"/>
    <x v="51"/>
    <n v="222.24"/>
    <x v="1"/>
  </r>
  <r>
    <x v="218"/>
    <x v="34"/>
    <n v="4558.95"/>
    <x v="18"/>
  </r>
  <r>
    <x v="218"/>
    <x v="52"/>
    <n v="1195.08"/>
    <x v="18"/>
  </r>
  <r>
    <x v="218"/>
    <x v="35"/>
    <n v="4791.2299999999996"/>
    <x v="7"/>
  </r>
  <r>
    <x v="218"/>
    <x v="53"/>
    <n v="1255.97"/>
    <x v="7"/>
  </r>
  <r>
    <x v="218"/>
    <x v="36"/>
    <n v="4037.46"/>
    <x v="8"/>
  </r>
  <r>
    <x v="218"/>
    <x v="54"/>
    <n v="1058.3800000000001"/>
    <x v="8"/>
  </r>
  <r>
    <x v="218"/>
    <x v="56"/>
    <n v="0"/>
    <x v="48"/>
  </r>
  <r>
    <x v="218"/>
    <x v="57"/>
    <n v="371.86"/>
    <x v="1"/>
  </r>
  <r>
    <x v="218"/>
    <x v="58"/>
    <n v="0"/>
    <x v="48"/>
  </r>
  <r>
    <x v="218"/>
    <x v="59"/>
    <n v="1623.01"/>
    <x v="6"/>
  </r>
  <r>
    <x v="218"/>
    <x v="60"/>
    <n v="425.46"/>
    <x v="6"/>
  </r>
  <r>
    <x v="218"/>
    <x v="61"/>
    <n v="3786.53"/>
    <x v="6"/>
  </r>
  <r>
    <x v="218"/>
    <x v="62"/>
    <n v="992.6"/>
    <x v="6"/>
  </r>
  <r>
    <x v="218"/>
    <x v="63"/>
    <n v="2848.81"/>
    <x v="20"/>
  </r>
  <r>
    <x v="218"/>
    <x v="64"/>
    <n v="746.79"/>
    <x v="20"/>
  </r>
  <r>
    <x v="218"/>
    <x v="66"/>
    <n v="0"/>
    <x v="48"/>
  </r>
  <r>
    <x v="218"/>
    <x v="68"/>
    <n v="359.65"/>
    <x v="3"/>
  </r>
  <r>
    <x v="218"/>
    <x v="70"/>
    <n v="46.91"/>
    <x v="3"/>
  </r>
  <r>
    <x v="218"/>
    <x v="72"/>
    <n v="44.63"/>
    <x v="3"/>
  </r>
  <r>
    <x v="218"/>
    <x v="75"/>
    <n v="0"/>
    <x v="48"/>
  </r>
  <r>
    <x v="218"/>
    <x v="77"/>
    <n v="0"/>
    <x v="48"/>
  </r>
  <r>
    <x v="218"/>
    <x v="79"/>
    <n v="122.16"/>
    <x v="1"/>
  </r>
  <r>
    <x v="218"/>
    <x v="81"/>
    <n v="0"/>
    <x v="48"/>
  </r>
  <r>
    <x v="218"/>
    <x v="83"/>
    <n v="0"/>
    <x v="48"/>
  </r>
  <r>
    <x v="218"/>
    <x v="85"/>
    <n v="109.86"/>
    <x v="15"/>
  </r>
  <r>
    <x v="218"/>
    <x v="87"/>
    <n v="0"/>
    <x v="48"/>
  </r>
  <r>
    <x v="218"/>
    <x v="89"/>
    <n v="14.04"/>
    <x v="17"/>
  </r>
  <r>
    <x v="219"/>
    <x v="40"/>
    <n v="406490.99"/>
    <x v="0"/>
  </r>
  <r>
    <x v="219"/>
    <x v="41"/>
    <n v="110654.11"/>
    <x v="0"/>
  </r>
  <r>
    <x v="219"/>
    <x v="42"/>
    <n v="393091.15"/>
    <x v="0"/>
  </r>
  <r>
    <x v="219"/>
    <x v="43"/>
    <n v="107006.43"/>
    <x v="0"/>
  </r>
  <r>
    <x v="219"/>
    <x v="44"/>
    <n v="393091.15"/>
    <x v="1"/>
  </r>
  <r>
    <x v="219"/>
    <x v="45"/>
    <n v="107006.43"/>
    <x v="1"/>
  </r>
  <r>
    <x v="219"/>
    <x v="46"/>
    <n v="464625.56"/>
    <x v="0"/>
  </r>
  <r>
    <x v="219"/>
    <x v="47"/>
    <n v="121796.72"/>
    <x v="0"/>
  </r>
  <r>
    <x v="219"/>
    <x v="48"/>
    <n v="364239.26"/>
    <x v="0"/>
  </r>
  <r>
    <x v="219"/>
    <x v="49"/>
    <n v="95481.51"/>
    <x v="0"/>
  </r>
  <r>
    <x v="219"/>
    <x v="50"/>
    <n v="727901.38"/>
    <x v="1"/>
  </r>
  <r>
    <x v="219"/>
    <x v="51"/>
    <n v="190811.72"/>
    <x v="1"/>
  </r>
  <r>
    <x v="219"/>
    <x v="34"/>
    <n v="1087322.5"/>
    <x v="18"/>
  </r>
  <r>
    <x v="219"/>
    <x v="52"/>
    <n v="285030.2"/>
    <x v="18"/>
  </r>
  <r>
    <x v="219"/>
    <x v="35"/>
    <n v="1142722.94"/>
    <x v="7"/>
  </r>
  <r>
    <x v="219"/>
    <x v="53"/>
    <n v="299552.84000000003"/>
    <x v="7"/>
  </r>
  <r>
    <x v="219"/>
    <x v="36"/>
    <n v="962945.37"/>
    <x v="8"/>
  </r>
  <r>
    <x v="219"/>
    <x v="54"/>
    <n v="252426.04"/>
    <x v="8"/>
  </r>
  <r>
    <x v="219"/>
    <x v="37"/>
    <n v="1217962.75"/>
    <x v="9"/>
  </r>
  <r>
    <x v="219"/>
    <x v="55"/>
    <n v="191807.43"/>
    <x v="9"/>
  </r>
  <r>
    <x v="219"/>
    <x v="56"/>
    <n v="229545.48"/>
    <x v="9"/>
  </r>
  <r>
    <x v="219"/>
    <x v="38"/>
    <n v="1217962.75"/>
    <x v="1"/>
  </r>
  <r>
    <x v="219"/>
    <x v="57"/>
    <n v="319276.17"/>
    <x v="1"/>
  </r>
  <r>
    <x v="219"/>
    <x v="39"/>
    <n v="540959.14"/>
    <x v="10"/>
  </r>
  <r>
    <x v="219"/>
    <x v="58"/>
    <n v="141806.76999999999"/>
    <x v="10"/>
  </r>
  <r>
    <x v="219"/>
    <x v="59"/>
    <n v="387093.8"/>
    <x v="6"/>
  </r>
  <r>
    <x v="219"/>
    <x v="60"/>
    <n v="101472.58"/>
    <x v="6"/>
  </r>
  <r>
    <x v="219"/>
    <x v="61"/>
    <n v="903097.66"/>
    <x v="6"/>
  </r>
  <r>
    <x v="219"/>
    <x v="62"/>
    <n v="236737.59"/>
    <x v="6"/>
  </r>
  <r>
    <x v="219"/>
    <x v="63"/>
    <n v="679450.1"/>
    <x v="20"/>
  </r>
  <r>
    <x v="219"/>
    <x v="64"/>
    <n v="178110.72"/>
    <x v="20"/>
  </r>
  <r>
    <x v="219"/>
    <x v="65"/>
    <n v="1064610.08"/>
    <x v="21"/>
  </r>
  <r>
    <x v="219"/>
    <x v="66"/>
    <n v="279076.38"/>
    <x v="21"/>
  </r>
  <r>
    <x v="219"/>
    <x v="67"/>
    <n v="1177956.31"/>
    <x v="3"/>
  </r>
  <r>
    <x v="219"/>
    <x v="68"/>
    <n v="308788.90000000002"/>
    <x v="3"/>
  </r>
  <r>
    <x v="219"/>
    <x v="69"/>
    <n v="153646.99"/>
    <x v="3"/>
  </r>
  <r>
    <x v="219"/>
    <x v="70"/>
    <n v="40276.949999999997"/>
    <x v="3"/>
  </r>
  <r>
    <x v="219"/>
    <x v="71"/>
    <n v="146165.18"/>
    <x v="3"/>
  </r>
  <r>
    <x v="219"/>
    <x v="72"/>
    <n v="38315.67"/>
    <x v="3"/>
  </r>
  <r>
    <x v="219"/>
    <x v="73"/>
    <n v="370366.05"/>
    <x v="22"/>
  </r>
  <r>
    <x v="219"/>
    <x v="74"/>
    <n v="369237.68"/>
    <x v="0"/>
  </r>
  <r>
    <x v="219"/>
    <x v="75"/>
    <n v="100513.09"/>
    <x v="0"/>
  </r>
  <r>
    <x v="219"/>
    <x v="76"/>
    <n v="357984.36"/>
    <x v="0"/>
  </r>
  <r>
    <x v="219"/>
    <x v="77"/>
    <n v="97449.74"/>
    <x v="0"/>
  </r>
  <r>
    <x v="219"/>
    <x v="78"/>
    <n v="357984.36"/>
    <x v="1"/>
  </r>
  <r>
    <x v="219"/>
    <x v="79"/>
    <n v="97449.74"/>
    <x v="1"/>
  </r>
  <r>
    <x v="219"/>
    <x v="80"/>
    <n v="545112.39"/>
    <x v="0"/>
  </r>
  <r>
    <x v="219"/>
    <x v="81"/>
    <n v="142895.5"/>
    <x v="0"/>
  </r>
  <r>
    <x v="219"/>
    <x v="82"/>
    <n v="359810.6"/>
    <x v="0"/>
  </r>
  <r>
    <x v="219"/>
    <x v="83"/>
    <n v="94320.58"/>
    <x v="0"/>
  </r>
  <r>
    <x v="219"/>
    <x v="84"/>
    <n v="359810.6"/>
    <x v="15"/>
  </r>
  <r>
    <x v="219"/>
    <x v="85"/>
    <n v="94320.58"/>
    <x v="15"/>
  </r>
  <r>
    <x v="219"/>
    <x v="86"/>
    <n v="3421642.88"/>
    <x v="0"/>
  </r>
  <r>
    <x v="219"/>
    <x v="87"/>
    <n v="896947.82"/>
    <x v="0"/>
  </r>
  <r>
    <x v="219"/>
    <x v="88"/>
    <n v="45989.82"/>
    <x v="17"/>
  </r>
  <r>
    <x v="219"/>
    <x v="89"/>
    <n v="12055.75"/>
    <x v="17"/>
  </r>
  <r>
    <x v="220"/>
    <x v="40"/>
    <n v="1259810.97"/>
    <x v="0"/>
  </r>
  <r>
    <x v="220"/>
    <x v="41"/>
    <n v="319653.84999999998"/>
    <x v="0"/>
  </r>
  <r>
    <x v="220"/>
    <x v="94"/>
    <n v="3462.55"/>
    <x v="45"/>
  </r>
  <r>
    <x v="220"/>
    <x v="42"/>
    <n v="1218281.73"/>
    <x v="0"/>
  </r>
  <r>
    <x v="220"/>
    <x v="43"/>
    <n v="309116.57"/>
    <x v="0"/>
  </r>
  <r>
    <x v="220"/>
    <x v="95"/>
    <n v="3348.41"/>
    <x v="45"/>
  </r>
  <r>
    <x v="220"/>
    <x v="44"/>
    <n v="1209562.58"/>
    <x v="1"/>
  </r>
  <r>
    <x v="220"/>
    <x v="45"/>
    <n v="309116.57"/>
    <x v="1"/>
  </r>
  <r>
    <x v="220"/>
    <x v="46"/>
    <n v="1443941.4"/>
    <x v="0"/>
  </r>
  <r>
    <x v="220"/>
    <x v="47"/>
    <n v="351842.26"/>
    <x v="0"/>
  </r>
  <r>
    <x v="220"/>
    <x v="48"/>
    <n v="1131965.5900000001"/>
    <x v="0"/>
  </r>
  <r>
    <x v="220"/>
    <x v="49"/>
    <n v="275823.75"/>
    <x v="0"/>
  </r>
  <r>
    <x v="220"/>
    <x v="50"/>
    <n v="2239791.61"/>
    <x v="1"/>
  </r>
  <r>
    <x v="220"/>
    <x v="51"/>
    <n v="551210.44999999995"/>
    <x v="1"/>
  </r>
  <r>
    <x v="220"/>
    <x v="34"/>
    <n v="3379129.54"/>
    <x v="18"/>
  </r>
  <r>
    <x v="220"/>
    <x v="52"/>
    <n v="704453.43"/>
    <x v="18"/>
  </r>
  <r>
    <x v="220"/>
    <x v="35"/>
    <n v="3551300.39"/>
    <x v="7"/>
  </r>
  <r>
    <x v="220"/>
    <x v="53"/>
    <n v="740346.21"/>
    <x v="7"/>
  </r>
  <r>
    <x v="220"/>
    <x v="36"/>
    <n v="2992596.16"/>
    <x v="8"/>
  </r>
  <r>
    <x v="220"/>
    <x v="54"/>
    <n v="623872.09"/>
    <x v="8"/>
  </r>
  <r>
    <x v="220"/>
    <x v="37"/>
    <n v="3747736.73"/>
    <x v="9"/>
  </r>
  <r>
    <x v="220"/>
    <x v="56"/>
    <n v="636296.85"/>
    <x v="9"/>
  </r>
  <r>
    <x v="220"/>
    <x v="38"/>
    <n v="3747736.73"/>
    <x v="1"/>
  </r>
  <r>
    <x v="220"/>
    <x v="57"/>
    <n v="789092.5"/>
    <x v="1"/>
  </r>
  <r>
    <x v="220"/>
    <x v="39"/>
    <n v="1681167.26"/>
    <x v="10"/>
  </r>
  <r>
    <x v="220"/>
    <x v="58"/>
    <n v="350476.08"/>
    <x v="10"/>
  </r>
  <r>
    <x v="220"/>
    <x v="59"/>
    <n v="1322673.26"/>
    <x v="6"/>
  </r>
  <r>
    <x v="220"/>
    <x v="60"/>
    <n v="250789.95"/>
    <x v="6"/>
  </r>
  <r>
    <x v="220"/>
    <x v="61"/>
    <n v="3085823.52"/>
    <x v="6"/>
  </r>
  <r>
    <x v="220"/>
    <x v="62"/>
    <n v="585098.02"/>
    <x v="6"/>
  </r>
  <r>
    <x v="220"/>
    <x v="63"/>
    <n v="2302586.5"/>
    <x v="20"/>
  </r>
  <r>
    <x v="220"/>
    <x v="64"/>
    <n v="440201.46"/>
    <x v="20"/>
  </r>
  <r>
    <x v="220"/>
    <x v="65"/>
    <n v="3607854.07"/>
    <x v="21"/>
  </r>
  <r>
    <x v="220"/>
    <x v="66"/>
    <n v="689738.53"/>
    <x v="21"/>
  </r>
  <r>
    <x v="220"/>
    <x v="67"/>
    <n v="3750489.22"/>
    <x v="3"/>
  </r>
  <r>
    <x v="220"/>
    <x v="68"/>
    <n v="763173.18"/>
    <x v="3"/>
  </r>
  <r>
    <x v="220"/>
    <x v="69"/>
    <n v="472780.05"/>
    <x v="3"/>
  </r>
  <r>
    <x v="220"/>
    <x v="70"/>
    <n v="116350.69"/>
    <x v="3"/>
  </r>
  <r>
    <x v="220"/>
    <x v="71"/>
    <n v="449758.1"/>
    <x v="3"/>
  </r>
  <r>
    <x v="220"/>
    <x v="72"/>
    <n v="110685.02"/>
    <x v="3"/>
  </r>
  <r>
    <x v="220"/>
    <x v="73"/>
    <n v="1226371.22"/>
    <x v="22"/>
  </r>
  <r>
    <x v="220"/>
    <x v="74"/>
    <n v="1144354.22"/>
    <x v="0"/>
  </r>
  <r>
    <x v="220"/>
    <x v="75"/>
    <n v="290358.82"/>
    <x v="0"/>
  </r>
  <r>
    <x v="220"/>
    <x v="98"/>
    <n v="3145.22"/>
    <x v="45"/>
  </r>
  <r>
    <x v="220"/>
    <x v="76"/>
    <n v="1109477.52"/>
    <x v="0"/>
  </r>
  <r>
    <x v="220"/>
    <x v="77"/>
    <n v="281509.51"/>
    <x v="0"/>
  </r>
  <r>
    <x v="220"/>
    <x v="99"/>
    <n v="3049.37"/>
    <x v="45"/>
  </r>
  <r>
    <x v="220"/>
    <x v="78"/>
    <n v="1101537.08"/>
    <x v="1"/>
  </r>
  <r>
    <x v="220"/>
    <x v="79"/>
    <n v="281509.51"/>
    <x v="1"/>
  </r>
  <r>
    <x v="220"/>
    <x v="80"/>
    <n v="1694074.57"/>
    <x v="0"/>
  </r>
  <r>
    <x v="220"/>
    <x v="81"/>
    <n v="412791.7"/>
    <x v="0"/>
  </r>
  <r>
    <x v="220"/>
    <x v="82"/>
    <n v="1118202.3799999999"/>
    <x v="0"/>
  </r>
  <r>
    <x v="220"/>
    <x v="83"/>
    <n v="272470.09999999998"/>
    <x v="0"/>
  </r>
  <r>
    <x v="220"/>
    <x v="84"/>
    <n v="1107156.51"/>
    <x v="15"/>
  </r>
  <r>
    <x v="220"/>
    <x v="85"/>
    <n v="272470.09999999998"/>
    <x v="15"/>
  </r>
  <r>
    <x v="220"/>
    <x v="86"/>
    <n v="10633620.24"/>
    <x v="0"/>
  </r>
  <r>
    <x v="220"/>
    <x v="87"/>
    <n v="2591072.6"/>
    <x v="0"/>
  </r>
  <r>
    <x v="220"/>
    <x v="88"/>
    <n v="141513.16"/>
    <x v="17"/>
  </r>
  <r>
    <x v="220"/>
    <x v="89"/>
    <n v="34826.239999999998"/>
    <x v="17"/>
  </r>
  <r>
    <x v="221"/>
    <x v="40"/>
    <n v="2619.7399999999998"/>
    <x v="0"/>
  </r>
  <r>
    <x v="221"/>
    <x v="42"/>
    <n v="2533.38"/>
    <x v="0"/>
  </r>
  <r>
    <x v="221"/>
    <x v="44"/>
    <n v="2533.38"/>
    <x v="1"/>
  </r>
  <r>
    <x v="221"/>
    <x v="46"/>
    <n v="2994.41"/>
    <x v="0"/>
  </r>
  <r>
    <x v="221"/>
    <x v="48"/>
    <n v="2347.44"/>
    <x v="0"/>
  </r>
  <r>
    <x v="221"/>
    <x v="50"/>
    <n v="4691.16"/>
    <x v="1"/>
  </r>
  <r>
    <x v="221"/>
    <x v="34"/>
    <n v="7007.55"/>
    <x v="18"/>
  </r>
  <r>
    <x v="221"/>
    <x v="35"/>
    <n v="7364.59"/>
    <x v="7"/>
  </r>
  <r>
    <x v="221"/>
    <x v="36"/>
    <n v="6205.96"/>
    <x v="8"/>
  </r>
  <r>
    <x v="221"/>
    <x v="37"/>
    <n v="7849.49"/>
    <x v="9"/>
  </r>
  <r>
    <x v="221"/>
    <x v="38"/>
    <n v="7849.49"/>
    <x v="1"/>
  </r>
  <r>
    <x v="221"/>
    <x v="39"/>
    <n v="3486.36"/>
    <x v="10"/>
  </r>
  <r>
    <x v="221"/>
    <x v="59"/>
    <n v="2494.73"/>
    <x v="6"/>
  </r>
  <r>
    <x v="221"/>
    <x v="61"/>
    <n v="5820.26"/>
    <x v="6"/>
  </r>
  <r>
    <x v="221"/>
    <x v="63"/>
    <n v="4378.8999999999996"/>
    <x v="20"/>
  </r>
  <r>
    <x v="221"/>
    <x v="65"/>
    <n v="6861.17"/>
    <x v="21"/>
  </r>
  <r>
    <x v="221"/>
    <x v="67"/>
    <n v="7591.66"/>
    <x v="3"/>
  </r>
  <r>
    <x v="221"/>
    <x v="69"/>
    <n v="990.22"/>
    <x v="3"/>
  </r>
  <r>
    <x v="221"/>
    <x v="71"/>
    <n v="942"/>
    <x v="3"/>
  </r>
  <r>
    <x v="221"/>
    <x v="73"/>
    <n v="1891.17"/>
    <x v="22"/>
  </r>
  <r>
    <x v="221"/>
    <x v="74"/>
    <n v="2379.65"/>
    <x v="0"/>
  </r>
  <r>
    <x v="221"/>
    <x v="76"/>
    <n v="2307.13"/>
    <x v="0"/>
  </r>
  <r>
    <x v="221"/>
    <x v="78"/>
    <n v="2307.13"/>
    <x v="1"/>
  </r>
  <r>
    <x v="221"/>
    <x v="80"/>
    <n v="3513.13"/>
    <x v="0"/>
  </r>
  <r>
    <x v="221"/>
    <x v="82"/>
    <n v="2318.9"/>
    <x v="0"/>
  </r>
  <r>
    <x v="221"/>
    <x v="84"/>
    <n v="2318.9"/>
    <x v="15"/>
  </r>
  <r>
    <x v="221"/>
    <x v="86"/>
    <n v="22051.72"/>
    <x v="0"/>
  </r>
  <r>
    <x v="221"/>
    <x v="88"/>
    <n v="296.39"/>
    <x v="17"/>
  </r>
  <r>
    <x v="222"/>
    <x v="46"/>
    <n v="711883.72"/>
    <x v="0"/>
  </r>
  <r>
    <x v="222"/>
    <x v="47"/>
    <n v="186612.86"/>
    <x v="0"/>
  </r>
  <r>
    <x v="222"/>
    <x v="48"/>
    <n v="558075.19999999995"/>
    <x v="0"/>
  </r>
  <r>
    <x v="222"/>
    <x v="49"/>
    <n v="146293.56"/>
    <x v="0"/>
  </r>
  <r>
    <x v="222"/>
    <x v="50"/>
    <n v="1115266.1000000001"/>
    <x v="1"/>
  </r>
  <r>
    <x v="222"/>
    <x v="51"/>
    <n v="292355.32"/>
    <x v="1"/>
  </r>
  <r>
    <x v="222"/>
    <x v="34"/>
    <n v="1665959.1"/>
    <x v="18"/>
  </r>
  <r>
    <x v="222"/>
    <x v="52"/>
    <n v="436713.72"/>
    <x v="18"/>
  </r>
  <r>
    <x v="222"/>
    <x v="35"/>
    <n v="1750841.8"/>
    <x v="7"/>
  </r>
  <r>
    <x v="222"/>
    <x v="53"/>
    <n v="458964.83"/>
    <x v="7"/>
  </r>
  <r>
    <x v="222"/>
    <x v="36"/>
    <n v="1475392.63"/>
    <x v="8"/>
  </r>
  <r>
    <x v="222"/>
    <x v="54"/>
    <n v="386758.71"/>
    <x v="8"/>
  </r>
  <r>
    <x v="222"/>
    <x v="37"/>
    <n v="1866121.72"/>
    <x v="9"/>
  </r>
  <r>
    <x v="222"/>
    <x v="56"/>
    <n v="351701.9"/>
    <x v="9"/>
  </r>
  <r>
    <x v="222"/>
    <x v="38"/>
    <n v="1866121.72"/>
    <x v="1"/>
  </r>
  <r>
    <x v="222"/>
    <x v="57"/>
    <n v="489184.25"/>
    <x v="1"/>
  </r>
  <r>
    <x v="222"/>
    <x v="39"/>
    <n v="828839.46"/>
    <x v="10"/>
  </r>
  <r>
    <x v="222"/>
    <x v="58"/>
    <n v="217271.58"/>
    <x v="10"/>
  </r>
  <r>
    <x v="222"/>
    <x v="59"/>
    <n v="593092.15"/>
    <x v="6"/>
  </r>
  <r>
    <x v="222"/>
    <x v="60"/>
    <n v="155472.89000000001"/>
    <x v="6"/>
  </r>
  <r>
    <x v="222"/>
    <x v="61"/>
    <n v="1383695.97"/>
    <x v="6"/>
  </r>
  <r>
    <x v="222"/>
    <x v="62"/>
    <n v="362721.4"/>
    <x v="6"/>
  </r>
  <r>
    <x v="222"/>
    <x v="63"/>
    <n v="1041030.68"/>
    <x v="20"/>
  </r>
  <r>
    <x v="222"/>
    <x v="64"/>
    <n v="272895.28000000003"/>
    <x v="20"/>
  </r>
  <r>
    <x v="222"/>
    <x v="65"/>
    <n v="1631159.9"/>
    <x v="21"/>
  </r>
  <r>
    <x v="222"/>
    <x v="66"/>
    <n v="427591.47"/>
    <x v="21"/>
  </r>
  <r>
    <x v="222"/>
    <x v="67"/>
    <n v="1804825.2"/>
    <x v="3"/>
  </r>
  <r>
    <x v="222"/>
    <x v="68"/>
    <n v="473116.01"/>
    <x v="3"/>
  </r>
  <r>
    <x v="222"/>
    <x v="69"/>
    <n v="235412.78"/>
    <x v="3"/>
  </r>
  <r>
    <x v="222"/>
    <x v="70"/>
    <n v="61710.99"/>
    <x v="3"/>
  </r>
  <r>
    <x v="222"/>
    <x v="71"/>
    <n v="223949.4"/>
    <x v="3"/>
  </r>
  <r>
    <x v="222"/>
    <x v="72"/>
    <n v="58705.99"/>
    <x v="3"/>
  </r>
  <r>
    <x v="222"/>
    <x v="73"/>
    <n v="567462.44999999995"/>
    <x v="22"/>
  </r>
  <r>
    <x v="222"/>
    <x v="80"/>
    <n v="835202.94"/>
    <x v="0"/>
  </r>
  <r>
    <x v="222"/>
    <x v="81"/>
    <n v="218939.7"/>
    <x v="0"/>
  </r>
  <r>
    <x v="222"/>
    <x v="82"/>
    <n v="551289.74"/>
    <x v="0"/>
  </r>
  <r>
    <x v="222"/>
    <x v="83"/>
    <n v="144514.82999999999"/>
    <x v="0"/>
  </r>
  <r>
    <x v="222"/>
    <x v="84"/>
    <n v="551289.74"/>
    <x v="15"/>
  </r>
  <r>
    <x v="222"/>
    <x v="85"/>
    <n v="144514.82999999999"/>
    <x v="15"/>
  </r>
  <r>
    <x v="222"/>
    <x v="86"/>
    <n v="5242526.59"/>
    <x v="0"/>
  </r>
  <r>
    <x v="222"/>
    <x v="87"/>
    <n v="1374273.41"/>
    <x v="0"/>
  </r>
  <r>
    <x v="222"/>
    <x v="88"/>
    <n v="70464.070000000007"/>
    <x v="17"/>
  </r>
  <r>
    <x v="222"/>
    <x v="89"/>
    <n v="18471.419999999998"/>
    <x v="17"/>
  </r>
  <r>
    <x v="223"/>
    <x v="40"/>
    <n v="3691.48"/>
    <x v="0"/>
  </r>
  <r>
    <x v="223"/>
    <x v="42"/>
    <n v="3569.8"/>
    <x v="0"/>
  </r>
  <r>
    <x v="223"/>
    <x v="44"/>
    <n v="3569.8"/>
    <x v="1"/>
  </r>
  <r>
    <x v="223"/>
    <x v="46"/>
    <n v="4219.43"/>
    <x v="0"/>
  </r>
  <r>
    <x v="223"/>
    <x v="48"/>
    <n v="3307.78"/>
    <x v="0"/>
  </r>
  <r>
    <x v="223"/>
    <x v="50"/>
    <n v="6610.32"/>
    <x v="1"/>
  </r>
  <r>
    <x v="223"/>
    <x v="34"/>
    <n v="9874.35"/>
    <x v="18"/>
  </r>
  <r>
    <x v="223"/>
    <x v="35"/>
    <n v="10377.459999999999"/>
    <x v="7"/>
  </r>
  <r>
    <x v="223"/>
    <x v="36"/>
    <n v="8744.84"/>
    <x v="19"/>
  </r>
  <r>
    <x v="223"/>
    <x v="37"/>
    <n v="11060.74"/>
    <x v="9"/>
  </r>
  <r>
    <x v="223"/>
    <x v="38"/>
    <n v="11060.74"/>
    <x v="1"/>
  </r>
  <r>
    <x v="223"/>
    <x v="39"/>
    <n v="4912.6400000000003"/>
    <x v="10"/>
  </r>
  <r>
    <x v="223"/>
    <x v="59"/>
    <n v="3515.33"/>
    <x v="6"/>
  </r>
  <r>
    <x v="223"/>
    <x v="61"/>
    <n v="8201.34"/>
    <x v="6"/>
  </r>
  <r>
    <x v="223"/>
    <x v="63"/>
    <n v="6170.32"/>
    <x v="20"/>
  </r>
  <r>
    <x v="223"/>
    <x v="65"/>
    <n v="9668.09"/>
    <x v="21"/>
  </r>
  <r>
    <x v="223"/>
    <x v="67"/>
    <n v="10697.43"/>
    <x v="3"/>
  </r>
  <r>
    <x v="223"/>
    <x v="69"/>
    <n v="1395.32"/>
    <x v="3"/>
  </r>
  <r>
    <x v="223"/>
    <x v="71"/>
    <n v="1327.38"/>
    <x v="3"/>
  </r>
  <r>
    <x v="223"/>
    <x v="73"/>
    <n v="2664.86"/>
    <x v="23"/>
  </r>
  <r>
    <x v="223"/>
    <x v="74"/>
    <n v="3353.17"/>
    <x v="0"/>
  </r>
  <r>
    <x v="223"/>
    <x v="76"/>
    <n v="3250.98"/>
    <x v="0"/>
  </r>
  <r>
    <x v="223"/>
    <x v="78"/>
    <n v="3250.98"/>
    <x v="1"/>
  </r>
  <r>
    <x v="223"/>
    <x v="80"/>
    <n v="4950.3500000000004"/>
    <x v="0"/>
  </r>
  <r>
    <x v="223"/>
    <x v="82"/>
    <n v="3267.56"/>
    <x v="0"/>
  </r>
  <r>
    <x v="223"/>
    <x v="84"/>
    <n v="3267.56"/>
    <x v="15"/>
  </r>
  <r>
    <x v="223"/>
    <x v="86"/>
    <n v="31073.119999999999"/>
    <x v="0"/>
  </r>
  <r>
    <x v="223"/>
    <x v="88"/>
    <n v="417.65"/>
    <x v="17"/>
  </r>
  <r>
    <x v="224"/>
    <x v="34"/>
    <n v="5744.15"/>
    <x v="18"/>
  </r>
  <r>
    <x v="224"/>
    <x v="35"/>
    <n v="6036.82"/>
    <x v="7"/>
  </r>
  <r>
    <x v="225"/>
    <x v="40"/>
    <n v="359280.13"/>
    <x v="0"/>
  </r>
  <r>
    <x v="225"/>
    <x v="41"/>
    <n v="94103.99"/>
    <x v="0"/>
  </r>
  <r>
    <x v="225"/>
    <x v="42"/>
    <n v="347436.57"/>
    <x v="0"/>
  </r>
  <r>
    <x v="225"/>
    <x v="43"/>
    <n v="91001.88"/>
    <x v="0"/>
  </r>
  <r>
    <x v="225"/>
    <x v="44"/>
    <n v="347436.57"/>
    <x v="1"/>
  </r>
  <r>
    <x v="225"/>
    <x v="45"/>
    <n v="91001.88"/>
    <x v="1"/>
  </r>
  <r>
    <x v="225"/>
    <x v="46"/>
    <n v="410662.8"/>
    <x v="0"/>
  </r>
  <r>
    <x v="225"/>
    <x v="47"/>
    <n v="103580.04"/>
    <x v="0"/>
  </r>
  <r>
    <x v="225"/>
    <x v="48"/>
    <n v="321935.62"/>
    <x v="0"/>
  </r>
  <r>
    <x v="225"/>
    <x v="49"/>
    <n v="81200.69"/>
    <x v="0"/>
  </r>
  <r>
    <x v="225"/>
    <x v="50"/>
    <n v="643361.11"/>
    <x v="1"/>
  </r>
  <r>
    <x v="225"/>
    <x v="51"/>
    <n v="162272.72"/>
    <x v="1"/>
  </r>
  <r>
    <x v="225"/>
    <x v="34"/>
    <n v="961038.16"/>
    <x v="18"/>
  </r>
  <r>
    <x v="225"/>
    <x v="52"/>
    <n v="242399.3"/>
    <x v="18"/>
  </r>
  <r>
    <x v="225"/>
    <x v="35"/>
    <n v="1010004.26"/>
    <x v="7"/>
  </r>
  <r>
    <x v="225"/>
    <x v="53"/>
    <n v="254749.85"/>
    <x v="7"/>
  </r>
  <r>
    <x v="225"/>
    <x v="36"/>
    <n v="851106.5"/>
    <x v="8"/>
  </r>
  <r>
    <x v="225"/>
    <x v="54"/>
    <n v="214671.62"/>
    <x v="8"/>
  </r>
  <r>
    <x v="225"/>
    <x v="37"/>
    <n v="1076505.54"/>
    <x v="9"/>
  </r>
  <r>
    <x v="225"/>
    <x v="56"/>
    <n v="195213.22"/>
    <x v="9"/>
  </r>
  <r>
    <x v="225"/>
    <x v="38"/>
    <n v="1076505.54"/>
    <x v="1"/>
  </r>
  <r>
    <x v="225"/>
    <x v="57"/>
    <n v="271523.23"/>
    <x v="1"/>
  </r>
  <r>
    <x v="225"/>
    <x v="39"/>
    <n v="478130.8"/>
    <x v="10"/>
  </r>
  <r>
    <x v="225"/>
    <x v="58"/>
    <n v="120597.26"/>
    <x v="10"/>
  </r>
  <r>
    <x v="225"/>
    <x v="59"/>
    <n v="360398.05"/>
    <x v="6"/>
  </r>
  <r>
    <x v="225"/>
    <x v="60"/>
    <n v="86295.71"/>
    <x v="6"/>
  </r>
  <r>
    <x v="225"/>
    <x v="61"/>
    <n v="840815.9"/>
    <x v="6"/>
  </r>
  <r>
    <x v="225"/>
    <x v="62"/>
    <n v="201329.63"/>
    <x v="6"/>
  </r>
  <r>
    <x v="225"/>
    <x v="63"/>
    <n v="632592.11"/>
    <x v="20"/>
  </r>
  <r>
    <x v="225"/>
    <x v="64"/>
    <n v="151471.37"/>
    <x v="20"/>
  </r>
  <r>
    <x v="225"/>
    <x v="65"/>
    <n v="991189.7"/>
    <x v="21"/>
  </r>
  <r>
    <x v="225"/>
    <x v="66"/>
    <n v="237335.97"/>
    <x v="21"/>
  </r>
  <r>
    <x v="225"/>
    <x v="67"/>
    <n v="1096719.06"/>
    <x v="3"/>
  </r>
  <r>
    <x v="225"/>
    <x v="68"/>
    <n v="262604.5"/>
    <x v="3"/>
  </r>
  <r>
    <x v="225"/>
    <x v="69"/>
    <n v="135802.06"/>
    <x v="3"/>
  </r>
  <r>
    <x v="225"/>
    <x v="70"/>
    <n v="34252.879999999997"/>
    <x v="3"/>
  </r>
  <r>
    <x v="225"/>
    <x v="71"/>
    <n v="129189.19"/>
    <x v="3"/>
  </r>
  <r>
    <x v="225"/>
    <x v="72"/>
    <n v="32584.94"/>
    <x v="3"/>
  </r>
  <r>
    <x v="225"/>
    <x v="73"/>
    <n v="338623.79"/>
    <x v="22"/>
  </r>
  <r>
    <x v="225"/>
    <x v="74"/>
    <n v="326353.5"/>
    <x v="49"/>
  </r>
  <r>
    <x v="225"/>
    <x v="75"/>
    <n v="85479.72"/>
    <x v="49"/>
  </r>
  <r>
    <x v="225"/>
    <x v="76"/>
    <n v="316407.17"/>
    <x v="49"/>
  </r>
  <r>
    <x v="225"/>
    <x v="77"/>
    <n v="82874.539999999994"/>
    <x v="49"/>
  </r>
  <r>
    <x v="225"/>
    <x v="78"/>
    <n v="316407.17"/>
    <x v="1"/>
  </r>
  <r>
    <x v="225"/>
    <x v="79"/>
    <n v="82874.539999999994"/>
    <x v="1"/>
  </r>
  <r>
    <x v="225"/>
    <x v="80"/>
    <n v="481801.68"/>
    <x v="0"/>
  </r>
  <r>
    <x v="225"/>
    <x v="81"/>
    <n v="121523.16"/>
    <x v="0"/>
  </r>
  <r>
    <x v="225"/>
    <x v="82"/>
    <n v="318021.3"/>
    <x v="0"/>
  </r>
  <r>
    <x v="225"/>
    <x v="83"/>
    <n v="80213.399999999994"/>
    <x v="0"/>
  </r>
  <r>
    <x v="225"/>
    <x v="84"/>
    <n v="318021.3"/>
    <x v="15"/>
  </r>
  <r>
    <x v="225"/>
    <x v="85"/>
    <n v="80213.399999999994"/>
    <x v="15"/>
  </r>
  <r>
    <x v="225"/>
    <x v="86"/>
    <n v="3024244.8"/>
    <x v="0"/>
  </r>
  <r>
    <x v="225"/>
    <x v="87"/>
    <n v="762794.69"/>
    <x v="0"/>
  </r>
  <r>
    <x v="225"/>
    <x v="88"/>
    <n v="40648.46"/>
    <x v="17"/>
  </r>
  <r>
    <x v="225"/>
    <x v="89"/>
    <n v="10252.620000000001"/>
    <x v="17"/>
  </r>
  <r>
    <x v="226"/>
    <x v="40"/>
    <n v="60484.32"/>
    <x v="0"/>
  </r>
  <r>
    <x v="226"/>
    <x v="41"/>
    <n v="16464.91"/>
    <x v="0"/>
  </r>
  <r>
    <x v="226"/>
    <x v="42"/>
    <n v="58490.47"/>
    <x v="0"/>
  </r>
  <r>
    <x v="226"/>
    <x v="43"/>
    <n v="15922.15"/>
    <x v="0"/>
  </r>
  <r>
    <x v="226"/>
    <x v="44"/>
    <n v="58490.47"/>
    <x v="1"/>
  </r>
  <r>
    <x v="226"/>
    <x v="45"/>
    <n v="15922.15"/>
    <x v="1"/>
  </r>
  <r>
    <x v="226"/>
    <x v="46"/>
    <n v="69134.52"/>
    <x v="0"/>
  </r>
  <r>
    <x v="226"/>
    <x v="47"/>
    <n v="18122.89"/>
    <x v="0"/>
  </r>
  <r>
    <x v="226"/>
    <x v="48"/>
    <n v="54197.42"/>
    <x v="0"/>
  </r>
  <r>
    <x v="226"/>
    <x v="49"/>
    <n v="14207.29"/>
    <x v="0"/>
  </r>
  <r>
    <x v="226"/>
    <x v="50"/>
    <n v="108308.97"/>
    <x v="1"/>
  </r>
  <r>
    <x v="226"/>
    <x v="51"/>
    <n v="28392.06"/>
    <x v="1"/>
  </r>
  <r>
    <x v="226"/>
    <x v="34"/>
    <n v="161789.47"/>
    <x v="18"/>
  </r>
  <r>
    <x v="226"/>
    <x v="52"/>
    <n v="36285.379999999997"/>
    <x v="18"/>
  </r>
  <r>
    <x v="226"/>
    <x v="35"/>
    <n v="170032.84"/>
    <x v="7"/>
  </r>
  <r>
    <x v="226"/>
    <x v="53"/>
    <n v="38134.17"/>
    <x v="7"/>
  </r>
  <r>
    <x v="226"/>
    <x v="36"/>
    <n v="143282.62"/>
    <x v="8"/>
  </r>
  <r>
    <x v="226"/>
    <x v="54"/>
    <n v="32134.76"/>
    <x v="8"/>
  </r>
  <r>
    <x v="226"/>
    <x v="37"/>
    <n v="181228.24"/>
    <x v="9"/>
  </r>
  <r>
    <x v="226"/>
    <x v="56"/>
    <n v="27693.99"/>
    <x v="9"/>
  </r>
  <r>
    <x v="226"/>
    <x v="38"/>
    <n v="181228.24"/>
    <x v="1"/>
  </r>
  <r>
    <x v="226"/>
    <x v="57"/>
    <n v="40645.019999999997"/>
    <x v="1"/>
  </r>
  <r>
    <x v="226"/>
    <x v="39"/>
    <n v="80492.67"/>
    <x v="10"/>
  </r>
  <r>
    <x v="226"/>
    <x v="58"/>
    <n v="18052.52"/>
    <x v="10"/>
  </r>
  <r>
    <x v="226"/>
    <x v="59"/>
    <n v="57598.09"/>
    <x v="6"/>
  </r>
  <r>
    <x v="226"/>
    <x v="60"/>
    <n v="15098.74"/>
    <x v="6"/>
  </r>
  <r>
    <x v="226"/>
    <x v="61"/>
    <n v="134377.51"/>
    <x v="6"/>
  </r>
  <r>
    <x v="226"/>
    <x v="62"/>
    <n v="35225.660000000003"/>
    <x v="6"/>
  </r>
  <r>
    <x v="226"/>
    <x v="63"/>
    <n v="101099.6"/>
    <x v="20"/>
  </r>
  <r>
    <x v="226"/>
    <x v="64"/>
    <n v="26502.2"/>
    <x v="20"/>
  </r>
  <r>
    <x v="226"/>
    <x v="65"/>
    <n v="158409.95000000001"/>
    <x v="21"/>
  </r>
  <r>
    <x v="226"/>
    <x v="66"/>
    <n v="35527.449999999997"/>
    <x v="21"/>
  </r>
  <r>
    <x v="226"/>
    <x v="67"/>
    <n v="175275.44"/>
    <x v="3"/>
  </r>
  <r>
    <x v="226"/>
    <x v="68"/>
    <n v="39309.96"/>
    <x v="3"/>
  </r>
  <r>
    <x v="226"/>
    <x v="69"/>
    <n v="22862.09"/>
    <x v="3"/>
  </r>
  <r>
    <x v="226"/>
    <x v="70"/>
    <n v="5993.06"/>
    <x v="3"/>
  </r>
  <r>
    <x v="226"/>
    <x v="71"/>
    <n v="21748.83"/>
    <x v="3"/>
  </r>
  <r>
    <x v="226"/>
    <x v="72"/>
    <n v="5701.23"/>
    <x v="3"/>
  </r>
  <r>
    <x v="226"/>
    <x v="73"/>
    <n v="55109.06"/>
    <x v="22"/>
  </r>
  <r>
    <x v="226"/>
    <x v="74"/>
    <n v="54941.17"/>
    <x v="0"/>
  </r>
  <r>
    <x v="226"/>
    <x v="75"/>
    <n v="14955.97"/>
    <x v="0"/>
  </r>
  <r>
    <x v="226"/>
    <x v="76"/>
    <n v="53266.720000000001"/>
    <x v="0"/>
  </r>
  <r>
    <x v="226"/>
    <x v="77"/>
    <n v="14500.15"/>
    <x v="0"/>
  </r>
  <r>
    <x v="226"/>
    <x v="78"/>
    <n v="53266.720000000001"/>
    <x v="1"/>
  </r>
  <r>
    <x v="226"/>
    <x v="79"/>
    <n v="14500.15"/>
    <x v="1"/>
  </r>
  <r>
    <x v="226"/>
    <x v="80"/>
    <n v="81110.66"/>
    <x v="0"/>
  </r>
  <r>
    <x v="226"/>
    <x v="81"/>
    <n v="21262.31"/>
    <x v="0"/>
  </r>
  <r>
    <x v="226"/>
    <x v="82"/>
    <n v="53538.45"/>
    <x v="0"/>
  </r>
  <r>
    <x v="226"/>
    <x v="83"/>
    <n v="14034.54"/>
    <x v="0"/>
  </r>
  <r>
    <x v="226"/>
    <x v="84"/>
    <n v="53538.45"/>
    <x v="15"/>
  </r>
  <r>
    <x v="226"/>
    <x v="85"/>
    <n v="14034.54"/>
    <x v="15"/>
  </r>
  <r>
    <x v="226"/>
    <x v="86"/>
    <n v="509127.5"/>
    <x v="0"/>
  </r>
  <r>
    <x v="226"/>
    <x v="87"/>
    <n v="133462.44"/>
    <x v="0"/>
  </r>
  <r>
    <x v="226"/>
    <x v="88"/>
    <n v="6843.11"/>
    <x v="17"/>
  </r>
  <r>
    <x v="226"/>
    <x v="89"/>
    <n v="1793.85"/>
    <x v="17"/>
  </r>
  <r>
    <x v="227"/>
    <x v="40"/>
    <n v="8028.05"/>
    <x v="0"/>
  </r>
  <r>
    <x v="227"/>
    <x v="42"/>
    <n v="7763.41"/>
    <x v="0"/>
  </r>
  <r>
    <x v="227"/>
    <x v="44"/>
    <n v="7763.41"/>
    <x v="1"/>
  </r>
  <r>
    <x v="227"/>
    <x v="46"/>
    <n v="9176.19"/>
    <x v="0"/>
  </r>
  <r>
    <x v="227"/>
    <x v="48"/>
    <n v="7193.6"/>
    <x v="0"/>
  </r>
  <r>
    <x v="227"/>
    <x v="50"/>
    <n v="14375.79"/>
    <x v="1"/>
  </r>
  <r>
    <x v="227"/>
    <x v="34"/>
    <n v="21474.23"/>
    <x v="18"/>
  </r>
  <r>
    <x v="227"/>
    <x v="35"/>
    <n v="22568.37"/>
    <x v="7"/>
  </r>
  <r>
    <x v="227"/>
    <x v="36"/>
    <n v="19017.830000000002"/>
    <x v="8"/>
  </r>
  <r>
    <x v="227"/>
    <x v="37"/>
    <n v="24054.33"/>
    <x v="9"/>
  </r>
  <r>
    <x v="227"/>
    <x v="38"/>
    <n v="24054.33"/>
    <x v="1"/>
  </r>
  <r>
    <x v="227"/>
    <x v="39"/>
    <n v="10683.75"/>
    <x v="10"/>
  </r>
  <r>
    <x v="227"/>
    <x v="59"/>
    <n v="7644.96"/>
    <x v="6"/>
  </r>
  <r>
    <x v="227"/>
    <x v="61"/>
    <n v="17835.86"/>
    <x v="6"/>
  </r>
  <r>
    <x v="227"/>
    <x v="63"/>
    <n v="13418.9"/>
    <x v="20"/>
  </r>
  <r>
    <x v="227"/>
    <x v="65"/>
    <n v="21025.67"/>
    <x v="21"/>
  </r>
  <r>
    <x v="227"/>
    <x v="67"/>
    <n v="23264.22"/>
    <x v="3"/>
  </r>
  <r>
    <x v="227"/>
    <x v="69"/>
    <n v="3034.47"/>
    <x v="3"/>
  </r>
  <r>
    <x v="227"/>
    <x v="71"/>
    <n v="2886.71"/>
    <x v="3"/>
  </r>
  <r>
    <x v="227"/>
    <x v="73"/>
    <n v="5795.4"/>
    <x v="22"/>
  </r>
  <r>
    <x v="227"/>
    <x v="74"/>
    <n v="7292.31"/>
    <x v="0"/>
  </r>
  <r>
    <x v="227"/>
    <x v="76"/>
    <n v="7070.06"/>
    <x v="0"/>
  </r>
  <r>
    <x v="227"/>
    <x v="78"/>
    <n v="7070.06"/>
    <x v="1"/>
  </r>
  <r>
    <x v="227"/>
    <x v="80"/>
    <n v="10765.78"/>
    <x v="0"/>
  </r>
  <r>
    <x v="227"/>
    <x v="82"/>
    <n v="7106.13"/>
    <x v="0"/>
  </r>
  <r>
    <x v="227"/>
    <x v="84"/>
    <n v="7106.13"/>
    <x v="15"/>
  </r>
  <r>
    <x v="227"/>
    <x v="86"/>
    <n v="67576.22"/>
    <x v="0"/>
  </r>
  <r>
    <x v="227"/>
    <x v="88"/>
    <n v="908.28"/>
    <x v="17"/>
  </r>
  <r>
    <x v="228"/>
    <x v="44"/>
    <n v="15413.43"/>
    <x v="1"/>
  </r>
  <r>
    <x v="228"/>
    <x v="46"/>
    <n v="18218.349999999999"/>
    <x v="50"/>
  </r>
  <r>
    <x v="228"/>
    <x v="48"/>
    <n v="14282.12"/>
    <x v="50"/>
  </r>
  <r>
    <x v="228"/>
    <x v="50"/>
    <n v="28541.61"/>
    <x v="1"/>
  </r>
  <r>
    <x v="228"/>
    <x v="38"/>
    <n v="47757.32"/>
    <x v="1"/>
  </r>
  <r>
    <x v="228"/>
    <x v="67"/>
    <n v="46188.639999999999"/>
    <x v="3"/>
  </r>
  <r>
    <x v="228"/>
    <x v="69"/>
    <n v="6024.62"/>
    <x v="3"/>
  </r>
  <r>
    <x v="228"/>
    <x v="71"/>
    <n v="5731.26"/>
    <x v="3"/>
  </r>
  <r>
    <x v="228"/>
    <x v="78"/>
    <n v="14036.86"/>
    <x v="1"/>
  </r>
  <r>
    <x v="228"/>
    <x v="80"/>
    <n v="21374.31"/>
    <x v="50"/>
  </r>
  <r>
    <x v="228"/>
    <x v="82"/>
    <n v="14108.47"/>
    <x v="50"/>
  </r>
  <r>
    <x v="228"/>
    <x v="84"/>
    <n v="14108.47"/>
    <x v="15"/>
  </r>
  <r>
    <x v="228"/>
    <x v="86"/>
    <n v="134165.43"/>
    <x v="50"/>
  </r>
  <r>
    <x v="228"/>
    <x v="88"/>
    <n v="1803.3"/>
    <x v="17"/>
  </r>
  <r>
    <x v="229"/>
    <x v="40"/>
    <n v="193949.29"/>
    <x v="0"/>
  </r>
  <r>
    <x v="229"/>
    <x v="41"/>
    <n v="45725.760000000002"/>
    <x v="0"/>
  </r>
  <r>
    <x v="229"/>
    <x v="42"/>
    <n v="187555.82"/>
    <x v="0"/>
  </r>
  <r>
    <x v="229"/>
    <x v="43"/>
    <n v="44218.43"/>
    <x v="0"/>
  </r>
  <r>
    <x v="229"/>
    <x v="44"/>
    <n v="172142.39"/>
    <x v="1"/>
  </r>
  <r>
    <x v="229"/>
    <x v="45"/>
    <n v="44218.43"/>
    <x v="1"/>
  </r>
  <r>
    <x v="229"/>
    <x v="46"/>
    <n v="203468.72"/>
    <x v="0"/>
  </r>
  <r>
    <x v="229"/>
    <x v="47"/>
    <n v="50330.239999999998"/>
    <x v="0"/>
  </r>
  <r>
    <x v="229"/>
    <x v="48"/>
    <n v="159507.57"/>
    <x v="0"/>
  </r>
  <r>
    <x v="229"/>
    <x v="49"/>
    <n v="39455.97"/>
    <x v="0"/>
  </r>
  <r>
    <x v="229"/>
    <x v="50"/>
    <n v="318762.40999999997"/>
    <x v="1"/>
  </r>
  <r>
    <x v="229"/>
    <x v="51"/>
    <n v="78849.41"/>
    <x v="1"/>
  </r>
  <r>
    <x v="229"/>
    <x v="34"/>
    <n v="502707.16"/>
    <x v="18"/>
  </r>
  <r>
    <x v="229"/>
    <x v="52"/>
    <n v="117783.46"/>
    <x v="18"/>
  </r>
  <r>
    <x v="229"/>
    <x v="35"/>
    <n v="528320.72"/>
    <x v="7"/>
  </r>
  <r>
    <x v="229"/>
    <x v="53"/>
    <n v="123784.67"/>
    <x v="7"/>
  </r>
  <r>
    <x v="229"/>
    <x v="36"/>
    <n v="445203.27"/>
    <x v="8"/>
  </r>
  <r>
    <x v="229"/>
    <x v="54"/>
    <n v="104310.39"/>
    <x v="8"/>
  </r>
  <r>
    <x v="229"/>
    <x v="37"/>
    <n v="581127.28"/>
    <x v="9"/>
  </r>
  <r>
    <x v="229"/>
    <x v="55"/>
    <n v="29455"/>
    <x v="9"/>
  </r>
  <r>
    <x v="229"/>
    <x v="56"/>
    <n v="94855.42"/>
    <x v="9"/>
  </r>
  <r>
    <x v="229"/>
    <x v="38"/>
    <n v="533369.96"/>
    <x v="1"/>
  </r>
  <r>
    <x v="229"/>
    <x v="57"/>
    <n v="131934.97"/>
    <x v="1"/>
  </r>
  <r>
    <x v="229"/>
    <x v="39"/>
    <n v="258108.15"/>
    <x v="10"/>
  </r>
  <r>
    <x v="229"/>
    <x v="58"/>
    <n v="58599.02"/>
    <x v="10"/>
  </r>
  <r>
    <x v="229"/>
    <x v="59"/>
    <n v="192114.68"/>
    <x v="6"/>
  </r>
  <r>
    <x v="229"/>
    <x v="60"/>
    <n v="41931.67"/>
    <x v="6"/>
  </r>
  <r>
    <x v="229"/>
    <x v="61"/>
    <n v="448207.42"/>
    <x v="6"/>
  </r>
  <r>
    <x v="229"/>
    <x v="62"/>
    <n v="97827.43"/>
    <x v="6"/>
  </r>
  <r>
    <x v="229"/>
    <x v="63"/>
    <n v="328896.93"/>
    <x v="20"/>
  </r>
  <r>
    <x v="229"/>
    <x v="64"/>
    <n v="73600.960000000006"/>
    <x v="20"/>
  </r>
  <r>
    <x v="229"/>
    <x v="65"/>
    <n v="531090.4"/>
    <x v="21"/>
  </r>
  <r>
    <x v="229"/>
    <x v="66"/>
    <n v="115323.15"/>
    <x v="21"/>
  </r>
  <r>
    <x v="229"/>
    <x v="67"/>
    <n v="541445.56999999995"/>
    <x v="3"/>
  </r>
  <r>
    <x v="229"/>
    <x v="68"/>
    <n v="127601.3"/>
    <x v="3"/>
  </r>
  <r>
    <x v="229"/>
    <x v="69"/>
    <n v="67285.06"/>
    <x v="3"/>
  </r>
  <r>
    <x v="229"/>
    <x v="70"/>
    <n v="16643.7"/>
    <x v="3"/>
  </r>
  <r>
    <x v="229"/>
    <x v="71"/>
    <n v="64008.62"/>
    <x v="3"/>
  </r>
  <r>
    <x v="229"/>
    <x v="72"/>
    <n v="15833.24"/>
    <x v="3"/>
  </r>
  <r>
    <x v="229"/>
    <x v="73"/>
    <n v="178173.73"/>
    <x v="22"/>
  </r>
  <r>
    <x v="229"/>
    <x v="74"/>
    <n v="176174.59"/>
    <x v="0"/>
  </r>
  <r>
    <x v="229"/>
    <x v="75"/>
    <n v="41535.18"/>
    <x v="0"/>
  </r>
  <r>
    <x v="229"/>
    <x v="76"/>
    <n v="170805.29"/>
    <x v="0"/>
  </r>
  <r>
    <x v="229"/>
    <x v="77"/>
    <n v="40269.300000000003"/>
    <x v="0"/>
  </r>
  <r>
    <x v="229"/>
    <x v="78"/>
    <n v="156768.43"/>
    <x v="1"/>
  </r>
  <r>
    <x v="229"/>
    <x v="79"/>
    <n v="40269.300000000003"/>
    <x v="1"/>
  </r>
  <r>
    <x v="229"/>
    <x v="80"/>
    <n v="238715.49"/>
    <x v="0"/>
  </r>
  <r>
    <x v="229"/>
    <x v="81"/>
    <n v="59048.92"/>
    <x v="0"/>
  </r>
  <r>
    <x v="229"/>
    <x v="82"/>
    <n v="157568.17000000001"/>
    <x v="0"/>
  </r>
  <r>
    <x v="229"/>
    <x v="83"/>
    <n v="38976.230000000003"/>
    <x v="0"/>
  </r>
  <r>
    <x v="229"/>
    <x v="84"/>
    <n v="157568.17000000001"/>
    <x v="15"/>
  </r>
  <r>
    <x v="229"/>
    <x v="85"/>
    <n v="38976.230000000003"/>
    <x v="15"/>
  </r>
  <r>
    <x v="229"/>
    <x v="86"/>
    <n v="1498405.05"/>
    <x v="0"/>
  </r>
  <r>
    <x v="229"/>
    <x v="87"/>
    <n v="370647.1"/>
    <x v="0"/>
  </r>
  <r>
    <x v="229"/>
    <x v="88"/>
    <n v="20139.849999999999"/>
    <x v="17"/>
  </r>
  <r>
    <x v="229"/>
    <x v="89"/>
    <n v="4981.82"/>
    <x v="17"/>
  </r>
  <r>
    <x v="230"/>
    <x v="44"/>
    <n v="10290.44"/>
    <x v="1"/>
  </r>
  <r>
    <x v="230"/>
    <x v="50"/>
    <n v="19055.189999999999"/>
    <x v="1"/>
  </r>
  <r>
    <x v="230"/>
    <x v="37"/>
    <n v="31884.14"/>
    <x v="9"/>
  </r>
  <r>
    <x v="230"/>
    <x v="38"/>
    <n v="31884.14"/>
    <x v="1"/>
  </r>
  <r>
    <x v="230"/>
    <x v="65"/>
    <n v="27869.64"/>
    <x v="9"/>
  </r>
  <r>
    <x v="230"/>
    <x v="67"/>
    <n v="30836.84"/>
    <x v="3"/>
  </r>
  <r>
    <x v="230"/>
    <x v="69"/>
    <n v="4022.21"/>
    <x v="3"/>
  </r>
  <r>
    <x v="230"/>
    <x v="71"/>
    <n v="3826.35"/>
    <x v="3"/>
  </r>
  <r>
    <x v="230"/>
    <x v="73"/>
    <n v="7681.83"/>
    <x v="22"/>
  </r>
  <r>
    <x v="230"/>
    <x v="78"/>
    <n v="9371.41"/>
    <x v="1"/>
  </r>
  <r>
    <x v="230"/>
    <x v="84"/>
    <n v="9419.2099999999991"/>
    <x v="15"/>
  </r>
  <r>
    <x v="230"/>
    <x v="88"/>
    <n v="1203.93"/>
    <x v="17"/>
  </r>
  <r>
    <x v="231"/>
    <x v="40"/>
    <n v="273093.7"/>
    <x v="0"/>
  </r>
  <r>
    <x v="231"/>
    <x v="41"/>
    <n v="60145.4"/>
    <x v="0"/>
  </r>
  <r>
    <x v="231"/>
    <x v="42"/>
    <n v="264091.25"/>
    <x v="0"/>
  </r>
  <r>
    <x v="231"/>
    <x v="43"/>
    <n v="58162.73"/>
    <x v="0"/>
  </r>
  <r>
    <x v="231"/>
    <x v="44"/>
    <n v="249786.97"/>
    <x v="1"/>
  </r>
  <r>
    <x v="231"/>
    <x v="45"/>
    <n v="58162.73"/>
    <x v="1"/>
  </r>
  <r>
    <x v="231"/>
    <x v="46"/>
    <n v="312150.34999999998"/>
    <x v="0"/>
  </r>
  <r>
    <x v="231"/>
    <x v="47"/>
    <n v="66201.91"/>
    <x v="0"/>
  </r>
  <r>
    <x v="231"/>
    <x v="48"/>
    <n v="244707.62"/>
    <x v="0"/>
  </r>
  <r>
    <x v="231"/>
    <x v="49"/>
    <n v="51898.42"/>
    <x v="0"/>
  </r>
  <r>
    <x v="231"/>
    <x v="50"/>
    <n v="462539.72"/>
    <x v="1"/>
  </r>
  <r>
    <x v="231"/>
    <x v="51"/>
    <n v="103714.61"/>
    <x v="1"/>
  </r>
  <r>
    <x v="231"/>
    <x v="34"/>
    <n v="704036.21"/>
    <x v="18"/>
  </r>
  <r>
    <x v="231"/>
    <x v="52"/>
    <n v="154926.51999999999"/>
    <x v="18"/>
  </r>
  <r>
    <x v="231"/>
    <x v="35"/>
    <n v="739907.73"/>
    <x v="7"/>
  </r>
  <r>
    <x v="231"/>
    <x v="53"/>
    <n v="162820.22"/>
    <x v="7"/>
  </r>
  <r>
    <x v="231"/>
    <x v="36"/>
    <n v="639780.80000000005"/>
    <x v="8"/>
  </r>
  <r>
    <x v="231"/>
    <x v="54"/>
    <n v="137204.72"/>
    <x v="8"/>
  </r>
  <r>
    <x v="231"/>
    <x v="37"/>
    <n v="788751.11"/>
    <x v="9"/>
  </r>
  <r>
    <x v="231"/>
    <x v="55"/>
    <n v="97421.4"/>
    <x v="9"/>
  </r>
  <r>
    <x v="231"/>
    <x v="56"/>
    <n v="124768.12"/>
    <x v="9"/>
  </r>
  <r>
    <x v="231"/>
    <x v="38"/>
    <n v="776314.54"/>
    <x v="1"/>
  </r>
  <r>
    <x v="231"/>
    <x v="57"/>
    <n v="173540.72"/>
    <x v="1"/>
  </r>
  <r>
    <x v="231"/>
    <x v="39"/>
    <n v="364485.81"/>
    <x v="10"/>
  </r>
  <r>
    <x v="231"/>
    <x v="58"/>
    <n v="77078.25"/>
    <x v="10"/>
  </r>
  <r>
    <x v="231"/>
    <x v="59"/>
    <n v="259854.03"/>
    <x v="6"/>
  </r>
  <r>
    <x v="231"/>
    <x v="60"/>
    <n v="55154.84"/>
    <x v="6"/>
  </r>
  <r>
    <x v="231"/>
    <x v="61"/>
    <n v="606244.69999999995"/>
    <x v="6"/>
  </r>
  <r>
    <x v="231"/>
    <x v="62"/>
    <n v="128677.35"/>
    <x v="6"/>
  </r>
  <r>
    <x v="231"/>
    <x v="63"/>
    <n v="462141.07"/>
    <x v="20"/>
  </r>
  <r>
    <x v="231"/>
    <x v="64"/>
    <n v="96811.06"/>
    <x v="20"/>
  </r>
  <r>
    <x v="231"/>
    <x v="65"/>
    <n v="689440.12"/>
    <x v="0"/>
  </r>
  <r>
    <x v="231"/>
    <x v="66"/>
    <n v="151690.35999999999"/>
    <x v="0"/>
  </r>
  <r>
    <x v="231"/>
    <x v="67"/>
    <n v="750814.94"/>
    <x v="3"/>
  </r>
  <r>
    <x v="231"/>
    <x v="68"/>
    <n v="167840.43"/>
    <x v="3"/>
  </r>
  <r>
    <x v="231"/>
    <x v="69"/>
    <n v="97633.89"/>
    <x v="3"/>
  </r>
  <r>
    <x v="231"/>
    <x v="70"/>
    <n v="21892.3"/>
    <x v="3"/>
  </r>
  <r>
    <x v="231"/>
    <x v="71"/>
    <n v="92879.61"/>
    <x v="3"/>
  </r>
  <r>
    <x v="231"/>
    <x v="72"/>
    <n v="20826.259999999998"/>
    <x v="3"/>
  </r>
  <r>
    <x v="231"/>
    <x v="73"/>
    <n v="231844.4"/>
    <x v="22"/>
  </r>
  <r>
    <x v="231"/>
    <x v="74"/>
    <n v="248065.71"/>
    <x v="0"/>
  </r>
  <r>
    <x v="231"/>
    <x v="75"/>
    <n v="54633.31"/>
    <x v="0"/>
  </r>
  <r>
    <x v="231"/>
    <x v="76"/>
    <n v="240505.38"/>
    <x v="0"/>
  </r>
  <r>
    <x v="231"/>
    <x v="77"/>
    <n v="52968.24"/>
    <x v="0"/>
  </r>
  <r>
    <x v="231"/>
    <x v="78"/>
    <n v="227478.61"/>
    <x v="1"/>
  </r>
  <r>
    <x v="231"/>
    <x v="79"/>
    <n v="52968.24"/>
    <x v="1"/>
  </r>
  <r>
    <x v="231"/>
    <x v="80"/>
    <n v="366223.99"/>
    <x v="0"/>
  </r>
  <r>
    <x v="231"/>
    <x v="81"/>
    <n v="77670.03"/>
    <x v="0"/>
  </r>
  <r>
    <x v="231"/>
    <x v="82"/>
    <n v="241732.29"/>
    <x v="0"/>
  </r>
  <r>
    <x v="231"/>
    <x v="83"/>
    <n v="51267.41"/>
    <x v="0"/>
  </r>
  <r>
    <x v="231"/>
    <x v="84"/>
    <n v="228639.07"/>
    <x v="15"/>
  </r>
  <r>
    <x v="231"/>
    <x v="85"/>
    <n v="51267.41"/>
    <x v="15"/>
  </r>
  <r>
    <x v="231"/>
    <x v="86"/>
    <n v="2298769.44"/>
    <x v="0"/>
  </r>
  <r>
    <x v="231"/>
    <x v="87"/>
    <n v="487530.82"/>
    <x v="0"/>
  </r>
  <r>
    <x v="231"/>
    <x v="88"/>
    <n v="29223.91"/>
    <x v="17"/>
  </r>
  <r>
    <x v="231"/>
    <x v="89"/>
    <n v="6552.83"/>
    <x v="17"/>
  </r>
  <r>
    <x v="232"/>
    <x v="40"/>
    <n v="3719.4"/>
    <x v="0"/>
  </r>
  <r>
    <x v="232"/>
    <x v="42"/>
    <n v="3596.79"/>
    <x v="0"/>
  </r>
  <r>
    <x v="232"/>
    <x v="44"/>
    <n v="3596.79"/>
    <x v="1"/>
  </r>
  <r>
    <x v="232"/>
    <x v="46"/>
    <n v="4251.34"/>
    <x v="0"/>
  </r>
  <r>
    <x v="232"/>
    <x v="48"/>
    <n v="3332.8"/>
    <x v="0"/>
  </r>
  <r>
    <x v="232"/>
    <x v="50"/>
    <n v="6660.32"/>
    <x v="1"/>
  </r>
  <r>
    <x v="232"/>
    <x v="34"/>
    <n v="9949.0300000000007"/>
    <x v="18"/>
  </r>
  <r>
    <x v="232"/>
    <x v="35"/>
    <n v="10455.950000000001"/>
    <x v="7"/>
  </r>
  <r>
    <x v="232"/>
    <x v="36"/>
    <n v="8810.98"/>
    <x v="8"/>
  </r>
  <r>
    <x v="232"/>
    <x v="37"/>
    <n v="11144.39"/>
    <x v="9"/>
  </r>
  <r>
    <x v="232"/>
    <x v="38"/>
    <n v="11144.39"/>
    <x v="1"/>
  </r>
  <r>
    <x v="232"/>
    <x v="39"/>
    <n v="4949.79"/>
    <x v="10"/>
  </r>
  <r>
    <x v="232"/>
    <x v="59"/>
    <n v="3541.92"/>
    <x v="6"/>
  </r>
  <r>
    <x v="232"/>
    <x v="61"/>
    <n v="8263.3700000000008"/>
    <x v="6"/>
  </r>
  <r>
    <x v="232"/>
    <x v="63"/>
    <n v="6216.99"/>
    <x v="20"/>
  </r>
  <r>
    <x v="232"/>
    <x v="65"/>
    <n v="9741.2099999999991"/>
    <x v="21"/>
  </r>
  <r>
    <x v="232"/>
    <x v="67"/>
    <n v="10778.33"/>
    <x v="3"/>
  </r>
  <r>
    <x v="232"/>
    <x v="69"/>
    <n v="1405.87"/>
    <x v="3"/>
  </r>
  <r>
    <x v="232"/>
    <x v="71"/>
    <n v="1337.42"/>
    <x v="3"/>
  </r>
  <r>
    <x v="232"/>
    <x v="73"/>
    <n v="2685.01"/>
    <x v="22"/>
  </r>
  <r>
    <x v="232"/>
    <x v="74"/>
    <n v="3378.53"/>
    <x v="0"/>
  </r>
  <r>
    <x v="232"/>
    <x v="76"/>
    <n v="3275.57"/>
    <x v="0"/>
  </r>
  <r>
    <x v="232"/>
    <x v="78"/>
    <n v="3275.57"/>
    <x v="1"/>
  </r>
  <r>
    <x v="232"/>
    <x v="80"/>
    <n v="4987.79"/>
    <x v="0"/>
  </r>
  <r>
    <x v="232"/>
    <x v="82"/>
    <n v="3292.28"/>
    <x v="0"/>
  </r>
  <r>
    <x v="232"/>
    <x v="84"/>
    <n v="3292.28"/>
    <x v="15"/>
  </r>
  <r>
    <x v="232"/>
    <x v="86"/>
    <n v="31308.13"/>
    <x v="0"/>
  </r>
  <r>
    <x v="232"/>
    <x v="88"/>
    <n v="420.81"/>
    <x v="17"/>
  </r>
  <r>
    <x v="233"/>
    <x v="40"/>
    <n v="18237.36"/>
    <x v="0"/>
  </r>
  <r>
    <x v="233"/>
    <x v="42"/>
    <n v="17636.169999999998"/>
    <x v="0"/>
  </r>
  <r>
    <x v="233"/>
    <x v="44"/>
    <n v="17636.169999999998"/>
    <x v="1"/>
  </r>
  <r>
    <x v="233"/>
    <x v="46"/>
    <n v="20845.59"/>
    <x v="0"/>
  </r>
  <r>
    <x v="233"/>
    <x v="48"/>
    <n v="16341.72"/>
    <x v="0"/>
  </r>
  <r>
    <x v="233"/>
    <x v="50"/>
    <n v="32657.55"/>
    <x v="1"/>
  </r>
  <r>
    <x v="233"/>
    <x v="34"/>
    <n v="48783.11"/>
    <x v="18"/>
  </r>
  <r>
    <x v="233"/>
    <x v="35"/>
    <n v="51268.67"/>
    <x v="7"/>
  </r>
  <r>
    <x v="233"/>
    <x v="36"/>
    <n v="43202.879999999997"/>
    <x v="19"/>
  </r>
  <r>
    <x v="233"/>
    <x v="37"/>
    <n v="54644.33"/>
    <x v="9"/>
  </r>
  <r>
    <x v="233"/>
    <x v="38"/>
    <n v="54644.33"/>
    <x v="1"/>
  </r>
  <r>
    <x v="233"/>
    <x v="39"/>
    <n v="24270.32"/>
    <x v="10"/>
  </r>
  <r>
    <x v="233"/>
    <x v="59"/>
    <n v="17367.099999999999"/>
    <x v="6"/>
  </r>
  <r>
    <x v="233"/>
    <x v="61"/>
    <n v="40517.79"/>
    <x v="6"/>
  </r>
  <r>
    <x v="233"/>
    <x v="63"/>
    <n v="30483.77"/>
    <x v="20"/>
  </r>
  <r>
    <x v="233"/>
    <x v="65"/>
    <n v="47764.11"/>
    <x v="21"/>
  </r>
  <r>
    <x v="233"/>
    <x v="67"/>
    <n v="52849.42"/>
    <x v="3"/>
  </r>
  <r>
    <x v="233"/>
    <x v="69"/>
    <n v="6893.43"/>
    <x v="3"/>
  </r>
  <r>
    <x v="233"/>
    <x v="71"/>
    <n v="6557.75"/>
    <x v="3"/>
  </r>
  <r>
    <x v="233"/>
    <x v="73"/>
    <n v="13165.42"/>
    <x v="23"/>
  </r>
  <r>
    <x v="233"/>
    <x v="74"/>
    <n v="16565.98"/>
    <x v="0"/>
  </r>
  <r>
    <x v="233"/>
    <x v="76"/>
    <n v="16061.09"/>
    <x v="0"/>
  </r>
  <r>
    <x v="233"/>
    <x v="78"/>
    <n v="16061.09"/>
    <x v="1"/>
  </r>
  <r>
    <x v="233"/>
    <x v="80"/>
    <n v="24456.66"/>
    <x v="0"/>
  </r>
  <r>
    <x v="233"/>
    <x v="82"/>
    <n v="16143.03"/>
    <x v="0"/>
  </r>
  <r>
    <x v="233"/>
    <x v="84"/>
    <n v="16143.03"/>
    <x v="15"/>
  </r>
  <r>
    <x v="233"/>
    <x v="86"/>
    <n v="153513.21"/>
    <x v="0"/>
  </r>
  <r>
    <x v="233"/>
    <x v="88"/>
    <n v="2063.35"/>
    <x v="17"/>
  </r>
  <r>
    <x v="234"/>
    <x v="40"/>
    <n v="103227.9"/>
    <x v="0"/>
  </r>
  <r>
    <x v="234"/>
    <x v="41"/>
    <n v="28100.48"/>
    <x v="0"/>
  </r>
  <r>
    <x v="234"/>
    <x v="42"/>
    <n v="99825.03"/>
    <x v="0"/>
  </r>
  <r>
    <x v="234"/>
    <x v="43"/>
    <n v="27174.15"/>
    <x v="0"/>
  </r>
  <r>
    <x v="234"/>
    <x v="44"/>
    <n v="99825.03"/>
    <x v="1"/>
  </r>
  <r>
    <x v="234"/>
    <x v="45"/>
    <n v="8124.27"/>
    <x v="1"/>
  </r>
  <r>
    <x v="234"/>
    <x v="46"/>
    <n v="117991.1"/>
    <x v="0"/>
  </r>
  <r>
    <x v="234"/>
    <x v="47"/>
    <n v="30930.13"/>
    <x v="0"/>
  </r>
  <r>
    <x v="234"/>
    <x v="48"/>
    <n v="92498.12"/>
    <x v="0"/>
  </r>
  <r>
    <x v="234"/>
    <x v="49"/>
    <n v="24247.41"/>
    <x v="0"/>
  </r>
  <r>
    <x v="234"/>
    <x v="50"/>
    <n v="184849.68"/>
    <x v="1"/>
  </r>
  <r>
    <x v="234"/>
    <x v="51"/>
    <n v="13460.5"/>
    <x v="1"/>
  </r>
  <r>
    <x v="234"/>
    <x v="34"/>
    <n v="276124.24"/>
    <x v="18"/>
  </r>
  <r>
    <x v="234"/>
    <x v="52"/>
    <n v="72383.08"/>
    <x v="18"/>
  </r>
  <r>
    <x v="234"/>
    <x v="35"/>
    <n v="290193.12"/>
    <x v="7"/>
  </r>
  <r>
    <x v="234"/>
    <x v="53"/>
    <n v="76071.08"/>
    <x v="7"/>
  </r>
  <r>
    <x v="234"/>
    <x v="36"/>
    <n v="244538.82"/>
    <x v="8"/>
  </r>
  <r>
    <x v="234"/>
    <x v="54"/>
    <n v="64103.29"/>
    <x v="8"/>
  </r>
  <r>
    <x v="234"/>
    <x v="37"/>
    <n v="309300.17"/>
    <x v="9"/>
  </r>
  <r>
    <x v="234"/>
    <x v="56"/>
    <n v="58292.800000000003"/>
    <x v="9"/>
  </r>
  <r>
    <x v="234"/>
    <x v="38"/>
    <n v="309300.17"/>
    <x v="1"/>
  </r>
  <r>
    <x v="234"/>
    <x v="57"/>
    <n v="81079.8"/>
    <x v="1"/>
  </r>
  <r>
    <x v="234"/>
    <x v="39"/>
    <n v="137375.92000000001"/>
    <x v="10"/>
  </r>
  <r>
    <x v="234"/>
    <x v="58"/>
    <n v="36011.660000000003"/>
    <x v="10"/>
  </r>
  <r>
    <x v="234"/>
    <x v="59"/>
    <n v="98302"/>
    <x v="6"/>
  </r>
  <r>
    <x v="234"/>
    <x v="60"/>
    <n v="25768.84"/>
    <x v="6"/>
  </r>
  <r>
    <x v="234"/>
    <x v="61"/>
    <n v="229340.56"/>
    <x v="6"/>
  </r>
  <r>
    <x v="234"/>
    <x v="62"/>
    <n v="60119.23"/>
    <x v="6"/>
  </r>
  <r>
    <x v="234"/>
    <x v="63"/>
    <n v="172545.54"/>
    <x v="20"/>
  </r>
  <r>
    <x v="234"/>
    <x v="64"/>
    <n v="45231"/>
    <x v="20"/>
  </r>
  <r>
    <x v="234"/>
    <x v="65"/>
    <n v="270356.45"/>
    <x v="21"/>
  </r>
  <r>
    <x v="234"/>
    <x v="66"/>
    <n v="70871.11"/>
    <x v="21"/>
  </r>
  <r>
    <x v="234"/>
    <x v="67"/>
    <n v="299140.59000000003"/>
    <x v="3"/>
  </r>
  <r>
    <x v="234"/>
    <x v="68"/>
    <n v="21783"/>
    <x v="3"/>
  </r>
  <r>
    <x v="234"/>
    <x v="69"/>
    <n v="39018.47"/>
    <x v="3"/>
  </r>
  <r>
    <x v="234"/>
    <x v="70"/>
    <n v="2841.27"/>
    <x v="3"/>
  </r>
  <r>
    <x v="234"/>
    <x v="71"/>
    <n v="37118.47"/>
    <x v="3"/>
  </r>
  <r>
    <x v="234"/>
    <x v="72"/>
    <n v="2702.92"/>
    <x v="3"/>
  </r>
  <r>
    <x v="234"/>
    <x v="73"/>
    <n v="94054.01"/>
    <x v="22"/>
  </r>
  <r>
    <x v="234"/>
    <x v="74"/>
    <n v="93767.47"/>
    <x v="0"/>
  </r>
  <r>
    <x v="234"/>
    <x v="75"/>
    <n v="25525.18"/>
    <x v="0"/>
  </r>
  <r>
    <x v="234"/>
    <x v="76"/>
    <n v="90909.7"/>
    <x v="0"/>
  </r>
  <r>
    <x v="234"/>
    <x v="77"/>
    <n v="24747.24"/>
    <x v="0"/>
  </r>
  <r>
    <x v="234"/>
    <x v="78"/>
    <n v="90909.7"/>
    <x v="1"/>
  </r>
  <r>
    <x v="234"/>
    <x v="79"/>
    <n v="7398.7"/>
    <x v="1"/>
  </r>
  <r>
    <x v="234"/>
    <x v="80"/>
    <n v="138430.64000000001"/>
    <x v="0"/>
  </r>
  <r>
    <x v="234"/>
    <x v="81"/>
    <n v="36288.14"/>
    <x v="0"/>
  </r>
  <r>
    <x v="234"/>
    <x v="82"/>
    <n v="91373.47"/>
    <x v="0"/>
  </r>
  <r>
    <x v="234"/>
    <x v="83"/>
    <n v="23952.6"/>
    <x v="0"/>
  </r>
  <r>
    <x v="234"/>
    <x v="84"/>
    <n v="91373.47"/>
    <x v="15"/>
  </r>
  <r>
    <x v="234"/>
    <x v="85"/>
    <n v="6653.69"/>
    <x v="15"/>
  </r>
  <r>
    <x v="234"/>
    <x v="86"/>
    <n v="868922.1"/>
    <x v="0"/>
  </r>
  <r>
    <x v="234"/>
    <x v="87"/>
    <n v="227778.82"/>
    <x v="0"/>
  </r>
  <r>
    <x v="234"/>
    <x v="88"/>
    <n v="11679.06"/>
    <x v="17"/>
  </r>
  <r>
    <x v="234"/>
    <x v="89"/>
    <n v="850.45"/>
    <x v="17"/>
  </r>
  <r>
    <x v="235"/>
    <x v="40"/>
    <n v="25102.69"/>
    <x v="0"/>
  </r>
  <r>
    <x v="235"/>
    <x v="42"/>
    <n v="24275.19"/>
    <x v="0"/>
  </r>
  <r>
    <x v="235"/>
    <x v="44"/>
    <n v="24275.19"/>
    <x v="1"/>
  </r>
  <r>
    <x v="235"/>
    <x v="46"/>
    <n v="28692.77"/>
    <x v="0"/>
  </r>
  <r>
    <x v="235"/>
    <x v="48"/>
    <n v="22493.45"/>
    <x v="0"/>
  </r>
  <r>
    <x v="235"/>
    <x v="50"/>
    <n v="44951.26"/>
    <x v="1"/>
  </r>
  <r>
    <x v="235"/>
    <x v="34"/>
    <n v="67147.17"/>
    <x v="18"/>
  </r>
  <r>
    <x v="235"/>
    <x v="35"/>
    <n v="70568.399999999994"/>
    <x v="7"/>
  </r>
  <r>
    <x v="235"/>
    <x v="36"/>
    <n v="59466.31"/>
    <x v="19"/>
  </r>
  <r>
    <x v="235"/>
    <x v="37"/>
    <n v="75214.8"/>
    <x v="9"/>
  </r>
  <r>
    <x v="235"/>
    <x v="38"/>
    <n v="75214.8"/>
    <x v="1"/>
  </r>
  <r>
    <x v="235"/>
    <x v="39"/>
    <n v="33406.720000000001"/>
    <x v="10"/>
  </r>
  <r>
    <x v="235"/>
    <x v="63"/>
    <n v="41959.17"/>
    <x v="20"/>
  </r>
  <r>
    <x v="235"/>
    <x v="65"/>
    <n v="65744.570000000007"/>
    <x v="21"/>
  </r>
  <r>
    <x v="235"/>
    <x v="67"/>
    <n v="72744.22"/>
    <x v="3"/>
  </r>
  <r>
    <x v="235"/>
    <x v="69"/>
    <n v="9488.41"/>
    <x v="3"/>
  </r>
  <r>
    <x v="235"/>
    <x v="71"/>
    <n v="9026.3700000000008"/>
    <x v="3"/>
  </r>
  <r>
    <x v="235"/>
    <x v="73"/>
    <n v="18121.46"/>
    <x v="22"/>
  </r>
  <r>
    <x v="235"/>
    <x v="74"/>
    <n v="22802.13"/>
    <x v="0"/>
  </r>
  <r>
    <x v="235"/>
    <x v="76"/>
    <n v="22107.18"/>
    <x v="0"/>
  </r>
  <r>
    <x v="235"/>
    <x v="78"/>
    <n v="22107.18"/>
    <x v="1"/>
  </r>
  <r>
    <x v="235"/>
    <x v="80"/>
    <n v="33663.199999999997"/>
    <x v="0"/>
  </r>
  <r>
    <x v="235"/>
    <x v="82"/>
    <n v="22219.96"/>
    <x v="0"/>
  </r>
  <r>
    <x v="235"/>
    <x v="84"/>
    <n v="22219.96"/>
    <x v="15"/>
  </r>
  <r>
    <x v="235"/>
    <x v="86"/>
    <n v="211302.19"/>
    <x v="0"/>
  </r>
  <r>
    <x v="235"/>
    <x v="88"/>
    <n v="2840.08"/>
    <x v="17"/>
  </r>
  <r>
    <x v="236"/>
    <x v="40"/>
    <n v="245931.93"/>
    <x v="0"/>
  </r>
  <r>
    <x v="236"/>
    <x v="41"/>
    <n v="63429.64"/>
    <x v="51"/>
  </r>
  <r>
    <x v="236"/>
    <x v="42"/>
    <n v="237824.87"/>
    <x v="0"/>
  </r>
  <r>
    <x v="236"/>
    <x v="43"/>
    <n v="61338.7"/>
    <x v="51"/>
  </r>
  <r>
    <x v="236"/>
    <x v="44"/>
    <n v="237824.87"/>
    <x v="1"/>
  </r>
  <r>
    <x v="236"/>
    <x v="45"/>
    <n v="61338.7"/>
    <x v="1"/>
  </r>
  <r>
    <x v="236"/>
    <x v="46"/>
    <n v="281104.03999999998"/>
    <x v="0"/>
  </r>
  <r>
    <x v="236"/>
    <x v="47"/>
    <n v="69816.86"/>
    <x v="51"/>
  </r>
  <r>
    <x v="236"/>
    <x v="48"/>
    <n v="220369.12"/>
    <x v="0"/>
  </r>
  <r>
    <x v="236"/>
    <x v="49"/>
    <n v="54732.33"/>
    <x v="51"/>
  </r>
  <r>
    <x v="236"/>
    <x v="50"/>
    <n v="440389.06"/>
    <x v="1"/>
  </r>
  <r>
    <x v="236"/>
    <x v="51"/>
    <n v="109377.94"/>
    <x v="1"/>
  </r>
  <r>
    <x v="236"/>
    <x v="34"/>
    <n v="657843.15"/>
    <x v="24"/>
  </r>
  <r>
    <x v="236"/>
    <x v="52"/>
    <n v="163386.28"/>
    <x v="18"/>
  </r>
  <r>
    <x v="236"/>
    <x v="35"/>
    <n v="691361.07"/>
    <x v="7"/>
  </r>
  <r>
    <x v="236"/>
    <x v="53"/>
    <n v="171711.01"/>
    <x v="7"/>
  </r>
  <r>
    <x v="236"/>
    <x v="36"/>
    <n v="582593.49"/>
    <x v="8"/>
  </r>
  <r>
    <x v="236"/>
    <x v="54"/>
    <n v="85492.73"/>
    <x v="51"/>
  </r>
  <r>
    <x v="236"/>
    <x v="37"/>
    <n v="736882.06"/>
    <x v="9"/>
  </r>
  <r>
    <x v="236"/>
    <x v="55"/>
    <n v="52260.21"/>
    <x v="9"/>
  </r>
  <r>
    <x v="236"/>
    <x v="56"/>
    <n v="131581.07999999999"/>
    <x v="51"/>
  </r>
  <r>
    <x v="236"/>
    <x v="38"/>
    <n v="736882.06"/>
    <x v="1"/>
  </r>
  <r>
    <x v="236"/>
    <x v="57"/>
    <n v="183016.91"/>
    <x v="52"/>
  </r>
  <r>
    <x v="236"/>
    <x v="39"/>
    <n v="327286.76"/>
    <x v="10"/>
  </r>
  <r>
    <x v="236"/>
    <x v="58"/>
    <n v="81287.11"/>
    <x v="51"/>
  </r>
  <r>
    <x v="236"/>
    <x v="59"/>
    <n v="258101.21"/>
    <x v="6"/>
  </r>
  <r>
    <x v="236"/>
    <x v="60"/>
    <n v="58166.57"/>
    <x v="6"/>
  </r>
  <r>
    <x v="236"/>
    <x v="61"/>
    <n v="602155.35"/>
    <x v="6"/>
  </r>
  <r>
    <x v="236"/>
    <x v="62"/>
    <n v="135703.76999999999"/>
    <x v="6"/>
  </r>
  <r>
    <x v="236"/>
    <x v="63"/>
    <n v="411075.46"/>
    <x v="8"/>
  </r>
  <r>
    <x v="236"/>
    <x v="64"/>
    <n v="0"/>
    <x v="48"/>
  </r>
  <r>
    <x v="236"/>
    <x v="65"/>
    <n v="644101.86"/>
    <x v="21"/>
  </r>
  <r>
    <x v="236"/>
    <x v="66"/>
    <n v="0"/>
    <x v="48"/>
  </r>
  <r>
    <x v="236"/>
    <x v="67"/>
    <n v="712677.7"/>
    <x v="3"/>
  </r>
  <r>
    <x v="236"/>
    <x v="68"/>
    <n v="177005.35"/>
    <x v="3"/>
  </r>
  <r>
    <x v="236"/>
    <x v="69"/>
    <n v="92873.85"/>
    <x v="3"/>
  </r>
  <r>
    <x v="236"/>
    <x v="70"/>
    <n v="23087.73"/>
    <x v="3"/>
  </r>
  <r>
    <x v="236"/>
    <x v="71"/>
    <n v="88351.38"/>
    <x v="3"/>
  </r>
  <r>
    <x v="236"/>
    <x v="72"/>
    <n v="21963.48"/>
    <x v="3"/>
  </r>
  <r>
    <x v="236"/>
    <x v="73"/>
    <n v="221630.71"/>
    <x v="22"/>
  </r>
  <r>
    <x v="236"/>
    <x v="74"/>
    <n v="223393.23"/>
    <x v="0"/>
  </r>
  <r>
    <x v="236"/>
    <x v="75"/>
    <n v="57616.56"/>
    <x v="51"/>
  </r>
  <r>
    <x v="236"/>
    <x v="76"/>
    <n v="216584.84"/>
    <x v="0"/>
  </r>
  <r>
    <x v="236"/>
    <x v="77"/>
    <n v="55860.57"/>
    <x v="51"/>
  </r>
  <r>
    <x v="236"/>
    <x v="78"/>
    <n v="216584.84"/>
    <x v="1"/>
  </r>
  <r>
    <x v="236"/>
    <x v="79"/>
    <n v="55860.57"/>
    <x v="1"/>
  </r>
  <r>
    <x v="236"/>
    <x v="80"/>
    <n v="329799.53000000003"/>
    <x v="0"/>
  </r>
  <r>
    <x v="236"/>
    <x v="81"/>
    <n v="81911.199999999997"/>
    <x v="51"/>
  </r>
  <r>
    <x v="236"/>
    <x v="82"/>
    <n v="217689.72"/>
    <x v="0"/>
  </r>
  <r>
    <x v="236"/>
    <x v="83"/>
    <n v="54066.86"/>
    <x v="51"/>
  </r>
  <r>
    <x v="236"/>
    <x v="84"/>
    <n v="217689.72"/>
    <x v="15"/>
  </r>
  <r>
    <x v="236"/>
    <x v="85"/>
    <n v="54066.86"/>
    <x v="15"/>
  </r>
  <r>
    <x v="236"/>
    <x v="86"/>
    <n v="2070134.98"/>
    <x v="0"/>
  </r>
  <r>
    <x v="236"/>
    <x v="87"/>
    <n v="514152.43"/>
    <x v="51"/>
  </r>
  <r>
    <x v="236"/>
    <x v="88"/>
    <n v="27824.39"/>
    <x v="17"/>
  </r>
  <r>
    <x v="236"/>
    <x v="89"/>
    <n v="6910.65"/>
    <x v="17"/>
  </r>
  <r>
    <x v="237"/>
    <x v="40"/>
    <n v="13736.9"/>
    <x v="0"/>
  </r>
  <r>
    <x v="237"/>
    <x v="42"/>
    <n v="13284.06"/>
    <x v="0"/>
  </r>
  <r>
    <x v="237"/>
    <x v="44"/>
    <n v="13284.06"/>
    <x v="1"/>
  </r>
  <r>
    <x v="237"/>
    <x v="46"/>
    <n v="15701.49"/>
    <x v="0"/>
  </r>
  <r>
    <x v="237"/>
    <x v="48"/>
    <n v="12309.05"/>
    <x v="0"/>
  </r>
  <r>
    <x v="237"/>
    <x v="50"/>
    <n v="24598.59"/>
    <x v="1"/>
  </r>
  <r>
    <x v="237"/>
    <x v="34"/>
    <n v="36744.81"/>
    <x v="18"/>
  </r>
  <r>
    <x v="237"/>
    <x v="35"/>
    <n v="38617.01"/>
    <x v="7"/>
  </r>
  <r>
    <x v="237"/>
    <x v="36"/>
    <n v="32541.63"/>
    <x v="8"/>
  </r>
  <r>
    <x v="237"/>
    <x v="37"/>
    <n v="41159.65"/>
    <x v="9"/>
  </r>
  <r>
    <x v="237"/>
    <x v="38"/>
    <n v="41159.65"/>
    <x v="1"/>
  </r>
  <r>
    <x v="237"/>
    <x v="39"/>
    <n v="18281.09"/>
    <x v="10"/>
  </r>
  <r>
    <x v="237"/>
    <x v="59"/>
    <n v="13081.39"/>
    <x v="6"/>
  </r>
  <r>
    <x v="237"/>
    <x v="61"/>
    <n v="30519.15"/>
    <x v="6"/>
  </r>
  <r>
    <x v="237"/>
    <x v="63"/>
    <n v="22961.24"/>
    <x v="20"/>
  </r>
  <r>
    <x v="237"/>
    <x v="65"/>
    <n v="35977.269999999997"/>
    <x v="21"/>
  </r>
  <r>
    <x v="237"/>
    <x v="67"/>
    <n v="39807.68"/>
    <x v="3"/>
  </r>
  <r>
    <x v="237"/>
    <x v="69"/>
    <n v="5192.32"/>
    <x v="3"/>
  </r>
  <r>
    <x v="237"/>
    <x v="71"/>
    <n v="4939.4799999999996"/>
    <x v="3"/>
  </r>
  <r>
    <x v="237"/>
    <x v="73"/>
    <n v="9916.57"/>
    <x v="22"/>
  </r>
  <r>
    <x v="237"/>
    <x v="74"/>
    <n v="12477.96"/>
    <x v="0"/>
  </r>
  <r>
    <x v="237"/>
    <x v="76"/>
    <n v="12097.67"/>
    <x v="0"/>
  </r>
  <r>
    <x v="237"/>
    <x v="78"/>
    <n v="12097.67"/>
    <x v="1"/>
  </r>
  <r>
    <x v="237"/>
    <x v="80"/>
    <n v="18421.45"/>
    <x v="0"/>
  </r>
  <r>
    <x v="237"/>
    <x v="82"/>
    <n v="12159.39"/>
    <x v="0"/>
  </r>
  <r>
    <x v="237"/>
    <x v="84"/>
    <n v="12159.39"/>
    <x v="15"/>
  </r>
  <r>
    <x v="237"/>
    <x v="86"/>
    <n v="115630.49"/>
    <x v="0"/>
  </r>
  <r>
    <x v="237"/>
    <x v="88"/>
    <n v="1554.17"/>
    <x v="17"/>
  </r>
  <r>
    <x v="238"/>
    <x v="40"/>
    <n v="518752.67"/>
    <x v="38"/>
  </r>
  <r>
    <x v="238"/>
    <x v="41"/>
    <n v="134672.09"/>
    <x v="38"/>
  </r>
  <r>
    <x v="238"/>
    <x v="42"/>
    <n v="501652.16"/>
    <x v="38"/>
  </r>
  <r>
    <x v="238"/>
    <x v="43"/>
    <n v="130232.67"/>
    <x v="38"/>
  </r>
  <r>
    <x v="238"/>
    <x v="44"/>
    <n v="501652.16"/>
    <x v="1"/>
  </r>
  <r>
    <x v="238"/>
    <x v="45"/>
    <n v="130232.67"/>
    <x v="1"/>
  </r>
  <r>
    <x v="238"/>
    <x v="46"/>
    <n v="592942.42000000004"/>
    <x v="0"/>
  </r>
  <r>
    <x v="238"/>
    <x v="47"/>
    <n v="148233.26"/>
    <x v="0"/>
  </r>
  <r>
    <x v="238"/>
    <x v="48"/>
    <n v="464832.17"/>
    <x v="0"/>
  </r>
  <r>
    <x v="238"/>
    <x v="49"/>
    <n v="116206.2"/>
    <x v="0"/>
  </r>
  <r>
    <x v="238"/>
    <x v="50"/>
    <n v="928927.79"/>
    <x v="1"/>
  </r>
  <r>
    <x v="238"/>
    <x v="51"/>
    <n v="232228.27"/>
    <x v="1"/>
  </r>
  <r>
    <x v="238"/>
    <x v="34"/>
    <n v="1387611.18"/>
    <x v="18"/>
  </r>
  <r>
    <x v="238"/>
    <x v="52"/>
    <n v="346897.3"/>
    <x v="18"/>
  </r>
  <r>
    <x v="238"/>
    <x v="35"/>
    <n v="1458311.69"/>
    <x v="7"/>
  </r>
  <r>
    <x v="238"/>
    <x v="53"/>
    <n v="364572.15999999997"/>
    <x v="7"/>
  </r>
  <r>
    <x v="238"/>
    <x v="36"/>
    <n v="1228884.49"/>
    <x v="53"/>
  </r>
  <r>
    <x v="238"/>
    <x v="54"/>
    <n v="307216.26"/>
    <x v="53"/>
  </r>
  <r>
    <x v="238"/>
    <x v="37"/>
    <n v="1554330.68"/>
    <x v="9"/>
  </r>
  <r>
    <x v="238"/>
    <x v="55"/>
    <n v="103232.5"/>
    <x v="9"/>
  </r>
  <r>
    <x v="238"/>
    <x v="56"/>
    <n v="279369.38"/>
    <x v="9"/>
  </r>
  <r>
    <x v="238"/>
    <x v="38"/>
    <n v="1554330.68"/>
    <x v="1"/>
  </r>
  <r>
    <x v="238"/>
    <x v="57"/>
    <n v="388576.52"/>
    <x v="1"/>
  </r>
  <r>
    <x v="238"/>
    <x v="39"/>
    <n v="690357.23"/>
    <x v="10"/>
  </r>
  <r>
    <x v="238"/>
    <x v="58"/>
    <n v="172586.58"/>
    <x v="10"/>
  </r>
  <r>
    <x v="238"/>
    <x v="59"/>
    <n v="501686.62"/>
    <x v="6"/>
  </r>
  <r>
    <x v="238"/>
    <x v="60"/>
    <n v="123497.67"/>
    <x v="6"/>
  </r>
  <r>
    <x v="238"/>
    <x v="61"/>
    <n v="1170445.04"/>
    <x v="6"/>
  </r>
  <r>
    <x v="238"/>
    <x v="62"/>
    <n v="288122.56"/>
    <x v="6"/>
  </r>
  <r>
    <x v="238"/>
    <x v="63"/>
    <n v="880590.26"/>
    <x v="20"/>
  </r>
  <r>
    <x v="238"/>
    <x v="64"/>
    <n v="216770.47"/>
    <x v="20"/>
  </r>
  <r>
    <x v="238"/>
    <x v="65"/>
    <n v="1379770.59"/>
    <x v="21"/>
  </r>
  <r>
    <x v="238"/>
    <x v="66"/>
    <n v="339651.18"/>
    <x v="21"/>
  </r>
  <r>
    <x v="238"/>
    <x v="67"/>
    <n v="1526671.14"/>
    <x v="3"/>
  </r>
  <r>
    <x v="238"/>
    <x v="68"/>
    <n v="375812.95"/>
    <x v="3"/>
  </r>
  <r>
    <x v="238"/>
    <x v="69"/>
    <n v="196080.11"/>
    <x v="3"/>
  </r>
  <r>
    <x v="238"/>
    <x v="70"/>
    <n v="49019.24"/>
    <x v="3"/>
  </r>
  <r>
    <x v="238"/>
    <x v="71"/>
    <n v="186532"/>
    <x v="3"/>
  </r>
  <r>
    <x v="238"/>
    <x v="72"/>
    <n v="46632.26"/>
    <x v="3"/>
  </r>
  <r>
    <x v="238"/>
    <x v="73"/>
    <n v="473931.58"/>
    <x v="22"/>
  </r>
  <r>
    <x v="238"/>
    <x v="74"/>
    <n v="471211.01"/>
    <x v="38"/>
  </r>
  <r>
    <x v="238"/>
    <x v="75"/>
    <n v="122329.92"/>
    <x v="38"/>
  </r>
  <r>
    <x v="238"/>
    <x v="76"/>
    <n v="456849.82"/>
    <x v="38"/>
  </r>
  <r>
    <x v="238"/>
    <x v="77"/>
    <n v="118601.65"/>
    <x v="38"/>
  </r>
  <r>
    <x v="238"/>
    <x v="78"/>
    <n v="456849.82"/>
    <x v="1"/>
  </r>
  <r>
    <x v="238"/>
    <x v="79"/>
    <n v="118601.65"/>
    <x v="1"/>
  </r>
  <r>
    <x v="238"/>
    <x v="80"/>
    <n v="695657.49"/>
    <x v="0"/>
  </r>
  <r>
    <x v="238"/>
    <x v="81"/>
    <n v="173911.62"/>
    <x v="0"/>
  </r>
  <r>
    <x v="238"/>
    <x v="82"/>
    <n v="459180.42"/>
    <x v="0"/>
  </r>
  <r>
    <x v="238"/>
    <x v="83"/>
    <n v="114793.29"/>
    <x v="0"/>
  </r>
  <r>
    <x v="238"/>
    <x v="84"/>
    <n v="459180.42"/>
    <x v="15"/>
  </r>
  <r>
    <x v="238"/>
    <x v="85"/>
    <n v="114793.29"/>
    <x v="15"/>
  </r>
  <r>
    <x v="238"/>
    <x v="86"/>
    <n v="4366606.88"/>
    <x v="0"/>
  </r>
  <r>
    <x v="238"/>
    <x v="87"/>
    <n v="1091634.44"/>
    <x v="0"/>
  </r>
  <r>
    <x v="238"/>
    <x v="88"/>
    <n v="58690.96"/>
    <x v="17"/>
  </r>
  <r>
    <x v="238"/>
    <x v="89"/>
    <n v="14672.51"/>
    <x v="17"/>
  </r>
  <r>
    <x v="239"/>
    <x v="40"/>
    <n v="4452.18"/>
    <x v="0"/>
  </r>
  <r>
    <x v="239"/>
    <x v="42"/>
    <n v="4305.42"/>
    <x v="0"/>
  </r>
  <r>
    <x v="239"/>
    <x v="44"/>
    <n v="4305.42"/>
    <x v="1"/>
  </r>
  <r>
    <x v="239"/>
    <x v="46"/>
    <n v="5088.91"/>
    <x v="0"/>
  </r>
  <r>
    <x v="239"/>
    <x v="48"/>
    <n v="3989.41"/>
    <x v="0"/>
  </r>
  <r>
    <x v="239"/>
    <x v="50"/>
    <n v="7972.5"/>
    <x v="1"/>
  </r>
  <r>
    <x v="239"/>
    <x v="34"/>
    <n v="11909.14"/>
    <x v="18"/>
  </r>
  <r>
    <x v="239"/>
    <x v="35"/>
    <n v="12515.93"/>
    <x v="7"/>
  </r>
  <r>
    <x v="239"/>
    <x v="36"/>
    <n v="10546.87"/>
    <x v="19"/>
  </r>
  <r>
    <x v="239"/>
    <x v="37"/>
    <n v="13340.01"/>
    <x v="9"/>
  </r>
  <r>
    <x v="239"/>
    <x v="38"/>
    <n v="13340.01"/>
    <x v="1"/>
  </r>
  <r>
    <x v="239"/>
    <x v="39"/>
    <n v="5924.97"/>
    <x v="10"/>
  </r>
  <r>
    <x v="239"/>
    <x v="59"/>
    <n v="4239.7299999999996"/>
    <x v="6"/>
  </r>
  <r>
    <x v="239"/>
    <x v="61"/>
    <n v="9891.3799999999992"/>
    <x v="6"/>
  </r>
  <r>
    <x v="239"/>
    <x v="63"/>
    <n v="7441.83"/>
    <x v="20"/>
  </r>
  <r>
    <x v="239"/>
    <x v="65"/>
    <n v="11660.38"/>
    <x v="21"/>
  </r>
  <r>
    <x v="239"/>
    <x v="67"/>
    <n v="12901.83"/>
    <x v="3"/>
  </r>
  <r>
    <x v="239"/>
    <x v="69"/>
    <n v="1682.85"/>
    <x v="3"/>
  </r>
  <r>
    <x v="239"/>
    <x v="71"/>
    <n v="1600.91"/>
    <x v="3"/>
  </r>
  <r>
    <x v="239"/>
    <x v="73"/>
    <n v="3214"/>
    <x v="23"/>
  </r>
  <r>
    <x v="239"/>
    <x v="74"/>
    <n v="4044.16"/>
    <x v="0"/>
  </r>
  <r>
    <x v="239"/>
    <x v="76"/>
    <n v="3920.9"/>
    <x v="0"/>
  </r>
  <r>
    <x v="239"/>
    <x v="78"/>
    <n v="3920.9"/>
    <x v="1"/>
  </r>
  <r>
    <x v="239"/>
    <x v="80"/>
    <n v="5970.46"/>
    <x v="0"/>
  </r>
  <r>
    <x v="239"/>
    <x v="82"/>
    <n v="3940.91"/>
    <x v="0"/>
  </r>
  <r>
    <x v="239"/>
    <x v="84"/>
    <n v="3940.91"/>
    <x v="15"/>
  </r>
  <r>
    <x v="239"/>
    <x v="86"/>
    <n v="37476.300000000003"/>
    <x v="0"/>
  </r>
  <r>
    <x v="239"/>
    <x v="88"/>
    <n v="503.71"/>
    <x v="17"/>
  </r>
  <r>
    <x v="240"/>
    <x v="40"/>
    <n v="181432.6"/>
    <x v="0"/>
  </r>
  <r>
    <x v="240"/>
    <x v="41"/>
    <n v="43846.26"/>
    <x v="0"/>
  </r>
  <r>
    <x v="240"/>
    <x v="42"/>
    <n v="175451.74"/>
    <x v="0"/>
  </r>
  <r>
    <x v="240"/>
    <x v="43"/>
    <n v="42400.88"/>
    <x v="0"/>
  </r>
  <r>
    <x v="240"/>
    <x v="44"/>
    <n v="175451.74"/>
    <x v="1"/>
  </r>
  <r>
    <x v="240"/>
    <x v="45"/>
    <n v="42400.88"/>
    <x v="1"/>
  </r>
  <r>
    <x v="240"/>
    <x v="46"/>
    <n v="207380.3"/>
    <x v="0"/>
  </r>
  <r>
    <x v="240"/>
    <x v="47"/>
    <n v="48261.48"/>
    <x v="0"/>
  </r>
  <r>
    <x v="240"/>
    <x v="48"/>
    <n v="162574.03"/>
    <x v="0"/>
  </r>
  <r>
    <x v="240"/>
    <x v="49"/>
    <n v="37834.17"/>
    <x v="0"/>
  </r>
  <r>
    <x v="240"/>
    <x v="50"/>
    <n v="324890.43"/>
    <x v="1"/>
  </r>
  <r>
    <x v="240"/>
    <x v="51"/>
    <n v="75608.399999999994"/>
    <x v="1"/>
  </r>
  <r>
    <x v="240"/>
    <x v="34"/>
    <n v="485313.93"/>
    <x v="18"/>
  </r>
  <r>
    <x v="240"/>
    <x v="52"/>
    <n v="112942.1"/>
    <x v="18"/>
  </r>
  <r>
    <x v="240"/>
    <x v="35"/>
    <n v="510041.28"/>
    <x v="7"/>
  </r>
  <r>
    <x v="240"/>
    <x v="53"/>
    <n v="118696.64"/>
    <x v="7"/>
  </r>
  <r>
    <x v="240"/>
    <x v="36"/>
    <n v="429799.62"/>
    <x v="8"/>
  </r>
  <r>
    <x v="240"/>
    <x v="54"/>
    <n v="100022.83"/>
    <x v="8"/>
  </r>
  <r>
    <x v="240"/>
    <x v="37"/>
    <n v="543623.69999999995"/>
    <x v="9"/>
  </r>
  <r>
    <x v="240"/>
    <x v="55"/>
    <n v="47875"/>
    <x v="9"/>
  </r>
  <r>
    <x v="240"/>
    <x v="56"/>
    <n v="90956.5"/>
    <x v="9"/>
  </r>
  <r>
    <x v="240"/>
    <x v="38"/>
    <n v="543623.69999999995"/>
    <x v="1"/>
  </r>
  <r>
    <x v="240"/>
    <x v="57"/>
    <n v="126511.94"/>
    <x v="1"/>
  </r>
  <r>
    <x v="240"/>
    <x v="39"/>
    <n v="241450.91"/>
    <x v="10"/>
  </r>
  <r>
    <x v="240"/>
    <x v="58"/>
    <n v="56190.38"/>
    <x v="10"/>
  </r>
  <r>
    <x v="240"/>
    <x v="59"/>
    <n v="200862.82"/>
    <x v="6"/>
  </r>
  <r>
    <x v="240"/>
    <x v="60"/>
    <n v="40208.11"/>
    <x v="6"/>
  </r>
  <r>
    <x v="240"/>
    <x v="61"/>
    <n v="468617.01"/>
    <x v="6"/>
  </r>
  <r>
    <x v="240"/>
    <x v="62"/>
    <n v="93806.34"/>
    <x v="6"/>
  </r>
  <r>
    <x v="240"/>
    <x v="63"/>
    <n v="352566.39"/>
    <x v="20"/>
  </r>
  <r>
    <x v="240"/>
    <x v="64"/>
    <n v="70575.679999999993"/>
    <x v="20"/>
  </r>
  <r>
    <x v="240"/>
    <x v="65"/>
    <n v="475176.5"/>
    <x v="21"/>
  </r>
  <r>
    <x v="240"/>
    <x v="66"/>
    <n v="110582.92"/>
    <x v="21"/>
  </r>
  <r>
    <x v="240"/>
    <x v="67"/>
    <n v="525767.29"/>
    <x v="3"/>
  </r>
  <r>
    <x v="240"/>
    <x v="68"/>
    <n v="122356.4"/>
    <x v="3"/>
  </r>
  <r>
    <x v="240"/>
    <x v="69"/>
    <n v="68578.570000000007"/>
    <x v="3"/>
  </r>
  <r>
    <x v="240"/>
    <x v="70"/>
    <n v="15959.58"/>
    <x v="3"/>
  </r>
  <r>
    <x v="240"/>
    <x v="71"/>
    <n v="65239.15"/>
    <x v="3"/>
  </r>
  <r>
    <x v="240"/>
    <x v="72"/>
    <n v="15182.44"/>
    <x v="3"/>
  </r>
  <r>
    <x v="240"/>
    <x v="73"/>
    <n v="161455.38"/>
    <x v="22"/>
  </r>
  <r>
    <x v="240"/>
    <x v="74"/>
    <n v="164805"/>
    <x v="0"/>
  </r>
  <r>
    <x v="240"/>
    <x v="75"/>
    <n v="39827.919999999998"/>
    <x v="0"/>
  </r>
  <r>
    <x v="240"/>
    <x v="76"/>
    <n v="159782.23000000001"/>
    <x v="0"/>
  </r>
  <r>
    <x v="240"/>
    <x v="77"/>
    <n v="38614.080000000002"/>
    <x v="0"/>
  </r>
  <r>
    <x v="240"/>
    <x v="78"/>
    <n v="159782.23000000001"/>
    <x v="1"/>
  </r>
  <r>
    <x v="240"/>
    <x v="79"/>
    <n v="38614.080000000002"/>
    <x v="1"/>
  </r>
  <r>
    <x v="240"/>
    <x v="80"/>
    <n v="243304.67"/>
    <x v="0"/>
  </r>
  <r>
    <x v="240"/>
    <x v="81"/>
    <n v="56621.78"/>
    <x v="0"/>
  </r>
  <r>
    <x v="240"/>
    <x v="82"/>
    <n v="160597.34"/>
    <x v="0"/>
  </r>
  <r>
    <x v="240"/>
    <x v="83"/>
    <n v="37374.160000000003"/>
    <x v="0"/>
  </r>
  <r>
    <x v="240"/>
    <x v="84"/>
    <n v="160597.34"/>
    <x v="15"/>
  </r>
  <r>
    <x v="240"/>
    <x v="85"/>
    <n v="37374.160000000003"/>
    <x v="15"/>
  </r>
  <r>
    <x v="240"/>
    <x v="86"/>
    <n v="1527211.07"/>
    <x v="0"/>
  </r>
  <r>
    <x v="240"/>
    <x v="87"/>
    <n v="355412.08"/>
    <x v="0"/>
  </r>
  <r>
    <x v="240"/>
    <x v="88"/>
    <n v="20527.03"/>
    <x v="17"/>
  </r>
  <r>
    <x v="240"/>
    <x v="89"/>
    <n v="4777.04"/>
    <x v="17"/>
  </r>
  <r>
    <x v="241"/>
    <x v="40"/>
    <n v="32448.22"/>
    <x v="0"/>
  </r>
  <r>
    <x v="241"/>
    <x v="42"/>
    <n v="31378.57"/>
    <x v="0"/>
  </r>
  <r>
    <x v="241"/>
    <x v="44"/>
    <n v="31378.57"/>
    <x v="1"/>
  </r>
  <r>
    <x v="241"/>
    <x v="46"/>
    <n v="37088.82"/>
    <x v="0"/>
  </r>
  <r>
    <x v="241"/>
    <x v="48"/>
    <n v="29075.46"/>
    <x v="0"/>
  </r>
  <r>
    <x v="241"/>
    <x v="50"/>
    <n v="58104.86"/>
    <x v="1"/>
  </r>
  <r>
    <x v="241"/>
    <x v="34"/>
    <n v="86795.71"/>
    <x v="18"/>
  </r>
  <r>
    <x v="241"/>
    <x v="35"/>
    <n v="91218.06"/>
    <x v="7"/>
  </r>
  <r>
    <x v="241"/>
    <x v="36"/>
    <n v="76867.28"/>
    <x v="8"/>
  </r>
  <r>
    <x v="241"/>
    <x v="37"/>
    <n v="97224.09"/>
    <x v="9"/>
  </r>
  <r>
    <x v="241"/>
    <x v="38"/>
    <n v="97224.09"/>
    <x v="1"/>
  </r>
  <r>
    <x v="241"/>
    <x v="39"/>
    <n v="43182.16"/>
    <x v="10"/>
  </r>
  <r>
    <x v="241"/>
    <x v="59"/>
    <n v="30899.83"/>
    <x v="6"/>
  </r>
  <r>
    <x v="241"/>
    <x v="61"/>
    <n v="72089.929999999993"/>
    <x v="6"/>
  </r>
  <r>
    <x v="241"/>
    <x v="63"/>
    <n v="54237.22"/>
    <x v="20"/>
  </r>
  <r>
    <x v="241"/>
    <x v="65"/>
    <n v="84982.69"/>
    <x v="21"/>
  </r>
  <r>
    <x v="241"/>
    <x v="67"/>
    <n v="94030.57"/>
    <x v="3"/>
  </r>
  <r>
    <x v="241"/>
    <x v="69"/>
    <n v="12264.9"/>
    <x v="3"/>
  </r>
  <r>
    <x v="241"/>
    <x v="71"/>
    <n v="11667.66"/>
    <x v="3"/>
  </r>
  <r>
    <x v="241"/>
    <x v="73"/>
    <n v="23424.14"/>
    <x v="22"/>
  </r>
  <r>
    <x v="241"/>
    <x v="74"/>
    <n v="29474.46"/>
    <x v="0"/>
  </r>
  <r>
    <x v="241"/>
    <x v="76"/>
    <n v="28576.16"/>
    <x v="0"/>
  </r>
  <r>
    <x v="241"/>
    <x v="78"/>
    <n v="28576.16"/>
    <x v="1"/>
  </r>
  <r>
    <x v="241"/>
    <x v="80"/>
    <n v="43513.69"/>
    <x v="0"/>
  </r>
  <r>
    <x v="241"/>
    <x v="82"/>
    <n v="28721.94"/>
    <x v="0"/>
  </r>
  <r>
    <x v="241"/>
    <x v="84"/>
    <n v="28721.94"/>
    <x v="31"/>
  </r>
  <r>
    <x v="241"/>
    <x v="86"/>
    <n v="273133.25"/>
    <x v="0"/>
  </r>
  <r>
    <x v="241"/>
    <x v="88"/>
    <n v="3671.15"/>
    <x v="17"/>
  </r>
  <r>
    <x v="242"/>
    <x v="40"/>
    <n v="37959.660000000003"/>
    <x v="0"/>
  </r>
  <r>
    <x v="242"/>
    <x v="42"/>
    <n v="36708.33"/>
    <x v="0"/>
  </r>
  <r>
    <x v="242"/>
    <x v="44"/>
    <n v="36708.33"/>
    <x v="1"/>
  </r>
  <r>
    <x v="242"/>
    <x v="46"/>
    <n v="43388.480000000003"/>
    <x v="0"/>
  </r>
  <r>
    <x v="242"/>
    <x v="48"/>
    <n v="34014.03"/>
    <x v="0"/>
  </r>
  <r>
    <x v="242"/>
    <x v="50"/>
    <n v="67974.17"/>
    <x v="1"/>
  </r>
  <r>
    <x v="242"/>
    <x v="34"/>
    <n v="101538.27"/>
    <x v="18"/>
  </r>
  <r>
    <x v="242"/>
    <x v="35"/>
    <n v="106711.77"/>
    <x v="7"/>
  </r>
  <r>
    <x v="242"/>
    <x v="36"/>
    <n v="89923.46"/>
    <x v="19"/>
  </r>
  <r>
    <x v="242"/>
    <x v="37"/>
    <n v="113737.95"/>
    <x v="9"/>
  </r>
  <r>
    <x v="242"/>
    <x v="38"/>
    <n v="113737.95"/>
    <x v="1"/>
  </r>
  <r>
    <x v="242"/>
    <x v="39"/>
    <n v="50516.800000000003"/>
    <x v="10"/>
  </r>
  <r>
    <x v="242"/>
    <x v="59"/>
    <n v="36148.28"/>
    <x v="6"/>
  </r>
  <r>
    <x v="242"/>
    <x v="61"/>
    <n v="84334.66"/>
    <x v="6"/>
  </r>
  <r>
    <x v="242"/>
    <x v="63"/>
    <n v="63449.61"/>
    <x v="20"/>
  </r>
  <r>
    <x v="242"/>
    <x v="65"/>
    <n v="99417.3"/>
    <x v="21"/>
  </r>
  <r>
    <x v="242"/>
    <x v="67"/>
    <n v="110002"/>
    <x v="3"/>
  </r>
  <r>
    <x v="242"/>
    <x v="69"/>
    <n v="14348.13"/>
    <x v="3"/>
  </r>
  <r>
    <x v="242"/>
    <x v="71"/>
    <n v="13649.46"/>
    <x v="3"/>
  </r>
  <r>
    <x v="242"/>
    <x v="73"/>
    <n v="27402.82"/>
    <x v="23"/>
  </r>
  <r>
    <x v="242"/>
    <x v="74"/>
    <n v="34480.800000000003"/>
    <x v="0"/>
  </r>
  <r>
    <x v="242"/>
    <x v="76"/>
    <n v="33429.93"/>
    <x v="0"/>
  </r>
  <r>
    <x v="242"/>
    <x v="78"/>
    <n v="33429.93"/>
    <x v="1"/>
  </r>
  <r>
    <x v="242"/>
    <x v="80"/>
    <n v="50904.65"/>
    <x v="0"/>
  </r>
  <r>
    <x v="242"/>
    <x v="82"/>
    <n v="33600.47"/>
    <x v="0"/>
  </r>
  <r>
    <x v="242"/>
    <x v="84"/>
    <n v="33600.47"/>
    <x v="15"/>
  </r>
  <r>
    <x v="242"/>
    <x v="86"/>
    <n v="319525.90000000002"/>
    <x v="0"/>
  </r>
  <r>
    <x v="242"/>
    <x v="88"/>
    <n v="4294.7"/>
    <x v="17"/>
  </r>
  <r>
    <x v="243"/>
    <x v="40"/>
    <n v="4792.13"/>
    <x v="45"/>
  </r>
  <r>
    <x v="243"/>
    <x v="42"/>
    <n v="4634.16"/>
    <x v="45"/>
  </r>
  <r>
    <x v="243"/>
    <x v="44"/>
    <n v="4634.16"/>
    <x v="1"/>
  </r>
  <r>
    <x v="243"/>
    <x v="46"/>
    <n v="5477.48"/>
    <x v="45"/>
  </r>
  <r>
    <x v="243"/>
    <x v="48"/>
    <n v="4294.0200000000004"/>
    <x v="45"/>
  </r>
  <r>
    <x v="243"/>
    <x v="50"/>
    <n v="8581.25"/>
    <x v="1"/>
  </r>
  <r>
    <x v="243"/>
    <x v="37"/>
    <n v="10768.94"/>
    <x v="45"/>
  </r>
  <r>
    <x v="243"/>
    <x v="38"/>
    <n v="10768.94"/>
    <x v="1"/>
  </r>
  <r>
    <x v="243"/>
    <x v="67"/>
    <n v="10415.219999999999"/>
    <x v="3"/>
  </r>
  <r>
    <x v="243"/>
    <x v="69"/>
    <n v="1811.35"/>
    <x v="3"/>
  </r>
  <r>
    <x v="243"/>
    <x v="71"/>
    <n v="1723.14"/>
    <x v="3"/>
  </r>
  <r>
    <x v="243"/>
    <x v="74"/>
    <n v="4352.95"/>
    <x v="45"/>
  </r>
  <r>
    <x v="243"/>
    <x v="76"/>
    <n v="4220.29"/>
    <x v="45"/>
  </r>
  <r>
    <x v="243"/>
    <x v="78"/>
    <n v="4220.29"/>
    <x v="1"/>
  </r>
  <r>
    <x v="243"/>
    <x v="80"/>
    <n v="6426.34"/>
    <x v="45"/>
  </r>
  <r>
    <x v="243"/>
    <x v="82"/>
    <n v="4241.82"/>
    <x v="45"/>
  </r>
  <r>
    <x v="243"/>
    <x v="84"/>
    <n v="4241.82"/>
    <x v="15"/>
  </r>
  <r>
    <x v="243"/>
    <x v="86"/>
    <n v="40337.82"/>
    <x v="45"/>
  </r>
  <r>
    <x v="243"/>
    <x v="88"/>
    <n v="542.17999999999995"/>
    <x v="17"/>
  </r>
  <r>
    <x v="244"/>
    <x v="44"/>
    <n v="3081.92"/>
    <x v="1"/>
  </r>
  <r>
    <x v="244"/>
    <x v="50"/>
    <n v="5706.91"/>
    <x v="1"/>
  </r>
  <r>
    <x v="244"/>
    <x v="38"/>
    <n v="9549.1"/>
    <x v="1"/>
  </r>
  <r>
    <x v="244"/>
    <x v="67"/>
    <n v="9235.44"/>
    <x v="3"/>
  </r>
  <r>
    <x v="244"/>
    <x v="78"/>
    <n v="2806.68"/>
    <x v="1"/>
  </r>
  <r>
    <x v="244"/>
    <x v="84"/>
    <n v="2821"/>
    <x v="31"/>
  </r>
  <r>
    <x v="244"/>
    <x v="88"/>
    <n v="360.57"/>
    <x v="17"/>
  </r>
  <r>
    <x v="245"/>
    <x v="40"/>
    <n v="231082.88"/>
    <x v="0"/>
  </r>
  <r>
    <x v="245"/>
    <x v="41"/>
    <n v="61334.3"/>
    <x v="0"/>
  </r>
  <r>
    <x v="245"/>
    <x v="42"/>
    <n v="223465.31"/>
    <x v="0"/>
  </r>
  <r>
    <x v="245"/>
    <x v="43"/>
    <n v="59312.43"/>
    <x v="0"/>
  </r>
  <r>
    <x v="245"/>
    <x v="44"/>
    <n v="223465.31"/>
    <x v="1"/>
  </r>
  <r>
    <x v="245"/>
    <x v="45"/>
    <n v="59312.43"/>
    <x v="1"/>
  </r>
  <r>
    <x v="245"/>
    <x v="46"/>
    <n v="264131.34999999998"/>
    <x v="0"/>
  </r>
  <r>
    <x v="245"/>
    <x v="47"/>
    <n v="67510.52"/>
    <x v="0"/>
  </r>
  <r>
    <x v="245"/>
    <x v="48"/>
    <n v="207063.53"/>
    <x v="0"/>
  </r>
  <r>
    <x v="245"/>
    <x v="49"/>
    <n v="52924.3"/>
    <x v="0"/>
  </r>
  <r>
    <x v="245"/>
    <x v="50"/>
    <n v="413798.96"/>
    <x v="1"/>
  </r>
  <r>
    <x v="245"/>
    <x v="51"/>
    <n v="105764.74"/>
    <x v="1"/>
  </r>
  <r>
    <x v="245"/>
    <x v="34"/>
    <n v="618123.46"/>
    <x v="18"/>
  </r>
  <r>
    <x v="245"/>
    <x v="52"/>
    <n v="135168.57999999999"/>
    <x v="18"/>
  </r>
  <r>
    <x v="245"/>
    <x v="35"/>
    <n v="649617.63"/>
    <x v="7"/>
  </r>
  <r>
    <x v="245"/>
    <x v="53"/>
    <n v="142055.57999999999"/>
    <x v="7"/>
  </r>
  <r>
    <x v="245"/>
    <x v="36"/>
    <n v="547417.28"/>
    <x v="8"/>
  </r>
  <r>
    <x v="245"/>
    <x v="54"/>
    <n v="119706.86"/>
    <x v="8"/>
  </r>
  <r>
    <x v="245"/>
    <x v="37"/>
    <n v="692390.11"/>
    <x v="9"/>
  </r>
  <r>
    <x v="245"/>
    <x v="55"/>
    <n v="138589"/>
    <x v="9"/>
  </r>
  <r>
    <x v="245"/>
    <x v="56"/>
    <n v="103164.31"/>
    <x v="9"/>
  </r>
  <r>
    <x v="245"/>
    <x v="38"/>
    <n v="692390.11"/>
    <x v="1"/>
  </r>
  <r>
    <x v="245"/>
    <x v="57"/>
    <n v="151408.89000000001"/>
    <x v="1"/>
  </r>
  <r>
    <x v="245"/>
    <x v="39"/>
    <n v="307525.63"/>
    <x v="10"/>
  </r>
  <r>
    <x v="245"/>
    <x v="58"/>
    <n v="67248.38"/>
    <x v="10"/>
  </r>
  <r>
    <x v="245"/>
    <x v="59"/>
    <n v="220055.93"/>
    <x v="6"/>
  </r>
  <r>
    <x v="245"/>
    <x v="60"/>
    <n v="48120.88"/>
    <x v="6"/>
  </r>
  <r>
    <x v="245"/>
    <x v="61"/>
    <n v="513394.93"/>
    <x v="6"/>
  </r>
  <r>
    <x v="245"/>
    <x v="62"/>
    <n v="112266.99"/>
    <x v="6"/>
  </r>
  <r>
    <x v="245"/>
    <x v="63"/>
    <n v="386255.28"/>
    <x v="20"/>
  </r>
  <r>
    <x v="245"/>
    <x v="64"/>
    <n v="84464.639999999999"/>
    <x v="20"/>
  </r>
  <r>
    <x v="245"/>
    <x v="65"/>
    <n v="605211.86"/>
    <x v="21"/>
  </r>
  <r>
    <x v="245"/>
    <x v="66"/>
    <n v="132345.12"/>
    <x v="21"/>
  </r>
  <r>
    <x v="245"/>
    <x v="67"/>
    <n v="669647.18000000005"/>
    <x v="3"/>
  </r>
  <r>
    <x v="245"/>
    <x v="68"/>
    <n v="146435.56"/>
    <x v="3"/>
  </r>
  <r>
    <x v="245"/>
    <x v="69"/>
    <n v="85466.94"/>
    <x v="3"/>
  </r>
  <r>
    <x v="245"/>
    <x v="70"/>
    <n v="22325.05"/>
    <x v="3"/>
  </r>
  <r>
    <x v="245"/>
    <x v="71"/>
    <n v="81305.149999999994"/>
    <x v="3"/>
  </r>
  <r>
    <x v="245"/>
    <x v="72"/>
    <n v="21237.94"/>
    <x v="3"/>
  </r>
  <r>
    <x v="245"/>
    <x v="73"/>
    <n v="209454.68"/>
    <x v="22"/>
  </r>
  <r>
    <x v="245"/>
    <x v="74"/>
    <n v="209905.05"/>
    <x v="0"/>
  </r>
  <r>
    <x v="245"/>
    <x v="75"/>
    <n v="55713.25"/>
    <x v="0"/>
  </r>
  <r>
    <x v="245"/>
    <x v="76"/>
    <n v="203507.73"/>
    <x v="0"/>
  </r>
  <r>
    <x v="245"/>
    <x v="77"/>
    <n v="54015.27"/>
    <x v="0"/>
  </r>
  <r>
    <x v="245"/>
    <x v="78"/>
    <n v="203507.73"/>
    <x v="1"/>
  </r>
  <r>
    <x v="245"/>
    <x v="79"/>
    <n v="54015.27"/>
    <x v="1"/>
  </r>
  <r>
    <x v="245"/>
    <x v="80"/>
    <n v="309886.67"/>
    <x v="0"/>
  </r>
  <r>
    <x v="245"/>
    <x v="81"/>
    <n v="79205.33"/>
    <x v="0"/>
  </r>
  <r>
    <x v="245"/>
    <x v="82"/>
    <n v="204545.91"/>
    <x v="0"/>
  </r>
  <r>
    <x v="245"/>
    <x v="83"/>
    <n v="52280.81"/>
    <x v="0"/>
  </r>
  <r>
    <x v="245"/>
    <x v="84"/>
    <n v="204545.91"/>
    <x v="15"/>
  </r>
  <r>
    <x v="245"/>
    <x v="85"/>
    <n v="52280.81"/>
    <x v="15"/>
  </r>
  <r>
    <x v="245"/>
    <x v="86"/>
    <n v="1945143.02"/>
    <x v="0"/>
  </r>
  <r>
    <x v="245"/>
    <x v="87"/>
    <n v="497167.85"/>
    <x v="0"/>
  </r>
  <r>
    <x v="245"/>
    <x v="88"/>
    <n v="26144.400000000001"/>
    <x v="17"/>
  </r>
  <r>
    <x v="245"/>
    <x v="89"/>
    <n v="6682.36"/>
    <x v="17"/>
  </r>
  <r>
    <x v="246"/>
    <x v="40"/>
    <n v="13320.09"/>
    <x v="0"/>
  </r>
  <r>
    <x v="246"/>
    <x v="42"/>
    <n v="12881"/>
    <x v="0"/>
  </r>
  <r>
    <x v="246"/>
    <x v="44"/>
    <n v="12881"/>
    <x v="1"/>
  </r>
  <r>
    <x v="246"/>
    <x v="46"/>
    <n v="15225.07"/>
    <x v="0"/>
  </r>
  <r>
    <x v="246"/>
    <x v="48"/>
    <n v="11935.56"/>
    <x v="0"/>
  </r>
  <r>
    <x v="246"/>
    <x v="50"/>
    <n v="23852.22"/>
    <x v="1"/>
  </r>
  <r>
    <x v="246"/>
    <x v="34"/>
    <n v="35629.9"/>
    <x v="18"/>
  </r>
  <r>
    <x v="246"/>
    <x v="35"/>
    <n v="37445.29"/>
    <x v="7"/>
  </r>
  <r>
    <x v="246"/>
    <x v="36"/>
    <n v="31554.25"/>
    <x v="8"/>
  </r>
  <r>
    <x v="246"/>
    <x v="37"/>
    <n v="39910.78"/>
    <x v="9"/>
  </r>
  <r>
    <x v="246"/>
    <x v="38"/>
    <n v="39910.78"/>
    <x v="1"/>
  </r>
  <r>
    <x v="246"/>
    <x v="39"/>
    <n v="17726.400000000001"/>
    <x v="10"/>
  </r>
  <r>
    <x v="246"/>
    <x v="59"/>
    <n v="12684.47"/>
    <x v="6"/>
  </r>
  <r>
    <x v="246"/>
    <x v="61"/>
    <n v="29593.13"/>
    <x v="6"/>
  </r>
  <r>
    <x v="246"/>
    <x v="63"/>
    <n v="22264.54"/>
    <x v="20"/>
  </r>
  <r>
    <x v="246"/>
    <x v="65"/>
    <n v="34885.65"/>
    <x v="21"/>
  </r>
  <r>
    <x v="246"/>
    <x v="67"/>
    <n v="38599.83"/>
    <x v="3"/>
  </r>
  <r>
    <x v="246"/>
    <x v="69"/>
    <n v="5034.78"/>
    <x v="3"/>
  </r>
  <r>
    <x v="246"/>
    <x v="71"/>
    <n v="4789.6099999999997"/>
    <x v="3"/>
  </r>
  <r>
    <x v="246"/>
    <x v="73"/>
    <n v="9615.68"/>
    <x v="22"/>
  </r>
  <r>
    <x v="246"/>
    <x v="74"/>
    <n v="12099.35"/>
    <x v="0"/>
  </r>
  <r>
    <x v="246"/>
    <x v="76"/>
    <n v="11730.6"/>
    <x v="0"/>
  </r>
  <r>
    <x v="246"/>
    <x v="78"/>
    <n v="11730.6"/>
    <x v="1"/>
  </r>
  <r>
    <x v="246"/>
    <x v="80"/>
    <n v="17862.5"/>
    <x v="0"/>
  </r>
  <r>
    <x v="246"/>
    <x v="82"/>
    <n v="11790.44"/>
    <x v="0"/>
  </r>
  <r>
    <x v="246"/>
    <x v="84"/>
    <n v="11790.44"/>
    <x v="15"/>
  </r>
  <r>
    <x v="246"/>
    <x v="86"/>
    <n v="112122.02"/>
    <x v="0"/>
  </r>
  <r>
    <x v="246"/>
    <x v="88"/>
    <n v="1507.02"/>
    <x v="17"/>
  </r>
  <r>
    <x v="247"/>
    <x v="40"/>
    <n v="46990.15"/>
    <x v="0"/>
  </r>
  <r>
    <x v="247"/>
    <x v="41"/>
    <n v="12791.56"/>
    <x v="0"/>
  </r>
  <r>
    <x v="247"/>
    <x v="42"/>
    <n v="45441.14"/>
    <x v="0"/>
  </r>
  <r>
    <x v="247"/>
    <x v="43"/>
    <n v="12369.89"/>
    <x v="0"/>
  </r>
  <r>
    <x v="247"/>
    <x v="44"/>
    <n v="45441.14"/>
    <x v="1"/>
  </r>
  <r>
    <x v="247"/>
    <x v="45"/>
    <n v="12369.89"/>
    <x v="1"/>
  </r>
  <r>
    <x v="247"/>
    <x v="46"/>
    <n v="53710.48"/>
    <x v="0"/>
  </r>
  <r>
    <x v="247"/>
    <x v="47"/>
    <n v="14079.64"/>
    <x v="0"/>
  </r>
  <r>
    <x v="247"/>
    <x v="48"/>
    <n v="42105.87"/>
    <x v="0"/>
  </r>
  <r>
    <x v="247"/>
    <x v="49"/>
    <n v="11037.61"/>
    <x v="0"/>
  </r>
  <r>
    <x v="247"/>
    <x v="50"/>
    <n v="84145.03"/>
    <x v="1"/>
  </r>
  <r>
    <x v="247"/>
    <x v="51"/>
    <n v="22057.74"/>
    <x v="1"/>
  </r>
  <r>
    <x v="247"/>
    <x v="34"/>
    <n v="125693.92"/>
    <x v="18"/>
  </r>
  <r>
    <x v="247"/>
    <x v="52"/>
    <n v="28190.04"/>
    <x v="18"/>
  </r>
  <r>
    <x v="247"/>
    <x v="35"/>
    <n v="132098.18"/>
    <x v="7"/>
  </r>
  <r>
    <x v="247"/>
    <x v="53"/>
    <n v="29626.36"/>
    <x v="7"/>
  </r>
  <r>
    <x v="247"/>
    <x v="36"/>
    <n v="111315.99"/>
    <x v="19"/>
  </r>
  <r>
    <x v="247"/>
    <x v="54"/>
    <n v="24965.43"/>
    <x v="19"/>
  </r>
  <r>
    <x v="247"/>
    <x v="37"/>
    <n v="140795.87"/>
    <x v="9"/>
  </r>
  <r>
    <x v="247"/>
    <x v="55"/>
    <n v="8994.49"/>
    <x v="9"/>
  </r>
  <r>
    <x v="247"/>
    <x v="56"/>
    <n v="21515.4"/>
    <x v="9"/>
  </r>
  <r>
    <x v="247"/>
    <x v="38"/>
    <n v="140795.87"/>
    <x v="1"/>
  </r>
  <r>
    <x v="247"/>
    <x v="57"/>
    <n v="31577.040000000001"/>
    <x v="1"/>
  </r>
  <r>
    <x v="247"/>
    <x v="39"/>
    <n v="62534.6"/>
    <x v="10"/>
  </r>
  <r>
    <x v="247"/>
    <x v="58"/>
    <n v="14024.97"/>
    <x v="10"/>
  </r>
  <r>
    <x v="247"/>
    <x v="59"/>
    <n v="44747.839999999997"/>
    <x v="6"/>
  </r>
  <r>
    <x v="247"/>
    <x v="60"/>
    <n v="11730.18"/>
    <x v="6"/>
  </r>
  <r>
    <x v="247"/>
    <x v="61"/>
    <n v="104397.63"/>
    <x v="6"/>
  </r>
  <r>
    <x v="247"/>
    <x v="62"/>
    <n v="27366.74"/>
    <x v="6"/>
  </r>
  <r>
    <x v="247"/>
    <x v="63"/>
    <n v="78544.08"/>
    <x v="20"/>
  </r>
  <r>
    <x v="247"/>
    <x v="64"/>
    <n v="17615.5"/>
    <x v="20"/>
  </r>
  <r>
    <x v="247"/>
    <x v="65"/>
    <n v="123068.38"/>
    <x v="21"/>
  </r>
  <r>
    <x v="247"/>
    <x v="66"/>
    <n v="27601.21"/>
    <x v="21"/>
  </r>
  <r>
    <x v="247"/>
    <x v="67"/>
    <n v="136171.15"/>
    <x v="3"/>
  </r>
  <r>
    <x v="247"/>
    <x v="68"/>
    <n v="30539.83"/>
    <x v="3"/>
  </r>
  <r>
    <x v="247"/>
    <x v="69"/>
    <n v="17761.509999999998"/>
    <x v="3"/>
  </r>
  <r>
    <x v="247"/>
    <x v="70"/>
    <n v="4655.99"/>
    <x v="3"/>
  </r>
  <r>
    <x v="247"/>
    <x v="71"/>
    <n v="16896.62"/>
    <x v="3"/>
  </r>
  <r>
    <x v="247"/>
    <x v="72"/>
    <n v="4429.2700000000004"/>
    <x v="3"/>
  </r>
  <r>
    <x v="247"/>
    <x v="73"/>
    <n v="42814.13"/>
    <x v="23"/>
  </r>
  <r>
    <x v="247"/>
    <x v="74"/>
    <n v="42683.69"/>
    <x v="0"/>
  </r>
  <r>
    <x v="247"/>
    <x v="75"/>
    <n v="11619.26"/>
    <x v="0"/>
  </r>
  <r>
    <x v="247"/>
    <x v="76"/>
    <n v="41382.81"/>
    <x v="0"/>
  </r>
  <r>
    <x v="247"/>
    <x v="77"/>
    <n v="11265.14"/>
    <x v="0"/>
  </r>
  <r>
    <x v="247"/>
    <x v="78"/>
    <n v="41382.81"/>
    <x v="1"/>
  </r>
  <r>
    <x v="247"/>
    <x v="79"/>
    <n v="11265.14"/>
    <x v="1"/>
  </r>
  <r>
    <x v="247"/>
    <x v="80"/>
    <n v="63014.71"/>
    <x v="0"/>
  </r>
  <r>
    <x v="247"/>
    <x v="81"/>
    <n v="16518.650000000001"/>
    <x v="0"/>
  </r>
  <r>
    <x v="247"/>
    <x v="82"/>
    <n v="41593.919999999998"/>
    <x v="0"/>
  </r>
  <r>
    <x v="247"/>
    <x v="83"/>
    <n v="10903.41"/>
    <x v="0"/>
  </r>
  <r>
    <x v="247"/>
    <x v="84"/>
    <n v="41593.919999999998"/>
    <x v="15"/>
  </r>
  <r>
    <x v="247"/>
    <x v="85"/>
    <n v="10903.41"/>
    <x v="15"/>
  </r>
  <r>
    <x v="247"/>
    <x v="86"/>
    <n v="395540.16"/>
    <x v="0"/>
  </r>
  <r>
    <x v="247"/>
    <x v="87"/>
    <n v="103686.71"/>
    <x v="0"/>
  </r>
  <r>
    <x v="247"/>
    <x v="88"/>
    <n v="5316.4"/>
    <x v="17"/>
  </r>
  <r>
    <x v="247"/>
    <x v="89"/>
    <n v="1393.64"/>
    <x v="17"/>
  </r>
  <r>
    <x v="248"/>
    <x v="40"/>
    <n v="167196.78"/>
    <x v="0"/>
  </r>
  <r>
    <x v="248"/>
    <x v="42"/>
    <n v="161685.20000000001"/>
    <x v="0"/>
  </r>
  <r>
    <x v="248"/>
    <x v="44"/>
    <n v="161685.20000000001"/>
    <x v="1"/>
  </r>
  <r>
    <x v="248"/>
    <x v="46"/>
    <n v="191108.53"/>
    <x v="0"/>
  </r>
  <r>
    <x v="248"/>
    <x v="48"/>
    <n v="149817.91"/>
    <x v="0"/>
  </r>
  <r>
    <x v="248"/>
    <x v="50"/>
    <n v="299398.43"/>
    <x v="1"/>
  </r>
  <r>
    <x v="248"/>
    <x v="34"/>
    <n v="455980.81"/>
    <x v="18"/>
  </r>
  <r>
    <x v="248"/>
    <x v="35"/>
    <n v="479213.6"/>
    <x v="7"/>
  </r>
  <r>
    <x v="248"/>
    <x v="36"/>
    <n v="403821.87"/>
    <x v="8"/>
  </r>
  <r>
    <x v="248"/>
    <x v="37"/>
    <n v="510766.26"/>
    <x v="9"/>
  </r>
  <r>
    <x v="248"/>
    <x v="38"/>
    <n v="510766.26"/>
    <x v="1"/>
  </r>
  <r>
    <x v="248"/>
    <x v="39"/>
    <n v="226857.24"/>
    <x v="10"/>
  </r>
  <r>
    <x v="248"/>
    <x v="59"/>
    <n v="183684.95"/>
    <x v="6"/>
  </r>
  <r>
    <x v="248"/>
    <x v="61"/>
    <n v="428540.71"/>
    <x v="6"/>
  </r>
  <r>
    <x v="248"/>
    <x v="63"/>
    <n v="322414.77"/>
    <x v="20"/>
  </r>
  <r>
    <x v="248"/>
    <x v="65"/>
    <n v="505182.09"/>
    <x v="21"/>
  </r>
  <r>
    <x v="248"/>
    <x v="67"/>
    <n v="558967.48"/>
    <x v="3"/>
  </r>
  <r>
    <x v="248"/>
    <x v="69"/>
    <n v="64433.58"/>
    <x v="3"/>
  </r>
  <r>
    <x v="248"/>
    <x v="71"/>
    <n v="61295.99"/>
    <x v="3"/>
  </r>
  <r>
    <x v="248"/>
    <x v="73"/>
    <n v="139245.5"/>
    <x v="22"/>
  </r>
  <r>
    <x v="248"/>
    <x v="74"/>
    <n v="151873.85"/>
    <x v="0"/>
  </r>
  <r>
    <x v="248"/>
    <x v="76"/>
    <n v="147245.15"/>
    <x v="0"/>
  </r>
  <r>
    <x v="248"/>
    <x v="78"/>
    <n v="147245.15"/>
    <x v="1"/>
  </r>
  <r>
    <x v="248"/>
    <x v="80"/>
    <n v="224214.16"/>
    <x v="0"/>
  </r>
  <r>
    <x v="248"/>
    <x v="82"/>
    <n v="147996.32"/>
    <x v="0"/>
  </r>
  <r>
    <x v="248"/>
    <x v="84"/>
    <n v="147996.32"/>
    <x v="15"/>
  </r>
  <r>
    <x v="248"/>
    <x v="86"/>
    <n v="1407380.91"/>
    <x v="0"/>
  </r>
  <r>
    <x v="248"/>
    <x v="88"/>
    <n v="18916.400000000001"/>
    <x v="17"/>
  </r>
  <r>
    <x v="249"/>
    <x v="40"/>
    <n v="1521.07"/>
    <x v="0"/>
  </r>
  <r>
    <x v="249"/>
    <x v="42"/>
    <n v="1470.93"/>
    <x v="0"/>
  </r>
  <r>
    <x v="249"/>
    <x v="44"/>
    <n v="1470.93"/>
    <x v="1"/>
  </r>
  <r>
    <x v="249"/>
    <x v="46"/>
    <n v="1738.6"/>
    <x v="0"/>
  </r>
  <r>
    <x v="249"/>
    <x v="48"/>
    <n v="1362.96"/>
    <x v="0"/>
  </r>
  <r>
    <x v="249"/>
    <x v="50"/>
    <n v="2723.77"/>
    <x v="1"/>
  </r>
  <r>
    <x v="249"/>
    <x v="34"/>
    <n v="4068.7"/>
    <x v="18"/>
  </r>
  <r>
    <x v="249"/>
    <x v="35"/>
    <n v="4276.01"/>
    <x v="7"/>
  </r>
  <r>
    <x v="249"/>
    <x v="36"/>
    <n v="3603.29"/>
    <x v="8"/>
  </r>
  <r>
    <x v="249"/>
    <x v="37"/>
    <n v="4557.55"/>
    <x v="9"/>
  </r>
  <r>
    <x v="249"/>
    <x v="38"/>
    <n v="4557.55"/>
    <x v="1"/>
  </r>
  <r>
    <x v="249"/>
    <x v="39"/>
    <n v="2024.24"/>
    <x v="10"/>
  </r>
  <r>
    <x v="249"/>
    <x v="59"/>
    <n v="1448.48"/>
    <x v="6"/>
  </r>
  <r>
    <x v="249"/>
    <x v="61"/>
    <n v="3379.34"/>
    <x v="6"/>
  </r>
  <r>
    <x v="249"/>
    <x v="63"/>
    <n v="2542.46"/>
    <x v="20"/>
  </r>
  <r>
    <x v="249"/>
    <x v="65"/>
    <n v="3983.71"/>
    <x v="21"/>
  </r>
  <r>
    <x v="249"/>
    <x v="67"/>
    <n v="4407.8500000000004"/>
    <x v="3"/>
  </r>
  <r>
    <x v="249"/>
    <x v="69"/>
    <n v="574.94000000000005"/>
    <x v="3"/>
  </r>
  <r>
    <x v="249"/>
    <x v="71"/>
    <n v="546.94000000000005"/>
    <x v="3"/>
  </r>
  <r>
    <x v="249"/>
    <x v="73"/>
    <n v="1098.05"/>
    <x v="22"/>
  </r>
  <r>
    <x v="249"/>
    <x v="74"/>
    <n v="1381.67"/>
    <x v="0"/>
  </r>
  <r>
    <x v="249"/>
    <x v="76"/>
    <n v="1339.56"/>
    <x v="0"/>
  </r>
  <r>
    <x v="249"/>
    <x v="78"/>
    <n v="1339.56"/>
    <x v="1"/>
  </r>
  <r>
    <x v="249"/>
    <x v="80"/>
    <n v="2039.78"/>
    <x v="0"/>
  </r>
  <r>
    <x v="249"/>
    <x v="82"/>
    <n v="1346.39"/>
    <x v="0"/>
  </r>
  <r>
    <x v="249"/>
    <x v="84"/>
    <n v="1346.39"/>
    <x v="15"/>
  </r>
  <r>
    <x v="249"/>
    <x v="86"/>
    <n v="12803.6"/>
    <x v="0"/>
  </r>
  <r>
    <x v="249"/>
    <x v="88"/>
    <n v="172.09"/>
    <x v="17"/>
  </r>
  <r>
    <x v="250"/>
    <x v="34"/>
    <n v="12261.45"/>
    <x v="18"/>
  </r>
  <r>
    <x v="251"/>
    <x v="40"/>
    <n v="258492.3"/>
    <x v="0"/>
  </r>
  <r>
    <x v="251"/>
    <x v="41"/>
    <n v="68238.87"/>
    <x v="0"/>
  </r>
  <r>
    <x v="251"/>
    <x v="42"/>
    <n v="249971.20000000001"/>
    <x v="0"/>
  </r>
  <r>
    <x v="251"/>
    <x v="43"/>
    <n v="65989.399999999994"/>
    <x v="0"/>
  </r>
  <r>
    <x v="251"/>
    <x v="44"/>
    <n v="249971.20000000001"/>
    <x v="1"/>
  </r>
  <r>
    <x v="251"/>
    <x v="45"/>
    <n v="65989.399999999994"/>
    <x v="1"/>
  </r>
  <r>
    <x v="251"/>
    <x v="46"/>
    <n v="295460.75"/>
    <x v="0"/>
  </r>
  <r>
    <x v="251"/>
    <x v="47"/>
    <n v="75110.37"/>
    <x v="0"/>
  </r>
  <r>
    <x v="251"/>
    <x v="48"/>
    <n v="231623.94"/>
    <x v="0"/>
  </r>
  <r>
    <x v="251"/>
    <x v="49"/>
    <n v="58882.13"/>
    <x v="0"/>
  </r>
  <r>
    <x v="251"/>
    <x v="50"/>
    <n v="462880.86"/>
    <x v="1"/>
  </r>
  <r>
    <x v="251"/>
    <x v="51"/>
    <n v="117670.97"/>
    <x v="1"/>
  </r>
  <r>
    <x v="251"/>
    <x v="34"/>
    <n v="679179.44"/>
    <x v="18"/>
  </r>
  <r>
    <x v="251"/>
    <x v="52"/>
    <n v="175774.21"/>
    <x v="18"/>
  </r>
  <r>
    <x v="251"/>
    <x v="35"/>
    <n v="713784.48"/>
    <x v="7"/>
  </r>
  <r>
    <x v="251"/>
    <x v="53"/>
    <n v="184730.13"/>
    <x v="7"/>
  </r>
  <r>
    <x v="251"/>
    <x v="91"/>
    <n v="12886.19"/>
    <x v="26"/>
  </r>
  <r>
    <x v="251"/>
    <x v="36"/>
    <n v="612348.04"/>
    <x v="8"/>
  </r>
  <r>
    <x v="251"/>
    <x v="54"/>
    <n v="155667.67000000001"/>
    <x v="8"/>
  </r>
  <r>
    <x v="251"/>
    <x v="37"/>
    <n v="774516.54"/>
    <x v="9"/>
  </r>
  <r>
    <x v="251"/>
    <x v="55"/>
    <n v="94480"/>
    <x v="9"/>
  </r>
  <r>
    <x v="251"/>
    <x v="56"/>
    <n v="141557.54999999999"/>
    <x v="9"/>
  </r>
  <r>
    <x v="251"/>
    <x v="38"/>
    <n v="774516.54"/>
    <x v="1"/>
  </r>
  <r>
    <x v="251"/>
    <x v="57"/>
    <n v="196893.23"/>
    <x v="1"/>
  </r>
  <r>
    <x v="251"/>
    <x v="39"/>
    <n v="344002.13"/>
    <x v="10"/>
  </r>
  <r>
    <x v="251"/>
    <x v="58"/>
    <n v="87450.29"/>
    <x v="10"/>
  </r>
  <r>
    <x v="251"/>
    <x v="59"/>
    <n v="254266.23"/>
    <x v="6"/>
  </r>
  <r>
    <x v="251"/>
    <x v="60"/>
    <n v="62576.75"/>
    <x v="6"/>
  </r>
  <r>
    <x v="251"/>
    <x v="61"/>
    <n v="593208.23"/>
    <x v="6"/>
  </r>
  <r>
    <x v="251"/>
    <x v="62"/>
    <n v="145992.82"/>
    <x v="6"/>
  </r>
  <r>
    <x v="251"/>
    <x v="63"/>
    <n v="446303.22"/>
    <x v="20"/>
  </r>
  <r>
    <x v="251"/>
    <x v="64"/>
    <n v="109838.44"/>
    <x v="20"/>
  </r>
  <r>
    <x v="251"/>
    <x v="65"/>
    <n v="699299.19"/>
    <x v="21"/>
  </r>
  <r>
    <x v="251"/>
    <x v="66"/>
    <n v="172102.57"/>
    <x v="21"/>
  </r>
  <r>
    <x v="251"/>
    <x v="67"/>
    <n v="773751.74"/>
    <x v="3"/>
  </r>
  <r>
    <x v="251"/>
    <x v="68"/>
    <n v="190425.88"/>
    <x v="3"/>
  </r>
  <r>
    <x v="251"/>
    <x v="69"/>
    <n v="97705.89"/>
    <x v="3"/>
  </r>
  <r>
    <x v="251"/>
    <x v="70"/>
    <n v="24838.240000000002"/>
    <x v="3"/>
  </r>
  <r>
    <x v="251"/>
    <x v="71"/>
    <n v="92948.12"/>
    <x v="3"/>
  </r>
  <r>
    <x v="251"/>
    <x v="72"/>
    <n v="23628.75"/>
    <x v="3"/>
  </r>
  <r>
    <x v="251"/>
    <x v="73"/>
    <n v="240188.2"/>
    <x v="22"/>
  </r>
  <r>
    <x v="251"/>
    <x v="74"/>
    <n v="234802.5"/>
    <x v="0"/>
  </r>
  <r>
    <x v="251"/>
    <x v="75"/>
    <n v="61985.04"/>
    <x v="0"/>
  </r>
  <r>
    <x v="251"/>
    <x v="76"/>
    <n v="227646.38"/>
    <x v="0"/>
  </r>
  <r>
    <x v="251"/>
    <x v="77"/>
    <n v="60095.91"/>
    <x v="0"/>
  </r>
  <r>
    <x v="251"/>
    <x v="78"/>
    <n v="227646.38"/>
    <x v="1"/>
  </r>
  <r>
    <x v="251"/>
    <x v="79"/>
    <n v="60095.91"/>
    <x v="1"/>
  </r>
  <r>
    <x v="251"/>
    <x v="80"/>
    <n v="346643.25"/>
    <x v="0"/>
  </r>
  <r>
    <x v="251"/>
    <x v="81"/>
    <n v="88121.69"/>
    <x v="0"/>
  </r>
  <r>
    <x v="251"/>
    <x v="82"/>
    <n v="228807.7"/>
    <x v="0"/>
  </r>
  <r>
    <x v="251"/>
    <x v="83"/>
    <n v="58166.21"/>
    <x v="0"/>
  </r>
  <r>
    <x v="251"/>
    <x v="84"/>
    <n v="228807.7"/>
    <x v="15"/>
  </r>
  <r>
    <x v="251"/>
    <x v="85"/>
    <n v="58166.21"/>
    <x v="15"/>
  </r>
  <r>
    <x v="251"/>
    <x v="86"/>
    <n v="2175862.09"/>
    <x v="0"/>
  </r>
  <r>
    <x v="251"/>
    <x v="87"/>
    <n v="553135.41"/>
    <x v="0"/>
  </r>
  <r>
    <x v="251"/>
    <x v="88"/>
    <n v="29245.46"/>
    <x v="17"/>
  </r>
  <r>
    <x v="251"/>
    <x v="89"/>
    <n v="7434.62"/>
    <x v="17"/>
  </r>
  <r>
    <x v="252"/>
    <x v="40"/>
    <n v="16628.93"/>
    <x v="0"/>
  </r>
  <r>
    <x v="252"/>
    <x v="42"/>
    <n v="16080.76"/>
    <x v="0"/>
  </r>
  <r>
    <x v="252"/>
    <x v="44"/>
    <n v="16080.76"/>
    <x v="1"/>
  </r>
  <r>
    <x v="252"/>
    <x v="46"/>
    <n v="19007.12"/>
    <x v="0"/>
  </r>
  <r>
    <x v="252"/>
    <x v="48"/>
    <n v="14900.47"/>
    <x v="0"/>
  </r>
  <r>
    <x v="252"/>
    <x v="50"/>
    <n v="29777.33"/>
    <x v="1"/>
  </r>
  <r>
    <x v="252"/>
    <x v="34"/>
    <n v="44480.7"/>
    <x v="18"/>
  </r>
  <r>
    <x v="252"/>
    <x v="35"/>
    <n v="46747.05"/>
    <x v="7"/>
  </r>
  <r>
    <x v="252"/>
    <x v="36"/>
    <n v="39392.629999999997"/>
    <x v="8"/>
  </r>
  <r>
    <x v="252"/>
    <x v="37"/>
    <n v="49825"/>
    <x v="9"/>
  </r>
  <r>
    <x v="252"/>
    <x v="38"/>
    <n v="49825"/>
    <x v="1"/>
  </r>
  <r>
    <x v="252"/>
    <x v="39"/>
    <n v="22129.81"/>
    <x v="10"/>
  </r>
  <r>
    <x v="252"/>
    <x v="59"/>
    <n v="15835.42"/>
    <x v="6"/>
  </r>
  <r>
    <x v="252"/>
    <x v="61"/>
    <n v="36944.35"/>
    <x v="6"/>
  </r>
  <r>
    <x v="252"/>
    <x v="63"/>
    <n v="27795.27"/>
    <x v="20"/>
  </r>
  <r>
    <x v="252"/>
    <x v="65"/>
    <n v="43551.57"/>
    <x v="21"/>
  </r>
  <r>
    <x v="252"/>
    <x v="67"/>
    <n v="48188.4"/>
    <x v="3"/>
  </r>
  <r>
    <x v="252"/>
    <x v="69"/>
    <n v="6285.46"/>
    <x v="3"/>
  </r>
  <r>
    <x v="252"/>
    <x v="71"/>
    <n v="5979.39"/>
    <x v="3"/>
  </r>
  <r>
    <x v="252"/>
    <x v="73"/>
    <n v="12004.31"/>
    <x v="22"/>
  </r>
  <r>
    <x v="252"/>
    <x v="74"/>
    <n v="15104.95"/>
    <x v="0"/>
  </r>
  <r>
    <x v="252"/>
    <x v="76"/>
    <n v="14644.59"/>
    <x v="0"/>
  </r>
  <r>
    <x v="252"/>
    <x v="78"/>
    <n v="14644.59"/>
    <x v="1"/>
  </r>
  <r>
    <x v="252"/>
    <x v="80"/>
    <n v="22299.72"/>
    <x v="0"/>
  </r>
  <r>
    <x v="252"/>
    <x v="82"/>
    <n v="14719.3"/>
    <x v="0"/>
  </r>
  <r>
    <x v="252"/>
    <x v="84"/>
    <n v="14719.3"/>
    <x v="15"/>
  </r>
  <r>
    <x v="252"/>
    <x v="86"/>
    <n v="139974.18"/>
    <x v="0"/>
  </r>
  <r>
    <x v="252"/>
    <x v="88"/>
    <n v="1881.37"/>
    <x v="17"/>
  </r>
  <r>
    <x v="253"/>
    <x v="40"/>
    <n v="2382.27"/>
    <x v="0"/>
  </r>
  <r>
    <x v="253"/>
    <x v="42"/>
    <n v="2303.7399999999998"/>
    <x v="0"/>
  </r>
  <r>
    <x v="253"/>
    <x v="44"/>
    <n v="2303.7399999999998"/>
    <x v="1"/>
  </r>
  <r>
    <x v="253"/>
    <x v="46"/>
    <n v="2722.97"/>
    <x v="0"/>
  </r>
  <r>
    <x v="253"/>
    <x v="48"/>
    <n v="2134.65"/>
    <x v="0"/>
  </r>
  <r>
    <x v="253"/>
    <x v="50"/>
    <n v="4265.92"/>
    <x v="1"/>
  </r>
  <r>
    <x v="253"/>
    <x v="34"/>
    <n v="6372.33"/>
    <x v="18"/>
  </r>
  <r>
    <x v="253"/>
    <x v="35"/>
    <n v="6697.01"/>
    <x v="7"/>
  </r>
  <r>
    <x v="253"/>
    <x v="36"/>
    <n v="5643.41"/>
    <x v="8"/>
  </r>
  <r>
    <x v="253"/>
    <x v="37"/>
    <n v="7137.96"/>
    <x v="9"/>
  </r>
  <r>
    <x v="253"/>
    <x v="38"/>
    <n v="7137.96"/>
    <x v="1"/>
  </r>
  <r>
    <x v="253"/>
    <x v="39"/>
    <n v="3170.33"/>
    <x v="10"/>
  </r>
  <r>
    <x v="253"/>
    <x v="59"/>
    <n v="2268.59"/>
    <x v="6"/>
  </r>
  <r>
    <x v="253"/>
    <x v="61"/>
    <n v="5292.67"/>
    <x v="6"/>
  </r>
  <r>
    <x v="253"/>
    <x v="63"/>
    <n v="3981.97"/>
    <x v="8"/>
  </r>
  <r>
    <x v="253"/>
    <x v="65"/>
    <n v="6239.23"/>
    <x v="21"/>
  </r>
  <r>
    <x v="253"/>
    <x v="67"/>
    <n v="6903.5"/>
    <x v="3"/>
  </r>
  <r>
    <x v="253"/>
    <x v="73"/>
    <n v="1719.74"/>
    <x v="22"/>
  </r>
  <r>
    <x v="253"/>
    <x v="74"/>
    <n v="2163.94"/>
    <x v="0"/>
  </r>
  <r>
    <x v="253"/>
    <x v="76"/>
    <n v="2097.9899999999998"/>
    <x v="0"/>
  </r>
  <r>
    <x v="253"/>
    <x v="78"/>
    <n v="2097.9899999999998"/>
    <x v="1"/>
  </r>
  <r>
    <x v="253"/>
    <x v="80"/>
    <n v="3194.67"/>
    <x v="0"/>
  </r>
  <r>
    <x v="253"/>
    <x v="82"/>
    <n v="2108.6999999999998"/>
    <x v="0"/>
  </r>
  <r>
    <x v="253"/>
    <x v="84"/>
    <n v="2108.6999999999998"/>
    <x v="15"/>
  </r>
  <r>
    <x v="253"/>
    <x v="86"/>
    <n v="20052.79"/>
    <x v="0"/>
  </r>
  <r>
    <x v="253"/>
    <x v="88"/>
    <n v="269.52999999999997"/>
    <x v="17"/>
  </r>
  <r>
    <x v="254"/>
    <x v="40"/>
    <n v="8844.59"/>
    <x v="0"/>
  </r>
  <r>
    <x v="254"/>
    <x v="42"/>
    <n v="8553.0300000000007"/>
    <x v="0"/>
  </r>
  <r>
    <x v="254"/>
    <x v="44"/>
    <n v="8553.0300000000007"/>
    <x v="1"/>
  </r>
  <r>
    <x v="254"/>
    <x v="46"/>
    <n v="10109.5"/>
    <x v="0"/>
  </r>
  <r>
    <x v="254"/>
    <x v="48"/>
    <n v="7925.26"/>
    <x v="0"/>
  </r>
  <r>
    <x v="254"/>
    <x v="50"/>
    <n v="15837.96"/>
    <x v="1"/>
  </r>
  <r>
    <x v="254"/>
    <x v="34"/>
    <n v="23658.38"/>
    <x v="18"/>
  </r>
  <r>
    <x v="254"/>
    <x v="35"/>
    <n v="24863.8"/>
    <x v="7"/>
  </r>
  <r>
    <x v="254"/>
    <x v="36"/>
    <n v="20952.13"/>
    <x v="8"/>
  </r>
  <r>
    <x v="254"/>
    <x v="37"/>
    <n v="26500.9"/>
    <x v="9"/>
  </r>
  <r>
    <x v="254"/>
    <x v="38"/>
    <n v="26500.9"/>
    <x v="1"/>
  </r>
  <r>
    <x v="254"/>
    <x v="39"/>
    <n v="11770.4"/>
    <x v="10"/>
  </r>
  <r>
    <x v="254"/>
    <x v="59"/>
    <n v="8422.5300000000007"/>
    <x v="6"/>
  </r>
  <r>
    <x v="254"/>
    <x v="61"/>
    <n v="19649.939999999999"/>
    <x v="6"/>
  </r>
  <r>
    <x v="254"/>
    <x v="63"/>
    <n v="14783.74"/>
    <x v="20"/>
  </r>
  <r>
    <x v="254"/>
    <x v="65"/>
    <n v="23164.19"/>
    <x v="21"/>
  </r>
  <r>
    <x v="254"/>
    <x v="67"/>
    <n v="25630.42"/>
    <x v="3"/>
  </r>
  <r>
    <x v="254"/>
    <x v="69"/>
    <n v="3343.11"/>
    <x v="3"/>
  </r>
  <r>
    <x v="254"/>
    <x v="71"/>
    <n v="3180.32"/>
    <x v="3"/>
  </r>
  <r>
    <x v="254"/>
    <x v="73"/>
    <n v="6384.85"/>
    <x v="22"/>
  </r>
  <r>
    <x v="254"/>
    <x v="74"/>
    <n v="8034.01"/>
    <x v="0"/>
  </r>
  <r>
    <x v="254"/>
    <x v="76"/>
    <n v="7789.16"/>
    <x v="0"/>
  </r>
  <r>
    <x v="254"/>
    <x v="78"/>
    <n v="7789.16"/>
    <x v="1"/>
  </r>
  <r>
    <x v="254"/>
    <x v="80"/>
    <n v="11860.76"/>
    <x v="0"/>
  </r>
  <r>
    <x v="254"/>
    <x v="82"/>
    <n v="7828.9"/>
    <x v="0"/>
  </r>
  <r>
    <x v="254"/>
    <x v="84"/>
    <n v="7828.9"/>
    <x v="15"/>
  </r>
  <r>
    <x v="254"/>
    <x v="86"/>
    <n v="74449.41"/>
    <x v="0"/>
  </r>
  <r>
    <x v="254"/>
    <x v="88"/>
    <n v="1000.66"/>
    <x v="17"/>
  </r>
  <r>
    <x v="255"/>
    <x v="40"/>
    <n v="373015.03999999998"/>
    <x v="0"/>
  </r>
  <r>
    <x v="255"/>
    <x v="42"/>
    <n v="360718.73"/>
    <x v="0"/>
  </r>
  <r>
    <x v="255"/>
    <x v="44"/>
    <n v="360718.73"/>
    <x v="1"/>
  </r>
  <r>
    <x v="255"/>
    <x v="46"/>
    <n v="426362.03"/>
    <x v="0"/>
  </r>
  <r>
    <x v="255"/>
    <x v="48"/>
    <n v="334242.90000000002"/>
    <x v="0"/>
  </r>
  <r>
    <x v="255"/>
    <x v="50"/>
    <n v="667956.16"/>
    <x v="1"/>
  </r>
  <r>
    <x v="255"/>
    <x v="34"/>
    <n v="997777.72"/>
    <x v="18"/>
  </r>
  <r>
    <x v="255"/>
    <x v="35"/>
    <n v="1048615.72"/>
    <x v="7"/>
  </r>
  <r>
    <x v="255"/>
    <x v="36"/>
    <n v="883643.47"/>
    <x v="8"/>
  </r>
  <r>
    <x v="255"/>
    <x v="37"/>
    <n v="1117659.28"/>
    <x v="9"/>
  </r>
  <r>
    <x v="255"/>
    <x v="38"/>
    <n v="1117659.28"/>
    <x v="1"/>
  </r>
  <r>
    <x v="255"/>
    <x v="39"/>
    <n v="496409.27"/>
    <x v="10"/>
  </r>
  <r>
    <x v="255"/>
    <x v="59"/>
    <n v="355215.27"/>
    <x v="40"/>
  </r>
  <r>
    <x v="255"/>
    <x v="61"/>
    <n v="828724.44"/>
    <x v="40"/>
  </r>
  <r>
    <x v="255"/>
    <x v="63"/>
    <n v="623495.02"/>
    <x v="20"/>
  </r>
  <r>
    <x v="255"/>
    <x v="65"/>
    <n v="976935.74"/>
    <x v="21"/>
  </r>
  <r>
    <x v="255"/>
    <x v="67"/>
    <n v="1080947.52"/>
    <x v="3"/>
  </r>
  <r>
    <x v="255"/>
    <x v="69"/>
    <n v="140993.64000000001"/>
    <x v="3"/>
  </r>
  <r>
    <x v="255"/>
    <x v="71"/>
    <n v="134127.97"/>
    <x v="3"/>
  </r>
  <r>
    <x v="255"/>
    <x v="73"/>
    <n v="269276.98"/>
    <x v="22"/>
  </r>
  <r>
    <x v="255"/>
    <x v="74"/>
    <n v="338829.68"/>
    <x v="0"/>
  </r>
  <r>
    <x v="255"/>
    <x v="76"/>
    <n v="328503.09999999998"/>
    <x v="0"/>
  </r>
  <r>
    <x v="255"/>
    <x v="78"/>
    <n v="328503.09999999998"/>
    <x v="1"/>
  </r>
  <r>
    <x v="255"/>
    <x v="80"/>
    <n v="500220.49"/>
    <x v="0"/>
  </r>
  <r>
    <x v="255"/>
    <x v="82"/>
    <n v="330178.94"/>
    <x v="0"/>
  </r>
  <r>
    <x v="255"/>
    <x v="84"/>
    <n v="330178.94"/>
    <x v="15"/>
  </r>
  <r>
    <x v="255"/>
    <x v="86"/>
    <n v="3139858.71"/>
    <x v="0"/>
  </r>
  <r>
    <x v="255"/>
    <x v="88"/>
    <n v="42202.41"/>
    <x v="17"/>
  </r>
  <r>
    <x v="256"/>
    <x v="40"/>
    <n v="64468.13"/>
    <x v="0"/>
  </r>
  <r>
    <x v="256"/>
    <x v="41"/>
    <n v="17549.38"/>
    <x v="0"/>
  </r>
  <r>
    <x v="256"/>
    <x v="42"/>
    <n v="62342.96"/>
    <x v="0"/>
  </r>
  <r>
    <x v="256"/>
    <x v="43"/>
    <n v="16970.87"/>
    <x v="0"/>
  </r>
  <r>
    <x v="256"/>
    <x v="44"/>
    <n v="62342.96"/>
    <x v="1"/>
  </r>
  <r>
    <x v="256"/>
    <x v="45"/>
    <n v="16970.87"/>
    <x v="1"/>
  </r>
  <r>
    <x v="256"/>
    <x v="46"/>
    <n v="73688.08"/>
    <x v="0"/>
  </r>
  <r>
    <x v="256"/>
    <x v="47"/>
    <n v="19316.560000000001"/>
    <x v="0"/>
  </r>
  <r>
    <x v="256"/>
    <x v="48"/>
    <n v="57767.14"/>
    <x v="0"/>
  </r>
  <r>
    <x v="256"/>
    <x v="49"/>
    <n v="15143.05"/>
    <x v="0"/>
  </r>
  <r>
    <x v="256"/>
    <x v="50"/>
    <n v="115442.75"/>
    <x v="1"/>
  </r>
  <r>
    <x v="256"/>
    <x v="51"/>
    <n v="30262.11"/>
    <x v="1"/>
  </r>
  <r>
    <x v="256"/>
    <x v="34"/>
    <n v="172445.75"/>
    <x v="24"/>
  </r>
  <r>
    <x v="256"/>
    <x v="52"/>
    <n v="45204.85"/>
    <x v="24"/>
  </r>
  <r>
    <x v="256"/>
    <x v="35"/>
    <n v="181232.08"/>
    <x v="7"/>
  </r>
  <r>
    <x v="256"/>
    <x v="53"/>
    <n v="47508.09"/>
    <x v="7"/>
  </r>
  <r>
    <x v="256"/>
    <x v="36"/>
    <n v="152719.95000000001"/>
    <x v="8"/>
  </r>
  <r>
    <x v="256"/>
    <x v="54"/>
    <n v="40033.93"/>
    <x v="8"/>
  </r>
  <r>
    <x v="256"/>
    <x v="37"/>
    <n v="193164.87"/>
    <x v="9"/>
  </r>
  <r>
    <x v="256"/>
    <x v="56"/>
    <n v="36405.15"/>
    <x v="9"/>
  </r>
  <r>
    <x v="256"/>
    <x v="38"/>
    <n v="193164.87"/>
    <x v="1"/>
  </r>
  <r>
    <x v="256"/>
    <x v="57"/>
    <n v="50636.15"/>
    <x v="1"/>
  </r>
  <r>
    <x v="256"/>
    <x v="39"/>
    <n v="85794.33"/>
    <x v="10"/>
  </r>
  <r>
    <x v="256"/>
    <x v="58"/>
    <n v="22490.080000000002"/>
    <x v="10"/>
  </r>
  <r>
    <x v="256"/>
    <x v="59"/>
    <n v="61391.8"/>
    <x v="6"/>
  </r>
  <r>
    <x v="256"/>
    <x v="60"/>
    <n v="16093.22"/>
    <x v="6"/>
  </r>
  <r>
    <x v="256"/>
    <x v="61"/>
    <n v="143228.29999999999"/>
    <x v="6"/>
  </r>
  <r>
    <x v="256"/>
    <x v="62"/>
    <n v="37545.800000000003"/>
    <x v="6"/>
  </r>
  <r>
    <x v="256"/>
    <x v="63"/>
    <n v="107758.54"/>
    <x v="20"/>
  </r>
  <r>
    <x v="256"/>
    <x v="64"/>
    <n v="28247.77"/>
    <x v="20"/>
  </r>
  <r>
    <x v="256"/>
    <x v="65"/>
    <n v="168843.64"/>
    <x v="21"/>
  </r>
  <r>
    <x v="256"/>
    <x v="66"/>
    <n v="44260.59"/>
    <x v="21"/>
  </r>
  <r>
    <x v="256"/>
    <x v="67"/>
    <n v="186819.98"/>
    <x v="3"/>
  </r>
  <r>
    <x v="256"/>
    <x v="68"/>
    <n v="48972.9"/>
    <x v="3"/>
  </r>
  <r>
    <x v="256"/>
    <x v="69"/>
    <n v="24367.91"/>
    <x v="3"/>
  </r>
  <r>
    <x v="256"/>
    <x v="70"/>
    <n v="6387.79"/>
    <x v="3"/>
  </r>
  <r>
    <x v="256"/>
    <x v="71"/>
    <n v="23181.31"/>
    <x v="3"/>
  </r>
  <r>
    <x v="256"/>
    <x v="72"/>
    <n v="6076.74"/>
    <x v="3"/>
  </r>
  <r>
    <x v="256"/>
    <x v="73"/>
    <n v="58738.83"/>
    <x v="22"/>
  </r>
  <r>
    <x v="256"/>
    <x v="74"/>
    <n v="58559.88"/>
    <x v="49"/>
  </r>
  <r>
    <x v="256"/>
    <x v="75"/>
    <n v="15941.04"/>
    <x v="49"/>
  </r>
  <r>
    <x v="256"/>
    <x v="76"/>
    <n v="56775.14"/>
    <x v="49"/>
  </r>
  <r>
    <x v="256"/>
    <x v="77"/>
    <n v="15455.21"/>
    <x v="49"/>
  </r>
  <r>
    <x v="256"/>
    <x v="78"/>
    <n v="56775.14"/>
    <x v="1"/>
  </r>
  <r>
    <x v="256"/>
    <x v="79"/>
    <n v="15455.21"/>
    <x v="1"/>
  </r>
  <r>
    <x v="256"/>
    <x v="80"/>
    <n v="86453.02"/>
    <x v="0"/>
  </r>
  <r>
    <x v="256"/>
    <x v="81"/>
    <n v="22662.75"/>
    <x v="0"/>
  </r>
  <r>
    <x v="256"/>
    <x v="82"/>
    <n v="57064.77"/>
    <x v="0"/>
  </r>
  <r>
    <x v="256"/>
    <x v="83"/>
    <n v="14958.93"/>
    <x v="0"/>
  </r>
  <r>
    <x v="256"/>
    <x v="84"/>
    <n v="57064.77"/>
    <x v="15"/>
  </r>
  <r>
    <x v="256"/>
    <x v="85"/>
    <n v="14958.93"/>
    <x v="15"/>
  </r>
  <r>
    <x v="256"/>
    <x v="86"/>
    <n v="542661.25"/>
    <x v="0"/>
  </r>
  <r>
    <x v="256"/>
    <x v="87"/>
    <n v="142252.96"/>
    <x v="0"/>
  </r>
  <r>
    <x v="256"/>
    <x v="88"/>
    <n v="7293.83"/>
    <x v="17"/>
  </r>
  <r>
    <x v="256"/>
    <x v="89"/>
    <n v="1912"/>
    <x v="17"/>
  </r>
  <r>
    <x v="257"/>
    <x v="40"/>
    <n v="10846.84"/>
    <x v="0"/>
  </r>
  <r>
    <x v="257"/>
    <x v="42"/>
    <n v="10489.27"/>
    <x v="0"/>
  </r>
  <r>
    <x v="257"/>
    <x v="44"/>
    <n v="10489.27"/>
    <x v="1"/>
  </r>
  <r>
    <x v="257"/>
    <x v="46"/>
    <n v="12398.1"/>
    <x v="0"/>
  </r>
  <r>
    <x v="257"/>
    <x v="48"/>
    <n v="9719.39"/>
    <x v="0"/>
  </r>
  <r>
    <x v="257"/>
    <x v="50"/>
    <n v="19423.38"/>
    <x v="1"/>
  </r>
  <r>
    <x v="257"/>
    <x v="34"/>
    <n v="29014.2"/>
    <x v="24"/>
  </r>
  <r>
    <x v="257"/>
    <x v="35"/>
    <n v="30492.51"/>
    <x v="7"/>
  </r>
  <r>
    <x v="257"/>
    <x v="36"/>
    <n v="25695.31"/>
    <x v="8"/>
  </r>
  <r>
    <x v="257"/>
    <x v="37"/>
    <n v="32500.21"/>
    <x v="9"/>
  </r>
  <r>
    <x v="257"/>
    <x v="38"/>
    <n v="32500.21"/>
    <x v="1"/>
  </r>
  <r>
    <x v="257"/>
    <x v="39"/>
    <n v="14435"/>
    <x v="10"/>
  </r>
  <r>
    <x v="257"/>
    <x v="59"/>
    <n v="10329.24"/>
    <x v="6"/>
  </r>
  <r>
    <x v="257"/>
    <x v="61"/>
    <n v="24098.33"/>
    <x v="6"/>
  </r>
  <r>
    <x v="257"/>
    <x v="63"/>
    <n v="18130.5"/>
    <x v="20"/>
  </r>
  <r>
    <x v="257"/>
    <x v="65"/>
    <n v="28408.14"/>
    <x v="21"/>
  </r>
  <r>
    <x v="257"/>
    <x v="67"/>
    <n v="31432.68"/>
    <x v="3"/>
  </r>
  <r>
    <x v="257"/>
    <x v="69"/>
    <n v="4099.93"/>
    <x v="3"/>
  </r>
  <r>
    <x v="257"/>
    <x v="71"/>
    <n v="3900.28"/>
    <x v="3"/>
  </r>
  <r>
    <x v="257"/>
    <x v="73"/>
    <n v="7830.26"/>
    <x v="22"/>
  </r>
  <r>
    <x v="257"/>
    <x v="74"/>
    <n v="9852.77"/>
    <x v="0"/>
  </r>
  <r>
    <x v="257"/>
    <x v="76"/>
    <n v="9552.48"/>
    <x v="0"/>
  </r>
  <r>
    <x v="257"/>
    <x v="78"/>
    <n v="9552.48"/>
    <x v="1"/>
  </r>
  <r>
    <x v="257"/>
    <x v="80"/>
    <n v="14545.82"/>
    <x v="0"/>
  </r>
  <r>
    <x v="257"/>
    <x v="82"/>
    <n v="9601.2099999999991"/>
    <x v="0"/>
  </r>
  <r>
    <x v="257"/>
    <x v="84"/>
    <n v="9601.2099999999991"/>
    <x v="15"/>
  </r>
  <r>
    <x v="257"/>
    <x v="86"/>
    <n v="91303.38"/>
    <x v="0"/>
  </r>
  <r>
    <x v="257"/>
    <x v="88"/>
    <n v="1227.2"/>
    <x v="17"/>
  </r>
  <r>
    <x v="258"/>
    <x v="40"/>
    <n v="78100.240000000005"/>
    <x v="0"/>
  </r>
  <r>
    <x v="258"/>
    <x v="41"/>
    <n v="17136.39"/>
    <x v="0"/>
  </r>
  <r>
    <x v="258"/>
    <x v="42"/>
    <n v="75525.69"/>
    <x v="0"/>
  </r>
  <r>
    <x v="258"/>
    <x v="43"/>
    <n v="16571.490000000002"/>
    <x v="0"/>
  </r>
  <r>
    <x v="258"/>
    <x v="44"/>
    <n v="75525.69"/>
    <x v="1"/>
  </r>
  <r>
    <x v="258"/>
    <x v="45"/>
    <n v="16571.490000000002"/>
    <x v="1"/>
  </r>
  <r>
    <x v="258"/>
    <x v="46"/>
    <n v="89269.8"/>
    <x v="0"/>
  </r>
  <r>
    <x v="258"/>
    <x v="47"/>
    <n v="18861.98"/>
    <x v="0"/>
  </r>
  <r>
    <x v="258"/>
    <x v="48"/>
    <n v="69982.3"/>
    <x v="0"/>
  </r>
  <r>
    <x v="258"/>
    <x v="49"/>
    <n v="14786.69"/>
    <x v="0"/>
  </r>
  <r>
    <x v="258"/>
    <x v="50"/>
    <n v="139853.72"/>
    <x v="1"/>
  </r>
  <r>
    <x v="258"/>
    <x v="51"/>
    <n v="29549.95"/>
    <x v="1"/>
  </r>
  <r>
    <x v="258"/>
    <x v="34"/>
    <n v="208910.3"/>
    <x v="18"/>
  </r>
  <r>
    <x v="258"/>
    <x v="52"/>
    <n v="37765.18"/>
    <x v="18"/>
  </r>
  <r>
    <x v="258"/>
    <x v="35"/>
    <n v="219554.54"/>
    <x v="7"/>
  </r>
  <r>
    <x v="258"/>
    <x v="53"/>
    <n v="39689.370000000003"/>
    <x v="7"/>
  </r>
  <r>
    <x v="258"/>
    <x v="36"/>
    <n v="185013.38"/>
    <x v="8"/>
  </r>
  <r>
    <x v="258"/>
    <x v="54"/>
    <n v="33445.29"/>
    <x v="8"/>
  </r>
  <r>
    <x v="258"/>
    <x v="37"/>
    <n v="234010.58"/>
    <x v="9"/>
  </r>
  <r>
    <x v="258"/>
    <x v="55"/>
    <n v="29180.32"/>
    <x v="9"/>
  </r>
  <r>
    <x v="258"/>
    <x v="56"/>
    <n v="28823.4"/>
    <x v="9"/>
  </r>
  <r>
    <x v="258"/>
    <x v="38"/>
    <n v="234010.58"/>
    <x v="1"/>
  </r>
  <r>
    <x v="258"/>
    <x v="57"/>
    <n v="42302.62"/>
    <x v="1"/>
  </r>
  <r>
    <x v="258"/>
    <x v="39"/>
    <n v="103935.99"/>
    <x v="10"/>
  </r>
  <r>
    <x v="258"/>
    <x v="58"/>
    <n v="18788.740000000002"/>
    <x v="10"/>
  </r>
  <r>
    <x v="258"/>
    <x v="59"/>
    <n v="74373.41"/>
    <x v="6"/>
  </r>
  <r>
    <x v="258"/>
    <x v="60"/>
    <n v="15714.5"/>
    <x v="6"/>
  </r>
  <r>
    <x v="258"/>
    <x v="61"/>
    <n v="173514.67"/>
    <x v="6"/>
  </r>
  <r>
    <x v="258"/>
    <x v="62"/>
    <n v="36662.239999999998"/>
    <x v="6"/>
  </r>
  <r>
    <x v="258"/>
    <x v="63"/>
    <n v="130544.64"/>
    <x v="20"/>
  </r>
  <r>
    <x v="258"/>
    <x v="64"/>
    <n v="27583.02"/>
    <x v="20"/>
  </r>
  <r>
    <x v="258"/>
    <x v="65"/>
    <n v="204546.5"/>
    <x v="21"/>
  </r>
  <r>
    <x v="258"/>
    <x v="66"/>
    <n v="36976.33"/>
    <x v="21"/>
  </r>
  <r>
    <x v="258"/>
    <x v="67"/>
    <n v="226324.03"/>
    <x v="3"/>
  </r>
  <r>
    <x v="258"/>
    <x v="68"/>
    <n v="40913.1"/>
    <x v="3"/>
  </r>
  <r>
    <x v="258"/>
    <x v="69"/>
    <n v="29520.63"/>
    <x v="3"/>
  </r>
  <r>
    <x v="258"/>
    <x v="70"/>
    <n v="6237.47"/>
    <x v="3"/>
  </r>
  <r>
    <x v="258"/>
    <x v="71"/>
    <n v="28083.119999999999"/>
    <x v="3"/>
  </r>
  <r>
    <x v="258"/>
    <x v="72"/>
    <n v="5933.74"/>
    <x v="3"/>
  </r>
  <r>
    <x v="258"/>
    <x v="73"/>
    <n v="68292.67"/>
    <x v="22"/>
  </r>
  <r>
    <x v="258"/>
    <x v="74"/>
    <n v="70942.67"/>
    <x v="0"/>
  </r>
  <r>
    <x v="258"/>
    <x v="75"/>
    <n v="15565.9"/>
    <x v="0"/>
  </r>
  <r>
    <x v="258"/>
    <x v="76"/>
    <n v="68780.53"/>
    <x v="0"/>
  </r>
  <r>
    <x v="258"/>
    <x v="77"/>
    <n v="15091.5"/>
    <x v="0"/>
  </r>
  <r>
    <x v="258"/>
    <x v="78"/>
    <n v="68780.53"/>
    <x v="1"/>
  </r>
  <r>
    <x v="258"/>
    <x v="79"/>
    <n v="15091.5"/>
    <x v="1"/>
  </r>
  <r>
    <x v="258"/>
    <x v="80"/>
    <n v="104733.96"/>
    <x v="0"/>
  </r>
  <r>
    <x v="258"/>
    <x v="81"/>
    <n v="22129.43"/>
    <x v="0"/>
  </r>
  <r>
    <x v="258"/>
    <x v="82"/>
    <n v="69131.41"/>
    <x v="0"/>
  </r>
  <r>
    <x v="258"/>
    <x v="83"/>
    <n v="14606.9"/>
    <x v="0"/>
  </r>
  <r>
    <x v="258"/>
    <x v="84"/>
    <n v="69131.41"/>
    <x v="15"/>
  </r>
  <r>
    <x v="258"/>
    <x v="85"/>
    <n v="14606.9"/>
    <x v="15"/>
  </r>
  <r>
    <x v="258"/>
    <x v="86"/>
    <n v="657409.78"/>
    <x v="0"/>
  </r>
  <r>
    <x v="258"/>
    <x v="87"/>
    <n v="138905.32999999999"/>
    <x v="0"/>
  </r>
  <r>
    <x v="258"/>
    <x v="88"/>
    <n v="8836.15"/>
    <x v="17"/>
  </r>
  <r>
    <x v="258"/>
    <x v="89"/>
    <n v="1867.01"/>
    <x v="17"/>
  </r>
  <r>
    <x v="259"/>
    <x v="40"/>
    <n v="43886.92"/>
    <x v="0"/>
  </r>
  <r>
    <x v="259"/>
    <x v="41"/>
    <n v="11946.8"/>
    <x v="0"/>
  </r>
  <r>
    <x v="259"/>
    <x v="42"/>
    <n v="42440.21"/>
    <x v="0"/>
  </r>
  <r>
    <x v="259"/>
    <x v="43"/>
    <n v="11552.98"/>
    <x v="0"/>
  </r>
  <r>
    <x v="259"/>
    <x v="44"/>
    <n v="42440.21"/>
    <x v="1"/>
  </r>
  <r>
    <x v="259"/>
    <x v="45"/>
    <n v="11552.98"/>
    <x v="1"/>
  </r>
  <r>
    <x v="259"/>
    <x v="46"/>
    <n v="50163.44"/>
    <x v="0"/>
  </r>
  <r>
    <x v="259"/>
    <x v="47"/>
    <n v="13149.82"/>
    <x v="0"/>
  </r>
  <r>
    <x v="259"/>
    <x v="48"/>
    <n v="39325.199999999997"/>
    <x v="0"/>
  </r>
  <r>
    <x v="259"/>
    <x v="49"/>
    <n v="10308.69"/>
    <x v="0"/>
  </r>
  <r>
    <x v="259"/>
    <x v="50"/>
    <n v="78588.100000000006"/>
    <x v="1"/>
  </r>
  <r>
    <x v="259"/>
    <x v="51"/>
    <n v="20601.05"/>
    <x v="1"/>
  </r>
  <r>
    <x v="259"/>
    <x v="34"/>
    <n v="117393.11"/>
    <x v="18"/>
  </r>
  <r>
    <x v="259"/>
    <x v="52"/>
    <n v="26328.38"/>
    <x v="18"/>
  </r>
  <r>
    <x v="259"/>
    <x v="35"/>
    <n v="123374.43"/>
    <x v="7"/>
  </r>
  <r>
    <x v="259"/>
    <x v="53"/>
    <n v="27669.84"/>
    <x v="7"/>
  </r>
  <r>
    <x v="259"/>
    <x v="36"/>
    <n v="103964.69"/>
    <x v="8"/>
  </r>
  <r>
    <x v="259"/>
    <x v="54"/>
    <n v="23316.71"/>
    <x v="8"/>
  </r>
  <r>
    <x v="259"/>
    <x v="37"/>
    <n v="131497.72"/>
    <x v="9"/>
  </r>
  <r>
    <x v="259"/>
    <x v="55"/>
    <n v="35974.04"/>
    <x v="9"/>
  </r>
  <r>
    <x v="259"/>
    <x v="56"/>
    <n v="20094.53"/>
    <x v="9"/>
  </r>
  <r>
    <x v="259"/>
    <x v="38"/>
    <n v="131497.72"/>
    <x v="1"/>
  </r>
  <r>
    <x v="259"/>
    <x v="57"/>
    <n v="29491.7"/>
    <x v="1"/>
  </r>
  <r>
    <x v="259"/>
    <x v="39"/>
    <n v="58404.82"/>
    <x v="10"/>
  </r>
  <r>
    <x v="259"/>
    <x v="58"/>
    <n v="13098.76"/>
    <x v="10"/>
  </r>
  <r>
    <x v="259"/>
    <x v="59"/>
    <n v="44595.21"/>
    <x v="6"/>
  </r>
  <r>
    <x v="259"/>
    <x v="60"/>
    <n v="9373.07"/>
    <x v="6"/>
  </r>
  <r>
    <x v="259"/>
    <x v="61"/>
    <n v="104041.53"/>
    <x v="6"/>
  </r>
  <r>
    <x v="259"/>
    <x v="62"/>
    <n v="21867.57"/>
    <x v="6"/>
  </r>
  <r>
    <x v="259"/>
    <x v="63"/>
    <n v="78276.17"/>
    <x v="20"/>
  </r>
  <r>
    <x v="259"/>
    <x v="64"/>
    <n v="16452.18"/>
    <x v="20"/>
  </r>
  <r>
    <x v="259"/>
    <x v="65"/>
    <n v="122648.58"/>
    <x v="21"/>
  </r>
  <r>
    <x v="259"/>
    <x v="66"/>
    <n v="25778.42"/>
    <x v="21"/>
  </r>
  <r>
    <x v="259"/>
    <x v="67"/>
    <n v="135706.66"/>
    <x v="3"/>
  </r>
  <r>
    <x v="259"/>
    <x v="68"/>
    <n v="28522.98"/>
    <x v="3"/>
  </r>
  <r>
    <x v="259"/>
    <x v="69"/>
    <n v="16588.54"/>
    <x v="3"/>
  </r>
  <r>
    <x v="259"/>
    <x v="70"/>
    <n v="4348.51"/>
    <x v="3"/>
  </r>
  <r>
    <x v="259"/>
    <x v="71"/>
    <n v="15780.77"/>
    <x v="3"/>
  </r>
  <r>
    <x v="259"/>
    <x v="72"/>
    <n v="4136.76"/>
    <x v="3"/>
  </r>
  <r>
    <x v="259"/>
    <x v="73"/>
    <n v="42111.17"/>
    <x v="22"/>
  </r>
  <r>
    <x v="259"/>
    <x v="74"/>
    <n v="39864.86"/>
    <x v="0"/>
  </r>
  <r>
    <x v="259"/>
    <x v="75"/>
    <n v="10851.93"/>
    <x v="0"/>
  </r>
  <r>
    <x v="259"/>
    <x v="76"/>
    <n v="38649.89"/>
    <x v="0"/>
  </r>
  <r>
    <x v="259"/>
    <x v="77"/>
    <n v="10521.19"/>
    <x v="0"/>
  </r>
  <r>
    <x v="259"/>
    <x v="78"/>
    <n v="38649.89"/>
    <x v="1"/>
  </r>
  <r>
    <x v="259"/>
    <x v="79"/>
    <n v="10521.19"/>
    <x v="1"/>
  </r>
  <r>
    <x v="259"/>
    <x v="80"/>
    <n v="58853.23"/>
    <x v="0"/>
  </r>
  <r>
    <x v="259"/>
    <x v="81"/>
    <n v="15427.76"/>
    <x v="0"/>
  </r>
  <r>
    <x v="259"/>
    <x v="82"/>
    <n v="38847.06"/>
    <x v="0"/>
  </r>
  <r>
    <x v="259"/>
    <x v="83"/>
    <n v="10183.35"/>
    <x v="0"/>
  </r>
  <r>
    <x v="259"/>
    <x v="84"/>
    <n v="38847.06"/>
    <x v="15"/>
  </r>
  <r>
    <x v="259"/>
    <x v="85"/>
    <n v="10183.35"/>
    <x v="15"/>
  </r>
  <r>
    <x v="259"/>
    <x v="86"/>
    <n v="369418.73"/>
    <x v="0"/>
  </r>
  <r>
    <x v="259"/>
    <x v="87"/>
    <n v="96839.24"/>
    <x v="0"/>
  </r>
  <r>
    <x v="259"/>
    <x v="88"/>
    <n v="4965.3100000000004"/>
    <x v="17"/>
  </r>
  <r>
    <x v="259"/>
    <x v="89"/>
    <n v="1301.5999999999999"/>
    <x v="17"/>
  </r>
  <r>
    <x v="260"/>
    <x v="40"/>
    <n v="22985.15"/>
    <x v="0"/>
  </r>
  <r>
    <x v="260"/>
    <x v="42"/>
    <n v="22227.45"/>
    <x v="0"/>
  </r>
  <r>
    <x v="260"/>
    <x v="44"/>
    <n v="22227.45"/>
    <x v="1"/>
  </r>
  <r>
    <x v="260"/>
    <x v="46"/>
    <n v="26272.39"/>
    <x v="0"/>
  </r>
  <r>
    <x v="260"/>
    <x v="48"/>
    <n v="20596.02"/>
    <x v="0"/>
  </r>
  <r>
    <x v="260"/>
    <x v="50"/>
    <n v="41159.4"/>
    <x v="1"/>
  </r>
  <r>
    <x v="260"/>
    <x v="34"/>
    <n v="61482.97"/>
    <x v="18"/>
  </r>
  <r>
    <x v="260"/>
    <x v="35"/>
    <n v="64615.6"/>
    <x v="7"/>
  </r>
  <r>
    <x v="260"/>
    <x v="36"/>
    <n v="54450.03"/>
    <x v="8"/>
  </r>
  <r>
    <x v="260"/>
    <x v="37"/>
    <n v="68870.06"/>
    <x v="9"/>
  </r>
  <r>
    <x v="260"/>
    <x v="38"/>
    <n v="68870.06"/>
    <x v="1"/>
  </r>
  <r>
    <x v="260"/>
    <x v="39"/>
    <n v="30588.69"/>
    <x v="10"/>
  </r>
  <r>
    <x v="260"/>
    <x v="59"/>
    <n v="21888.33"/>
    <x v="6"/>
  </r>
  <r>
    <x v="260"/>
    <x v="61"/>
    <n v="51065.919999999998"/>
    <x v="6"/>
  </r>
  <r>
    <x v="260"/>
    <x v="63"/>
    <n v="38419.699999999997"/>
    <x v="20"/>
  </r>
  <r>
    <x v="260"/>
    <x v="65"/>
    <n v="60198.69"/>
    <x v="21"/>
  </r>
  <r>
    <x v="260"/>
    <x v="67"/>
    <n v="66607.88"/>
    <x v="3"/>
  </r>
  <r>
    <x v="260"/>
    <x v="69"/>
    <n v="8688.01"/>
    <x v="3"/>
  </r>
  <r>
    <x v="260"/>
    <x v="71"/>
    <n v="8264.9500000000007"/>
    <x v="3"/>
  </r>
  <r>
    <x v="260"/>
    <x v="73"/>
    <n v="16592.82"/>
    <x v="22"/>
  </r>
  <r>
    <x v="260"/>
    <x v="74"/>
    <n v="20878.650000000001"/>
    <x v="0"/>
  </r>
  <r>
    <x v="260"/>
    <x v="76"/>
    <n v="20242.330000000002"/>
    <x v="0"/>
  </r>
  <r>
    <x v="260"/>
    <x v="78"/>
    <n v="20242.330000000002"/>
    <x v="1"/>
  </r>
  <r>
    <x v="260"/>
    <x v="80"/>
    <n v="30823.54"/>
    <x v="0"/>
  </r>
  <r>
    <x v="260"/>
    <x v="82"/>
    <n v="20345.599999999999"/>
    <x v="0"/>
  </r>
  <r>
    <x v="260"/>
    <x v="84"/>
    <n v="20345.599999999999"/>
    <x v="15"/>
  </r>
  <r>
    <x v="260"/>
    <x v="86"/>
    <n v="193477.79"/>
    <x v="0"/>
  </r>
  <r>
    <x v="260"/>
    <x v="88"/>
    <n v="2600.5100000000002"/>
    <x v="17"/>
  </r>
  <r>
    <x v="261"/>
    <x v="40"/>
    <n v="17293.39"/>
    <x v="0"/>
  </r>
  <r>
    <x v="261"/>
    <x v="42"/>
    <n v="16723.32"/>
    <x v="0"/>
  </r>
  <r>
    <x v="261"/>
    <x v="44"/>
    <n v="16723.32"/>
    <x v="1"/>
  </r>
  <r>
    <x v="261"/>
    <x v="46"/>
    <n v="19766.61"/>
    <x v="0"/>
  </r>
  <r>
    <x v="261"/>
    <x v="48"/>
    <n v="15495.87"/>
    <x v="0"/>
  </r>
  <r>
    <x v="261"/>
    <x v="50"/>
    <n v="30967.18"/>
    <x v="1"/>
  </r>
  <r>
    <x v="261"/>
    <x v="34"/>
    <n v="46258.07"/>
    <x v="18"/>
  </r>
  <r>
    <x v="261"/>
    <x v="35"/>
    <n v="48614.98"/>
    <x v="7"/>
  </r>
  <r>
    <x v="261"/>
    <x v="36"/>
    <n v="40966.68"/>
    <x v="8"/>
  </r>
  <r>
    <x v="261"/>
    <x v="37"/>
    <n v="51815.91"/>
    <x v="9"/>
  </r>
  <r>
    <x v="261"/>
    <x v="38"/>
    <n v="51815.91"/>
    <x v="1"/>
  </r>
  <r>
    <x v="261"/>
    <x v="39"/>
    <n v="23014.080000000002"/>
    <x v="10"/>
  </r>
  <r>
    <x v="261"/>
    <x v="69"/>
    <n v="6536.62"/>
    <x v="3"/>
  </r>
  <r>
    <x v="261"/>
    <x v="71"/>
    <n v="6218.32"/>
    <x v="3"/>
  </r>
  <r>
    <x v="261"/>
    <x v="74"/>
    <n v="15708.52"/>
    <x v="0"/>
  </r>
  <r>
    <x v="261"/>
    <x v="76"/>
    <n v="15229.76"/>
    <x v="0"/>
  </r>
  <r>
    <x v="261"/>
    <x v="78"/>
    <n v="15229.76"/>
    <x v="1"/>
  </r>
  <r>
    <x v="261"/>
    <x v="80"/>
    <n v="23190.77"/>
    <x v="0"/>
  </r>
  <r>
    <x v="261"/>
    <x v="82"/>
    <n v="15307.46"/>
    <x v="0"/>
  </r>
  <r>
    <x v="261"/>
    <x v="84"/>
    <n v="15307.46"/>
    <x v="15"/>
  </r>
  <r>
    <x v="261"/>
    <x v="86"/>
    <n v="145567.29999999999"/>
    <x v="0"/>
  </r>
  <r>
    <x v="261"/>
    <x v="88"/>
    <n v="1956.55"/>
    <x v="17"/>
  </r>
  <r>
    <x v="262"/>
    <x v="40"/>
    <n v="16937.34"/>
    <x v="0"/>
  </r>
  <r>
    <x v="262"/>
    <x v="41"/>
    <n v="4610.6499999999996"/>
    <x v="0"/>
  </r>
  <r>
    <x v="262"/>
    <x v="42"/>
    <n v="16379.01"/>
    <x v="0"/>
  </r>
  <r>
    <x v="262"/>
    <x v="43"/>
    <n v="4458.66"/>
    <x v="0"/>
  </r>
  <r>
    <x v="262"/>
    <x v="44"/>
    <n v="16379.01"/>
    <x v="1"/>
  </r>
  <r>
    <x v="262"/>
    <x v="45"/>
    <n v="4458.66"/>
    <x v="1"/>
  </r>
  <r>
    <x v="262"/>
    <x v="46"/>
    <n v="19359.650000000001"/>
    <x v="0"/>
  </r>
  <r>
    <x v="262"/>
    <x v="47"/>
    <n v="5074.93"/>
    <x v="0"/>
  </r>
  <r>
    <x v="262"/>
    <x v="48"/>
    <n v="15176.83"/>
    <x v="0"/>
  </r>
  <r>
    <x v="262"/>
    <x v="49"/>
    <n v="3978.45"/>
    <x v="0"/>
  </r>
  <r>
    <x v="262"/>
    <x v="50"/>
    <n v="30329.62"/>
    <x v="1"/>
  </r>
  <r>
    <x v="262"/>
    <x v="51"/>
    <n v="7950.59"/>
    <x v="1"/>
  </r>
  <r>
    <x v="262"/>
    <x v="34"/>
    <n v="45305.69"/>
    <x v="18"/>
  </r>
  <r>
    <x v="262"/>
    <x v="52"/>
    <n v="10160.950000000001"/>
    <x v="18"/>
  </r>
  <r>
    <x v="262"/>
    <x v="35"/>
    <n v="47614.07"/>
    <x v="7"/>
  </r>
  <r>
    <x v="262"/>
    <x v="53"/>
    <n v="10678.66"/>
    <x v="7"/>
  </r>
  <r>
    <x v="262"/>
    <x v="36"/>
    <n v="40123.24"/>
    <x v="8"/>
  </r>
  <r>
    <x v="262"/>
    <x v="54"/>
    <n v="10517.89"/>
    <x v="8"/>
  </r>
  <r>
    <x v="262"/>
    <x v="37"/>
    <n v="50749.1"/>
    <x v="9"/>
  </r>
  <r>
    <x v="262"/>
    <x v="55"/>
    <n v="26080"/>
    <x v="9"/>
  </r>
  <r>
    <x v="262"/>
    <x v="56"/>
    <n v="7755.11"/>
    <x v="9"/>
  </r>
  <r>
    <x v="262"/>
    <x v="38"/>
    <n v="50749.1"/>
    <x v="1"/>
  </r>
  <r>
    <x v="262"/>
    <x v="57"/>
    <n v="11381.78"/>
    <x v="1"/>
  </r>
  <r>
    <x v="262"/>
    <x v="39"/>
    <n v="22540.26"/>
    <x v="10"/>
  </r>
  <r>
    <x v="262"/>
    <x v="58"/>
    <n v="5055.22"/>
    <x v="10"/>
  </r>
  <r>
    <x v="262"/>
    <x v="59"/>
    <n v="16129.12"/>
    <x v="6"/>
  </r>
  <r>
    <x v="262"/>
    <x v="60"/>
    <n v="4228.08"/>
    <x v="6"/>
  </r>
  <r>
    <x v="262"/>
    <x v="61"/>
    <n v="37629.56"/>
    <x v="6"/>
  </r>
  <r>
    <x v="262"/>
    <x v="62"/>
    <n v="9864.19"/>
    <x v="6"/>
  </r>
  <r>
    <x v="262"/>
    <x v="63"/>
    <n v="28310.79"/>
    <x v="20"/>
  </r>
  <r>
    <x v="262"/>
    <x v="64"/>
    <n v="6349.41"/>
    <x v="20"/>
  </r>
  <r>
    <x v="262"/>
    <x v="65"/>
    <n v="44359.33"/>
    <x v="21"/>
  </r>
  <r>
    <x v="262"/>
    <x v="66"/>
    <n v="9948.7000000000007"/>
    <x v="21"/>
  </r>
  <r>
    <x v="262"/>
    <x v="67"/>
    <n v="49082.15"/>
    <x v="3"/>
  </r>
  <r>
    <x v="262"/>
    <x v="68"/>
    <n v="11007.91"/>
    <x v="3"/>
  </r>
  <r>
    <x v="262"/>
    <x v="69"/>
    <n v="6402.04"/>
    <x v="3"/>
  </r>
  <r>
    <x v="262"/>
    <x v="70"/>
    <n v="1678.23"/>
    <x v="3"/>
  </r>
  <r>
    <x v="262"/>
    <x v="71"/>
    <n v="6090.29"/>
    <x v="3"/>
  </r>
  <r>
    <x v="262"/>
    <x v="72"/>
    <n v="1596.51"/>
    <x v="3"/>
  </r>
  <r>
    <x v="262"/>
    <x v="73"/>
    <n v="15432.12"/>
    <x v="22"/>
  </r>
  <r>
    <x v="262"/>
    <x v="74"/>
    <n v="15385.1"/>
    <x v="0"/>
  </r>
  <r>
    <x v="262"/>
    <x v="75"/>
    <n v="4188.1000000000004"/>
    <x v="0"/>
  </r>
  <r>
    <x v="262"/>
    <x v="76"/>
    <n v="14916.21"/>
    <x v="0"/>
  </r>
  <r>
    <x v="262"/>
    <x v="77"/>
    <n v="4060.46"/>
    <x v="0"/>
  </r>
  <r>
    <x v="262"/>
    <x v="78"/>
    <n v="14916.21"/>
    <x v="1"/>
  </r>
  <r>
    <x v="262"/>
    <x v="79"/>
    <n v="4060.46"/>
    <x v="1"/>
  </r>
  <r>
    <x v="262"/>
    <x v="80"/>
    <n v="22713.31"/>
    <x v="0"/>
  </r>
  <r>
    <x v="262"/>
    <x v="81"/>
    <n v="5954.06"/>
    <x v="0"/>
  </r>
  <r>
    <x v="262"/>
    <x v="82"/>
    <n v="14992.3"/>
    <x v="0"/>
  </r>
  <r>
    <x v="262"/>
    <x v="83"/>
    <n v="3930.07"/>
    <x v="0"/>
  </r>
  <r>
    <x v="262"/>
    <x v="84"/>
    <n v="14992.3"/>
    <x v="15"/>
  </r>
  <r>
    <x v="262"/>
    <x v="85"/>
    <n v="3930.07"/>
    <x v="15"/>
  </r>
  <r>
    <x v="262"/>
    <x v="86"/>
    <n v="142570.29999999999"/>
    <x v="0"/>
  </r>
  <r>
    <x v="262"/>
    <x v="87"/>
    <n v="37373.300000000003"/>
    <x v="0"/>
  </r>
  <r>
    <x v="262"/>
    <x v="88"/>
    <n v="1916.27"/>
    <x v="17"/>
  </r>
  <r>
    <x v="262"/>
    <x v="89"/>
    <n v="502.33"/>
    <x v="17"/>
  </r>
  <r>
    <x v="263"/>
    <x v="40"/>
    <n v="195747.91"/>
    <x v="0"/>
  </r>
  <r>
    <x v="263"/>
    <x v="41"/>
    <n v="45331.37"/>
    <x v="0"/>
  </r>
  <r>
    <x v="263"/>
    <x v="42"/>
    <n v="189295.13"/>
    <x v="0"/>
  </r>
  <r>
    <x v="263"/>
    <x v="43"/>
    <n v="43837.04"/>
    <x v="0"/>
  </r>
  <r>
    <x v="263"/>
    <x v="44"/>
    <n v="189295.13"/>
    <x v="1"/>
  </r>
  <r>
    <x v="263"/>
    <x v="45"/>
    <n v="43837.04"/>
    <x v="1"/>
  </r>
  <r>
    <x v="263"/>
    <x v="46"/>
    <n v="223742.91"/>
    <x v="0"/>
  </r>
  <r>
    <x v="263"/>
    <x v="47"/>
    <n v="49896.14"/>
    <x v="0"/>
  </r>
  <r>
    <x v="263"/>
    <x v="48"/>
    <n v="175401.35"/>
    <x v="0"/>
  </r>
  <r>
    <x v="263"/>
    <x v="49"/>
    <n v="39115.65"/>
    <x v="0"/>
  </r>
  <r>
    <x v="263"/>
    <x v="50"/>
    <n v="350524.78"/>
    <x v="1"/>
  </r>
  <r>
    <x v="263"/>
    <x v="51"/>
    <n v="78169.33"/>
    <x v="1"/>
  </r>
  <r>
    <x v="263"/>
    <x v="34"/>
    <n v="517653.54"/>
    <x v="18"/>
  </r>
  <r>
    <x v="263"/>
    <x v="52"/>
    <n v="116767.56"/>
    <x v="18"/>
  </r>
  <r>
    <x v="263"/>
    <x v="92"/>
    <n v="7815.84"/>
    <x v="35"/>
  </r>
  <r>
    <x v="263"/>
    <x v="35"/>
    <n v="544028.64"/>
    <x v="7"/>
  </r>
  <r>
    <x v="263"/>
    <x v="53"/>
    <n v="122717.01"/>
    <x v="7"/>
  </r>
  <r>
    <x v="263"/>
    <x v="91"/>
    <n v="8214.07"/>
    <x v="35"/>
  </r>
  <r>
    <x v="263"/>
    <x v="36"/>
    <n v="463711.47"/>
    <x v="8"/>
  </r>
  <r>
    <x v="263"/>
    <x v="54"/>
    <n v="103410.7"/>
    <x v="8"/>
  </r>
  <r>
    <x v="263"/>
    <x v="37"/>
    <n v="586516.43999999994"/>
    <x v="9"/>
  </r>
  <r>
    <x v="263"/>
    <x v="56"/>
    <n v="94037.28"/>
    <x v="9"/>
  </r>
  <r>
    <x v="263"/>
    <x v="38"/>
    <n v="586516.43999999994"/>
    <x v="1"/>
  </r>
  <r>
    <x v="263"/>
    <x v="57"/>
    <n v="130797.01"/>
    <x v="1"/>
  </r>
  <r>
    <x v="263"/>
    <x v="39"/>
    <n v="260501.75"/>
    <x v="10"/>
  </r>
  <r>
    <x v="263"/>
    <x v="58"/>
    <n v="58093.599999999999"/>
    <x v="10"/>
  </r>
  <r>
    <x v="263"/>
    <x v="59"/>
    <n v="187070.49"/>
    <x v="6"/>
  </r>
  <r>
    <x v="263"/>
    <x v="60"/>
    <n v="41570"/>
    <x v="6"/>
  </r>
  <r>
    <x v="263"/>
    <x v="61"/>
    <n v="436439.21"/>
    <x v="6"/>
  </r>
  <r>
    <x v="263"/>
    <x v="62"/>
    <n v="96983.65"/>
    <x v="6"/>
  </r>
  <r>
    <x v="263"/>
    <x v="63"/>
    <n v="327192.8"/>
    <x v="20"/>
  </r>
  <r>
    <x v="263"/>
    <x v="64"/>
    <n v="72966.14"/>
    <x v="20"/>
  </r>
  <r>
    <x v="263"/>
    <x v="65"/>
    <n v="512668.64"/>
    <x v="21"/>
  </r>
  <r>
    <x v="263"/>
    <x v="66"/>
    <n v="114328.47"/>
    <x v="21"/>
  </r>
  <r>
    <x v="263"/>
    <x v="67"/>
    <n v="567251.12"/>
    <x v="3"/>
  </r>
  <r>
    <x v="263"/>
    <x v="68"/>
    <n v="126500.72"/>
    <x v="3"/>
  </r>
  <r>
    <x v="263"/>
    <x v="69"/>
    <n v="73989.53"/>
    <x v="3"/>
  </r>
  <r>
    <x v="263"/>
    <x v="70"/>
    <n v="16500.150000000001"/>
    <x v="3"/>
  </r>
  <r>
    <x v="263"/>
    <x v="71"/>
    <n v="70386.63"/>
    <x v="3"/>
  </r>
  <r>
    <x v="263"/>
    <x v="72"/>
    <n v="15696.68"/>
    <x v="3"/>
  </r>
  <r>
    <x v="263"/>
    <x v="73"/>
    <n v="172821.9"/>
    <x v="22"/>
  </r>
  <r>
    <x v="263"/>
    <x v="74"/>
    <n v="177808.37"/>
    <x v="0"/>
  </r>
  <r>
    <x v="263"/>
    <x v="75"/>
    <n v="41176.93"/>
    <x v="0"/>
  </r>
  <r>
    <x v="263"/>
    <x v="76"/>
    <n v="172389.27"/>
    <x v="0"/>
  </r>
  <r>
    <x v="263"/>
    <x v="77"/>
    <n v="39921.97"/>
    <x v="0"/>
  </r>
  <r>
    <x v="263"/>
    <x v="78"/>
    <n v="172389.27"/>
    <x v="1"/>
  </r>
  <r>
    <x v="263"/>
    <x v="79"/>
    <n v="39921.97"/>
    <x v="1"/>
  </r>
  <r>
    <x v="263"/>
    <x v="80"/>
    <n v="262501.76000000001"/>
    <x v="0"/>
  </r>
  <r>
    <x v="263"/>
    <x v="81"/>
    <n v="58539.62"/>
    <x v="0"/>
  </r>
  <r>
    <x v="263"/>
    <x v="82"/>
    <n v="173268.69"/>
    <x v="0"/>
  </r>
  <r>
    <x v="263"/>
    <x v="83"/>
    <n v="38640.06"/>
    <x v="0"/>
  </r>
  <r>
    <x v="263"/>
    <x v="84"/>
    <n v="173268.69"/>
    <x v="15"/>
  </r>
  <r>
    <x v="263"/>
    <x v="85"/>
    <n v="38640.06"/>
    <x v="15"/>
  </r>
  <r>
    <x v="263"/>
    <x v="86"/>
    <n v="1647710.29"/>
    <x v="0"/>
  </r>
  <r>
    <x v="263"/>
    <x v="87"/>
    <n v="367450.22"/>
    <x v="0"/>
  </r>
  <r>
    <x v="263"/>
    <x v="88"/>
    <n v="22146.65"/>
    <x v="17"/>
  </r>
  <r>
    <x v="263"/>
    <x v="89"/>
    <n v="4938.8500000000004"/>
    <x v="17"/>
  </r>
  <r>
    <x v="264"/>
    <x v="40"/>
    <n v="99936.47"/>
    <x v="0"/>
  </r>
  <r>
    <x v="264"/>
    <x v="41"/>
    <n v="27204.49"/>
    <x v="0"/>
  </r>
  <r>
    <x v="264"/>
    <x v="42"/>
    <n v="96642.1"/>
    <x v="0"/>
  </r>
  <r>
    <x v="264"/>
    <x v="43"/>
    <n v="26307.7"/>
    <x v="0"/>
  </r>
  <r>
    <x v="264"/>
    <x v="44"/>
    <n v="96642.1"/>
    <x v="1"/>
  </r>
  <r>
    <x v="264"/>
    <x v="45"/>
    <n v="26307.7"/>
    <x v="1"/>
  </r>
  <r>
    <x v="264"/>
    <x v="46"/>
    <n v="114228.95"/>
    <x v="0"/>
  </r>
  <r>
    <x v="264"/>
    <x v="47"/>
    <n v="29943.919999999998"/>
    <x v="0"/>
  </r>
  <r>
    <x v="264"/>
    <x v="48"/>
    <n v="89548.81"/>
    <x v="0"/>
  </r>
  <r>
    <x v="264"/>
    <x v="49"/>
    <n v="23474.28"/>
    <x v="0"/>
  </r>
  <r>
    <x v="264"/>
    <x v="50"/>
    <n v="178955.73"/>
    <x v="1"/>
  </r>
  <r>
    <x v="264"/>
    <x v="51"/>
    <n v="46911.37"/>
    <x v="1"/>
  </r>
  <r>
    <x v="264"/>
    <x v="34"/>
    <n v="267320"/>
    <x v="18"/>
  </r>
  <r>
    <x v="264"/>
    <x v="52"/>
    <n v="59953.29"/>
    <x v="18"/>
  </r>
  <r>
    <x v="264"/>
    <x v="35"/>
    <n v="280940.28999999998"/>
    <x v="7"/>
  </r>
  <r>
    <x v="264"/>
    <x v="53"/>
    <n v="63007.97"/>
    <x v="7"/>
  </r>
  <r>
    <x v="264"/>
    <x v="36"/>
    <n v="236741.68"/>
    <x v="8"/>
  </r>
  <r>
    <x v="264"/>
    <x v="54"/>
    <n v="53095.32"/>
    <x v="8"/>
  </r>
  <r>
    <x v="264"/>
    <x v="37"/>
    <n v="299438.12"/>
    <x v="9"/>
  </r>
  <r>
    <x v="264"/>
    <x v="55"/>
    <n v="23514.76"/>
    <x v="9"/>
  </r>
  <r>
    <x v="264"/>
    <x v="56"/>
    <n v="45757.96"/>
    <x v="9"/>
  </r>
  <r>
    <x v="264"/>
    <x v="38"/>
    <n v="299438.12"/>
    <x v="1"/>
  </r>
  <r>
    <x v="264"/>
    <x v="57"/>
    <n v="67156.58"/>
    <x v="1"/>
  </r>
  <r>
    <x v="264"/>
    <x v="39"/>
    <n v="132995.68"/>
    <x v="10"/>
  </r>
  <r>
    <x v="264"/>
    <x v="58"/>
    <n v="29827.65"/>
    <x v="10"/>
  </r>
  <r>
    <x v="264"/>
    <x v="59"/>
    <n v="95167.64"/>
    <x v="6"/>
  </r>
  <r>
    <x v="264"/>
    <x v="60"/>
    <n v="21343.75"/>
    <x v="6"/>
  </r>
  <r>
    <x v="264"/>
    <x v="61"/>
    <n v="222028.02"/>
    <x v="6"/>
  </r>
  <r>
    <x v="264"/>
    <x v="62"/>
    <n v="49795.41"/>
    <x v="6"/>
  </r>
  <r>
    <x v="264"/>
    <x v="63"/>
    <n v="167043.91"/>
    <x v="20"/>
  </r>
  <r>
    <x v="264"/>
    <x v="64"/>
    <n v="37463.83"/>
    <x v="20"/>
  </r>
  <r>
    <x v="264"/>
    <x v="65"/>
    <n v="261736.11"/>
    <x v="21"/>
  </r>
  <r>
    <x v="264"/>
    <x v="66"/>
    <n v="58700.959999999999"/>
    <x v="21"/>
  </r>
  <r>
    <x v="264"/>
    <x v="67"/>
    <n v="289602.46999999997"/>
    <x v="3"/>
  </r>
  <r>
    <x v="264"/>
    <x v="68"/>
    <n v="64950.69"/>
    <x v="3"/>
  </r>
  <r>
    <x v="264"/>
    <x v="69"/>
    <n v="37774.36"/>
    <x v="3"/>
  </r>
  <r>
    <x v="264"/>
    <x v="70"/>
    <n v="9902.15"/>
    <x v="3"/>
  </r>
  <r>
    <x v="264"/>
    <x v="71"/>
    <n v="35934.949999999997"/>
    <x v="3"/>
  </r>
  <r>
    <x v="264"/>
    <x v="72"/>
    <n v="9419.9699999999993"/>
    <x v="3"/>
  </r>
  <r>
    <x v="264"/>
    <x v="73"/>
    <n v="91055.09"/>
    <x v="22"/>
  </r>
  <r>
    <x v="264"/>
    <x v="74"/>
    <n v="90777.68"/>
    <x v="0"/>
  </r>
  <r>
    <x v="264"/>
    <x v="75"/>
    <n v="24711.31"/>
    <x v="0"/>
  </r>
  <r>
    <x v="264"/>
    <x v="76"/>
    <n v="88011.04"/>
    <x v="0"/>
  </r>
  <r>
    <x v="264"/>
    <x v="77"/>
    <n v="23958.18"/>
    <x v="0"/>
  </r>
  <r>
    <x v="264"/>
    <x v="78"/>
    <n v="88011.04"/>
    <x v="1"/>
  </r>
  <r>
    <x v="264"/>
    <x v="79"/>
    <n v="23958.18"/>
    <x v="1"/>
  </r>
  <r>
    <x v="264"/>
    <x v="80"/>
    <n v="134016.76999999999"/>
    <x v="0"/>
  </r>
  <r>
    <x v="264"/>
    <x v="81"/>
    <n v="35131.089999999997"/>
    <x v="0"/>
  </r>
  <r>
    <x v="264"/>
    <x v="82"/>
    <n v="88460.02"/>
    <x v="0"/>
  </r>
  <r>
    <x v="264"/>
    <x v="83"/>
    <n v="23188.87"/>
    <x v="0"/>
  </r>
  <r>
    <x v="264"/>
    <x v="84"/>
    <n v="88460.02"/>
    <x v="15"/>
  </r>
  <r>
    <x v="264"/>
    <x v="85"/>
    <n v="23188.87"/>
    <x v="15"/>
  </r>
  <r>
    <x v="264"/>
    <x v="86"/>
    <n v="841216.45"/>
    <x v="0"/>
  </r>
  <r>
    <x v="264"/>
    <x v="87"/>
    <n v="220516.07"/>
    <x v="0"/>
  </r>
  <r>
    <x v="264"/>
    <x v="88"/>
    <n v="11306.67"/>
    <x v="17"/>
  </r>
  <r>
    <x v="264"/>
    <x v="89"/>
    <n v="2963.93"/>
    <x v="17"/>
  </r>
  <r>
    <x v="265"/>
    <x v="40"/>
    <n v="13293.16"/>
    <x v="0"/>
  </r>
  <r>
    <x v="265"/>
    <x v="42"/>
    <n v="12854.95"/>
    <x v="0"/>
  </r>
  <r>
    <x v="265"/>
    <x v="44"/>
    <n v="12854.95"/>
    <x v="1"/>
  </r>
  <r>
    <x v="265"/>
    <x v="46"/>
    <n v="15194.29"/>
    <x v="0"/>
  </r>
  <r>
    <x v="265"/>
    <x v="48"/>
    <n v="11911.43"/>
    <x v="0"/>
  </r>
  <r>
    <x v="265"/>
    <x v="50"/>
    <n v="23803.99"/>
    <x v="1"/>
  </r>
  <r>
    <x v="265"/>
    <x v="34"/>
    <n v="35557.85"/>
    <x v="18"/>
  </r>
  <r>
    <x v="265"/>
    <x v="35"/>
    <n v="37369.57"/>
    <x v="7"/>
  </r>
  <r>
    <x v="265"/>
    <x v="36"/>
    <n v="31490.45"/>
    <x v="19"/>
  </r>
  <r>
    <x v="265"/>
    <x v="37"/>
    <n v="39830.080000000002"/>
    <x v="9"/>
  </r>
  <r>
    <x v="265"/>
    <x v="38"/>
    <n v="39830.080000000002"/>
    <x v="1"/>
  </r>
  <r>
    <x v="265"/>
    <x v="39"/>
    <n v="17690.560000000001"/>
    <x v="10"/>
  </r>
  <r>
    <x v="265"/>
    <x v="59"/>
    <n v="12658.82"/>
    <x v="6"/>
  </r>
  <r>
    <x v="265"/>
    <x v="61"/>
    <n v="29533.29"/>
    <x v="6"/>
  </r>
  <r>
    <x v="265"/>
    <x v="63"/>
    <n v="22219.52"/>
    <x v="20"/>
  </r>
  <r>
    <x v="265"/>
    <x v="65"/>
    <n v="34815.11"/>
    <x v="21"/>
  </r>
  <r>
    <x v="265"/>
    <x v="67"/>
    <n v="38521.78"/>
    <x v="3"/>
  </r>
  <r>
    <x v="265"/>
    <x v="69"/>
    <n v="5024.6000000000004"/>
    <x v="3"/>
  </r>
  <r>
    <x v="265"/>
    <x v="71"/>
    <n v="4779.93"/>
    <x v="3"/>
  </r>
  <r>
    <x v="265"/>
    <x v="73"/>
    <n v="9596.24"/>
    <x v="23"/>
  </r>
  <r>
    <x v="265"/>
    <x v="74"/>
    <n v="12074.89"/>
    <x v="0"/>
  </r>
  <r>
    <x v="265"/>
    <x v="76"/>
    <n v="11706.88"/>
    <x v="0"/>
  </r>
  <r>
    <x v="265"/>
    <x v="78"/>
    <n v="11706.88"/>
    <x v="1"/>
  </r>
  <r>
    <x v="265"/>
    <x v="80"/>
    <n v="17826.38"/>
    <x v="0"/>
  </r>
  <r>
    <x v="265"/>
    <x v="82"/>
    <n v="11766.6"/>
    <x v="0"/>
  </r>
  <r>
    <x v="265"/>
    <x v="84"/>
    <n v="11766.6"/>
    <x v="15"/>
  </r>
  <r>
    <x v="265"/>
    <x v="86"/>
    <n v="111895.3"/>
    <x v="0"/>
  </r>
  <r>
    <x v="265"/>
    <x v="88"/>
    <n v="1503.97"/>
    <x v="17"/>
  </r>
  <r>
    <x v="266"/>
    <x v="40"/>
    <n v="15001.77"/>
    <x v="0"/>
  </r>
  <r>
    <x v="266"/>
    <x v="42"/>
    <n v="14507.24"/>
    <x v="0"/>
  </r>
  <r>
    <x v="266"/>
    <x v="44"/>
    <n v="14507.24"/>
    <x v="1"/>
  </r>
  <r>
    <x v="266"/>
    <x v="46"/>
    <n v="17147.259999999998"/>
    <x v="0"/>
  </r>
  <r>
    <x v="266"/>
    <x v="48"/>
    <n v="13442.45"/>
    <x v="0"/>
  </r>
  <r>
    <x v="266"/>
    <x v="50"/>
    <n v="26863.59"/>
    <x v="1"/>
  </r>
  <r>
    <x v="266"/>
    <x v="34"/>
    <n v="40128.22"/>
    <x v="18"/>
  </r>
  <r>
    <x v="266"/>
    <x v="35"/>
    <n v="42172.81"/>
    <x v="7"/>
  </r>
  <r>
    <x v="266"/>
    <x v="36"/>
    <n v="35538.019999999997"/>
    <x v="8"/>
  </r>
  <r>
    <x v="266"/>
    <x v="37"/>
    <n v="44949.57"/>
    <x v="9"/>
  </r>
  <r>
    <x v="266"/>
    <x v="38"/>
    <n v="44949.57"/>
    <x v="1"/>
  </r>
  <r>
    <x v="266"/>
    <x v="39"/>
    <n v="19964.39"/>
    <x v="10"/>
  </r>
  <r>
    <x v="266"/>
    <x v="59"/>
    <n v="14285.91"/>
    <x v="6"/>
  </r>
  <r>
    <x v="266"/>
    <x v="61"/>
    <n v="33329.31"/>
    <x v="6"/>
  </r>
  <r>
    <x v="266"/>
    <x v="63"/>
    <n v="25075.47"/>
    <x v="20"/>
  </r>
  <r>
    <x v="266"/>
    <x v="65"/>
    <n v="39290.01"/>
    <x v="21"/>
  </r>
  <r>
    <x v="266"/>
    <x v="67"/>
    <n v="43473.11"/>
    <x v="3"/>
  </r>
  <r>
    <x v="266"/>
    <x v="69"/>
    <n v="5670.43"/>
    <x v="3"/>
  </r>
  <r>
    <x v="266"/>
    <x v="71"/>
    <n v="5394.3"/>
    <x v="3"/>
  </r>
  <r>
    <x v="266"/>
    <x v="73"/>
    <n v="10829.67"/>
    <x v="22"/>
  </r>
  <r>
    <x v="266"/>
    <x v="74"/>
    <n v="13626.92"/>
    <x v="0"/>
  </r>
  <r>
    <x v="266"/>
    <x v="76"/>
    <n v="13211.61"/>
    <x v="0"/>
  </r>
  <r>
    <x v="266"/>
    <x v="78"/>
    <n v="13211.61"/>
    <x v="1"/>
  </r>
  <r>
    <x v="266"/>
    <x v="80"/>
    <n v="20117.669999999998"/>
    <x v="0"/>
  </r>
  <r>
    <x v="266"/>
    <x v="82"/>
    <n v="13279"/>
    <x v="0"/>
  </r>
  <r>
    <x v="266"/>
    <x v="84"/>
    <n v="13279"/>
    <x v="15"/>
  </r>
  <r>
    <x v="266"/>
    <x v="86"/>
    <n v="126277.58"/>
    <x v="0"/>
  </r>
  <r>
    <x v="266"/>
    <x v="88"/>
    <n v="1697.28"/>
    <x v="17"/>
  </r>
  <r>
    <x v="267"/>
    <x v="40"/>
    <n v="7925.25"/>
    <x v="0"/>
  </r>
  <r>
    <x v="267"/>
    <x v="42"/>
    <n v="7663.99"/>
    <x v="0"/>
  </r>
  <r>
    <x v="267"/>
    <x v="44"/>
    <n v="7663.99"/>
    <x v="1"/>
  </r>
  <r>
    <x v="267"/>
    <x v="46"/>
    <n v="9058.68"/>
    <x v="0"/>
  </r>
  <r>
    <x v="267"/>
    <x v="48"/>
    <n v="7101.48"/>
    <x v="0"/>
  </r>
  <r>
    <x v="267"/>
    <x v="50"/>
    <n v="14191.7"/>
    <x v="1"/>
  </r>
  <r>
    <x v="267"/>
    <x v="34"/>
    <n v="21199.24"/>
    <x v="18"/>
  </r>
  <r>
    <x v="267"/>
    <x v="35"/>
    <n v="22279.360000000001"/>
    <x v="7"/>
  </r>
  <r>
    <x v="267"/>
    <x v="36"/>
    <n v="18774.29"/>
    <x v="8"/>
  </r>
  <r>
    <x v="267"/>
    <x v="37"/>
    <n v="23746.29"/>
    <x v="9"/>
  </r>
  <r>
    <x v="267"/>
    <x v="38"/>
    <n v="23746.29"/>
    <x v="1"/>
  </r>
  <r>
    <x v="267"/>
    <x v="39"/>
    <n v="10546.94"/>
    <x v="10"/>
  </r>
  <r>
    <x v="267"/>
    <x v="59"/>
    <n v="7547.06"/>
    <x v="6"/>
  </r>
  <r>
    <x v="267"/>
    <x v="61"/>
    <n v="17607.45"/>
    <x v="6"/>
  </r>
  <r>
    <x v="267"/>
    <x v="63"/>
    <n v="13247.06"/>
    <x v="20"/>
  </r>
  <r>
    <x v="267"/>
    <x v="65"/>
    <n v="20756.419999999998"/>
    <x v="21"/>
  </r>
  <r>
    <x v="267"/>
    <x v="67"/>
    <n v="22966.3"/>
    <x v="3"/>
  </r>
  <r>
    <x v="267"/>
    <x v="69"/>
    <n v="2995.61"/>
    <x v="3"/>
  </r>
  <r>
    <x v="267"/>
    <x v="71"/>
    <n v="2849.74"/>
    <x v="3"/>
  </r>
  <r>
    <x v="267"/>
    <x v="73"/>
    <n v="5721.18"/>
    <x v="22"/>
  </r>
  <r>
    <x v="267"/>
    <x v="74"/>
    <n v="7198.93"/>
    <x v="0"/>
  </r>
  <r>
    <x v="267"/>
    <x v="76"/>
    <n v="6979.53"/>
    <x v="0"/>
  </r>
  <r>
    <x v="267"/>
    <x v="78"/>
    <n v="6979.53"/>
    <x v="1"/>
  </r>
  <r>
    <x v="267"/>
    <x v="80"/>
    <n v="10627.91"/>
    <x v="0"/>
  </r>
  <r>
    <x v="267"/>
    <x v="82"/>
    <n v="7015.13"/>
    <x v="0"/>
  </r>
  <r>
    <x v="267"/>
    <x v="84"/>
    <n v="7015.13"/>
    <x v="15"/>
  </r>
  <r>
    <x v="267"/>
    <x v="86"/>
    <n v="66710.86"/>
    <x v="0"/>
  </r>
  <r>
    <x v="267"/>
    <x v="88"/>
    <n v="896.65"/>
    <x v="17"/>
  </r>
  <r>
    <x v="268"/>
    <x v="40"/>
    <n v="8808.1299999999992"/>
    <x v="0"/>
  </r>
  <r>
    <x v="268"/>
    <x v="42"/>
    <n v="8517.77"/>
    <x v="0"/>
  </r>
  <r>
    <x v="268"/>
    <x v="44"/>
    <n v="8517.77"/>
    <x v="1"/>
  </r>
  <r>
    <x v="268"/>
    <x v="46"/>
    <n v="10067.83"/>
    <x v="0"/>
  </r>
  <r>
    <x v="268"/>
    <x v="48"/>
    <n v="7892.59"/>
    <x v="0"/>
  </r>
  <r>
    <x v="268"/>
    <x v="50"/>
    <n v="15772.67"/>
    <x v="1"/>
  </r>
  <r>
    <x v="268"/>
    <x v="34"/>
    <n v="23560.86"/>
    <x v="18"/>
  </r>
  <r>
    <x v="268"/>
    <x v="35"/>
    <n v="24761.31"/>
    <x v="7"/>
  </r>
  <r>
    <x v="268"/>
    <x v="36"/>
    <n v="20865.77"/>
    <x v="8"/>
  </r>
  <r>
    <x v="268"/>
    <x v="37"/>
    <n v="26391.66"/>
    <x v="9"/>
  </r>
  <r>
    <x v="268"/>
    <x v="38"/>
    <n v="26391.66"/>
    <x v="1"/>
  </r>
  <r>
    <x v="268"/>
    <x v="39"/>
    <n v="11721.88"/>
    <x v="10"/>
  </r>
  <r>
    <x v="268"/>
    <x v="59"/>
    <n v="8387.82"/>
    <x v="6"/>
  </r>
  <r>
    <x v="268"/>
    <x v="61"/>
    <n v="19568.95"/>
    <x v="6"/>
  </r>
  <r>
    <x v="268"/>
    <x v="63"/>
    <n v="14722.8"/>
    <x v="20"/>
  </r>
  <r>
    <x v="268"/>
    <x v="65"/>
    <n v="23068.71"/>
    <x v="21"/>
  </r>
  <r>
    <x v="268"/>
    <x v="67"/>
    <n v="25524.77"/>
    <x v="3"/>
  </r>
  <r>
    <x v="268"/>
    <x v="69"/>
    <n v="3329.33"/>
    <x v="3"/>
  </r>
  <r>
    <x v="268"/>
    <x v="71"/>
    <n v="3167.21"/>
    <x v="3"/>
  </r>
  <r>
    <x v="268"/>
    <x v="73"/>
    <n v="6358.53"/>
    <x v="22"/>
  </r>
  <r>
    <x v="268"/>
    <x v="74"/>
    <n v="8000.9"/>
    <x v="0"/>
  </r>
  <r>
    <x v="268"/>
    <x v="76"/>
    <n v="7757.05"/>
    <x v="0"/>
  </r>
  <r>
    <x v="268"/>
    <x v="78"/>
    <n v="7757.05"/>
    <x v="1"/>
  </r>
  <r>
    <x v="268"/>
    <x v="80"/>
    <n v="11811.87"/>
    <x v="0"/>
  </r>
  <r>
    <x v="268"/>
    <x v="82"/>
    <n v="7796.63"/>
    <x v="0"/>
  </r>
  <r>
    <x v="268"/>
    <x v="84"/>
    <n v="7796.63"/>
    <x v="15"/>
  </r>
  <r>
    <x v="268"/>
    <x v="86"/>
    <n v="74142.53"/>
    <x v="0"/>
  </r>
  <r>
    <x v="268"/>
    <x v="88"/>
    <n v="996.54"/>
    <x v="17"/>
  </r>
  <r>
    <x v="269"/>
    <x v="40"/>
    <n v="10606.74"/>
    <x v="0"/>
  </r>
  <r>
    <x v="269"/>
    <x v="42"/>
    <n v="10257.09"/>
    <x v="0"/>
  </r>
  <r>
    <x v="269"/>
    <x v="44"/>
    <n v="10257.09"/>
    <x v="1"/>
  </r>
  <r>
    <x v="269"/>
    <x v="46"/>
    <n v="12123.67"/>
    <x v="0"/>
  </r>
  <r>
    <x v="269"/>
    <x v="48"/>
    <n v="9504.25"/>
    <x v="0"/>
  </r>
  <r>
    <x v="269"/>
    <x v="50"/>
    <n v="18993.43"/>
    <x v="1"/>
  </r>
  <r>
    <x v="269"/>
    <x v="34"/>
    <n v="28371.96"/>
    <x v="18"/>
  </r>
  <r>
    <x v="269"/>
    <x v="35"/>
    <n v="29817.54"/>
    <x v="7"/>
  </r>
  <r>
    <x v="269"/>
    <x v="36"/>
    <n v="25126.53"/>
    <x v="8"/>
  </r>
  <r>
    <x v="269"/>
    <x v="37"/>
    <n v="31780.81"/>
    <x v="9"/>
  </r>
  <r>
    <x v="269"/>
    <x v="38"/>
    <n v="31780.81"/>
    <x v="1"/>
  </r>
  <r>
    <x v="269"/>
    <x v="39"/>
    <n v="14115.47"/>
    <x v="10"/>
  </r>
  <r>
    <x v="269"/>
    <x v="59"/>
    <n v="10100.6"/>
    <x v="6"/>
  </r>
  <r>
    <x v="269"/>
    <x v="61"/>
    <n v="23564.9"/>
    <x v="6"/>
  </r>
  <r>
    <x v="269"/>
    <x v="63"/>
    <n v="17729.169999999998"/>
    <x v="20"/>
  </r>
  <r>
    <x v="269"/>
    <x v="65"/>
    <n v="27779.31"/>
    <x v="21"/>
  </r>
  <r>
    <x v="269"/>
    <x v="67"/>
    <n v="30736.9"/>
    <x v="3"/>
  </r>
  <r>
    <x v="269"/>
    <x v="69"/>
    <n v="4009.17"/>
    <x v="3"/>
  </r>
  <r>
    <x v="269"/>
    <x v="71"/>
    <n v="3813.95"/>
    <x v="3"/>
  </r>
  <r>
    <x v="269"/>
    <x v="73"/>
    <n v="7656.93"/>
    <x v="22"/>
  </r>
  <r>
    <x v="269"/>
    <x v="74"/>
    <n v="9634.67"/>
    <x v="0"/>
  </r>
  <r>
    <x v="269"/>
    <x v="76"/>
    <n v="9341.0300000000007"/>
    <x v="0"/>
  </r>
  <r>
    <x v="269"/>
    <x v="78"/>
    <n v="9341.0300000000007"/>
    <x v="1"/>
  </r>
  <r>
    <x v="269"/>
    <x v="80"/>
    <n v="14223.84"/>
    <x v="0"/>
  </r>
  <r>
    <x v="269"/>
    <x v="82"/>
    <n v="9388.69"/>
    <x v="0"/>
  </r>
  <r>
    <x v="269"/>
    <x v="84"/>
    <n v="9388.69"/>
    <x v="15"/>
  </r>
  <r>
    <x v="269"/>
    <x v="86"/>
    <n v="89282.35"/>
    <x v="0"/>
  </r>
  <r>
    <x v="269"/>
    <x v="88"/>
    <n v="1200.03"/>
    <x v="17"/>
  </r>
  <r>
    <x v="270"/>
    <x v="40"/>
    <n v="24401.439999999999"/>
    <x v="0"/>
  </r>
  <r>
    <x v="270"/>
    <x v="42"/>
    <n v="23597.06"/>
    <x v="0"/>
  </r>
  <r>
    <x v="270"/>
    <x v="44"/>
    <n v="23597.06"/>
    <x v="1"/>
  </r>
  <r>
    <x v="270"/>
    <x v="46"/>
    <n v="27891.23"/>
    <x v="0"/>
  </r>
  <r>
    <x v="270"/>
    <x v="48"/>
    <n v="21865.09"/>
    <x v="0"/>
  </r>
  <r>
    <x v="270"/>
    <x v="50"/>
    <n v="43695.54"/>
    <x v="1"/>
  </r>
  <r>
    <x v="270"/>
    <x v="34"/>
    <n v="65271.4"/>
    <x v="18"/>
  </r>
  <r>
    <x v="270"/>
    <x v="35"/>
    <n v="68597.06"/>
    <x v="7"/>
  </r>
  <r>
    <x v="270"/>
    <x v="36"/>
    <n v="57805.11"/>
    <x v="8"/>
  </r>
  <r>
    <x v="270"/>
    <x v="37"/>
    <n v="73113.67"/>
    <x v="9"/>
  </r>
  <r>
    <x v="270"/>
    <x v="38"/>
    <n v="73113.67"/>
    <x v="1"/>
  </r>
  <r>
    <x v="270"/>
    <x v="39"/>
    <n v="32473.49"/>
    <x v="10"/>
  </r>
  <r>
    <x v="270"/>
    <x v="59"/>
    <n v="23237.040000000001"/>
    <x v="6"/>
  </r>
  <r>
    <x v="270"/>
    <x v="61"/>
    <n v="54212.480000000003"/>
    <x v="6"/>
  </r>
  <r>
    <x v="270"/>
    <x v="63"/>
    <n v="40787.03"/>
    <x v="20"/>
  </r>
  <r>
    <x v="270"/>
    <x v="65"/>
    <n v="63907.99"/>
    <x v="21"/>
  </r>
  <r>
    <x v="270"/>
    <x v="67"/>
    <n v="70712.100000000006"/>
    <x v="3"/>
  </r>
  <r>
    <x v="270"/>
    <x v="69"/>
    <n v="9223.35"/>
    <x v="3"/>
  </r>
  <r>
    <x v="270"/>
    <x v="71"/>
    <n v="8774.2199999999993"/>
    <x v="3"/>
  </r>
  <r>
    <x v="270"/>
    <x v="73"/>
    <n v="17615.23"/>
    <x v="22"/>
  </r>
  <r>
    <x v="270"/>
    <x v="74"/>
    <n v="22165.14"/>
    <x v="0"/>
  </r>
  <r>
    <x v="270"/>
    <x v="76"/>
    <n v="21489.61"/>
    <x v="0"/>
  </r>
  <r>
    <x v="270"/>
    <x v="78"/>
    <n v="21489.61"/>
    <x v="1"/>
  </r>
  <r>
    <x v="270"/>
    <x v="80"/>
    <n v="32722.81"/>
    <x v="0"/>
  </r>
  <r>
    <x v="270"/>
    <x v="82"/>
    <n v="21599.24"/>
    <x v="0"/>
  </r>
  <r>
    <x v="270"/>
    <x v="84"/>
    <n v="21599.24"/>
    <x v="15"/>
  </r>
  <r>
    <x v="270"/>
    <x v="86"/>
    <n v="205399.43"/>
    <x v="0"/>
  </r>
  <r>
    <x v="270"/>
    <x v="88"/>
    <n v="2760.75"/>
    <x v="17"/>
  </r>
  <r>
    <x v="271"/>
    <x v="40"/>
    <n v="34325.65"/>
    <x v="0"/>
  </r>
  <r>
    <x v="271"/>
    <x v="42"/>
    <n v="33194.120000000003"/>
    <x v="0"/>
  </r>
  <r>
    <x v="271"/>
    <x v="44"/>
    <n v="33194.120000000003"/>
    <x v="1"/>
  </r>
  <r>
    <x v="271"/>
    <x v="46"/>
    <n v="39234.76"/>
    <x v="0"/>
  </r>
  <r>
    <x v="271"/>
    <x v="48"/>
    <n v="30757.759999999998"/>
    <x v="0"/>
  </r>
  <r>
    <x v="271"/>
    <x v="50"/>
    <n v="61466.78"/>
    <x v="1"/>
  </r>
  <r>
    <x v="271"/>
    <x v="34"/>
    <n v="91817.67"/>
    <x v="18"/>
  </r>
  <r>
    <x v="271"/>
    <x v="35"/>
    <n v="96495.89"/>
    <x v="7"/>
  </r>
  <r>
    <x v="271"/>
    <x v="36"/>
    <n v="81314.789999999994"/>
    <x v="8"/>
  </r>
  <r>
    <x v="271"/>
    <x v="37"/>
    <n v="102849.43"/>
    <x v="9"/>
  </r>
  <r>
    <x v="271"/>
    <x v="38"/>
    <n v="102849.43"/>
    <x v="1"/>
  </r>
  <r>
    <x v="271"/>
    <x v="39"/>
    <n v="45680.66"/>
    <x v="10"/>
  </r>
  <r>
    <x v="271"/>
    <x v="59"/>
    <n v="32687.68"/>
    <x v="6"/>
  </r>
  <r>
    <x v="271"/>
    <x v="61"/>
    <n v="76261.02"/>
    <x v="6"/>
  </r>
  <r>
    <x v="271"/>
    <x v="63"/>
    <n v="57375.360000000001"/>
    <x v="20"/>
  </r>
  <r>
    <x v="271"/>
    <x v="65"/>
    <n v="89899.75"/>
    <x v="21"/>
  </r>
  <r>
    <x v="271"/>
    <x v="67"/>
    <n v="99471.13"/>
    <x v="3"/>
  </r>
  <r>
    <x v="271"/>
    <x v="69"/>
    <n v="12974.54"/>
    <x v="3"/>
  </r>
  <r>
    <x v="271"/>
    <x v="71"/>
    <n v="12342.75"/>
    <x v="3"/>
  </r>
  <r>
    <x v="271"/>
    <x v="73"/>
    <n v="24779.45"/>
    <x v="22"/>
  </r>
  <r>
    <x v="271"/>
    <x v="74"/>
    <n v="31179.84"/>
    <x v="0"/>
  </r>
  <r>
    <x v="271"/>
    <x v="76"/>
    <n v="30229.57"/>
    <x v="0"/>
  </r>
  <r>
    <x v="271"/>
    <x v="78"/>
    <n v="30229.57"/>
    <x v="1"/>
  </r>
  <r>
    <x v="271"/>
    <x v="80"/>
    <n v="46031.37"/>
    <x v="0"/>
  </r>
  <r>
    <x v="271"/>
    <x v="82"/>
    <n v="30383.78"/>
    <x v="0"/>
  </r>
  <r>
    <x v="271"/>
    <x v="84"/>
    <n v="30383.78"/>
    <x v="15"/>
  </r>
  <r>
    <x v="271"/>
    <x v="86"/>
    <n v="288936.61"/>
    <x v="0"/>
  </r>
  <r>
    <x v="271"/>
    <x v="88"/>
    <n v="3883.56"/>
    <x v="17"/>
  </r>
  <r>
    <x v="272"/>
    <x v="40"/>
    <n v="510587.66"/>
    <x v="0"/>
  </r>
  <r>
    <x v="272"/>
    <x v="41"/>
    <n v="122780.81"/>
    <x v="0"/>
  </r>
  <r>
    <x v="272"/>
    <x v="42"/>
    <n v="493756.3"/>
    <x v="0"/>
  </r>
  <r>
    <x v="272"/>
    <x v="43"/>
    <n v="118733.38"/>
    <x v="0"/>
  </r>
  <r>
    <x v="272"/>
    <x v="44"/>
    <n v="493756.3"/>
    <x v="1"/>
  </r>
  <r>
    <x v="272"/>
    <x v="45"/>
    <n v="118733.38"/>
    <x v="1"/>
  </r>
  <r>
    <x v="272"/>
    <x v="46"/>
    <n v="583609.66"/>
    <x v="0"/>
  </r>
  <r>
    <x v="272"/>
    <x v="47"/>
    <n v="135144.54999999999"/>
    <x v="0"/>
  </r>
  <r>
    <x v="272"/>
    <x v="48"/>
    <n v="457515.84"/>
    <x v="0"/>
  </r>
  <r>
    <x v="272"/>
    <x v="49"/>
    <n v="105945.42"/>
    <x v="0"/>
  </r>
  <r>
    <x v="272"/>
    <x v="50"/>
    <n v="914306.75"/>
    <x v="1"/>
  </r>
  <r>
    <x v="272"/>
    <x v="51"/>
    <n v="211722.97"/>
    <x v="1"/>
  </r>
  <r>
    <x v="272"/>
    <x v="34"/>
    <n v="1365770.57"/>
    <x v="18"/>
  </r>
  <r>
    <x v="272"/>
    <x v="52"/>
    <n v="316266.95"/>
    <x v="18"/>
  </r>
  <r>
    <x v="272"/>
    <x v="35"/>
    <n v="1435358.29"/>
    <x v="7"/>
  </r>
  <r>
    <x v="272"/>
    <x v="53"/>
    <n v="332381.15000000002"/>
    <x v="7"/>
  </r>
  <r>
    <x v="272"/>
    <x v="36"/>
    <n v="1209542.21"/>
    <x v="8"/>
  </r>
  <r>
    <x v="272"/>
    <x v="54"/>
    <n v="280089.67"/>
    <x v="8"/>
  </r>
  <r>
    <x v="272"/>
    <x v="37"/>
    <n v="1529865.97"/>
    <x v="9"/>
  </r>
  <r>
    <x v="272"/>
    <x v="55"/>
    <n v="54994.5"/>
    <x v="9"/>
  </r>
  <r>
    <x v="272"/>
    <x v="56"/>
    <n v="254701.61"/>
    <x v="9"/>
  </r>
  <r>
    <x v="272"/>
    <x v="38"/>
    <n v="1529865.97"/>
    <x v="1"/>
  </r>
  <r>
    <x v="272"/>
    <x v="57"/>
    <n v="354265.98"/>
    <x v="1"/>
  </r>
  <r>
    <x v="272"/>
    <x v="39"/>
    <n v="679491.21"/>
    <x v="10"/>
  </r>
  <r>
    <x v="272"/>
    <x v="58"/>
    <n v="157347.51999999999"/>
    <x v="10"/>
  </r>
  <r>
    <x v="272"/>
    <x v="59"/>
    <n v="486223.1"/>
    <x v="6"/>
  </r>
  <r>
    <x v="272"/>
    <x v="60"/>
    <n v="112593.07"/>
    <x v="6"/>
  </r>
  <r>
    <x v="272"/>
    <x v="61"/>
    <n v="1134368.33"/>
    <x v="6"/>
  </r>
  <r>
    <x v="272"/>
    <x v="62"/>
    <n v="262681.90999999997"/>
    <x v="6"/>
  </r>
  <r>
    <x v="272"/>
    <x v="63"/>
    <n v="853447.77"/>
    <x v="20"/>
  </r>
  <r>
    <x v="272"/>
    <x v="64"/>
    <n v="197630.06"/>
    <x v="20"/>
  </r>
  <r>
    <x v="272"/>
    <x v="65"/>
    <n v="1337241.83"/>
    <x v="21"/>
  </r>
  <r>
    <x v="272"/>
    <x v="66"/>
    <n v="309660.65000000002"/>
    <x v="21"/>
  </r>
  <r>
    <x v="272"/>
    <x v="67"/>
    <n v="1479614.46"/>
    <x v="3"/>
  </r>
  <r>
    <x v="272"/>
    <x v="68"/>
    <n v="342629.4"/>
    <x v="3"/>
  </r>
  <r>
    <x v="272"/>
    <x v="69"/>
    <n v="192993.84"/>
    <x v="3"/>
  </r>
  <r>
    <x v="272"/>
    <x v="70"/>
    <n v="44690.94"/>
    <x v="3"/>
  </r>
  <r>
    <x v="272"/>
    <x v="114"/>
    <n v="1644.86"/>
    <x v="52"/>
  </r>
  <r>
    <x v="272"/>
    <x v="71"/>
    <n v="183596.05"/>
    <x v="3"/>
  </r>
  <r>
    <x v="272"/>
    <x v="72"/>
    <n v="42514.73"/>
    <x v="3"/>
  </r>
  <r>
    <x v="272"/>
    <x v="115"/>
    <n v="1564.77"/>
    <x v="52"/>
  </r>
  <r>
    <x v="272"/>
    <x v="73"/>
    <n v="463143.81"/>
    <x v="22"/>
  </r>
  <r>
    <x v="272"/>
    <x v="74"/>
    <n v="463794.29"/>
    <x v="0"/>
  </r>
  <r>
    <x v="272"/>
    <x v="75"/>
    <n v="111528.42"/>
    <x v="0"/>
  </r>
  <r>
    <x v="272"/>
    <x v="76"/>
    <n v="449659.16"/>
    <x v="0"/>
  </r>
  <r>
    <x v="272"/>
    <x v="77"/>
    <n v="108129.35"/>
    <x v="0"/>
  </r>
  <r>
    <x v="272"/>
    <x v="78"/>
    <n v="449659.16"/>
    <x v="1"/>
  </r>
  <r>
    <x v="272"/>
    <x v="79"/>
    <n v="108129.35"/>
    <x v="1"/>
  </r>
  <r>
    <x v="272"/>
    <x v="80"/>
    <n v="684708.05"/>
    <x v="0"/>
  </r>
  <r>
    <x v="272"/>
    <x v="81"/>
    <n v="158555.57"/>
    <x v="0"/>
  </r>
  <r>
    <x v="272"/>
    <x v="82"/>
    <n v="451953.05"/>
    <x v="0"/>
  </r>
  <r>
    <x v="272"/>
    <x v="83"/>
    <n v="104657.27"/>
    <x v="0"/>
  </r>
  <r>
    <x v="272"/>
    <x v="84"/>
    <n v="451953.05"/>
    <x v="15"/>
  </r>
  <r>
    <x v="272"/>
    <x v="85"/>
    <n v="104657.27"/>
    <x v="15"/>
  </r>
  <r>
    <x v="272"/>
    <x v="86"/>
    <n v="4297877.7699999996"/>
    <x v="0"/>
  </r>
  <r>
    <x v="272"/>
    <x v="87"/>
    <n v="995245.27"/>
    <x v="0"/>
  </r>
  <r>
    <x v="272"/>
    <x v="88"/>
    <n v="57767.18"/>
    <x v="17"/>
  </r>
  <r>
    <x v="272"/>
    <x v="89"/>
    <n v="13376.95"/>
    <x v="17"/>
  </r>
  <r>
    <x v="273"/>
    <x v="40"/>
    <n v="6731.98"/>
    <x v="0"/>
  </r>
  <r>
    <x v="273"/>
    <x v="42"/>
    <n v="6510.06"/>
    <x v="0"/>
  </r>
  <r>
    <x v="273"/>
    <x v="44"/>
    <n v="6510.06"/>
    <x v="1"/>
  </r>
  <r>
    <x v="273"/>
    <x v="46"/>
    <n v="7694.75"/>
    <x v="0"/>
  </r>
  <r>
    <x v="273"/>
    <x v="48"/>
    <n v="6032.24"/>
    <x v="0"/>
  </r>
  <r>
    <x v="273"/>
    <x v="50"/>
    <n v="12054.92"/>
    <x v="1"/>
  </r>
  <r>
    <x v="273"/>
    <x v="34"/>
    <n v="18007.36"/>
    <x v="18"/>
  </r>
  <r>
    <x v="273"/>
    <x v="35"/>
    <n v="18924.86"/>
    <x v="7"/>
  </r>
  <r>
    <x v="273"/>
    <x v="36"/>
    <n v="15947.52"/>
    <x v="8"/>
  </r>
  <r>
    <x v="273"/>
    <x v="37"/>
    <n v="20170.919999999998"/>
    <x v="9"/>
  </r>
  <r>
    <x v="273"/>
    <x v="38"/>
    <n v="20170.919999999998"/>
    <x v="1"/>
  </r>
  <r>
    <x v="273"/>
    <x v="39"/>
    <n v="8958.93"/>
    <x v="10"/>
  </r>
  <r>
    <x v="273"/>
    <x v="59"/>
    <n v="6410.74"/>
    <x v="6"/>
  </r>
  <r>
    <x v="273"/>
    <x v="61"/>
    <n v="14956.37"/>
    <x v="6"/>
  </r>
  <r>
    <x v="273"/>
    <x v="63"/>
    <n v="11252.5"/>
    <x v="20"/>
  </r>
  <r>
    <x v="273"/>
    <x v="65"/>
    <n v="17631.21"/>
    <x v="21"/>
  </r>
  <r>
    <x v="273"/>
    <x v="67"/>
    <n v="19508.36"/>
    <x v="3"/>
  </r>
  <r>
    <x v="273"/>
    <x v="69"/>
    <n v="2544.58"/>
    <x v="3"/>
  </r>
  <r>
    <x v="273"/>
    <x v="71"/>
    <n v="2420.67"/>
    <x v="3"/>
  </r>
  <r>
    <x v="273"/>
    <x v="73"/>
    <n v="4859.7700000000004"/>
    <x v="22"/>
  </r>
  <r>
    <x v="273"/>
    <x v="74"/>
    <n v="6115.02"/>
    <x v="0"/>
  </r>
  <r>
    <x v="273"/>
    <x v="76"/>
    <n v="5928.65"/>
    <x v="0"/>
  </r>
  <r>
    <x v="273"/>
    <x v="78"/>
    <n v="5928.65"/>
    <x v="1"/>
  </r>
  <r>
    <x v="273"/>
    <x v="80"/>
    <n v="9027.7099999999991"/>
    <x v="0"/>
  </r>
  <r>
    <x v="273"/>
    <x v="82"/>
    <n v="5958.89"/>
    <x v="0"/>
  </r>
  <r>
    <x v="273"/>
    <x v="84"/>
    <n v="5958.89"/>
    <x v="15"/>
  </r>
  <r>
    <x v="273"/>
    <x v="86"/>
    <n v="56666.49"/>
    <x v="0"/>
  </r>
  <r>
    <x v="273"/>
    <x v="88"/>
    <n v="761.65"/>
    <x v="17"/>
  </r>
  <r>
    <x v="274"/>
    <x v="40"/>
    <n v="10623.82"/>
    <x v="0"/>
  </r>
  <r>
    <x v="274"/>
    <x v="42"/>
    <n v="10273.61"/>
    <x v="0"/>
  </r>
  <r>
    <x v="274"/>
    <x v="44"/>
    <n v="10273.61"/>
    <x v="1"/>
  </r>
  <r>
    <x v="274"/>
    <x v="46"/>
    <n v="12143.19"/>
    <x v="0"/>
  </r>
  <r>
    <x v="274"/>
    <x v="48"/>
    <n v="9519.5499999999993"/>
    <x v="0"/>
  </r>
  <r>
    <x v="274"/>
    <x v="50"/>
    <n v="19024.02"/>
    <x v="1"/>
  </r>
  <r>
    <x v="274"/>
    <x v="34"/>
    <n v="28417.64"/>
    <x v="18"/>
  </r>
  <r>
    <x v="274"/>
    <x v="35"/>
    <n v="29865.56"/>
    <x v="7"/>
  </r>
  <r>
    <x v="274"/>
    <x v="36"/>
    <n v="25166.99"/>
    <x v="8"/>
  </r>
  <r>
    <x v="274"/>
    <x v="37"/>
    <n v="31831.98"/>
    <x v="9"/>
  </r>
  <r>
    <x v="274"/>
    <x v="38"/>
    <n v="31831.98"/>
    <x v="1"/>
  </r>
  <r>
    <x v="274"/>
    <x v="39"/>
    <n v="14138.2"/>
    <x v="10"/>
  </r>
  <r>
    <x v="274"/>
    <x v="67"/>
    <n v="30786.400000000001"/>
    <x v="3"/>
  </r>
  <r>
    <x v="274"/>
    <x v="69"/>
    <n v="4015.63"/>
    <x v="3"/>
  </r>
  <r>
    <x v="274"/>
    <x v="71"/>
    <n v="3820.09"/>
    <x v="3"/>
  </r>
  <r>
    <x v="274"/>
    <x v="74"/>
    <n v="9650.19"/>
    <x v="0"/>
  </r>
  <r>
    <x v="274"/>
    <x v="76"/>
    <n v="9356.08"/>
    <x v="0"/>
  </r>
  <r>
    <x v="274"/>
    <x v="78"/>
    <n v="9356.08"/>
    <x v="1"/>
  </r>
  <r>
    <x v="274"/>
    <x v="80"/>
    <n v="14246.75"/>
    <x v="0"/>
  </r>
  <r>
    <x v="274"/>
    <x v="82"/>
    <n v="9403.7999999999993"/>
    <x v="0"/>
  </r>
  <r>
    <x v="274"/>
    <x v="84"/>
    <n v="9403.7999999999993"/>
    <x v="15"/>
  </r>
  <r>
    <x v="274"/>
    <x v="86"/>
    <n v="89426.11"/>
    <x v="0"/>
  </r>
  <r>
    <x v="274"/>
    <x v="88"/>
    <n v="1201.96"/>
    <x v="17"/>
  </r>
  <r>
    <x v="275"/>
    <x v="40"/>
    <n v="10108.469999999999"/>
    <x v="0"/>
  </r>
  <r>
    <x v="275"/>
    <x v="42"/>
    <n v="9775.25"/>
    <x v="0"/>
  </r>
  <r>
    <x v="275"/>
    <x v="44"/>
    <n v="9775.25"/>
    <x v="1"/>
  </r>
  <r>
    <x v="275"/>
    <x v="46"/>
    <n v="11554.14"/>
    <x v="0"/>
  </r>
  <r>
    <x v="275"/>
    <x v="48"/>
    <n v="9057.77"/>
    <x v="0"/>
  </r>
  <r>
    <x v="275"/>
    <x v="50"/>
    <n v="18101.189999999999"/>
    <x v="1"/>
  </r>
  <r>
    <x v="275"/>
    <x v="34"/>
    <n v="27039.15"/>
    <x v="18"/>
  </r>
  <r>
    <x v="275"/>
    <x v="35"/>
    <n v="28416.83"/>
    <x v="7"/>
  </r>
  <r>
    <x v="275"/>
    <x v="36"/>
    <n v="23946.18"/>
    <x v="19"/>
  </r>
  <r>
    <x v="275"/>
    <x v="37"/>
    <n v="30287.87"/>
    <x v="9"/>
  </r>
  <r>
    <x v="275"/>
    <x v="38"/>
    <n v="30287.87"/>
    <x v="1"/>
  </r>
  <r>
    <x v="275"/>
    <x v="39"/>
    <n v="13452.38"/>
    <x v="10"/>
  </r>
  <r>
    <x v="275"/>
    <x v="67"/>
    <n v="29293"/>
    <x v="3"/>
  </r>
  <r>
    <x v="275"/>
    <x v="69"/>
    <n v="3820.84"/>
    <x v="3"/>
  </r>
  <r>
    <x v="275"/>
    <x v="71"/>
    <n v="3634.78"/>
    <x v="3"/>
  </r>
  <r>
    <x v="275"/>
    <x v="74"/>
    <n v="9182.07"/>
    <x v="0"/>
  </r>
  <r>
    <x v="275"/>
    <x v="76"/>
    <n v="8902.23"/>
    <x v="0"/>
  </r>
  <r>
    <x v="275"/>
    <x v="78"/>
    <n v="8902.23"/>
    <x v="1"/>
  </r>
  <r>
    <x v="275"/>
    <x v="80"/>
    <n v="13555.66"/>
    <x v="0"/>
  </r>
  <r>
    <x v="275"/>
    <x v="82"/>
    <n v="8947.64"/>
    <x v="0"/>
  </r>
  <r>
    <x v="275"/>
    <x v="84"/>
    <n v="8947.64"/>
    <x v="15"/>
  </r>
  <r>
    <x v="275"/>
    <x v="86"/>
    <n v="85088.2"/>
    <x v="0"/>
  </r>
  <r>
    <x v="275"/>
    <x v="88"/>
    <n v="1143.6600000000001"/>
    <x v="17"/>
  </r>
  <r>
    <x v="276"/>
    <x v="40"/>
    <n v="2711.71"/>
    <x v="0"/>
  </r>
  <r>
    <x v="276"/>
    <x v="42"/>
    <n v="2622.32"/>
    <x v="0"/>
  </r>
  <r>
    <x v="276"/>
    <x v="44"/>
    <n v="2622.32"/>
    <x v="1"/>
  </r>
  <r>
    <x v="276"/>
    <x v="46"/>
    <n v="3099.53"/>
    <x v="0"/>
  </r>
  <r>
    <x v="276"/>
    <x v="48"/>
    <n v="2429.85"/>
    <x v="0"/>
  </r>
  <r>
    <x v="276"/>
    <x v="50"/>
    <n v="4855.84"/>
    <x v="1"/>
  </r>
  <r>
    <x v="276"/>
    <x v="34"/>
    <n v="7253.55"/>
    <x v="18"/>
  </r>
  <r>
    <x v="276"/>
    <x v="35"/>
    <n v="7623.13"/>
    <x v="7"/>
  </r>
  <r>
    <x v="276"/>
    <x v="36"/>
    <n v="6423.83"/>
    <x v="8"/>
  </r>
  <r>
    <x v="276"/>
    <x v="37"/>
    <n v="8125.05"/>
    <x v="9"/>
  </r>
  <r>
    <x v="276"/>
    <x v="38"/>
    <n v="8125.05"/>
    <x v="1"/>
  </r>
  <r>
    <x v="276"/>
    <x v="39"/>
    <n v="3608.75"/>
    <x v="10"/>
  </r>
  <r>
    <x v="276"/>
    <x v="59"/>
    <n v="2582.31"/>
    <x v="6"/>
  </r>
  <r>
    <x v="276"/>
    <x v="61"/>
    <n v="6024.58"/>
    <x v="6"/>
  </r>
  <r>
    <x v="276"/>
    <x v="63"/>
    <n v="4532.62"/>
    <x v="20"/>
  </r>
  <r>
    <x v="276"/>
    <x v="65"/>
    <n v="7102.03"/>
    <x v="21"/>
  </r>
  <r>
    <x v="276"/>
    <x v="67"/>
    <n v="7858.17"/>
    <x v="3"/>
  </r>
  <r>
    <x v="276"/>
    <x v="69"/>
    <n v="1024.98"/>
    <x v="3"/>
  </r>
  <r>
    <x v="276"/>
    <x v="71"/>
    <n v="975.07"/>
    <x v="3"/>
  </r>
  <r>
    <x v="276"/>
    <x v="73"/>
    <n v="1957.56"/>
    <x v="22"/>
  </r>
  <r>
    <x v="276"/>
    <x v="74"/>
    <n v="2463.19"/>
    <x v="0"/>
  </r>
  <r>
    <x v="276"/>
    <x v="76"/>
    <n v="2388.12"/>
    <x v="0"/>
  </r>
  <r>
    <x v="276"/>
    <x v="78"/>
    <n v="2388.12"/>
    <x v="1"/>
  </r>
  <r>
    <x v="276"/>
    <x v="80"/>
    <n v="3636.46"/>
    <x v="0"/>
  </r>
  <r>
    <x v="276"/>
    <x v="82"/>
    <n v="2400.3000000000002"/>
    <x v="0"/>
  </r>
  <r>
    <x v="276"/>
    <x v="84"/>
    <n v="2400.3000000000002"/>
    <x v="15"/>
  </r>
  <r>
    <x v="276"/>
    <x v="86"/>
    <n v="22825.85"/>
    <x v="0"/>
  </r>
  <r>
    <x v="276"/>
    <x v="88"/>
    <n v="306.8"/>
    <x v="17"/>
  </r>
  <r>
    <x v="277"/>
    <x v="40"/>
    <n v="13601.9"/>
    <x v="0"/>
  </r>
  <r>
    <x v="277"/>
    <x v="42"/>
    <n v="13153.52"/>
    <x v="0"/>
  </r>
  <r>
    <x v="277"/>
    <x v="44"/>
    <n v="13153.52"/>
    <x v="1"/>
  </r>
  <r>
    <x v="277"/>
    <x v="46"/>
    <n v="15547.19"/>
    <x v="0"/>
  </r>
  <r>
    <x v="277"/>
    <x v="48"/>
    <n v="12188.08"/>
    <x v="0"/>
  </r>
  <r>
    <x v="277"/>
    <x v="50"/>
    <n v="24356.86"/>
    <x v="1"/>
  </r>
  <r>
    <x v="277"/>
    <x v="34"/>
    <n v="36383.72"/>
    <x v="18"/>
  </r>
  <r>
    <x v="277"/>
    <x v="35"/>
    <n v="38237.51"/>
    <x v="7"/>
  </r>
  <r>
    <x v="277"/>
    <x v="36"/>
    <n v="32221.84"/>
    <x v="8"/>
  </r>
  <r>
    <x v="277"/>
    <x v="37"/>
    <n v="40755.17"/>
    <x v="9"/>
  </r>
  <r>
    <x v="277"/>
    <x v="38"/>
    <n v="40755.17"/>
    <x v="1"/>
  </r>
  <r>
    <x v="277"/>
    <x v="39"/>
    <n v="18101.439999999999"/>
    <x v="10"/>
  </r>
  <r>
    <x v="277"/>
    <x v="59"/>
    <n v="12952.84"/>
    <x v="6"/>
  </r>
  <r>
    <x v="277"/>
    <x v="61"/>
    <n v="30219.23"/>
    <x v="6"/>
  </r>
  <r>
    <x v="277"/>
    <x v="63"/>
    <n v="22735.59"/>
    <x v="8"/>
  </r>
  <r>
    <x v="277"/>
    <x v="65"/>
    <n v="35623.72"/>
    <x v="21"/>
  </r>
  <r>
    <x v="277"/>
    <x v="67"/>
    <n v="39416.49"/>
    <x v="3"/>
  </r>
  <r>
    <x v="277"/>
    <x v="69"/>
    <n v="5141.3"/>
    <x v="3"/>
  </r>
  <r>
    <x v="277"/>
    <x v="71"/>
    <n v="4890.9399999999996"/>
    <x v="3"/>
  </r>
  <r>
    <x v="277"/>
    <x v="73"/>
    <n v="9819.1200000000008"/>
    <x v="22"/>
  </r>
  <r>
    <x v="277"/>
    <x v="74"/>
    <n v="12355.34"/>
    <x v="0"/>
  </r>
  <r>
    <x v="277"/>
    <x v="76"/>
    <n v="11978.78"/>
    <x v="0"/>
  </r>
  <r>
    <x v="277"/>
    <x v="78"/>
    <n v="11978.78"/>
    <x v="1"/>
  </r>
  <r>
    <x v="277"/>
    <x v="80"/>
    <n v="18240.419999999998"/>
    <x v="0"/>
  </r>
  <r>
    <x v="277"/>
    <x v="82"/>
    <n v="12039.89"/>
    <x v="0"/>
  </r>
  <r>
    <x v="277"/>
    <x v="84"/>
    <n v="12039.89"/>
    <x v="15"/>
  </r>
  <r>
    <x v="277"/>
    <x v="86"/>
    <n v="114494.18"/>
    <x v="0"/>
  </r>
  <r>
    <x v="277"/>
    <x v="88"/>
    <n v="1538.9"/>
    <x v="17"/>
  </r>
  <r>
    <x v="278"/>
    <x v="40"/>
    <n v="21436.5"/>
    <x v="0"/>
  </r>
  <r>
    <x v="278"/>
    <x v="41"/>
    <n v="5835.4"/>
    <x v="0"/>
  </r>
  <r>
    <x v="278"/>
    <x v="42"/>
    <n v="20729.849999999999"/>
    <x v="0"/>
  </r>
  <r>
    <x v="278"/>
    <x v="43"/>
    <n v="5643.03"/>
    <x v="0"/>
  </r>
  <r>
    <x v="278"/>
    <x v="44"/>
    <n v="20729.849999999999"/>
    <x v="1"/>
  </r>
  <r>
    <x v="278"/>
    <x v="45"/>
    <n v="1687.1"/>
    <x v="1"/>
  </r>
  <r>
    <x v="278"/>
    <x v="46"/>
    <n v="24502.25"/>
    <x v="0"/>
  </r>
  <r>
    <x v="278"/>
    <x v="47"/>
    <n v="6423.01"/>
    <x v="0"/>
  </r>
  <r>
    <x v="278"/>
    <x v="48"/>
    <n v="19208.330000000002"/>
    <x v="0"/>
  </r>
  <r>
    <x v="278"/>
    <x v="49"/>
    <n v="5035.26"/>
    <x v="0"/>
  </r>
  <r>
    <x v="278"/>
    <x v="50"/>
    <n v="38386.22"/>
    <x v="1"/>
  </r>
  <r>
    <x v="278"/>
    <x v="51"/>
    <n v="2795.23"/>
    <x v="1"/>
  </r>
  <r>
    <x v="278"/>
    <x v="34"/>
    <n v="57340.47"/>
    <x v="18"/>
  </r>
  <r>
    <x v="278"/>
    <x v="52"/>
    <n v="15031.2"/>
    <x v="18"/>
  </r>
  <r>
    <x v="278"/>
    <x v="35"/>
    <n v="60262.04"/>
    <x v="7"/>
  </r>
  <r>
    <x v="278"/>
    <x v="53"/>
    <n v="15797.06"/>
    <x v="7"/>
  </r>
  <r>
    <x v="278"/>
    <x v="36"/>
    <n v="50781.38"/>
    <x v="8"/>
  </r>
  <r>
    <x v="278"/>
    <x v="54"/>
    <n v="13311.81"/>
    <x v="8"/>
  </r>
  <r>
    <x v="278"/>
    <x v="37"/>
    <n v="64229.84"/>
    <x v="9"/>
  </r>
  <r>
    <x v="278"/>
    <x v="56"/>
    <n v="12105.19"/>
    <x v="9"/>
  </r>
  <r>
    <x v="278"/>
    <x v="38"/>
    <n v="64229.84"/>
    <x v="1"/>
  </r>
  <r>
    <x v="278"/>
    <x v="57"/>
    <n v="4677.13"/>
    <x v="1"/>
  </r>
  <r>
    <x v="278"/>
    <x v="39"/>
    <n v="28527.74"/>
    <x v="10"/>
  </r>
  <r>
    <x v="278"/>
    <x v="58"/>
    <n v="7478.25"/>
    <x v="10"/>
  </r>
  <r>
    <x v="278"/>
    <x v="59"/>
    <n v="20413.57"/>
    <x v="6"/>
  </r>
  <r>
    <x v="278"/>
    <x v="60"/>
    <n v="5351.2"/>
    <x v="6"/>
  </r>
  <r>
    <x v="278"/>
    <x v="61"/>
    <n v="47625.279999999999"/>
    <x v="6"/>
  </r>
  <r>
    <x v="278"/>
    <x v="62"/>
    <n v="12484.47"/>
    <x v="6"/>
  </r>
  <r>
    <x v="278"/>
    <x v="63"/>
    <n v="35831.120000000003"/>
    <x v="20"/>
  </r>
  <r>
    <x v="278"/>
    <x v="64"/>
    <n v="9392.75"/>
    <x v="20"/>
  </r>
  <r>
    <x v="278"/>
    <x v="65"/>
    <n v="56142.720000000001"/>
    <x v="21"/>
  </r>
  <r>
    <x v="278"/>
    <x v="66"/>
    <n v="14717.22"/>
    <x v="21"/>
  </r>
  <r>
    <x v="278"/>
    <x v="67"/>
    <n v="62120.08"/>
    <x v="3"/>
  </r>
  <r>
    <x v="278"/>
    <x v="68"/>
    <n v="4523.5"/>
    <x v="3"/>
  </r>
  <r>
    <x v="278"/>
    <x v="69"/>
    <n v="8102.65"/>
    <x v="3"/>
  </r>
  <r>
    <x v="278"/>
    <x v="70"/>
    <n v="590.02"/>
    <x v="3"/>
  </r>
  <r>
    <x v="278"/>
    <x v="71"/>
    <n v="7708.09"/>
    <x v="3"/>
  </r>
  <r>
    <x v="278"/>
    <x v="72"/>
    <n v="561.29999999999995"/>
    <x v="3"/>
  </r>
  <r>
    <x v="278"/>
    <x v="73"/>
    <n v="19531.43"/>
    <x v="22"/>
  </r>
  <r>
    <x v="278"/>
    <x v="74"/>
    <n v="19471.919999999998"/>
    <x v="0"/>
  </r>
  <r>
    <x v="278"/>
    <x v="75"/>
    <n v="5300.61"/>
    <x v="0"/>
  </r>
  <r>
    <x v="278"/>
    <x v="76"/>
    <n v="18878.47"/>
    <x v="0"/>
  </r>
  <r>
    <x v="278"/>
    <x v="77"/>
    <n v="5139.0600000000004"/>
    <x v="0"/>
  </r>
  <r>
    <x v="278"/>
    <x v="78"/>
    <n v="18878.47"/>
    <x v="1"/>
  </r>
  <r>
    <x v="278"/>
    <x v="79"/>
    <n v="1536.43"/>
    <x v="1"/>
  </r>
  <r>
    <x v="278"/>
    <x v="80"/>
    <n v="28746.76"/>
    <x v="0"/>
  </r>
  <r>
    <x v="278"/>
    <x v="81"/>
    <n v="7535.66"/>
    <x v="0"/>
  </r>
  <r>
    <x v="278"/>
    <x v="82"/>
    <n v="18974.78"/>
    <x v="0"/>
  </r>
  <r>
    <x v="278"/>
    <x v="83"/>
    <n v="4974.04"/>
    <x v="0"/>
  </r>
  <r>
    <x v="278"/>
    <x v="84"/>
    <n v="18974.78"/>
    <x v="15"/>
  </r>
  <r>
    <x v="278"/>
    <x v="85"/>
    <n v="4974.04"/>
    <x v="15"/>
  </r>
  <r>
    <x v="278"/>
    <x v="86"/>
    <n v="180441.96"/>
    <x v="0"/>
  </r>
  <r>
    <x v="278"/>
    <x v="87"/>
    <n v="47300.97"/>
    <x v="0"/>
  </r>
  <r>
    <x v="278"/>
    <x v="88"/>
    <n v="2425.3000000000002"/>
    <x v="17"/>
  </r>
  <r>
    <x v="278"/>
    <x v="89"/>
    <n v="176.61"/>
    <x v="17"/>
  </r>
  <r>
    <x v="279"/>
    <x v="40"/>
    <n v="6511.58"/>
    <x v="0"/>
  </r>
  <r>
    <x v="279"/>
    <x v="42"/>
    <n v="6296.93"/>
    <x v="0"/>
  </r>
  <r>
    <x v="279"/>
    <x v="44"/>
    <n v="6296.93"/>
    <x v="1"/>
  </r>
  <r>
    <x v="279"/>
    <x v="46"/>
    <n v="7442.84"/>
    <x v="0"/>
  </r>
  <r>
    <x v="279"/>
    <x v="48"/>
    <n v="5834.75"/>
    <x v="0"/>
  </r>
  <r>
    <x v="279"/>
    <x v="50"/>
    <n v="11660.26"/>
    <x v="1"/>
  </r>
  <r>
    <x v="279"/>
    <x v="34"/>
    <n v="17417.830000000002"/>
    <x v="18"/>
  </r>
  <r>
    <x v="279"/>
    <x v="35"/>
    <n v="18305.29"/>
    <x v="7"/>
  </r>
  <r>
    <x v="279"/>
    <x v="36"/>
    <n v="15425.43"/>
    <x v="8"/>
  </r>
  <r>
    <x v="279"/>
    <x v="37"/>
    <n v="19510.560000000001"/>
    <x v="9"/>
  </r>
  <r>
    <x v="279"/>
    <x v="38"/>
    <n v="19510.560000000001"/>
    <x v="1"/>
  </r>
  <r>
    <x v="279"/>
    <x v="39"/>
    <n v="8665.6299999999992"/>
    <x v="10"/>
  </r>
  <r>
    <x v="279"/>
    <x v="59"/>
    <n v="6200.86"/>
    <x v="6"/>
  </r>
  <r>
    <x v="279"/>
    <x v="61"/>
    <n v="14466.73"/>
    <x v="6"/>
  </r>
  <r>
    <x v="279"/>
    <x v="63"/>
    <n v="10884.12"/>
    <x v="20"/>
  </r>
  <r>
    <x v="279"/>
    <x v="65"/>
    <n v="17054"/>
    <x v="21"/>
  </r>
  <r>
    <x v="279"/>
    <x v="67"/>
    <n v="18869.7"/>
    <x v="3"/>
  </r>
  <r>
    <x v="279"/>
    <x v="69"/>
    <n v="2461.27"/>
    <x v="3"/>
  </r>
  <r>
    <x v="279"/>
    <x v="71"/>
    <n v="2341.42"/>
    <x v="3"/>
  </r>
  <r>
    <x v="279"/>
    <x v="73"/>
    <n v="4700.67"/>
    <x v="22"/>
  </r>
  <r>
    <x v="279"/>
    <x v="74"/>
    <n v="5914.82"/>
    <x v="0"/>
  </r>
  <r>
    <x v="279"/>
    <x v="76"/>
    <n v="5734.56"/>
    <x v="0"/>
  </r>
  <r>
    <x v="279"/>
    <x v="78"/>
    <n v="5734.56"/>
    <x v="1"/>
  </r>
  <r>
    <x v="279"/>
    <x v="80"/>
    <n v="8732.16"/>
    <x v="0"/>
  </r>
  <r>
    <x v="279"/>
    <x v="82"/>
    <n v="5763.81"/>
    <x v="0"/>
  </r>
  <r>
    <x v="279"/>
    <x v="84"/>
    <n v="5763.81"/>
    <x v="15"/>
  </r>
  <r>
    <x v="279"/>
    <x v="86"/>
    <n v="54811.34"/>
    <x v="0"/>
  </r>
  <r>
    <x v="279"/>
    <x v="88"/>
    <n v="736.71"/>
    <x v="17"/>
  </r>
  <r>
    <x v="280"/>
    <x v="40"/>
    <n v="11942.23"/>
    <x v="0"/>
  </r>
  <r>
    <x v="280"/>
    <x v="42"/>
    <n v="11548.56"/>
    <x v="0"/>
  </r>
  <r>
    <x v="280"/>
    <x v="44"/>
    <n v="11548.56"/>
    <x v="1"/>
  </r>
  <r>
    <x v="280"/>
    <x v="46"/>
    <n v="13650.15"/>
    <x v="0"/>
  </r>
  <r>
    <x v="280"/>
    <x v="48"/>
    <n v="10700.92"/>
    <x v="0"/>
  </r>
  <r>
    <x v="280"/>
    <x v="50"/>
    <n v="21384.89"/>
    <x v="1"/>
  </r>
  <r>
    <x v="280"/>
    <x v="34"/>
    <n v="31944.26"/>
    <x v="18"/>
  </r>
  <r>
    <x v="280"/>
    <x v="35"/>
    <n v="33571.86"/>
    <x v="7"/>
  </r>
  <r>
    <x v="280"/>
    <x v="36"/>
    <n v="28290.2"/>
    <x v="8"/>
  </r>
  <r>
    <x v="280"/>
    <x v="37"/>
    <n v="35782.32"/>
    <x v="9"/>
  </r>
  <r>
    <x v="280"/>
    <x v="38"/>
    <n v="35782.32"/>
    <x v="1"/>
  </r>
  <r>
    <x v="280"/>
    <x v="39"/>
    <n v="15892.74"/>
    <x v="10"/>
  </r>
  <r>
    <x v="280"/>
    <x v="59"/>
    <n v="11372.36"/>
    <x v="6"/>
  </r>
  <r>
    <x v="280"/>
    <x v="61"/>
    <n v="26531.95"/>
    <x v="6"/>
  </r>
  <r>
    <x v="280"/>
    <x v="63"/>
    <n v="19961.45"/>
    <x v="20"/>
  </r>
  <r>
    <x v="280"/>
    <x v="65"/>
    <n v="31276.99"/>
    <x v="21"/>
  </r>
  <r>
    <x v="280"/>
    <x v="67"/>
    <n v="34606.97"/>
    <x v="3"/>
  </r>
  <r>
    <x v="280"/>
    <x v="69"/>
    <n v="4513.97"/>
    <x v="3"/>
  </r>
  <r>
    <x v="280"/>
    <x v="71"/>
    <n v="4294.16"/>
    <x v="3"/>
  </r>
  <r>
    <x v="280"/>
    <x v="73"/>
    <n v="8621.01"/>
    <x v="22"/>
  </r>
  <r>
    <x v="280"/>
    <x v="74"/>
    <n v="10847.77"/>
    <x v="0"/>
  </r>
  <r>
    <x v="280"/>
    <x v="76"/>
    <n v="10517.16"/>
    <x v="0"/>
  </r>
  <r>
    <x v="280"/>
    <x v="78"/>
    <n v="10517.16"/>
    <x v="1"/>
  </r>
  <r>
    <x v="280"/>
    <x v="80"/>
    <n v="16014.76"/>
    <x v="0"/>
  </r>
  <r>
    <x v="280"/>
    <x v="82"/>
    <n v="10570.81"/>
    <x v="0"/>
  </r>
  <r>
    <x v="280"/>
    <x v="84"/>
    <n v="10570.81"/>
    <x v="15"/>
  </r>
  <r>
    <x v="280"/>
    <x v="86"/>
    <n v="100523.85"/>
    <x v="0"/>
  </r>
  <r>
    <x v="280"/>
    <x v="88"/>
    <n v="1351.13"/>
    <x v="17"/>
  </r>
  <r>
    <x v="281"/>
    <x v="40"/>
    <n v="84807.59"/>
    <x v="0"/>
  </r>
  <r>
    <x v="281"/>
    <x v="41"/>
    <n v="20013.18"/>
    <x v="0"/>
  </r>
  <r>
    <x v="281"/>
    <x v="42"/>
    <n v="82011.929999999993"/>
    <x v="0"/>
  </r>
  <r>
    <x v="281"/>
    <x v="43"/>
    <n v="19353.45"/>
    <x v="0"/>
  </r>
  <r>
    <x v="281"/>
    <x v="44"/>
    <n v="82011.929999999993"/>
    <x v="1"/>
  </r>
  <r>
    <x v="281"/>
    <x v="45"/>
    <n v="19353.45"/>
    <x v="1"/>
  </r>
  <r>
    <x v="281"/>
    <x v="46"/>
    <n v="96936.4"/>
    <x v="0"/>
  </r>
  <r>
    <x v="281"/>
    <x v="47"/>
    <n v="22028.46"/>
    <x v="0"/>
  </r>
  <r>
    <x v="281"/>
    <x v="48"/>
    <n v="75992.47"/>
    <x v="0"/>
  </r>
  <r>
    <x v="281"/>
    <x v="49"/>
    <n v="17269.03"/>
    <x v="0"/>
  </r>
  <r>
    <x v="281"/>
    <x v="50"/>
    <n v="151864.51999999999"/>
    <x v="1"/>
  </r>
  <r>
    <x v="281"/>
    <x v="51"/>
    <n v="34510.69"/>
    <x v="1"/>
  </r>
  <r>
    <x v="281"/>
    <x v="34"/>
    <n v="226851.77"/>
    <x v="18"/>
  </r>
  <r>
    <x v="281"/>
    <x v="52"/>
    <n v="44105.07"/>
    <x v="18"/>
  </r>
  <r>
    <x v="281"/>
    <x v="35"/>
    <n v="238410.14"/>
    <x v="7"/>
  </r>
  <r>
    <x v="281"/>
    <x v="53"/>
    <n v="46352.27"/>
    <x v="7"/>
  </r>
  <r>
    <x v="281"/>
    <x v="36"/>
    <n v="200902.55"/>
    <x v="8"/>
  </r>
  <r>
    <x v="281"/>
    <x v="54"/>
    <n v="39059.96"/>
    <x v="8"/>
  </r>
  <r>
    <x v="281"/>
    <x v="37"/>
    <n v="254107.68"/>
    <x v="9"/>
  </r>
  <r>
    <x v="281"/>
    <x v="55"/>
    <n v="22500"/>
    <x v="9"/>
  </r>
  <r>
    <x v="281"/>
    <x v="56"/>
    <n v="33662.17"/>
    <x v="9"/>
  </r>
  <r>
    <x v="281"/>
    <x v="38"/>
    <n v="254107.68"/>
    <x v="1"/>
  </r>
  <r>
    <x v="281"/>
    <x v="57"/>
    <n v="49404.22"/>
    <x v="1"/>
  </r>
  <r>
    <x v="281"/>
    <x v="39"/>
    <n v="112862.13"/>
    <x v="10"/>
  </r>
  <r>
    <x v="281"/>
    <x v="58"/>
    <n v="21942.93"/>
    <x v="10"/>
  </r>
  <r>
    <x v="281"/>
    <x v="59"/>
    <n v="80760.69"/>
    <x v="6"/>
  </r>
  <r>
    <x v="281"/>
    <x v="60"/>
    <n v="15701.69"/>
    <x v="6"/>
  </r>
  <r>
    <x v="281"/>
    <x v="61"/>
    <n v="188416.31"/>
    <x v="6"/>
  </r>
  <r>
    <x v="281"/>
    <x v="62"/>
    <n v="36632.35"/>
    <x v="6"/>
  </r>
  <r>
    <x v="281"/>
    <x v="63"/>
    <n v="141755.97"/>
    <x v="20"/>
  </r>
  <r>
    <x v="281"/>
    <x v="64"/>
    <n v="27560.53"/>
    <x v="20"/>
  </r>
  <r>
    <x v="281"/>
    <x v="65"/>
    <n v="222113.2"/>
    <x v="21"/>
  </r>
  <r>
    <x v="281"/>
    <x v="66"/>
    <n v="43183.77"/>
    <x v="21"/>
  </r>
  <r>
    <x v="281"/>
    <x v="67"/>
    <n v="245761.01"/>
    <x v="3"/>
  </r>
  <r>
    <x v="281"/>
    <x v="68"/>
    <n v="47781.45"/>
    <x v="3"/>
  </r>
  <r>
    <x v="281"/>
    <x v="69"/>
    <n v="32055.89"/>
    <x v="3"/>
  </r>
  <r>
    <x v="281"/>
    <x v="70"/>
    <n v="7284.59"/>
    <x v="3"/>
  </r>
  <r>
    <x v="281"/>
    <x v="71"/>
    <n v="30494.93"/>
    <x v="3"/>
  </r>
  <r>
    <x v="281"/>
    <x v="72"/>
    <n v="6929.87"/>
    <x v="3"/>
  </r>
  <r>
    <x v="281"/>
    <x v="73"/>
    <n v="75134.5"/>
    <x v="22"/>
  </r>
  <r>
    <x v="281"/>
    <x v="74"/>
    <n v="77035.31"/>
    <x v="0"/>
  </r>
  <r>
    <x v="281"/>
    <x v="75"/>
    <n v="18179.05"/>
    <x v="0"/>
  </r>
  <r>
    <x v="281"/>
    <x v="76"/>
    <n v="74687.490000000005"/>
    <x v="0"/>
  </r>
  <r>
    <x v="281"/>
    <x v="77"/>
    <n v="17625"/>
    <x v="0"/>
  </r>
  <r>
    <x v="281"/>
    <x v="78"/>
    <n v="74687.490000000005"/>
    <x v="1"/>
  </r>
  <r>
    <x v="281"/>
    <x v="79"/>
    <n v="17625"/>
    <x v="1"/>
  </r>
  <r>
    <x v="281"/>
    <x v="80"/>
    <n v="113728.64"/>
    <x v="0"/>
  </r>
  <r>
    <x v="281"/>
    <x v="81"/>
    <n v="25844.44"/>
    <x v="0"/>
  </r>
  <r>
    <x v="281"/>
    <x v="82"/>
    <n v="75068.5"/>
    <x v="0"/>
  </r>
  <r>
    <x v="281"/>
    <x v="83"/>
    <n v="17059.060000000001"/>
    <x v="0"/>
  </r>
  <r>
    <x v="281"/>
    <x v="84"/>
    <n v="75068.5"/>
    <x v="15"/>
  </r>
  <r>
    <x v="281"/>
    <x v="85"/>
    <n v="17059.060000000001"/>
    <x v="15"/>
  </r>
  <r>
    <x v="281"/>
    <x v="86"/>
    <n v="713868.93"/>
    <x v="0"/>
  </r>
  <r>
    <x v="281"/>
    <x v="87"/>
    <n v="162224.24"/>
    <x v="0"/>
  </r>
  <r>
    <x v="281"/>
    <x v="88"/>
    <n v="9595.02"/>
    <x v="17"/>
  </r>
  <r>
    <x v="281"/>
    <x v="89"/>
    <n v="2180.4299999999998"/>
    <x v="17"/>
  </r>
  <r>
    <x v="282"/>
    <x v="44"/>
    <n v="8753.1299999999992"/>
    <x v="34"/>
  </r>
  <r>
    <x v="282"/>
    <x v="50"/>
    <n v="16208.5"/>
    <x v="34"/>
  </r>
  <r>
    <x v="282"/>
    <x v="38"/>
    <n v="27120.91"/>
    <x v="34"/>
  </r>
  <r>
    <x v="282"/>
    <x v="78"/>
    <n v="7971.39"/>
    <x v="34"/>
  </r>
  <r>
    <x v="282"/>
    <x v="88"/>
    <n v="1024.08"/>
    <x v="17"/>
  </r>
  <r>
    <x v="283"/>
    <x v="40"/>
    <n v="44065.599999999999"/>
    <x v="0"/>
  </r>
  <r>
    <x v="283"/>
    <x v="41"/>
    <n v="11995.44"/>
    <x v="0"/>
  </r>
  <r>
    <x v="283"/>
    <x v="42"/>
    <n v="42613"/>
    <x v="0"/>
  </r>
  <r>
    <x v="283"/>
    <x v="43"/>
    <n v="11600.02"/>
    <x v="0"/>
  </r>
  <r>
    <x v="283"/>
    <x v="44"/>
    <n v="42613"/>
    <x v="1"/>
  </r>
  <r>
    <x v="283"/>
    <x v="45"/>
    <n v="11600.02"/>
    <x v="1"/>
  </r>
  <r>
    <x v="283"/>
    <x v="46"/>
    <n v="50367.67"/>
    <x v="0"/>
  </r>
  <r>
    <x v="283"/>
    <x v="47"/>
    <n v="13203.36"/>
    <x v="0"/>
  </r>
  <r>
    <x v="283"/>
    <x v="48"/>
    <n v="39485.31"/>
    <x v="0"/>
  </r>
  <r>
    <x v="283"/>
    <x v="49"/>
    <n v="10350.66"/>
    <x v="0"/>
  </r>
  <r>
    <x v="283"/>
    <x v="50"/>
    <n v="78908.05"/>
    <x v="1"/>
  </r>
  <r>
    <x v="283"/>
    <x v="51"/>
    <n v="20684.919999999998"/>
    <x v="1"/>
  </r>
  <r>
    <x v="283"/>
    <x v="34"/>
    <n v="117871.05"/>
    <x v="18"/>
  </r>
  <r>
    <x v="283"/>
    <x v="52"/>
    <n v="26435.57"/>
    <x v="18"/>
  </r>
  <r>
    <x v="283"/>
    <x v="35"/>
    <n v="123876.73"/>
    <x v="7"/>
  </r>
  <r>
    <x v="283"/>
    <x v="53"/>
    <n v="27782.5"/>
    <x v="7"/>
  </r>
  <r>
    <x v="283"/>
    <x v="36"/>
    <n v="104387.97"/>
    <x v="8"/>
  </r>
  <r>
    <x v="283"/>
    <x v="54"/>
    <n v="23411.64"/>
    <x v="8"/>
  </r>
  <r>
    <x v="283"/>
    <x v="37"/>
    <n v="132033.09"/>
    <x v="9"/>
  </r>
  <r>
    <x v="283"/>
    <x v="55"/>
    <n v="40743.11"/>
    <x v="9"/>
  </r>
  <r>
    <x v="283"/>
    <x v="56"/>
    <n v="20176.34"/>
    <x v="9"/>
  </r>
  <r>
    <x v="283"/>
    <x v="38"/>
    <n v="132033.09"/>
    <x v="1"/>
  </r>
  <r>
    <x v="283"/>
    <x v="57"/>
    <n v="29611.759999999998"/>
    <x v="1"/>
  </r>
  <r>
    <x v="283"/>
    <x v="39"/>
    <n v="58642.6"/>
    <x v="10"/>
  </r>
  <r>
    <x v="283"/>
    <x v="58"/>
    <n v="13152.09"/>
    <x v="10"/>
  </r>
  <r>
    <x v="283"/>
    <x v="59"/>
    <n v="41962.85"/>
    <x v="6"/>
  </r>
  <r>
    <x v="283"/>
    <x v="60"/>
    <n v="9411.23"/>
    <x v="6"/>
  </r>
  <r>
    <x v="283"/>
    <x v="61"/>
    <n v="97900.18"/>
    <x v="6"/>
  </r>
  <r>
    <x v="283"/>
    <x v="62"/>
    <n v="21956.6"/>
    <x v="6"/>
  </r>
  <r>
    <x v="283"/>
    <x v="63"/>
    <n v="77166.75"/>
    <x v="20"/>
  </r>
  <r>
    <x v="283"/>
    <x v="64"/>
    <n v="16519.16"/>
    <x v="20"/>
  </r>
  <r>
    <x v="283"/>
    <x v="65"/>
    <n v="120910.29"/>
    <x v="21"/>
  </r>
  <r>
    <x v="283"/>
    <x v="66"/>
    <n v="25883.38"/>
    <x v="21"/>
  </r>
  <r>
    <x v="283"/>
    <x v="67"/>
    <n v="133783.28"/>
    <x v="3"/>
  </r>
  <r>
    <x v="283"/>
    <x v="68"/>
    <n v="28639.11"/>
    <x v="3"/>
  </r>
  <r>
    <x v="283"/>
    <x v="69"/>
    <n v="16656.080000000002"/>
    <x v="3"/>
  </r>
  <r>
    <x v="283"/>
    <x v="70"/>
    <n v="4366.22"/>
    <x v="3"/>
  </r>
  <r>
    <x v="283"/>
    <x v="71"/>
    <n v="15845.02"/>
    <x v="3"/>
  </r>
  <r>
    <x v="283"/>
    <x v="72"/>
    <n v="4153.6099999999997"/>
    <x v="3"/>
  </r>
  <r>
    <x v="283"/>
    <x v="73"/>
    <n v="42171.3"/>
    <x v="22"/>
  </r>
  <r>
    <x v="283"/>
    <x v="74"/>
    <n v="40027.160000000003"/>
    <x v="0"/>
  </r>
  <r>
    <x v="283"/>
    <x v="75"/>
    <n v="10896.11"/>
    <x v="0"/>
  </r>
  <r>
    <x v="283"/>
    <x v="76"/>
    <n v="38807.25"/>
    <x v="0"/>
  </r>
  <r>
    <x v="283"/>
    <x v="77"/>
    <n v="10564.03"/>
    <x v="0"/>
  </r>
  <r>
    <x v="283"/>
    <x v="78"/>
    <n v="38807.25"/>
    <x v="1"/>
  </r>
  <r>
    <x v="283"/>
    <x v="79"/>
    <n v="10564.03"/>
    <x v="1"/>
  </r>
  <r>
    <x v="283"/>
    <x v="80"/>
    <n v="59092.84"/>
    <x v="0"/>
  </r>
  <r>
    <x v="283"/>
    <x v="81"/>
    <n v="15490.57"/>
    <x v="0"/>
  </r>
  <r>
    <x v="283"/>
    <x v="82"/>
    <n v="39005.22"/>
    <x v="0"/>
  </r>
  <r>
    <x v="283"/>
    <x v="83"/>
    <n v="10224.81"/>
    <x v="0"/>
  </r>
  <r>
    <x v="283"/>
    <x v="84"/>
    <n v="39005.22"/>
    <x v="15"/>
  </r>
  <r>
    <x v="283"/>
    <x v="85"/>
    <n v="10224.81"/>
    <x v="15"/>
  </r>
  <r>
    <x v="283"/>
    <x v="86"/>
    <n v="370922.75"/>
    <x v="0"/>
  </r>
  <r>
    <x v="283"/>
    <x v="87"/>
    <n v="97233.51"/>
    <x v="0"/>
  </r>
  <r>
    <x v="283"/>
    <x v="88"/>
    <n v="4985.5200000000004"/>
    <x v="17"/>
  </r>
  <r>
    <x v="283"/>
    <x v="89"/>
    <n v="1306.9000000000001"/>
    <x v="17"/>
  </r>
  <r>
    <x v="284"/>
    <x v="40"/>
    <n v="3217.86"/>
    <x v="0"/>
  </r>
  <r>
    <x v="284"/>
    <x v="42"/>
    <n v="3111.78"/>
    <x v="0"/>
  </r>
  <r>
    <x v="284"/>
    <x v="44"/>
    <n v="3111.78"/>
    <x v="1"/>
  </r>
  <r>
    <x v="284"/>
    <x v="46"/>
    <n v="3678.06"/>
    <x v="0"/>
  </r>
  <r>
    <x v="284"/>
    <x v="48"/>
    <n v="2883.38"/>
    <x v="0"/>
  </r>
  <r>
    <x v="284"/>
    <x v="50"/>
    <n v="5762.2"/>
    <x v="1"/>
  </r>
  <r>
    <x v="284"/>
    <x v="34"/>
    <n v="8607.44"/>
    <x v="18"/>
  </r>
  <r>
    <x v="284"/>
    <x v="35"/>
    <n v="9046"/>
    <x v="7"/>
  </r>
  <r>
    <x v="284"/>
    <x v="36"/>
    <n v="7622.85"/>
    <x v="19"/>
  </r>
  <r>
    <x v="284"/>
    <x v="37"/>
    <n v="9641.61"/>
    <x v="9"/>
  </r>
  <r>
    <x v="284"/>
    <x v="38"/>
    <n v="9641.61"/>
    <x v="1"/>
  </r>
  <r>
    <x v="284"/>
    <x v="39"/>
    <n v="4282.33"/>
    <x v="10"/>
  </r>
  <r>
    <x v="284"/>
    <x v="59"/>
    <n v="3064.3"/>
    <x v="6"/>
  </r>
  <r>
    <x v="284"/>
    <x v="61"/>
    <n v="7149.08"/>
    <x v="6"/>
  </r>
  <r>
    <x v="284"/>
    <x v="63"/>
    <n v="5378.65"/>
    <x v="20"/>
  </r>
  <r>
    <x v="284"/>
    <x v="65"/>
    <n v="8427.64"/>
    <x v="21"/>
  </r>
  <r>
    <x v="284"/>
    <x v="67"/>
    <n v="9324.91"/>
    <x v="3"/>
  </r>
  <r>
    <x v="284"/>
    <x v="69"/>
    <n v="1216.3"/>
    <x v="3"/>
  </r>
  <r>
    <x v="284"/>
    <x v="71"/>
    <n v="1157.07"/>
    <x v="3"/>
  </r>
  <r>
    <x v="284"/>
    <x v="73"/>
    <n v="2322.9499999999998"/>
    <x v="23"/>
  </r>
  <r>
    <x v="284"/>
    <x v="74"/>
    <n v="2922.95"/>
    <x v="0"/>
  </r>
  <r>
    <x v="284"/>
    <x v="76"/>
    <n v="2833.87"/>
    <x v="0"/>
  </r>
  <r>
    <x v="284"/>
    <x v="78"/>
    <n v="2833.87"/>
    <x v="1"/>
  </r>
  <r>
    <x v="284"/>
    <x v="80"/>
    <n v="4315.21"/>
    <x v="0"/>
  </r>
  <r>
    <x v="284"/>
    <x v="82"/>
    <n v="2848.33"/>
    <x v="0"/>
  </r>
  <r>
    <x v="284"/>
    <x v="84"/>
    <n v="2848.33"/>
    <x v="15"/>
  </r>
  <r>
    <x v="284"/>
    <x v="86"/>
    <n v="27086.34"/>
    <x v="0"/>
  </r>
  <r>
    <x v="284"/>
    <x v="88"/>
    <n v="364.06"/>
    <x v="17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  <r>
    <x v="285"/>
    <x v="116"/>
    <m/>
    <x v="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7E4E6A-194D-4441-861B-56BF982F4BA4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rowHeaderCaption="Beneficiary Name">
  <location ref="A2:C58" firstHeaderRow="0" firstDataRow="1" firstDataCol="1"/>
  <pivotFields count="4">
    <pivotField axis="axisRow" showAll="0" defaultSubtotal="0">
      <items count="286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</items>
    </pivotField>
    <pivotField axis="axisRow" showAll="0">
      <items count="135">
        <item x="40"/>
        <item m="1" x="125"/>
        <item x="0"/>
        <item x="41"/>
        <item x="94"/>
        <item x="42"/>
        <item x="1"/>
        <item x="43"/>
        <item x="95"/>
        <item x="44"/>
        <item x="2"/>
        <item x="45"/>
        <item x="46"/>
        <item x="3"/>
        <item x="4"/>
        <item x="47"/>
        <item x="96"/>
        <item x="48"/>
        <item x="5"/>
        <item x="6"/>
        <item x="49"/>
        <item x="97"/>
        <item x="50"/>
        <item x="7"/>
        <item x="51"/>
        <item x="34"/>
        <item m="1" x="117"/>
        <item x="8"/>
        <item x="9"/>
        <item x="52"/>
        <item x="92"/>
        <item x="10"/>
        <item x="103"/>
        <item x="93"/>
        <item x="35"/>
        <item m="1" x="118"/>
        <item x="11"/>
        <item x="53"/>
        <item x="91"/>
        <item m="1" x="119"/>
        <item x="104"/>
        <item x="36"/>
        <item m="1" x="130"/>
        <item x="12"/>
        <item x="54"/>
        <item x="105"/>
        <item x="37"/>
        <item m="1" x="131"/>
        <item x="13"/>
        <item x="55"/>
        <item x="56"/>
        <item m="1" x="132"/>
        <item x="106"/>
        <item x="38"/>
        <item m="1" x="133"/>
        <item x="14"/>
        <item x="57"/>
        <item x="107"/>
        <item x="39"/>
        <item x="15"/>
        <item x="58"/>
        <item x="108"/>
        <item x="59"/>
        <item m="1" x="120"/>
        <item x="16"/>
        <item x="17"/>
        <item x="60"/>
        <item x="109"/>
        <item x="61"/>
        <item m="1" x="121"/>
        <item x="18"/>
        <item x="62"/>
        <item x="110"/>
        <item x="63"/>
        <item m="1" x="122"/>
        <item x="19"/>
        <item x="64"/>
        <item x="90"/>
        <item x="111"/>
        <item x="65"/>
        <item m="1" x="123"/>
        <item x="20"/>
        <item x="66"/>
        <item m="1" x="126"/>
        <item x="112"/>
        <item x="67"/>
        <item m="1" x="124"/>
        <item x="21"/>
        <item x="68"/>
        <item x="113"/>
        <item x="69"/>
        <item x="22"/>
        <item x="70"/>
        <item x="114"/>
        <item x="71"/>
        <item x="23"/>
        <item x="72"/>
        <item x="115"/>
        <item h="1" x="73"/>
        <item x="74"/>
        <item m="1" x="127"/>
        <item x="24"/>
        <item x="75"/>
        <item x="98"/>
        <item x="76"/>
        <item x="25"/>
        <item x="77"/>
        <item x="99"/>
        <item x="78"/>
        <item x="26"/>
        <item x="79"/>
        <item x="80"/>
        <item m="1" x="128"/>
        <item x="27"/>
        <item x="81"/>
        <item x="100"/>
        <item x="82"/>
        <item x="28"/>
        <item x="83"/>
        <item x="101"/>
        <item x="84"/>
        <item x="29"/>
        <item x="85"/>
        <item x="30"/>
        <item x="86"/>
        <item m="1" x="129"/>
        <item x="31"/>
        <item x="87"/>
        <item x="102"/>
        <item x="32"/>
        <item x="88"/>
        <item x="33"/>
        <item x="89"/>
        <item h="1" x="116"/>
        <item t="default"/>
      </items>
    </pivotField>
    <pivotField dataField="1" numFmtId="164" showAll="0"/>
    <pivotField dataField="1" showAll="0"/>
  </pivotFields>
  <rowFields count="2">
    <field x="0"/>
    <field x="1"/>
  </rowFields>
  <rowItems count="56">
    <i>
      <x v="2"/>
    </i>
    <i r="1">
      <x/>
    </i>
    <i r="1">
      <x v="3"/>
    </i>
    <i r="1">
      <x v="5"/>
    </i>
    <i r="1">
      <x v="7"/>
    </i>
    <i r="1">
      <x v="9"/>
    </i>
    <i r="1">
      <x v="11"/>
    </i>
    <i r="1">
      <x v="12"/>
    </i>
    <i r="1">
      <x v="15"/>
    </i>
    <i r="1">
      <x v="17"/>
    </i>
    <i r="1">
      <x v="20"/>
    </i>
    <i r="1">
      <x v="22"/>
    </i>
    <i r="1">
      <x v="24"/>
    </i>
    <i r="1">
      <x v="25"/>
    </i>
    <i r="1">
      <x v="29"/>
    </i>
    <i r="1">
      <x v="34"/>
    </i>
    <i r="1">
      <x v="37"/>
    </i>
    <i r="1">
      <x v="41"/>
    </i>
    <i r="1">
      <x v="44"/>
    </i>
    <i r="1">
      <x v="46"/>
    </i>
    <i r="1">
      <x v="49"/>
    </i>
    <i r="1">
      <x v="50"/>
    </i>
    <i r="1">
      <x v="53"/>
    </i>
    <i r="1">
      <x v="56"/>
    </i>
    <i r="1">
      <x v="58"/>
    </i>
    <i r="1">
      <x v="60"/>
    </i>
    <i r="1">
      <x v="62"/>
    </i>
    <i r="1">
      <x v="66"/>
    </i>
    <i r="1">
      <x v="68"/>
    </i>
    <i r="1">
      <x v="71"/>
    </i>
    <i r="1">
      <x v="73"/>
    </i>
    <i r="1">
      <x v="76"/>
    </i>
    <i r="1">
      <x v="79"/>
    </i>
    <i r="1">
      <x v="82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99"/>
    </i>
    <i r="1">
      <x v="102"/>
    </i>
    <i r="1">
      <x v="104"/>
    </i>
    <i r="1">
      <x v="106"/>
    </i>
    <i r="1">
      <x v="108"/>
    </i>
    <i r="1">
      <x v="110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 r="1">
      <x v="130"/>
    </i>
    <i r="1">
      <x v="132"/>
    </i>
  </rowItems>
  <colFields count="1">
    <field x="-2"/>
  </colFields>
  <colItems count="2">
    <i>
      <x/>
    </i>
    <i i="1">
      <x v="1"/>
    </i>
  </colItems>
  <dataFields count="2">
    <dataField name="Total Payment Amount" fld="2" baseField="0" baseItem="0" numFmtId="164"/>
    <dataField name="Date of Payment" fld="3" subtotal="product" baseField="0" baseItem="0" numFmtId="14"/>
  </dataFields>
  <formats count="1466">
    <format dxfId="6320">
      <pivotArea field="0" type="button" dataOnly="0" labelOnly="1" outline="0" axis="axisRow" fieldPosition="0"/>
    </format>
    <format dxfId="63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18">
      <pivotArea field="0" type="button" dataOnly="0" labelOnly="1" outline="0" axis="axisRow" fieldPosition="0"/>
    </format>
    <format dxfId="63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1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14">
      <pivotArea collapsedLevelsAreSubtotals="1" fieldPosition="0">
        <references count="3">
          <reference field="4294967294" count="1" selected="0">
            <x v="0"/>
          </reference>
          <reference field="0" count="0" selected="0"/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63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31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310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30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30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30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306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305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6304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6303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302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301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300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9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6298">
      <pivotArea dataOnly="0" labelOnly="1" fieldPosition="0">
        <references count="2">
          <reference field="0" count="1" selected="0">
            <x v="5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97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6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1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0"/>
            <x v="102"/>
            <x v="104"/>
            <x v="106"/>
          </reference>
        </references>
      </pivotArea>
    </format>
    <format dxfId="6295">
      <pivotArea dataOnly="0" labelOnly="1" fieldPosition="0">
        <references count="2">
          <reference field="0" count="1" selected="0">
            <x v="7"/>
          </reference>
          <reference field="1" count="14">
            <x v="108"/>
            <x v="110"/>
            <x v="111"/>
            <x v="112"/>
            <x v="114"/>
            <x v="116"/>
            <x v="118"/>
            <x v="120"/>
            <x v="122"/>
            <x v="124"/>
            <x v="125"/>
            <x v="127"/>
            <x v="130"/>
            <x v="132"/>
          </reference>
        </references>
      </pivotArea>
    </format>
    <format dxfId="6294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3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2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1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90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9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6288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6287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6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5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4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3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2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6281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80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9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8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7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6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5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4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3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72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6271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270">
      <pivotArea dataOnly="0" labelOnly="1" fieldPosition="0">
        <references count="2">
          <reference field="0" count="1" selected="0">
            <x v="3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69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6268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267">
      <pivotArea dataOnly="0" labelOnly="1" fieldPosition="0">
        <references count="2">
          <reference field="0" count="1" selected="0">
            <x v="3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66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65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64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63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62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6"/>
            <x v="29"/>
            <x v="35"/>
            <x v="37"/>
            <x v="39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6261">
      <pivotArea dataOnly="0" labelOnly="1" fieldPosition="0">
        <references count="2">
          <reference field="0" count="1" selected="0">
            <x v="38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60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6"/>
            <x v="71"/>
            <x v="74"/>
            <x v="76"/>
            <x v="80"/>
            <x v="82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6259">
      <pivotArea dataOnly="0" labelOnly="1" fieldPosition="0">
        <references count="2">
          <reference field="0" count="1" selected="0">
            <x v="39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6258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7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6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5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4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3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7"/>
            <x v="50"/>
            <x v="53"/>
            <x v="54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6252">
      <pivotArea dataOnly="0" labelOnly="1" fieldPosition="0">
        <references count="2">
          <reference field="0" count="1" selected="0">
            <x v="45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51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50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9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8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7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6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7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6245">
      <pivotArea dataOnly="0" labelOnly="1" fieldPosition="0">
        <references count="2">
          <reference field="0" count="1" selected="0">
            <x v="51"/>
          </reference>
          <reference field="1" count="14"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44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3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42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6241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6240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39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38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237">
      <pivotArea dataOnly="0" labelOnly="1" fieldPosition="0">
        <references count="2">
          <reference field="0" count="1" selected="0">
            <x v="5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36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35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34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33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6232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6231">
      <pivotArea dataOnly="0" labelOnly="1" fieldPosition="0">
        <references count="2">
          <reference field="0" count="1" selected="0">
            <x v="62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30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9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8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227">
      <pivotArea dataOnly="0" labelOnly="1" fieldPosition="0">
        <references count="2">
          <reference field="0" count="1" selected="0">
            <x v="6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26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6225">
      <pivotArea dataOnly="0" labelOnly="1" fieldPosition="0">
        <references count="2">
          <reference field="0" count="1" selected="0">
            <x v="66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6224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3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2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1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20">
      <pivotArea dataOnly="0" labelOnly="1" fieldPosition="0">
        <references count="2">
          <reference field="0" count="1" selected="0">
            <x v="71"/>
          </reference>
          <reference field="1" count="43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3"/>
            <x v="66"/>
            <x v="69"/>
            <x v="71"/>
            <x v="74"/>
            <x v="76"/>
            <x v="80"/>
            <x v="82"/>
            <x v="83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6219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8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217">
      <pivotArea dataOnly="0" labelOnly="1" fieldPosition="0">
        <references count="2">
          <reference field="0" count="1" selected="0">
            <x v="7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216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5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4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3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2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11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6210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9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8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7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8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206">
      <pivotArea dataOnly="0" labelOnly="1" fieldPosition="0">
        <references count="2">
          <reference field="0" count="1" selected="0">
            <x v="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05">
      <pivotArea dataOnly="0" labelOnly="1" fieldPosition="0">
        <references count="2">
          <reference field="0" count="1" selected="0">
            <x v="8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4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204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3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2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1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200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9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98">
      <pivotArea dataOnly="0" labelOnly="1" fieldPosition="0">
        <references count="2">
          <reference field="0" count="1" selected="0">
            <x v="9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97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6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5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6194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3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2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1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90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9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8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7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6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6185">
      <pivotArea dataOnly="0" labelOnly="1" fieldPosition="0">
        <references count="2">
          <reference field="0" count="1" selected="0">
            <x v="102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84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6183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6182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1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80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6179">
      <pivotArea dataOnly="0" labelOnly="1" fieldPosition="0">
        <references count="2">
          <reference field="0" count="1" selected="0">
            <x v="10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78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77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76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6175">
      <pivotArea dataOnly="0" labelOnly="1" fieldPosition="0">
        <references count="2">
          <reference field="0" count="1" selected="0">
            <x v="109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74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173">
      <pivotArea dataOnly="0" labelOnly="1" fieldPosition="0">
        <references count="2">
          <reference field="0" count="1" selected="0">
            <x v="11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172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71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6170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6169">
      <pivotArea dataOnly="0" labelOnly="1" fieldPosition="0">
        <references count="2">
          <reference field="0" count="1" selected="0">
            <x v="11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68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67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66">
      <pivotArea dataOnly="0" labelOnly="1" fieldPosition="0">
        <references count="2">
          <reference field="0" count="1" selected="0">
            <x v="116"/>
          </reference>
          <reference field="1" count="38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4"/>
            <x v="56"/>
            <x v="60"/>
            <x v="66"/>
            <x v="71"/>
            <x v="76"/>
            <x v="82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6165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2"/>
            <x v="114"/>
            <x v="116"/>
            <x v="118"/>
            <x v="120"/>
            <x v="122"/>
          </reference>
        </references>
      </pivotArea>
    </format>
    <format dxfId="6164">
      <pivotArea dataOnly="0" labelOnly="1" fieldPosition="0">
        <references count="2">
          <reference field="0" count="1" selected="0">
            <x v="117"/>
          </reference>
          <reference field="1" count="5">
            <x v="124"/>
            <x v="125"/>
            <x v="127"/>
            <x v="130"/>
            <x v="132"/>
          </reference>
        </references>
      </pivotArea>
    </format>
    <format dxfId="6163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62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61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6160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59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58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57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56">
      <pivotArea dataOnly="0" labelOnly="1" fieldPosition="0">
        <references count="2">
          <reference field="0" count="1" selected="0">
            <x v="12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55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6154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53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52">
      <pivotArea dataOnly="0" labelOnly="1" fieldPosition="0">
        <references count="2">
          <reference field="0" count="1" selected="0">
            <x v="12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51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50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9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8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7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6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5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44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143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142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6141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40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39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38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37">
      <pivotArea dataOnly="0" labelOnly="1" fieldPosition="0">
        <references count="2">
          <reference field="0" count="1" selected="0">
            <x v="13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36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35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34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133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132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31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6130">
      <pivotArea dataOnly="0" labelOnly="1" fieldPosition="0">
        <references count="2">
          <reference field="0" count="1" selected="0">
            <x v="144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29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6128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27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26">
      <pivotArea dataOnly="0" labelOnly="1" fieldPosition="0">
        <references count="2">
          <reference field="0" count="1" selected="0">
            <x v="14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25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24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23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22">
      <pivotArea dataOnly="0" labelOnly="1" fieldPosition="0">
        <references count="2">
          <reference field="0" count="1" selected="0">
            <x v="15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21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20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19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18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6117">
      <pivotArea dataOnly="0" labelOnly="1" fieldPosition="0">
        <references count="2">
          <reference field="0" count="1" selected="0">
            <x v="154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16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15">
      <pivotArea dataOnly="0" labelOnly="1" fieldPosition="0">
        <references count="2">
          <reference field="0" count="1" selected="0">
            <x v="15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14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13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12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11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110">
      <pivotArea dataOnly="0" labelOnly="1" fieldPosition="0">
        <references count="2">
          <reference field="0" count="1" selected="0">
            <x v="1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09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08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07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06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6105">
      <pivotArea dataOnly="0" labelOnly="1" fieldPosition="0">
        <references count="2">
          <reference field="0" count="1" selected="0">
            <x v="16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104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03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6102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6101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100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6099">
      <pivotArea dataOnly="0" labelOnly="1" fieldPosition="0">
        <references count="2">
          <reference field="0" count="1" selected="0">
            <x v="16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98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97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96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95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94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6093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92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91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90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6089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6088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6087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6">
      <pivotArea dataOnly="0" labelOnly="1" fieldPosition="0">
        <references count="2">
          <reference field="0" count="1" selected="0">
            <x v="178"/>
          </reference>
          <reference field="1" count="28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6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6085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4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3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2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1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80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9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8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7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6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5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4">
      <pivotArea dataOnly="0" labelOnly="1" fieldPosition="0">
        <references count="2">
          <reference field="0" count="1" selected="0">
            <x v="190"/>
          </reference>
          <reference field="1" count="49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73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</reference>
        </references>
      </pivotArea>
    </format>
    <format dxfId="6072">
      <pivotArea dataOnly="0" labelOnly="1" fieldPosition="0">
        <references count="2">
          <reference field="0" count="1" selected="0">
            <x v="191"/>
          </reference>
          <reference field="1" count="22"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6071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70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9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068">
      <pivotArea dataOnly="0" labelOnly="1" fieldPosition="0">
        <references count="2">
          <reference field="0" count="1" selected="0">
            <x v="19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67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6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5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4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3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2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1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60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6059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8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7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6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55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54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3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2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51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6050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6049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048">
      <pivotArea dataOnly="0" labelOnly="1" fieldPosition="0">
        <references count="2">
          <reference field="0" count="1" selected="0">
            <x v="21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47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46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045">
      <pivotArea dataOnly="0" labelOnly="1" fieldPosition="0">
        <references count="2">
          <reference field="0" count="1" selected="0">
            <x v="21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44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43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6042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41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40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6039">
      <pivotArea dataOnly="0" labelOnly="1" fieldPosition="0">
        <references count="2">
          <reference field="0" count="1" selected="0">
            <x v="218"/>
          </reference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6038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37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36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6035">
      <pivotArea dataOnly="0" labelOnly="1" fieldPosition="0">
        <references count="2">
          <reference field="0" count="1" selected="0">
            <x v="220"/>
          </reference>
          <reference field="1" count="16">
            <x v="103"/>
            <x v="104"/>
            <x v="106"/>
            <x v="107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34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33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32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31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6030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6029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6028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6027">
      <pivotArea dataOnly="0" labelOnly="1" fieldPosition="0">
        <references count="2">
          <reference field="0" count="1" selected="0">
            <x v="22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26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25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6024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23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22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6021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20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19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18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17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16">
      <pivotArea dataOnly="0" labelOnly="1" fieldPosition="0">
        <references count="2">
          <reference field="0" count="1" selected="0">
            <x v="23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15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14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6013">
      <pivotArea dataOnly="0" labelOnly="1" fieldPosition="0">
        <references count="2">
          <reference field="0" count="1" selected="0">
            <x v="2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12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11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10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09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08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6007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6006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05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04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6003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6002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6001">
      <pivotArea dataOnly="0" labelOnly="1" fieldPosition="0">
        <references count="2">
          <reference field="0" count="1" selected="0">
            <x v="24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6000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99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5998">
      <pivotArea dataOnly="0" labelOnly="1" fieldPosition="0">
        <references count="2">
          <reference field="0" count="1" selected="0">
            <x v="24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97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96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95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5994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993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992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91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90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89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88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987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5986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85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5984">
      <pivotArea dataOnly="0" labelOnly="1" fieldPosition="0">
        <references count="2">
          <reference field="0" count="1" selected="0">
            <x v="258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83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5982">
      <pivotArea dataOnly="0" labelOnly="1" fieldPosition="0">
        <references count="2">
          <reference field="0" count="1" selected="0">
            <x v="2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81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80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79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5978">
      <pivotArea dataOnly="0" labelOnly="1" fieldPosition="0">
        <references count="2">
          <reference field="0" count="1" selected="0">
            <x v="262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77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976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975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5974">
      <pivotArea dataOnly="0" labelOnly="1" fieldPosition="0">
        <references count="2">
          <reference field="0" count="1" selected="0">
            <x v="26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73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72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71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70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9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8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7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6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5965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5964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3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2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1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60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59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4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958">
      <pivotArea dataOnly="0" labelOnly="1" fieldPosition="0">
        <references count="2">
          <reference field="0" count="1" selected="0">
            <x v="278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957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56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55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5954">
      <pivotArea dataOnly="0" labelOnly="1" fieldPosition="0">
        <references count="2">
          <reference field="0" count="1" selected="0">
            <x v="28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53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5952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5951">
      <pivotArea dataOnly="0" labelOnly="1" fieldPosition="0">
        <references count="2">
          <reference field="0" count="1" selected="0">
            <x v="2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950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49">
      <pivotArea type="all" dataOnly="0" outline="0" fieldPosition="0"/>
    </format>
    <format dxfId="5948">
      <pivotArea outline="0" collapsedLevelsAreSubtotals="1" fieldPosition="0"/>
    </format>
    <format dxfId="5947">
      <pivotArea field="0" type="button" dataOnly="0" labelOnly="1" outline="0" axis="axisRow" fieldPosition="0"/>
    </format>
    <format dxfId="594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94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94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94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94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941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940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5939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5938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937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936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35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34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933">
      <pivotArea dataOnly="0" labelOnly="1" fieldPosition="0">
        <references count="2">
          <reference field="0" count="1" selected="0">
            <x v="5"/>
          </reference>
          <reference field="1" count="4">
            <x v="124"/>
            <x v="127"/>
            <x v="130"/>
            <x v="132"/>
          </reference>
        </references>
      </pivotArea>
    </format>
    <format dxfId="5932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31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930">
      <pivotArea dataOnly="0" labelOnly="1" fieldPosition="0">
        <references count="2">
          <reference field="0" count="1" selected="0">
            <x v="7"/>
          </reference>
          <reference field="1" count="4">
            <x v="124"/>
            <x v="127"/>
            <x v="130"/>
            <x v="132"/>
          </reference>
        </references>
      </pivotArea>
    </format>
    <format dxfId="5929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8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7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6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5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4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5923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5922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1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20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9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8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7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5916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5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4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3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2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1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10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09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08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07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5906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905">
      <pivotArea dataOnly="0" labelOnly="1" fieldPosition="0">
        <references count="2">
          <reference field="0" count="1" selected="0">
            <x v="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904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5903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902">
      <pivotArea dataOnly="0" labelOnly="1" fieldPosition="0">
        <references count="2">
          <reference field="0" count="1" selected="0">
            <x v="3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901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900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9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8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7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</reference>
        </references>
      </pivotArea>
    </format>
    <format dxfId="5896">
      <pivotArea dataOnly="0" labelOnly="1" fieldPosition="0">
        <references count="2">
          <reference field="0" count="1" selected="0">
            <x v="38"/>
          </reference>
          <reference field="1" count="1">
            <x v="132"/>
          </reference>
        </references>
      </pivotArea>
    </format>
    <format dxfId="5895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6"/>
            <x v="71"/>
            <x v="76"/>
            <x v="82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894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3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2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1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90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9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88">
      <pivotArea dataOnly="0" labelOnly="1" fieldPosition="0">
        <references count="2">
          <reference field="0" count="1" selected="0">
            <x v="45"/>
          </reference>
          <reference field="1" count="4">
            <x v="124"/>
            <x v="127"/>
            <x v="130"/>
            <x v="132"/>
          </reference>
        </references>
      </pivotArea>
    </format>
    <format dxfId="5887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6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5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4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3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82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7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881">
      <pivotArea dataOnly="0" labelOnly="1" fieldPosition="0">
        <references count="2">
          <reference field="0" count="1" selected="0">
            <x v="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880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9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8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77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5876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5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4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873">
      <pivotArea dataOnly="0" labelOnly="1" fieldPosition="0">
        <references count="2">
          <reference field="0" count="1" selected="0">
            <x v="5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872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1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70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69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5868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67">
      <pivotArea dataOnly="0" labelOnly="1" fieldPosition="0">
        <references count="2">
          <reference field="0" count="1" selected="0">
            <x v="62"/>
          </reference>
          <reference field="1" count="4">
            <x v="124"/>
            <x v="127"/>
            <x v="130"/>
            <x v="132"/>
          </reference>
        </references>
      </pivotArea>
    </format>
    <format dxfId="5866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65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64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863">
      <pivotArea dataOnly="0" labelOnly="1" fieldPosition="0">
        <references count="2">
          <reference field="0" count="1" selected="0">
            <x v="6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862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61">
      <pivotArea dataOnly="0" labelOnly="1" fieldPosition="0">
        <references count="2">
          <reference field="0" count="1" selected="0">
            <x v="66"/>
          </reference>
          <reference field="1" count="4">
            <x v="124"/>
            <x v="127"/>
            <x v="130"/>
            <x v="132"/>
          </reference>
        </references>
      </pivotArea>
    </format>
    <format dxfId="5860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9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8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7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6">
      <pivotArea dataOnly="0" labelOnly="1" fieldPosition="0">
        <references count="2">
          <reference field="0" count="1" selected="0">
            <x v="71"/>
          </reference>
          <reference field="1" count="37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855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4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53">
      <pivotArea dataOnly="0" labelOnly="1" fieldPosition="0">
        <references count="2">
          <reference field="0" count="1" selected="0">
            <x v="73"/>
          </reference>
          <reference field="1" count="4">
            <x v="124"/>
            <x v="127"/>
            <x v="130"/>
            <x v="132"/>
          </reference>
        </references>
      </pivotArea>
    </format>
    <format dxfId="5852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1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50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9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8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7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5846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5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4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43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842">
      <pivotArea dataOnly="0" labelOnly="1" fieldPosition="0">
        <references count="2">
          <reference field="0" count="1" selected="0">
            <x v="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841">
      <pivotArea dataOnly="0" labelOnly="1" fieldPosition="0">
        <references count="2">
          <reference field="0" count="1" selected="0">
            <x v="84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840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9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8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7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6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5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834">
      <pivotArea dataOnly="0" labelOnly="1" fieldPosition="0">
        <references count="2">
          <reference field="0" count="1" selected="0">
            <x v="9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833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2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31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5830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9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8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7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6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5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4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3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22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821">
      <pivotArea dataOnly="0" labelOnly="1" fieldPosition="0">
        <references count="2">
          <reference field="0" count="1" selected="0">
            <x v="10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820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819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5818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17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16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15">
      <pivotArea dataOnly="0" labelOnly="1" fieldPosition="0">
        <references count="2">
          <reference field="0" count="1" selected="0">
            <x v="106"/>
          </reference>
          <reference field="1" count="4">
            <x v="124"/>
            <x v="127"/>
            <x v="130"/>
            <x v="132"/>
          </reference>
        </references>
      </pivotArea>
    </format>
    <format dxfId="5814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13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12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11">
      <pivotArea dataOnly="0" labelOnly="1" fieldPosition="0">
        <references count="2">
          <reference field="0" count="1" selected="0">
            <x v="109"/>
          </reference>
          <reference field="1" count="4">
            <x v="124"/>
            <x v="127"/>
            <x v="130"/>
            <x v="132"/>
          </reference>
        </references>
      </pivotArea>
    </format>
    <format dxfId="5810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09">
      <pivotArea dataOnly="0" labelOnly="1" fieldPosition="0">
        <references count="2">
          <reference field="0" count="1" selected="0">
            <x v="110"/>
          </reference>
          <reference field="1" count="4">
            <x v="124"/>
            <x v="127"/>
            <x v="130"/>
            <x v="132"/>
          </reference>
        </references>
      </pivotArea>
    </format>
    <format dxfId="5808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07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5806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805">
      <pivotArea dataOnly="0" labelOnly="1" fieldPosition="0">
        <references count="2">
          <reference field="0" count="1" selected="0">
            <x v="113"/>
          </reference>
          <reference field="1" count="4">
            <x v="124"/>
            <x v="127"/>
            <x v="130"/>
            <x v="132"/>
          </reference>
        </references>
      </pivotArea>
    </format>
    <format dxfId="5804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03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802">
      <pivotArea dataOnly="0" labelOnly="1" fieldPosition="0">
        <references count="2">
          <reference field="0" count="1" selected="0">
            <x v="116"/>
          </reference>
          <reference field="1" count="36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801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800">
      <pivotArea dataOnly="0" labelOnly="1" fieldPosition="0">
        <references count="2">
          <reference field="0" count="1" selected="0">
            <x v="117"/>
          </reference>
          <reference field="1" count="2">
            <x v="130"/>
            <x v="132"/>
          </reference>
        </references>
      </pivotArea>
    </format>
    <format dxfId="5799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98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97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796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95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94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93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92">
      <pivotArea dataOnly="0" labelOnly="1" fieldPosition="0">
        <references count="2">
          <reference field="0" count="1" selected="0">
            <x v="12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91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5790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9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88">
      <pivotArea dataOnly="0" labelOnly="1" fieldPosition="0">
        <references count="2">
          <reference field="0" count="1" selected="0">
            <x v="12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87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6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5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4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3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2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1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80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79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78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5777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776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75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74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73">
      <pivotArea dataOnly="0" labelOnly="1" fieldPosition="0">
        <references count="2">
          <reference field="0" count="1" selected="0">
            <x v="13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72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71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70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69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68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67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766">
      <pivotArea dataOnly="0" labelOnly="1" fieldPosition="0">
        <references count="2">
          <reference field="0" count="1" selected="0">
            <x v="144"/>
          </reference>
          <reference field="1" count="4">
            <x v="124"/>
            <x v="127"/>
            <x v="130"/>
            <x v="132"/>
          </reference>
        </references>
      </pivotArea>
    </format>
    <format dxfId="5765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5764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63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62">
      <pivotArea dataOnly="0" labelOnly="1" fieldPosition="0">
        <references count="2">
          <reference field="0" count="1" selected="0">
            <x v="1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61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60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59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58">
      <pivotArea dataOnly="0" labelOnly="1" fieldPosition="0">
        <references count="2">
          <reference field="0" count="1" selected="0">
            <x v="15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57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56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55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54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53">
      <pivotArea dataOnly="0" labelOnly="1" fieldPosition="0">
        <references count="2">
          <reference field="0" count="1" selected="0">
            <x v="15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52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51">
      <pivotArea dataOnly="0" labelOnly="1" fieldPosition="0">
        <references count="2">
          <reference field="0" count="1" selected="0">
            <x v="15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50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9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8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7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46">
      <pivotArea dataOnly="0" labelOnly="1" fieldPosition="0">
        <references count="2">
          <reference field="0" count="1" selected="0">
            <x v="1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45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4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3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42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741">
      <pivotArea dataOnly="0" labelOnly="1" fieldPosition="0">
        <references count="2">
          <reference field="0" count="1" selected="0">
            <x v="163"/>
          </reference>
          <reference field="1" count="4">
            <x v="124"/>
            <x v="127"/>
            <x v="130"/>
            <x v="132"/>
          </reference>
        </references>
      </pivotArea>
    </format>
    <format dxfId="5740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39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738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5737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36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35">
      <pivotArea dataOnly="0" labelOnly="1" fieldPosition="0">
        <references count="2">
          <reference field="0" count="1" selected="0">
            <x v="16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34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33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32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31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30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5729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28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27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26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5725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5724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5723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22">
      <pivotArea dataOnly="0" labelOnly="1" fieldPosition="0">
        <references count="2">
          <reference field="0" count="1" selected="0">
            <x v="178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721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20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9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8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7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6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5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4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3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2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1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10">
      <pivotArea dataOnly="0" labelOnly="1" fieldPosition="0">
        <references count="2">
          <reference field="0" count="1" selected="0">
            <x v="190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709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</reference>
        </references>
      </pivotArea>
    </format>
    <format dxfId="5708">
      <pivotArea dataOnly="0" labelOnly="1" fieldPosition="0">
        <references count="2">
          <reference field="0" count="1" selected="0">
            <x v="191"/>
          </reference>
          <reference field="1" count="14"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5707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06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05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704">
      <pivotArea dataOnly="0" labelOnly="1" fieldPosition="0">
        <references count="2">
          <reference field="0" count="1" selected="0">
            <x v="19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703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02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01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700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9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8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7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6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5695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4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3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92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91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90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89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88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87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686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5685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84">
      <pivotArea dataOnly="0" labelOnly="1" fieldPosition="0">
        <references count="2">
          <reference field="0" count="1" selected="0">
            <x v="21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83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82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81">
      <pivotArea dataOnly="0" labelOnly="1" fieldPosition="0">
        <references count="2">
          <reference field="0" count="1" selected="0">
            <x v="21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80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79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5678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677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76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5675">
      <pivotArea dataOnly="0" labelOnly="1" fieldPosition="0">
        <references count="2">
          <reference field="0" count="1" selected="0">
            <x v="218"/>
          </reference>
          <reference field="1" count="33"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674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73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72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</reference>
        </references>
      </pivotArea>
    </format>
    <format dxfId="5671">
      <pivotArea dataOnly="0" labelOnly="1" fieldPosition="0">
        <references count="2">
          <reference field="0" count="1" selected="0">
            <x v="220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670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69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668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67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5666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665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5664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663">
      <pivotArea dataOnly="0" labelOnly="1" fieldPosition="0">
        <references count="2">
          <reference field="0" count="1" selected="0">
            <x v="226"/>
          </reference>
          <reference field="1" count="4">
            <x v="124"/>
            <x v="127"/>
            <x v="130"/>
            <x v="132"/>
          </reference>
        </references>
      </pivotArea>
    </format>
    <format dxfId="5662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61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5660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59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58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5657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56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55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54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53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652">
      <pivotArea dataOnly="0" labelOnly="1" fieldPosition="0">
        <references count="2">
          <reference field="0" count="1" selected="0">
            <x v="234"/>
          </reference>
          <reference field="1" count="4">
            <x v="124"/>
            <x v="127"/>
            <x v="130"/>
            <x v="132"/>
          </reference>
        </references>
      </pivotArea>
    </format>
    <format dxfId="5651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50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49">
      <pivotArea dataOnly="0" labelOnly="1" fieldPosition="0">
        <references count="2">
          <reference field="0" count="1" selected="0">
            <x v="23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48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47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46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45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44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43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42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41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40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39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5638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37">
      <pivotArea dataOnly="0" labelOnly="1" fieldPosition="0">
        <references count="2">
          <reference field="0" count="1" selected="0">
            <x v="24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36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35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34">
      <pivotArea dataOnly="0" labelOnly="1" fieldPosition="0">
        <references count="2">
          <reference field="0" count="1" selected="0">
            <x v="2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33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32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31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5630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629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628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27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26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25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24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623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5622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21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20">
      <pivotArea dataOnly="0" labelOnly="1" fieldPosition="0">
        <references count="2">
          <reference field="0" count="1" selected="0">
            <x v="25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19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18">
      <pivotArea dataOnly="0" labelOnly="1" fieldPosition="0">
        <references count="2">
          <reference field="0" count="1" selected="0">
            <x v="2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17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16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15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14">
      <pivotArea dataOnly="0" labelOnly="1" fieldPosition="0">
        <references count="2">
          <reference field="0" count="1" selected="0">
            <x v="26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13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612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611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610">
      <pivotArea dataOnly="0" labelOnly="1" fieldPosition="0">
        <references count="2">
          <reference field="0" count="1" selected="0">
            <x v="26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609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8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7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6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5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4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3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602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5601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5600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9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8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7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6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5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94">
      <pivotArea dataOnly="0" labelOnly="1" fieldPosition="0">
        <references count="2">
          <reference field="0" count="1" selected="0">
            <x v="278"/>
          </reference>
          <reference field="1" count="4">
            <x v="124"/>
            <x v="127"/>
            <x v="130"/>
            <x v="132"/>
          </reference>
        </references>
      </pivotArea>
    </format>
    <format dxfId="5593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2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91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90">
      <pivotArea dataOnly="0" labelOnly="1" fieldPosition="0">
        <references count="2">
          <reference field="0" count="1" selected="0">
            <x v="28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89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5588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87">
      <pivotArea dataOnly="0" labelOnly="1" fieldPosition="0">
        <references count="2">
          <reference field="0" count="1" selected="0">
            <x v="2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86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84">
      <pivotArea type="all" dataOnly="0" outline="0" fieldPosition="0"/>
    </format>
    <format dxfId="5583">
      <pivotArea outline="0" collapsedLevelsAreSubtotals="1" fieldPosition="0"/>
    </format>
    <format dxfId="5582">
      <pivotArea field="0" type="button" dataOnly="0" labelOnly="1" outline="0" axis="axisRow" fieldPosition="0"/>
    </format>
    <format dxfId="558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80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7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7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57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576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575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5574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5573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72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71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70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9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68">
      <pivotArea dataOnly="0" labelOnly="1" fieldPosition="0">
        <references count="2">
          <reference field="0" count="1" selected="0">
            <x v="5"/>
          </reference>
          <reference field="1" count="4">
            <x v="124"/>
            <x v="127"/>
            <x v="130"/>
            <x v="132"/>
          </reference>
        </references>
      </pivotArea>
    </format>
    <format dxfId="5567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6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65">
      <pivotArea dataOnly="0" labelOnly="1" fieldPosition="0">
        <references count="2">
          <reference field="0" count="1" selected="0">
            <x v="7"/>
          </reference>
          <reference field="1" count="4">
            <x v="124"/>
            <x v="127"/>
            <x v="130"/>
            <x v="132"/>
          </reference>
        </references>
      </pivotArea>
    </format>
    <format dxfId="5564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3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2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1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60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9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5558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5557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6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5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4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3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2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5551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50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9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8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7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6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5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4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3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42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5541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40">
      <pivotArea dataOnly="0" labelOnly="1" fieldPosition="0">
        <references count="2">
          <reference field="0" count="1" selected="0">
            <x v="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39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5538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37">
      <pivotArea dataOnly="0" labelOnly="1" fieldPosition="0">
        <references count="2">
          <reference field="0" count="1" selected="0">
            <x v="3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36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35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34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33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32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</reference>
        </references>
      </pivotArea>
    </format>
    <format dxfId="5531">
      <pivotArea dataOnly="0" labelOnly="1" fieldPosition="0">
        <references count="2">
          <reference field="0" count="1" selected="0">
            <x v="38"/>
          </reference>
          <reference field="1" count="1">
            <x v="132"/>
          </reference>
        </references>
      </pivotArea>
    </format>
    <format dxfId="5530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6"/>
            <x v="71"/>
            <x v="76"/>
            <x v="82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529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8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7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6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5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4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23">
      <pivotArea dataOnly="0" labelOnly="1" fieldPosition="0">
        <references count="2">
          <reference field="0" count="1" selected="0">
            <x v="45"/>
          </reference>
          <reference field="1" count="4">
            <x v="124"/>
            <x v="127"/>
            <x v="130"/>
            <x v="132"/>
          </reference>
        </references>
      </pivotArea>
    </format>
    <format dxfId="5522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1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20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9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8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7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7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516">
      <pivotArea dataOnly="0" labelOnly="1" fieldPosition="0">
        <references count="2">
          <reference field="0" count="1" selected="0">
            <x v="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515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4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3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12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5511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10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09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508">
      <pivotArea dataOnly="0" labelOnly="1" fieldPosition="0">
        <references count="2">
          <reference field="0" count="1" selected="0">
            <x v="5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507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06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05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04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5503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502">
      <pivotArea dataOnly="0" labelOnly="1" fieldPosition="0">
        <references count="2">
          <reference field="0" count="1" selected="0">
            <x v="62"/>
          </reference>
          <reference field="1" count="4">
            <x v="124"/>
            <x v="127"/>
            <x v="130"/>
            <x v="132"/>
          </reference>
        </references>
      </pivotArea>
    </format>
    <format dxfId="5501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500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99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98">
      <pivotArea dataOnly="0" labelOnly="1" fieldPosition="0">
        <references count="2">
          <reference field="0" count="1" selected="0">
            <x v="6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97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96">
      <pivotArea dataOnly="0" labelOnly="1" fieldPosition="0">
        <references count="2">
          <reference field="0" count="1" selected="0">
            <x v="66"/>
          </reference>
          <reference field="1" count="4">
            <x v="124"/>
            <x v="127"/>
            <x v="130"/>
            <x v="132"/>
          </reference>
        </references>
      </pivotArea>
    </format>
    <format dxfId="5495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94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93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92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91">
      <pivotArea dataOnly="0" labelOnly="1" fieldPosition="0">
        <references count="2">
          <reference field="0" count="1" selected="0">
            <x v="71"/>
          </reference>
          <reference field="1" count="37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490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9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88">
      <pivotArea dataOnly="0" labelOnly="1" fieldPosition="0">
        <references count="2">
          <reference field="0" count="1" selected="0">
            <x v="73"/>
          </reference>
          <reference field="1" count="4">
            <x v="124"/>
            <x v="127"/>
            <x v="130"/>
            <x v="132"/>
          </reference>
        </references>
      </pivotArea>
    </format>
    <format dxfId="5487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6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5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4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3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2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5481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80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9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8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77">
      <pivotArea dataOnly="0" labelOnly="1" fieldPosition="0">
        <references count="2">
          <reference field="0" count="1" selected="0">
            <x v="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76">
      <pivotArea dataOnly="0" labelOnly="1" fieldPosition="0">
        <references count="2">
          <reference field="0" count="1" selected="0">
            <x v="84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475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4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3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2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1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70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69">
      <pivotArea dataOnly="0" labelOnly="1" fieldPosition="0">
        <references count="2">
          <reference field="0" count="1" selected="0">
            <x v="9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68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7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6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5465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4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3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2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1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60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59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58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57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56">
      <pivotArea dataOnly="0" labelOnly="1" fieldPosition="0">
        <references count="2">
          <reference field="0" count="1" selected="0">
            <x v="10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55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454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5453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52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51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50">
      <pivotArea dataOnly="0" labelOnly="1" fieldPosition="0">
        <references count="2">
          <reference field="0" count="1" selected="0">
            <x v="106"/>
          </reference>
          <reference field="1" count="4">
            <x v="124"/>
            <x v="127"/>
            <x v="130"/>
            <x v="132"/>
          </reference>
        </references>
      </pivotArea>
    </format>
    <format dxfId="5449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48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47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46">
      <pivotArea dataOnly="0" labelOnly="1" fieldPosition="0">
        <references count="2">
          <reference field="0" count="1" selected="0">
            <x v="109"/>
          </reference>
          <reference field="1" count="4">
            <x v="124"/>
            <x v="127"/>
            <x v="130"/>
            <x v="132"/>
          </reference>
        </references>
      </pivotArea>
    </format>
    <format dxfId="5445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44">
      <pivotArea dataOnly="0" labelOnly="1" fieldPosition="0">
        <references count="2">
          <reference field="0" count="1" selected="0">
            <x v="110"/>
          </reference>
          <reference field="1" count="4">
            <x v="124"/>
            <x v="127"/>
            <x v="130"/>
            <x v="132"/>
          </reference>
        </references>
      </pivotArea>
    </format>
    <format dxfId="5443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42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5441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40">
      <pivotArea dataOnly="0" labelOnly="1" fieldPosition="0">
        <references count="2">
          <reference field="0" count="1" selected="0">
            <x v="113"/>
          </reference>
          <reference field="1" count="4">
            <x v="124"/>
            <x v="127"/>
            <x v="130"/>
            <x v="132"/>
          </reference>
        </references>
      </pivotArea>
    </format>
    <format dxfId="5439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38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37">
      <pivotArea dataOnly="0" labelOnly="1" fieldPosition="0">
        <references count="2">
          <reference field="0" count="1" selected="0">
            <x v="116"/>
          </reference>
          <reference field="1" count="36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436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435">
      <pivotArea dataOnly="0" labelOnly="1" fieldPosition="0">
        <references count="2">
          <reference field="0" count="1" selected="0">
            <x v="117"/>
          </reference>
          <reference field="1" count="2">
            <x v="130"/>
            <x v="132"/>
          </reference>
        </references>
      </pivotArea>
    </format>
    <format dxfId="5434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33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32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431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30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29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28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27">
      <pivotArea dataOnly="0" labelOnly="1" fieldPosition="0">
        <references count="2">
          <reference field="0" count="1" selected="0">
            <x v="12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26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5425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24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23">
      <pivotArea dataOnly="0" labelOnly="1" fieldPosition="0">
        <references count="2">
          <reference field="0" count="1" selected="0">
            <x v="12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22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21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20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9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8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7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6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5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14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13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5412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411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10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09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08">
      <pivotArea dataOnly="0" labelOnly="1" fieldPosition="0">
        <references count="2">
          <reference field="0" count="1" selected="0">
            <x v="13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07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06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05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404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403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402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401">
      <pivotArea dataOnly="0" labelOnly="1" fieldPosition="0">
        <references count="2">
          <reference field="0" count="1" selected="0">
            <x v="144"/>
          </reference>
          <reference field="1" count="4">
            <x v="124"/>
            <x v="127"/>
            <x v="130"/>
            <x v="132"/>
          </reference>
        </references>
      </pivotArea>
    </format>
    <format dxfId="5400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5399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98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97">
      <pivotArea dataOnly="0" labelOnly="1" fieldPosition="0">
        <references count="2">
          <reference field="0" count="1" selected="0">
            <x v="1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96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95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94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93">
      <pivotArea dataOnly="0" labelOnly="1" fieldPosition="0">
        <references count="2">
          <reference field="0" count="1" selected="0">
            <x v="15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92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91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90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89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88">
      <pivotArea dataOnly="0" labelOnly="1" fieldPosition="0">
        <references count="2">
          <reference field="0" count="1" selected="0">
            <x v="15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87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86">
      <pivotArea dataOnly="0" labelOnly="1" fieldPosition="0">
        <references count="2">
          <reference field="0" count="1" selected="0">
            <x v="15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85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84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83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82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81">
      <pivotArea dataOnly="0" labelOnly="1" fieldPosition="0">
        <references count="2">
          <reference field="0" count="1" selected="0">
            <x v="1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80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79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78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77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376">
      <pivotArea dataOnly="0" labelOnly="1" fieldPosition="0">
        <references count="2">
          <reference field="0" count="1" selected="0">
            <x v="163"/>
          </reference>
          <reference field="1" count="4">
            <x v="124"/>
            <x v="127"/>
            <x v="130"/>
            <x v="132"/>
          </reference>
        </references>
      </pivotArea>
    </format>
    <format dxfId="5375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74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373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5372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71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70">
      <pivotArea dataOnly="0" labelOnly="1" fieldPosition="0">
        <references count="2">
          <reference field="0" count="1" selected="0">
            <x v="16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69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68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67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66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65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5364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63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62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61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5360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5359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5358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7">
      <pivotArea dataOnly="0" labelOnly="1" fieldPosition="0">
        <references count="2">
          <reference field="0" count="1" selected="0">
            <x v="178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356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5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4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3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2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1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50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9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8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7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6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5">
      <pivotArea dataOnly="0" labelOnly="1" fieldPosition="0">
        <references count="2">
          <reference field="0" count="1" selected="0">
            <x v="190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344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</reference>
        </references>
      </pivotArea>
    </format>
    <format dxfId="5343">
      <pivotArea dataOnly="0" labelOnly="1" fieldPosition="0">
        <references count="2">
          <reference field="0" count="1" selected="0">
            <x v="191"/>
          </reference>
          <reference field="1" count="14"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5342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1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40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39">
      <pivotArea dataOnly="0" labelOnly="1" fieldPosition="0">
        <references count="2">
          <reference field="0" count="1" selected="0">
            <x v="19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38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7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6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5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4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3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2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31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5330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9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8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7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26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25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4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3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22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321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5320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19">
      <pivotArea dataOnly="0" labelOnly="1" fieldPosition="0">
        <references count="2">
          <reference field="0" count="1" selected="0">
            <x v="21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18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17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16">
      <pivotArea dataOnly="0" labelOnly="1" fieldPosition="0">
        <references count="2">
          <reference field="0" count="1" selected="0">
            <x v="21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15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14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5313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312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11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5310">
      <pivotArea dataOnly="0" labelOnly="1" fieldPosition="0">
        <references count="2">
          <reference field="0" count="1" selected="0">
            <x v="218"/>
          </reference>
          <reference field="1" count="33"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309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308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307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</reference>
        </references>
      </pivotArea>
    </format>
    <format dxfId="5306">
      <pivotArea dataOnly="0" labelOnly="1" fieldPosition="0">
        <references count="2">
          <reference field="0" count="1" selected="0">
            <x v="220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305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04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303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302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5301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300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5299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98">
      <pivotArea dataOnly="0" labelOnly="1" fieldPosition="0">
        <references count="2">
          <reference field="0" count="1" selected="0">
            <x v="226"/>
          </reference>
          <reference field="1" count="4">
            <x v="124"/>
            <x v="127"/>
            <x v="130"/>
            <x v="132"/>
          </reference>
        </references>
      </pivotArea>
    </format>
    <format dxfId="5297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96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5295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94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93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5292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91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90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89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88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87">
      <pivotArea dataOnly="0" labelOnly="1" fieldPosition="0">
        <references count="2">
          <reference field="0" count="1" selected="0">
            <x v="234"/>
          </reference>
          <reference field="1" count="4">
            <x v="124"/>
            <x v="127"/>
            <x v="130"/>
            <x v="132"/>
          </reference>
        </references>
      </pivotArea>
    </format>
    <format dxfId="5286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85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84">
      <pivotArea dataOnly="0" labelOnly="1" fieldPosition="0">
        <references count="2">
          <reference field="0" count="1" selected="0">
            <x v="23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83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82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81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80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79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78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77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76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75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74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5273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72">
      <pivotArea dataOnly="0" labelOnly="1" fieldPosition="0">
        <references count="2">
          <reference field="0" count="1" selected="0">
            <x v="24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71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70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69">
      <pivotArea dataOnly="0" labelOnly="1" fieldPosition="0">
        <references count="2">
          <reference field="0" count="1" selected="0">
            <x v="2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68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67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66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5265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264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263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62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61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60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59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58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5257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56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55">
      <pivotArea dataOnly="0" labelOnly="1" fieldPosition="0">
        <references count="2">
          <reference field="0" count="1" selected="0">
            <x v="25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54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53">
      <pivotArea dataOnly="0" labelOnly="1" fieldPosition="0">
        <references count="2">
          <reference field="0" count="1" selected="0">
            <x v="2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52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51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50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49">
      <pivotArea dataOnly="0" labelOnly="1" fieldPosition="0">
        <references count="2">
          <reference field="0" count="1" selected="0">
            <x v="26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48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247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246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45">
      <pivotArea dataOnly="0" labelOnly="1" fieldPosition="0">
        <references count="2">
          <reference field="0" count="1" selected="0">
            <x v="26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44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43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42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41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40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9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8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7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5236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5235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4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3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2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1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30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29">
      <pivotArea dataOnly="0" labelOnly="1" fieldPosition="0">
        <references count="2">
          <reference field="0" count="1" selected="0">
            <x v="278"/>
          </reference>
          <reference field="1" count="4">
            <x v="124"/>
            <x v="127"/>
            <x v="130"/>
            <x v="132"/>
          </reference>
        </references>
      </pivotArea>
    </format>
    <format dxfId="5228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27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26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25">
      <pivotArea dataOnly="0" labelOnly="1" fieldPosition="0">
        <references count="2">
          <reference field="0" count="1" selected="0">
            <x v="28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24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5223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22">
      <pivotArea dataOnly="0" labelOnly="1" fieldPosition="0">
        <references count="2">
          <reference field="0" count="1" selected="0">
            <x v="2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21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19">
      <pivotArea type="all" dataOnly="0" outline="0" fieldPosition="0"/>
    </format>
    <format dxfId="5218">
      <pivotArea outline="0" collapsedLevelsAreSubtotals="1" fieldPosition="0"/>
    </format>
    <format dxfId="5217">
      <pivotArea field="0" type="button" dataOnly="0" labelOnly="1" outline="0" axis="axisRow" fieldPosition="0"/>
    </format>
    <format dxfId="521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1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21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21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21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11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210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5209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5208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207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206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05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04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03">
      <pivotArea dataOnly="0" labelOnly="1" fieldPosition="0">
        <references count="2">
          <reference field="0" count="1" selected="0">
            <x v="5"/>
          </reference>
          <reference field="1" count="4">
            <x v="124"/>
            <x v="127"/>
            <x v="130"/>
            <x v="132"/>
          </reference>
        </references>
      </pivotArea>
    </format>
    <format dxfId="5202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201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200">
      <pivotArea dataOnly="0" labelOnly="1" fieldPosition="0">
        <references count="2">
          <reference field="0" count="1" selected="0">
            <x v="7"/>
          </reference>
          <reference field="1" count="4">
            <x v="124"/>
            <x v="127"/>
            <x v="130"/>
            <x v="132"/>
          </reference>
        </references>
      </pivotArea>
    </format>
    <format dxfId="5199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8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7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6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5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4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5193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5192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1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90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9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8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7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5186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5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4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3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2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1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80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79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78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77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5176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75">
      <pivotArea dataOnly="0" labelOnly="1" fieldPosition="0">
        <references count="2">
          <reference field="0" count="1" selected="0">
            <x v="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74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5173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72">
      <pivotArea dataOnly="0" labelOnly="1" fieldPosition="0">
        <references count="2">
          <reference field="0" count="1" selected="0">
            <x v="3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71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70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9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8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7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</reference>
        </references>
      </pivotArea>
    </format>
    <format dxfId="5166">
      <pivotArea dataOnly="0" labelOnly="1" fieldPosition="0">
        <references count="2">
          <reference field="0" count="1" selected="0">
            <x v="38"/>
          </reference>
          <reference field="1" count="1">
            <x v="132"/>
          </reference>
        </references>
      </pivotArea>
    </format>
    <format dxfId="5165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6"/>
            <x v="71"/>
            <x v="76"/>
            <x v="82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164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3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2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1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60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9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158">
      <pivotArea dataOnly="0" labelOnly="1" fieldPosition="0">
        <references count="2">
          <reference field="0" count="1" selected="0">
            <x v="45"/>
          </reference>
          <reference field="1" count="4">
            <x v="124"/>
            <x v="127"/>
            <x v="130"/>
            <x v="132"/>
          </reference>
        </references>
      </pivotArea>
    </format>
    <format dxfId="5157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6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5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4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3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52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7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5151">
      <pivotArea dataOnly="0" labelOnly="1" fieldPosition="0">
        <references count="2">
          <reference field="0" count="1" selected="0">
            <x v="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5150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9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8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147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5146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5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4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43">
      <pivotArea dataOnly="0" labelOnly="1" fieldPosition="0">
        <references count="2">
          <reference field="0" count="1" selected="0">
            <x v="5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42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1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40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39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5138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137">
      <pivotArea dataOnly="0" labelOnly="1" fieldPosition="0">
        <references count="2">
          <reference field="0" count="1" selected="0">
            <x v="62"/>
          </reference>
          <reference field="1" count="4">
            <x v="124"/>
            <x v="127"/>
            <x v="130"/>
            <x v="132"/>
          </reference>
        </references>
      </pivotArea>
    </format>
    <format dxfId="5136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35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34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33">
      <pivotArea dataOnly="0" labelOnly="1" fieldPosition="0">
        <references count="2">
          <reference field="0" count="1" selected="0">
            <x v="6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32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131">
      <pivotArea dataOnly="0" labelOnly="1" fieldPosition="0">
        <references count="2">
          <reference field="0" count="1" selected="0">
            <x v="66"/>
          </reference>
          <reference field="1" count="4">
            <x v="124"/>
            <x v="127"/>
            <x v="130"/>
            <x v="132"/>
          </reference>
        </references>
      </pivotArea>
    </format>
    <format dxfId="5130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9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8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7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6">
      <pivotArea dataOnly="0" labelOnly="1" fieldPosition="0">
        <references count="2">
          <reference field="0" count="1" selected="0">
            <x v="71"/>
          </reference>
          <reference field="1" count="37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125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4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123">
      <pivotArea dataOnly="0" labelOnly="1" fieldPosition="0">
        <references count="2">
          <reference field="0" count="1" selected="0">
            <x v="73"/>
          </reference>
          <reference field="1" count="4">
            <x v="124"/>
            <x v="127"/>
            <x v="130"/>
            <x v="132"/>
          </reference>
        </references>
      </pivotArea>
    </format>
    <format dxfId="5122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1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20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9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8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7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5116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5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4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13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12">
      <pivotArea dataOnly="0" labelOnly="1" fieldPosition="0">
        <references count="2">
          <reference field="0" count="1" selected="0">
            <x v="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11">
      <pivotArea dataOnly="0" labelOnly="1" fieldPosition="0">
        <references count="2">
          <reference field="0" count="1" selected="0">
            <x v="84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110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9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8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7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6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5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104">
      <pivotArea dataOnly="0" labelOnly="1" fieldPosition="0">
        <references count="2">
          <reference field="0" count="1" selected="0">
            <x v="9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103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2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101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5100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9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8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7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6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5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4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3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92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91">
      <pivotArea dataOnly="0" labelOnly="1" fieldPosition="0">
        <references count="2">
          <reference field="0" count="1" selected="0">
            <x v="10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90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089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5088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87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86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85">
      <pivotArea dataOnly="0" labelOnly="1" fieldPosition="0">
        <references count="2">
          <reference field="0" count="1" selected="0">
            <x v="106"/>
          </reference>
          <reference field="1" count="4">
            <x v="124"/>
            <x v="127"/>
            <x v="130"/>
            <x v="132"/>
          </reference>
        </references>
      </pivotArea>
    </format>
    <format dxfId="5084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83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82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81">
      <pivotArea dataOnly="0" labelOnly="1" fieldPosition="0">
        <references count="2">
          <reference field="0" count="1" selected="0">
            <x v="109"/>
          </reference>
          <reference field="1" count="4">
            <x v="124"/>
            <x v="127"/>
            <x v="130"/>
            <x v="132"/>
          </reference>
        </references>
      </pivotArea>
    </format>
    <format dxfId="5080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79">
      <pivotArea dataOnly="0" labelOnly="1" fieldPosition="0">
        <references count="2">
          <reference field="0" count="1" selected="0">
            <x v="110"/>
          </reference>
          <reference field="1" count="4">
            <x v="124"/>
            <x v="127"/>
            <x v="130"/>
            <x v="132"/>
          </reference>
        </references>
      </pivotArea>
    </format>
    <format dxfId="5078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77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5076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75">
      <pivotArea dataOnly="0" labelOnly="1" fieldPosition="0">
        <references count="2">
          <reference field="0" count="1" selected="0">
            <x v="113"/>
          </reference>
          <reference field="1" count="4">
            <x v="124"/>
            <x v="127"/>
            <x v="130"/>
            <x v="132"/>
          </reference>
        </references>
      </pivotArea>
    </format>
    <format dxfId="5074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73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72">
      <pivotArea dataOnly="0" labelOnly="1" fieldPosition="0">
        <references count="2">
          <reference field="0" count="1" selected="0">
            <x v="116"/>
          </reference>
          <reference field="1" count="36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6"/>
            <x v="60"/>
            <x v="66"/>
            <x v="71"/>
            <x v="76"/>
            <x v="82"/>
            <x v="85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5071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5070">
      <pivotArea dataOnly="0" labelOnly="1" fieldPosition="0">
        <references count="2">
          <reference field="0" count="1" selected="0">
            <x v="117"/>
          </reference>
          <reference field="1" count="2">
            <x v="130"/>
            <x v="132"/>
          </reference>
        </references>
      </pivotArea>
    </format>
    <format dxfId="5069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68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67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5066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65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64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63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62">
      <pivotArea dataOnly="0" labelOnly="1" fieldPosition="0">
        <references count="2">
          <reference field="0" count="1" selected="0">
            <x v="12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61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5060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9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58">
      <pivotArea dataOnly="0" labelOnly="1" fieldPosition="0">
        <references count="2">
          <reference field="0" count="1" selected="0">
            <x v="12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57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6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5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4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3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2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1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50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49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48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5047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5046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45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44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43">
      <pivotArea dataOnly="0" labelOnly="1" fieldPosition="0">
        <references count="2">
          <reference field="0" count="1" selected="0">
            <x v="13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42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41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40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39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38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37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36">
      <pivotArea dataOnly="0" labelOnly="1" fieldPosition="0">
        <references count="2">
          <reference field="0" count="1" selected="0">
            <x v="144"/>
          </reference>
          <reference field="1" count="4">
            <x v="124"/>
            <x v="127"/>
            <x v="130"/>
            <x v="132"/>
          </reference>
        </references>
      </pivotArea>
    </format>
    <format dxfId="5035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5034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33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32">
      <pivotArea dataOnly="0" labelOnly="1" fieldPosition="0">
        <references count="2">
          <reference field="0" count="1" selected="0">
            <x v="1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31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30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29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28">
      <pivotArea dataOnly="0" labelOnly="1" fieldPosition="0">
        <references count="2">
          <reference field="0" count="1" selected="0">
            <x v="15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27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26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25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24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23">
      <pivotArea dataOnly="0" labelOnly="1" fieldPosition="0">
        <references count="2">
          <reference field="0" count="1" selected="0">
            <x v="15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22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21">
      <pivotArea dataOnly="0" labelOnly="1" fieldPosition="0">
        <references count="2">
          <reference field="0" count="1" selected="0">
            <x v="15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20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9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8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7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16">
      <pivotArea dataOnly="0" labelOnly="1" fieldPosition="0">
        <references count="2">
          <reference field="0" count="1" selected="0">
            <x v="1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15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4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3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12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11">
      <pivotArea dataOnly="0" labelOnly="1" fieldPosition="0">
        <references count="2">
          <reference field="0" count="1" selected="0">
            <x v="163"/>
          </reference>
          <reference field="1" count="4">
            <x v="124"/>
            <x v="127"/>
            <x v="130"/>
            <x v="132"/>
          </reference>
        </references>
      </pivotArea>
    </format>
    <format dxfId="5010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09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5008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5007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06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05">
      <pivotArea dataOnly="0" labelOnly="1" fieldPosition="0">
        <references count="2">
          <reference field="0" count="1" selected="0">
            <x v="16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04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03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5002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5001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5000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4999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98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97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96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4995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4994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4993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92">
      <pivotArea dataOnly="0" labelOnly="1" fieldPosition="0">
        <references count="2">
          <reference field="0" count="1" selected="0">
            <x v="178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4991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90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9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8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7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6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5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4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3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2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1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80">
      <pivotArea dataOnly="0" labelOnly="1" fieldPosition="0">
        <references count="2">
          <reference field="0" count="1" selected="0">
            <x v="190"/>
          </reference>
          <reference field="1" count="48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979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</reference>
        </references>
      </pivotArea>
    </format>
    <format dxfId="4978">
      <pivotArea dataOnly="0" labelOnly="1" fieldPosition="0">
        <references count="2">
          <reference field="0" count="1" selected="0">
            <x v="191"/>
          </reference>
          <reference field="1" count="14"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4977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76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75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74">
      <pivotArea dataOnly="0" labelOnly="1" fieldPosition="0">
        <references count="2">
          <reference field="0" count="1" selected="0">
            <x v="19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73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72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71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70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9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8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7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6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4965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4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3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62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61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60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59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58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57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956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4955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54">
      <pivotArea dataOnly="0" labelOnly="1" fieldPosition="0">
        <references count="2">
          <reference field="0" count="1" selected="0">
            <x v="21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53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52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51">
      <pivotArea dataOnly="0" labelOnly="1" fieldPosition="0">
        <references count="2">
          <reference field="0" count="1" selected="0">
            <x v="21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50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49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4948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947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46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4945">
      <pivotArea dataOnly="0" labelOnly="1" fieldPosition="0">
        <references count="2">
          <reference field="0" count="1" selected="0">
            <x v="218"/>
          </reference>
          <reference field="1" count="33"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4944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43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42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</reference>
        </references>
      </pivotArea>
    </format>
    <format dxfId="4941">
      <pivotArea dataOnly="0" labelOnly="1" fieldPosition="0">
        <references count="2">
          <reference field="0" count="1" selected="0">
            <x v="220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940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39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938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37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4936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935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4934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933">
      <pivotArea dataOnly="0" labelOnly="1" fieldPosition="0">
        <references count="2">
          <reference field="0" count="1" selected="0">
            <x v="226"/>
          </reference>
          <reference field="1" count="4">
            <x v="124"/>
            <x v="127"/>
            <x v="130"/>
            <x v="132"/>
          </reference>
        </references>
      </pivotArea>
    </format>
    <format dxfId="4932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31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4930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29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28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4927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26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25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24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23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922">
      <pivotArea dataOnly="0" labelOnly="1" fieldPosition="0">
        <references count="2">
          <reference field="0" count="1" selected="0">
            <x v="234"/>
          </reference>
          <reference field="1" count="4">
            <x v="124"/>
            <x v="127"/>
            <x v="130"/>
            <x v="132"/>
          </reference>
        </references>
      </pivotArea>
    </format>
    <format dxfId="4921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20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19">
      <pivotArea dataOnly="0" labelOnly="1" fieldPosition="0">
        <references count="2">
          <reference field="0" count="1" selected="0">
            <x v="23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18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17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16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15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14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13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12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11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10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09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4908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07">
      <pivotArea dataOnly="0" labelOnly="1" fieldPosition="0">
        <references count="2">
          <reference field="0" count="1" selected="0">
            <x v="24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06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05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904">
      <pivotArea dataOnly="0" labelOnly="1" fieldPosition="0">
        <references count="2">
          <reference field="0" count="1" selected="0">
            <x v="247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903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02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901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4900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899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898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97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96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95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94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893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4892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91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90">
      <pivotArea dataOnly="0" labelOnly="1" fieldPosition="0">
        <references count="2">
          <reference field="0" count="1" selected="0">
            <x v="25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89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88">
      <pivotArea dataOnly="0" labelOnly="1" fieldPosition="0">
        <references count="2">
          <reference field="0" count="1" selected="0">
            <x v="25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87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86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85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84">
      <pivotArea dataOnly="0" labelOnly="1" fieldPosition="0">
        <references count="2">
          <reference field="0" count="1" selected="0">
            <x v="26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83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882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881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80">
      <pivotArea dataOnly="0" labelOnly="1" fieldPosition="0">
        <references count="2">
          <reference field="0" count="1" selected="0">
            <x v="26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79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8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7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6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5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4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3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72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4871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4870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9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8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7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6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5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864">
      <pivotArea dataOnly="0" labelOnly="1" fieldPosition="0">
        <references count="2">
          <reference field="0" count="1" selected="0">
            <x v="278"/>
          </reference>
          <reference field="1" count="4">
            <x v="124"/>
            <x v="127"/>
            <x v="130"/>
            <x v="132"/>
          </reference>
        </references>
      </pivotArea>
    </format>
    <format dxfId="4863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2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61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60">
      <pivotArea dataOnly="0" labelOnly="1" fieldPosition="0">
        <references count="2">
          <reference field="0" count="1" selected="0">
            <x v="28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59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4858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57">
      <pivotArea dataOnly="0" labelOnly="1" fieldPosition="0">
        <references count="2">
          <reference field="0" count="1" selected="0">
            <x v="28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56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D7CF2D-A4E5-47A5-BC59-C575E72D9ED2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rowHeaderCaption="Beneficiary Name">
  <location ref="A3:C1522" firstHeaderRow="0" firstDataRow="1" firstDataCol="1" rowPageCount="1" colPageCount="1"/>
  <pivotFields count="4">
    <pivotField axis="axisRow" showAll="0" defaultSubtota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showAll="0">
      <items count="135">
        <item x="40"/>
        <item m="1" x="125"/>
        <item x="0"/>
        <item x="41"/>
        <item x="94"/>
        <item x="42"/>
        <item x="1"/>
        <item x="43"/>
        <item x="95"/>
        <item x="44"/>
        <item x="2"/>
        <item x="45"/>
        <item x="46"/>
        <item x="3"/>
        <item x="4"/>
        <item x="47"/>
        <item x="96"/>
        <item x="48"/>
        <item x="5"/>
        <item x="6"/>
        <item x="49"/>
        <item x="97"/>
        <item x="50"/>
        <item x="7"/>
        <item x="51"/>
        <item x="34"/>
        <item m="1" x="117"/>
        <item x="8"/>
        <item x="9"/>
        <item x="52"/>
        <item x="92"/>
        <item x="10"/>
        <item x="103"/>
        <item x="93"/>
        <item x="35"/>
        <item m="1" x="118"/>
        <item x="11"/>
        <item x="53"/>
        <item x="91"/>
        <item m="1" x="119"/>
        <item x="104"/>
        <item x="36"/>
        <item m="1" x="130"/>
        <item x="12"/>
        <item x="54"/>
        <item x="105"/>
        <item x="37"/>
        <item m="1" x="131"/>
        <item x="13"/>
        <item x="55"/>
        <item x="56"/>
        <item m="1" x="132"/>
        <item x="106"/>
        <item x="38"/>
        <item m="1" x="133"/>
        <item x="14"/>
        <item x="57"/>
        <item x="107"/>
        <item x="39"/>
        <item x="15"/>
        <item x="58"/>
        <item x="108"/>
        <item x="59"/>
        <item m="1" x="120"/>
        <item x="16"/>
        <item x="17"/>
        <item x="60"/>
        <item x="109"/>
        <item x="61"/>
        <item m="1" x="121"/>
        <item x="18"/>
        <item x="62"/>
        <item x="110"/>
        <item x="63"/>
        <item m="1" x="122"/>
        <item x="19"/>
        <item x="64"/>
        <item x="90"/>
        <item x="111"/>
        <item x="65"/>
        <item m="1" x="123"/>
        <item x="20"/>
        <item x="66"/>
        <item m="1" x="126"/>
        <item x="112"/>
        <item x="67"/>
        <item m="1" x="124"/>
        <item x="21"/>
        <item x="68"/>
        <item x="113"/>
        <item x="69"/>
        <item x="22"/>
        <item x="70"/>
        <item x="114"/>
        <item x="71"/>
        <item x="23"/>
        <item x="72"/>
        <item x="115"/>
        <item h="1" x="73"/>
        <item x="74"/>
        <item m="1" x="127"/>
        <item x="24"/>
        <item x="75"/>
        <item x="98"/>
        <item x="76"/>
        <item x="25"/>
        <item x="77"/>
        <item x="99"/>
        <item x="78"/>
        <item x="26"/>
        <item x="79"/>
        <item x="80"/>
        <item m="1" x="128"/>
        <item x="27"/>
        <item x="81"/>
        <item x="100"/>
        <item x="82"/>
        <item x="28"/>
        <item x="83"/>
        <item x="101"/>
        <item x="84"/>
        <item x="29"/>
        <item x="85"/>
        <item x="30"/>
        <item x="86"/>
        <item m="1" x="129"/>
        <item x="31"/>
        <item x="87"/>
        <item x="102"/>
        <item x="32"/>
        <item x="88"/>
        <item x="33"/>
        <item x="89"/>
        <item h="1" x="116"/>
        <item t="default"/>
      </items>
    </pivotField>
    <pivotField dataField="1" numFmtId="164" showAll="0"/>
    <pivotField axis="axisPage" dataField="1" multipleItemSelectionAllowed="1" showAll="0">
      <items count="57">
        <item x="4"/>
        <item x="18"/>
        <item x="24"/>
        <item x="25"/>
        <item x="7"/>
        <item x="46"/>
        <item x="27"/>
        <item x="44"/>
        <item x="6"/>
        <item x="40"/>
        <item x="39"/>
        <item x="37"/>
        <item x="35"/>
        <item x="11"/>
        <item h="1" x="20"/>
        <item h="1" x="19"/>
        <item h="1" x="8"/>
        <item h="1" x="53"/>
        <item h="1" x="26"/>
        <item h="1" x="42"/>
        <item h="1" x="28"/>
        <item h="1" x="33"/>
        <item h="1" x="2"/>
        <item h="1" x="5"/>
        <item h="1" x="10"/>
        <item h="1" x="41"/>
        <item h="1" x="12"/>
        <item h="1" x="21"/>
        <item h="1" x="9"/>
        <item h="1" x="0"/>
        <item h="1" x="38"/>
        <item h="1" x="22"/>
        <item h="1" x="23"/>
        <item h="1" m="1" x="54"/>
        <item h="1" x="29"/>
        <item h="1" x="45"/>
        <item h="1" x="50"/>
        <item h="1" x="30"/>
        <item h="1" x="16"/>
        <item h="1" x="51"/>
        <item h="1" x="43"/>
        <item h="1" m="1" x="55"/>
        <item h="1" x="15"/>
        <item h="1" x="49"/>
        <item h="1" x="32"/>
        <item h="1" x="31"/>
        <item h="1" x="13"/>
        <item h="1" x="14"/>
        <item h="1" x="3"/>
        <item h="1" x="1"/>
        <item h="1" x="34"/>
        <item h="1" x="52"/>
        <item h="1" x="17"/>
        <item h="1" x="36"/>
        <item h="1" x="48"/>
        <item x="47"/>
        <item t="default"/>
      </items>
    </pivotField>
  </pivotFields>
  <rowFields count="2">
    <field x="0"/>
    <field x="1"/>
  </rowFields>
  <rowItems count="1519">
    <i>
      <x/>
    </i>
    <i r="1">
      <x v="27"/>
    </i>
    <i r="1">
      <x v="31"/>
    </i>
    <i r="1">
      <x v="36"/>
    </i>
    <i r="1">
      <x v="64"/>
    </i>
    <i r="1">
      <x v="70"/>
    </i>
    <i r="1">
      <x v="75"/>
    </i>
    <i>
      <x v="1"/>
    </i>
    <i r="1">
      <x v="25"/>
    </i>
    <i r="1">
      <x v="34"/>
    </i>
    <i>
      <x v="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3"/>
    </i>
    <i r="1">
      <x v="25"/>
    </i>
    <i r="1">
      <x v="34"/>
    </i>
    <i>
      <x v="4"/>
    </i>
    <i r="1">
      <x v="25"/>
    </i>
    <i r="1">
      <x v="34"/>
    </i>
    <i r="1">
      <x v="62"/>
    </i>
    <i r="1">
      <x v="68"/>
    </i>
    <i>
      <x v="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8"/>
    </i>
    <i r="1">
      <x v="25"/>
    </i>
    <i r="1">
      <x v="34"/>
    </i>
    <i r="1">
      <x v="62"/>
    </i>
    <i r="1">
      <x v="68"/>
    </i>
    <i>
      <x v="9"/>
    </i>
    <i r="1">
      <x v="25"/>
    </i>
    <i r="1">
      <x v="34"/>
    </i>
    <i>
      <x v="10"/>
    </i>
    <i r="1">
      <x v="25"/>
    </i>
    <i r="1">
      <x v="34"/>
    </i>
    <i>
      <x v="11"/>
    </i>
    <i r="1">
      <x v="25"/>
    </i>
    <i r="1">
      <x v="34"/>
    </i>
    <i>
      <x v="12"/>
    </i>
    <i r="1">
      <x v="25"/>
    </i>
    <i r="1">
      <x v="34"/>
    </i>
    <i r="1">
      <x v="62"/>
    </i>
    <i r="1">
      <x v="68"/>
    </i>
    <i>
      <x v="13"/>
    </i>
    <i r="1">
      <x v="25"/>
    </i>
    <i r="1">
      <x v="34"/>
    </i>
    <i r="1">
      <x v="62"/>
    </i>
    <i r="1">
      <x v="68"/>
    </i>
    <i>
      <x v="15"/>
    </i>
    <i r="1">
      <x v="25"/>
    </i>
    <i r="1">
      <x v="34"/>
    </i>
    <i>
      <x v="16"/>
    </i>
    <i r="1">
      <x v="25"/>
    </i>
    <i r="1">
      <x v="34"/>
    </i>
    <i r="1">
      <x v="62"/>
    </i>
    <i r="1">
      <x v="68"/>
    </i>
    <i>
      <x v="17"/>
    </i>
    <i r="1">
      <x v="25"/>
    </i>
    <i r="1">
      <x v="34"/>
    </i>
    <i r="1">
      <x v="62"/>
    </i>
    <i r="1">
      <x v="68"/>
    </i>
    <i>
      <x v="18"/>
    </i>
    <i r="1">
      <x v="25"/>
    </i>
    <i r="1">
      <x v="34"/>
    </i>
    <i>
      <x v="19"/>
    </i>
    <i r="1">
      <x v="25"/>
    </i>
    <i r="1">
      <x v="34"/>
    </i>
    <i r="1">
      <x v="62"/>
    </i>
    <i r="1">
      <x v="68"/>
    </i>
    <i>
      <x v="20"/>
    </i>
    <i r="1">
      <x v="25"/>
    </i>
    <i r="1">
      <x v="34"/>
    </i>
    <i>
      <x v="21"/>
    </i>
    <i r="1">
      <x v="25"/>
    </i>
    <i r="1">
      <x v="34"/>
    </i>
    <i r="1">
      <x v="62"/>
    </i>
    <i r="1">
      <x v="68"/>
    </i>
    <i>
      <x v="22"/>
    </i>
    <i r="1">
      <x v="25"/>
    </i>
    <i r="1">
      <x v="34"/>
    </i>
    <i r="1">
      <x v="62"/>
    </i>
    <i r="1">
      <x v="68"/>
    </i>
    <i>
      <x v="23"/>
    </i>
    <i r="1">
      <x v="25"/>
    </i>
    <i r="1">
      <x v="34"/>
    </i>
    <i r="1">
      <x v="62"/>
    </i>
    <i r="1">
      <x v="68"/>
    </i>
    <i>
      <x v="24"/>
    </i>
    <i r="1">
      <x v="25"/>
    </i>
    <i r="1">
      <x v="34"/>
    </i>
    <i>
      <x v="25"/>
    </i>
    <i r="1">
      <x v="25"/>
    </i>
    <i r="1">
      <x v="34"/>
    </i>
    <i>
      <x v="26"/>
    </i>
    <i r="1">
      <x v="25"/>
    </i>
    <i r="1">
      <x v="34"/>
    </i>
    <i r="1">
      <x v="62"/>
    </i>
    <i r="1">
      <x v="68"/>
    </i>
    <i>
      <x v="27"/>
    </i>
    <i r="1">
      <x v="25"/>
    </i>
    <i r="1">
      <x v="34"/>
    </i>
    <i>
      <x v="28"/>
    </i>
    <i r="1">
      <x v="25"/>
    </i>
    <i r="1">
      <x v="34"/>
    </i>
    <i r="1">
      <x v="62"/>
    </i>
    <i r="1">
      <x v="68"/>
    </i>
    <i>
      <x v="29"/>
    </i>
    <i r="1">
      <x v="25"/>
    </i>
    <i r="1">
      <x v="34"/>
    </i>
    <i r="1">
      <x v="62"/>
    </i>
    <i r="1">
      <x v="68"/>
    </i>
    <i>
      <x v="30"/>
    </i>
    <i r="1">
      <x v="25"/>
    </i>
    <i r="1">
      <x v="34"/>
    </i>
    <i>
      <x v="3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32"/>
    </i>
    <i r="1">
      <x v="25"/>
    </i>
    <i r="1">
      <x v="34"/>
    </i>
    <i r="1">
      <x v="62"/>
    </i>
    <i r="1">
      <x v="68"/>
    </i>
    <i>
      <x v="3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34"/>
    </i>
    <i r="1">
      <x v="25"/>
    </i>
    <i r="1">
      <x v="34"/>
    </i>
    <i r="1">
      <x v="62"/>
    </i>
    <i r="1">
      <x v="68"/>
    </i>
    <i>
      <x v="35"/>
    </i>
    <i r="1">
      <x v="25"/>
    </i>
    <i r="1">
      <x v="34"/>
    </i>
    <i r="1">
      <x v="62"/>
    </i>
    <i r="1">
      <x v="68"/>
    </i>
    <i>
      <x v="36"/>
    </i>
    <i r="1">
      <x v="25"/>
    </i>
    <i r="1">
      <x v="34"/>
    </i>
    <i r="1">
      <x v="62"/>
    </i>
    <i r="1">
      <x v="68"/>
    </i>
    <i>
      <x v="37"/>
    </i>
    <i r="1">
      <x v="25"/>
    </i>
    <i r="1">
      <x v="34"/>
    </i>
    <i r="1">
      <x v="62"/>
    </i>
    <i r="1">
      <x v="68"/>
    </i>
    <i>
      <x v="38"/>
    </i>
    <i r="1">
      <x v="29"/>
    </i>
    <i r="1">
      <x v="37"/>
    </i>
    <i r="1">
      <x v="62"/>
    </i>
    <i r="1">
      <x v="66"/>
    </i>
    <i r="1">
      <x v="68"/>
    </i>
    <i r="1">
      <x v="71"/>
    </i>
    <i>
      <x v="39"/>
    </i>
    <i r="1">
      <x v="25"/>
    </i>
    <i r="1">
      <x v="29"/>
    </i>
    <i r="1">
      <x v="34"/>
    </i>
    <i r="1">
      <x v="37"/>
    </i>
    <i r="1">
      <x v="66"/>
    </i>
    <i r="1">
      <x v="71"/>
    </i>
    <i>
      <x v="40"/>
    </i>
    <i r="1">
      <x v="25"/>
    </i>
    <i r="1">
      <x v="34"/>
    </i>
    <i r="1">
      <x v="62"/>
    </i>
    <i r="1">
      <x v="68"/>
    </i>
    <i>
      <x v="41"/>
    </i>
    <i r="1">
      <x v="25"/>
    </i>
    <i r="1">
      <x v="34"/>
    </i>
    <i>
      <x v="42"/>
    </i>
    <i r="1">
      <x v="25"/>
    </i>
    <i r="1">
      <x v="34"/>
    </i>
    <i>
      <x v="43"/>
    </i>
    <i r="1">
      <x v="25"/>
    </i>
    <i r="1">
      <x v="34"/>
    </i>
    <i>
      <x v="44"/>
    </i>
    <i r="1">
      <x v="25"/>
    </i>
    <i r="1">
      <x v="34"/>
    </i>
    <i r="1">
      <x v="62"/>
    </i>
    <i r="1">
      <x v="68"/>
    </i>
    <i>
      <x v="4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46"/>
    </i>
    <i r="1">
      <x v="25"/>
    </i>
    <i r="1">
      <x v="34"/>
    </i>
    <i r="1">
      <x v="62"/>
    </i>
    <i r="1">
      <x v="68"/>
    </i>
    <i>
      <x v="47"/>
    </i>
    <i r="1">
      <x v="25"/>
    </i>
    <i r="1">
      <x v="34"/>
    </i>
    <i r="1">
      <x v="62"/>
    </i>
    <i r="1">
      <x v="68"/>
    </i>
    <i>
      <x v="48"/>
    </i>
    <i r="1">
      <x v="25"/>
    </i>
    <i r="1">
      <x v="34"/>
    </i>
    <i r="1">
      <x v="62"/>
    </i>
    <i r="1">
      <x v="68"/>
    </i>
    <i>
      <x v="49"/>
    </i>
    <i r="1">
      <x v="25"/>
    </i>
    <i r="1">
      <x v="34"/>
    </i>
    <i>
      <x v="50"/>
    </i>
    <i r="1">
      <x v="25"/>
    </i>
    <i r="1">
      <x v="34"/>
    </i>
    <i r="1">
      <x v="62"/>
    </i>
    <i r="1">
      <x v="68"/>
    </i>
    <i>
      <x v="5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52"/>
    </i>
    <i r="1">
      <x v="25"/>
    </i>
    <i r="1">
      <x v="34"/>
    </i>
    <i r="1">
      <x v="62"/>
    </i>
    <i r="1">
      <x v="68"/>
    </i>
    <i>
      <x v="53"/>
    </i>
    <i r="1">
      <x v="25"/>
    </i>
    <i r="1">
      <x v="34"/>
    </i>
    <i r="1">
      <x v="62"/>
    </i>
    <i r="1">
      <x v="68"/>
    </i>
    <i>
      <x v="5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55"/>
    </i>
    <i r="1">
      <x v="25"/>
    </i>
    <i r="1">
      <x v="34"/>
    </i>
    <i r="1">
      <x v="62"/>
    </i>
    <i r="1">
      <x v="68"/>
    </i>
    <i>
      <x v="56"/>
    </i>
    <i r="1">
      <x v="25"/>
    </i>
    <i r="1">
      <x v="34"/>
    </i>
    <i>
      <x v="5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58"/>
    </i>
    <i r="1">
      <x v="25"/>
    </i>
    <i r="1">
      <x v="34"/>
    </i>
    <i>
      <x v="59"/>
    </i>
    <i r="1">
      <x v="25"/>
    </i>
    <i r="1">
      <x v="34"/>
    </i>
    <i r="1">
      <x v="62"/>
    </i>
    <i r="1">
      <x v="68"/>
    </i>
    <i>
      <x v="60"/>
    </i>
    <i r="1">
      <x v="25"/>
    </i>
    <i r="1">
      <x v="34"/>
    </i>
    <i r="1">
      <x v="62"/>
    </i>
    <i r="1">
      <x v="68"/>
    </i>
    <i>
      <x v="61"/>
    </i>
    <i r="1">
      <x v="25"/>
    </i>
    <i r="1">
      <x v="34"/>
    </i>
    <i>
      <x v="6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63"/>
    </i>
    <i r="1">
      <x v="25"/>
    </i>
    <i r="1">
      <x v="34"/>
    </i>
    <i>
      <x v="64"/>
    </i>
    <i r="1">
      <x v="25"/>
    </i>
    <i r="1">
      <x v="34"/>
    </i>
    <i r="1">
      <x v="62"/>
    </i>
    <i r="1">
      <x v="68"/>
    </i>
    <i>
      <x v="6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6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67"/>
    </i>
    <i r="1">
      <x v="25"/>
    </i>
    <i r="1">
      <x v="34"/>
    </i>
    <i>
      <x v="68"/>
    </i>
    <i r="1">
      <x v="25"/>
    </i>
    <i r="1">
      <x v="34"/>
    </i>
    <i r="1">
      <x v="62"/>
    </i>
    <i r="1">
      <x v="68"/>
    </i>
    <i>
      <x v="69"/>
    </i>
    <i r="1">
      <x v="25"/>
    </i>
    <i r="1">
      <x v="34"/>
    </i>
    <i r="1">
      <x v="62"/>
    </i>
    <i r="1">
      <x v="68"/>
    </i>
    <i>
      <x v="70"/>
    </i>
    <i r="1">
      <x v="25"/>
    </i>
    <i r="1">
      <x v="34"/>
    </i>
    <i r="1">
      <x v="62"/>
    </i>
    <i r="1">
      <x v="68"/>
    </i>
    <i>
      <x v="72"/>
    </i>
    <i r="1">
      <x v="25"/>
    </i>
    <i r="1">
      <x v="34"/>
    </i>
    <i r="1">
      <x v="62"/>
    </i>
    <i r="1">
      <x v="68"/>
    </i>
    <i>
      <x v="7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74"/>
    </i>
    <i r="1">
      <x v="25"/>
    </i>
    <i r="1">
      <x v="34"/>
    </i>
    <i>
      <x v="76"/>
    </i>
    <i r="1">
      <x v="25"/>
    </i>
    <i r="1">
      <x v="34"/>
    </i>
    <i r="1">
      <x v="62"/>
    </i>
    <i r="1">
      <x v="68"/>
    </i>
    <i>
      <x v="77"/>
    </i>
    <i r="1">
      <x v="25"/>
    </i>
    <i r="1">
      <x v="34"/>
    </i>
    <i r="1">
      <x v="62"/>
    </i>
    <i r="1">
      <x v="68"/>
    </i>
    <i>
      <x v="78"/>
    </i>
    <i r="1">
      <x v="25"/>
    </i>
    <i r="1">
      <x v="34"/>
    </i>
    <i r="1">
      <x v="62"/>
    </i>
    <i r="1">
      <x v="68"/>
    </i>
    <i>
      <x v="79"/>
    </i>
    <i r="1">
      <x v="25"/>
    </i>
    <i r="1">
      <x v="34"/>
    </i>
    <i r="1">
      <x v="62"/>
    </i>
    <i r="1">
      <x v="68"/>
    </i>
    <i>
      <x v="80"/>
    </i>
    <i r="1">
      <x v="34"/>
    </i>
    <i>
      <x v="81"/>
    </i>
    <i r="1">
      <x v="25"/>
    </i>
    <i r="1">
      <x v="34"/>
    </i>
    <i r="1">
      <x v="62"/>
    </i>
    <i r="1">
      <x v="68"/>
    </i>
    <i>
      <x v="82"/>
    </i>
    <i r="1">
      <x v="25"/>
    </i>
    <i r="1">
      <x v="34"/>
    </i>
    <i r="1">
      <x v="62"/>
    </i>
    <i r="1">
      <x v="68"/>
    </i>
    <i>
      <x v="83"/>
    </i>
    <i r="1">
      <x v="25"/>
    </i>
    <i r="1">
      <x v="29"/>
    </i>
    <i r="1">
      <x v="34"/>
    </i>
    <i r="1">
      <x v="37"/>
    </i>
    <i r="1">
      <x v="38"/>
    </i>
    <i r="1">
      <x v="62"/>
    </i>
    <i r="1">
      <x v="66"/>
    </i>
    <i r="1">
      <x v="68"/>
    </i>
    <i r="1">
      <x v="71"/>
    </i>
    <i>
      <x v="84"/>
    </i>
    <i r="1">
      <x v="29"/>
    </i>
    <i r="1">
      <x v="37"/>
    </i>
    <i r="1">
      <x v="66"/>
    </i>
    <i r="1">
      <x v="71"/>
    </i>
    <i>
      <x v="85"/>
    </i>
    <i r="1">
      <x v="25"/>
    </i>
    <i r="1">
      <x v="34"/>
    </i>
    <i r="1">
      <x v="62"/>
    </i>
    <i r="1">
      <x v="68"/>
    </i>
    <i>
      <x v="86"/>
    </i>
    <i r="1">
      <x v="25"/>
    </i>
    <i r="1">
      <x v="34"/>
    </i>
    <i r="1">
      <x v="62"/>
    </i>
    <i r="1">
      <x v="68"/>
    </i>
    <i>
      <x v="87"/>
    </i>
    <i r="1">
      <x v="25"/>
    </i>
    <i r="1">
      <x v="34"/>
    </i>
    <i r="1">
      <x v="62"/>
    </i>
    <i r="1">
      <x v="68"/>
    </i>
    <i>
      <x v="88"/>
    </i>
    <i r="1">
      <x v="25"/>
    </i>
    <i r="1">
      <x v="34"/>
    </i>
    <i>
      <x v="89"/>
    </i>
    <i r="1">
      <x v="25"/>
    </i>
    <i r="1">
      <x v="34"/>
    </i>
    <i r="1">
      <x v="62"/>
    </i>
    <i r="1">
      <x v="68"/>
    </i>
    <i>
      <x v="9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91"/>
    </i>
    <i r="1">
      <x v="25"/>
    </i>
    <i r="1">
      <x v="34"/>
    </i>
    <i>
      <x v="93"/>
    </i>
    <i r="1">
      <x v="25"/>
    </i>
    <i r="1">
      <x v="34"/>
    </i>
    <i>
      <x v="94"/>
    </i>
    <i r="1">
      <x v="25"/>
    </i>
    <i r="1">
      <x v="34"/>
    </i>
    <i r="1">
      <x v="62"/>
    </i>
    <i r="1">
      <x v="68"/>
    </i>
    <i>
      <x v="95"/>
    </i>
    <i r="1">
      <x v="25"/>
    </i>
    <i r="1">
      <x v="34"/>
    </i>
    <i>
      <x v="96"/>
    </i>
    <i r="1">
      <x v="25"/>
    </i>
    <i r="1">
      <x v="34"/>
    </i>
    <i r="1">
      <x v="62"/>
    </i>
    <i r="1">
      <x v="68"/>
    </i>
    <i>
      <x v="97"/>
    </i>
    <i r="1">
      <x v="25"/>
    </i>
    <i r="1">
      <x v="34"/>
    </i>
    <i r="1">
      <x v="62"/>
    </i>
    <i r="1">
      <x v="68"/>
    </i>
    <i>
      <x v="98"/>
    </i>
    <i r="1">
      <x v="25"/>
    </i>
    <i r="1">
      <x v="34"/>
    </i>
    <i>
      <x v="99"/>
    </i>
    <i r="1">
      <x v="25"/>
    </i>
    <i r="1">
      <x v="34"/>
    </i>
    <i r="1">
      <x v="62"/>
    </i>
    <i r="1">
      <x v="68"/>
    </i>
    <i>
      <x v="100"/>
    </i>
    <i r="1">
      <x v="25"/>
    </i>
    <i r="1">
      <x v="34"/>
    </i>
    <i>
      <x v="101"/>
    </i>
    <i r="1">
      <x v="25"/>
    </i>
    <i r="1">
      <x v="34"/>
    </i>
    <i r="1">
      <x v="62"/>
    </i>
    <i r="1">
      <x v="68"/>
    </i>
    <i>
      <x v="10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03"/>
    </i>
    <i r="1">
      <x v="25"/>
    </i>
    <i r="1">
      <x v="29"/>
    </i>
    <i r="1">
      <x v="34"/>
    </i>
    <i r="1">
      <x v="37"/>
    </i>
    <i r="1">
      <x v="66"/>
    </i>
    <i r="1">
      <x v="71"/>
    </i>
    <i>
      <x v="104"/>
    </i>
    <i r="1">
      <x v="25"/>
    </i>
    <i r="1">
      <x v="34"/>
    </i>
    <i r="1">
      <x v="62"/>
    </i>
    <i r="1">
      <x v="68"/>
    </i>
    <i>
      <x v="105"/>
    </i>
    <i r="1">
      <x v="25"/>
    </i>
    <i r="1">
      <x v="34"/>
    </i>
    <i>
      <x v="10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07"/>
    </i>
    <i r="1">
      <x v="25"/>
    </i>
    <i r="1">
      <x v="34"/>
    </i>
    <i>
      <x v="108"/>
    </i>
    <i r="1">
      <x v="25"/>
    </i>
    <i r="1">
      <x v="34"/>
    </i>
    <i>
      <x v="10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1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11"/>
    </i>
    <i r="1">
      <x v="25"/>
    </i>
    <i r="1">
      <x v="34"/>
    </i>
    <i r="1">
      <x v="62"/>
    </i>
    <i r="1">
      <x v="68"/>
    </i>
    <i>
      <x v="112"/>
    </i>
    <i r="1">
      <x v="25"/>
    </i>
    <i>
      <x v="11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14"/>
    </i>
    <i r="1">
      <x v="25"/>
    </i>
    <i r="1">
      <x v="34"/>
    </i>
    <i r="1">
      <x v="62"/>
    </i>
    <i r="1">
      <x v="68"/>
    </i>
    <i>
      <x v="115"/>
    </i>
    <i r="1">
      <x v="25"/>
    </i>
    <i r="1">
      <x v="34"/>
    </i>
    <i r="1">
      <x v="62"/>
    </i>
    <i r="1">
      <x v="68"/>
    </i>
    <i>
      <x v="117"/>
    </i>
    <i r="1">
      <x v="25"/>
    </i>
    <i r="1">
      <x v="29"/>
    </i>
    <i r="1">
      <x v="34"/>
    </i>
    <i r="1">
      <x v="37"/>
    </i>
    <i r="1">
      <x v="66"/>
    </i>
    <i r="1">
      <x v="71"/>
    </i>
    <i>
      <x v="118"/>
    </i>
    <i r="1">
      <x v="25"/>
    </i>
    <i r="1">
      <x v="34"/>
    </i>
    <i r="1">
      <x v="62"/>
    </i>
    <i r="1">
      <x v="68"/>
    </i>
    <i>
      <x v="119"/>
    </i>
    <i r="1">
      <x v="25"/>
    </i>
    <i r="1">
      <x v="34"/>
    </i>
    <i>
      <x v="121"/>
    </i>
    <i r="1">
      <x v="25"/>
    </i>
    <i r="1">
      <x v="34"/>
    </i>
    <i r="1">
      <x v="62"/>
    </i>
    <i r="1">
      <x v="68"/>
    </i>
    <i>
      <x v="122"/>
    </i>
    <i r="1">
      <x v="25"/>
    </i>
    <i r="1">
      <x v="34"/>
    </i>
    <i r="1">
      <x v="62"/>
    </i>
    <i r="1">
      <x v="68"/>
    </i>
    <i>
      <x v="123"/>
    </i>
    <i r="1">
      <x v="25"/>
    </i>
    <i r="1">
      <x v="34"/>
    </i>
    <i r="1">
      <x v="62"/>
    </i>
    <i r="1">
      <x v="68"/>
    </i>
    <i>
      <x v="12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25"/>
    </i>
    <i r="1">
      <x v="25"/>
    </i>
    <i r="1">
      <x v="34"/>
    </i>
    <i r="1">
      <x v="62"/>
    </i>
    <i r="1">
      <x v="68"/>
    </i>
    <i>
      <x v="126"/>
    </i>
    <i r="1">
      <x v="25"/>
    </i>
    <i r="1">
      <x v="34"/>
    </i>
    <i r="1">
      <x v="62"/>
    </i>
    <i r="1">
      <x v="68"/>
    </i>
    <i>
      <x v="12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28"/>
    </i>
    <i r="1">
      <x v="25"/>
    </i>
    <i r="1">
      <x v="34"/>
    </i>
    <i>
      <x v="129"/>
    </i>
    <i r="1">
      <x v="25"/>
    </i>
    <i r="1">
      <x v="34"/>
    </i>
    <i>
      <x v="130"/>
    </i>
    <i r="1">
      <x v="25"/>
    </i>
    <i r="1">
      <x v="34"/>
    </i>
    <i r="1">
      <x v="62"/>
    </i>
    <i r="1">
      <x v="68"/>
    </i>
    <i>
      <x v="131"/>
    </i>
    <i r="1">
      <x v="62"/>
    </i>
    <i r="1">
      <x v="68"/>
    </i>
    <i>
      <x v="132"/>
    </i>
    <i r="1">
      <x v="25"/>
    </i>
    <i r="1">
      <x v="34"/>
    </i>
    <i r="1">
      <x v="62"/>
    </i>
    <i r="1">
      <x v="68"/>
    </i>
    <i>
      <x v="133"/>
    </i>
    <i r="1">
      <x v="25"/>
    </i>
    <i r="1">
      <x v="34"/>
    </i>
    <i r="1">
      <x v="62"/>
    </i>
    <i r="1">
      <x v="68"/>
    </i>
    <i>
      <x v="134"/>
    </i>
    <i r="1">
      <x v="25"/>
    </i>
    <i r="1">
      <x v="34"/>
    </i>
    <i>
      <x v="13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36"/>
    </i>
    <i r="1">
      <x v="25"/>
    </i>
    <i r="1">
      <x v="29"/>
    </i>
    <i r="1">
      <x v="30"/>
    </i>
    <i r="1">
      <x v="33"/>
    </i>
    <i r="1">
      <x v="34"/>
    </i>
    <i r="1">
      <x v="37"/>
    </i>
    <i r="1">
      <x v="38"/>
    </i>
    <i r="1">
      <x v="62"/>
    </i>
    <i r="1">
      <x v="66"/>
    </i>
    <i r="1">
      <x v="68"/>
    </i>
    <i r="1">
      <x v="71"/>
    </i>
    <i>
      <x v="137"/>
    </i>
    <i r="1">
      <x v="25"/>
    </i>
    <i r="1">
      <x v="34"/>
    </i>
    <i r="1">
      <x v="62"/>
    </i>
    <i r="1">
      <x v="68"/>
    </i>
    <i>
      <x v="138"/>
    </i>
    <i r="1">
      <x v="25"/>
    </i>
    <i r="1">
      <x v="34"/>
    </i>
    <i r="1">
      <x v="62"/>
    </i>
    <i r="1">
      <x v="68"/>
    </i>
    <i>
      <x v="13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40"/>
    </i>
    <i r="1">
      <x v="25"/>
    </i>
    <i r="1">
      <x v="34"/>
    </i>
    <i r="1">
      <x v="62"/>
    </i>
    <i r="1">
      <x v="68"/>
    </i>
    <i>
      <x v="141"/>
    </i>
    <i r="1">
      <x v="25"/>
    </i>
    <i r="1">
      <x v="34"/>
    </i>
    <i r="1">
      <x v="62"/>
    </i>
    <i r="1">
      <x v="68"/>
    </i>
    <i>
      <x v="14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43"/>
    </i>
    <i r="1">
      <x v="25"/>
    </i>
    <i r="1">
      <x v="34"/>
    </i>
    <i r="1">
      <x v="62"/>
    </i>
    <i r="1">
      <x v="68"/>
    </i>
    <i>
      <x v="14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45"/>
    </i>
    <i r="1">
      <x v="25"/>
    </i>
    <i r="1">
      <x v="34"/>
    </i>
    <i>
      <x v="146"/>
    </i>
    <i r="1">
      <x v="25"/>
    </i>
    <i r="1">
      <x v="34"/>
    </i>
    <i r="1">
      <x v="62"/>
    </i>
    <i r="1">
      <x v="68"/>
    </i>
    <i>
      <x v="14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48"/>
    </i>
    <i r="1">
      <x v="25"/>
    </i>
    <i r="1">
      <x v="34"/>
    </i>
    <i r="1">
      <x v="62"/>
    </i>
    <i r="1">
      <x v="68"/>
    </i>
    <i>
      <x v="149"/>
    </i>
    <i r="1">
      <x v="25"/>
    </i>
    <i r="1">
      <x v="34"/>
    </i>
    <i r="1">
      <x v="62"/>
    </i>
    <i r="1">
      <x v="68"/>
    </i>
    <i>
      <x v="15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51"/>
    </i>
    <i r="1">
      <x v="25"/>
    </i>
    <i r="1">
      <x v="34"/>
    </i>
    <i r="1">
      <x v="62"/>
    </i>
    <i r="1">
      <x v="68"/>
    </i>
    <i>
      <x v="152"/>
    </i>
    <i r="1">
      <x v="25"/>
    </i>
    <i r="1">
      <x v="34"/>
    </i>
    <i r="1">
      <x v="62"/>
    </i>
    <i r="1">
      <x v="68"/>
    </i>
    <i>
      <x v="153"/>
    </i>
    <i r="1">
      <x v="25"/>
    </i>
    <i r="1">
      <x v="34"/>
    </i>
    <i r="1">
      <x v="62"/>
    </i>
    <i r="1">
      <x v="68"/>
    </i>
    <i>
      <x v="15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5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56"/>
    </i>
    <i r="1">
      <x v="25"/>
    </i>
    <i r="1">
      <x v="34"/>
    </i>
    <i r="1">
      <x v="62"/>
    </i>
    <i r="1">
      <x v="68"/>
    </i>
    <i>
      <x v="157"/>
    </i>
    <i r="1">
      <x v="25"/>
    </i>
    <i r="1">
      <x v="34"/>
    </i>
    <i r="1">
      <x v="62"/>
    </i>
    <i r="1">
      <x v="68"/>
    </i>
    <i>
      <x v="158"/>
    </i>
    <i r="1">
      <x v="25"/>
    </i>
    <i r="1">
      <x v="34"/>
    </i>
    <i r="1">
      <x v="62"/>
    </i>
    <i r="1">
      <x v="68"/>
    </i>
    <i>
      <x v="15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60"/>
    </i>
    <i r="1">
      <x v="25"/>
    </i>
    <i r="1">
      <x v="34"/>
    </i>
    <i r="1">
      <x v="62"/>
    </i>
    <i r="1">
      <x v="68"/>
    </i>
    <i>
      <x v="161"/>
    </i>
    <i r="1">
      <x v="25"/>
    </i>
    <i r="1">
      <x v="34"/>
    </i>
    <i r="1">
      <x v="62"/>
    </i>
    <i r="1">
      <x v="68"/>
    </i>
    <i>
      <x v="162"/>
    </i>
    <i r="1">
      <x v="25"/>
    </i>
    <i r="1">
      <x v="34"/>
    </i>
    <i r="1">
      <x v="62"/>
    </i>
    <i r="1">
      <x v="68"/>
    </i>
    <i>
      <x v="16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64"/>
    </i>
    <i r="1">
      <x v="25"/>
    </i>
    <i r="1">
      <x v="34"/>
    </i>
    <i r="1">
      <x v="62"/>
    </i>
    <i r="1">
      <x v="68"/>
    </i>
    <i>
      <x v="16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66"/>
    </i>
    <i r="1">
      <x v="25"/>
    </i>
    <i r="1">
      <x v="34"/>
    </i>
    <i>
      <x v="16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68"/>
    </i>
    <i r="1">
      <x v="25"/>
    </i>
    <i r="1">
      <x v="34"/>
    </i>
    <i r="1">
      <x v="62"/>
    </i>
    <i r="1">
      <x v="68"/>
    </i>
    <i>
      <x v="169"/>
    </i>
    <i r="1">
      <x v="25"/>
    </i>
    <i r="1">
      <x v="34"/>
    </i>
    <i>
      <x v="17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71"/>
    </i>
    <i r="1">
      <x v="25"/>
    </i>
    <i r="1">
      <x v="34"/>
    </i>
    <i r="1">
      <x v="62"/>
    </i>
    <i r="1">
      <x v="68"/>
    </i>
    <i>
      <x v="172"/>
    </i>
    <i r="1">
      <x v="25"/>
    </i>
    <i r="1">
      <x v="34"/>
    </i>
    <i>
      <x v="173"/>
    </i>
    <i r="1">
      <x v="25"/>
    </i>
    <i r="1">
      <x v="34"/>
    </i>
    <i r="1">
      <x v="62"/>
    </i>
    <i r="1">
      <x v="68"/>
    </i>
    <i>
      <x v="175"/>
    </i>
    <i r="1">
      <x v="25"/>
    </i>
    <i r="1">
      <x v="29"/>
    </i>
    <i r="1">
      <x v="30"/>
    </i>
    <i r="1">
      <x v="34"/>
    </i>
    <i r="1">
      <x v="37"/>
    </i>
    <i r="1">
      <x v="38"/>
    </i>
    <i r="1">
      <x v="62"/>
    </i>
    <i r="1">
      <x v="66"/>
    </i>
    <i r="1">
      <x v="68"/>
    </i>
    <i r="1">
      <x v="71"/>
    </i>
    <i>
      <x v="176"/>
    </i>
    <i r="1">
      <x v="25"/>
    </i>
    <i r="1">
      <x v="34"/>
    </i>
    <i>
      <x v="177"/>
    </i>
    <i r="1">
      <x v="25"/>
    </i>
    <i r="1">
      <x v="34"/>
    </i>
    <i>
      <x v="179"/>
    </i>
    <i r="1">
      <x v="25"/>
    </i>
    <i r="1">
      <x v="34"/>
    </i>
    <i>
      <x v="180"/>
    </i>
    <i r="1">
      <x v="25"/>
    </i>
    <i r="1">
      <x v="34"/>
    </i>
    <i>
      <x v="181"/>
    </i>
    <i r="1">
      <x v="25"/>
    </i>
    <i r="1">
      <x v="34"/>
    </i>
    <i r="1">
      <x v="62"/>
    </i>
    <i r="1">
      <x v="68"/>
    </i>
    <i>
      <x v="182"/>
    </i>
    <i r="1">
      <x v="25"/>
    </i>
    <i r="1">
      <x v="34"/>
    </i>
    <i r="1">
      <x v="62"/>
    </i>
    <i r="1">
      <x v="68"/>
    </i>
    <i>
      <x v="183"/>
    </i>
    <i r="1">
      <x v="25"/>
    </i>
    <i r="1">
      <x v="34"/>
    </i>
    <i>
      <x v="184"/>
    </i>
    <i r="1">
      <x v="34"/>
    </i>
    <i r="1">
      <x v="62"/>
    </i>
    <i r="1">
      <x v="68"/>
    </i>
    <i>
      <x v="185"/>
    </i>
    <i r="1">
      <x v="25"/>
    </i>
    <i r="1">
      <x v="34"/>
    </i>
    <i>
      <x v="186"/>
    </i>
    <i r="1">
      <x v="25"/>
    </i>
    <i r="1">
      <x v="34"/>
    </i>
    <i r="1">
      <x v="62"/>
    </i>
    <i r="1">
      <x v="68"/>
    </i>
    <i>
      <x v="187"/>
    </i>
    <i r="1">
      <x v="25"/>
    </i>
    <i r="1">
      <x v="34"/>
    </i>
    <i r="1">
      <x v="62"/>
    </i>
    <i r="1">
      <x v="68"/>
    </i>
    <i>
      <x v="188"/>
    </i>
    <i r="1">
      <x v="25"/>
    </i>
    <i r="1">
      <x v="34"/>
    </i>
    <i>
      <x v="189"/>
    </i>
    <i r="1">
      <x v="25"/>
    </i>
    <i r="1">
      <x v="34"/>
    </i>
    <i r="1">
      <x v="62"/>
    </i>
    <i r="1">
      <x v="68"/>
    </i>
    <i>
      <x v="190"/>
    </i>
    <i r="1">
      <x v="29"/>
    </i>
    <i r="1">
      <x v="37"/>
    </i>
    <i r="1">
      <x v="66"/>
    </i>
    <i r="1">
      <x v="71"/>
    </i>
    <i>
      <x v="19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92"/>
    </i>
    <i r="1">
      <x v="25"/>
    </i>
    <i r="1">
      <x v="34"/>
    </i>
    <i r="1">
      <x v="62"/>
    </i>
    <i r="1">
      <x v="68"/>
    </i>
    <i>
      <x v="193"/>
    </i>
    <i r="1">
      <x v="25"/>
    </i>
    <i r="1">
      <x v="34"/>
    </i>
    <i>
      <x v="19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195"/>
    </i>
    <i r="1">
      <x v="25"/>
    </i>
    <i r="1">
      <x v="34"/>
    </i>
    <i r="1">
      <x v="62"/>
    </i>
    <i r="1">
      <x v="68"/>
    </i>
    <i>
      <x v="196"/>
    </i>
    <i r="1">
      <x v="25"/>
    </i>
    <i r="1">
      <x v="34"/>
    </i>
    <i r="1">
      <x v="62"/>
    </i>
    <i r="1">
      <x v="68"/>
    </i>
    <i>
      <x v="197"/>
    </i>
    <i r="1">
      <x v="25"/>
    </i>
    <i r="1">
      <x v="34"/>
    </i>
    <i r="1">
      <x v="62"/>
    </i>
    <i r="1">
      <x v="68"/>
    </i>
    <i>
      <x v="198"/>
    </i>
    <i r="1">
      <x v="25"/>
    </i>
    <i r="1">
      <x v="34"/>
    </i>
    <i>
      <x v="199"/>
    </i>
    <i r="1">
      <x v="25"/>
    </i>
    <i r="1">
      <x v="34"/>
    </i>
    <i r="1">
      <x v="62"/>
    </i>
    <i r="1">
      <x v="68"/>
    </i>
    <i>
      <x v="201"/>
    </i>
    <i r="1">
      <x v="25"/>
    </i>
    <i r="1">
      <x v="34"/>
    </i>
    <i r="1">
      <x v="62"/>
    </i>
    <i r="1">
      <x v="68"/>
    </i>
    <i>
      <x v="202"/>
    </i>
    <i r="1">
      <x v="25"/>
    </i>
    <i>
      <x v="203"/>
    </i>
    <i r="1">
      <x v="25"/>
    </i>
    <i r="1">
      <x v="34"/>
    </i>
    <i>
      <x v="204"/>
    </i>
    <i r="1">
      <x v="25"/>
    </i>
    <i r="1">
      <x v="34"/>
    </i>
    <i r="1">
      <x v="62"/>
    </i>
    <i r="1">
      <x v="68"/>
    </i>
    <i>
      <x v="205"/>
    </i>
    <i r="1">
      <x v="25"/>
    </i>
    <i r="1">
      <x v="34"/>
    </i>
    <i r="1">
      <x v="62"/>
    </i>
    <i r="1">
      <x v="68"/>
    </i>
    <i>
      <x v="20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07"/>
    </i>
    <i r="1">
      <x v="25"/>
    </i>
    <i r="1">
      <x v="34"/>
    </i>
    <i r="1">
      <x v="62"/>
    </i>
    <i r="1">
      <x v="68"/>
    </i>
    <i>
      <x v="208"/>
    </i>
    <i r="1">
      <x v="25"/>
    </i>
    <i r="1">
      <x v="34"/>
    </i>
    <i>
      <x v="209"/>
    </i>
    <i r="1">
      <x v="25"/>
    </i>
    <i r="1">
      <x v="34"/>
    </i>
    <i r="1">
      <x v="62"/>
    </i>
    <i r="1">
      <x v="68"/>
    </i>
    <i>
      <x v="21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1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12"/>
    </i>
    <i r="1">
      <x v="25"/>
    </i>
    <i r="1">
      <x v="34"/>
    </i>
    <i r="1">
      <x v="62"/>
    </i>
    <i r="1">
      <x v="68"/>
    </i>
    <i>
      <x v="21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14"/>
    </i>
    <i r="1">
      <x v="25"/>
    </i>
    <i r="1">
      <x v="34"/>
    </i>
    <i r="1">
      <x v="62"/>
    </i>
    <i r="1">
      <x v="68"/>
    </i>
    <i>
      <x v="21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16"/>
    </i>
    <i r="1">
      <x v="25"/>
    </i>
    <i r="1">
      <x v="34"/>
    </i>
    <i r="1">
      <x v="62"/>
    </i>
    <i r="1">
      <x v="68"/>
    </i>
    <i>
      <x v="217"/>
    </i>
    <i r="1">
      <x v="25"/>
    </i>
    <i r="1">
      <x v="34"/>
    </i>
    <i r="1">
      <x v="62"/>
    </i>
    <i r="1">
      <x v="68"/>
    </i>
    <i>
      <x v="218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1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2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21"/>
    </i>
    <i r="1">
      <x v="25"/>
    </i>
    <i r="1">
      <x v="34"/>
    </i>
    <i r="1">
      <x v="62"/>
    </i>
    <i r="1">
      <x v="68"/>
    </i>
    <i>
      <x v="22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23"/>
    </i>
    <i r="1">
      <x v="25"/>
    </i>
    <i r="1">
      <x v="34"/>
    </i>
    <i r="1">
      <x v="62"/>
    </i>
    <i r="1">
      <x v="68"/>
    </i>
    <i>
      <x v="224"/>
    </i>
    <i r="1">
      <x v="25"/>
    </i>
    <i r="1">
      <x v="34"/>
    </i>
    <i>
      <x v="22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2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27"/>
    </i>
    <i r="1">
      <x v="25"/>
    </i>
    <i r="1">
      <x v="34"/>
    </i>
    <i r="1">
      <x v="62"/>
    </i>
    <i r="1">
      <x v="68"/>
    </i>
    <i>
      <x v="22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3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32"/>
    </i>
    <i r="1">
      <x v="25"/>
    </i>
    <i r="1">
      <x v="34"/>
    </i>
    <i r="1">
      <x v="62"/>
    </i>
    <i r="1">
      <x v="68"/>
    </i>
    <i>
      <x v="233"/>
    </i>
    <i r="1">
      <x v="25"/>
    </i>
    <i r="1">
      <x v="34"/>
    </i>
    <i r="1">
      <x v="62"/>
    </i>
    <i r="1">
      <x v="68"/>
    </i>
    <i>
      <x v="23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35"/>
    </i>
    <i r="1">
      <x v="25"/>
    </i>
    <i r="1">
      <x v="34"/>
    </i>
    <i>
      <x v="23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37"/>
    </i>
    <i r="1">
      <x v="25"/>
    </i>
    <i r="1">
      <x v="34"/>
    </i>
    <i r="1">
      <x v="62"/>
    </i>
    <i r="1">
      <x v="68"/>
    </i>
    <i>
      <x v="238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39"/>
    </i>
    <i r="1">
      <x v="25"/>
    </i>
    <i r="1">
      <x v="34"/>
    </i>
    <i r="1">
      <x v="62"/>
    </i>
    <i r="1">
      <x v="68"/>
    </i>
    <i>
      <x v="240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41"/>
    </i>
    <i r="1">
      <x v="25"/>
    </i>
    <i r="1">
      <x v="34"/>
    </i>
    <i r="1">
      <x v="62"/>
    </i>
    <i r="1">
      <x v="68"/>
    </i>
    <i>
      <x v="242"/>
    </i>
    <i r="1">
      <x v="25"/>
    </i>
    <i r="1">
      <x v="34"/>
    </i>
    <i r="1">
      <x v="62"/>
    </i>
    <i r="1">
      <x v="68"/>
    </i>
    <i>
      <x v="245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46"/>
    </i>
    <i r="1">
      <x v="25"/>
    </i>
    <i r="1">
      <x v="34"/>
    </i>
    <i r="1">
      <x v="62"/>
    </i>
    <i r="1">
      <x v="68"/>
    </i>
    <i>
      <x v="247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48"/>
    </i>
    <i r="1">
      <x v="25"/>
    </i>
    <i r="1">
      <x v="34"/>
    </i>
    <i r="1">
      <x v="62"/>
    </i>
    <i r="1">
      <x v="68"/>
    </i>
    <i>
      <x v="249"/>
    </i>
    <i r="1">
      <x v="25"/>
    </i>
    <i r="1">
      <x v="34"/>
    </i>
    <i r="1">
      <x v="62"/>
    </i>
    <i r="1">
      <x v="68"/>
    </i>
    <i>
      <x v="250"/>
    </i>
    <i r="1">
      <x v="25"/>
    </i>
    <i>
      <x v="25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52"/>
    </i>
    <i r="1">
      <x v="25"/>
    </i>
    <i r="1">
      <x v="34"/>
    </i>
    <i r="1">
      <x v="62"/>
    </i>
    <i r="1">
      <x v="68"/>
    </i>
    <i>
      <x v="253"/>
    </i>
    <i r="1">
      <x v="25"/>
    </i>
    <i r="1">
      <x v="34"/>
    </i>
    <i r="1">
      <x v="62"/>
    </i>
    <i r="1">
      <x v="68"/>
    </i>
    <i>
      <x v="254"/>
    </i>
    <i r="1">
      <x v="25"/>
    </i>
    <i r="1">
      <x v="34"/>
    </i>
    <i r="1">
      <x v="62"/>
    </i>
    <i r="1">
      <x v="68"/>
    </i>
    <i>
      <x v="255"/>
    </i>
    <i r="1">
      <x v="25"/>
    </i>
    <i r="1">
      <x v="34"/>
    </i>
    <i r="1">
      <x v="62"/>
    </i>
    <i r="1">
      <x v="68"/>
    </i>
    <i>
      <x v="256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57"/>
    </i>
    <i r="1">
      <x v="25"/>
    </i>
    <i r="1">
      <x v="34"/>
    </i>
    <i r="1">
      <x v="62"/>
    </i>
    <i r="1">
      <x v="68"/>
    </i>
    <i>
      <x v="258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59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60"/>
    </i>
    <i r="1">
      <x v="25"/>
    </i>
    <i r="1">
      <x v="34"/>
    </i>
    <i r="1">
      <x v="62"/>
    </i>
    <i r="1">
      <x v="68"/>
    </i>
    <i>
      <x v="261"/>
    </i>
    <i r="1">
      <x v="25"/>
    </i>
    <i r="1">
      <x v="34"/>
    </i>
    <i>
      <x v="26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63"/>
    </i>
    <i r="1">
      <x v="25"/>
    </i>
    <i r="1">
      <x v="29"/>
    </i>
    <i r="1">
      <x v="30"/>
    </i>
    <i r="1">
      <x v="34"/>
    </i>
    <i r="1">
      <x v="37"/>
    </i>
    <i r="1">
      <x v="38"/>
    </i>
    <i r="1">
      <x v="62"/>
    </i>
    <i r="1">
      <x v="66"/>
    </i>
    <i r="1">
      <x v="68"/>
    </i>
    <i r="1">
      <x v="71"/>
    </i>
    <i>
      <x v="264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65"/>
    </i>
    <i r="1">
      <x v="25"/>
    </i>
    <i r="1">
      <x v="34"/>
    </i>
    <i r="1">
      <x v="62"/>
    </i>
    <i r="1">
      <x v="68"/>
    </i>
    <i>
      <x v="266"/>
    </i>
    <i r="1">
      <x v="25"/>
    </i>
    <i r="1">
      <x v="34"/>
    </i>
    <i r="1">
      <x v="62"/>
    </i>
    <i r="1">
      <x v="68"/>
    </i>
    <i>
      <x v="267"/>
    </i>
    <i r="1">
      <x v="25"/>
    </i>
    <i r="1">
      <x v="34"/>
    </i>
    <i r="1">
      <x v="62"/>
    </i>
    <i r="1">
      <x v="68"/>
    </i>
    <i>
      <x v="268"/>
    </i>
    <i r="1">
      <x v="25"/>
    </i>
    <i r="1">
      <x v="34"/>
    </i>
    <i r="1">
      <x v="62"/>
    </i>
    <i r="1">
      <x v="68"/>
    </i>
    <i>
      <x v="269"/>
    </i>
    <i r="1">
      <x v="25"/>
    </i>
    <i r="1">
      <x v="34"/>
    </i>
    <i r="1">
      <x v="62"/>
    </i>
    <i r="1">
      <x v="68"/>
    </i>
    <i>
      <x v="270"/>
    </i>
    <i r="1">
      <x v="25"/>
    </i>
    <i r="1">
      <x v="34"/>
    </i>
    <i r="1">
      <x v="62"/>
    </i>
    <i r="1">
      <x v="68"/>
    </i>
    <i>
      <x v="271"/>
    </i>
    <i r="1">
      <x v="25"/>
    </i>
    <i r="1">
      <x v="34"/>
    </i>
    <i r="1">
      <x v="62"/>
    </i>
    <i r="1">
      <x v="68"/>
    </i>
    <i>
      <x v="272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73"/>
    </i>
    <i r="1">
      <x v="25"/>
    </i>
    <i r="1">
      <x v="34"/>
    </i>
    <i r="1">
      <x v="62"/>
    </i>
    <i r="1">
      <x v="68"/>
    </i>
    <i>
      <x v="274"/>
    </i>
    <i r="1">
      <x v="25"/>
    </i>
    <i r="1">
      <x v="34"/>
    </i>
    <i>
      <x v="275"/>
    </i>
    <i r="1">
      <x v="25"/>
    </i>
    <i r="1">
      <x v="34"/>
    </i>
    <i>
      <x v="276"/>
    </i>
    <i r="1">
      <x v="25"/>
    </i>
    <i r="1">
      <x v="34"/>
    </i>
    <i r="1">
      <x v="62"/>
    </i>
    <i r="1">
      <x v="68"/>
    </i>
    <i>
      <x v="277"/>
    </i>
    <i r="1">
      <x v="25"/>
    </i>
    <i r="1">
      <x v="34"/>
    </i>
    <i r="1">
      <x v="62"/>
    </i>
    <i r="1">
      <x v="68"/>
    </i>
    <i>
      <x v="278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79"/>
    </i>
    <i r="1">
      <x v="25"/>
    </i>
    <i r="1">
      <x v="34"/>
    </i>
    <i r="1">
      <x v="62"/>
    </i>
    <i r="1">
      <x v="68"/>
    </i>
    <i>
      <x v="280"/>
    </i>
    <i r="1">
      <x v="25"/>
    </i>
    <i r="1">
      <x v="34"/>
    </i>
    <i r="1">
      <x v="62"/>
    </i>
    <i r="1">
      <x v="68"/>
    </i>
    <i>
      <x v="281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83"/>
    </i>
    <i r="1">
      <x v="25"/>
    </i>
    <i r="1">
      <x v="29"/>
    </i>
    <i r="1">
      <x v="34"/>
    </i>
    <i r="1">
      <x v="37"/>
    </i>
    <i r="1">
      <x v="62"/>
    </i>
    <i r="1">
      <x v="66"/>
    </i>
    <i r="1">
      <x v="68"/>
    </i>
    <i r="1">
      <x v="71"/>
    </i>
    <i>
      <x v="284"/>
    </i>
    <i r="1">
      <x v="25"/>
    </i>
    <i r="1">
      <x v="34"/>
    </i>
    <i r="1">
      <x v="62"/>
    </i>
    <i r="1">
      <x v="68"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Total Payment Amount" fld="2" baseField="0" baseItem="0" numFmtId="164"/>
    <dataField name="Date of Payment" fld="3" subtotal="product" baseField="0" baseItem="0" numFmtId="14"/>
  </dataFields>
  <formats count="1211">
    <format dxfId="4854">
      <pivotArea field="0" type="button" dataOnly="0" labelOnly="1" outline="0" axis="axisRow" fieldPosition="0"/>
    </format>
    <format dxfId="48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52">
      <pivotArea field="0" type="button" dataOnly="0" labelOnly="1" outline="0" axis="axisRow" fieldPosition="0"/>
    </format>
    <format dxfId="48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48">
      <pivotArea collapsedLevelsAreSubtotals="1" fieldPosition="0">
        <references count="3">
          <reference field="4294967294" count="1" selected="0">
            <x v="0"/>
          </reference>
          <reference field="0" count="0" selected="0"/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48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4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84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4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4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84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84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40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839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4838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4837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836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835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34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33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4832">
      <pivotArea dataOnly="0" labelOnly="1" fieldPosition="0">
        <references count="2">
          <reference field="0" count="1" selected="0">
            <x v="5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831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30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1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0"/>
            <x v="102"/>
            <x v="104"/>
            <x v="106"/>
          </reference>
        </references>
      </pivotArea>
    </format>
    <format dxfId="4829">
      <pivotArea dataOnly="0" labelOnly="1" fieldPosition="0">
        <references count="2">
          <reference field="0" count="1" selected="0">
            <x v="7"/>
          </reference>
          <reference field="1" count="14">
            <x v="108"/>
            <x v="110"/>
            <x v="111"/>
            <x v="112"/>
            <x v="114"/>
            <x v="116"/>
            <x v="118"/>
            <x v="120"/>
            <x v="122"/>
            <x v="124"/>
            <x v="125"/>
            <x v="127"/>
            <x v="130"/>
            <x v="132"/>
          </reference>
        </references>
      </pivotArea>
    </format>
    <format dxfId="4828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7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6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5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4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3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4822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4821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20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9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8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7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6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4815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4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3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2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1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10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09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08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07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806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4805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804">
      <pivotArea dataOnly="0" labelOnly="1" fieldPosition="0">
        <references count="2">
          <reference field="0" count="1" selected="0">
            <x v="3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803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4802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801">
      <pivotArea dataOnly="0" labelOnly="1" fieldPosition="0">
        <references count="2">
          <reference field="0" count="1" selected="0">
            <x v="3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800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9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8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7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6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6"/>
            <x v="29"/>
            <x v="35"/>
            <x v="37"/>
            <x v="39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4795">
      <pivotArea dataOnly="0" labelOnly="1" fieldPosition="0">
        <references count="2">
          <reference field="0" count="1" selected="0">
            <x v="38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94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6"/>
            <x v="71"/>
            <x v="74"/>
            <x v="76"/>
            <x v="80"/>
            <x v="82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793">
      <pivotArea dataOnly="0" labelOnly="1" fieldPosition="0">
        <references count="2">
          <reference field="0" count="1" selected="0">
            <x v="39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792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1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90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9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8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7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7"/>
            <x v="50"/>
            <x v="53"/>
            <x v="54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4786">
      <pivotArea dataOnly="0" labelOnly="1" fieldPosition="0">
        <references count="2">
          <reference field="0" count="1" selected="0">
            <x v="45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85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4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3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2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1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80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7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4779">
      <pivotArea dataOnly="0" labelOnly="1" fieldPosition="0">
        <references count="2">
          <reference field="0" count="1" selected="0">
            <x v="51"/>
          </reference>
          <reference field="1" count="14"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78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77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76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775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4774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73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72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771">
      <pivotArea dataOnly="0" labelOnly="1" fieldPosition="0">
        <references count="2">
          <reference field="0" count="1" selected="0">
            <x v="5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70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69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68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67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4766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4765">
      <pivotArea dataOnly="0" labelOnly="1" fieldPosition="0">
        <references count="2">
          <reference field="0" count="1" selected="0">
            <x v="62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64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63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62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761">
      <pivotArea dataOnly="0" labelOnly="1" fieldPosition="0">
        <references count="2">
          <reference field="0" count="1" selected="0">
            <x v="6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60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4759">
      <pivotArea dataOnly="0" labelOnly="1" fieldPosition="0">
        <references count="2">
          <reference field="0" count="1" selected="0">
            <x v="66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4758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57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56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55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54">
      <pivotArea dataOnly="0" labelOnly="1" fieldPosition="0">
        <references count="2">
          <reference field="0" count="1" selected="0">
            <x v="71"/>
          </reference>
          <reference field="1" count="43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3"/>
            <x v="66"/>
            <x v="69"/>
            <x v="71"/>
            <x v="74"/>
            <x v="76"/>
            <x v="80"/>
            <x v="82"/>
            <x v="83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4753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52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751">
      <pivotArea dataOnly="0" labelOnly="1" fieldPosition="0">
        <references count="2">
          <reference field="0" count="1" selected="0">
            <x v="7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750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9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8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7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6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5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4744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3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2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41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8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740">
      <pivotArea dataOnly="0" labelOnly="1" fieldPosition="0">
        <references count="2">
          <reference field="0" count="1" selected="0">
            <x v="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39">
      <pivotArea dataOnly="0" labelOnly="1" fieldPosition="0">
        <references count="2">
          <reference field="0" count="1" selected="0">
            <x v="8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4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38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7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6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5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4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3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732">
      <pivotArea dataOnly="0" labelOnly="1" fieldPosition="0">
        <references count="2">
          <reference field="0" count="1" selected="0">
            <x v="9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31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30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9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4728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7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6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5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4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3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2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1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20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4719">
      <pivotArea dataOnly="0" labelOnly="1" fieldPosition="0">
        <references count="2">
          <reference field="0" count="1" selected="0">
            <x v="102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18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4717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4716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15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14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4713">
      <pivotArea dataOnly="0" labelOnly="1" fieldPosition="0">
        <references count="2">
          <reference field="0" count="1" selected="0">
            <x v="10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12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11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10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4709">
      <pivotArea dataOnly="0" labelOnly="1" fieldPosition="0">
        <references count="2">
          <reference field="0" count="1" selected="0">
            <x v="109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08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707">
      <pivotArea dataOnly="0" labelOnly="1" fieldPosition="0">
        <references count="2">
          <reference field="0" count="1" selected="0">
            <x v="11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706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05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4704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4703">
      <pivotArea dataOnly="0" labelOnly="1" fieldPosition="0">
        <references count="2">
          <reference field="0" count="1" selected="0">
            <x v="11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702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01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700">
      <pivotArea dataOnly="0" labelOnly="1" fieldPosition="0">
        <references count="2">
          <reference field="0" count="1" selected="0">
            <x v="116"/>
          </reference>
          <reference field="1" count="38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4"/>
            <x v="56"/>
            <x v="60"/>
            <x v="66"/>
            <x v="71"/>
            <x v="76"/>
            <x v="82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4699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2"/>
            <x v="114"/>
            <x v="116"/>
            <x v="118"/>
            <x v="120"/>
            <x v="122"/>
          </reference>
        </references>
      </pivotArea>
    </format>
    <format dxfId="4698">
      <pivotArea dataOnly="0" labelOnly="1" fieldPosition="0">
        <references count="2">
          <reference field="0" count="1" selected="0">
            <x v="117"/>
          </reference>
          <reference field="1" count="5">
            <x v="124"/>
            <x v="125"/>
            <x v="127"/>
            <x v="130"/>
            <x v="132"/>
          </reference>
        </references>
      </pivotArea>
    </format>
    <format dxfId="4697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96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95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4694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93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92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91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90">
      <pivotArea dataOnly="0" labelOnly="1" fieldPosition="0">
        <references count="2">
          <reference field="0" count="1" selected="0">
            <x v="12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89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4688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7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86">
      <pivotArea dataOnly="0" labelOnly="1" fieldPosition="0">
        <references count="2">
          <reference field="0" count="1" selected="0">
            <x v="12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85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4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3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2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1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80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79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78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677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676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4675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74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73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72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71">
      <pivotArea dataOnly="0" labelOnly="1" fieldPosition="0">
        <references count="2">
          <reference field="0" count="1" selected="0">
            <x v="13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70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69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68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667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666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65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4664">
      <pivotArea dataOnly="0" labelOnly="1" fieldPosition="0">
        <references count="2">
          <reference field="0" count="1" selected="0">
            <x v="144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63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4662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61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60">
      <pivotArea dataOnly="0" labelOnly="1" fieldPosition="0">
        <references count="2">
          <reference field="0" count="1" selected="0">
            <x v="14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59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58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57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56">
      <pivotArea dataOnly="0" labelOnly="1" fieldPosition="0">
        <references count="2">
          <reference field="0" count="1" selected="0">
            <x v="15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55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54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53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52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4651">
      <pivotArea dataOnly="0" labelOnly="1" fieldPosition="0">
        <references count="2">
          <reference field="0" count="1" selected="0">
            <x v="154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50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49">
      <pivotArea dataOnly="0" labelOnly="1" fieldPosition="0">
        <references count="2">
          <reference field="0" count="1" selected="0">
            <x v="15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48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7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6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5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44">
      <pivotArea dataOnly="0" labelOnly="1" fieldPosition="0">
        <references count="2">
          <reference field="0" count="1" selected="0">
            <x v="1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43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2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1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40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4639">
      <pivotArea dataOnly="0" labelOnly="1" fieldPosition="0">
        <references count="2">
          <reference field="0" count="1" selected="0">
            <x v="16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38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37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636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4635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34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4633">
      <pivotArea dataOnly="0" labelOnly="1" fieldPosition="0">
        <references count="2">
          <reference field="0" count="1" selected="0">
            <x v="16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32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31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30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629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628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4627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26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25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24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4623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4622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4621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20">
      <pivotArea dataOnly="0" labelOnly="1" fieldPosition="0">
        <references count="2">
          <reference field="0" count="1" selected="0">
            <x v="178"/>
          </reference>
          <reference field="1" count="28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6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4619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8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7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6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5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4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3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2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1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10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09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08">
      <pivotArea dataOnly="0" labelOnly="1" fieldPosition="0">
        <references count="2">
          <reference field="0" count="1" selected="0">
            <x v="190"/>
          </reference>
          <reference field="1" count="49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07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</reference>
        </references>
      </pivotArea>
    </format>
    <format dxfId="4606">
      <pivotArea dataOnly="0" labelOnly="1" fieldPosition="0">
        <references count="2">
          <reference field="0" count="1" selected="0">
            <x v="191"/>
          </reference>
          <reference field="1" count="22"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4605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04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03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602">
      <pivotArea dataOnly="0" labelOnly="1" fieldPosition="0">
        <references count="2">
          <reference field="0" count="1" selected="0">
            <x v="19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601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600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9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8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7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6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5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4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4593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2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1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90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89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88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87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86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85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584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4583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582">
      <pivotArea dataOnly="0" labelOnly="1" fieldPosition="0">
        <references count="2">
          <reference field="0" count="1" selected="0">
            <x v="21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81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80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579">
      <pivotArea dataOnly="0" labelOnly="1" fieldPosition="0">
        <references count="2">
          <reference field="0" count="1" selected="0">
            <x v="21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78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77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4576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75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74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4573">
      <pivotArea dataOnly="0" labelOnly="1" fieldPosition="0">
        <references count="2">
          <reference field="0" count="1" selected="0">
            <x v="218"/>
          </reference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4572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71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70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4569">
      <pivotArea dataOnly="0" labelOnly="1" fieldPosition="0">
        <references count="2">
          <reference field="0" count="1" selected="0">
            <x v="220"/>
          </reference>
          <reference field="1" count="16">
            <x v="103"/>
            <x v="104"/>
            <x v="106"/>
            <x v="107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68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67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66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65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4564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563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4562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4561">
      <pivotArea dataOnly="0" labelOnly="1" fieldPosition="0">
        <references count="2">
          <reference field="0" count="1" selected="0">
            <x v="22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60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59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4558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57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56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4555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54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53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52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51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50">
      <pivotArea dataOnly="0" labelOnly="1" fieldPosition="0">
        <references count="2">
          <reference field="0" count="1" selected="0">
            <x v="23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49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48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4547">
      <pivotArea dataOnly="0" labelOnly="1" fieldPosition="0">
        <references count="2">
          <reference field="0" count="1" selected="0">
            <x v="2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46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45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44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43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42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4541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4540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39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38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37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4536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535">
      <pivotArea dataOnly="0" labelOnly="1" fieldPosition="0">
        <references count="2">
          <reference field="0" count="1" selected="0">
            <x v="24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34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33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4532">
      <pivotArea dataOnly="0" labelOnly="1" fieldPosition="0">
        <references count="2">
          <reference field="0" count="1" selected="0">
            <x v="24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31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30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29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4528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527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526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25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24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23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22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4521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4520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19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4518">
      <pivotArea dataOnly="0" labelOnly="1" fieldPosition="0">
        <references count="2">
          <reference field="0" count="1" selected="0">
            <x v="258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17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516">
      <pivotArea dataOnly="0" labelOnly="1" fieldPosition="0">
        <references count="2">
          <reference field="0" count="1" selected="0">
            <x v="2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15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14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13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4512">
      <pivotArea dataOnly="0" labelOnly="1" fieldPosition="0">
        <references count="2">
          <reference field="0" count="1" selected="0">
            <x v="262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11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510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509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508">
      <pivotArea dataOnly="0" labelOnly="1" fieldPosition="0">
        <references count="2">
          <reference field="0" count="1" selected="0">
            <x v="26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507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6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5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4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3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2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1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500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4499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4498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7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6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5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4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3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4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4492">
      <pivotArea dataOnly="0" labelOnly="1" fieldPosition="0">
        <references count="2">
          <reference field="0" count="1" selected="0">
            <x v="278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4491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90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89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488">
      <pivotArea dataOnly="0" labelOnly="1" fieldPosition="0">
        <references count="2">
          <reference field="0" count="1" selected="0">
            <x v="28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487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4486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4485">
      <pivotArea dataOnly="0" labelOnly="1" fieldPosition="0">
        <references count="2">
          <reference field="0" count="1" selected="0">
            <x v="2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4484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4483">
      <pivotArea type="all" dataOnly="0" outline="0" fieldPosition="0"/>
    </format>
    <format dxfId="4482">
      <pivotArea outline="0" collapsedLevelsAreSubtotals="1" fieldPosition="0"/>
    </format>
    <format dxfId="4481">
      <pivotArea field="0" type="button" dataOnly="0" labelOnly="1" outline="0" axis="axisRow" fieldPosition="0"/>
    </format>
    <format dxfId="448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47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7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47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47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475">
      <pivotArea dataOnly="0" labelOnly="1" fieldPosition="0">
        <references count="1">
          <reference field="0" count="2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4474">
      <pivotArea dataOnly="0" labelOnly="1" fieldPosition="0">
        <references count="2">
          <reference field="0" count="1" selected="0">
            <x v="0"/>
          </reference>
          <reference field="1" count="6">
            <x v="27"/>
            <x v="31"/>
            <x v="36"/>
            <x v="64"/>
            <x v="70"/>
            <x v="75"/>
          </reference>
        </references>
      </pivotArea>
    </format>
    <format dxfId="4473">
      <pivotArea dataOnly="0" labelOnly="1" fieldPosition="0">
        <references count="2">
          <reference field="0" count="1" selected="0">
            <x v="1"/>
          </reference>
          <reference field="1" count="2">
            <x v="25"/>
            <x v="34"/>
          </reference>
        </references>
      </pivotArea>
    </format>
    <format dxfId="4472">
      <pivotArea dataOnly="0" labelOnly="1" fieldPosition="0">
        <references count="2">
          <reference field="0" count="1" selected="0">
            <x v="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71">
      <pivotArea dataOnly="0" labelOnly="1" fieldPosition="0">
        <references count="2">
          <reference field="0" count="1" selected="0">
            <x v="3"/>
          </reference>
          <reference field="1" count="2">
            <x v="25"/>
            <x v="34"/>
          </reference>
        </references>
      </pivotArea>
    </format>
    <format dxfId="4470">
      <pivotArea dataOnly="0" labelOnly="1" fieldPosition="0">
        <references count="2">
          <reference field="0" count="1" selected="0">
            <x v="4"/>
          </reference>
          <reference field="1" count="4">
            <x v="25"/>
            <x v="34"/>
            <x v="62"/>
            <x v="68"/>
          </reference>
        </references>
      </pivotArea>
    </format>
    <format dxfId="4469">
      <pivotArea dataOnly="0" labelOnly="1" fieldPosition="0">
        <references count="2">
          <reference field="0" count="1" selected="0">
            <x v="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68">
      <pivotArea dataOnly="0" labelOnly="1" fieldPosition="0">
        <references count="2">
          <reference field="0" count="1" selected="0">
            <x v="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67">
      <pivotArea dataOnly="0" labelOnly="1" fieldPosition="0">
        <references count="2">
          <reference field="0" count="1" selected="0">
            <x v="8"/>
          </reference>
          <reference field="1" count="4">
            <x v="25"/>
            <x v="34"/>
            <x v="62"/>
            <x v="68"/>
          </reference>
        </references>
      </pivotArea>
    </format>
    <format dxfId="4466">
      <pivotArea dataOnly="0" labelOnly="1" fieldPosition="0">
        <references count="2">
          <reference field="0" count="1" selected="0">
            <x v="9"/>
          </reference>
          <reference field="1" count="2">
            <x v="25"/>
            <x v="34"/>
          </reference>
        </references>
      </pivotArea>
    </format>
    <format dxfId="4465">
      <pivotArea dataOnly="0" labelOnly="1" fieldPosition="0">
        <references count="2">
          <reference field="0" count="1" selected="0">
            <x v="10"/>
          </reference>
          <reference field="1" count="2">
            <x v="25"/>
            <x v="34"/>
          </reference>
        </references>
      </pivotArea>
    </format>
    <format dxfId="4464">
      <pivotArea dataOnly="0" labelOnly="1" fieldPosition="0">
        <references count="2">
          <reference field="0" count="1" selected="0">
            <x v="11"/>
          </reference>
          <reference field="1" count="2">
            <x v="25"/>
            <x v="34"/>
          </reference>
        </references>
      </pivotArea>
    </format>
    <format dxfId="4463">
      <pivotArea dataOnly="0" labelOnly="1" fieldPosition="0">
        <references count="2">
          <reference field="0" count="1" selected="0">
            <x v="12"/>
          </reference>
          <reference field="1" count="4">
            <x v="25"/>
            <x v="34"/>
            <x v="62"/>
            <x v="68"/>
          </reference>
        </references>
      </pivotArea>
    </format>
    <format dxfId="4462">
      <pivotArea dataOnly="0" labelOnly="1" fieldPosition="0">
        <references count="2">
          <reference field="0" count="1" selected="0">
            <x v="13"/>
          </reference>
          <reference field="1" count="4">
            <x v="25"/>
            <x v="34"/>
            <x v="62"/>
            <x v="68"/>
          </reference>
        </references>
      </pivotArea>
    </format>
    <format dxfId="4461">
      <pivotArea dataOnly="0" labelOnly="1" fieldPosition="0">
        <references count="2">
          <reference field="0" count="1" selected="0">
            <x v="15"/>
          </reference>
          <reference field="1" count="2">
            <x v="25"/>
            <x v="34"/>
          </reference>
        </references>
      </pivotArea>
    </format>
    <format dxfId="4460">
      <pivotArea dataOnly="0" labelOnly="1" fieldPosition="0">
        <references count="2">
          <reference field="0" count="1" selected="0">
            <x v="16"/>
          </reference>
          <reference field="1" count="4">
            <x v="25"/>
            <x v="34"/>
            <x v="62"/>
            <x v="68"/>
          </reference>
        </references>
      </pivotArea>
    </format>
    <format dxfId="4459">
      <pivotArea dataOnly="0" labelOnly="1" fieldPosition="0">
        <references count="2">
          <reference field="0" count="1" selected="0">
            <x v="17"/>
          </reference>
          <reference field="1" count="4">
            <x v="25"/>
            <x v="34"/>
            <x v="62"/>
            <x v="68"/>
          </reference>
        </references>
      </pivotArea>
    </format>
    <format dxfId="4458">
      <pivotArea dataOnly="0" labelOnly="1" fieldPosition="0">
        <references count="2">
          <reference field="0" count="1" selected="0">
            <x v="18"/>
          </reference>
          <reference field="1" count="2">
            <x v="25"/>
            <x v="34"/>
          </reference>
        </references>
      </pivotArea>
    </format>
    <format dxfId="4457">
      <pivotArea dataOnly="0" labelOnly="1" fieldPosition="0">
        <references count="2">
          <reference field="0" count="1" selected="0">
            <x v="19"/>
          </reference>
          <reference field="1" count="4">
            <x v="25"/>
            <x v="34"/>
            <x v="62"/>
            <x v="68"/>
          </reference>
        </references>
      </pivotArea>
    </format>
    <format dxfId="4456">
      <pivotArea dataOnly="0" labelOnly="1" fieldPosition="0">
        <references count="2">
          <reference field="0" count="1" selected="0">
            <x v="20"/>
          </reference>
          <reference field="1" count="2">
            <x v="25"/>
            <x v="34"/>
          </reference>
        </references>
      </pivotArea>
    </format>
    <format dxfId="4455">
      <pivotArea dataOnly="0" labelOnly="1" fieldPosition="0">
        <references count="2">
          <reference field="0" count="1" selected="0">
            <x v="21"/>
          </reference>
          <reference field="1" count="4">
            <x v="25"/>
            <x v="34"/>
            <x v="62"/>
            <x v="68"/>
          </reference>
        </references>
      </pivotArea>
    </format>
    <format dxfId="4454">
      <pivotArea dataOnly="0" labelOnly="1" fieldPosition="0">
        <references count="2">
          <reference field="0" count="1" selected="0">
            <x v="22"/>
          </reference>
          <reference field="1" count="4">
            <x v="25"/>
            <x v="34"/>
            <x v="62"/>
            <x v="68"/>
          </reference>
        </references>
      </pivotArea>
    </format>
    <format dxfId="4453">
      <pivotArea dataOnly="0" labelOnly="1" fieldPosition="0">
        <references count="2">
          <reference field="0" count="1" selected="0">
            <x v="23"/>
          </reference>
          <reference field="1" count="4">
            <x v="25"/>
            <x v="34"/>
            <x v="62"/>
            <x v="68"/>
          </reference>
        </references>
      </pivotArea>
    </format>
    <format dxfId="4452">
      <pivotArea dataOnly="0" labelOnly="1" fieldPosition="0">
        <references count="2">
          <reference field="0" count="1" selected="0">
            <x v="24"/>
          </reference>
          <reference field="1" count="2">
            <x v="25"/>
            <x v="34"/>
          </reference>
        </references>
      </pivotArea>
    </format>
    <format dxfId="4451">
      <pivotArea dataOnly="0" labelOnly="1" fieldPosition="0">
        <references count="2">
          <reference field="0" count="1" selected="0">
            <x v="25"/>
          </reference>
          <reference field="1" count="2">
            <x v="25"/>
            <x v="34"/>
          </reference>
        </references>
      </pivotArea>
    </format>
    <format dxfId="4450">
      <pivotArea dataOnly="0" labelOnly="1" fieldPosition="0">
        <references count="2">
          <reference field="0" count="1" selected="0">
            <x v="26"/>
          </reference>
          <reference field="1" count="4">
            <x v="25"/>
            <x v="34"/>
            <x v="62"/>
            <x v="68"/>
          </reference>
        </references>
      </pivotArea>
    </format>
    <format dxfId="4449">
      <pivotArea dataOnly="0" labelOnly="1" fieldPosition="0">
        <references count="2">
          <reference field="0" count="1" selected="0">
            <x v="27"/>
          </reference>
          <reference field="1" count="2">
            <x v="25"/>
            <x v="34"/>
          </reference>
        </references>
      </pivotArea>
    </format>
    <format dxfId="4448">
      <pivotArea dataOnly="0" labelOnly="1" fieldPosition="0">
        <references count="2">
          <reference field="0" count="1" selected="0">
            <x v="28"/>
          </reference>
          <reference field="1" count="4">
            <x v="25"/>
            <x v="34"/>
            <x v="62"/>
            <x v="68"/>
          </reference>
        </references>
      </pivotArea>
    </format>
    <format dxfId="4447">
      <pivotArea dataOnly="0" labelOnly="1" fieldPosition="0">
        <references count="2">
          <reference field="0" count="1" selected="0">
            <x v="29"/>
          </reference>
          <reference field="1" count="4">
            <x v="25"/>
            <x v="34"/>
            <x v="62"/>
            <x v="68"/>
          </reference>
        </references>
      </pivotArea>
    </format>
    <format dxfId="4446">
      <pivotArea dataOnly="0" labelOnly="1" fieldPosition="0">
        <references count="2">
          <reference field="0" count="1" selected="0">
            <x v="30"/>
          </reference>
          <reference field="1" count="2">
            <x v="25"/>
            <x v="34"/>
          </reference>
        </references>
      </pivotArea>
    </format>
    <format dxfId="4445">
      <pivotArea dataOnly="0" labelOnly="1" fieldPosition="0">
        <references count="2">
          <reference field="0" count="1" selected="0">
            <x v="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44">
      <pivotArea dataOnly="0" labelOnly="1" fieldPosition="0">
        <references count="2">
          <reference field="0" count="1" selected="0">
            <x v="32"/>
          </reference>
          <reference field="1" count="4">
            <x v="25"/>
            <x v="34"/>
            <x v="62"/>
            <x v="68"/>
          </reference>
        </references>
      </pivotArea>
    </format>
    <format dxfId="4443">
      <pivotArea dataOnly="0" labelOnly="1" fieldPosition="0">
        <references count="2">
          <reference field="0" count="1" selected="0">
            <x v="3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42">
      <pivotArea dataOnly="0" labelOnly="1" fieldPosition="0">
        <references count="2">
          <reference field="0" count="1" selected="0">
            <x v="34"/>
          </reference>
          <reference field="1" count="4">
            <x v="25"/>
            <x v="34"/>
            <x v="62"/>
            <x v="68"/>
          </reference>
        </references>
      </pivotArea>
    </format>
    <format dxfId="4441">
      <pivotArea dataOnly="0" labelOnly="1" fieldPosition="0">
        <references count="2">
          <reference field="0" count="1" selected="0">
            <x v="35"/>
          </reference>
          <reference field="1" count="4">
            <x v="25"/>
            <x v="34"/>
            <x v="62"/>
            <x v="68"/>
          </reference>
        </references>
      </pivotArea>
    </format>
    <format dxfId="4440">
      <pivotArea dataOnly="0" labelOnly="1" fieldPosition="0">
        <references count="2">
          <reference field="0" count="1" selected="0">
            <x v="36"/>
          </reference>
          <reference field="1" count="4">
            <x v="25"/>
            <x v="34"/>
            <x v="62"/>
            <x v="68"/>
          </reference>
        </references>
      </pivotArea>
    </format>
    <format dxfId="4439">
      <pivotArea dataOnly="0" labelOnly="1" fieldPosition="0">
        <references count="2">
          <reference field="0" count="1" selected="0">
            <x v="37"/>
          </reference>
          <reference field="1" count="4">
            <x v="25"/>
            <x v="34"/>
            <x v="62"/>
            <x v="68"/>
          </reference>
        </references>
      </pivotArea>
    </format>
    <format dxfId="4438">
      <pivotArea dataOnly="0" labelOnly="1" fieldPosition="0">
        <references count="2">
          <reference field="0" count="1" selected="0">
            <x v="38"/>
          </reference>
          <reference field="1" count="6">
            <x v="29"/>
            <x v="37"/>
            <x v="62"/>
            <x v="66"/>
            <x v="68"/>
            <x v="71"/>
          </reference>
        </references>
      </pivotArea>
    </format>
    <format dxfId="4437">
      <pivotArea dataOnly="0" labelOnly="1" fieldPosition="0">
        <references count="2">
          <reference field="0" count="1" selected="0">
            <x v="39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436">
      <pivotArea dataOnly="0" labelOnly="1" fieldPosition="0">
        <references count="2">
          <reference field="0" count="1" selected="0">
            <x v="40"/>
          </reference>
          <reference field="1" count="4">
            <x v="25"/>
            <x v="34"/>
            <x v="62"/>
            <x v="68"/>
          </reference>
        </references>
      </pivotArea>
    </format>
    <format dxfId="4435">
      <pivotArea dataOnly="0" labelOnly="1" fieldPosition="0">
        <references count="2">
          <reference field="0" count="1" selected="0">
            <x v="41"/>
          </reference>
          <reference field="1" count="2">
            <x v="25"/>
            <x v="34"/>
          </reference>
        </references>
      </pivotArea>
    </format>
    <format dxfId="4434">
      <pivotArea dataOnly="0" labelOnly="1" fieldPosition="0">
        <references count="2">
          <reference field="0" count="1" selected="0">
            <x v="42"/>
          </reference>
          <reference field="1" count="2">
            <x v="25"/>
            <x v="34"/>
          </reference>
        </references>
      </pivotArea>
    </format>
    <format dxfId="4433">
      <pivotArea dataOnly="0" labelOnly="1" fieldPosition="0">
        <references count="2">
          <reference field="0" count="1" selected="0">
            <x v="43"/>
          </reference>
          <reference field="1" count="2">
            <x v="25"/>
            <x v="34"/>
          </reference>
        </references>
      </pivotArea>
    </format>
    <format dxfId="4432">
      <pivotArea dataOnly="0" labelOnly="1" fieldPosition="0">
        <references count="2">
          <reference field="0" count="1" selected="0">
            <x v="44"/>
          </reference>
          <reference field="1" count="4">
            <x v="25"/>
            <x v="34"/>
            <x v="62"/>
            <x v="68"/>
          </reference>
        </references>
      </pivotArea>
    </format>
    <format dxfId="4431">
      <pivotArea dataOnly="0" labelOnly="1" fieldPosition="0">
        <references count="2">
          <reference field="0" count="1" selected="0">
            <x v="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30">
      <pivotArea dataOnly="0" labelOnly="1" fieldPosition="0">
        <references count="2">
          <reference field="0" count="1" selected="0">
            <x v="46"/>
          </reference>
          <reference field="1" count="4">
            <x v="25"/>
            <x v="34"/>
            <x v="62"/>
            <x v="68"/>
          </reference>
        </references>
      </pivotArea>
    </format>
    <format dxfId="4429">
      <pivotArea dataOnly="0" labelOnly="1" fieldPosition="0">
        <references count="2">
          <reference field="0" count="1" selected="0">
            <x v="47"/>
          </reference>
          <reference field="1" count="4">
            <x v="25"/>
            <x v="34"/>
            <x v="62"/>
            <x v="68"/>
          </reference>
        </references>
      </pivotArea>
    </format>
    <format dxfId="4428">
      <pivotArea dataOnly="0" labelOnly="1" fieldPosition="0">
        <references count="2">
          <reference field="0" count="1" selected="0">
            <x v="48"/>
          </reference>
          <reference field="1" count="4">
            <x v="25"/>
            <x v="34"/>
            <x v="62"/>
            <x v="68"/>
          </reference>
        </references>
      </pivotArea>
    </format>
    <format dxfId="4427">
      <pivotArea dataOnly="0" labelOnly="1" fieldPosition="0">
        <references count="2">
          <reference field="0" count="1" selected="0">
            <x v="49"/>
          </reference>
          <reference field="1" count="2">
            <x v="25"/>
            <x v="34"/>
          </reference>
        </references>
      </pivotArea>
    </format>
    <format dxfId="4426">
      <pivotArea dataOnly="0" labelOnly="1" fieldPosition="0">
        <references count="2">
          <reference field="0" count="1" selected="0">
            <x v="50"/>
          </reference>
          <reference field="1" count="4">
            <x v="25"/>
            <x v="34"/>
            <x v="62"/>
            <x v="68"/>
          </reference>
        </references>
      </pivotArea>
    </format>
    <format dxfId="4425">
      <pivotArea dataOnly="0" labelOnly="1" fieldPosition="0">
        <references count="2">
          <reference field="0" count="1" selected="0">
            <x v="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24">
      <pivotArea dataOnly="0" labelOnly="1" fieldPosition="0">
        <references count="2">
          <reference field="0" count="1" selected="0">
            <x v="52"/>
          </reference>
          <reference field="1" count="4">
            <x v="25"/>
            <x v="34"/>
            <x v="62"/>
            <x v="68"/>
          </reference>
        </references>
      </pivotArea>
    </format>
    <format dxfId="4423">
      <pivotArea dataOnly="0" labelOnly="1" fieldPosition="0">
        <references count="2">
          <reference field="0" count="1" selected="0">
            <x v="53"/>
          </reference>
          <reference field="1" count="4">
            <x v="25"/>
            <x v="34"/>
            <x v="62"/>
            <x v="68"/>
          </reference>
        </references>
      </pivotArea>
    </format>
    <format dxfId="4422">
      <pivotArea dataOnly="0" labelOnly="1" fieldPosition="0">
        <references count="2">
          <reference field="0" count="1" selected="0">
            <x v="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21">
      <pivotArea dataOnly="0" labelOnly="1" fieldPosition="0">
        <references count="2">
          <reference field="0" count="1" selected="0">
            <x v="55"/>
          </reference>
          <reference field="1" count="4">
            <x v="25"/>
            <x v="34"/>
            <x v="62"/>
            <x v="68"/>
          </reference>
        </references>
      </pivotArea>
    </format>
    <format dxfId="4420">
      <pivotArea dataOnly="0" labelOnly="1" fieldPosition="0">
        <references count="2">
          <reference field="0" count="1" selected="0">
            <x v="56"/>
          </reference>
          <reference field="1" count="2">
            <x v="25"/>
            <x v="34"/>
          </reference>
        </references>
      </pivotArea>
    </format>
    <format dxfId="4419">
      <pivotArea dataOnly="0" labelOnly="1" fieldPosition="0">
        <references count="2">
          <reference field="0" count="1" selected="0">
            <x v="5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18">
      <pivotArea dataOnly="0" labelOnly="1" fieldPosition="0">
        <references count="2">
          <reference field="0" count="1" selected="0">
            <x v="58"/>
          </reference>
          <reference field="1" count="2">
            <x v="25"/>
            <x v="34"/>
          </reference>
        </references>
      </pivotArea>
    </format>
    <format dxfId="4417">
      <pivotArea dataOnly="0" labelOnly="1" fieldPosition="0">
        <references count="2">
          <reference field="0" count="1" selected="0">
            <x v="59"/>
          </reference>
          <reference field="1" count="4">
            <x v="25"/>
            <x v="34"/>
            <x v="62"/>
            <x v="68"/>
          </reference>
        </references>
      </pivotArea>
    </format>
    <format dxfId="4416">
      <pivotArea dataOnly="0" labelOnly="1" fieldPosition="0">
        <references count="2">
          <reference field="0" count="1" selected="0">
            <x v="60"/>
          </reference>
          <reference field="1" count="4">
            <x v="25"/>
            <x v="34"/>
            <x v="62"/>
            <x v="68"/>
          </reference>
        </references>
      </pivotArea>
    </format>
    <format dxfId="4415">
      <pivotArea dataOnly="0" labelOnly="1" fieldPosition="0">
        <references count="2">
          <reference field="0" count="1" selected="0">
            <x v="61"/>
          </reference>
          <reference field="1" count="2">
            <x v="25"/>
            <x v="34"/>
          </reference>
        </references>
      </pivotArea>
    </format>
    <format dxfId="4414">
      <pivotArea dataOnly="0" labelOnly="1" fieldPosition="0">
        <references count="2">
          <reference field="0" count="1" selected="0">
            <x v="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13">
      <pivotArea dataOnly="0" labelOnly="1" fieldPosition="0">
        <references count="2">
          <reference field="0" count="1" selected="0">
            <x v="63"/>
          </reference>
          <reference field="1" count="2">
            <x v="25"/>
            <x v="34"/>
          </reference>
        </references>
      </pivotArea>
    </format>
    <format dxfId="4412">
      <pivotArea dataOnly="0" labelOnly="1" fieldPosition="0">
        <references count="2">
          <reference field="0" count="1" selected="0">
            <x v="64"/>
          </reference>
          <reference field="1" count="4">
            <x v="25"/>
            <x v="34"/>
            <x v="62"/>
            <x v="68"/>
          </reference>
        </references>
      </pivotArea>
    </format>
    <format dxfId="4411">
      <pivotArea dataOnly="0" labelOnly="1" fieldPosition="0">
        <references count="2">
          <reference field="0" count="1" selected="0">
            <x v="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10">
      <pivotArea dataOnly="0" labelOnly="1" fieldPosition="0">
        <references count="2">
          <reference field="0" count="1" selected="0">
            <x v="6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09">
      <pivotArea dataOnly="0" labelOnly="1" fieldPosition="0">
        <references count="2">
          <reference field="0" count="1" selected="0">
            <x v="67"/>
          </reference>
          <reference field="1" count="2">
            <x v="25"/>
            <x v="34"/>
          </reference>
        </references>
      </pivotArea>
    </format>
    <format dxfId="4408">
      <pivotArea dataOnly="0" labelOnly="1" fieldPosition="0">
        <references count="2">
          <reference field="0" count="1" selected="0">
            <x v="68"/>
          </reference>
          <reference field="1" count="4">
            <x v="25"/>
            <x v="34"/>
            <x v="62"/>
            <x v="68"/>
          </reference>
        </references>
      </pivotArea>
    </format>
    <format dxfId="4407">
      <pivotArea dataOnly="0" labelOnly="1" fieldPosition="0">
        <references count="2">
          <reference field="0" count="1" selected="0">
            <x v="69"/>
          </reference>
          <reference field="1" count="4">
            <x v="25"/>
            <x v="34"/>
            <x v="62"/>
            <x v="68"/>
          </reference>
        </references>
      </pivotArea>
    </format>
    <format dxfId="4406">
      <pivotArea dataOnly="0" labelOnly="1" fieldPosition="0">
        <references count="2">
          <reference field="0" count="1" selected="0">
            <x v="70"/>
          </reference>
          <reference field="1" count="4">
            <x v="25"/>
            <x v="34"/>
            <x v="62"/>
            <x v="68"/>
          </reference>
        </references>
      </pivotArea>
    </format>
    <format dxfId="4405">
      <pivotArea dataOnly="0" labelOnly="1" fieldPosition="0">
        <references count="2">
          <reference field="0" count="1" selected="0">
            <x v="72"/>
          </reference>
          <reference field="1" count="4">
            <x v="25"/>
            <x v="34"/>
            <x v="62"/>
            <x v="68"/>
          </reference>
        </references>
      </pivotArea>
    </format>
    <format dxfId="4404">
      <pivotArea dataOnly="0" labelOnly="1" fieldPosition="0">
        <references count="2">
          <reference field="0" count="1" selected="0">
            <x v="7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403">
      <pivotArea dataOnly="0" labelOnly="1" fieldPosition="0">
        <references count="2">
          <reference field="0" count="1" selected="0">
            <x v="74"/>
          </reference>
          <reference field="1" count="2">
            <x v="25"/>
            <x v="34"/>
          </reference>
        </references>
      </pivotArea>
    </format>
    <format dxfId="4402">
      <pivotArea dataOnly="0" labelOnly="1" fieldPosition="0">
        <references count="2">
          <reference field="0" count="1" selected="0">
            <x v="76"/>
          </reference>
          <reference field="1" count="4">
            <x v="25"/>
            <x v="34"/>
            <x v="62"/>
            <x v="68"/>
          </reference>
        </references>
      </pivotArea>
    </format>
    <format dxfId="4401">
      <pivotArea dataOnly="0" labelOnly="1" fieldPosition="0">
        <references count="2">
          <reference field="0" count="1" selected="0">
            <x v="77"/>
          </reference>
          <reference field="1" count="4">
            <x v="25"/>
            <x v="34"/>
            <x v="62"/>
            <x v="68"/>
          </reference>
        </references>
      </pivotArea>
    </format>
    <format dxfId="4400">
      <pivotArea dataOnly="0" labelOnly="1" fieldPosition="0">
        <references count="2">
          <reference field="0" count="1" selected="0">
            <x v="78"/>
          </reference>
          <reference field="1" count="4">
            <x v="25"/>
            <x v="34"/>
            <x v="62"/>
            <x v="68"/>
          </reference>
        </references>
      </pivotArea>
    </format>
    <format dxfId="4399">
      <pivotArea dataOnly="0" labelOnly="1" fieldPosition="0">
        <references count="2">
          <reference field="0" count="1" selected="0">
            <x v="79"/>
          </reference>
          <reference field="1" count="4">
            <x v="25"/>
            <x v="34"/>
            <x v="62"/>
            <x v="68"/>
          </reference>
        </references>
      </pivotArea>
    </format>
    <format dxfId="4398">
      <pivotArea dataOnly="0" labelOnly="1" fieldPosition="0">
        <references count="2">
          <reference field="0" count="1" selected="0">
            <x v="80"/>
          </reference>
          <reference field="1" count="1">
            <x v="34"/>
          </reference>
        </references>
      </pivotArea>
    </format>
    <format dxfId="4397">
      <pivotArea dataOnly="0" labelOnly="1" fieldPosition="0">
        <references count="2">
          <reference field="0" count="1" selected="0">
            <x v="81"/>
          </reference>
          <reference field="1" count="4">
            <x v="25"/>
            <x v="34"/>
            <x v="62"/>
            <x v="68"/>
          </reference>
        </references>
      </pivotArea>
    </format>
    <format dxfId="4396">
      <pivotArea dataOnly="0" labelOnly="1" fieldPosition="0">
        <references count="2">
          <reference field="0" count="1" selected="0">
            <x v="82"/>
          </reference>
          <reference field="1" count="4">
            <x v="25"/>
            <x v="34"/>
            <x v="62"/>
            <x v="68"/>
          </reference>
        </references>
      </pivotArea>
    </format>
    <format dxfId="4395">
      <pivotArea dataOnly="0" labelOnly="1" fieldPosition="0">
        <references count="2">
          <reference field="0" count="1" selected="0">
            <x v="83"/>
          </reference>
          <reference field="1" count="9">
            <x v="25"/>
            <x v="29"/>
            <x v="34"/>
            <x v="37"/>
            <x v="38"/>
            <x v="62"/>
            <x v="66"/>
            <x v="68"/>
            <x v="71"/>
          </reference>
        </references>
      </pivotArea>
    </format>
    <format dxfId="4394">
      <pivotArea dataOnly="0" labelOnly="1" fieldPosition="0">
        <references count="2">
          <reference field="0" count="1" selected="0">
            <x v="84"/>
          </reference>
          <reference field="1" count="4">
            <x v="29"/>
            <x v="37"/>
            <x v="66"/>
            <x v="71"/>
          </reference>
        </references>
      </pivotArea>
    </format>
    <format dxfId="4393">
      <pivotArea dataOnly="0" labelOnly="1" fieldPosition="0">
        <references count="2">
          <reference field="0" count="1" selected="0">
            <x v="85"/>
          </reference>
          <reference field="1" count="4">
            <x v="25"/>
            <x v="34"/>
            <x v="62"/>
            <x v="68"/>
          </reference>
        </references>
      </pivotArea>
    </format>
    <format dxfId="4392">
      <pivotArea dataOnly="0" labelOnly="1" fieldPosition="0">
        <references count="2">
          <reference field="0" count="1" selected="0">
            <x v="86"/>
          </reference>
          <reference field="1" count="4">
            <x v="25"/>
            <x v="34"/>
            <x v="62"/>
            <x v="68"/>
          </reference>
        </references>
      </pivotArea>
    </format>
    <format dxfId="4391">
      <pivotArea dataOnly="0" labelOnly="1" fieldPosition="0">
        <references count="2">
          <reference field="0" count="1" selected="0">
            <x v="87"/>
          </reference>
          <reference field="1" count="4">
            <x v="25"/>
            <x v="34"/>
            <x v="62"/>
            <x v="68"/>
          </reference>
        </references>
      </pivotArea>
    </format>
    <format dxfId="4390">
      <pivotArea dataOnly="0" labelOnly="1" fieldPosition="0">
        <references count="2">
          <reference field="0" count="1" selected="0">
            <x v="88"/>
          </reference>
          <reference field="1" count="2">
            <x v="25"/>
            <x v="34"/>
          </reference>
        </references>
      </pivotArea>
    </format>
    <format dxfId="4389">
      <pivotArea dataOnly="0" labelOnly="1" fieldPosition="0">
        <references count="2">
          <reference field="0" count="1" selected="0">
            <x v="89"/>
          </reference>
          <reference field="1" count="4">
            <x v="25"/>
            <x v="34"/>
            <x v="62"/>
            <x v="68"/>
          </reference>
        </references>
      </pivotArea>
    </format>
    <format dxfId="4388">
      <pivotArea dataOnly="0" labelOnly="1" fieldPosition="0">
        <references count="2">
          <reference field="0" count="1" selected="0">
            <x v="9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87">
      <pivotArea dataOnly="0" labelOnly="1" fieldPosition="0">
        <references count="2">
          <reference field="0" count="1" selected="0">
            <x v="91"/>
          </reference>
          <reference field="1" count="2">
            <x v="25"/>
            <x v="34"/>
          </reference>
        </references>
      </pivotArea>
    </format>
    <format dxfId="4386">
      <pivotArea dataOnly="0" labelOnly="1" fieldPosition="0">
        <references count="2">
          <reference field="0" count="1" selected="0">
            <x v="93"/>
          </reference>
          <reference field="1" count="2">
            <x v="25"/>
            <x v="34"/>
          </reference>
        </references>
      </pivotArea>
    </format>
    <format dxfId="4385">
      <pivotArea dataOnly="0" labelOnly="1" fieldPosition="0">
        <references count="2">
          <reference field="0" count="1" selected="0">
            <x v="94"/>
          </reference>
          <reference field="1" count="4">
            <x v="25"/>
            <x v="34"/>
            <x v="62"/>
            <x v="68"/>
          </reference>
        </references>
      </pivotArea>
    </format>
    <format dxfId="4384">
      <pivotArea dataOnly="0" labelOnly="1" fieldPosition="0">
        <references count="2">
          <reference field="0" count="1" selected="0">
            <x v="95"/>
          </reference>
          <reference field="1" count="2">
            <x v="25"/>
            <x v="34"/>
          </reference>
        </references>
      </pivotArea>
    </format>
    <format dxfId="4383">
      <pivotArea dataOnly="0" labelOnly="1" fieldPosition="0">
        <references count="2">
          <reference field="0" count="1" selected="0">
            <x v="96"/>
          </reference>
          <reference field="1" count="4">
            <x v="25"/>
            <x v="34"/>
            <x v="62"/>
            <x v="68"/>
          </reference>
        </references>
      </pivotArea>
    </format>
    <format dxfId="4382">
      <pivotArea dataOnly="0" labelOnly="1" fieldPosition="0">
        <references count="2">
          <reference field="0" count="1" selected="0">
            <x v="97"/>
          </reference>
          <reference field="1" count="4">
            <x v="25"/>
            <x v="34"/>
            <x v="62"/>
            <x v="68"/>
          </reference>
        </references>
      </pivotArea>
    </format>
    <format dxfId="4381">
      <pivotArea dataOnly="0" labelOnly="1" fieldPosition="0">
        <references count="2">
          <reference field="0" count="1" selected="0">
            <x v="98"/>
          </reference>
          <reference field="1" count="2">
            <x v="25"/>
            <x v="34"/>
          </reference>
        </references>
      </pivotArea>
    </format>
    <format dxfId="4380">
      <pivotArea dataOnly="0" labelOnly="1" fieldPosition="0">
        <references count="2">
          <reference field="0" count="1" selected="0">
            <x v="99"/>
          </reference>
          <reference field="1" count="4">
            <x v="25"/>
            <x v="34"/>
            <x v="62"/>
            <x v="68"/>
          </reference>
        </references>
      </pivotArea>
    </format>
    <format dxfId="4379">
      <pivotArea dataOnly="0" labelOnly="1" fieldPosition="0">
        <references count="2">
          <reference field="0" count="1" selected="0">
            <x v="100"/>
          </reference>
          <reference field="1" count="2">
            <x v="25"/>
            <x v="34"/>
          </reference>
        </references>
      </pivotArea>
    </format>
    <format dxfId="4378">
      <pivotArea dataOnly="0" labelOnly="1" fieldPosition="0">
        <references count="2">
          <reference field="0" count="1" selected="0">
            <x v="101"/>
          </reference>
          <reference field="1" count="4">
            <x v="25"/>
            <x v="34"/>
            <x v="62"/>
            <x v="68"/>
          </reference>
        </references>
      </pivotArea>
    </format>
    <format dxfId="4377">
      <pivotArea dataOnly="0" labelOnly="1" fieldPosition="0">
        <references count="2">
          <reference field="0" count="1" selected="0">
            <x v="10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76">
      <pivotArea dataOnly="0" labelOnly="1" fieldPosition="0">
        <references count="2">
          <reference field="0" count="1" selected="0">
            <x v="103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375">
      <pivotArea dataOnly="0" labelOnly="1" fieldPosition="0">
        <references count="2">
          <reference field="0" count="1" selected="0">
            <x v="104"/>
          </reference>
          <reference field="1" count="4">
            <x v="25"/>
            <x v="34"/>
            <x v="62"/>
            <x v="68"/>
          </reference>
        </references>
      </pivotArea>
    </format>
    <format dxfId="4374">
      <pivotArea dataOnly="0" labelOnly="1" fieldPosition="0">
        <references count="2">
          <reference field="0" count="1" selected="0">
            <x v="105"/>
          </reference>
          <reference field="1" count="2">
            <x v="25"/>
            <x v="34"/>
          </reference>
        </references>
      </pivotArea>
    </format>
    <format dxfId="4373">
      <pivotArea dataOnly="0" labelOnly="1" fieldPosition="0">
        <references count="2">
          <reference field="0" count="1" selected="0">
            <x v="1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72">
      <pivotArea dataOnly="0" labelOnly="1" fieldPosition="0">
        <references count="2">
          <reference field="0" count="1" selected="0">
            <x v="107"/>
          </reference>
          <reference field="1" count="2">
            <x v="25"/>
            <x v="34"/>
          </reference>
        </references>
      </pivotArea>
    </format>
    <format dxfId="4371">
      <pivotArea dataOnly="0" labelOnly="1" fieldPosition="0">
        <references count="2">
          <reference field="0" count="1" selected="0">
            <x v="108"/>
          </reference>
          <reference field="1" count="2">
            <x v="25"/>
            <x v="34"/>
          </reference>
        </references>
      </pivotArea>
    </format>
    <format dxfId="4370">
      <pivotArea dataOnly="0" labelOnly="1" fieldPosition="0">
        <references count="2">
          <reference field="0" count="1" selected="0">
            <x v="10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69">
      <pivotArea dataOnly="0" labelOnly="1" fieldPosition="0">
        <references count="2">
          <reference field="0" count="1" selected="0">
            <x v="1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68">
      <pivotArea dataOnly="0" labelOnly="1" fieldPosition="0">
        <references count="2">
          <reference field="0" count="1" selected="0">
            <x v="111"/>
          </reference>
          <reference field="1" count="4">
            <x v="25"/>
            <x v="34"/>
            <x v="62"/>
            <x v="68"/>
          </reference>
        </references>
      </pivotArea>
    </format>
    <format dxfId="4367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4366">
      <pivotArea dataOnly="0" labelOnly="1" fieldPosition="0">
        <references count="2">
          <reference field="0" count="1" selected="0">
            <x v="1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65">
      <pivotArea dataOnly="0" labelOnly="1" fieldPosition="0">
        <references count="2">
          <reference field="0" count="1" selected="0">
            <x v="114"/>
          </reference>
          <reference field="1" count="4">
            <x v="25"/>
            <x v="34"/>
            <x v="62"/>
            <x v="68"/>
          </reference>
        </references>
      </pivotArea>
    </format>
    <format dxfId="4364">
      <pivotArea dataOnly="0" labelOnly="1" fieldPosition="0">
        <references count="2">
          <reference field="0" count="1" selected="0">
            <x v="115"/>
          </reference>
          <reference field="1" count="4">
            <x v="25"/>
            <x v="34"/>
            <x v="62"/>
            <x v="68"/>
          </reference>
        </references>
      </pivotArea>
    </format>
    <format dxfId="4363">
      <pivotArea dataOnly="0" labelOnly="1" fieldPosition="0">
        <references count="2">
          <reference field="0" count="1" selected="0">
            <x v="117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362">
      <pivotArea dataOnly="0" labelOnly="1" fieldPosition="0">
        <references count="2">
          <reference field="0" count="1" selected="0">
            <x v="118"/>
          </reference>
          <reference field="1" count="4">
            <x v="25"/>
            <x v="34"/>
            <x v="62"/>
            <x v="68"/>
          </reference>
        </references>
      </pivotArea>
    </format>
    <format dxfId="4361">
      <pivotArea dataOnly="0" labelOnly="1" fieldPosition="0">
        <references count="2">
          <reference field="0" count="1" selected="0">
            <x v="119"/>
          </reference>
          <reference field="1" count="2">
            <x v="25"/>
            <x v="34"/>
          </reference>
        </references>
      </pivotArea>
    </format>
    <format dxfId="4360">
      <pivotArea dataOnly="0" labelOnly="1" fieldPosition="0">
        <references count="2">
          <reference field="0" count="1" selected="0">
            <x v="121"/>
          </reference>
          <reference field="1" count="4">
            <x v="25"/>
            <x v="34"/>
            <x v="62"/>
            <x v="68"/>
          </reference>
        </references>
      </pivotArea>
    </format>
    <format dxfId="4359">
      <pivotArea dataOnly="0" labelOnly="1" fieldPosition="0">
        <references count="2">
          <reference field="0" count="1" selected="0">
            <x v="122"/>
          </reference>
          <reference field="1" count="4">
            <x v="25"/>
            <x v="34"/>
            <x v="62"/>
            <x v="68"/>
          </reference>
        </references>
      </pivotArea>
    </format>
    <format dxfId="4358">
      <pivotArea dataOnly="0" labelOnly="1" fieldPosition="0">
        <references count="2">
          <reference field="0" count="1" selected="0">
            <x v="123"/>
          </reference>
          <reference field="1" count="4">
            <x v="25"/>
            <x v="34"/>
            <x v="62"/>
            <x v="68"/>
          </reference>
        </references>
      </pivotArea>
    </format>
    <format dxfId="4357">
      <pivotArea dataOnly="0" labelOnly="1" fieldPosition="0">
        <references count="2">
          <reference field="0" count="1" selected="0">
            <x v="12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56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4355">
      <pivotArea dataOnly="0" labelOnly="1" fieldPosition="0">
        <references count="2">
          <reference field="0" count="1" selected="0">
            <x v="126"/>
          </reference>
          <reference field="1" count="4">
            <x v="25"/>
            <x v="34"/>
            <x v="62"/>
            <x v="68"/>
          </reference>
        </references>
      </pivotArea>
    </format>
    <format dxfId="4354">
      <pivotArea dataOnly="0" labelOnly="1" fieldPosition="0">
        <references count="2">
          <reference field="0" count="1" selected="0">
            <x v="12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53">
      <pivotArea dataOnly="0" labelOnly="1" fieldPosition="0">
        <references count="2">
          <reference field="0" count="1" selected="0">
            <x v="128"/>
          </reference>
          <reference field="1" count="2">
            <x v="25"/>
            <x v="34"/>
          </reference>
        </references>
      </pivotArea>
    </format>
    <format dxfId="4352">
      <pivotArea dataOnly="0" labelOnly="1" fieldPosition="0">
        <references count="2">
          <reference field="0" count="1" selected="0">
            <x v="129"/>
          </reference>
          <reference field="1" count="2">
            <x v="25"/>
            <x v="34"/>
          </reference>
        </references>
      </pivotArea>
    </format>
    <format dxfId="4351">
      <pivotArea dataOnly="0" labelOnly="1" fieldPosition="0">
        <references count="2">
          <reference field="0" count="1" selected="0">
            <x v="130"/>
          </reference>
          <reference field="1" count="4">
            <x v="25"/>
            <x v="34"/>
            <x v="62"/>
            <x v="68"/>
          </reference>
        </references>
      </pivotArea>
    </format>
    <format dxfId="4350">
      <pivotArea dataOnly="0" labelOnly="1" fieldPosition="0">
        <references count="2">
          <reference field="0" count="1" selected="0">
            <x v="131"/>
          </reference>
          <reference field="1" count="2">
            <x v="62"/>
            <x v="68"/>
          </reference>
        </references>
      </pivotArea>
    </format>
    <format dxfId="4349">
      <pivotArea dataOnly="0" labelOnly="1" fieldPosition="0">
        <references count="2">
          <reference field="0" count="1" selected="0">
            <x v="132"/>
          </reference>
          <reference field="1" count="4">
            <x v="25"/>
            <x v="34"/>
            <x v="62"/>
            <x v="68"/>
          </reference>
        </references>
      </pivotArea>
    </format>
    <format dxfId="4348">
      <pivotArea dataOnly="0" labelOnly="1" fieldPosition="0">
        <references count="2">
          <reference field="0" count="1" selected="0">
            <x v="133"/>
          </reference>
          <reference field="1" count="4">
            <x v="25"/>
            <x v="34"/>
            <x v="62"/>
            <x v="68"/>
          </reference>
        </references>
      </pivotArea>
    </format>
    <format dxfId="4347">
      <pivotArea dataOnly="0" labelOnly="1" fieldPosition="0">
        <references count="2">
          <reference field="0" count="1" selected="0">
            <x v="134"/>
          </reference>
          <reference field="1" count="2">
            <x v="25"/>
            <x v="34"/>
          </reference>
        </references>
      </pivotArea>
    </format>
    <format dxfId="4346">
      <pivotArea dataOnly="0" labelOnly="1" fieldPosition="0">
        <references count="2">
          <reference field="0" count="1" selected="0">
            <x v="13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45">
      <pivotArea dataOnly="0" labelOnly="1" fieldPosition="0">
        <references count="2">
          <reference field="0" count="1" selected="0">
            <x v="136"/>
          </reference>
          <reference field="1" count="11">
            <x v="25"/>
            <x v="29"/>
            <x v="30"/>
            <x v="33"/>
            <x v="34"/>
            <x v="37"/>
            <x v="38"/>
            <x v="62"/>
            <x v="66"/>
            <x v="68"/>
            <x v="71"/>
          </reference>
        </references>
      </pivotArea>
    </format>
    <format dxfId="4344">
      <pivotArea dataOnly="0" labelOnly="1" fieldPosition="0">
        <references count="2">
          <reference field="0" count="1" selected="0">
            <x v="137"/>
          </reference>
          <reference field="1" count="4">
            <x v="25"/>
            <x v="34"/>
            <x v="62"/>
            <x v="68"/>
          </reference>
        </references>
      </pivotArea>
    </format>
    <format dxfId="4343">
      <pivotArea dataOnly="0" labelOnly="1" fieldPosition="0">
        <references count="2">
          <reference field="0" count="1" selected="0">
            <x v="138"/>
          </reference>
          <reference field="1" count="4">
            <x v="25"/>
            <x v="34"/>
            <x v="62"/>
            <x v="68"/>
          </reference>
        </references>
      </pivotArea>
    </format>
    <format dxfId="4342">
      <pivotArea dataOnly="0" labelOnly="1" fieldPosition="0">
        <references count="2">
          <reference field="0" count="1" selected="0">
            <x v="13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41">
      <pivotArea dataOnly="0" labelOnly="1" fieldPosition="0">
        <references count="2">
          <reference field="0" count="1" selected="0">
            <x v="140"/>
          </reference>
          <reference field="1" count="4">
            <x v="25"/>
            <x v="34"/>
            <x v="62"/>
            <x v="68"/>
          </reference>
        </references>
      </pivotArea>
    </format>
    <format dxfId="4340">
      <pivotArea dataOnly="0" labelOnly="1" fieldPosition="0">
        <references count="2">
          <reference field="0" count="1" selected="0">
            <x v="141"/>
          </reference>
          <reference field="1" count="4">
            <x v="25"/>
            <x v="34"/>
            <x v="62"/>
            <x v="68"/>
          </reference>
        </references>
      </pivotArea>
    </format>
    <format dxfId="4339">
      <pivotArea dataOnly="0" labelOnly="1" fieldPosition="0">
        <references count="2">
          <reference field="0" count="1" selected="0">
            <x v="14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38">
      <pivotArea dataOnly="0" labelOnly="1" fieldPosition="0">
        <references count="2">
          <reference field="0" count="1" selected="0">
            <x v="143"/>
          </reference>
          <reference field="1" count="4">
            <x v="25"/>
            <x v="34"/>
            <x v="62"/>
            <x v="68"/>
          </reference>
        </references>
      </pivotArea>
    </format>
    <format dxfId="4337">
      <pivotArea dataOnly="0" labelOnly="1" fieldPosition="0">
        <references count="2">
          <reference field="0" count="1" selected="0">
            <x v="14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36">
      <pivotArea dataOnly="0" labelOnly="1" fieldPosition="0">
        <references count="2">
          <reference field="0" count="1" selected="0">
            <x v="145"/>
          </reference>
          <reference field="1" count="2">
            <x v="25"/>
            <x v="34"/>
          </reference>
        </references>
      </pivotArea>
    </format>
    <format dxfId="4335">
      <pivotArea dataOnly="0" labelOnly="1" fieldPosition="0">
        <references count="2">
          <reference field="0" count="1" selected="0">
            <x v="146"/>
          </reference>
          <reference field="1" count="4">
            <x v="25"/>
            <x v="34"/>
            <x v="62"/>
            <x v="68"/>
          </reference>
        </references>
      </pivotArea>
    </format>
    <format dxfId="4334">
      <pivotArea dataOnly="0" labelOnly="1" fieldPosition="0">
        <references count="2">
          <reference field="0" count="1" selected="0">
            <x v="1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33">
      <pivotArea dataOnly="0" labelOnly="1" fieldPosition="0">
        <references count="2">
          <reference field="0" count="1" selected="0">
            <x v="148"/>
          </reference>
          <reference field="1" count="4">
            <x v="25"/>
            <x v="34"/>
            <x v="62"/>
            <x v="68"/>
          </reference>
        </references>
      </pivotArea>
    </format>
    <format dxfId="4332">
      <pivotArea dataOnly="0" labelOnly="1" fieldPosition="0">
        <references count="2">
          <reference field="0" count="1" selected="0">
            <x v="149"/>
          </reference>
          <reference field="1" count="4">
            <x v="25"/>
            <x v="34"/>
            <x v="62"/>
            <x v="68"/>
          </reference>
        </references>
      </pivotArea>
    </format>
    <format dxfId="4331">
      <pivotArea dataOnly="0" labelOnly="1" fieldPosition="0">
        <references count="2">
          <reference field="0" count="1" selected="0">
            <x v="15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30">
      <pivotArea dataOnly="0" labelOnly="1" fieldPosition="0">
        <references count="2">
          <reference field="0" count="1" selected="0">
            <x v="151"/>
          </reference>
          <reference field="1" count="4">
            <x v="25"/>
            <x v="34"/>
            <x v="62"/>
            <x v="68"/>
          </reference>
        </references>
      </pivotArea>
    </format>
    <format dxfId="4329">
      <pivotArea dataOnly="0" labelOnly="1" fieldPosition="0">
        <references count="2">
          <reference field="0" count="1" selected="0">
            <x v="152"/>
          </reference>
          <reference field="1" count="4">
            <x v="25"/>
            <x v="34"/>
            <x v="62"/>
            <x v="68"/>
          </reference>
        </references>
      </pivotArea>
    </format>
    <format dxfId="4328">
      <pivotArea dataOnly="0" labelOnly="1" fieldPosition="0">
        <references count="2">
          <reference field="0" count="1" selected="0">
            <x v="153"/>
          </reference>
          <reference field="1" count="4">
            <x v="25"/>
            <x v="34"/>
            <x v="62"/>
            <x v="68"/>
          </reference>
        </references>
      </pivotArea>
    </format>
    <format dxfId="4327">
      <pivotArea dataOnly="0" labelOnly="1" fieldPosition="0">
        <references count="2">
          <reference field="0" count="1" selected="0">
            <x v="1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26">
      <pivotArea dataOnly="0" labelOnly="1" fieldPosition="0">
        <references count="2">
          <reference field="0" count="1" selected="0">
            <x v="15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25">
      <pivotArea dataOnly="0" labelOnly="1" fieldPosition="0">
        <references count="2">
          <reference field="0" count="1" selected="0">
            <x v="156"/>
          </reference>
          <reference field="1" count="4">
            <x v="25"/>
            <x v="34"/>
            <x v="62"/>
            <x v="68"/>
          </reference>
        </references>
      </pivotArea>
    </format>
    <format dxfId="4324">
      <pivotArea dataOnly="0" labelOnly="1" fieldPosition="0">
        <references count="2">
          <reference field="0" count="1" selected="0">
            <x v="157"/>
          </reference>
          <reference field="1" count="4">
            <x v="25"/>
            <x v="34"/>
            <x v="62"/>
            <x v="68"/>
          </reference>
        </references>
      </pivotArea>
    </format>
    <format dxfId="4323">
      <pivotArea dataOnly="0" labelOnly="1" fieldPosition="0">
        <references count="2">
          <reference field="0" count="1" selected="0">
            <x v="158"/>
          </reference>
          <reference field="1" count="4">
            <x v="25"/>
            <x v="34"/>
            <x v="62"/>
            <x v="68"/>
          </reference>
        </references>
      </pivotArea>
    </format>
    <format dxfId="4322">
      <pivotArea dataOnly="0" labelOnly="1" fieldPosition="0">
        <references count="2">
          <reference field="0" count="1" selected="0">
            <x v="1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21">
      <pivotArea dataOnly="0" labelOnly="1" fieldPosition="0">
        <references count="2">
          <reference field="0" count="1" selected="0">
            <x v="160"/>
          </reference>
          <reference field="1" count="4">
            <x v="25"/>
            <x v="34"/>
            <x v="62"/>
            <x v="68"/>
          </reference>
        </references>
      </pivotArea>
    </format>
    <format dxfId="4320">
      <pivotArea dataOnly="0" labelOnly="1" fieldPosition="0">
        <references count="2">
          <reference field="0" count="1" selected="0">
            <x v="161"/>
          </reference>
          <reference field="1" count="4">
            <x v="25"/>
            <x v="34"/>
            <x v="62"/>
            <x v="68"/>
          </reference>
        </references>
      </pivotArea>
    </format>
    <format dxfId="4319">
      <pivotArea dataOnly="0" labelOnly="1" fieldPosition="0">
        <references count="2">
          <reference field="0" count="1" selected="0">
            <x v="162"/>
          </reference>
          <reference field="1" count="4">
            <x v="25"/>
            <x v="34"/>
            <x v="62"/>
            <x v="68"/>
          </reference>
        </references>
      </pivotArea>
    </format>
    <format dxfId="4318">
      <pivotArea dataOnly="0" labelOnly="1" fieldPosition="0">
        <references count="2">
          <reference field="0" count="1" selected="0">
            <x v="16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17">
      <pivotArea dataOnly="0" labelOnly="1" fieldPosition="0">
        <references count="2">
          <reference field="0" count="1" selected="0">
            <x v="164"/>
          </reference>
          <reference field="1" count="4">
            <x v="25"/>
            <x v="34"/>
            <x v="62"/>
            <x v="68"/>
          </reference>
        </references>
      </pivotArea>
    </format>
    <format dxfId="4316">
      <pivotArea dataOnly="0" labelOnly="1" fieldPosition="0">
        <references count="2">
          <reference field="0" count="1" selected="0">
            <x v="1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15">
      <pivotArea dataOnly="0" labelOnly="1" fieldPosition="0">
        <references count="2">
          <reference field="0" count="1" selected="0">
            <x v="166"/>
          </reference>
          <reference field="1" count="2">
            <x v="25"/>
            <x v="34"/>
          </reference>
        </references>
      </pivotArea>
    </format>
    <format dxfId="4314">
      <pivotArea dataOnly="0" labelOnly="1" fieldPosition="0">
        <references count="2">
          <reference field="0" count="1" selected="0">
            <x v="16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13">
      <pivotArea dataOnly="0" labelOnly="1" fieldPosition="0">
        <references count="2">
          <reference field="0" count="1" selected="0">
            <x v="168"/>
          </reference>
          <reference field="1" count="4">
            <x v="25"/>
            <x v="34"/>
            <x v="62"/>
            <x v="68"/>
          </reference>
        </references>
      </pivotArea>
    </format>
    <format dxfId="4312">
      <pivotArea dataOnly="0" labelOnly="1" fieldPosition="0">
        <references count="2">
          <reference field="0" count="1" selected="0">
            <x v="169"/>
          </reference>
          <reference field="1" count="2">
            <x v="25"/>
            <x v="34"/>
          </reference>
        </references>
      </pivotArea>
    </format>
    <format dxfId="4311">
      <pivotArea dataOnly="0" labelOnly="1" fieldPosition="0">
        <references count="2">
          <reference field="0" count="1" selected="0">
            <x v="17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310">
      <pivotArea dataOnly="0" labelOnly="1" fieldPosition="0">
        <references count="2">
          <reference field="0" count="1" selected="0">
            <x v="171"/>
          </reference>
          <reference field="1" count="4">
            <x v="25"/>
            <x v="34"/>
            <x v="62"/>
            <x v="68"/>
          </reference>
        </references>
      </pivotArea>
    </format>
    <format dxfId="4309">
      <pivotArea dataOnly="0" labelOnly="1" fieldPosition="0">
        <references count="2">
          <reference field="0" count="1" selected="0">
            <x v="172"/>
          </reference>
          <reference field="1" count="2">
            <x v="25"/>
            <x v="34"/>
          </reference>
        </references>
      </pivotArea>
    </format>
    <format dxfId="4308">
      <pivotArea dataOnly="0" labelOnly="1" fieldPosition="0">
        <references count="2">
          <reference field="0" count="1" selected="0">
            <x v="173"/>
          </reference>
          <reference field="1" count="4">
            <x v="25"/>
            <x v="34"/>
            <x v="62"/>
            <x v="68"/>
          </reference>
        </references>
      </pivotArea>
    </format>
    <format dxfId="4307">
      <pivotArea dataOnly="0" labelOnly="1" fieldPosition="0">
        <references count="2">
          <reference field="0" count="1" selected="0">
            <x v="175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4306">
      <pivotArea dataOnly="0" labelOnly="1" fieldPosition="0">
        <references count="2">
          <reference field="0" count="1" selected="0">
            <x v="176"/>
          </reference>
          <reference field="1" count="2">
            <x v="25"/>
            <x v="34"/>
          </reference>
        </references>
      </pivotArea>
    </format>
    <format dxfId="4305">
      <pivotArea dataOnly="0" labelOnly="1" fieldPosition="0">
        <references count="2">
          <reference field="0" count="1" selected="0">
            <x v="177"/>
          </reference>
          <reference field="1" count="2">
            <x v="25"/>
            <x v="34"/>
          </reference>
        </references>
      </pivotArea>
    </format>
    <format dxfId="4304">
      <pivotArea dataOnly="0" labelOnly="1" fieldPosition="0">
        <references count="2">
          <reference field="0" count="1" selected="0">
            <x v="179"/>
          </reference>
          <reference field="1" count="2">
            <x v="25"/>
            <x v="34"/>
          </reference>
        </references>
      </pivotArea>
    </format>
    <format dxfId="4303">
      <pivotArea dataOnly="0" labelOnly="1" fieldPosition="0">
        <references count="2">
          <reference field="0" count="1" selected="0">
            <x v="180"/>
          </reference>
          <reference field="1" count="2">
            <x v="25"/>
            <x v="34"/>
          </reference>
        </references>
      </pivotArea>
    </format>
    <format dxfId="4302">
      <pivotArea dataOnly="0" labelOnly="1" fieldPosition="0">
        <references count="2">
          <reference field="0" count="1" selected="0">
            <x v="181"/>
          </reference>
          <reference field="1" count="4">
            <x v="25"/>
            <x v="34"/>
            <x v="62"/>
            <x v="68"/>
          </reference>
        </references>
      </pivotArea>
    </format>
    <format dxfId="4301">
      <pivotArea dataOnly="0" labelOnly="1" fieldPosition="0">
        <references count="2">
          <reference field="0" count="1" selected="0">
            <x v="182"/>
          </reference>
          <reference field="1" count="4">
            <x v="25"/>
            <x v="34"/>
            <x v="62"/>
            <x v="68"/>
          </reference>
        </references>
      </pivotArea>
    </format>
    <format dxfId="4300">
      <pivotArea dataOnly="0" labelOnly="1" fieldPosition="0">
        <references count="2">
          <reference field="0" count="1" selected="0">
            <x v="183"/>
          </reference>
          <reference field="1" count="2">
            <x v="25"/>
            <x v="34"/>
          </reference>
        </references>
      </pivotArea>
    </format>
    <format dxfId="4299">
      <pivotArea dataOnly="0" labelOnly="1" fieldPosition="0">
        <references count="2">
          <reference field="0" count="1" selected="0">
            <x v="184"/>
          </reference>
          <reference field="1" count="3">
            <x v="34"/>
            <x v="62"/>
            <x v="68"/>
          </reference>
        </references>
      </pivotArea>
    </format>
    <format dxfId="4298">
      <pivotArea dataOnly="0" labelOnly="1" fieldPosition="0">
        <references count="2">
          <reference field="0" count="1" selected="0">
            <x v="185"/>
          </reference>
          <reference field="1" count="2">
            <x v="25"/>
            <x v="34"/>
          </reference>
        </references>
      </pivotArea>
    </format>
    <format dxfId="4297">
      <pivotArea dataOnly="0" labelOnly="1" fieldPosition="0">
        <references count="2">
          <reference field="0" count="1" selected="0">
            <x v="186"/>
          </reference>
          <reference field="1" count="4">
            <x v="25"/>
            <x v="34"/>
            <x v="62"/>
            <x v="68"/>
          </reference>
        </references>
      </pivotArea>
    </format>
    <format dxfId="4296">
      <pivotArea dataOnly="0" labelOnly="1" fieldPosition="0">
        <references count="2">
          <reference field="0" count="1" selected="0">
            <x v="187"/>
          </reference>
          <reference field="1" count="4">
            <x v="25"/>
            <x v="34"/>
            <x v="62"/>
            <x v="68"/>
          </reference>
        </references>
      </pivotArea>
    </format>
    <format dxfId="4295">
      <pivotArea dataOnly="0" labelOnly="1" fieldPosition="0">
        <references count="2">
          <reference field="0" count="1" selected="0">
            <x v="188"/>
          </reference>
          <reference field="1" count="2">
            <x v="25"/>
            <x v="34"/>
          </reference>
        </references>
      </pivotArea>
    </format>
    <format dxfId="4294">
      <pivotArea dataOnly="0" labelOnly="1" fieldPosition="0">
        <references count="2">
          <reference field="0" count="1" selected="0">
            <x v="189"/>
          </reference>
          <reference field="1" count="4">
            <x v="25"/>
            <x v="34"/>
            <x v="62"/>
            <x v="68"/>
          </reference>
        </references>
      </pivotArea>
    </format>
    <format dxfId="4293">
      <pivotArea dataOnly="0" labelOnly="1" fieldPosition="0">
        <references count="2">
          <reference field="0" count="1" selected="0">
            <x v="190"/>
          </reference>
          <reference field="1" count="4">
            <x v="29"/>
            <x v="37"/>
            <x v="66"/>
            <x v="71"/>
          </reference>
        </references>
      </pivotArea>
    </format>
    <format dxfId="4292">
      <pivotArea dataOnly="0" labelOnly="1" fieldPosition="0">
        <references count="2">
          <reference field="0" count="1" selected="0">
            <x v="19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91">
      <pivotArea dataOnly="0" labelOnly="1" fieldPosition="0">
        <references count="2">
          <reference field="0" count="1" selected="0">
            <x v="192"/>
          </reference>
          <reference field="1" count="4">
            <x v="25"/>
            <x v="34"/>
            <x v="62"/>
            <x v="68"/>
          </reference>
        </references>
      </pivotArea>
    </format>
    <format dxfId="4290">
      <pivotArea dataOnly="0" labelOnly="1" fieldPosition="0">
        <references count="2">
          <reference field="0" count="1" selected="0">
            <x v="193"/>
          </reference>
          <reference field="1" count="2">
            <x v="25"/>
            <x v="34"/>
          </reference>
        </references>
      </pivotArea>
    </format>
    <format dxfId="4289">
      <pivotArea dataOnly="0" labelOnly="1" fieldPosition="0">
        <references count="2">
          <reference field="0" count="1" selected="0">
            <x v="19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88">
      <pivotArea dataOnly="0" labelOnly="1" fieldPosition="0">
        <references count="2">
          <reference field="0" count="1" selected="0">
            <x v="195"/>
          </reference>
          <reference field="1" count="4">
            <x v="25"/>
            <x v="34"/>
            <x v="62"/>
            <x v="68"/>
          </reference>
        </references>
      </pivotArea>
    </format>
    <format dxfId="4287">
      <pivotArea dataOnly="0" labelOnly="1" fieldPosition="0">
        <references count="2">
          <reference field="0" count="1" selected="0">
            <x v="196"/>
          </reference>
          <reference field="1" count="4">
            <x v="25"/>
            <x v="34"/>
            <x v="62"/>
            <x v="68"/>
          </reference>
        </references>
      </pivotArea>
    </format>
    <format dxfId="4286">
      <pivotArea dataOnly="0" labelOnly="1" fieldPosition="0">
        <references count="2">
          <reference field="0" count="1" selected="0">
            <x v="197"/>
          </reference>
          <reference field="1" count="4">
            <x v="25"/>
            <x v="34"/>
            <x v="62"/>
            <x v="68"/>
          </reference>
        </references>
      </pivotArea>
    </format>
    <format dxfId="4285">
      <pivotArea dataOnly="0" labelOnly="1" fieldPosition="0">
        <references count="2">
          <reference field="0" count="1" selected="0">
            <x v="198"/>
          </reference>
          <reference field="1" count="2">
            <x v="25"/>
            <x v="34"/>
          </reference>
        </references>
      </pivotArea>
    </format>
    <format dxfId="4284">
      <pivotArea dataOnly="0" labelOnly="1" fieldPosition="0">
        <references count="2">
          <reference field="0" count="1" selected="0">
            <x v="199"/>
          </reference>
          <reference field="1" count="4">
            <x v="25"/>
            <x v="34"/>
            <x v="62"/>
            <x v="68"/>
          </reference>
        </references>
      </pivotArea>
    </format>
    <format dxfId="4283">
      <pivotArea dataOnly="0" labelOnly="1" fieldPosition="0">
        <references count="2">
          <reference field="0" count="1" selected="0">
            <x v="201"/>
          </reference>
          <reference field="1" count="4">
            <x v="25"/>
            <x v="34"/>
            <x v="62"/>
            <x v="68"/>
          </reference>
        </references>
      </pivotArea>
    </format>
    <format dxfId="4282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4281">
      <pivotArea dataOnly="0" labelOnly="1" fieldPosition="0">
        <references count="2">
          <reference field="0" count="1" selected="0">
            <x v="203"/>
          </reference>
          <reference field="1" count="2">
            <x v="25"/>
            <x v="34"/>
          </reference>
        </references>
      </pivotArea>
    </format>
    <format dxfId="4280">
      <pivotArea dataOnly="0" labelOnly="1" fieldPosition="0">
        <references count="2">
          <reference field="0" count="1" selected="0">
            <x v="204"/>
          </reference>
          <reference field="1" count="4">
            <x v="25"/>
            <x v="34"/>
            <x v="62"/>
            <x v="68"/>
          </reference>
        </references>
      </pivotArea>
    </format>
    <format dxfId="4279">
      <pivotArea dataOnly="0" labelOnly="1" fieldPosition="0">
        <references count="2">
          <reference field="0" count="1" selected="0">
            <x v="205"/>
          </reference>
          <reference field="1" count="4">
            <x v="25"/>
            <x v="34"/>
            <x v="62"/>
            <x v="68"/>
          </reference>
        </references>
      </pivotArea>
    </format>
    <format dxfId="4278">
      <pivotArea dataOnly="0" labelOnly="1" fieldPosition="0">
        <references count="2">
          <reference field="0" count="1" selected="0">
            <x v="2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77">
      <pivotArea dataOnly="0" labelOnly="1" fieldPosition="0">
        <references count="2">
          <reference field="0" count="1" selected="0">
            <x v="207"/>
          </reference>
          <reference field="1" count="4">
            <x v="25"/>
            <x v="34"/>
            <x v="62"/>
            <x v="68"/>
          </reference>
        </references>
      </pivotArea>
    </format>
    <format dxfId="4276">
      <pivotArea dataOnly="0" labelOnly="1" fieldPosition="0">
        <references count="2">
          <reference field="0" count="1" selected="0">
            <x v="208"/>
          </reference>
          <reference field="1" count="2">
            <x v="25"/>
            <x v="34"/>
          </reference>
        </references>
      </pivotArea>
    </format>
    <format dxfId="4275">
      <pivotArea dataOnly="0" labelOnly="1" fieldPosition="0">
        <references count="2">
          <reference field="0" count="1" selected="0">
            <x v="209"/>
          </reference>
          <reference field="1" count="4">
            <x v="25"/>
            <x v="34"/>
            <x v="62"/>
            <x v="68"/>
          </reference>
        </references>
      </pivotArea>
    </format>
    <format dxfId="4274">
      <pivotArea dataOnly="0" labelOnly="1" fieldPosition="0">
        <references count="2">
          <reference field="0" count="1" selected="0">
            <x v="2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73">
      <pivotArea dataOnly="0" labelOnly="1" fieldPosition="0">
        <references count="2">
          <reference field="0" count="1" selected="0">
            <x v="21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72">
      <pivotArea dataOnly="0" labelOnly="1" fieldPosition="0">
        <references count="2">
          <reference field="0" count="1" selected="0">
            <x v="212"/>
          </reference>
          <reference field="1" count="4">
            <x v="25"/>
            <x v="34"/>
            <x v="62"/>
            <x v="68"/>
          </reference>
        </references>
      </pivotArea>
    </format>
    <format dxfId="4271">
      <pivotArea dataOnly="0" labelOnly="1" fieldPosition="0">
        <references count="2">
          <reference field="0" count="1" selected="0">
            <x v="2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70">
      <pivotArea dataOnly="0" labelOnly="1" fieldPosition="0">
        <references count="2">
          <reference field="0" count="1" selected="0">
            <x v="214"/>
          </reference>
          <reference field="1" count="4">
            <x v="25"/>
            <x v="34"/>
            <x v="62"/>
            <x v="68"/>
          </reference>
        </references>
      </pivotArea>
    </format>
    <format dxfId="4269">
      <pivotArea dataOnly="0" labelOnly="1" fieldPosition="0">
        <references count="2">
          <reference field="0" count="1" selected="0">
            <x v="21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68">
      <pivotArea dataOnly="0" labelOnly="1" fieldPosition="0">
        <references count="2">
          <reference field="0" count="1" selected="0">
            <x v="216"/>
          </reference>
          <reference field="1" count="4">
            <x v="25"/>
            <x v="34"/>
            <x v="62"/>
            <x v="68"/>
          </reference>
        </references>
      </pivotArea>
    </format>
    <format dxfId="4267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4266">
      <pivotArea dataOnly="0" labelOnly="1" fieldPosition="0">
        <references count="2">
          <reference field="0" count="1" selected="0">
            <x v="21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65">
      <pivotArea dataOnly="0" labelOnly="1" fieldPosition="0">
        <references count="2">
          <reference field="0" count="1" selected="0">
            <x v="21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64">
      <pivotArea dataOnly="0" labelOnly="1" fieldPosition="0">
        <references count="2">
          <reference field="0" count="1" selected="0">
            <x v="22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63">
      <pivotArea dataOnly="0" labelOnly="1" fieldPosition="0">
        <references count="2">
          <reference field="0" count="1" selected="0">
            <x v="221"/>
          </reference>
          <reference field="1" count="4">
            <x v="25"/>
            <x v="34"/>
            <x v="62"/>
            <x v="68"/>
          </reference>
        </references>
      </pivotArea>
    </format>
    <format dxfId="4262">
      <pivotArea dataOnly="0" labelOnly="1" fieldPosition="0">
        <references count="2">
          <reference field="0" count="1" selected="0">
            <x v="22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61">
      <pivotArea dataOnly="0" labelOnly="1" fieldPosition="0">
        <references count="2">
          <reference field="0" count="1" selected="0">
            <x v="223"/>
          </reference>
          <reference field="1" count="4">
            <x v="25"/>
            <x v="34"/>
            <x v="62"/>
            <x v="68"/>
          </reference>
        </references>
      </pivotArea>
    </format>
    <format dxfId="4260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4259">
      <pivotArea dataOnly="0" labelOnly="1" fieldPosition="0">
        <references count="2">
          <reference field="0" count="1" selected="0">
            <x v="22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58">
      <pivotArea dataOnly="0" labelOnly="1" fieldPosition="0">
        <references count="2">
          <reference field="0" count="1" selected="0">
            <x v="22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57">
      <pivotArea dataOnly="0" labelOnly="1" fieldPosition="0">
        <references count="2">
          <reference field="0" count="1" selected="0">
            <x v="227"/>
          </reference>
          <reference field="1" count="4">
            <x v="25"/>
            <x v="34"/>
            <x v="62"/>
            <x v="68"/>
          </reference>
        </references>
      </pivotArea>
    </format>
    <format dxfId="4256">
      <pivotArea dataOnly="0" labelOnly="1" fieldPosition="0">
        <references count="2">
          <reference field="0" count="1" selected="0">
            <x v="22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55">
      <pivotArea dataOnly="0" labelOnly="1" fieldPosition="0">
        <references count="2">
          <reference field="0" count="1" selected="0">
            <x v="2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54">
      <pivotArea dataOnly="0" labelOnly="1" fieldPosition="0">
        <references count="2">
          <reference field="0" count="1" selected="0">
            <x v="232"/>
          </reference>
          <reference field="1" count="4">
            <x v="25"/>
            <x v="34"/>
            <x v="62"/>
            <x v="68"/>
          </reference>
        </references>
      </pivotArea>
    </format>
    <format dxfId="4253">
      <pivotArea dataOnly="0" labelOnly="1" fieldPosition="0">
        <references count="2">
          <reference field="0" count="1" selected="0">
            <x v="233"/>
          </reference>
          <reference field="1" count="4">
            <x v="25"/>
            <x v="34"/>
            <x v="62"/>
            <x v="68"/>
          </reference>
        </references>
      </pivotArea>
    </format>
    <format dxfId="4252">
      <pivotArea dataOnly="0" labelOnly="1" fieldPosition="0">
        <references count="2">
          <reference field="0" count="1" selected="0">
            <x v="23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51">
      <pivotArea dataOnly="0" labelOnly="1" fieldPosition="0">
        <references count="2">
          <reference field="0" count="1" selected="0">
            <x v="235"/>
          </reference>
          <reference field="1" count="2">
            <x v="25"/>
            <x v="34"/>
          </reference>
        </references>
      </pivotArea>
    </format>
    <format dxfId="4250">
      <pivotArea dataOnly="0" labelOnly="1" fieldPosition="0">
        <references count="2">
          <reference field="0" count="1" selected="0">
            <x v="23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49">
      <pivotArea dataOnly="0" labelOnly="1" fieldPosition="0">
        <references count="2">
          <reference field="0" count="1" selected="0">
            <x v="237"/>
          </reference>
          <reference field="1" count="4">
            <x v="25"/>
            <x v="34"/>
            <x v="62"/>
            <x v="68"/>
          </reference>
        </references>
      </pivotArea>
    </format>
    <format dxfId="4248">
      <pivotArea dataOnly="0" labelOnly="1" fieldPosition="0">
        <references count="2">
          <reference field="0" count="1" selected="0">
            <x v="23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47">
      <pivotArea dataOnly="0" labelOnly="1" fieldPosition="0">
        <references count="2">
          <reference field="0" count="1" selected="0">
            <x v="239"/>
          </reference>
          <reference field="1" count="4">
            <x v="25"/>
            <x v="34"/>
            <x v="62"/>
            <x v="68"/>
          </reference>
        </references>
      </pivotArea>
    </format>
    <format dxfId="4246">
      <pivotArea dataOnly="0" labelOnly="1" fieldPosition="0">
        <references count="2">
          <reference field="0" count="1" selected="0">
            <x v="24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45">
      <pivotArea dataOnly="0" labelOnly="1" fieldPosition="0">
        <references count="2">
          <reference field="0" count="1" selected="0">
            <x v="241"/>
          </reference>
          <reference field="1" count="4">
            <x v="25"/>
            <x v="34"/>
            <x v="62"/>
            <x v="68"/>
          </reference>
        </references>
      </pivotArea>
    </format>
    <format dxfId="4244">
      <pivotArea dataOnly="0" labelOnly="1" fieldPosition="0">
        <references count="2">
          <reference field="0" count="1" selected="0">
            <x v="242"/>
          </reference>
          <reference field="1" count="4">
            <x v="25"/>
            <x v="34"/>
            <x v="62"/>
            <x v="68"/>
          </reference>
        </references>
      </pivotArea>
    </format>
    <format dxfId="4243">
      <pivotArea dataOnly="0" labelOnly="1" fieldPosition="0">
        <references count="2">
          <reference field="0" count="1" selected="0">
            <x v="2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42">
      <pivotArea dataOnly="0" labelOnly="1" fieldPosition="0">
        <references count="2">
          <reference field="0" count="1" selected="0">
            <x v="246"/>
          </reference>
          <reference field="1" count="4">
            <x v="25"/>
            <x v="34"/>
            <x v="62"/>
            <x v="68"/>
          </reference>
        </references>
      </pivotArea>
    </format>
    <format dxfId="4241">
      <pivotArea dataOnly="0" labelOnly="1" fieldPosition="0">
        <references count="2">
          <reference field="0" count="1" selected="0">
            <x v="2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40">
      <pivotArea dataOnly="0" labelOnly="1" fieldPosition="0">
        <references count="2">
          <reference field="0" count="1" selected="0">
            <x v="248"/>
          </reference>
          <reference field="1" count="4">
            <x v="25"/>
            <x v="34"/>
            <x v="62"/>
            <x v="68"/>
          </reference>
        </references>
      </pivotArea>
    </format>
    <format dxfId="4239">
      <pivotArea dataOnly="0" labelOnly="1" fieldPosition="0">
        <references count="2">
          <reference field="0" count="1" selected="0">
            <x v="249"/>
          </reference>
          <reference field="1" count="4">
            <x v="25"/>
            <x v="34"/>
            <x v="62"/>
            <x v="68"/>
          </reference>
        </references>
      </pivotArea>
    </format>
    <format dxfId="4238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4237">
      <pivotArea dataOnly="0" labelOnly="1" fieldPosition="0">
        <references count="2">
          <reference field="0" count="1" selected="0">
            <x v="2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36">
      <pivotArea dataOnly="0" labelOnly="1" fieldPosition="0">
        <references count="2">
          <reference field="0" count="1" selected="0">
            <x v="252"/>
          </reference>
          <reference field="1" count="4">
            <x v="25"/>
            <x v="34"/>
            <x v="62"/>
            <x v="68"/>
          </reference>
        </references>
      </pivotArea>
    </format>
    <format dxfId="4235">
      <pivotArea dataOnly="0" labelOnly="1" fieldPosition="0">
        <references count="2">
          <reference field="0" count="1" selected="0">
            <x v="253"/>
          </reference>
          <reference field="1" count="4">
            <x v="25"/>
            <x v="34"/>
            <x v="62"/>
            <x v="68"/>
          </reference>
        </references>
      </pivotArea>
    </format>
    <format dxfId="4234">
      <pivotArea dataOnly="0" labelOnly="1" fieldPosition="0">
        <references count="2">
          <reference field="0" count="1" selected="0">
            <x v="254"/>
          </reference>
          <reference field="1" count="4">
            <x v="25"/>
            <x v="34"/>
            <x v="62"/>
            <x v="68"/>
          </reference>
        </references>
      </pivotArea>
    </format>
    <format dxfId="4233">
      <pivotArea dataOnly="0" labelOnly="1" fieldPosition="0">
        <references count="2">
          <reference field="0" count="1" selected="0">
            <x v="255"/>
          </reference>
          <reference field="1" count="4">
            <x v="25"/>
            <x v="34"/>
            <x v="62"/>
            <x v="68"/>
          </reference>
        </references>
      </pivotArea>
    </format>
    <format dxfId="4232">
      <pivotArea dataOnly="0" labelOnly="1" fieldPosition="0">
        <references count="2">
          <reference field="0" count="1" selected="0">
            <x v="25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31">
      <pivotArea dataOnly="0" labelOnly="1" fieldPosition="0">
        <references count="2">
          <reference field="0" count="1" selected="0">
            <x v="257"/>
          </reference>
          <reference field="1" count="4">
            <x v="25"/>
            <x v="34"/>
            <x v="62"/>
            <x v="68"/>
          </reference>
        </references>
      </pivotArea>
    </format>
    <format dxfId="4230">
      <pivotArea dataOnly="0" labelOnly="1" fieldPosition="0">
        <references count="2">
          <reference field="0" count="1" selected="0">
            <x v="25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29">
      <pivotArea dataOnly="0" labelOnly="1" fieldPosition="0">
        <references count="2">
          <reference field="0" count="1" selected="0">
            <x v="2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28">
      <pivotArea dataOnly="0" labelOnly="1" fieldPosition="0">
        <references count="2">
          <reference field="0" count="1" selected="0">
            <x v="260"/>
          </reference>
          <reference field="1" count="4">
            <x v="25"/>
            <x v="34"/>
            <x v="62"/>
            <x v="68"/>
          </reference>
        </references>
      </pivotArea>
    </format>
    <format dxfId="4227">
      <pivotArea dataOnly="0" labelOnly="1" fieldPosition="0">
        <references count="2">
          <reference field="0" count="1" selected="0">
            <x v="261"/>
          </reference>
          <reference field="1" count="2">
            <x v="25"/>
            <x v="34"/>
          </reference>
        </references>
      </pivotArea>
    </format>
    <format dxfId="4226">
      <pivotArea dataOnly="0" labelOnly="1" fieldPosition="0">
        <references count="2">
          <reference field="0" count="1" selected="0">
            <x v="2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25">
      <pivotArea dataOnly="0" labelOnly="1" fieldPosition="0">
        <references count="2">
          <reference field="0" count="1" selected="0">
            <x v="263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4224">
      <pivotArea dataOnly="0" labelOnly="1" fieldPosition="0">
        <references count="2">
          <reference field="0" count="1" selected="0">
            <x v="26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23">
      <pivotArea dataOnly="0" labelOnly="1" fieldPosition="0">
        <references count="2">
          <reference field="0" count="1" selected="0">
            <x v="265"/>
          </reference>
          <reference field="1" count="4">
            <x v="25"/>
            <x v="34"/>
            <x v="62"/>
            <x v="68"/>
          </reference>
        </references>
      </pivotArea>
    </format>
    <format dxfId="4222">
      <pivotArea dataOnly="0" labelOnly="1" fieldPosition="0">
        <references count="2">
          <reference field="0" count="1" selected="0">
            <x v="266"/>
          </reference>
          <reference field="1" count="4">
            <x v="25"/>
            <x v="34"/>
            <x v="62"/>
            <x v="68"/>
          </reference>
        </references>
      </pivotArea>
    </format>
    <format dxfId="4221">
      <pivotArea dataOnly="0" labelOnly="1" fieldPosition="0">
        <references count="2">
          <reference field="0" count="1" selected="0">
            <x v="267"/>
          </reference>
          <reference field="1" count="4">
            <x v="25"/>
            <x v="34"/>
            <x v="62"/>
            <x v="68"/>
          </reference>
        </references>
      </pivotArea>
    </format>
    <format dxfId="4220">
      <pivotArea dataOnly="0" labelOnly="1" fieldPosition="0">
        <references count="2">
          <reference field="0" count="1" selected="0">
            <x v="268"/>
          </reference>
          <reference field="1" count="4">
            <x v="25"/>
            <x v="34"/>
            <x v="62"/>
            <x v="68"/>
          </reference>
        </references>
      </pivotArea>
    </format>
    <format dxfId="4219">
      <pivotArea dataOnly="0" labelOnly="1" fieldPosition="0">
        <references count="2">
          <reference field="0" count="1" selected="0">
            <x v="269"/>
          </reference>
          <reference field="1" count="4">
            <x v="25"/>
            <x v="34"/>
            <x v="62"/>
            <x v="68"/>
          </reference>
        </references>
      </pivotArea>
    </format>
    <format dxfId="4218">
      <pivotArea dataOnly="0" labelOnly="1" fieldPosition="0">
        <references count="2">
          <reference field="0" count="1" selected="0">
            <x v="270"/>
          </reference>
          <reference field="1" count="4">
            <x v="25"/>
            <x v="34"/>
            <x v="62"/>
            <x v="68"/>
          </reference>
        </references>
      </pivotArea>
    </format>
    <format dxfId="4217">
      <pivotArea dataOnly="0" labelOnly="1" fieldPosition="0">
        <references count="2">
          <reference field="0" count="1" selected="0">
            <x v="271"/>
          </reference>
          <reference field="1" count="4">
            <x v="25"/>
            <x v="34"/>
            <x v="62"/>
            <x v="68"/>
          </reference>
        </references>
      </pivotArea>
    </format>
    <format dxfId="4216">
      <pivotArea dataOnly="0" labelOnly="1" fieldPosition="0">
        <references count="2">
          <reference field="0" count="1" selected="0">
            <x v="27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15">
      <pivotArea dataOnly="0" labelOnly="1" fieldPosition="0">
        <references count="2">
          <reference field="0" count="1" selected="0">
            <x v="273"/>
          </reference>
          <reference field="1" count="4">
            <x v="25"/>
            <x v="34"/>
            <x v="62"/>
            <x v="68"/>
          </reference>
        </references>
      </pivotArea>
    </format>
    <format dxfId="4214">
      <pivotArea dataOnly="0" labelOnly="1" fieldPosition="0">
        <references count="2">
          <reference field="0" count="1" selected="0">
            <x v="274"/>
          </reference>
          <reference field="1" count="2">
            <x v="25"/>
            <x v="34"/>
          </reference>
        </references>
      </pivotArea>
    </format>
    <format dxfId="4213">
      <pivotArea dataOnly="0" labelOnly="1" fieldPosition="0">
        <references count="2">
          <reference field="0" count="1" selected="0">
            <x v="275"/>
          </reference>
          <reference field="1" count="2">
            <x v="25"/>
            <x v="34"/>
          </reference>
        </references>
      </pivotArea>
    </format>
    <format dxfId="4212">
      <pivotArea dataOnly="0" labelOnly="1" fieldPosition="0">
        <references count="2">
          <reference field="0" count="1" selected="0">
            <x v="276"/>
          </reference>
          <reference field="1" count="4">
            <x v="25"/>
            <x v="34"/>
            <x v="62"/>
            <x v="68"/>
          </reference>
        </references>
      </pivotArea>
    </format>
    <format dxfId="4211">
      <pivotArea dataOnly="0" labelOnly="1" fieldPosition="0">
        <references count="2">
          <reference field="0" count="1" selected="0">
            <x v="277"/>
          </reference>
          <reference field="1" count="4">
            <x v="25"/>
            <x v="34"/>
            <x v="62"/>
            <x v="68"/>
          </reference>
        </references>
      </pivotArea>
    </format>
    <format dxfId="4210">
      <pivotArea dataOnly="0" labelOnly="1" fieldPosition="0">
        <references count="2">
          <reference field="0" count="1" selected="0">
            <x v="27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09">
      <pivotArea dataOnly="0" labelOnly="1" fieldPosition="0">
        <references count="2">
          <reference field="0" count="1" selected="0">
            <x v="279"/>
          </reference>
          <reference field="1" count="4">
            <x v="25"/>
            <x v="34"/>
            <x v="62"/>
            <x v="68"/>
          </reference>
        </references>
      </pivotArea>
    </format>
    <format dxfId="4208">
      <pivotArea dataOnly="0" labelOnly="1" fieldPosition="0">
        <references count="2">
          <reference field="0" count="1" selected="0">
            <x v="280"/>
          </reference>
          <reference field="1" count="4">
            <x v="25"/>
            <x v="34"/>
            <x v="62"/>
            <x v="68"/>
          </reference>
        </references>
      </pivotArea>
    </format>
    <format dxfId="4207">
      <pivotArea dataOnly="0" labelOnly="1" fieldPosition="0">
        <references count="2">
          <reference field="0" count="1" selected="0">
            <x v="28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06">
      <pivotArea dataOnly="0" labelOnly="1" fieldPosition="0">
        <references count="2">
          <reference field="0" count="1" selected="0">
            <x v="28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205">
      <pivotArea dataOnly="0" labelOnly="1" fieldPosition="0">
        <references count="2">
          <reference field="0" count="1" selected="0">
            <x v="284"/>
          </reference>
          <reference field="1" count="4">
            <x v="25"/>
            <x v="34"/>
            <x v="62"/>
            <x v="68"/>
          </reference>
        </references>
      </pivotArea>
    </format>
    <format dxfId="42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03">
      <pivotArea type="all" dataOnly="0" outline="0" fieldPosition="0"/>
    </format>
    <format dxfId="4202">
      <pivotArea outline="0" collapsedLevelsAreSubtotals="1" fieldPosition="0"/>
    </format>
    <format dxfId="4201">
      <pivotArea field="0" type="button" dataOnly="0" labelOnly="1" outline="0" axis="axisRow" fieldPosition="0"/>
    </format>
    <format dxfId="420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19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9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19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19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195">
      <pivotArea dataOnly="0" labelOnly="1" fieldPosition="0">
        <references count="1">
          <reference field="0" count="2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4194">
      <pivotArea dataOnly="0" labelOnly="1" fieldPosition="0">
        <references count="2">
          <reference field="0" count="1" selected="0">
            <x v="0"/>
          </reference>
          <reference field="1" count="6">
            <x v="27"/>
            <x v="31"/>
            <x v="36"/>
            <x v="64"/>
            <x v="70"/>
            <x v="75"/>
          </reference>
        </references>
      </pivotArea>
    </format>
    <format dxfId="4193">
      <pivotArea dataOnly="0" labelOnly="1" fieldPosition="0">
        <references count="2">
          <reference field="0" count="1" selected="0">
            <x v="1"/>
          </reference>
          <reference field="1" count="2">
            <x v="25"/>
            <x v="34"/>
          </reference>
        </references>
      </pivotArea>
    </format>
    <format dxfId="4192">
      <pivotArea dataOnly="0" labelOnly="1" fieldPosition="0">
        <references count="2">
          <reference field="0" count="1" selected="0">
            <x v="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91">
      <pivotArea dataOnly="0" labelOnly="1" fieldPosition="0">
        <references count="2">
          <reference field="0" count="1" selected="0">
            <x v="3"/>
          </reference>
          <reference field="1" count="2">
            <x v="25"/>
            <x v="34"/>
          </reference>
        </references>
      </pivotArea>
    </format>
    <format dxfId="4190">
      <pivotArea dataOnly="0" labelOnly="1" fieldPosition="0">
        <references count="2">
          <reference field="0" count="1" selected="0">
            <x v="4"/>
          </reference>
          <reference field="1" count="4">
            <x v="25"/>
            <x v="34"/>
            <x v="62"/>
            <x v="68"/>
          </reference>
        </references>
      </pivotArea>
    </format>
    <format dxfId="4189">
      <pivotArea dataOnly="0" labelOnly="1" fieldPosition="0">
        <references count="2">
          <reference field="0" count="1" selected="0">
            <x v="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88">
      <pivotArea dataOnly="0" labelOnly="1" fieldPosition="0">
        <references count="2">
          <reference field="0" count="1" selected="0">
            <x v="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87">
      <pivotArea dataOnly="0" labelOnly="1" fieldPosition="0">
        <references count="2">
          <reference field="0" count="1" selected="0">
            <x v="8"/>
          </reference>
          <reference field="1" count="4">
            <x v="25"/>
            <x v="34"/>
            <x v="62"/>
            <x v="68"/>
          </reference>
        </references>
      </pivotArea>
    </format>
    <format dxfId="4186">
      <pivotArea dataOnly="0" labelOnly="1" fieldPosition="0">
        <references count="2">
          <reference field="0" count="1" selected="0">
            <x v="9"/>
          </reference>
          <reference field="1" count="2">
            <x v="25"/>
            <x v="34"/>
          </reference>
        </references>
      </pivotArea>
    </format>
    <format dxfId="4185">
      <pivotArea dataOnly="0" labelOnly="1" fieldPosition="0">
        <references count="2">
          <reference field="0" count="1" selected="0">
            <x v="10"/>
          </reference>
          <reference field="1" count="2">
            <x v="25"/>
            <x v="34"/>
          </reference>
        </references>
      </pivotArea>
    </format>
    <format dxfId="4184">
      <pivotArea dataOnly="0" labelOnly="1" fieldPosition="0">
        <references count="2">
          <reference field="0" count="1" selected="0">
            <x v="11"/>
          </reference>
          <reference field="1" count="2">
            <x v="25"/>
            <x v="34"/>
          </reference>
        </references>
      </pivotArea>
    </format>
    <format dxfId="4183">
      <pivotArea dataOnly="0" labelOnly="1" fieldPosition="0">
        <references count="2">
          <reference field="0" count="1" selected="0">
            <x v="12"/>
          </reference>
          <reference field="1" count="4">
            <x v="25"/>
            <x v="34"/>
            <x v="62"/>
            <x v="68"/>
          </reference>
        </references>
      </pivotArea>
    </format>
    <format dxfId="4182">
      <pivotArea dataOnly="0" labelOnly="1" fieldPosition="0">
        <references count="2">
          <reference field="0" count="1" selected="0">
            <x v="13"/>
          </reference>
          <reference field="1" count="4">
            <x v="25"/>
            <x v="34"/>
            <x v="62"/>
            <x v="68"/>
          </reference>
        </references>
      </pivotArea>
    </format>
    <format dxfId="4181">
      <pivotArea dataOnly="0" labelOnly="1" fieldPosition="0">
        <references count="2">
          <reference field="0" count="1" selected="0">
            <x v="15"/>
          </reference>
          <reference field="1" count="2">
            <x v="25"/>
            <x v="34"/>
          </reference>
        </references>
      </pivotArea>
    </format>
    <format dxfId="4180">
      <pivotArea dataOnly="0" labelOnly="1" fieldPosition="0">
        <references count="2">
          <reference field="0" count="1" selected="0">
            <x v="16"/>
          </reference>
          <reference field="1" count="4">
            <x v="25"/>
            <x v="34"/>
            <x v="62"/>
            <x v="68"/>
          </reference>
        </references>
      </pivotArea>
    </format>
    <format dxfId="4179">
      <pivotArea dataOnly="0" labelOnly="1" fieldPosition="0">
        <references count="2">
          <reference field="0" count="1" selected="0">
            <x v="17"/>
          </reference>
          <reference field="1" count="4">
            <x v="25"/>
            <x v="34"/>
            <x v="62"/>
            <x v="68"/>
          </reference>
        </references>
      </pivotArea>
    </format>
    <format dxfId="4178">
      <pivotArea dataOnly="0" labelOnly="1" fieldPosition="0">
        <references count="2">
          <reference field="0" count="1" selected="0">
            <x v="18"/>
          </reference>
          <reference field="1" count="2">
            <x v="25"/>
            <x v="34"/>
          </reference>
        </references>
      </pivotArea>
    </format>
    <format dxfId="4177">
      <pivotArea dataOnly="0" labelOnly="1" fieldPosition="0">
        <references count="2">
          <reference field="0" count="1" selected="0">
            <x v="19"/>
          </reference>
          <reference field="1" count="4">
            <x v="25"/>
            <x v="34"/>
            <x v="62"/>
            <x v="68"/>
          </reference>
        </references>
      </pivotArea>
    </format>
    <format dxfId="4176">
      <pivotArea dataOnly="0" labelOnly="1" fieldPosition="0">
        <references count="2">
          <reference field="0" count="1" selected="0">
            <x v="20"/>
          </reference>
          <reference field="1" count="2">
            <x v="25"/>
            <x v="34"/>
          </reference>
        </references>
      </pivotArea>
    </format>
    <format dxfId="4175">
      <pivotArea dataOnly="0" labelOnly="1" fieldPosition="0">
        <references count="2">
          <reference field="0" count="1" selected="0">
            <x v="21"/>
          </reference>
          <reference field="1" count="4">
            <x v="25"/>
            <x v="34"/>
            <x v="62"/>
            <x v="68"/>
          </reference>
        </references>
      </pivotArea>
    </format>
    <format dxfId="4174">
      <pivotArea dataOnly="0" labelOnly="1" fieldPosition="0">
        <references count="2">
          <reference field="0" count="1" selected="0">
            <x v="22"/>
          </reference>
          <reference field="1" count="4">
            <x v="25"/>
            <x v="34"/>
            <x v="62"/>
            <x v="68"/>
          </reference>
        </references>
      </pivotArea>
    </format>
    <format dxfId="4173">
      <pivotArea dataOnly="0" labelOnly="1" fieldPosition="0">
        <references count="2">
          <reference field="0" count="1" selected="0">
            <x v="23"/>
          </reference>
          <reference field="1" count="4">
            <x v="25"/>
            <x v="34"/>
            <x v="62"/>
            <x v="68"/>
          </reference>
        </references>
      </pivotArea>
    </format>
    <format dxfId="4172">
      <pivotArea dataOnly="0" labelOnly="1" fieldPosition="0">
        <references count="2">
          <reference field="0" count="1" selected="0">
            <x v="24"/>
          </reference>
          <reference field="1" count="2">
            <x v="25"/>
            <x v="34"/>
          </reference>
        </references>
      </pivotArea>
    </format>
    <format dxfId="4171">
      <pivotArea dataOnly="0" labelOnly="1" fieldPosition="0">
        <references count="2">
          <reference field="0" count="1" selected="0">
            <x v="25"/>
          </reference>
          <reference field="1" count="2">
            <x v="25"/>
            <x v="34"/>
          </reference>
        </references>
      </pivotArea>
    </format>
    <format dxfId="4170">
      <pivotArea dataOnly="0" labelOnly="1" fieldPosition="0">
        <references count="2">
          <reference field="0" count="1" selected="0">
            <x v="26"/>
          </reference>
          <reference field="1" count="4">
            <x v="25"/>
            <x v="34"/>
            <x v="62"/>
            <x v="68"/>
          </reference>
        </references>
      </pivotArea>
    </format>
    <format dxfId="4169">
      <pivotArea dataOnly="0" labelOnly="1" fieldPosition="0">
        <references count="2">
          <reference field="0" count="1" selected="0">
            <x v="27"/>
          </reference>
          <reference field="1" count="2">
            <x v="25"/>
            <x v="34"/>
          </reference>
        </references>
      </pivotArea>
    </format>
    <format dxfId="4168">
      <pivotArea dataOnly="0" labelOnly="1" fieldPosition="0">
        <references count="2">
          <reference field="0" count="1" selected="0">
            <x v="28"/>
          </reference>
          <reference field="1" count="4">
            <x v="25"/>
            <x v="34"/>
            <x v="62"/>
            <x v="68"/>
          </reference>
        </references>
      </pivotArea>
    </format>
    <format dxfId="4167">
      <pivotArea dataOnly="0" labelOnly="1" fieldPosition="0">
        <references count="2">
          <reference field="0" count="1" selected="0">
            <x v="29"/>
          </reference>
          <reference field="1" count="4">
            <x v="25"/>
            <x v="34"/>
            <x v="62"/>
            <x v="68"/>
          </reference>
        </references>
      </pivotArea>
    </format>
    <format dxfId="4166">
      <pivotArea dataOnly="0" labelOnly="1" fieldPosition="0">
        <references count="2">
          <reference field="0" count="1" selected="0">
            <x v="30"/>
          </reference>
          <reference field="1" count="2">
            <x v="25"/>
            <x v="34"/>
          </reference>
        </references>
      </pivotArea>
    </format>
    <format dxfId="4165">
      <pivotArea dataOnly="0" labelOnly="1" fieldPosition="0">
        <references count="2">
          <reference field="0" count="1" selected="0">
            <x v="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64">
      <pivotArea dataOnly="0" labelOnly="1" fieldPosition="0">
        <references count="2">
          <reference field="0" count="1" selected="0">
            <x v="32"/>
          </reference>
          <reference field="1" count="4">
            <x v="25"/>
            <x v="34"/>
            <x v="62"/>
            <x v="68"/>
          </reference>
        </references>
      </pivotArea>
    </format>
    <format dxfId="4163">
      <pivotArea dataOnly="0" labelOnly="1" fieldPosition="0">
        <references count="2">
          <reference field="0" count="1" selected="0">
            <x v="3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62">
      <pivotArea dataOnly="0" labelOnly="1" fieldPosition="0">
        <references count="2">
          <reference field="0" count="1" selected="0">
            <x v="34"/>
          </reference>
          <reference field="1" count="4">
            <x v="25"/>
            <x v="34"/>
            <x v="62"/>
            <x v="68"/>
          </reference>
        </references>
      </pivotArea>
    </format>
    <format dxfId="4161">
      <pivotArea dataOnly="0" labelOnly="1" fieldPosition="0">
        <references count="2">
          <reference field="0" count="1" selected="0">
            <x v="35"/>
          </reference>
          <reference field="1" count="4">
            <x v="25"/>
            <x v="34"/>
            <x v="62"/>
            <x v="68"/>
          </reference>
        </references>
      </pivotArea>
    </format>
    <format dxfId="4160">
      <pivotArea dataOnly="0" labelOnly="1" fieldPosition="0">
        <references count="2">
          <reference field="0" count="1" selected="0">
            <x v="36"/>
          </reference>
          <reference field="1" count="4">
            <x v="25"/>
            <x v="34"/>
            <x v="62"/>
            <x v="68"/>
          </reference>
        </references>
      </pivotArea>
    </format>
    <format dxfId="4159">
      <pivotArea dataOnly="0" labelOnly="1" fieldPosition="0">
        <references count="2">
          <reference field="0" count="1" selected="0">
            <x v="37"/>
          </reference>
          <reference field="1" count="4">
            <x v="25"/>
            <x v="34"/>
            <x v="62"/>
            <x v="68"/>
          </reference>
        </references>
      </pivotArea>
    </format>
    <format dxfId="4158">
      <pivotArea dataOnly="0" labelOnly="1" fieldPosition="0">
        <references count="2">
          <reference field="0" count="1" selected="0">
            <x v="38"/>
          </reference>
          <reference field="1" count="6">
            <x v="29"/>
            <x v="37"/>
            <x v="62"/>
            <x v="66"/>
            <x v="68"/>
            <x v="71"/>
          </reference>
        </references>
      </pivotArea>
    </format>
    <format dxfId="4157">
      <pivotArea dataOnly="0" labelOnly="1" fieldPosition="0">
        <references count="2">
          <reference field="0" count="1" selected="0">
            <x v="39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156">
      <pivotArea dataOnly="0" labelOnly="1" fieldPosition="0">
        <references count="2">
          <reference field="0" count="1" selected="0">
            <x v="40"/>
          </reference>
          <reference field="1" count="4">
            <x v="25"/>
            <x v="34"/>
            <x v="62"/>
            <x v="68"/>
          </reference>
        </references>
      </pivotArea>
    </format>
    <format dxfId="4155">
      <pivotArea dataOnly="0" labelOnly="1" fieldPosition="0">
        <references count="2">
          <reference field="0" count="1" selected="0">
            <x v="41"/>
          </reference>
          <reference field="1" count="2">
            <x v="25"/>
            <x v="34"/>
          </reference>
        </references>
      </pivotArea>
    </format>
    <format dxfId="4154">
      <pivotArea dataOnly="0" labelOnly="1" fieldPosition="0">
        <references count="2">
          <reference field="0" count="1" selected="0">
            <x v="42"/>
          </reference>
          <reference field="1" count="2">
            <x v="25"/>
            <x v="34"/>
          </reference>
        </references>
      </pivotArea>
    </format>
    <format dxfId="4153">
      <pivotArea dataOnly="0" labelOnly="1" fieldPosition="0">
        <references count="2">
          <reference field="0" count="1" selected="0">
            <x v="43"/>
          </reference>
          <reference field="1" count="2">
            <x v="25"/>
            <x v="34"/>
          </reference>
        </references>
      </pivotArea>
    </format>
    <format dxfId="4152">
      <pivotArea dataOnly="0" labelOnly="1" fieldPosition="0">
        <references count="2">
          <reference field="0" count="1" selected="0">
            <x v="44"/>
          </reference>
          <reference field="1" count="4">
            <x v="25"/>
            <x v="34"/>
            <x v="62"/>
            <x v="68"/>
          </reference>
        </references>
      </pivotArea>
    </format>
    <format dxfId="4151">
      <pivotArea dataOnly="0" labelOnly="1" fieldPosition="0">
        <references count="2">
          <reference field="0" count="1" selected="0">
            <x v="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50">
      <pivotArea dataOnly="0" labelOnly="1" fieldPosition="0">
        <references count="2">
          <reference field="0" count="1" selected="0">
            <x v="46"/>
          </reference>
          <reference field="1" count="4">
            <x v="25"/>
            <x v="34"/>
            <x v="62"/>
            <x v="68"/>
          </reference>
        </references>
      </pivotArea>
    </format>
    <format dxfId="4149">
      <pivotArea dataOnly="0" labelOnly="1" fieldPosition="0">
        <references count="2">
          <reference field="0" count="1" selected="0">
            <x v="47"/>
          </reference>
          <reference field="1" count="4">
            <x v="25"/>
            <x v="34"/>
            <x v="62"/>
            <x v="68"/>
          </reference>
        </references>
      </pivotArea>
    </format>
    <format dxfId="4148">
      <pivotArea dataOnly="0" labelOnly="1" fieldPosition="0">
        <references count="2">
          <reference field="0" count="1" selected="0">
            <x v="48"/>
          </reference>
          <reference field="1" count="4">
            <x v="25"/>
            <x v="34"/>
            <x v="62"/>
            <x v="68"/>
          </reference>
        </references>
      </pivotArea>
    </format>
    <format dxfId="4147">
      <pivotArea dataOnly="0" labelOnly="1" fieldPosition="0">
        <references count="2">
          <reference field="0" count="1" selected="0">
            <x v="49"/>
          </reference>
          <reference field="1" count="2">
            <x v="25"/>
            <x v="34"/>
          </reference>
        </references>
      </pivotArea>
    </format>
    <format dxfId="4146">
      <pivotArea dataOnly="0" labelOnly="1" fieldPosition="0">
        <references count="2">
          <reference field="0" count="1" selected="0">
            <x v="50"/>
          </reference>
          <reference field="1" count="4">
            <x v="25"/>
            <x v="34"/>
            <x v="62"/>
            <x v="68"/>
          </reference>
        </references>
      </pivotArea>
    </format>
    <format dxfId="4145">
      <pivotArea dataOnly="0" labelOnly="1" fieldPosition="0">
        <references count="2">
          <reference field="0" count="1" selected="0">
            <x v="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44">
      <pivotArea dataOnly="0" labelOnly="1" fieldPosition="0">
        <references count="2">
          <reference field="0" count="1" selected="0">
            <x v="52"/>
          </reference>
          <reference field="1" count="4">
            <x v="25"/>
            <x v="34"/>
            <x v="62"/>
            <x v="68"/>
          </reference>
        </references>
      </pivotArea>
    </format>
    <format dxfId="4143">
      <pivotArea dataOnly="0" labelOnly="1" fieldPosition="0">
        <references count="2">
          <reference field="0" count="1" selected="0">
            <x v="53"/>
          </reference>
          <reference field="1" count="4">
            <x v="25"/>
            <x v="34"/>
            <x v="62"/>
            <x v="68"/>
          </reference>
        </references>
      </pivotArea>
    </format>
    <format dxfId="4142">
      <pivotArea dataOnly="0" labelOnly="1" fieldPosition="0">
        <references count="2">
          <reference field="0" count="1" selected="0">
            <x v="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41">
      <pivotArea dataOnly="0" labelOnly="1" fieldPosition="0">
        <references count="2">
          <reference field="0" count="1" selected="0">
            <x v="55"/>
          </reference>
          <reference field="1" count="4">
            <x v="25"/>
            <x v="34"/>
            <x v="62"/>
            <x v="68"/>
          </reference>
        </references>
      </pivotArea>
    </format>
    <format dxfId="4140">
      <pivotArea dataOnly="0" labelOnly="1" fieldPosition="0">
        <references count="2">
          <reference field="0" count="1" selected="0">
            <x v="56"/>
          </reference>
          <reference field="1" count="2">
            <x v="25"/>
            <x v="34"/>
          </reference>
        </references>
      </pivotArea>
    </format>
    <format dxfId="4139">
      <pivotArea dataOnly="0" labelOnly="1" fieldPosition="0">
        <references count="2">
          <reference field="0" count="1" selected="0">
            <x v="5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38">
      <pivotArea dataOnly="0" labelOnly="1" fieldPosition="0">
        <references count="2">
          <reference field="0" count="1" selected="0">
            <x v="58"/>
          </reference>
          <reference field="1" count="2">
            <x v="25"/>
            <x v="34"/>
          </reference>
        </references>
      </pivotArea>
    </format>
    <format dxfId="4137">
      <pivotArea dataOnly="0" labelOnly="1" fieldPosition="0">
        <references count="2">
          <reference field="0" count="1" selected="0">
            <x v="59"/>
          </reference>
          <reference field="1" count="4">
            <x v="25"/>
            <x v="34"/>
            <x v="62"/>
            <x v="68"/>
          </reference>
        </references>
      </pivotArea>
    </format>
    <format dxfId="4136">
      <pivotArea dataOnly="0" labelOnly="1" fieldPosition="0">
        <references count="2">
          <reference field="0" count="1" selected="0">
            <x v="60"/>
          </reference>
          <reference field="1" count="4">
            <x v="25"/>
            <x v="34"/>
            <x v="62"/>
            <x v="68"/>
          </reference>
        </references>
      </pivotArea>
    </format>
    <format dxfId="4135">
      <pivotArea dataOnly="0" labelOnly="1" fieldPosition="0">
        <references count="2">
          <reference field="0" count="1" selected="0">
            <x v="61"/>
          </reference>
          <reference field="1" count="2">
            <x v="25"/>
            <x v="34"/>
          </reference>
        </references>
      </pivotArea>
    </format>
    <format dxfId="4134">
      <pivotArea dataOnly="0" labelOnly="1" fieldPosition="0">
        <references count="2">
          <reference field="0" count="1" selected="0">
            <x v="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33">
      <pivotArea dataOnly="0" labelOnly="1" fieldPosition="0">
        <references count="2">
          <reference field="0" count="1" selected="0">
            <x v="63"/>
          </reference>
          <reference field="1" count="2">
            <x v="25"/>
            <x v="34"/>
          </reference>
        </references>
      </pivotArea>
    </format>
    <format dxfId="4132">
      <pivotArea dataOnly="0" labelOnly="1" fieldPosition="0">
        <references count="2">
          <reference field="0" count="1" selected="0">
            <x v="64"/>
          </reference>
          <reference field="1" count="4">
            <x v="25"/>
            <x v="34"/>
            <x v="62"/>
            <x v="68"/>
          </reference>
        </references>
      </pivotArea>
    </format>
    <format dxfId="4131">
      <pivotArea dataOnly="0" labelOnly="1" fieldPosition="0">
        <references count="2">
          <reference field="0" count="1" selected="0">
            <x v="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30">
      <pivotArea dataOnly="0" labelOnly="1" fieldPosition="0">
        <references count="2">
          <reference field="0" count="1" selected="0">
            <x v="6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29">
      <pivotArea dataOnly="0" labelOnly="1" fieldPosition="0">
        <references count="2">
          <reference field="0" count="1" selected="0">
            <x v="67"/>
          </reference>
          <reference field="1" count="2">
            <x v="25"/>
            <x v="34"/>
          </reference>
        </references>
      </pivotArea>
    </format>
    <format dxfId="4128">
      <pivotArea dataOnly="0" labelOnly="1" fieldPosition="0">
        <references count="2">
          <reference field="0" count="1" selected="0">
            <x v="68"/>
          </reference>
          <reference field="1" count="4">
            <x v="25"/>
            <x v="34"/>
            <x v="62"/>
            <x v="68"/>
          </reference>
        </references>
      </pivotArea>
    </format>
    <format dxfId="4127">
      <pivotArea dataOnly="0" labelOnly="1" fieldPosition="0">
        <references count="2">
          <reference field="0" count="1" selected="0">
            <x v="69"/>
          </reference>
          <reference field="1" count="4">
            <x v="25"/>
            <x v="34"/>
            <x v="62"/>
            <x v="68"/>
          </reference>
        </references>
      </pivotArea>
    </format>
    <format dxfId="4126">
      <pivotArea dataOnly="0" labelOnly="1" fieldPosition="0">
        <references count="2">
          <reference field="0" count="1" selected="0">
            <x v="70"/>
          </reference>
          <reference field="1" count="4">
            <x v="25"/>
            <x v="34"/>
            <x v="62"/>
            <x v="68"/>
          </reference>
        </references>
      </pivotArea>
    </format>
    <format dxfId="4125">
      <pivotArea dataOnly="0" labelOnly="1" fieldPosition="0">
        <references count="2">
          <reference field="0" count="1" selected="0">
            <x v="72"/>
          </reference>
          <reference field="1" count="4">
            <x v="25"/>
            <x v="34"/>
            <x v="62"/>
            <x v="68"/>
          </reference>
        </references>
      </pivotArea>
    </format>
    <format dxfId="4124">
      <pivotArea dataOnly="0" labelOnly="1" fieldPosition="0">
        <references count="2">
          <reference field="0" count="1" selected="0">
            <x v="7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23">
      <pivotArea dataOnly="0" labelOnly="1" fieldPosition="0">
        <references count="2">
          <reference field="0" count="1" selected="0">
            <x v="74"/>
          </reference>
          <reference field="1" count="2">
            <x v="25"/>
            <x v="34"/>
          </reference>
        </references>
      </pivotArea>
    </format>
    <format dxfId="4122">
      <pivotArea dataOnly="0" labelOnly="1" fieldPosition="0">
        <references count="2">
          <reference field="0" count="1" selected="0">
            <x v="76"/>
          </reference>
          <reference field="1" count="4">
            <x v="25"/>
            <x v="34"/>
            <x v="62"/>
            <x v="68"/>
          </reference>
        </references>
      </pivotArea>
    </format>
    <format dxfId="4121">
      <pivotArea dataOnly="0" labelOnly="1" fieldPosition="0">
        <references count="2">
          <reference field="0" count="1" selected="0">
            <x v="77"/>
          </reference>
          <reference field="1" count="4">
            <x v="25"/>
            <x v="34"/>
            <x v="62"/>
            <x v="68"/>
          </reference>
        </references>
      </pivotArea>
    </format>
    <format dxfId="4120">
      <pivotArea dataOnly="0" labelOnly="1" fieldPosition="0">
        <references count="2">
          <reference field="0" count="1" selected="0">
            <x v="78"/>
          </reference>
          <reference field="1" count="4">
            <x v="25"/>
            <x v="34"/>
            <x v="62"/>
            <x v="68"/>
          </reference>
        </references>
      </pivotArea>
    </format>
    <format dxfId="4119">
      <pivotArea dataOnly="0" labelOnly="1" fieldPosition="0">
        <references count="2">
          <reference field="0" count="1" selected="0">
            <x v="79"/>
          </reference>
          <reference field="1" count="4">
            <x v="25"/>
            <x v="34"/>
            <x v="62"/>
            <x v="68"/>
          </reference>
        </references>
      </pivotArea>
    </format>
    <format dxfId="4118">
      <pivotArea dataOnly="0" labelOnly="1" fieldPosition="0">
        <references count="2">
          <reference field="0" count="1" selected="0">
            <x v="80"/>
          </reference>
          <reference field="1" count="1">
            <x v="34"/>
          </reference>
        </references>
      </pivotArea>
    </format>
    <format dxfId="4117">
      <pivotArea dataOnly="0" labelOnly="1" fieldPosition="0">
        <references count="2">
          <reference field="0" count="1" selected="0">
            <x v="81"/>
          </reference>
          <reference field="1" count="4">
            <x v="25"/>
            <x v="34"/>
            <x v="62"/>
            <x v="68"/>
          </reference>
        </references>
      </pivotArea>
    </format>
    <format dxfId="4116">
      <pivotArea dataOnly="0" labelOnly="1" fieldPosition="0">
        <references count="2">
          <reference field="0" count="1" selected="0">
            <x v="82"/>
          </reference>
          <reference field="1" count="4">
            <x v="25"/>
            <x v="34"/>
            <x v="62"/>
            <x v="68"/>
          </reference>
        </references>
      </pivotArea>
    </format>
    <format dxfId="4115">
      <pivotArea dataOnly="0" labelOnly="1" fieldPosition="0">
        <references count="2">
          <reference field="0" count="1" selected="0">
            <x v="83"/>
          </reference>
          <reference field="1" count="9">
            <x v="25"/>
            <x v="29"/>
            <x v="34"/>
            <x v="37"/>
            <x v="38"/>
            <x v="62"/>
            <x v="66"/>
            <x v="68"/>
            <x v="71"/>
          </reference>
        </references>
      </pivotArea>
    </format>
    <format dxfId="4114">
      <pivotArea dataOnly="0" labelOnly="1" fieldPosition="0">
        <references count="2">
          <reference field="0" count="1" selected="0">
            <x v="84"/>
          </reference>
          <reference field="1" count="4">
            <x v="29"/>
            <x v="37"/>
            <x v="66"/>
            <x v="71"/>
          </reference>
        </references>
      </pivotArea>
    </format>
    <format dxfId="4113">
      <pivotArea dataOnly="0" labelOnly="1" fieldPosition="0">
        <references count="2">
          <reference field="0" count="1" selected="0">
            <x v="85"/>
          </reference>
          <reference field="1" count="4">
            <x v="25"/>
            <x v="34"/>
            <x v="62"/>
            <x v="68"/>
          </reference>
        </references>
      </pivotArea>
    </format>
    <format dxfId="4112">
      <pivotArea dataOnly="0" labelOnly="1" fieldPosition="0">
        <references count="2">
          <reference field="0" count="1" selected="0">
            <x v="86"/>
          </reference>
          <reference field="1" count="4">
            <x v="25"/>
            <x v="34"/>
            <x v="62"/>
            <x v="68"/>
          </reference>
        </references>
      </pivotArea>
    </format>
    <format dxfId="4111">
      <pivotArea dataOnly="0" labelOnly="1" fieldPosition="0">
        <references count="2">
          <reference field="0" count="1" selected="0">
            <x v="87"/>
          </reference>
          <reference field="1" count="4">
            <x v="25"/>
            <x v="34"/>
            <x v="62"/>
            <x v="68"/>
          </reference>
        </references>
      </pivotArea>
    </format>
    <format dxfId="4110">
      <pivotArea dataOnly="0" labelOnly="1" fieldPosition="0">
        <references count="2">
          <reference field="0" count="1" selected="0">
            <x v="88"/>
          </reference>
          <reference field="1" count="2">
            <x v="25"/>
            <x v="34"/>
          </reference>
        </references>
      </pivotArea>
    </format>
    <format dxfId="4109">
      <pivotArea dataOnly="0" labelOnly="1" fieldPosition="0">
        <references count="2">
          <reference field="0" count="1" selected="0">
            <x v="89"/>
          </reference>
          <reference field="1" count="4">
            <x v="25"/>
            <x v="34"/>
            <x v="62"/>
            <x v="68"/>
          </reference>
        </references>
      </pivotArea>
    </format>
    <format dxfId="4108">
      <pivotArea dataOnly="0" labelOnly="1" fieldPosition="0">
        <references count="2">
          <reference field="0" count="1" selected="0">
            <x v="9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107">
      <pivotArea dataOnly="0" labelOnly="1" fieldPosition="0">
        <references count="2">
          <reference field="0" count="1" selected="0">
            <x v="91"/>
          </reference>
          <reference field="1" count="2">
            <x v="25"/>
            <x v="34"/>
          </reference>
        </references>
      </pivotArea>
    </format>
    <format dxfId="4106">
      <pivotArea dataOnly="0" labelOnly="1" fieldPosition="0">
        <references count="2">
          <reference field="0" count="1" selected="0">
            <x v="93"/>
          </reference>
          <reference field="1" count="2">
            <x v="25"/>
            <x v="34"/>
          </reference>
        </references>
      </pivotArea>
    </format>
    <format dxfId="4105">
      <pivotArea dataOnly="0" labelOnly="1" fieldPosition="0">
        <references count="2">
          <reference field="0" count="1" selected="0">
            <x v="94"/>
          </reference>
          <reference field="1" count="4">
            <x v="25"/>
            <x v="34"/>
            <x v="62"/>
            <x v="68"/>
          </reference>
        </references>
      </pivotArea>
    </format>
    <format dxfId="4104">
      <pivotArea dataOnly="0" labelOnly="1" fieldPosition="0">
        <references count="2">
          <reference field="0" count="1" selected="0">
            <x v="95"/>
          </reference>
          <reference field="1" count="2">
            <x v="25"/>
            <x v="34"/>
          </reference>
        </references>
      </pivotArea>
    </format>
    <format dxfId="4103">
      <pivotArea dataOnly="0" labelOnly="1" fieldPosition="0">
        <references count="2">
          <reference field="0" count="1" selected="0">
            <x v="96"/>
          </reference>
          <reference field="1" count="4">
            <x v="25"/>
            <x v="34"/>
            <x v="62"/>
            <x v="68"/>
          </reference>
        </references>
      </pivotArea>
    </format>
    <format dxfId="4102">
      <pivotArea dataOnly="0" labelOnly="1" fieldPosition="0">
        <references count="2">
          <reference field="0" count="1" selected="0">
            <x v="97"/>
          </reference>
          <reference field="1" count="4">
            <x v="25"/>
            <x v="34"/>
            <x v="62"/>
            <x v="68"/>
          </reference>
        </references>
      </pivotArea>
    </format>
    <format dxfId="4101">
      <pivotArea dataOnly="0" labelOnly="1" fieldPosition="0">
        <references count="2">
          <reference field="0" count="1" selected="0">
            <x v="98"/>
          </reference>
          <reference field="1" count="2">
            <x v="25"/>
            <x v="34"/>
          </reference>
        </references>
      </pivotArea>
    </format>
    <format dxfId="4100">
      <pivotArea dataOnly="0" labelOnly="1" fieldPosition="0">
        <references count="2">
          <reference field="0" count="1" selected="0">
            <x v="99"/>
          </reference>
          <reference field="1" count="4">
            <x v="25"/>
            <x v="34"/>
            <x v="62"/>
            <x v="68"/>
          </reference>
        </references>
      </pivotArea>
    </format>
    <format dxfId="4099">
      <pivotArea dataOnly="0" labelOnly="1" fieldPosition="0">
        <references count="2">
          <reference field="0" count="1" selected="0">
            <x v="100"/>
          </reference>
          <reference field="1" count="2">
            <x v="25"/>
            <x v="34"/>
          </reference>
        </references>
      </pivotArea>
    </format>
    <format dxfId="4098">
      <pivotArea dataOnly="0" labelOnly="1" fieldPosition="0">
        <references count="2">
          <reference field="0" count="1" selected="0">
            <x v="101"/>
          </reference>
          <reference field="1" count="4">
            <x v="25"/>
            <x v="34"/>
            <x v="62"/>
            <x v="68"/>
          </reference>
        </references>
      </pivotArea>
    </format>
    <format dxfId="4097">
      <pivotArea dataOnly="0" labelOnly="1" fieldPosition="0">
        <references count="2">
          <reference field="0" count="1" selected="0">
            <x v="10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96">
      <pivotArea dataOnly="0" labelOnly="1" fieldPosition="0">
        <references count="2">
          <reference field="0" count="1" selected="0">
            <x v="103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095">
      <pivotArea dataOnly="0" labelOnly="1" fieldPosition="0">
        <references count="2">
          <reference field="0" count="1" selected="0">
            <x v="104"/>
          </reference>
          <reference field="1" count="4">
            <x v="25"/>
            <x v="34"/>
            <x v="62"/>
            <x v="68"/>
          </reference>
        </references>
      </pivotArea>
    </format>
    <format dxfId="4094">
      <pivotArea dataOnly="0" labelOnly="1" fieldPosition="0">
        <references count="2">
          <reference field="0" count="1" selected="0">
            <x v="105"/>
          </reference>
          <reference field="1" count="2">
            <x v="25"/>
            <x v="34"/>
          </reference>
        </references>
      </pivotArea>
    </format>
    <format dxfId="4093">
      <pivotArea dataOnly="0" labelOnly="1" fieldPosition="0">
        <references count="2">
          <reference field="0" count="1" selected="0">
            <x v="1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92">
      <pivotArea dataOnly="0" labelOnly="1" fieldPosition="0">
        <references count="2">
          <reference field="0" count="1" selected="0">
            <x v="107"/>
          </reference>
          <reference field="1" count="2">
            <x v="25"/>
            <x v="34"/>
          </reference>
        </references>
      </pivotArea>
    </format>
    <format dxfId="4091">
      <pivotArea dataOnly="0" labelOnly="1" fieldPosition="0">
        <references count="2">
          <reference field="0" count="1" selected="0">
            <x v="108"/>
          </reference>
          <reference field="1" count="2">
            <x v="25"/>
            <x v="34"/>
          </reference>
        </references>
      </pivotArea>
    </format>
    <format dxfId="4090">
      <pivotArea dataOnly="0" labelOnly="1" fieldPosition="0">
        <references count="2">
          <reference field="0" count="1" selected="0">
            <x v="10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89">
      <pivotArea dataOnly="0" labelOnly="1" fieldPosition="0">
        <references count="2">
          <reference field="0" count="1" selected="0">
            <x v="1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88">
      <pivotArea dataOnly="0" labelOnly="1" fieldPosition="0">
        <references count="2">
          <reference field="0" count="1" selected="0">
            <x v="111"/>
          </reference>
          <reference field="1" count="4">
            <x v="25"/>
            <x v="34"/>
            <x v="62"/>
            <x v="68"/>
          </reference>
        </references>
      </pivotArea>
    </format>
    <format dxfId="4087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4086">
      <pivotArea dataOnly="0" labelOnly="1" fieldPosition="0">
        <references count="2">
          <reference field="0" count="1" selected="0">
            <x v="1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85">
      <pivotArea dataOnly="0" labelOnly="1" fieldPosition="0">
        <references count="2">
          <reference field="0" count="1" selected="0">
            <x v="114"/>
          </reference>
          <reference field="1" count="4">
            <x v="25"/>
            <x v="34"/>
            <x v="62"/>
            <x v="68"/>
          </reference>
        </references>
      </pivotArea>
    </format>
    <format dxfId="4084">
      <pivotArea dataOnly="0" labelOnly="1" fieldPosition="0">
        <references count="2">
          <reference field="0" count="1" selected="0">
            <x v="115"/>
          </reference>
          <reference field="1" count="4">
            <x v="25"/>
            <x v="34"/>
            <x v="62"/>
            <x v="68"/>
          </reference>
        </references>
      </pivotArea>
    </format>
    <format dxfId="4083">
      <pivotArea dataOnly="0" labelOnly="1" fieldPosition="0">
        <references count="2">
          <reference field="0" count="1" selected="0">
            <x v="117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4082">
      <pivotArea dataOnly="0" labelOnly="1" fieldPosition="0">
        <references count="2">
          <reference field="0" count="1" selected="0">
            <x v="118"/>
          </reference>
          <reference field="1" count="4">
            <x v="25"/>
            <x v="34"/>
            <x v="62"/>
            <x v="68"/>
          </reference>
        </references>
      </pivotArea>
    </format>
    <format dxfId="4081">
      <pivotArea dataOnly="0" labelOnly="1" fieldPosition="0">
        <references count="2">
          <reference field="0" count="1" selected="0">
            <x v="119"/>
          </reference>
          <reference field="1" count="2">
            <x v="25"/>
            <x v="34"/>
          </reference>
        </references>
      </pivotArea>
    </format>
    <format dxfId="4080">
      <pivotArea dataOnly="0" labelOnly="1" fieldPosition="0">
        <references count="2">
          <reference field="0" count="1" selected="0">
            <x v="121"/>
          </reference>
          <reference field="1" count="4">
            <x v="25"/>
            <x v="34"/>
            <x v="62"/>
            <x v="68"/>
          </reference>
        </references>
      </pivotArea>
    </format>
    <format dxfId="4079">
      <pivotArea dataOnly="0" labelOnly="1" fieldPosition="0">
        <references count="2">
          <reference field="0" count="1" selected="0">
            <x v="122"/>
          </reference>
          <reference field="1" count="4">
            <x v="25"/>
            <x v="34"/>
            <x v="62"/>
            <x v="68"/>
          </reference>
        </references>
      </pivotArea>
    </format>
    <format dxfId="4078">
      <pivotArea dataOnly="0" labelOnly="1" fieldPosition="0">
        <references count="2">
          <reference field="0" count="1" selected="0">
            <x v="123"/>
          </reference>
          <reference field="1" count="4">
            <x v="25"/>
            <x v="34"/>
            <x v="62"/>
            <x v="68"/>
          </reference>
        </references>
      </pivotArea>
    </format>
    <format dxfId="4077">
      <pivotArea dataOnly="0" labelOnly="1" fieldPosition="0">
        <references count="2">
          <reference field="0" count="1" selected="0">
            <x v="12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76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4075">
      <pivotArea dataOnly="0" labelOnly="1" fieldPosition="0">
        <references count="2">
          <reference field="0" count="1" selected="0">
            <x v="126"/>
          </reference>
          <reference field="1" count="4">
            <x v="25"/>
            <x v="34"/>
            <x v="62"/>
            <x v="68"/>
          </reference>
        </references>
      </pivotArea>
    </format>
    <format dxfId="4074">
      <pivotArea dataOnly="0" labelOnly="1" fieldPosition="0">
        <references count="2">
          <reference field="0" count="1" selected="0">
            <x v="12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73">
      <pivotArea dataOnly="0" labelOnly="1" fieldPosition="0">
        <references count="2">
          <reference field="0" count="1" selected="0">
            <x v="128"/>
          </reference>
          <reference field="1" count="2">
            <x v="25"/>
            <x v="34"/>
          </reference>
        </references>
      </pivotArea>
    </format>
    <format dxfId="4072">
      <pivotArea dataOnly="0" labelOnly="1" fieldPosition="0">
        <references count="2">
          <reference field="0" count="1" selected="0">
            <x v="129"/>
          </reference>
          <reference field="1" count="2">
            <x v="25"/>
            <x v="34"/>
          </reference>
        </references>
      </pivotArea>
    </format>
    <format dxfId="4071">
      <pivotArea dataOnly="0" labelOnly="1" fieldPosition="0">
        <references count="2">
          <reference field="0" count="1" selected="0">
            <x v="130"/>
          </reference>
          <reference field="1" count="4">
            <x v="25"/>
            <x v="34"/>
            <x v="62"/>
            <x v="68"/>
          </reference>
        </references>
      </pivotArea>
    </format>
    <format dxfId="4070">
      <pivotArea dataOnly="0" labelOnly="1" fieldPosition="0">
        <references count="2">
          <reference field="0" count="1" selected="0">
            <x v="131"/>
          </reference>
          <reference field="1" count="2">
            <x v="62"/>
            <x v="68"/>
          </reference>
        </references>
      </pivotArea>
    </format>
    <format dxfId="4069">
      <pivotArea dataOnly="0" labelOnly="1" fieldPosition="0">
        <references count="2">
          <reference field="0" count="1" selected="0">
            <x v="132"/>
          </reference>
          <reference field="1" count="4">
            <x v="25"/>
            <x v="34"/>
            <x v="62"/>
            <x v="68"/>
          </reference>
        </references>
      </pivotArea>
    </format>
    <format dxfId="4068">
      <pivotArea dataOnly="0" labelOnly="1" fieldPosition="0">
        <references count="2">
          <reference field="0" count="1" selected="0">
            <x v="133"/>
          </reference>
          <reference field="1" count="4">
            <x v="25"/>
            <x v="34"/>
            <x v="62"/>
            <x v="68"/>
          </reference>
        </references>
      </pivotArea>
    </format>
    <format dxfId="4067">
      <pivotArea dataOnly="0" labelOnly="1" fieldPosition="0">
        <references count="2">
          <reference field="0" count="1" selected="0">
            <x v="134"/>
          </reference>
          <reference field="1" count="2">
            <x v="25"/>
            <x v="34"/>
          </reference>
        </references>
      </pivotArea>
    </format>
    <format dxfId="4066">
      <pivotArea dataOnly="0" labelOnly="1" fieldPosition="0">
        <references count="2">
          <reference field="0" count="1" selected="0">
            <x v="13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65">
      <pivotArea dataOnly="0" labelOnly="1" fieldPosition="0">
        <references count="2">
          <reference field="0" count="1" selected="0">
            <x v="136"/>
          </reference>
          <reference field="1" count="11">
            <x v="25"/>
            <x v="29"/>
            <x v="30"/>
            <x v="33"/>
            <x v="34"/>
            <x v="37"/>
            <x v="38"/>
            <x v="62"/>
            <x v="66"/>
            <x v="68"/>
            <x v="71"/>
          </reference>
        </references>
      </pivotArea>
    </format>
    <format dxfId="4064">
      <pivotArea dataOnly="0" labelOnly="1" fieldPosition="0">
        <references count="2">
          <reference field="0" count="1" selected="0">
            <x v="137"/>
          </reference>
          <reference field="1" count="4">
            <x v="25"/>
            <x v="34"/>
            <x v="62"/>
            <x v="68"/>
          </reference>
        </references>
      </pivotArea>
    </format>
    <format dxfId="4063">
      <pivotArea dataOnly="0" labelOnly="1" fieldPosition="0">
        <references count="2">
          <reference field="0" count="1" selected="0">
            <x v="138"/>
          </reference>
          <reference field="1" count="4">
            <x v="25"/>
            <x v="34"/>
            <x v="62"/>
            <x v="68"/>
          </reference>
        </references>
      </pivotArea>
    </format>
    <format dxfId="4062">
      <pivotArea dataOnly="0" labelOnly="1" fieldPosition="0">
        <references count="2">
          <reference field="0" count="1" selected="0">
            <x v="13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61">
      <pivotArea dataOnly="0" labelOnly="1" fieldPosition="0">
        <references count="2">
          <reference field="0" count="1" selected="0">
            <x v="140"/>
          </reference>
          <reference field="1" count="4">
            <x v="25"/>
            <x v="34"/>
            <x v="62"/>
            <x v="68"/>
          </reference>
        </references>
      </pivotArea>
    </format>
    <format dxfId="4060">
      <pivotArea dataOnly="0" labelOnly="1" fieldPosition="0">
        <references count="2">
          <reference field="0" count="1" selected="0">
            <x v="141"/>
          </reference>
          <reference field="1" count="4">
            <x v="25"/>
            <x v="34"/>
            <x v="62"/>
            <x v="68"/>
          </reference>
        </references>
      </pivotArea>
    </format>
    <format dxfId="4059">
      <pivotArea dataOnly="0" labelOnly="1" fieldPosition="0">
        <references count="2">
          <reference field="0" count="1" selected="0">
            <x v="14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58">
      <pivotArea dataOnly="0" labelOnly="1" fieldPosition="0">
        <references count="2">
          <reference field="0" count="1" selected="0">
            <x v="143"/>
          </reference>
          <reference field="1" count="4">
            <x v="25"/>
            <x v="34"/>
            <x v="62"/>
            <x v="68"/>
          </reference>
        </references>
      </pivotArea>
    </format>
    <format dxfId="4057">
      <pivotArea dataOnly="0" labelOnly="1" fieldPosition="0">
        <references count="2">
          <reference field="0" count="1" selected="0">
            <x v="14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56">
      <pivotArea dataOnly="0" labelOnly="1" fieldPosition="0">
        <references count="2">
          <reference field="0" count="1" selected="0">
            <x v="145"/>
          </reference>
          <reference field="1" count="2">
            <x v="25"/>
            <x v="34"/>
          </reference>
        </references>
      </pivotArea>
    </format>
    <format dxfId="4055">
      <pivotArea dataOnly="0" labelOnly="1" fieldPosition="0">
        <references count="2">
          <reference field="0" count="1" selected="0">
            <x v="146"/>
          </reference>
          <reference field="1" count="4">
            <x v="25"/>
            <x v="34"/>
            <x v="62"/>
            <x v="68"/>
          </reference>
        </references>
      </pivotArea>
    </format>
    <format dxfId="4054">
      <pivotArea dataOnly="0" labelOnly="1" fieldPosition="0">
        <references count="2">
          <reference field="0" count="1" selected="0">
            <x v="1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53">
      <pivotArea dataOnly="0" labelOnly="1" fieldPosition="0">
        <references count="2">
          <reference field="0" count="1" selected="0">
            <x v="148"/>
          </reference>
          <reference field="1" count="4">
            <x v="25"/>
            <x v="34"/>
            <x v="62"/>
            <x v="68"/>
          </reference>
        </references>
      </pivotArea>
    </format>
    <format dxfId="4052">
      <pivotArea dataOnly="0" labelOnly="1" fieldPosition="0">
        <references count="2">
          <reference field="0" count="1" selected="0">
            <x v="149"/>
          </reference>
          <reference field="1" count="4">
            <x v="25"/>
            <x v="34"/>
            <x v="62"/>
            <x v="68"/>
          </reference>
        </references>
      </pivotArea>
    </format>
    <format dxfId="4051">
      <pivotArea dataOnly="0" labelOnly="1" fieldPosition="0">
        <references count="2">
          <reference field="0" count="1" selected="0">
            <x v="15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50">
      <pivotArea dataOnly="0" labelOnly="1" fieldPosition="0">
        <references count="2">
          <reference field="0" count="1" selected="0">
            <x v="151"/>
          </reference>
          <reference field="1" count="4">
            <x v="25"/>
            <x v="34"/>
            <x v="62"/>
            <x v="68"/>
          </reference>
        </references>
      </pivotArea>
    </format>
    <format dxfId="4049">
      <pivotArea dataOnly="0" labelOnly="1" fieldPosition="0">
        <references count="2">
          <reference field="0" count="1" selected="0">
            <x v="152"/>
          </reference>
          <reference field="1" count="4">
            <x v="25"/>
            <x v="34"/>
            <x v="62"/>
            <x v="68"/>
          </reference>
        </references>
      </pivotArea>
    </format>
    <format dxfId="4048">
      <pivotArea dataOnly="0" labelOnly="1" fieldPosition="0">
        <references count="2">
          <reference field="0" count="1" selected="0">
            <x v="153"/>
          </reference>
          <reference field="1" count="4">
            <x v="25"/>
            <x v="34"/>
            <x v="62"/>
            <x v="68"/>
          </reference>
        </references>
      </pivotArea>
    </format>
    <format dxfId="4047">
      <pivotArea dataOnly="0" labelOnly="1" fieldPosition="0">
        <references count="2">
          <reference field="0" count="1" selected="0">
            <x v="1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46">
      <pivotArea dataOnly="0" labelOnly="1" fieldPosition="0">
        <references count="2">
          <reference field="0" count="1" selected="0">
            <x v="15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45">
      <pivotArea dataOnly="0" labelOnly="1" fieldPosition="0">
        <references count="2">
          <reference field="0" count="1" selected="0">
            <x v="156"/>
          </reference>
          <reference field="1" count="4">
            <x v="25"/>
            <x v="34"/>
            <x v="62"/>
            <x v="68"/>
          </reference>
        </references>
      </pivotArea>
    </format>
    <format dxfId="4044">
      <pivotArea dataOnly="0" labelOnly="1" fieldPosition="0">
        <references count="2">
          <reference field="0" count="1" selected="0">
            <x v="157"/>
          </reference>
          <reference field="1" count="4">
            <x v="25"/>
            <x v="34"/>
            <x v="62"/>
            <x v="68"/>
          </reference>
        </references>
      </pivotArea>
    </format>
    <format dxfId="4043">
      <pivotArea dataOnly="0" labelOnly="1" fieldPosition="0">
        <references count="2">
          <reference field="0" count="1" selected="0">
            <x v="158"/>
          </reference>
          <reference field="1" count="4">
            <x v="25"/>
            <x v="34"/>
            <x v="62"/>
            <x v="68"/>
          </reference>
        </references>
      </pivotArea>
    </format>
    <format dxfId="4042">
      <pivotArea dataOnly="0" labelOnly="1" fieldPosition="0">
        <references count="2">
          <reference field="0" count="1" selected="0">
            <x v="1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41">
      <pivotArea dataOnly="0" labelOnly="1" fieldPosition="0">
        <references count="2">
          <reference field="0" count="1" selected="0">
            <x v="160"/>
          </reference>
          <reference field="1" count="4">
            <x v="25"/>
            <x v="34"/>
            <x v="62"/>
            <x v="68"/>
          </reference>
        </references>
      </pivotArea>
    </format>
    <format dxfId="4040">
      <pivotArea dataOnly="0" labelOnly="1" fieldPosition="0">
        <references count="2">
          <reference field="0" count="1" selected="0">
            <x v="161"/>
          </reference>
          <reference field="1" count="4">
            <x v="25"/>
            <x v="34"/>
            <x v="62"/>
            <x v="68"/>
          </reference>
        </references>
      </pivotArea>
    </format>
    <format dxfId="4039">
      <pivotArea dataOnly="0" labelOnly="1" fieldPosition="0">
        <references count="2">
          <reference field="0" count="1" selected="0">
            <x v="162"/>
          </reference>
          <reference field="1" count="4">
            <x v="25"/>
            <x v="34"/>
            <x v="62"/>
            <x v="68"/>
          </reference>
        </references>
      </pivotArea>
    </format>
    <format dxfId="4038">
      <pivotArea dataOnly="0" labelOnly="1" fieldPosition="0">
        <references count="2">
          <reference field="0" count="1" selected="0">
            <x v="16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37">
      <pivotArea dataOnly="0" labelOnly="1" fieldPosition="0">
        <references count="2">
          <reference field="0" count="1" selected="0">
            <x v="164"/>
          </reference>
          <reference field="1" count="4">
            <x v="25"/>
            <x v="34"/>
            <x v="62"/>
            <x v="68"/>
          </reference>
        </references>
      </pivotArea>
    </format>
    <format dxfId="4036">
      <pivotArea dataOnly="0" labelOnly="1" fieldPosition="0">
        <references count="2">
          <reference field="0" count="1" selected="0">
            <x v="1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35">
      <pivotArea dataOnly="0" labelOnly="1" fieldPosition="0">
        <references count="2">
          <reference field="0" count="1" selected="0">
            <x v="166"/>
          </reference>
          <reference field="1" count="2">
            <x v="25"/>
            <x v="34"/>
          </reference>
        </references>
      </pivotArea>
    </format>
    <format dxfId="4034">
      <pivotArea dataOnly="0" labelOnly="1" fieldPosition="0">
        <references count="2">
          <reference field="0" count="1" selected="0">
            <x v="16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33">
      <pivotArea dataOnly="0" labelOnly="1" fieldPosition="0">
        <references count="2">
          <reference field="0" count="1" selected="0">
            <x v="168"/>
          </reference>
          <reference field="1" count="4">
            <x v="25"/>
            <x v="34"/>
            <x v="62"/>
            <x v="68"/>
          </reference>
        </references>
      </pivotArea>
    </format>
    <format dxfId="4032">
      <pivotArea dataOnly="0" labelOnly="1" fieldPosition="0">
        <references count="2">
          <reference field="0" count="1" selected="0">
            <x v="169"/>
          </reference>
          <reference field="1" count="2">
            <x v="25"/>
            <x v="34"/>
          </reference>
        </references>
      </pivotArea>
    </format>
    <format dxfId="4031">
      <pivotArea dataOnly="0" labelOnly="1" fieldPosition="0">
        <references count="2">
          <reference field="0" count="1" selected="0">
            <x v="17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30">
      <pivotArea dataOnly="0" labelOnly="1" fieldPosition="0">
        <references count="2">
          <reference field="0" count="1" selected="0">
            <x v="171"/>
          </reference>
          <reference field="1" count="4">
            <x v="25"/>
            <x v="34"/>
            <x v="62"/>
            <x v="68"/>
          </reference>
        </references>
      </pivotArea>
    </format>
    <format dxfId="4029">
      <pivotArea dataOnly="0" labelOnly="1" fieldPosition="0">
        <references count="2">
          <reference field="0" count="1" selected="0">
            <x v="172"/>
          </reference>
          <reference field="1" count="2">
            <x v="25"/>
            <x v="34"/>
          </reference>
        </references>
      </pivotArea>
    </format>
    <format dxfId="4028">
      <pivotArea dataOnly="0" labelOnly="1" fieldPosition="0">
        <references count="2">
          <reference field="0" count="1" selected="0">
            <x v="173"/>
          </reference>
          <reference field="1" count="4">
            <x v="25"/>
            <x v="34"/>
            <x v="62"/>
            <x v="68"/>
          </reference>
        </references>
      </pivotArea>
    </format>
    <format dxfId="4027">
      <pivotArea dataOnly="0" labelOnly="1" fieldPosition="0">
        <references count="2">
          <reference field="0" count="1" selected="0">
            <x v="175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4026">
      <pivotArea dataOnly="0" labelOnly="1" fieldPosition="0">
        <references count="2">
          <reference field="0" count="1" selected="0">
            <x v="176"/>
          </reference>
          <reference field="1" count="2">
            <x v="25"/>
            <x v="34"/>
          </reference>
        </references>
      </pivotArea>
    </format>
    <format dxfId="4025">
      <pivotArea dataOnly="0" labelOnly="1" fieldPosition="0">
        <references count="2">
          <reference field="0" count="1" selected="0">
            <x v="177"/>
          </reference>
          <reference field="1" count="2">
            <x v="25"/>
            <x v="34"/>
          </reference>
        </references>
      </pivotArea>
    </format>
    <format dxfId="4024">
      <pivotArea dataOnly="0" labelOnly="1" fieldPosition="0">
        <references count="2">
          <reference field="0" count="1" selected="0">
            <x v="179"/>
          </reference>
          <reference field="1" count="2">
            <x v="25"/>
            <x v="34"/>
          </reference>
        </references>
      </pivotArea>
    </format>
    <format dxfId="4023">
      <pivotArea dataOnly="0" labelOnly="1" fieldPosition="0">
        <references count="2">
          <reference field="0" count="1" selected="0">
            <x v="180"/>
          </reference>
          <reference field="1" count="2">
            <x v="25"/>
            <x v="34"/>
          </reference>
        </references>
      </pivotArea>
    </format>
    <format dxfId="4022">
      <pivotArea dataOnly="0" labelOnly="1" fieldPosition="0">
        <references count="2">
          <reference field="0" count="1" selected="0">
            <x v="181"/>
          </reference>
          <reference field="1" count="4">
            <x v="25"/>
            <x v="34"/>
            <x v="62"/>
            <x v="68"/>
          </reference>
        </references>
      </pivotArea>
    </format>
    <format dxfId="4021">
      <pivotArea dataOnly="0" labelOnly="1" fieldPosition="0">
        <references count="2">
          <reference field="0" count="1" selected="0">
            <x v="182"/>
          </reference>
          <reference field="1" count="4">
            <x v="25"/>
            <x v="34"/>
            <x v="62"/>
            <x v="68"/>
          </reference>
        </references>
      </pivotArea>
    </format>
    <format dxfId="4020">
      <pivotArea dataOnly="0" labelOnly="1" fieldPosition="0">
        <references count="2">
          <reference field="0" count="1" selected="0">
            <x v="183"/>
          </reference>
          <reference field="1" count="2">
            <x v="25"/>
            <x v="34"/>
          </reference>
        </references>
      </pivotArea>
    </format>
    <format dxfId="4019">
      <pivotArea dataOnly="0" labelOnly="1" fieldPosition="0">
        <references count="2">
          <reference field="0" count="1" selected="0">
            <x v="184"/>
          </reference>
          <reference field="1" count="3">
            <x v="34"/>
            <x v="62"/>
            <x v="68"/>
          </reference>
        </references>
      </pivotArea>
    </format>
    <format dxfId="4018">
      <pivotArea dataOnly="0" labelOnly="1" fieldPosition="0">
        <references count="2">
          <reference field="0" count="1" selected="0">
            <x v="185"/>
          </reference>
          <reference field="1" count="2">
            <x v="25"/>
            <x v="34"/>
          </reference>
        </references>
      </pivotArea>
    </format>
    <format dxfId="4017">
      <pivotArea dataOnly="0" labelOnly="1" fieldPosition="0">
        <references count="2">
          <reference field="0" count="1" selected="0">
            <x v="186"/>
          </reference>
          <reference field="1" count="4">
            <x v="25"/>
            <x v="34"/>
            <x v="62"/>
            <x v="68"/>
          </reference>
        </references>
      </pivotArea>
    </format>
    <format dxfId="4016">
      <pivotArea dataOnly="0" labelOnly="1" fieldPosition="0">
        <references count="2">
          <reference field="0" count="1" selected="0">
            <x v="187"/>
          </reference>
          <reference field="1" count="4">
            <x v="25"/>
            <x v="34"/>
            <x v="62"/>
            <x v="68"/>
          </reference>
        </references>
      </pivotArea>
    </format>
    <format dxfId="4015">
      <pivotArea dataOnly="0" labelOnly="1" fieldPosition="0">
        <references count="2">
          <reference field="0" count="1" selected="0">
            <x v="188"/>
          </reference>
          <reference field="1" count="2">
            <x v="25"/>
            <x v="34"/>
          </reference>
        </references>
      </pivotArea>
    </format>
    <format dxfId="4014">
      <pivotArea dataOnly="0" labelOnly="1" fieldPosition="0">
        <references count="2">
          <reference field="0" count="1" selected="0">
            <x v="189"/>
          </reference>
          <reference field="1" count="4">
            <x v="25"/>
            <x v="34"/>
            <x v="62"/>
            <x v="68"/>
          </reference>
        </references>
      </pivotArea>
    </format>
    <format dxfId="4013">
      <pivotArea dataOnly="0" labelOnly="1" fieldPosition="0">
        <references count="2">
          <reference field="0" count="1" selected="0">
            <x v="190"/>
          </reference>
          <reference field="1" count="4">
            <x v="29"/>
            <x v="37"/>
            <x v="66"/>
            <x v="71"/>
          </reference>
        </references>
      </pivotArea>
    </format>
    <format dxfId="4012">
      <pivotArea dataOnly="0" labelOnly="1" fieldPosition="0">
        <references count="2">
          <reference field="0" count="1" selected="0">
            <x v="19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11">
      <pivotArea dataOnly="0" labelOnly="1" fieldPosition="0">
        <references count="2">
          <reference field="0" count="1" selected="0">
            <x v="192"/>
          </reference>
          <reference field="1" count="4">
            <x v="25"/>
            <x v="34"/>
            <x v="62"/>
            <x v="68"/>
          </reference>
        </references>
      </pivotArea>
    </format>
    <format dxfId="4010">
      <pivotArea dataOnly="0" labelOnly="1" fieldPosition="0">
        <references count="2">
          <reference field="0" count="1" selected="0">
            <x v="193"/>
          </reference>
          <reference field="1" count="2">
            <x v="25"/>
            <x v="34"/>
          </reference>
        </references>
      </pivotArea>
    </format>
    <format dxfId="4009">
      <pivotArea dataOnly="0" labelOnly="1" fieldPosition="0">
        <references count="2">
          <reference field="0" count="1" selected="0">
            <x v="19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4008">
      <pivotArea dataOnly="0" labelOnly="1" fieldPosition="0">
        <references count="2">
          <reference field="0" count="1" selected="0">
            <x v="195"/>
          </reference>
          <reference field="1" count="4">
            <x v="25"/>
            <x v="34"/>
            <x v="62"/>
            <x v="68"/>
          </reference>
        </references>
      </pivotArea>
    </format>
    <format dxfId="4007">
      <pivotArea dataOnly="0" labelOnly="1" fieldPosition="0">
        <references count="2">
          <reference field="0" count="1" selected="0">
            <x v="196"/>
          </reference>
          <reference field="1" count="4">
            <x v="25"/>
            <x v="34"/>
            <x v="62"/>
            <x v="68"/>
          </reference>
        </references>
      </pivotArea>
    </format>
    <format dxfId="4006">
      <pivotArea dataOnly="0" labelOnly="1" fieldPosition="0">
        <references count="2">
          <reference field="0" count="1" selected="0">
            <x v="197"/>
          </reference>
          <reference field="1" count="4">
            <x v="25"/>
            <x v="34"/>
            <x v="62"/>
            <x v="68"/>
          </reference>
        </references>
      </pivotArea>
    </format>
    <format dxfId="4005">
      <pivotArea dataOnly="0" labelOnly="1" fieldPosition="0">
        <references count="2">
          <reference field="0" count="1" selected="0">
            <x v="198"/>
          </reference>
          <reference field="1" count="2">
            <x v="25"/>
            <x v="34"/>
          </reference>
        </references>
      </pivotArea>
    </format>
    <format dxfId="4004">
      <pivotArea dataOnly="0" labelOnly="1" fieldPosition="0">
        <references count="2">
          <reference field="0" count="1" selected="0">
            <x v="199"/>
          </reference>
          <reference field="1" count="4">
            <x v="25"/>
            <x v="34"/>
            <x v="62"/>
            <x v="68"/>
          </reference>
        </references>
      </pivotArea>
    </format>
    <format dxfId="4003">
      <pivotArea dataOnly="0" labelOnly="1" fieldPosition="0">
        <references count="2">
          <reference field="0" count="1" selected="0">
            <x v="201"/>
          </reference>
          <reference field="1" count="4">
            <x v="25"/>
            <x v="34"/>
            <x v="62"/>
            <x v="68"/>
          </reference>
        </references>
      </pivotArea>
    </format>
    <format dxfId="4002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4001">
      <pivotArea dataOnly="0" labelOnly="1" fieldPosition="0">
        <references count="2">
          <reference field="0" count="1" selected="0">
            <x v="203"/>
          </reference>
          <reference field="1" count="2">
            <x v="25"/>
            <x v="34"/>
          </reference>
        </references>
      </pivotArea>
    </format>
    <format dxfId="4000">
      <pivotArea dataOnly="0" labelOnly="1" fieldPosition="0">
        <references count="2">
          <reference field="0" count="1" selected="0">
            <x v="204"/>
          </reference>
          <reference field="1" count="4">
            <x v="25"/>
            <x v="34"/>
            <x v="62"/>
            <x v="68"/>
          </reference>
        </references>
      </pivotArea>
    </format>
    <format dxfId="3999">
      <pivotArea dataOnly="0" labelOnly="1" fieldPosition="0">
        <references count="2">
          <reference field="0" count="1" selected="0">
            <x v="205"/>
          </reference>
          <reference field="1" count="4">
            <x v="25"/>
            <x v="34"/>
            <x v="62"/>
            <x v="68"/>
          </reference>
        </references>
      </pivotArea>
    </format>
    <format dxfId="3998">
      <pivotArea dataOnly="0" labelOnly="1" fieldPosition="0">
        <references count="2">
          <reference field="0" count="1" selected="0">
            <x v="2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97">
      <pivotArea dataOnly="0" labelOnly="1" fieldPosition="0">
        <references count="2">
          <reference field="0" count="1" selected="0">
            <x v="207"/>
          </reference>
          <reference field="1" count="4">
            <x v="25"/>
            <x v="34"/>
            <x v="62"/>
            <x v="68"/>
          </reference>
        </references>
      </pivotArea>
    </format>
    <format dxfId="3996">
      <pivotArea dataOnly="0" labelOnly="1" fieldPosition="0">
        <references count="2">
          <reference field="0" count="1" selected="0">
            <x v="208"/>
          </reference>
          <reference field="1" count="2">
            <x v="25"/>
            <x v="34"/>
          </reference>
        </references>
      </pivotArea>
    </format>
    <format dxfId="3995">
      <pivotArea dataOnly="0" labelOnly="1" fieldPosition="0">
        <references count="2">
          <reference field="0" count="1" selected="0">
            <x v="209"/>
          </reference>
          <reference field="1" count="4">
            <x v="25"/>
            <x v="34"/>
            <x v="62"/>
            <x v="68"/>
          </reference>
        </references>
      </pivotArea>
    </format>
    <format dxfId="3994">
      <pivotArea dataOnly="0" labelOnly="1" fieldPosition="0">
        <references count="2">
          <reference field="0" count="1" selected="0">
            <x v="2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93">
      <pivotArea dataOnly="0" labelOnly="1" fieldPosition="0">
        <references count="2">
          <reference field="0" count="1" selected="0">
            <x v="21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92">
      <pivotArea dataOnly="0" labelOnly="1" fieldPosition="0">
        <references count="2">
          <reference field="0" count="1" selected="0">
            <x v="212"/>
          </reference>
          <reference field="1" count="4">
            <x v="25"/>
            <x v="34"/>
            <x v="62"/>
            <x v="68"/>
          </reference>
        </references>
      </pivotArea>
    </format>
    <format dxfId="3991">
      <pivotArea dataOnly="0" labelOnly="1" fieldPosition="0">
        <references count="2">
          <reference field="0" count="1" selected="0">
            <x v="2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90">
      <pivotArea dataOnly="0" labelOnly="1" fieldPosition="0">
        <references count="2">
          <reference field="0" count="1" selected="0">
            <x v="214"/>
          </reference>
          <reference field="1" count="4">
            <x v="25"/>
            <x v="34"/>
            <x v="62"/>
            <x v="68"/>
          </reference>
        </references>
      </pivotArea>
    </format>
    <format dxfId="3989">
      <pivotArea dataOnly="0" labelOnly="1" fieldPosition="0">
        <references count="2">
          <reference field="0" count="1" selected="0">
            <x v="21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88">
      <pivotArea dataOnly="0" labelOnly="1" fieldPosition="0">
        <references count="2">
          <reference field="0" count="1" selected="0">
            <x v="216"/>
          </reference>
          <reference field="1" count="4">
            <x v="25"/>
            <x v="34"/>
            <x v="62"/>
            <x v="68"/>
          </reference>
        </references>
      </pivotArea>
    </format>
    <format dxfId="3987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3986">
      <pivotArea dataOnly="0" labelOnly="1" fieldPosition="0">
        <references count="2">
          <reference field="0" count="1" selected="0">
            <x v="21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85">
      <pivotArea dataOnly="0" labelOnly="1" fieldPosition="0">
        <references count="2">
          <reference field="0" count="1" selected="0">
            <x v="21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84">
      <pivotArea dataOnly="0" labelOnly="1" fieldPosition="0">
        <references count="2">
          <reference field="0" count="1" selected="0">
            <x v="22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83">
      <pivotArea dataOnly="0" labelOnly="1" fieldPosition="0">
        <references count="2">
          <reference field="0" count="1" selected="0">
            <x v="221"/>
          </reference>
          <reference field="1" count="4">
            <x v="25"/>
            <x v="34"/>
            <x v="62"/>
            <x v="68"/>
          </reference>
        </references>
      </pivotArea>
    </format>
    <format dxfId="3982">
      <pivotArea dataOnly="0" labelOnly="1" fieldPosition="0">
        <references count="2">
          <reference field="0" count="1" selected="0">
            <x v="22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81">
      <pivotArea dataOnly="0" labelOnly="1" fieldPosition="0">
        <references count="2">
          <reference field="0" count="1" selected="0">
            <x v="223"/>
          </reference>
          <reference field="1" count="4">
            <x v="25"/>
            <x v="34"/>
            <x v="62"/>
            <x v="68"/>
          </reference>
        </references>
      </pivotArea>
    </format>
    <format dxfId="3980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3979">
      <pivotArea dataOnly="0" labelOnly="1" fieldPosition="0">
        <references count="2">
          <reference field="0" count="1" selected="0">
            <x v="22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78">
      <pivotArea dataOnly="0" labelOnly="1" fieldPosition="0">
        <references count="2">
          <reference field="0" count="1" selected="0">
            <x v="22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77">
      <pivotArea dataOnly="0" labelOnly="1" fieldPosition="0">
        <references count="2">
          <reference field="0" count="1" selected="0">
            <x v="227"/>
          </reference>
          <reference field="1" count="4">
            <x v="25"/>
            <x v="34"/>
            <x v="62"/>
            <x v="68"/>
          </reference>
        </references>
      </pivotArea>
    </format>
    <format dxfId="3976">
      <pivotArea dataOnly="0" labelOnly="1" fieldPosition="0">
        <references count="2">
          <reference field="0" count="1" selected="0">
            <x v="22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75">
      <pivotArea dataOnly="0" labelOnly="1" fieldPosition="0">
        <references count="2">
          <reference field="0" count="1" selected="0">
            <x v="2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74">
      <pivotArea dataOnly="0" labelOnly="1" fieldPosition="0">
        <references count="2">
          <reference field="0" count="1" selected="0">
            <x v="232"/>
          </reference>
          <reference field="1" count="4">
            <x v="25"/>
            <x v="34"/>
            <x v="62"/>
            <x v="68"/>
          </reference>
        </references>
      </pivotArea>
    </format>
    <format dxfId="3973">
      <pivotArea dataOnly="0" labelOnly="1" fieldPosition="0">
        <references count="2">
          <reference field="0" count="1" selected="0">
            <x v="233"/>
          </reference>
          <reference field="1" count="4">
            <x v="25"/>
            <x v="34"/>
            <x v="62"/>
            <x v="68"/>
          </reference>
        </references>
      </pivotArea>
    </format>
    <format dxfId="3972">
      <pivotArea dataOnly="0" labelOnly="1" fieldPosition="0">
        <references count="2">
          <reference field="0" count="1" selected="0">
            <x v="23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71">
      <pivotArea dataOnly="0" labelOnly="1" fieldPosition="0">
        <references count="2">
          <reference field="0" count="1" selected="0">
            <x v="235"/>
          </reference>
          <reference field="1" count="2">
            <x v="25"/>
            <x v="34"/>
          </reference>
        </references>
      </pivotArea>
    </format>
    <format dxfId="3970">
      <pivotArea dataOnly="0" labelOnly="1" fieldPosition="0">
        <references count="2">
          <reference field="0" count="1" selected="0">
            <x v="23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69">
      <pivotArea dataOnly="0" labelOnly="1" fieldPosition="0">
        <references count="2">
          <reference field="0" count="1" selected="0">
            <x v="237"/>
          </reference>
          <reference field="1" count="4">
            <x v="25"/>
            <x v="34"/>
            <x v="62"/>
            <x v="68"/>
          </reference>
        </references>
      </pivotArea>
    </format>
    <format dxfId="3968">
      <pivotArea dataOnly="0" labelOnly="1" fieldPosition="0">
        <references count="2">
          <reference field="0" count="1" selected="0">
            <x v="23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67">
      <pivotArea dataOnly="0" labelOnly="1" fieldPosition="0">
        <references count="2">
          <reference field="0" count="1" selected="0">
            <x v="239"/>
          </reference>
          <reference field="1" count="4">
            <x v="25"/>
            <x v="34"/>
            <x v="62"/>
            <x v="68"/>
          </reference>
        </references>
      </pivotArea>
    </format>
    <format dxfId="3966">
      <pivotArea dataOnly="0" labelOnly="1" fieldPosition="0">
        <references count="2">
          <reference field="0" count="1" selected="0">
            <x v="24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65">
      <pivotArea dataOnly="0" labelOnly="1" fieldPosition="0">
        <references count="2">
          <reference field="0" count="1" selected="0">
            <x v="241"/>
          </reference>
          <reference field="1" count="4">
            <x v="25"/>
            <x v="34"/>
            <x v="62"/>
            <x v="68"/>
          </reference>
        </references>
      </pivotArea>
    </format>
    <format dxfId="3964">
      <pivotArea dataOnly="0" labelOnly="1" fieldPosition="0">
        <references count="2">
          <reference field="0" count="1" selected="0">
            <x v="242"/>
          </reference>
          <reference field="1" count="4">
            <x v="25"/>
            <x v="34"/>
            <x v="62"/>
            <x v="68"/>
          </reference>
        </references>
      </pivotArea>
    </format>
    <format dxfId="3963">
      <pivotArea dataOnly="0" labelOnly="1" fieldPosition="0">
        <references count="2">
          <reference field="0" count="1" selected="0">
            <x v="2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62">
      <pivotArea dataOnly="0" labelOnly="1" fieldPosition="0">
        <references count="2">
          <reference field="0" count="1" selected="0">
            <x v="246"/>
          </reference>
          <reference field="1" count="4">
            <x v="25"/>
            <x v="34"/>
            <x v="62"/>
            <x v="68"/>
          </reference>
        </references>
      </pivotArea>
    </format>
    <format dxfId="3961">
      <pivotArea dataOnly="0" labelOnly="1" fieldPosition="0">
        <references count="2">
          <reference field="0" count="1" selected="0">
            <x v="2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60">
      <pivotArea dataOnly="0" labelOnly="1" fieldPosition="0">
        <references count="2">
          <reference field="0" count="1" selected="0">
            <x v="248"/>
          </reference>
          <reference field="1" count="4">
            <x v="25"/>
            <x v="34"/>
            <x v="62"/>
            <x v="68"/>
          </reference>
        </references>
      </pivotArea>
    </format>
    <format dxfId="3959">
      <pivotArea dataOnly="0" labelOnly="1" fieldPosition="0">
        <references count="2">
          <reference field="0" count="1" selected="0">
            <x v="249"/>
          </reference>
          <reference field="1" count="4">
            <x v="25"/>
            <x v="34"/>
            <x v="62"/>
            <x v="68"/>
          </reference>
        </references>
      </pivotArea>
    </format>
    <format dxfId="3958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3957">
      <pivotArea dataOnly="0" labelOnly="1" fieldPosition="0">
        <references count="2">
          <reference field="0" count="1" selected="0">
            <x v="2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56">
      <pivotArea dataOnly="0" labelOnly="1" fieldPosition="0">
        <references count="2">
          <reference field="0" count="1" selected="0">
            <x v="252"/>
          </reference>
          <reference field="1" count="4">
            <x v="25"/>
            <x v="34"/>
            <x v="62"/>
            <x v="68"/>
          </reference>
        </references>
      </pivotArea>
    </format>
    <format dxfId="3955">
      <pivotArea dataOnly="0" labelOnly="1" fieldPosition="0">
        <references count="2">
          <reference field="0" count="1" selected="0">
            <x v="253"/>
          </reference>
          <reference field="1" count="4">
            <x v="25"/>
            <x v="34"/>
            <x v="62"/>
            <x v="68"/>
          </reference>
        </references>
      </pivotArea>
    </format>
    <format dxfId="3954">
      <pivotArea dataOnly="0" labelOnly="1" fieldPosition="0">
        <references count="2">
          <reference field="0" count="1" selected="0">
            <x v="254"/>
          </reference>
          <reference field="1" count="4">
            <x v="25"/>
            <x v="34"/>
            <x v="62"/>
            <x v="68"/>
          </reference>
        </references>
      </pivotArea>
    </format>
    <format dxfId="3953">
      <pivotArea dataOnly="0" labelOnly="1" fieldPosition="0">
        <references count="2">
          <reference field="0" count="1" selected="0">
            <x v="255"/>
          </reference>
          <reference field="1" count="4">
            <x v="25"/>
            <x v="34"/>
            <x v="62"/>
            <x v="68"/>
          </reference>
        </references>
      </pivotArea>
    </format>
    <format dxfId="3952">
      <pivotArea dataOnly="0" labelOnly="1" fieldPosition="0">
        <references count="2">
          <reference field="0" count="1" selected="0">
            <x v="25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51">
      <pivotArea dataOnly="0" labelOnly="1" fieldPosition="0">
        <references count="2">
          <reference field="0" count="1" selected="0">
            <x v="257"/>
          </reference>
          <reference field="1" count="4">
            <x v="25"/>
            <x v="34"/>
            <x v="62"/>
            <x v="68"/>
          </reference>
        </references>
      </pivotArea>
    </format>
    <format dxfId="3950">
      <pivotArea dataOnly="0" labelOnly="1" fieldPosition="0">
        <references count="2">
          <reference field="0" count="1" selected="0">
            <x v="25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49">
      <pivotArea dataOnly="0" labelOnly="1" fieldPosition="0">
        <references count="2">
          <reference field="0" count="1" selected="0">
            <x v="2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48">
      <pivotArea dataOnly="0" labelOnly="1" fieldPosition="0">
        <references count="2">
          <reference field="0" count="1" selected="0">
            <x v="260"/>
          </reference>
          <reference field="1" count="4">
            <x v="25"/>
            <x v="34"/>
            <x v="62"/>
            <x v="68"/>
          </reference>
        </references>
      </pivotArea>
    </format>
    <format dxfId="3947">
      <pivotArea dataOnly="0" labelOnly="1" fieldPosition="0">
        <references count="2">
          <reference field="0" count="1" selected="0">
            <x v="261"/>
          </reference>
          <reference field="1" count="2">
            <x v="25"/>
            <x v="34"/>
          </reference>
        </references>
      </pivotArea>
    </format>
    <format dxfId="3946">
      <pivotArea dataOnly="0" labelOnly="1" fieldPosition="0">
        <references count="2">
          <reference field="0" count="1" selected="0">
            <x v="2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45">
      <pivotArea dataOnly="0" labelOnly="1" fieldPosition="0">
        <references count="2">
          <reference field="0" count="1" selected="0">
            <x v="263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3944">
      <pivotArea dataOnly="0" labelOnly="1" fieldPosition="0">
        <references count="2">
          <reference field="0" count="1" selected="0">
            <x v="26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43">
      <pivotArea dataOnly="0" labelOnly="1" fieldPosition="0">
        <references count="2">
          <reference field="0" count="1" selected="0">
            <x v="265"/>
          </reference>
          <reference field="1" count="4">
            <x v="25"/>
            <x v="34"/>
            <x v="62"/>
            <x v="68"/>
          </reference>
        </references>
      </pivotArea>
    </format>
    <format dxfId="3942">
      <pivotArea dataOnly="0" labelOnly="1" fieldPosition="0">
        <references count="2">
          <reference field="0" count="1" selected="0">
            <x v="266"/>
          </reference>
          <reference field="1" count="4">
            <x v="25"/>
            <x v="34"/>
            <x v="62"/>
            <x v="68"/>
          </reference>
        </references>
      </pivotArea>
    </format>
    <format dxfId="3941">
      <pivotArea dataOnly="0" labelOnly="1" fieldPosition="0">
        <references count="2">
          <reference field="0" count="1" selected="0">
            <x v="267"/>
          </reference>
          <reference field="1" count="4">
            <x v="25"/>
            <x v="34"/>
            <x v="62"/>
            <x v="68"/>
          </reference>
        </references>
      </pivotArea>
    </format>
    <format dxfId="3940">
      <pivotArea dataOnly="0" labelOnly="1" fieldPosition="0">
        <references count="2">
          <reference field="0" count="1" selected="0">
            <x v="268"/>
          </reference>
          <reference field="1" count="4">
            <x v="25"/>
            <x v="34"/>
            <x v="62"/>
            <x v="68"/>
          </reference>
        </references>
      </pivotArea>
    </format>
    <format dxfId="3939">
      <pivotArea dataOnly="0" labelOnly="1" fieldPosition="0">
        <references count="2">
          <reference field="0" count="1" selected="0">
            <x v="269"/>
          </reference>
          <reference field="1" count="4">
            <x v="25"/>
            <x v="34"/>
            <x v="62"/>
            <x v="68"/>
          </reference>
        </references>
      </pivotArea>
    </format>
    <format dxfId="3938">
      <pivotArea dataOnly="0" labelOnly="1" fieldPosition="0">
        <references count="2">
          <reference field="0" count="1" selected="0">
            <x v="270"/>
          </reference>
          <reference field="1" count="4">
            <x v="25"/>
            <x v="34"/>
            <x v="62"/>
            <x v="68"/>
          </reference>
        </references>
      </pivotArea>
    </format>
    <format dxfId="3937">
      <pivotArea dataOnly="0" labelOnly="1" fieldPosition="0">
        <references count="2">
          <reference field="0" count="1" selected="0">
            <x v="271"/>
          </reference>
          <reference field="1" count="4">
            <x v="25"/>
            <x v="34"/>
            <x v="62"/>
            <x v="68"/>
          </reference>
        </references>
      </pivotArea>
    </format>
    <format dxfId="3936">
      <pivotArea dataOnly="0" labelOnly="1" fieldPosition="0">
        <references count="2">
          <reference field="0" count="1" selected="0">
            <x v="27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35">
      <pivotArea dataOnly="0" labelOnly="1" fieldPosition="0">
        <references count="2">
          <reference field="0" count="1" selected="0">
            <x v="273"/>
          </reference>
          <reference field="1" count="4">
            <x v="25"/>
            <x v="34"/>
            <x v="62"/>
            <x v="68"/>
          </reference>
        </references>
      </pivotArea>
    </format>
    <format dxfId="3934">
      <pivotArea dataOnly="0" labelOnly="1" fieldPosition="0">
        <references count="2">
          <reference field="0" count="1" selected="0">
            <x v="274"/>
          </reference>
          <reference field="1" count="2">
            <x v="25"/>
            <x v="34"/>
          </reference>
        </references>
      </pivotArea>
    </format>
    <format dxfId="3933">
      <pivotArea dataOnly="0" labelOnly="1" fieldPosition="0">
        <references count="2">
          <reference field="0" count="1" selected="0">
            <x v="275"/>
          </reference>
          <reference field="1" count="2">
            <x v="25"/>
            <x v="34"/>
          </reference>
        </references>
      </pivotArea>
    </format>
    <format dxfId="3932">
      <pivotArea dataOnly="0" labelOnly="1" fieldPosition="0">
        <references count="2">
          <reference field="0" count="1" selected="0">
            <x v="276"/>
          </reference>
          <reference field="1" count="4">
            <x v="25"/>
            <x v="34"/>
            <x v="62"/>
            <x v="68"/>
          </reference>
        </references>
      </pivotArea>
    </format>
    <format dxfId="3931">
      <pivotArea dataOnly="0" labelOnly="1" fieldPosition="0">
        <references count="2">
          <reference field="0" count="1" selected="0">
            <x v="277"/>
          </reference>
          <reference field="1" count="4">
            <x v="25"/>
            <x v="34"/>
            <x v="62"/>
            <x v="68"/>
          </reference>
        </references>
      </pivotArea>
    </format>
    <format dxfId="3930">
      <pivotArea dataOnly="0" labelOnly="1" fieldPosition="0">
        <references count="2">
          <reference field="0" count="1" selected="0">
            <x v="27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29">
      <pivotArea dataOnly="0" labelOnly="1" fieldPosition="0">
        <references count="2">
          <reference field="0" count="1" selected="0">
            <x v="279"/>
          </reference>
          <reference field="1" count="4">
            <x v="25"/>
            <x v="34"/>
            <x v="62"/>
            <x v="68"/>
          </reference>
        </references>
      </pivotArea>
    </format>
    <format dxfId="3928">
      <pivotArea dataOnly="0" labelOnly="1" fieldPosition="0">
        <references count="2">
          <reference field="0" count="1" selected="0">
            <x v="280"/>
          </reference>
          <reference field="1" count="4">
            <x v="25"/>
            <x v="34"/>
            <x v="62"/>
            <x v="68"/>
          </reference>
        </references>
      </pivotArea>
    </format>
    <format dxfId="3927">
      <pivotArea dataOnly="0" labelOnly="1" fieldPosition="0">
        <references count="2">
          <reference field="0" count="1" selected="0">
            <x v="28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26">
      <pivotArea dataOnly="0" labelOnly="1" fieldPosition="0">
        <references count="2">
          <reference field="0" count="1" selected="0">
            <x v="28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25">
      <pivotArea dataOnly="0" labelOnly="1" fieldPosition="0">
        <references count="2">
          <reference field="0" count="1" selected="0">
            <x v="284"/>
          </reference>
          <reference field="1" count="4">
            <x v="25"/>
            <x v="34"/>
            <x v="62"/>
            <x v="68"/>
          </reference>
        </references>
      </pivotArea>
    </format>
    <format dxfId="39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3">
      <pivotArea type="all" dataOnly="0" outline="0" fieldPosition="0"/>
    </format>
    <format dxfId="3922">
      <pivotArea outline="0" collapsedLevelsAreSubtotals="1" fieldPosition="0"/>
    </format>
    <format dxfId="3921">
      <pivotArea field="0" type="button" dataOnly="0" labelOnly="1" outline="0" axis="axisRow" fieldPosition="0"/>
    </format>
    <format dxfId="392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91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91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91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91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915">
      <pivotArea dataOnly="0" labelOnly="1" fieldPosition="0">
        <references count="1">
          <reference field="0" count="2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3914">
      <pivotArea dataOnly="0" labelOnly="1" fieldPosition="0">
        <references count="2">
          <reference field="0" count="1" selected="0">
            <x v="0"/>
          </reference>
          <reference field="1" count="6">
            <x v="27"/>
            <x v="31"/>
            <x v="36"/>
            <x v="64"/>
            <x v="70"/>
            <x v="75"/>
          </reference>
        </references>
      </pivotArea>
    </format>
    <format dxfId="3913">
      <pivotArea dataOnly="0" labelOnly="1" fieldPosition="0">
        <references count="2">
          <reference field="0" count="1" selected="0">
            <x v="1"/>
          </reference>
          <reference field="1" count="2">
            <x v="25"/>
            <x v="34"/>
          </reference>
        </references>
      </pivotArea>
    </format>
    <format dxfId="3912">
      <pivotArea dataOnly="0" labelOnly="1" fieldPosition="0">
        <references count="2">
          <reference field="0" count="1" selected="0">
            <x v="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11">
      <pivotArea dataOnly="0" labelOnly="1" fieldPosition="0">
        <references count="2">
          <reference field="0" count="1" selected="0">
            <x v="3"/>
          </reference>
          <reference field="1" count="2">
            <x v="25"/>
            <x v="34"/>
          </reference>
        </references>
      </pivotArea>
    </format>
    <format dxfId="3910">
      <pivotArea dataOnly="0" labelOnly="1" fieldPosition="0">
        <references count="2">
          <reference field="0" count="1" selected="0">
            <x v="4"/>
          </reference>
          <reference field="1" count="4">
            <x v="25"/>
            <x v="34"/>
            <x v="62"/>
            <x v="68"/>
          </reference>
        </references>
      </pivotArea>
    </format>
    <format dxfId="3909">
      <pivotArea dataOnly="0" labelOnly="1" fieldPosition="0">
        <references count="2">
          <reference field="0" count="1" selected="0">
            <x v="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08">
      <pivotArea dataOnly="0" labelOnly="1" fieldPosition="0">
        <references count="2">
          <reference field="0" count="1" selected="0">
            <x v="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907">
      <pivotArea dataOnly="0" labelOnly="1" fieldPosition="0">
        <references count="2">
          <reference field="0" count="1" selected="0">
            <x v="8"/>
          </reference>
          <reference field="1" count="4">
            <x v="25"/>
            <x v="34"/>
            <x v="62"/>
            <x v="68"/>
          </reference>
        </references>
      </pivotArea>
    </format>
    <format dxfId="3906">
      <pivotArea dataOnly="0" labelOnly="1" fieldPosition="0">
        <references count="2">
          <reference field="0" count="1" selected="0">
            <x v="9"/>
          </reference>
          <reference field="1" count="2">
            <x v="25"/>
            <x v="34"/>
          </reference>
        </references>
      </pivotArea>
    </format>
    <format dxfId="3905">
      <pivotArea dataOnly="0" labelOnly="1" fieldPosition="0">
        <references count="2">
          <reference field="0" count="1" selected="0">
            <x v="10"/>
          </reference>
          <reference field="1" count="2">
            <x v="25"/>
            <x v="34"/>
          </reference>
        </references>
      </pivotArea>
    </format>
    <format dxfId="3904">
      <pivotArea dataOnly="0" labelOnly="1" fieldPosition="0">
        <references count="2">
          <reference field="0" count="1" selected="0">
            <x v="11"/>
          </reference>
          <reference field="1" count="2">
            <x v="25"/>
            <x v="34"/>
          </reference>
        </references>
      </pivotArea>
    </format>
    <format dxfId="3903">
      <pivotArea dataOnly="0" labelOnly="1" fieldPosition="0">
        <references count="2">
          <reference field="0" count="1" selected="0">
            <x v="12"/>
          </reference>
          <reference field="1" count="4">
            <x v="25"/>
            <x v="34"/>
            <x v="62"/>
            <x v="68"/>
          </reference>
        </references>
      </pivotArea>
    </format>
    <format dxfId="3902">
      <pivotArea dataOnly="0" labelOnly="1" fieldPosition="0">
        <references count="2">
          <reference field="0" count="1" selected="0">
            <x v="13"/>
          </reference>
          <reference field="1" count="4">
            <x v="25"/>
            <x v="34"/>
            <x v="62"/>
            <x v="68"/>
          </reference>
        </references>
      </pivotArea>
    </format>
    <format dxfId="3901">
      <pivotArea dataOnly="0" labelOnly="1" fieldPosition="0">
        <references count="2">
          <reference field="0" count="1" selected="0">
            <x v="15"/>
          </reference>
          <reference field="1" count="2">
            <x v="25"/>
            <x v="34"/>
          </reference>
        </references>
      </pivotArea>
    </format>
    <format dxfId="3900">
      <pivotArea dataOnly="0" labelOnly="1" fieldPosition="0">
        <references count="2">
          <reference field="0" count="1" selected="0">
            <x v="16"/>
          </reference>
          <reference field="1" count="4">
            <x v="25"/>
            <x v="34"/>
            <x v="62"/>
            <x v="68"/>
          </reference>
        </references>
      </pivotArea>
    </format>
    <format dxfId="3899">
      <pivotArea dataOnly="0" labelOnly="1" fieldPosition="0">
        <references count="2">
          <reference field="0" count="1" selected="0">
            <x v="17"/>
          </reference>
          <reference field="1" count="4">
            <x v="25"/>
            <x v="34"/>
            <x v="62"/>
            <x v="68"/>
          </reference>
        </references>
      </pivotArea>
    </format>
    <format dxfId="3898">
      <pivotArea dataOnly="0" labelOnly="1" fieldPosition="0">
        <references count="2">
          <reference field="0" count="1" selected="0">
            <x v="18"/>
          </reference>
          <reference field="1" count="2">
            <x v="25"/>
            <x v="34"/>
          </reference>
        </references>
      </pivotArea>
    </format>
    <format dxfId="3897">
      <pivotArea dataOnly="0" labelOnly="1" fieldPosition="0">
        <references count="2">
          <reference field="0" count="1" selected="0">
            <x v="19"/>
          </reference>
          <reference field="1" count="4">
            <x v="25"/>
            <x v="34"/>
            <x v="62"/>
            <x v="68"/>
          </reference>
        </references>
      </pivotArea>
    </format>
    <format dxfId="3896">
      <pivotArea dataOnly="0" labelOnly="1" fieldPosition="0">
        <references count="2">
          <reference field="0" count="1" selected="0">
            <x v="20"/>
          </reference>
          <reference field="1" count="2">
            <x v="25"/>
            <x v="34"/>
          </reference>
        </references>
      </pivotArea>
    </format>
    <format dxfId="3895">
      <pivotArea dataOnly="0" labelOnly="1" fieldPosition="0">
        <references count="2">
          <reference field="0" count="1" selected="0">
            <x v="21"/>
          </reference>
          <reference field="1" count="4">
            <x v="25"/>
            <x v="34"/>
            <x v="62"/>
            <x v="68"/>
          </reference>
        </references>
      </pivotArea>
    </format>
    <format dxfId="3894">
      <pivotArea dataOnly="0" labelOnly="1" fieldPosition="0">
        <references count="2">
          <reference field="0" count="1" selected="0">
            <x v="22"/>
          </reference>
          <reference field="1" count="4">
            <x v="25"/>
            <x v="34"/>
            <x v="62"/>
            <x v="68"/>
          </reference>
        </references>
      </pivotArea>
    </format>
    <format dxfId="3893">
      <pivotArea dataOnly="0" labelOnly="1" fieldPosition="0">
        <references count="2">
          <reference field="0" count="1" selected="0">
            <x v="23"/>
          </reference>
          <reference field="1" count="4">
            <x v="25"/>
            <x v="34"/>
            <x v="62"/>
            <x v="68"/>
          </reference>
        </references>
      </pivotArea>
    </format>
    <format dxfId="3892">
      <pivotArea dataOnly="0" labelOnly="1" fieldPosition="0">
        <references count="2">
          <reference field="0" count="1" selected="0">
            <x v="24"/>
          </reference>
          <reference field="1" count="2">
            <x v="25"/>
            <x v="34"/>
          </reference>
        </references>
      </pivotArea>
    </format>
    <format dxfId="3891">
      <pivotArea dataOnly="0" labelOnly="1" fieldPosition="0">
        <references count="2">
          <reference field="0" count="1" selected="0">
            <x v="25"/>
          </reference>
          <reference field="1" count="2">
            <x v="25"/>
            <x v="34"/>
          </reference>
        </references>
      </pivotArea>
    </format>
    <format dxfId="3890">
      <pivotArea dataOnly="0" labelOnly="1" fieldPosition="0">
        <references count="2">
          <reference field="0" count="1" selected="0">
            <x v="26"/>
          </reference>
          <reference field="1" count="4">
            <x v="25"/>
            <x v="34"/>
            <x v="62"/>
            <x v="68"/>
          </reference>
        </references>
      </pivotArea>
    </format>
    <format dxfId="3889">
      <pivotArea dataOnly="0" labelOnly="1" fieldPosition="0">
        <references count="2">
          <reference field="0" count="1" selected="0">
            <x v="27"/>
          </reference>
          <reference field="1" count="2">
            <x v="25"/>
            <x v="34"/>
          </reference>
        </references>
      </pivotArea>
    </format>
    <format dxfId="3888">
      <pivotArea dataOnly="0" labelOnly="1" fieldPosition="0">
        <references count="2">
          <reference field="0" count="1" selected="0">
            <x v="28"/>
          </reference>
          <reference field="1" count="4">
            <x v="25"/>
            <x v="34"/>
            <x v="62"/>
            <x v="68"/>
          </reference>
        </references>
      </pivotArea>
    </format>
    <format dxfId="3887">
      <pivotArea dataOnly="0" labelOnly="1" fieldPosition="0">
        <references count="2">
          <reference field="0" count="1" selected="0">
            <x v="29"/>
          </reference>
          <reference field="1" count="4">
            <x v="25"/>
            <x v="34"/>
            <x v="62"/>
            <x v="68"/>
          </reference>
        </references>
      </pivotArea>
    </format>
    <format dxfId="3886">
      <pivotArea dataOnly="0" labelOnly="1" fieldPosition="0">
        <references count="2">
          <reference field="0" count="1" selected="0">
            <x v="30"/>
          </reference>
          <reference field="1" count="2">
            <x v="25"/>
            <x v="34"/>
          </reference>
        </references>
      </pivotArea>
    </format>
    <format dxfId="3885">
      <pivotArea dataOnly="0" labelOnly="1" fieldPosition="0">
        <references count="2">
          <reference field="0" count="1" selected="0">
            <x v="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84">
      <pivotArea dataOnly="0" labelOnly="1" fieldPosition="0">
        <references count="2">
          <reference field="0" count="1" selected="0">
            <x v="32"/>
          </reference>
          <reference field="1" count="4">
            <x v="25"/>
            <x v="34"/>
            <x v="62"/>
            <x v="68"/>
          </reference>
        </references>
      </pivotArea>
    </format>
    <format dxfId="3883">
      <pivotArea dataOnly="0" labelOnly="1" fieldPosition="0">
        <references count="2">
          <reference field="0" count="1" selected="0">
            <x v="3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82">
      <pivotArea dataOnly="0" labelOnly="1" fieldPosition="0">
        <references count="2">
          <reference field="0" count="1" selected="0">
            <x v="34"/>
          </reference>
          <reference field="1" count="4">
            <x v="25"/>
            <x v="34"/>
            <x v="62"/>
            <x v="68"/>
          </reference>
        </references>
      </pivotArea>
    </format>
    <format dxfId="3881">
      <pivotArea dataOnly="0" labelOnly="1" fieldPosition="0">
        <references count="2">
          <reference field="0" count="1" selected="0">
            <x v="35"/>
          </reference>
          <reference field="1" count="4">
            <x v="25"/>
            <x v="34"/>
            <x v="62"/>
            <x v="68"/>
          </reference>
        </references>
      </pivotArea>
    </format>
    <format dxfId="3880">
      <pivotArea dataOnly="0" labelOnly="1" fieldPosition="0">
        <references count="2">
          <reference field="0" count="1" selected="0">
            <x v="36"/>
          </reference>
          <reference field="1" count="4">
            <x v="25"/>
            <x v="34"/>
            <x v="62"/>
            <x v="68"/>
          </reference>
        </references>
      </pivotArea>
    </format>
    <format dxfId="3879">
      <pivotArea dataOnly="0" labelOnly="1" fieldPosition="0">
        <references count="2">
          <reference field="0" count="1" selected="0">
            <x v="37"/>
          </reference>
          <reference field="1" count="4">
            <x v="25"/>
            <x v="34"/>
            <x v="62"/>
            <x v="68"/>
          </reference>
        </references>
      </pivotArea>
    </format>
    <format dxfId="3878">
      <pivotArea dataOnly="0" labelOnly="1" fieldPosition="0">
        <references count="2">
          <reference field="0" count="1" selected="0">
            <x v="38"/>
          </reference>
          <reference field="1" count="6">
            <x v="29"/>
            <x v="37"/>
            <x v="62"/>
            <x v="66"/>
            <x v="68"/>
            <x v="71"/>
          </reference>
        </references>
      </pivotArea>
    </format>
    <format dxfId="3877">
      <pivotArea dataOnly="0" labelOnly="1" fieldPosition="0">
        <references count="2">
          <reference field="0" count="1" selected="0">
            <x v="39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3876">
      <pivotArea dataOnly="0" labelOnly="1" fieldPosition="0">
        <references count="2">
          <reference field="0" count="1" selected="0">
            <x v="40"/>
          </reference>
          <reference field="1" count="4">
            <x v="25"/>
            <x v="34"/>
            <x v="62"/>
            <x v="68"/>
          </reference>
        </references>
      </pivotArea>
    </format>
    <format dxfId="3875">
      <pivotArea dataOnly="0" labelOnly="1" fieldPosition="0">
        <references count="2">
          <reference field="0" count="1" selected="0">
            <x v="41"/>
          </reference>
          <reference field="1" count="2">
            <x v="25"/>
            <x v="34"/>
          </reference>
        </references>
      </pivotArea>
    </format>
    <format dxfId="3874">
      <pivotArea dataOnly="0" labelOnly="1" fieldPosition="0">
        <references count="2">
          <reference field="0" count="1" selected="0">
            <x v="42"/>
          </reference>
          <reference field="1" count="2">
            <x v="25"/>
            <x v="34"/>
          </reference>
        </references>
      </pivotArea>
    </format>
    <format dxfId="3873">
      <pivotArea dataOnly="0" labelOnly="1" fieldPosition="0">
        <references count="2">
          <reference field="0" count="1" selected="0">
            <x v="43"/>
          </reference>
          <reference field="1" count="2">
            <x v="25"/>
            <x v="34"/>
          </reference>
        </references>
      </pivotArea>
    </format>
    <format dxfId="3872">
      <pivotArea dataOnly="0" labelOnly="1" fieldPosition="0">
        <references count="2">
          <reference field="0" count="1" selected="0">
            <x v="44"/>
          </reference>
          <reference field="1" count="4">
            <x v="25"/>
            <x v="34"/>
            <x v="62"/>
            <x v="68"/>
          </reference>
        </references>
      </pivotArea>
    </format>
    <format dxfId="3871">
      <pivotArea dataOnly="0" labelOnly="1" fieldPosition="0">
        <references count="2">
          <reference field="0" count="1" selected="0">
            <x v="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70">
      <pivotArea dataOnly="0" labelOnly="1" fieldPosition="0">
        <references count="2">
          <reference field="0" count="1" selected="0">
            <x v="46"/>
          </reference>
          <reference field="1" count="4">
            <x v="25"/>
            <x v="34"/>
            <x v="62"/>
            <x v="68"/>
          </reference>
        </references>
      </pivotArea>
    </format>
    <format dxfId="3869">
      <pivotArea dataOnly="0" labelOnly="1" fieldPosition="0">
        <references count="2">
          <reference field="0" count="1" selected="0">
            <x v="47"/>
          </reference>
          <reference field="1" count="4">
            <x v="25"/>
            <x v="34"/>
            <x v="62"/>
            <x v="68"/>
          </reference>
        </references>
      </pivotArea>
    </format>
    <format dxfId="3868">
      <pivotArea dataOnly="0" labelOnly="1" fieldPosition="0">
        <references count="2">
          <reference field="0" count="1" selected="0">
            <x v="48"/>
          </reference>
          <reference field="1" count="4">
            <x v="25"/>
            <x v="34"/>
            <x v="62"/>
            <x v="68"/>
          </reference>
        </references>
      </pivotArea>
    </format>
    <format dxfId="3867">
      <pivotArea dataOnly="0" labelOnly="1" fieldPosition="0">
        <references count="2">
          <reference field="0" count="1" selected="0">
            <x v="49"/>
          </reference>
          <reference field="1" count="2">
            <x v="25"/>
            <x v="34"/>
          </reference>
        </references>
      </pivotArea>
    </format>
    <format dxfId="3866">
      <pivotArea dataOnly="0" labelOnly="1" fieldPosition="0">
        <references count="2">
          <reference field="0" count="1" selected="0">
            <x v="50"/>
          </reference>
          <reference field="1" count="4">
            <x v="25"/>
            <x v="34"/>
            <x v="62"/>
            <x v="68"/>
          </reference>
        </references>
      </pivotArea>
    </format>
    <format dxfId="3865">
      <pivotArea dataOnly="0" labelOnly="1" fieldPosition="0">
        <references count="2">
          <reference field="0" count="1" selected="0">
            <x v="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64">
      <pivotArea dataOnly="0" labelOnly="1" fieldPosition="0">
        <references count="2">
          <reference field="0" count="1" selected="0">
            <x v="52"/>
          </reference>
          <reference field="1" count="4">
            <x v="25"/>
            <x v="34"/>
            <x v="62"/>
            <x v="68"/>
          </reference>
        </references>
      </pivotArea>
    </format>
    <format dxfId="3863">
      <pivotArea dataOnly="0" labelOnly="1" fieldPosition="0">
        <references count="2">
          <reference field="0" count="1" selected="0">
            <x v="53"/>
          </reference>
          <reference field="1" count="4">
            <x v="25"/>
            <x v="34"/>
            <x v="62"/>
            <x v="68"/>
          </reference>
        </references>
      </pivotArea>
    </format>
    <format dxfId="3862">
      <pivotArea dataOnly="0" labelOnly="1" fieldPosition="0">
        <references count="2">
          <reference field="0" count="1" selected="0">
            <x v="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61">
      <pivotArea dataOnly="0" labelOnly="1" fieldPosition="0">
        <references count="2">
          <reference field="0" count="1" selected="0">
            <x v="55"/>
          </reference>
          <reference field="1" count="4">
            <x v="25"/>
            <x v="34"/>
            <x v="62"/>
            <x v="68"/>
          </reference>
        </references>
      </pivotArea>
    </format>
    <format dxfId="3860">
      <pivotArea dataOnly="0" labelOnly="1" fieldPosition="0">
        <references count="2">
          <reference field="0" count="1" selected="0">
            <x v="56"/>
          </reference>
          <reference field="1" count="2">
            <x v="25"/>
            <x v="34"/>
          </reference>
        </references>
      </pivotArea>
    </format>
    <format dxfId="3859">
      <pivotArea dataOnly="0" labelOnly="1" fieldPosition="0">
        <references count="2">
          <reference field="0" count="1" selected="0">
            <x v="5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58">
      <pivotArea dataOnly="0" labelOnly="1" fieldPosition="0">
        <references count="2">
          <reference field="0" count="1" selected="0">
            <x v="58"/>
          </reference>
          <reference field="1" count="2">
            <x v="25"/>
            <x v="34"/>
          </reference>
        </references>
      </pivotArea>
    </format>
    <format dxfId="3857">
      <pivotArea dataOnly="0" labelOnly="1" fieldPosition="0">
        <references count="2">
          <reference field="0" count="1" selected="0">
            <x v="59"/>
          </reference>
          <reference field="1" count="4">
            <x v="25"/>
            <x v="34"/>
            <x v="62"/>
            <x v="68"/>
          </reference>
        </references>
      </pivotArea>
    </format>
    <format dxfId="3856">
      <pivotArea dataOnly="0" labelOnly="1" fieldPosition="0">
        <references count="2">
          <reference field="0" count="1" selected="0">
            <x v="60"/>
          </reference>
          <reference field="1" count="4">
            <x v="25"/>
            <x v="34"/>
            <x v="62"/>
            <x v="68"/>
          </reference>
        </references>
      </pivotArea>
    </format>
    <format dxfId="3855">
      <pivotArea dataOnly="0" labelOnly="1" fieldPosition="0">
        <references count="2">
          <reference field="0" count="1" selected="0">
            <x v="61"/>
          </reference>
          <reference field="1" count="2">
            <x v="25"/>
            <x v="34"/>
          </reference>
        </references>
      </pivotArea>
    </format>
    <format dxfId="3854">
      <pivotArea dataOnly="0" labelOnly="1" fieldPosition="0">
        <references count="2">
          <reference field="0" count="1" selected="0">
            <x v="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53">
      <pivotArea dataOnly="0" labelOnly="1" fieldPosition="0">
        <references count="2">
          <reference field="0" count="1" selected="0">
            <x v="63"/>
          </reference>
          <reference field="1" count="2">
            <x v="25"/>
            <x v="34"/>
          </reference>
        </references>
      </pivotArea>
    </format>
    <format dxfId="3852">
      <pivotArea dataOnly="0" labelOnly="1" fieldPosition="0">
        <references count="2">
          <reference field="0" count="1" selected="0">
            <x v="64"/>
          </reference>
          <reference field="1" count="4">
            <x v="25"/>
            <x v="34"/>
            <x v="62"/>
            <x v="68"/>
          </reference>
        </references>
      </pivotArea>
    </format>
    <format dxfId="3851">
      <pivotArea dataOnly="0" labelOnly="1" fieldPosition="0">
        <references count="2">
          <reference field="0" count="1" selected="0">
            <x v="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50">
      <pivotArea dataOnly="0" labelOnly="1" fieldPosition="0">
        <references count="2">
          <reference field="0" count="1" selected="0">
            <x v="6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49">
      <pivotArea dataOnly="0" labelOnly="1" fieldPosition="0">
        <references count="2">
          <reference field="0" count="1" selected="0">
            <x v="67"/>
          </reference>
          <reference field="1" count="2">
            <x v="25"/>
            <x v="34"/>
          </reference>
        </references>
      </pivotArea>
    </format>
    <format dxfId="3848">
      <pivotArea dataOnly="0" labelOnly="1" fieldPosition="0">
        <references count="2">
          <reference field="0" count="1" selected="0">
            <x v="68"/>
          </reference>
          <reference field="1" count="4">
            <x v="25"/>
            <x v="34"/>
            <x v="62"/>
            <x v="68"/>
          </reference>
        </references>
      </pivotArea>
    </format>
    <format dxfId="3847">
      <pivotArea dataOnly="0" labelOnly="1" fieldPosition="0">
        <references count="2">
          <reference field="0" count="1" selected="0">
            <x v="69"/>
          </reference>
          <reference field="1" count="4">
            <x v="25"/>
            <x v="34"/>
            <x v="62"/>
            <x v="68"/>
          </reference>
        </references>
      </pivotArea>
    </format>
    <format dxfId="3846">
      <pivotArea dataOnly="0" labelOnly="1" fieldPosition="0">
        <references count="2">
          <reference field="0" count="1" selected="0">
            <x v="70"/>
          </reference>
          <reference field="1" count="4">
            <x v="25"/>
            <x v="34"/>
            <x v="62"/>
            <x v="68"/>
          </reference>
        </references>
      </pivotArea>
    </format>
    <format dxfId="3845">
      <pivotArea dataOnly="0" labelOnly="1" fieldPosition="0">
        <references count="2">
          <reference field="0" count="1" selected="0">
            <x v="72"/>
          </reference>
          <reference field="1" count="4">
            <x v="25"/>
            <x v="34"/>
            <x v="62"/>
            <x v="68"/>
          </reference>
        </references>
      </pivotArea>
    </format>
    <format dxfId="3844">
      <pivotArea dataOnly="0" labelOnly="1" fieldPosition="0">
        <references count="2">
          <reference field="0" count="1" selected="0">
            <x v="7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43">
      <pivotArea dataOnly="0" labelOnly="1" fieldPosition="0">
        <references count="2">
          <reference field="0" count="1" selected="0">
            <x v="74"/>
          </reference>
          <reference field="1" count="2">
            <x v="25"/>
            <x v="34"/>
          </reference>
        </references>
      </pivotArea>
    </format>
    <format dxfId="3842">
      <pivotArea dataOnly="0" labelOnly="1" fieldPosition="0">
        <references count="2">
          <reference field="0" count="1" selected="0">
            <x v="76"/>
          </reference>
          <reference field="1" count="4">
            <x v="25"/>
            <x v="34"/>
            <x v="62"/>
            <x v="68"/>
          </reference>
        </references>
      </pivotArea>
    </format>
    <format dxfId="3841">
      <pivotArea dataOnly="0" labelOnly="1" fieldPosition="0">
        <references count="2">
          <reference field="0" count="1" selected="0">
            <x v="77"/>
          </reference>
          <reference field="1" count="4">
            <x v="25"/>
            <x v="34"/>
            <x v="62"/>
            <x v="68"/>
          </reference>
        </references>
      </pivotArea>
    </format>
    <format dxfId="3840">
      <pivotArea dataOnly="0" labelOnly="1" fieldPosition="0">
        <references count="2">
          <reference field="0" count="1" selected="0">
            <x v="78"/>
          </reference>
          <reference field="1" count="4">
            <x v="25"/>
            <x v="34"/>
            <x v="62"/>
            <x v="68"/>
          </reference>
        </references>
      </pivotArea>
    </format>
    <format dxfId="3839">
      <pivotArea dataOnly="0" labelOnly="1" fieldPosition="0">
        <references count="2">
          <reference field="0" count="1" selected="0">
            <x v="79"/>
          </reference>
          <reference field="1" count="4">
            <x v="25"/>
            <x v="34"/>
            <x v="62"/>
            <x v="68"/>
          </reference>
        </references>
      </pivotArea>
    </format>
    <format dxfId="3838">
      <pivotArea dataOnly="0" labelOnly="1" fieldPosition="0">
        <references count="2">
          <reference field="0" count="1" selected="0">
            <x v="80"/>
          </reference>
          <reference field="1" count="1">
            <x v="34"/>
          </reference>
        </references>
      </pivotArea>
    </format>
    <format dxfId="3837">
      <pivotArea dataOnly="0" labelOnly="1" fieldPosition="0">
        <references count="2">
          <reference field="0" count="1" selected="0">
            <x v="81"/>
          </reference>
          <reference field="1" count="4">
            <x v="25"/>
            <x v="34"/>
            <x v="62"/>
            <x v="68"/>
          </reference>
        </references>
      </pivotArea>
    </format>
    <format dxfId="3836">
      <pivotArea dataOnly="0" labelOnly="1" fieldPosition="0">
        <references count="2">
          <reference field="0" count="1" selected="0">
            <x v="82"/>
          </reference>
          <reference field="1" count="4">
            <x v="25"/>
            <x v="34"/>
            <x v="62"/>
            <x v="68"/>
          </reference>
        </references>
      </pivotArea>
    </format>
    <format dxfId="3835">
      <pivotArea dataOnly="0" labelOnly="1" fieldPosition="0">
        <references count="2">
          <reference field="0" count="1" selected="0">
            <x v="83"/>
          </reference>
          <reference field="1" count="9">
            <x v="25"/>
            <x v="29"/>
            <x v="34"/>
            <x v="37"/>
            <x v="38"/>
            <x v="62"/>
            <x v="66"/>
            <x v="68"/>
            <x v="71"/>
          </reference>
        </references>
      </pivotArea>
    </format>
    <format dxfId="3834">
      <pivotArea dataOnly="0" labelOnly="1" fieldPosition="0">
        <references count="2">
          <reference field="0" count="1" selected="0">
            <x v="84"/>
          </reference>
          <reference field="1" count="4">
            <x v="29"/>
            <x v="37"/>
            <x v="66"/>
            <x v="71"/>
          </reference>
        </references>
      </pivotArea>
    </format>
    <format dxfId="3833">
      <pivotArea dataOnly="0" labelOnly="1" fieldPosition="0">
        <references count="2">
          <reference field="0" count="1" selected="0">
            <x v="85"/>
          </reference>
          <reference field="1" count="4">
            <x v="25"/>
            <x v="34"/>
            <x v="62"/>
            <x v="68"/>
          </reference>
        </references>
      </pivotArea>
    </format>
    <format dxfId="3832">
      <pivotArea dataOnly="0" labelOnly="1" fieldPosition="0">
        <references count="2">
          <reference field="0" count="1" selected="0">
            <x v="86"/>
          </reference>
          <reference field="1" count="4">
            <x v="25"/>
            <x v="34"/>
            <x v="62"/>
            <x v="68"/>
          </reference>
        </references>
      </pivotArea>
    </format>
    <format dxfId="3831">
      <pivotArea dataOnly="0" labelOnly="1" fieldPosition="0">
        <references count="2">
          <reference field="0" count="1" selected="0">
            <x v="87"/>
          </reference>
          <reference field="1" count="4">
            <x v="25"/>
            <x v="34"/>
            <x v="62"/>
            <x v="68"/>
          </reference>
        </references>
      </pivotArea>
    </format>
    <format dxfId="3830">
      <pivotArea dataOnly="0" labelOnly="1" fieldPosition="0">
        <references count="2">
          <reference field="0" count="1" selected="0">
            <x v="88"/>
          </reference>
          <reference field="1" count="2">
            <x v="25"/>
            <x v="34"/>
          </reference>
        </references>
      </pivotArea>
    </format>
    <format dxfId="3829">
      <pivotArea dataOnly="0" labelOnly="1" fieldPosition="0">
        <references count="2">
          <reference field="0" count="1" selected="0">
            <x v="89"/>
          </reference>
          <reference field="1" count="4">
            <x v="25"/>
            <x v="34"/>
            <x v="62"/>
            <x v="68"/>
          </reference>
        </references>
      </pivotArea>
    </format>
    <format dxfId="3828">
      <pivotArea dataOnly="0" labelOnly="1" fieldPosition="0">
        <references count="2">
          <reference field="0" count="1" selected="0">
            <x v="9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27">
      <pivotArea dataOnly="0" labelOnly="1" fieldPosition="0">
        <references count="2">
          <reference field="0" count="1" selected="0">
            <x v="91"/>
          </reference>
          <reference field="1" count="2">
            <x v="25"/>
            <x v="34"/>
          </reference>
        </references>
      </pivotArea>
    </format>
    <format dxfId="3826">
      <pivotArea dataOnly="0" labelOnly="1" fieldPosition="0">
        <references count="2">
          <reference field="0" count="1" selected="0">
            <x v="93"/>
          </reference>
          <reference field="1" count="2">
            <x v="25"/>
            <x v="34"/>
          </reference>
        </references>
      </pivotArea>
    </format>
    <format dxfId="3825">
      <pivotArea dataOnly="0" labelOnly="1" fieldPosition="0">
        <references count="2">
          <reference field="0" count="1" selected="0">
            <x v="94"/>
          </reference>
          <reference field="1" count="4">
            <x v="25"/>
            <x v="34"/>
            <x v="62"/>
            <x v="68"/>
          </reference>
        </references>
      </pivotArea>
    </format>
    <format dxfId="3824">
      <pivotArea dataOnly="0" labelOnly="1" fieldPosition="0">
        <references count="2">
          <reference field="0" count="1" selected="0">
            <x v="95"/>
          </reference>
          <reference field="1" count="2">
            <x v="25"/>
            <x v="34"/>
          </reference>
        </references>
      </pivotArea>
    </format>
    <format dxfId="3823">
      <pivotArea dataOnly="0" labelOnly="1" fieldPosition="0">
        <references count="2">
          <reference field="0" count="1" selected="0">
            <x v="96"/>
          </reference>
          <reference field="1" count="4">
            <x v="25"/>
            <x v="34"/>
            <x v="62"/>
            <x v="68"/>
          </reference>
        </references>
      </pivotArea>
    </format>
    <format dxfId="3822">
      <pivotArea dataOnly="0" labelOnly="1" fieldPosition="0">
        <references count="2">
          <reference field="0" count="1" selected="0">
            <x v="97"/>
          </reference>
          <reference field="1" count="4">
            <x v="25"/>
            <x v="34"/>
            <x v="62"/>
            <x v="68"/>
          </reference>
        </references>
      </pivotArea>
    </format>
    <format dxfId="3821">
      <pivotArea dataOnly="0" labelOnly="1" fieldPosition="0">
        <references count="2">
          <reference field="0" count="1" selected="0">
            <x v="98"/>
          </reference>
          <reference field="1" count="2">
            <x v="25"/>
            <x v="34"/>
          </reference>
        </references>
      </pivotArea>
    </format>
    <format dxfId="3820">
      <pivotArea dataOnly="0" labelOnly="1" fieldPosition="0">
        <references count="2">
          <reference field="0" count="1" selected="0">
            <x v="99"/>
          </reference>
          <reference field="1" count="4">
            <x v="25"/>
            <x v="34"/>
            <x v="62"/>
            <x v="68"/>
          </reference>
        </references>
      </pivotArea>
    </format>
    <format dxfId="3819">
      <pivotArea dataOnly="0" labelOnly="1" fieldPosition="0">
        <references count="2">
          <reference field="0" count="1" selected="0">
            <x v="100"/>
          </reference>
          <reference field="1" count="2">
            <x v="25"/>
            <x v="34"/>
          </reference>
        </references>
      </pivotArea>
    </format>
    <format dxfId="3818">
      <pivotArea dataOnly="0" labelOnly="1" fieldPosition="0">
        <references count="2">
          <reference field="0" count="1" selected="0">
            <x v="101"/>
          </reference>
          <reference field="1" count="4">
            <x v="25"/>
            <x v="34"/>
            <x v="62"/>
            <x v="68"/>
          </reference>
        </references>
      </pivotArea>
    </format>
    <format dxfId="3817">
      <pivotArea dataOnly="0" labelOnly="1" fieldPosition="0">
        <references count="2">
          <reference field="0" count="1" selected="0">
            <x v="10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16">
      <pivotArea dataOnly="0" labelOnly="1" fieldPosition="0">
        <references count="2">
          <reference field="0" count="1" selected="0">
            <x v="103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3815">
      <pivotArea dataOnly="0" labelOnly="1" fieldPosition="0">
        <references count="2">
          <reference field="0" count="1" selected="0">
            <x v="104"/>
          </reference>
          <reference field="1" count="4">
            <x v="25"/>
            <x v="34"/>
            <x v="62"/>
            <x v="68"/>
          </reference>
        </references>
      </pivotArea>
    </format>
    <format dxfId="3814">
      <pivotArea dataOnly="0" labelOnly="1" fieldPosition="0">
        <references count="2">
          <reference field="0" count="1" selected="0">
            <x v="105"/>
          </reference>
          <reference field="1" count="2">
            <x v="25"/>
            <x v="34"/>
          </reference>
        </references>
      </pivotArea>
    </format>
    <format dxfId="3813">
      <pivotArea dataOnly="0" labelOnly="1" fieldPosition="0">
        <references count="2">
          <reference field="0" count="1" selected="0">
            <x v="1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12">
      <pivotArea dataOnly="0" labelOnly="1" fieldPosition="0">
        <references count="2">
          <reference field="0" count="1" selected="0">
            <x v="107"/>
          </reference>
          <reference field="1" count="2">
            <x v="25"/>
            <x v="34"/>
          </reference>
        </references>
      </pivotArea>
    </format>
    <format dxfId="3811">
      <pivotArea dataOnly="0" labelOnly="1" fieldPosition="0">
        <references count="2">
          <reference field="0" count="1" selected="0">
            <x v="108"/>
          </reference>
          <reference field="1" count="2">
            <x v="25"/>
            <x v="34"/>
          </reference>
        </references>
      </pivotArea>
    </format>
    <format dxfId="3810">
      <pivotArea dataOnly="0" labelOnly="1" fieldPosition="0">
        <references count="2">
          <reference field="0" count="1" selected="0">
            <x v="10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09">
      <pivotArea dataOnly="0" labelOnly="1" fieldPosition="0">
        <references count="2">
          <reference field="0" count="1" selected="0">
            <x v="1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08">
      <pivotArea dataOnly="0" labelOnly="1" fieldPosition="0">
        <references count="2">
          <reference field="0" count="1" selected="0">
            <x v="111"/>
          </reference>
          <reference field="1" count="4">
            <x v="25"/>
            <x v="34"/>
            <x v="62"/>
            <x v="68"/>
          </reference>
        </references>
      </pivotArea>
    </format>
    <format dxfId="3807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3806">
      <pivotArea dataOnly="0" labelOnly="1" fieldPosition="0">
        <references count="2">
          <reference field="0" count="1" selected="0">
            <x v="1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805">
      <pivotArea dataOnly="0" labelOnly="1" fieldPosition="0">
        <references count="2">
          <reference field="0" count="1" selected="0">
            <x v="114"/>
          </reference>
          <reference field="1" count="4">
            <x v="25"/>
            <x v="34"/>
            <x v="62"/>
            <x v="68"/>
          </reference>
        </references>
      </pivotArea>
    </format>
    <format dxfId="3804">
      <pivotArea dataOnly="0" labelOnly="1" fieldPosition="0">
        <references count="2">
          <reference field="0" count="1" selected="0">
            <x v="115"/>
          </reference>
          <reference field="1" count="4">
            <x v="25"/>
            <x v="34"/>
            <x v="62"/>
            <x v="68"/>
          </reference>
        </references>
      </pivotArea>
    </format>
    <format dxfId="3803">
      <pivotArea dataOnly="0" labelOnly="1" fieldPosition="0">
        <references count="2">
          <reference field="0" count="1" selected="0">
            <x v="117"/>
          </reference>
          <reference field="1" count="6">
            <x v="25"/>
            <x v="29"/>
            <x v="34"/>
            <x v="37"/>
            <x v="66"/>
            <x v="71"/>
          </reference>
        </references>
      </pivotArea>
    </format>
    <format dxfId="3802">
      <pivotArea dataOnly="0" labelOnly="1" fieldPosition="0">
        <references count="2">
          <reference field="0" count="1" selected="0">
            <x v="118"/>
          </reference>
          <reference field="1" count="4">
            <x v="25"/>
            <x v="34"/>
            <x v="62"/>
            <x v="68"/>
          </reference>
        </references>
      </pivotArea>
    </format>
    <format dxfId="3801">
      <pivotArea dataOnly="0" labelOnly="1" fieldPosition="0">
        <references count="2">
          <reference field="0" count="1" selected="0">
            <x v="119"/>
          </reference>
          <reference field="1" count="2">
            <x v="25"/>
            <x v="34"/>
          </reference>
        </references>
      </pivotArea>
    </format>
    <format dxfId="3800">
      <pivotArea dataOnly="0" labelOnly="1" fieldPosition="0">
        <references count="2">
          <reference field="0" count="1" selected="0">
            <x v="121"/>
          </reference>
          <reference field="1" count="4">
            <x v="25"/>
            <x v="34"/>
            <x v="62"/>
            <x v="68"/>
          </reference>
        </references>
      </pivotArea>
    </format>
    <format dxfId="3799">
      <pivotArea dataOnly="0" labelOnly="1" fieldPosition="0">
        <references count="2">
          <reference field="0" count="1" selected="0">
            <x v="122"/>
          </reference>
          <reference field="1" count="4">
            <x v="25"/>
            <x v="34"/>
            <x v="62"/>
            <x v="68"/>
          </reference>
        </references>
      </pivotArea>
    </format>
    <format dxfId="3798">
      <pivotArea dataOnly="0" labelOnly="1" fieldPosition="0">
        <references count="2">
          <reference field="0" count="1" selected="0">
            <x v="123"/>
          </reference>
          <reference field="1" count="4">
            <x v="25"/>
            <x v="34"/>
            <x v="62"/>
            <x v="68"/>
          </reference>
        </references>
      </pivotArea>
    </format>
    <format dxfId="3797">
      <pivotArea dataOnly="0" labelOnly="1" fieldPosition="0">
        <references count="2">
          <reference field="0" count="1" selected="0">
            <x v="12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96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3795">
      <pivotArea dataOnly="0" labelOnly="1" fieldPosition="0">
        <references count="2">
          <reference field="0" count="1" selected="0">
            <x v="126"/>
          </reference>
          <reference field="1" count="4">
            <x v="25"/>
            <x v="34"/>
            <x v="62"/>
            <x v="68"/>
          </reference>
        </references>
      </pivotArea>
    </format>
    <format dxfId="3794">
      <pivotArea dataOnly="0" labelOnly="1" fieldPosition="0">
        <references count="2">
          <reference field="0" count="1" selected="0">
            <x v="12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93">
      <pivotArea dataOnly="0" labelOnly="1" fieldPosition="0">
        <references count="2">
          <reference field="0" count="1" selected="0">
            <x v="128"/>
          </reference>
          <reference field="1" count="2">
            <x v="25"/>
            <x v="34"/>
          </reference>
        </references>
      </pivotArea>
    </format>
    <format dxfId="3792">
      <pivotArea dataOnly="0" labelOnly="1" fieldPosition="0">
        <references count="2">
          <reference field="0" count="1" selected="0">
            <x v="129"/>
          </reference>
          <reference field="1" count="2">
            <x v="25"/>
            <x v="34"/>
          </reference>
        </references>
      </pivotArea>
    </format>
    <format dxfId="3791">
      <pivotArea dataOnly="0" labelOnly="1" fieldPosition="0">
        <references count="2">
          <reference field="0" count="1" selected="0">
            <x v="130"/>
          </reference>
          <reference field="1" count="4">
            <x v="25"/>
            <x v="34"/>
            <x v="62"/>
            <x v="68"/>
          </reference>
        </references>
      </pivotArea>
    </format>
    <format dxfId="3790">
      <pivotArea dataOnly="0" labelOnly="1" fieldPosition="0">
        <references count="2">
          <reference field="0" count="1" selected="0">
            <x v="131"/>
          </reference>
          <reference field="1" count="2">
            <x v="62"/>
            <x v="68"/>
          </reference>
        </references>
      </pivotArea>
    </format>
    <format dxfId="3789">
      <pivotArea dataOnly="0" labelOnly="1" fieldPosition="0">
        <references count="2">
          <reference field="0" count="1" selected="0">
            <x v="132"/>
          </reference>
          <reference field="1" count="4">
            <x v="25"/>
            <x v="34"/>
            <x v="62"/>
            <x v="68"/>
          </reference>
        </references>
      </pivotArea>
    </format>
    <format dxfId="3788">
      <pivotArea dataOnly="0" labelOnly="1" fieldPosition="0">
        <references count="2">
          <reference field="0" count="1" selected="0">
            <x v="133"/>
          </reference>
          <reference field="1" count="4">
            <x v="25"/>
            <x v="34"/>
            <x v="62"/>
            <x v="68"/>
          </reference>
        </references>
      </pivotArea>
    </format>
    <format dxfId="3787">
      <pivotArea dataOnly="0" labelOnly="1" fieldPosition="0">
        <references count="2">
          <reference field="0" count="1" selected="0">
            <x v="134"/>
          </reference>
          <reference field="1" count="2">
            <x v="25"/>
            <x v="34"/>
          </reference>
        </references>
      </pivotArea>
    </format>
    <format dxfId="3786">
      <pivotArea dataOnly="0" labelOnly="1" fieldPosition="0">
        <references count="2">
          <reference field="0" count="1" selected="0">
            <x v="13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85">
      <pivotArea dataOnly="0" labelOnly="1" fieldPosition="0">
        <references count="2">
          <reference field="0" count="1" selected="0">
            <x v="136"/>
          </reference>
          <reference field="1" count="11">
            <x v="25"/>
            <x v="29"/>
            <x v="30"/>
            <x v="33"/>
            <x v="34"/>
            <x v="37"/>
            <x v="38"/>
            <x v="62"/>
            <x v="66"/>
            <x v="68"/>
            <x v="71"/>
          </reference>
        </references>
      </pivotArea>
    </format>
    <format dxfId="3784">
      <pivotArea dataOnly="0" labelOnly="1" fieldPosition="0">
        <references count="2">
          <reference field="0" count="1" selected="0">
            <x v="137"/>
          </reference>
          <reference field="1" count="4">
            <x v="25"/>
            <x v="34"/>
            <x v="62"/>
            <x v="68"/>
          </reference>
        </references>
      </pivotArea>
    </format>
    <format dxfId="3783">
      <pivotArea dataOnly="0" labelOnly="1" fieldPosition="0">
        <references count="2">
          <reference field="0" count="1" selected="0">
            <x v="138"/>
          </reference>
          <reference field="1" count="4">
            <x v="25"/>
            <x v="34"/>
            <x v="62"/>
            <x v="68"/>
          </reference>
        </references>
      </pivotArea>
    </format>
    <format dxfId="3782">
      <pivotArea dataOnly="0" labelOnly="1" fieldPosition="0">
        <references count="2">
          <reference field="0" count="1" selected="0">
            <x v="13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81">
      <pivotArea dataOnly="0" labelOnly="1" fieldPosition="0">
        <references count="2">
          <reference field="0" count="1" selected="0">
            <x v="140"/>
          </reference>
          <reference field="1" count="4">
            <x v="25"/>
            <x v="34"/>
            <x v="62"/>
            <x v="68"/>
          </reference>
        </references>
      </pivotArea>
    </format>
    <format dxfId="3780">
      <pivotArea dataOnly="0" labelOnly="1" fieldPosition="0">
        <references count="2">
          <reference field="0" count="1" selected="0">
            <x v="141"/>
          </reference>
          <reference field="1" count="4">
            <x v="25"/>
            <x v="34"/>
            <x v="62"/>
            <x v="68"/>
          </reference>
        </references>
      </pivotArea>
    </format>
    <format dxfId="3779">
      <pivotArea dataOnly="0" labelOnly="1" fieldPosition="0">
        <references count="2">
          <reference field="0" count="1" selected="0">
            <x v="14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78">
      <pivotArea dataOnly="0" labelOnly="1" fieldPosition="0">
        <references count="2">
          <reference field="0" count="1" selected="0">
            <x v="143"/>
          </reference>
          <reference field="1" count="4">
            <x v="25"/>
            <x v="34"/>
            <x v="62"/>
            <x v="68"/>
          </reference>
        </references>
      </pivotArea>
    </format>
    <format dxfId="3777">
      <pivotArea dataOnly="0" labelOnly="1" fieldPosition="0">
        <references count="2">
          <reference field="0" count="1" selected="0">
            <x v="14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76">
      <pivotArea dataOnly="0" labelOnly="1" fieldPosition="0">
        <references count="2">
          <reference field="0" count="1" selected="0">
            <x v="145"/>
          </reference>
          <reference field="1" count="2">
            <x v="25"/>
            <x v="34"/>
          </reference>
        </references>
      </pivotArea>
    </format>
    <format dxfId="3775">
      <pivotArea dataOnly="0" labelOnly="1" fieldPosition="0">
        <references count="2">
          <reference field="0" count="1" selected="0">
            <x v="146"/>
          </reference>
          <reference field="1" count="4">
            <x v="25"/>
            <x v="34"/>
            <x v="62"/>
            <x v="68"/>
          </reference>
        </references>
      </pivotArea>
    </format>
    <format dxfId="3774">
      <pivotArea dataOnly="0" labelOnly="1" fieldPosition="0">
        <references count="2">
          <reference field="0" count="1" selected="0">
            <x v="1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73">
      <pivotArea dataOnly="0" labelOnly="1" fieldPosition="0">
        <references count="2">
          <reference field="0" count="1" selected="0">
            <x v="148"/>
          </reference>
          <reference field="1" count="4">
            <x v="25"/>
            <x v="34"/>
            <x v="62"/>
            <x v="68"/>
          </reference>
        </references>
      </pivotArea>
    </format>
    <format dxfId="3772">
      <pivotArea dataOnly="0" labelOnly="1" fieldPosition="0">
        <references count="2">
          <reference field="0" count="1" selected="0">
            <x v="149"/>
          </reference>
          <reference field="1" count="4">
            <x v="25"/>
            <x v="34"/>
            <x v="62"/>
            <x v="68"/>
          </reference>
        </references>
      </pivotArea>
    </format>
    <format dxfId="3771">
      <pivotArea dataOnly="0" labelOnly="1" fieldPosition="0">
        <references count="2">
          <reference field="0" count="1" selected="0">
            <x v="15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70">
      <pivotArea dataOnly="0" labelOnly="1" fieldPosition="0">
        <references count="2">
          <reference field="0" count="1" selected="0">
            <x v="151"/>
          </reference>
          <reference field="1" count="4">
            <x v="25"/>
            <x v="34"/>
            <x v="62"/>
            <x v="68"/>
          </reference>
        </references>
      </pivotArea>
    </format>
    <format dxfId="3769">
      <pivotArea dataOnly="0" labelOnly="1" fieldPosition="0">
        <references count="2">
          <reference field="0" count="1" selected="0">
            <x v="152"/>
          </reference>
          <reference field="1" count="4">
            <x v="25"/>
            <x v="34"/>
            <x v="62"/>
            <x v="68"/>
          </reference>
        </references>
      </pivotArea>
    </format>
    <format dxfId="3768">
      <pivotArea dataOnly="0" labelOnly="1" fieldPosition="0">
        <references count="2">
          <reference field="0" count="1" selected="0">
            <x v="153"/>
          </reference>
          <reference field="1" count="4">
            <x v="25"/>
            <x v="34"/>
            <x v="62"/>
            <x v="68"/>
          </reference>
        </references>
      </pivotArea>
    </format>
    <format dxfId="3767">
      <pivotArea dataOnly="0" labelOnly="1" fieldPosition="0">
        <references count="2">
          <reference field="0" count="1" selected="0">
            <x v="15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66">
      <pivotArea dataOnly="0" labelOnly="1" fieldPosition="0">
        <references count="2">
          <reference field="0" count="1" selected="0">
            <x v="15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65">
      <pivotArea dataOnly="0" labelOnly="1" fieldPosition="0">
        <references count="2">
          <reference field="0" count="1" selected="0">
            <x v="156"/>
          </reference>
          <reference field="1" count="4">
            <x v="25"/>
            <x v="34"/>
            <x v="62"/>
            <x v="68"/>
          </reference>
        </references>
      </pivotArea>
    </format>
    <format dxfId="3764">
      <pivotArea dataOnly="0" labelOnly="1" fieldPosition="0">
        <references count="2">
          <reference field="0" count="1" selected="0">
            <x v="157"/>
          </reference>
          <reference field="1" count="4">
            <x v="25"/>
            <x v="34"/>
            <x v="62"/>
            <x v="68"/>
          </reference>
        </references>
      </pivotArea>
    </format>
    <format dxfId="3763">
      <pivotArea dataOnly="0" labelOnly="1" fieldPosition="0">
        <references count="2">
          <reference field="0" count="1" selected="0">
            <x v="158"/>
          </reference>
          <reference field="1" count="4">
            <x v="25"/>
            <x v="34"/>
            <x v="62"/>
            <x v="68"/>
          </reference>
        </references>
      </pivotArea>
    </format>
    <format dxfId="3762">
      <pivotArea dataOnly="0" labelOnly="1" fieldPosition="0">
        <references count="2">
          <reference field="0" count="1" selected="0">
            <x v="1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61">
      <pivotArea dataOnly="0" labelOnly="1" fieldPosition="0">
        <references count="2">
          <reference field="0" count="1" selected="0">
            <x v="160"/>
          </reference>
          <reference field="1" count="4">
            <x v="25"/>
            <x v="34"/>
            <x v="62"/>
            <x v="68"/>
          </reference>
        </references>
      </pivotArea>
    </format>
    <format dxfId="3760">
      <pivotArea dataOnly="0" labelOnly="1" fieldPosition="0">
        <references count="2">
          <reference field="0" count="1" selected="0">
            <x v="161"/>
          </reference>
          <reference field="1" count="4">
            <x v="25"/>
            <x v="34"/>
            <x v="62"/>
            <x v="68"/>
          </reference>
        </references>
      </pivotArea>
    </format>
    <format dxfId="3759">
      <pivotArea dataOnly="0" labelOnly="1" fieldPosition="0">
        <references count="2">
          <reference field="0" count="1" selected="0">
            <x v="162"/>
          </reference>
          <reference field="1" count="4">
            <x v="25"/>
            <x v="34"/>
            <x v="62"/>
            <x v="68"/>
          </reference>
        </references>
      </pivotArea>
    </format>
    <format dxfId="3758">
      <pivotArea dataOnly="0" labelOnly="1" fieldPosition="0">
        <references count="2">
          <reference field="0" count="1" selected="0">
            <x v="16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57">
      <pivotArea dataOnly="0" labelOnly="1" fieldPosition="0">
        <references count="2">
          <reference field="0" count="1" selected="0">
            <x v="164"/>
          </reference>
          <reference field="1" count="4">
            <x v="25"/>
            <x v="34"/>
            <x v="62"/>
            <x v="68"/>
          </reference>
        </references>
      </pivotArea>
    </format>
    <format dxfId="3756">
      <pivotArea dataOnly="0" labelOnly="1" fieldPosition="0">
        <references count="2">
          <reference field="0" count="1" selected="0">
            <x v="16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55">
      <pivotArea dataOnly="0" labelOnly="1" fieldPosition="0">
        <references count="2">
          <reference field="0" count="1" selected="0">
            <x v="166"/>
          </reference>
          <reference field="1" count="2">
            <x v="25"/>
            <x v="34"/>
          </reference>
        </references>
      </pivotArea>
    </format>
    <format dxfId="3754">
      <pivotArea dataOnly="0" labelOnly="1" fieldPosition="0">
        <references count="2">
          <reference field="0" count="1" selected="0">
            <x v="16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53">
      <pivotArea dataOnly="0" labelOnly="1" fieldPosition="0">
        <references count="2">
          <reference field="0" count="1" selected="0">
            <x v="168"/>
          </reference>
          <reference field="1" count="4">
            <x v="25"/>
            <x v="34"/>
            <x v="62"/>
            <x v="68"/>
          </reference>
        </references>
      </pivotArea>
    </format>
    <format dxfId="3752">
      <pivotArea dataOnly="0" labelOnly="1" fieldPosition="0">
        <references count="2">
          <reference field="0" count="1" selected="0">
            <x v="169"/>
          </reference>
          <reference field="1" count="2">
            <x v="25"/>
            <x v="34"/>
          </reference>
        </references>
      </pivotArea>
    </format>
    <format dxfId="3751">
      <pivotArea dataOnly="0" labelOnly="1" fieldPosition="0">
        <references count="2">
          <reference field="0" count="1" selected="0">
            <x v="17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50">
      <pivotArea dataOnly="0" labelOnly="1" fieldPosition="0">
        <references count="2">
          <reference field="0" count="1" selected="0">
            <x v="171"/>
          </reference>
          <reference field="1" count="4">
            <x v="25"/>
            <x v="34"/>
            <x v="62"/>
            <x v="68"/>
          </reference>
        </references>
      </pivotArea>
    </format>
    <format dxfId="3749">
      <pivotArea dataOnly="0" labelOnly="1" fieldPosition="0">
        <references count="2">
          <reference field="0" count="1" selected="0">
            <x v="172"/>
          </reference>
          <reference field="1" count="2">
            <x v="25"/>
            <x v="34"/>
          </reference>
        </references>
      </pivotArea>
    </format>
    <format dxfId="3748">
      <pivotArea dataOnly="0" labelOnly="1" fieldPosition="0">
        <references count="2">
          <reference field="0" count="1" selected="0">
            <x v="173"/>
          </reference>
          <reference field="1" count="4">
            <x v="25"/>
            <x v="34"/>
            <x v="62"/>
            <x v="68"/>
          </reference>
        </references>
      </pivotArea>
    </format>
    <format dxfId="3747">
      <pivotArea dataOnly="0" labelOnly="1" fieldPosition="0">
        <references count="2">
          <reference field="0" count="1" selected="0">
            <x v="175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3746">
      <pivotArea dataOnly="0" labelOnly="1" fieldPosition="0">
        <references count="2">
          <reference field="0" count="1" selected="0">
            <x v="176"/>
          </reference>
          <reference field="1" count="2">
            <x v="25"/>
            <x v="34"/>
          </reference>
        </references>
      </pivotArea>
    </format>
    <format dxfId="3745">
      <pivotArea dataOnly="0" labelOnly="1" fieldPosition="0">
        <references count="2">
          <reference field="0" count="1" selected="0">
            <x v="177"/>
          </reference>
          <reference field="1" count="2">
            <x v="25"/>
            <x v="34"/>
          </reference>
        </references>
      </pivotArea>
    </format>
    <format dxfId="3744">
      <pivotArea dataOnly="0" labelOnly="1" fieldPosition="0">
        <references count="2">
          <reference field="0" count="1" selected="0">
            <x v="179"/>
          </reference>
          <reference field="1" count="2">
            <x v="25"/>
            <x v="34"/>
          </reference>
        </references>
      </pivotArea>
    </format>
    <format dxfId="3743">
      <pivotArea dataOnly="0" labelOnly="1" fieldPosition="0">
        <references count="2">
          <reference field="0" count="1" selected="0">
            <x v="180"/>
          </reference>
          <reference field="1" count="2">
            <x v="25"/>
            <x v="34"/>
          </reference>
        </references>
      </pivotArea>
    </format>
    <format dxfId="3742">
      <pivotArea dataOnly="0" labelOnly="1" fieldPosition="0">
        <references count="2">
          <reference field="0" count="1" selected="0">
            <x v="181"/>
          </reference>
          <reference field="1" count="4">
            <x v="25"/>
            <x v="34"/>
            <x v="62"/>
            <x v="68"/>
          </reference>
        </references>
      </pivotArea>
    </format>
    <format dxfId="3741">
      <pivotArea dataOnly="0" labelOnly="1" fieldPosition="0">
        <references count="2">
          <reference field="0" count="1" selected="0">
            <x v="182"/>
          </reference>
          <reference field="1" count="4">
            <x v="25"/>
            <x v="34"/>
            <x v="62"/>
            <x v="68"/>
          </reference>
        </references>
      </pivotArea>
    </format>
    <format dxfId="3740">
      <pivotArea dataOnly="0" labelOnly="1" fieldPosition="0">
        <references count="2">
          <reference field="0" count="1" selected="0">
            <x v="183"/>
          </reference>
          <reference field="1" count="2">
            <x v="25"/>
            <x v="34"/>
          </reference>
        </references>
      </pivotArea>
    </format>
    <format dxfId="3739">
      <pivotArea dataOnly="0" labelOnly="1" fieldPosition="0">
        <references count="2">
          <reference field="0" count="1" selected="0">
            <x v="184"/>
          </reference>
          <reference field="1" count="3">
            <x v="34"/>
            <x v="62"/>
            <x v="68"/>
          </reference>
        </references>
      </pivotArea>
    </format>
    <format dxfId="3738">
      <pivotArea dataOnly="0" labelOnly="1" fieldPosition="0">
        <references count="2">
          <reference field="0" count="1" selected="0">
            <x v="185"/>
          </reference>
          <reference field="1" count="2">
            <x v="25"/>
            <x v="34"/>
          </reference>
        </references>
      </pivotArea>
    </format>
    <format dxfId="3737">
      <pivotArea dataOnly="0" labelOnly="1" fieldPosition="0">
        <references count="2">
          <reference field="0" count="1" selected="0">
            <x v="186"/>
          </reference>
          <reference field="1" count="4">
            <x v="25"/>
            <x v="34"/>
            <x v="62"/>
            <x v="68"/>
          </reference>
        </references>
      </pivotArea>
    </format>
    <format dxfId="3736">
      <pivotArea dataOnly="0" labelOnly="1" fieldPosition="0">
        <references count="2">
          <reference field="0" count="1" selected="0">
            <x v="187"/>
          </reference>
          <reference field="1" count="4">
            <x v="25"/>
            <x v="34"/>
            <x v="62"/>
            <x v="68"/>
          </reference>
        </references>
      </pivotArea>
    </format>
    <format dxfId="3735">
      <pivotArea dataOnly="0" labelOnly="1" fieldPosition="0">
        <references count="2">
          <reference field="0" count="1" selected="0">
            <x v="188"/>
          </reference>
          <reference field="1" count="2">
            <x v="25"/>
            <x v="34"/>
          </reference>
        </references>
      </pivotArea>
    </format>
    <format dxfId="3734">
      <pivotArea dataOnly="0" labelOnly="1" fieldPosition="0">
        <references count="2">
          <reference field="0" count="1" selected="0">
            <x v="189"/>
          </reference>
          <reference field="1" count="4">
            <x v="25"/>
            <x v="34"/>
            <x v="62"/>
            <x v="68"/>
          </reference>
        </references>
      </pivotArea>
    </format>
    <format dxfId="3733">
      <pivotArea dataOnly="0" labelOnly="1" fieldPosition="0">
        <references count="2">
          <reference field="0" count="1" selected="0">
            <x v="190"/>
          </reference>
          <reference field="1" count="4">
            <x v="29"/>
            <x v="37"/>
            <x v="66"/>
            <x v="71"/>
          </reference>
        </references>
      </pivotArea>
    </format>
    <format dxfId="3732">
      <pivotArea dataOnly="0" labelOnly="1" fieldPosition="0">
        <references count="2">
          <reference field="0" count="1" selected="0">
            <x v="19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31">
      <pivotArea dataOnly="0" labelOnly="1" fieldPosition="0">
        <references count="2">
          <reference field="0" count="1" selected="0">
            <x v="192"/>
          </reference>
          <reference field="1" count="4">
            <x v="25"/>
            <x v="34"/>
            <x v="62"/>
            <x v="68"/>
          </reference>
        </references>
      </pivotArea>
    </format>
    <format dxfId="3730">
      <pivotArea dataOnly="0" labelOnly="1" fieldPosition="0">
        <references count="2">
          <reference field="0" count="1" selected="0">
            <x v="193"/>
          </reference>
          <reference field="1" count="2">
            <x v="25"/>
            <x v="34"/>
          </reference>
        </references>
      </pivotArea>
    </format>
    <format dxfId="3729">
      <pivotArea dataOnly="0" labelOnly="1" fieldPosition="0">
        <references count="2">
          <reference field="0" count="1" selected="0">
            <x v="19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28">
      <pivotArea dataOnly="0" labelOnly="1" fieldPosition="0">
        <references count="2">
          <reference field="0" count="1" selected="0">
            <x v="195"/>
          </reference>
          <reference field="1" count="4">
            <x v="25"/>
            <x v="34"/>
            <x v="62"/>
            <x v="68"/>
          </reference>
        </references>
      </pivotArea>
    </format>
    <format dxfId="3727">
      <pivotArea dataOnly="0" labelOnly="1" fieldPosition="0">
        <references count="2">
          <reference field="0" count="1" selected="0">
            <x v="196"/>
          </reference>
          <reference field="1" count="4">
            <x v="25"/>
            <x v="34"/>
            <x v="62"/>
            <x v="68"/>
          </reference>
        </references>
      </pivotArea>
    </format>
    <format dxfId="3726">
      <pivotArea dataOnly="0" labelOnly="1" fieldPosition="0">
        <references count="2">
          <reference field="0" count="1" selected="0">
            <x v="197"/>
          </reference>
          <reference field="1" count="4">
            <x v="25"/>
            <x v="34"/>
            <x v="62"/>
            <x v="68"/>
          </reference>
        </references>
      </pivotArea>
    </format>
    <format dxfId="3725">
      <pivotArea dataOnly="0" labelOnly="1" fieldPosition="0">
        <references count="2">
          <reference field="0" count="1" selected="0">
            <x v="198"/>
          </reference>
          <reference field="1" count="2">
            <x v="25"/>
            <x v="34"/>
          </reference>
        </references>
      </pivotArea>
    </format>
    <format dxfId="3724">
      <pivotArea dataOnly="0" labelOnly="1" fieldPosition="0">
        <references count="2">
          <reference field="0" count="1" selected="0">
            <x v="199"/>
          </reference>
          <reference field="1" count="4">
            <x v="25"/>
            <x v="34"/>
            <x v="62"/>
            <x v="68"/>
          </reference>
        </references>
      </pivotArea>
    </format>
    <format dxfId="3723">
      <pivotArea dataOnly="0" labelOnly="1" fieldPosition="0">
        <references count="2">
          <reference field="0" count="1" selected="0">
            <x v="201"/>
          </reference>
          <reference field="1" count="4">
            <x v="25"/>
            <x v="34"/>
            <x v="62"/>
            <x v="68"/>
          </reference>
        </references>
      </pivotArea>
    </format>
    <format dxfId="3722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3721">
      <pivotArea dataOnly="0" labelOnly="1" fieldPosition="0">
        <references count="2">
          <reference field="0" count="1" selected="0">
            <x v="203"/>
          </reference>
          <reference field="1" count="2">
            <x v="25"/>
            <x v="34"/>
          </reference>
        </references>
      </pivotArea>
    </format>
    <format dxfId="3720">
      <pivotArea dataOnly="0" labelOnly="1" fieldPosition="0">
        <references count="2">
          <reference field="0" count="1" selected="0">
            <x v="204"/>
          </reference>
          <reference field="1" count="4">
            <x v="25"/>
            <x v="34"/>
            <x v="62"/>
            <x v="68"/>
          </reference>
        </references>
      </pivotArea>
    </format>
    <format dxfId="3719">
      <pivotArea dataOnly="0" labelOnly="1" fieldPosition="0">
        <references count="2">
          <reference field="0" count="1" selected="0">
            <x v="205"/>
          </reference>
          <reference field="1" count="4">
            <x v="25"/>
            <x v="34"/>
            <x v="62"/>
            <x v="68"/>
          </reference>
        </references>
      </pivotArea>
    </format>
    <format dxfId="3718">
      <pivotArea dataOnly="0" labelOnly="1" fieldPosition="0">
        <references count="2">
          <reference field="0" count="1" selected="0">
            <x v="20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17">
      <pivotArea dataOnly="0" labelOnly="1" fieldPosition="0">
        <references count="2">
          <reference field="0" count="1" selected="0">
            <x v="207"/>
          </reference>
          <reference field="1" count="4">
            <x v="25"/>
            <x v="34"/>
            <x v="62"/>
            <x v="68"/>
          </reference>
        </references>
      </pivotArea>
    </format>
    <format dxfId="3716">
      <pivotArea dataOnly="0" labelOnly="1" fieldPosition="0">
        <references count="2">
          <reference field="0" count="1" selected="0">
            <x v="208"/>
          </reference>
          <reference field="1" count="2">
            <x v="25"/>
            <x v="34"/>
          </reference>
        </references>
      </pivotArea>
    </format>
    <format dxfId="3715">
      <pivotArea dataOnly="0" labelOnly="1" fieldPosition="0">
        <references count="2">
          <reference field="0" count="1" selected="0">
            <x v="209"/>
          </reference>
          <reference field="1" count="4">
            <x v="25"/>
            <x v="34"/>
            <x v="62"/>
            <x v="68"/>
          </reference>
        </references>
      </pivotArea>
    </format>
    <format dxfId="3714">
      <pivotArea dataOnly="0" labelOnly="1" fieldPosition="0">
        <references count="2">
          <reference field="0" count="1" selected="0">
            <x v="21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13">
      <pivotArea dataOnly="0" labelOnly="1" fieldPosition="0">
        <references count="2">
          <reference field="0" count="1" selected="0">
            <x v="21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12">
      <pivotArea dataOnly="0" labelOnly="1" fieldPosition="0">
        <references count="2">
          <reference field="0" count="1" selected="0">
            <x v="212"/>
          </reference>
          <reference field="1" count="4">
            <x v="25"/>
            <x v="34"/>
            <x v="62"/>
            <x v="68"/>
          </reference>
        </references>
      </pivotArea>
    </format>
    <format dxfId="3711">
      <pivotArea dataOnly="0" labelOnly="1" fieldPosition="0">
        <references count="2">
          <reference field="0" count="1" selected="0">
            <x v="21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10">
      <pivotArea dataOnly="0" labelOnly="1" fieldPosition="0">
        <references count="2">
          <reference field="0" count="1" selected="0">
            <x v="214"/>
          </reference>
          <reference field="1" count="4">
            <x v="25"/>
            <x v="34"/>
            <x v="62"/>
            <x v="68"/>
          </reference>
        </references>
      </pivotArea>
    </format>
    <format dxfId="3709">
      <pivotArea dataOnly="0" labelOnly="1" fieldPosition="0">
        <references count="2">
          <reference field="0" count="1" selected="0">
            <x v="21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08">
      <pivotArea dataOnly="0" labelOnly="1" fieldPosition="0">
        <references count="2">
          <reference field="0" count="1" selected="0">
            <x v="216"/>
          </reference>
          <reference field="1" count="4">
            <x v="25"/>
            <x v="34"/>
            <x v="62"/>
            <x v="68"/>
          </reference>
        </references>
      </pivotArea>
    </format>
    <format dxfId="3707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3706">
      <pivotArea dataOnly="0" labelOnly="1" fieldPosition="0">
        <references count="2">
          <reference field="0" count="1" selected="0">
            <x v="21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05">
      <pivotArea dataOnly="0" labelOnly="1" fieldPosition="0">
        <references count="2">
          <reference field="0" count="1" selected="0">
            <x v="21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04">
      <pivotArea dataOnly="0" labelOnly="1" fieldPosition="0">
        <references count="2">
          <reference field="0" count="1" selected="0">
            <x v="22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03">
      <pivotArea dataOnly="0" labelOnly="1" fieldPosition="0">
        <references count="2">
          <reference field="0" count="1" selected="0">
            <x v="221"/>
          </reference>
          <reference field="1" count="4">
            <x v="25"/>
            <x v="34"/>
            <x v="62"/>
            <x v="68"/>
          </reference>
        </references>
      </pivotArea>
    </format>
    <format dxfId="3702">
      <pivotArea dataOnly="0" labelOnly="1" fieldPosition="0">
        <references count="2">
          <reference field="0" count="1" selected="0">
            <x v="22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701">
      <pivotArea dataOnly="0" labelOnly="1" fieldPosition="0">
        <references count="2">
          <reference field="0" count="1" selected="0">
            <x v="223"/>
          </reference>
          <reference field="1" count="4">
            <x v="25"/>
            <x v="34"/>
            <x v="62"/>
            <x v="68"/>
          </reference>
        </references>
      </pivotArea>
    </format>
    <format dxfId="3700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3699">
      <pivotArea dataOnly="0" labelOnly="1" fieldPosition="0">
        <references count="2">
          <reference field="0" count="1" selected="0">
            <x v="22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98">
      <pivotArea dataOnly="0" labelOnly="1" fieldPosition="0">
        <references count="2">
          <reference field="0" count="1" selected="0">
            <x v="22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97">
      <pivotArea dataOnly="0" labelOnly="1" fieldPosition="0">
        <references count="2">
          <reference field="0" count="1" selected="0">
            <x v="227"/>
          </reference>
          <reference field="1" count="4">
            <x v="25"/>
            <x v="34"/>
            <x v="62"/>
            <x v="68"/>
          </reference>
        </references>
      </pivotArea>
    </format>
    <format dxfId="3696">
      <pivotArea dataOnly="0" labelOnly="1" fieldPosition="0">
        <references count="2">
          <reference field="0" count="1" selected="0">
            <x v="22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95">
      <pivotArea dataOnly="0" labelOnly="1" fieldPosition="0">
        <references count="2">
          <reference field="0" count="1" selected="0">
            <x v="23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94">
      <pivotArea dataOnly="0" labelOnly="1" fieldPosition="0">
        <references count="2">
          <reference field="0" count="1" selected="0">
            <x v="232"/>
          </reference>
          <reference field="1" count="4">
            <x v="25"/>
            <x v="34"/>
            <x v="62"/>
            <x v="68"/>
          </reference>
        </references>
      </pivotArea>
    </format>
    <format dxfId="3693">
      <pivotArea dataOnly="0" labelOnly="1" fieldPosition="0">
        <references count="2">
          <reference field="0" count="1" selected="0">
            <x v="233"/>
          </reference>
          <reference field="1" count="4">
            <x v="25"/>
            <x v="34"/>
            <x v="62"/>
            <x v="68"/>
          </reference>
        </references>
      </pivotArea>
    </format>
    <format dxfId="3692">
      <pivotArea dataOnly="0" labelOnly="1" fieldPosition="0">
        <references count="2">
          <reference field="0" count="1" selected="0">
            <x v="23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91">
      <pivotArea dataOnly="0" labelOnly="1" fieldPosition="0">
        <references count="2">
          <reference field="0" count="1" selected="0">
            <x v="235"/>
          </reference>
          <reference field="1" count="2">
            <x v="25"/>
            <x v="34"/>
          </reference>
        </references>
      </pivotArea>
    </format>
    <format dxfId="3690">
      <pivotArea dataOnly="0" labelOnly="1" fieldPosition="0">
        <references count="2">
          <reference field="0" count="1" selected="0">
            <x v="23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89">
      <pivotArea dataOnly="0" labelOnly="1" fieldPosition="0">
        <references count="2">
          <reference field="0" count="1" selected="0">
            <x v="237"/>
          </reference>
          <reference field="1" count="4">
            <x v="25"/>
            <x v="34"/>
            <x v="62"/>
            <x v="68"/>
          </reference>
        </references>
      </pivotArea>
    </format>
    <format dxfId="3688">
      <pivotArea dataOnly="0" labelOnly="1" fieldPosition="0">
        <references count="2">
          <reference field="0" count="1" selected="0">
            <x v="23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87">
      <pivotArea dataOnly="0" labelOnly="1" fieldPosition="0">
        <references count="2">
          <reference field="0" count="1" selected="0">
            <x v="239"/>
          </reference>
          <reference field="1" count="4">
            <x v="25"/>
            <x v="34"/>
            <x v="62"/>
            <x v="68"/>
          </reference>
        </references>
      </pivotArea>
    </format>
    <format dxfId="3686">
      <pivotArea dataOnly="0" labelOnly="1" fieldPosition="0">
        <references count="2">
          <reference field="0" count="1" selected="0">
            <x v="240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85">
      <pivotArea dataOnly="0" labelOnly="1" fieldPosition="0">
        <references count="2">
          <reference field="0" count="1" selected="0">
            <x v="241"/>
          </reference>
          <reference field="1" count="4">
            <x v="25"/>
            <x v="34"/>
            <x v="62"/>
            <x v="68"/>
          </reference>
        </references>
      </pivotArea>
    </format>
    <format dxfId="3684">
      <pivotArea dataOnly="0" labelOnly="1" fieldPosition="0">
        <references count="2">
          <reference field="0" count="1" selected="0">
            <x v="242"/>
          </reference>
          <reference field="1" count="4">
            <x v="25"/>
            <x v="34"/>
            <x v="62"/>
            <x v="68"/>
          </reference>
        </references>
      </pivotArea>
    </format>
    <format dxfId="3683">
      <pivotArea dataOnly="0" labelOnly="1" fieldPosition="0">
        <references count="2">
          <reference field="0" count="1" selected="0">
            <x v="245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82">
      <pivotArea dataOnly="0" labelOnly="1" fieldPosition="0">
        <references count="2">
          <reference field="0" count="1" selected="0">
            <x v="246"/>
          </reference>
          <reference field="1" count="4">
            <x v="25"/>
            <x v="34"/>
            <x v="62"/>
            <x v="68"/>
          </reference>
        </references>
      </pivotArea>
    </format>
    <format dxfId="3681">
      <pivotArea dataOnly="0" labelOnly="1" fieldPosition="0">
        <references count="2">
          <reference field="0" count="1" selected="0">
            <x v="247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80">
      <pivotArea dataOnly="0" labelOnly="1" fieldPosition="0">
        <references count="2">
          <reference field="0" count="1" selected="0">
            <x v="248"/>
          </reference>
          <reference field="1" count="4">
            <x v="25"/>
            <x v="34"/>
            <x v="62"/>
            <x v="68"/>
          </reference>
        </references>
      </pivotArea>
    </format>
    <format dxfId="3679">
      <pivotArea dataOnly="0" labelOnly="1" fieldPosition="0">
        <references count="2">
          <reference field="0" count="1" selected="0">
            <x v="249"/>
          </reference>
          <reference field="1" count="4">
            <x v="25"/>
            <x v="34"/>
            <x v="62"/>
            <x v="68"/>
          </reference>
        </references>
      </pivotArea>
    </format>
    <format dxfId="3678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3677">
      <pivotArea dataOnly="0" labelOnly="1" fieldPosition="0">
        <references count="2">
          <reference field="0" count="1" selected="0">
            <x v="25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76">
      <pivotArea dataOnly="0" labelOnly="1" fieldPosition="0">
        <references count="2">
          <reference field="0" count="1" selected="0">
            <x v="252"/>
          </reference>
          <reference field="1" count="4">
            <x v="25"/>
            <x v="34"/>
            <x v="62"/>
            <x v="68"/>
          </reference>
        </references>
      </pivotArea>
    </format>
    <format dxfId="3675">
      <pivotArea dataOnly="0" labelOnly="1" fieldPosition="0">
        <references count="2">
          <reference field="0" count="1" selected="0">
            <x v="253"/>
          </reference>
          <reference field="1" count="4">
            <x v="25"/>
            <x v="34"/>
            <x v="62"/>
            <x v="68"/>
          </reference>
        </references>
      </pivotArea>
    </format>
    <format dxfId="3674">
      <pivotArea dataOnly="0" labelOnly="1" fieldPosition="0">
        <references count="2">
          <reference field="0" count="1" selected="0">
            <x v="254"/>
          </reference>
          <reference field="1" count="4">
            <x v="25"/>
            <x v="34"/>
            <x v="62"/>
            <x v="68"/>
          </reference>
        </references>
      </pivotArea>
    </format>
    <format dxfId="3673">
      <pivotArea dataOnly="0" labelOnly="1" fieldPosition="0">
        <references count="2">
          <reference field="0" count="1" selected="0">
            <x v="255"/>
          </reference>
          <reference field="1" count="4">
            <x v="25"/>
            <x v="34"/>
            <x v="62"/>
            <x v="68"/>
          </reference>
        </references>
      </pivotArea>
    </format>
    <format dxfId="3672">
      <pivotArea dataOnly="0" labelOnly="1" fieldPosition="0">
        <references count="2">
          <reference field="0" count="1" selected="0">
            <x v="256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71">
      <pivotArea dataOnly="0" labelOnly="1" fieldPosition="0">
        <references count="2">
          <reference field="0" count="1" selected="0">
            <x v="257"/>
          </reference>
          <reference field="1" count="4">
            <x v="25"/>
            <x v="34"/>
            <x v="62"/>
            <x v="68"/>
          </reference>
        </references>
      </pivotArea>
    </format>
    <format dxfId="3670">
      <pivotArea dataOnly="0" labelOnly="1" fieldPosition="0">
        <references count="2">
          <reference field="0" count="1" selected="0">
            <x v="25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69">
      <pivotArea dataOnly="0" labelOnly="1" fieldPosition="0">
        <references count="2">
          <reference field="0" count="1" selected="0">
            <x v="259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68">
      <pivotArea dataOnly="0" labelOnly="1" fieldPosition="0">
        <references count="2">
          <reference field="0" count="1" selected="0">
            <x v="260"/>
          </reference>
          <reference field="1" count="4">
            <x v="25"/>
            <x v="34"/>
            <x v="62"/>
            <x v="68"/>
          </reference>
        </references>
      </pivotArea>
    </format>
    <format dxfId="3667">
      <pivotArea dataOnly="0" labelOnly="1" fieldPosition="0">
        <references count="2">
          <reference field="0" count="1" selected="0">
            <x v="261"/>
          </reference>
          <reference field="1" count="2">
            <x v="25"/>
            <x v="34"/>
          </reference>
        </references>
      </pivotArea>
    </format>
    <format dxfId="3666">
      <pivotArea dataOnly="0" labelOnly="1" fieldPosition="0">
        <references count="2">
          <reference field="0" count="1" selected="0">
            <x v="26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65">
      <pivotArea dataOnly="0" labelOnly="1" fieldPosition="0">
        <references count="2">
          <reference field="0" count="1" selected="0">
            <x v="263"/>
          </reference>
          <reference field="1" count="10">
            <x v="25"/>
            <x v="29"/>
            <x v="30"/>
            <x v="34"/>
            <x v="37"/>
            <x v="38"/>
            <x v="62"/>
            <x v="66"/>
            <x v="68"/>
            <x v="71"/>
          </reference>
        </references>
      </pivotArea>
    </format>
    <format dxfId="3664">
      <pivotArea dataOnly="0" labelOnly="1" fieldPosition="0">
        <references count="2">
          <reference field="0" count="1" selected="0">
            <x v="264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63">
      <pivotArea dataOnly="0" labelOnly="1" fieldPosition="0">
        <references count="2">
          <reference field="0" count="1" selected="0">
            <x v="265"/>
          </reference>
          <reference field="1" count="4">
            <x v="25"/>
            <x v="34"/>
            <x v="62"/>
            <x v="68"/>
          </reference>
        </references>
      </pivotArea>
    </format>
    <format dxfId="3662">
      <pivotArea dataOnly="0" labelOnly="1" fieldPosition="0">
        <references count="2">
          <reference field="0" count="1" selected="0">
            <x v="266"/>
          </reference>
          <reference field="1" count="4">
            <x v="25"/>
            <x v="34"/>
            <x v="62"/>
            <x v="68"/>
          </reference>
        </references>
      </pivotArea>
    </format>
    <format dxfId="3661">
      <pivotArea dataOnly="0" labelOnly="1" fieldPosition="0">
        <references count="2">
          <reference field="0" count="1" selected="0">
            <x v="267"/>
          </reference>
          <reference field="1" count="4">
            <x v="25"/>
            <x v="34"/>
            <x v="62"/>
            <x v="68"/>
          </reference>
        </references>
      </pivotArea>
    </format>
    <format dxfId="3660">
      <pivotArea dataOnly="0" labelOnly="1" fieldPosition="0">
        <references count="2">
          <reference field="0" count="1" selected="0">
            <x v="268"/>
          </reference>
          <reference field="1" count="4">
            <x v="25"/>
            <x v="34"/>
            <x v="62"/>
            <x v="68"/>
          </reference>
        </references>
      </pivotArea>
    </format>
    <format dxfId="3659">
      <pivotArea dataOnly="0" labelOnly="1" fieldPosition="0">
        <references count="2">
          <reference field="0" count="1" selected="0">
            <x v="269"/>
          </reference>
          <reference field="1" count="4">
            <x v="25"/>
            <x v="34"/>
            <x v="62"/>
            <x v="68"/>
          </reference>
        </references>
      </pivotArea>
    </format>
    <format dxfId="3658">
      <pivotArea dataOnly="0" labelOnly="1" fieldPosition="0">
        <references count="2">
          <reference field="0" count="1" selected="0">
            <x v="270"/>
          </reference>
          <reference field="1" count="4">
            <x v="25"/>
            <x v="34"/>
            <x v="62"/>
            <x v="68"/>
          </reference>
        </references>
      </pivotArea>
    </format>
    <format dxfId="3657">
      <pivotArea dataOnly="0" labelOnly="1" fieldPosition="0">
        <references count="2">
          <reference field="0" count="1" selected="0">
            <x v="271"/>
          </reference>
          <reference field="1" count="4">
            <x v="25"/>
            <x v="34"/>
            <x v="62"/>
            <x v="68"/>
          </reference>
        </references>
      </pivotArea>
    </format>
    <format dxfId="3656">
      <pivotArea dataOnly="0" labelOnly="1" fieldPosition="0">
        <references count="2">
          <reference field="0" count="1" selected="0">
            <x v="272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55">
      <pivotArea dataOnly="0" labelOnly="1" fieldPosition="0">
        <references count="2">
          <reference field="0" count="1" selected="0">
            <x v="273"/>
          </reference>
          <reference field="1" count="4">
            <x v="25"/>
            <x v="34"/>
            <x v="62"/>
            <x v="68"/>
          </reference>
        </references>
      </pivotArea>
    </format>
    <format dxfId="3654">
      <pivotArea dataOnly="0" labelOnly="1" fieldPosition="0">
        <references count="2">
          <reference field="0" count="1" selected="0">
            <x v="274"/>
          </reference>
          <reference field="1" count="2">
            <x v="25"/>
            <x v="34"/>
          </reference>
        </references>
      </pivotArea>
    </format>
    <format dxfId="3653">
      <pivotArea dataOnly="0" labelOnly="1" fieldPosition="0">
        <references count="2">
          <reference field="0" count="1" selected="0">
            <x v="275"/>
          </reference>
          <reference field="1" count="2">
            <x v="25"/>
            <x v="34"/>
          </reference>
        </references>
      </pivotArea>
    </format>
    <format dxfId="3652">
      <pivotArea dataOnly="0" labelOnly="1" fieldPosition="0">
        <references count="2">
          <reference field="0" count="1" selected="0">
            <x v="276"/>
          </reference>
          <reference field="1" count="4">
            <x v="25"/>
            <x v="34"/>
            <x v="62"/>
            <x v="68"/>
          </reference>
        </references>
      </pivotArea>
    </format>
    <format dxfId="3651">
      <pivotArea dataOnly="0" labelOnly="1" fieldPosition="0">
        <references count="2">
          <reference field="0" count="1" selected="0">
            <x v="277"/>
          </reference>
          <reference field="1" count="4">
            <x v="25"/>
            <x v="34"/>
            <x v="62"/>
            <x v="68"/>
          </reference>
        </references>
      </pivotArea>
    </format>
    <format dxfId="3650">
      <pivotArea dataOnly="0" labelOnly="1" fieldPosition="0">
        <references count="2">
          <reference field="0" count="1" selected="0">
            <x v="278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49">
      <pivotArea dataOnly="0" labelOnly="1" fieldPosition="0">
        <references count="2">
          <reference field="0" count="1" selected="0">
            <x v="279"/>
          </reference>
          <reference field="1" count="4">
            <x v="25"/>
            <x v="34"/>
            <x v="62"/>
            <x v="68"/>
          </reference>
        </references>
      </pivotArea>
    </format>
    <format dxfId="3648">
      <pivotArea dataOnly="0" labelOnly="1" fieldPosition="0">
        <references count="2">
          <reference field="0" count="1" selected="0">
            <x v="280"/>
          </reference>
          <reference field="1" count="4">
            <x v="25"/>
            <x v="34"/>
            <x v="62"/>
            <x v="68"/>
          </reference>
        </references>
      </pivotArea>
    </format>
    <format dxfId="3647">
      <pivotArea dataOnly="0" labelOnly="1" fieldPosition="0">
        <references count="2">
          <reference field="0" count="1" selected="0">
            <x v="281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46">
      <pivotArea dataOnly="0" labelOnly="1" fieldPosition="0">
        <references count="2">
          <reference field="0" count="1" selected="0">
            <x v="283"/>
          </reference>
          <reference field="1" count="8">
            <x v="25"/>
            <x v="29"/>
            <x v="34"/>
            <x v="37"/>
            <x v="62"/>
            <x v="66"/>
            <x v="68"/>
            <x v="71"/>
          </reference>
        </references>
      </pivotArea>
    </format>
    <format dxfId="3645">
      <pivotArea dataOnly="0" labelOnly="1" fieldPosition="0">
        <references count="2">
          <reference field="0" count="1" selected="0">
            <x v="284"/>
          </reference>
          <reference field="1" count="4">
            <x v="25"/>
            <x v="34"/>
            <x v="62"/>
            <x v="68"/>
          </reference>
        </references>
      </pivotArea>
    </format>
    <format dxfId="36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A2290D-B3C1-4AF2-9A4A-7B931A4FB8D8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rowHeaderCaption="Beneficiary Name">
  <location ref="A3:C1274" firstHeaderRow="0" firstDataRow="1" firstDataCol="1" rowPageCount="1" colPageCount="1"/>
  <pivotFields count="4">
    <pivotField axis="axisRow" showAll="0" defaultSubtota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showAll="0">
      <items count="135">
        <item x="40"/>
        <item m="1" x="125"/>
        <item x="0"/>
        <item x="41"/>
        <item x="94"/>
        <item x="42"/>
        <item x="1"/>
        <item x="43"/>
        <item x="95"/>
        <item x="44"/>
        <item x="2"/>
        <item x="45"/>
        <item x="46"/>
        <item x="3"/>
        <item x="4"/>
        <item x="47"/>
        <item x="96"/>
        <item x="48"/>
        <item x="5"/>
        <item x="6"/>
        <item x="49"/>
        <item x="97"/>
        <item x="50"/>
        <item x="7"/>
        <item x="51"/>
        <item x="34"/>
        <item m="1" x="117"/>
        <item x="8"/>
        <item x="9"/>
        <item x="52"/>
        <item x="92"/>
        <item x="10"/>
        <item x="103"/>
        <item x="93"/>
        <item x="35"/>
        <item m="1" x="118"/>
        <item x="11"/>
        <item x="53"/>
        <item x="91"/>
        <item m="1" x="119"/>
        <item x="104"/>
        <item x="36"/>
        <item m="1" x="130"/>
        <item x="12"/>
        <item x="54"/>
        <item x="105"/>
        <item x="37"/>
        <item m="1" x="131"/>
        <item x="13"/>
        <item x="55"/>
        <item x="56"/>
        <item m="1" x="132"/>
        <item x="106"/>
        <item x="38"/>
        <item m="1" x="133"/>
        <item x="14"/>
        <item x="57"/>
        <item x="107"/>
        <item x="39"/>
        <item x="15"/>
        <item x="58"/>
        <item x="108"/>
        <item x="59"/>
        <item m="1" x="120"/>
        <item x="16"/>
        <item x="17"/>
        <item x="60"/>
        <item x="109"/>
        <item x="61"/>
        <item m="1" x="121"/>
        <item x="18"/>
        <item x="62"/>
        <item x="110"/>
        <item x="63"/>
        <item m="1" x="122"/>
        <item x="19"/>
        <item x="64"/>
        <item x="90"/>
        <item x="111"/>
        <item x="65"/>
        <item m="1" x="123"/>
        <item x="20"/>
        <item x="66"/>
        <item m="1" x="126"/>
        <item x="112"/>
        <item x="67"/>
        <item m="1" x="124"/>
        <item x="21"/>
        <item x="68"/>
        <item x="113"/>
        <item x="69"/>
        <item x="22"/>
        <item x="70"/>
        <item x="114"/>
        <item x="71"/>
        <item x="23"/>
        <item x="72"/>
        <item x="115"/>
        <item h="1" x="73"/>
        <item x="74"/>
        <item m="1" x="127"/>
        <item x="24"/>
        <item x="75"/>
        <item x="98"/>
        <item x="76"/>
        <item x="25"/>
        <item x="77"/>
        <item x="99"/>
        <item x="78"/>
        <item x="26"/>
        <item x="79"/>
        <item x="80"/>
        <item m="1" x="128"/>
        <item x="27"/>
        <item x="81"/>
        <item x="100"/>
        <item x="82"/>
        <item x="28"/>
        <item x="83"/>
        <item x="101"/>
        <item x="84"/>
        <item x="29"/>
        <item x="85"/>
        <item x="30"/>
        <item x="86"/>
        <item m="1" x="129"/>
        <item x="31"/>
        <item x="87"/>
        <item x="102"/>
        <item x="32"/>
        <item x="88"/>
        <item x="33"/>
        <item x="89"/>
        <item h="1" x="116"/>
        <item t="default"/>
      </items>
    </pivotField>
    <pivotField dataField="1" numFmtId="164" showAll="0"/>
    <pivotField axis="axisPage" dataField="1" multipleItemSelectionAllowed="1" showAll="0">
      <items count="57">
        <item h="1" x="4"/>
        <item h="1" x="18"/>
        <item h="1" x="24"/>
        <item h="1" x="25"/>
        <item h="1" x="7"/>
        <item h="1" x="46"/>
        <item h="1" x="27"/>
        <item h="1" x="44"/>
        <item h="1" x="6"/>
        <item h="1" x="40"/>
        <item h="1" x="39"/>
        <item h="1" x="37"/>
        <item h="1" x="35"/>
        <item h="1" x="11"/>
        <item x="20"/>
        <item x="19"/>
        <item x="8"/>
        <item x="53"/>
        <item x="26"/>
        <item x="42"/>
        <item x="28"/>
        <item x="33"/>
        <item x="2"/>
        <item x="5"/>
        <item x="10"/>
        <item x="41"/>
        <item x="12"/>
        <item h="1" x="21"/>
        <item h="1" x="9"/>
        <item h="1" x="0"/>
        <item h="1" x="38"/>
        <item h="1" x="22"/>
        <item h="1" x="23"/>
        <item h="1" m="1" x="54"/>
        <item h="1" x="29"/>
        <item h="1" x="45"/>
        <item h="1" x="50"/>
        <item h="1" x="30"/>
        <item h="1" x="16"/>
        <item h="1" x="51"/>
        <item h="1" x="43"/>
        <item h="1" m="1" x="55"/>
        <item h="1" x="15"/>
        <item h="1" x="49"/>
        <item h="1" x="32"/>
        <item h="1" x="31"/>
        <item h="1" x="13"/>
        <item h="1" x="14"/>
        <item h="1" x="3"/>
        <item h="1" x="1"/>
        <item h="1" x="34"/>
        <item h="1" x="52"/>
        <item h="1" x="17"/>
        <item h="1" x="36"/>
        <item h="1" x="48"/>
        <item h="1" x="47"/>
        <item t="default"/>
      </items>
    </pivotField>
  </pivotFields>
  <rowFields count="2">
    <field x="0"/>
    <field x="1"/>
  </rowFields>
  <rowItems count="1271">
    <i>
      <x/>
    </i>
    <i r="1">
      <x v="14"/>
    </i>
    <i r="1">
      <x v="28"/>
    </i>
    <i r="1">
      <x v="43"/>
    </i>
    <i r="1">
      <x v="59"/>
    </i>
    <i r="1">
      <x v="65"/>
    </i>
    <i r="1">
      <x v="81"/>
    </i>
    <i>
      <x v="1"/>
    </i>
    <i r="1">
      <x v="41"/>
    </i>
    <i r="1">
      <x v="58"/>
    </i>
    <i>
      <x v="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3"/>
    </i>
    <i r="1">
      <x v="41"/>
    </i>
    <i r="1">
      <x v="58"/>
    </i>
    <i>
      <x v="4"/>
    </i>
    <i r="1">
      <x v="41"/>
    </i>
    <i r="1">
      <x v="58"/>
    </i>
    <i r="1">
      <x v="73"/>
    </i>
    <i>
      <x v="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6"/>
    </i>
    <i r="1">
      <x v="41"/>
    </i>
    <i r="1">
      <x v="58"/>
    </i>
    <i r="1">
      <x v="62"/>
    </i>
    <i r="1">
      <x v="68"/>
    </i>
    <i r="1">
      <x v="73"/>
    </i>
    <i>
      <x v="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8"/>
    </i>
    <i r="1">
      <x v="41"/>
    </i>
    <i r="1">
      <x v="58"/>
    </i>
    <i r="1">
      <x v="73"/>
    </i>
    <i>
      <x v="9"/>
    </i>
    <i r="1">
      <x v="41"/>
    </i>
    <i r="1">
      <x v="58"/>
    </i>
    <i>
      <x v="10"/>
    </i>
    <i r="1">
      <x v="41"/>
    </i>
    <i r="1">
      <x v="58"/>
    </i>
    <i>
      <x v="11"/>
    </i>
    <i r="1">
      <x v="41"/>
    </i>
    <i r="1">
      <x v="58"/>
    </i>
    <i r="1">
      <x v="73"/>
    </i>
    <i>
      <x v="12"/>
    </i>
    <i r="1">
      <x v="41"/>
    </i>
    <i r="1">
      <x v="58"/>
    </i>
    <i r="1">
      <x v="73"/>
    </i>
    <i>
      <x v="13"/>
    </i>
    <i r="1">
      <x v="41"/>
    </i>
    <i r="1">
      <x v="73"/>
    </i>
    <i>
      <x v="14"/>
    </i>
    <i r="1">
      <x v="73"/>
    </i>
    <i>
      <x v="15"/>
    </i>
    <i r="1">
      <x v="41"/>
    </i>
    <i r="1">
      <x v="58"/>
    </i>
    <i>
      <x v="16"/>
    </i>
    <i r="1">
      <x v="41"/>
    </i>
    <i r="1">
      <x v="58"/>
    </i>
    <i r="1">
      <x v="73"/>
    </i>
    <i>
      <x v="17"/>
    </i>
    <i r="1">
      <x v="41"/>
    </i>
    <i r="1">
      <x v="58"/>
    </i>
    <i r="1">
      <x v="73"/>
    </i>
    <i>
      <x v="18"/>
    </i>
    <i r="1">
      <x v="41"/>
    </i>
    <i r="1">
      <x v="58"/>
    </i>
    <i>
      <x v="19"/>
    </i>
    <i r="1">
      <x v="41"/>
    </i>
    <i r="1">
      <x v="58"/>
    </i>
    <i r="1">
      <x v="73"/>
    </i>
    <i>
      <x v="20"/>
    </i>
    <i r="1">
      <x v="41"/>
    </i>
    <i r="1">
      <x v="58"/>
    </i>
    <i>
      <x v="21"/>
    </i>
    <i r="1">
      <x v="41"/>
    </i>
    <i r="1">
      <x v="58"/>
    </i>
    <i r="1">
      <x v="73"/>
    </i>
    <i>
      <x v="22"/>
    </i>
    <i r="1">
      <x v="41"/>
    </i>
    <i r="1">
      <x v="58"/>
    </i>
    <i r="1">
      <x v="73"/>
    </i>
    <i>
      <x v="23"/>
    </i>
    <i r="1">
      <x v="41"/>
    </i>
    <i r="1">
      <x v="58"/>
    </i>
    <i r="1">
      <x v="73"/>
    </i>
    <i>
      <x v="24"/>
    </i>
    <i r="1">
      <x v="41"/>
    </i>
    <i r="1">
      <x v="58"/>
    </i>
    <i>
      <x v="25"/>
    </i>
    <i r="1">
      <x v="41"/>
    </i>
    <i r="1">
      <x v="58"/>
    </i>
    <i>
      <x v="26"/>
    </i>
    <i r="1">
      <x v="41"/>
    </i>
    <i r="1">
      <x v="58"/>
    </i>
    <i r="1">
      <x v="73"/>
    </i>
    <i>
      <x v="27"/>
    </i>
    <i r="1">
      <x v="41"/>
    </i>
    <i r="1">
      <x v="58"/>
    </i>
    <i>
      <x v="28"/>
    </i>
    <i r="1">
      <x v="41"/>
    </i>
    <i r="1">
      <x v="58"/>
    </i>
    <i r="1">
      <x v="73"/>
    </i>
    <i>
      <x v="29"/>
    </i>
    <i r="1">
      <x v="41"/>
    </i>
    <i r="1">
      <x v="58"/>
    </i>
    <i r="1">
      <x v="73"/>
    </i>
    <i>
      <x v="30"/>
    </i>
    <i r="1">
      <x v="41"/>
    </i>
    <i>
      <x v="31"/>
    </i>
    <i r="1">
      <x v="41"/>
    </i>
    <i r="1">
      <x v="44"/>
    </i>
    <i r="1">
      <x v="58"/>
    </i>
    <i r="1">
      <x v="60"/>
    </i>
    <i r="1">
      <x v="73"/>
    </i>
    <i r="1">
      <x v="76"/>
    </i>
    <i>
      <x v="32"/>
    </i>
    <i r="1">
      <x v="41"/>
    </i>
    <i r="1">
      <x v="58"/>
    </i>
    <i r="1">
      <x v="73"/>
    </i>
    <i>
      <x v="3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34"/>
    </i>
    <i r="1">
      <x v="41"/>
    </i>
    <i r="1">
      <x v="58"/>
    </i>
    <i r="1">
      <x v="73"/>
    </i>
    <i>
      <x v="35"/>
    </i>
    <i r="1">
      <x v="41"/>
    </i>
    <i r="1">
      <x v="58"/>
    </i>
    <i r="1">
      <x v="73"/>
    </i>
    <i>
      <x v="36"/>
    </i>
    <i r="1">
      <x v="41"/>
    </i>
    <i r="1">
      <x v="58"/>
    </i>
    <i r="1">
      <x v="73"/>
    </i>
    <i>
      <x v="37"/>
    </i>
    <i r="1">
      <x v="41"/>
    </i>
    <i r="1">
      <x v="58"/>
    </i>
    <i r="1">
      <x v="73"/>
    </i>
    <i>
      <x v="38"/>
    </i>
    <i r="1">
      <x v="44"/>
    </i>
    <i r="1">
      <x v="58"/>
    </i>
    <i r="1">
      <x v="60"/>
    </i>
    <i r="1">
      <x v="73"/>
    </i>
    <i r="1">
      <x v="76"/>
    </i>
    <i>
      <x v="39"/>
    </i>
    <i r="1">
      <x v="41"/>
    </i>
    <i r="1">
      <x v="44"/>
    </i>
    <i r="1">
      <x v="58"/>
    </i>
    <i r="1">
      <x v="60"/>
    </i>
    <i r="1">
      <x v="76"/>
    </i>
    <i>
      <x v="40"/>
    </i>
    <i r="1">
      <x v="41"/>
    </i>
    <i r="1">
      <x v="58"/>
    </i>
    <i r="1">
      <x v="73"/>
    </i>
    <i>
      <x v="41"/>
    </i>
    <i r="1">
      <x v="41"/>
    </i>
    <i r="1">
      <x v="58"/>
    </i>
    <i r="1">
      <x v="73"/>
    </i>
    <i>
      <x v="42"/>
    </i>
    <i r="1">
      <x v="41"/>
    </i>
    <i r="1">
      <x v="58"/>
    </i>
    <i>
      <x v="43"/>
    </i>
    <i r="1">
      <x v="41"/>
    </i>
    <i r="1">
      <x v="58"/>
    </i>
    <i>
      <x v="44"/>
    </i>
    <i r="1">
      <x v="41"/>
    </i>
    <i r="1">
      <x v="58"/>
    </i>
    <i r="1">
      <x v="73"/>
    </i>
    <i>
      <x v="4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46"/>
    </i>
    <i r="1">
      <x v="41"/>
    </i>
    <i r="1">
      <x v="58"/>
    </i>
    <i r="1">
      <x v="73"/>
    </i>
    <i>
      <x v="47"/>
    </i>
    <i r="1">
      <x v="41"/>
    </i>
    <i r="1">
      <x v="58"/>
    </i>
    <i r="1">
      <x v="73"/>
    </i>
    <i>
      <x v="48"/>
    </i>
    <i r="1">
      <x v="41"/>
    </i>
    <i r="1">
      <x v="58"/>
    </i>
    <i r="1">
      <x v="73"/>
    </i>
    <i>
      <x v="49"/>
    </i>
    <i r="1">
      <x v="41"/>
    </i>
    <i r="1">
      <x v="58"/>
    </i>
    <i>
      <x v="50"/>
    </i>
    <i r="1">
      <x v="41"/>
    </i>
    <i r="1">
      <x v="58"/>
    </i>
    <i r="1">
      <x v="73"/>
    </i>
    <i>
      <x v="51"/>
    </i>
    <i r="1">
      <x v="41"/>
    </i>
    <i r="1">
      <x v="44"/>
    </i>
    <i r="1">
      <x v="58"/>
    </i>
    <i r="1">
      <x v="60"/>
    </i>
    <i r="1">
      <x v="73"/>
    </i>
    <i r="1">
      <x v="76"/>
    </i>
    <i r="1">
      <x v="77"/>
    </i>
    <i>
      <x v="52"/>
    </i>
    <i r="1">
      <x v="41"/>
    </i>
    <i r="1">
      <x v="58"/>
    </i>
    <i r="1">
      <x v="73"/>
    </i>
    <i>
      <x v="53"/>
    </i>
    <i r="1">
      <x v="41"/>
    </i>
    <i r="1">
      <x v="58"/>
    </i>
    <i r="1">
      <x v="73"/>
    </i>
    <i>
      <x v="5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55"/>
    </i>
    <i r="1">
      <x v="41"/>
    </i>
    <i r="1">
      <x v="58"/>
    </i>
    <i r="1">
      <x v="73"/>
    </i>
    <i>
      <x v="56"/>
    </i>
    <i r="1">
      <x v="41"/>
    </i>
    <i r="1">
      <x v="58"/>
    </i>
    <i r="1">
      <x v="73"/>
    </i>
    <i>
      <x v="5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58"/>
    </i>
    <i r="1">
      <x v="41"/>
    </i>
    <i r="1">
      <x v="58"/>
    </i>
    <i>
      <x v="59"/>
    </i>
    <i r="1">
      <x v="41"/>
    </i>
    <i r="1">
      <x v="58"/>
    </i>
    <i r="1">
      <x v="73"/>
    </i>
    <i>
      <x v="60"/>
    </i>
    <i r="1">
      <x v="41"/>
    </i>
    <i r="1">
      <x v="58"/>
    </i>
    <i r="1">
      <x v="73"/>
    </i>
    <i>
      <x v="61"/>
    </i>
    <i r="1">
      <x v="41"/>
    </i>
    <i r="1">
      <x v="73"/>
    </i>
    <i>
      <x v="6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63"/>
    </i>
    <i r="1">
      <x v="41"/>
    </i>
    <i r="1">
      <x v="58"/>
    </i>
    <i>
      <x v="64"/>
    </i>
    <i r="1">
      <x v="41"/>
    </i>
    <i r="1">
      <x v="58"/>
    </i>
    <i r="1">
      <x v="73"/>
    </i>
    <i>
      <x v="6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6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67"/>
    </i>
    <i r="1">
      <x v="41"/>
    </i>
    <i r="1">
      <x v="58"/>
    </i>
    <i>
      <x v="68"/>
    </i>
    <i r="1">
      <x v="41"/>
    </i>
    <i r="1">
      <x v="58"/>
    </i>
    <i r="1">
      <x v="73"/>
    </i>
    <i>
      <x v="69"/>
    </i>
    <i r="1">
      <x v="41"/>
    </i>
    <i r="1">
      <x v="58"/>
    </i>
    <i r="1">
      <x v="73"/>
    </i>
    <i>
      <x v="70"/>
    </i>
    <i r="1">
      <x v="41"/>
    </i>
    <i r="1">
      <x v="58"/>
    </i>
    <i r="1">
      <x v="73"/>
    </i>
    <i>
      <x v="71"/>
    </i>
    <i r="1">
      <x v="29"/>
    </i>
    <i r="1">
      <x v="37"/>
    </i>
    <i r="1">
      <x v="44"/>
    </i>
    <i r="1">
      <x v="60"/>
    </i>
    <i r="1">
      <x v="66"/>
    </i>
    <i r="1">
      <x v="71"/>
    </i>
    <i r="1">
      <x v="76"/>
    </i>
    <i>
      <x v="72"/>
    </i>
    <i r="1">
      <x v="41"/>
    </i>
    <i r="1">
      <x v="58"/>
    </i>
    <i r="1">
      <x v="73"/>
    </i>
    <i>
      <x v="7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74"/>
    </i>
    <i r="1">
      <x v="41"/>
    </i>
    <i r="1">
      <x v="58"/>
    </i>
    <i>
      <x v="76"/>
    </i>
    <i r="1">
      <x v="41"/>
    </i>
    <i r="1">
      <x v="58"/>
    </i>
    <i r="1">
      <x v="73"/>
    </i>
    <i>
      <x v="77"/>
    </i>
    <i r="1">
      <x v="41"/>
    </i>
    <i r="1">
      <x v="58"/>
    </i>
    <i r="1">
      <x v="73"/>
    </i>
    <i>
      <x v="78"/>
    </i>
    <i r="1">
      <x v="41"/>
    </i>
    <i r="1">
      <x v="58"/>
    </i>
    <i r="1">
      <x v="73"/>
    </i>
    <i>
      <x v="80"/>
    </i>
    <i r="1">
      <x v="25"/>
    </i>
    <i r="1">
      <x v="41"/>
    </i>
    <i r="1">
      <x v="58"/>
    </i>
    <i r="1">
      <x v="62"/>
    </i>
    <i r="1">
      <x v="68"/>
    </i>
    <i r="1">
      <x v="73"/>
    </i>
    <i>
      <x v="81"/>
    </i>
    <i r="1">
      <x v="41"/>
    </i>
    <i r="1">
      <x v="58"/>
    </i>
    <i r="1">
      <x v="73"/>
    </i>
    <i>
      <x v="82"/>
    </i>
    <i r="1">
      <x v="41"/>
    </i>
    <i r="1">
      <x v="58"/>
    </i>
    <i r="1">
      <x v="73"/>
    </i>
    <i>
      <x v="8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84"/>
    </i>
    <i r="1">
      <x v="44"/>
    </i>
    <i r="1">
      <x v="58"/>
    </i>
    <i r="1">
      <x v="60"/>
    </i>
    <i r="1">
      <x v="76"/>
    </i>
    <i>
      <x v="85"/>
    </i>
    <i r="1">
      <x v="41"/>
    </i>
    <i r="1">
      <x v="58"/>
    </i>
    <i r="1">
      <x v="73"/>
    </i>
    <i>
      <x v="86"/>
    </i>
    <i r="1">
      <x v="41"/>
    </i>
    <i r="1">
      <x v="58"/>
    </i>
    <i r="1">
      <x v="73"/>
    </i>
    <i>
      <x v="87"/>
    </i>
    <i r="1">
      <x v="41"/>
    </i>
    <i r="1">
      <x v="58"/>
    </i>
    <i r="1">
      <x v="73"/>
    </i>
    <i>
      <x v="88"/>
    </i>
    <i r="1">
      <x v="41"/>
    </i>
    <i r="1">
      <x v="58"/>
    </i>
    <i>
      <x v="89"/>
    </i>
    <i r="1">
      <x v="41"/>
    </i>
    <i r="1">
      <x v="58"/>
    </i>
    <i r="1">
      <x v="73"/>
    </i>
    <i>
      <x v="9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91"/>
    </i>
    <i r="1">
      <x v="41"/>
    </i>
    <i r="1">
      <x v="58"/>
    </i>
    <i>
      <x v="92"/>
    </i>
    <i r="1">
      <x v="41"/>
    </i>
    <i r="1">
      <x v="58"/>
    </i>
    <i>
      <x v="93"/>
    </i>
    <i r="1">
      <x v="41"/>
    </i>
    <i>
      <x v="94"/>
    </i>
    <i r="1">
      <x v="41"/>
    </i>
    <i r="1">
      <x v="58"/>
    </i>
    <i r="1">
      <x v="73"/>
    </i>
    <i>
      <x v="95"/>
    </i>
    <i r="1">
      <x v="41"/>
    </i>
    <i r="1">
      <x v="58"/>
    </i>
    <i>
      <x v="96"/>
    </i>
    <i r="1">
      <x v="41"/>
    </i>
    <i r="1">
      <x v="58"/>
    </i>
    <i r="1">
      <x v="73"/>
    </i>
    <i>
      <x v="97"/>
    </i>
    <i r="1">
      <x v="41"/>
    </i>
    <i r="1">
      <x v="58"/>
    </i>
    <i r="1">
      <x v="73"/>
    </i>
    <i>
      <x v="98"/>
    </i>
    <i r="1">
      <x v="41"/>
    </i>
    <i r="1">
      <x v="58"/>
    </i>
    <i>
      <x v="99"/>
    </i>
    <i r="1">
      <x v="41"/>
    </i>
    <i r="1">
      <x v="58"/>
    </i>
    <i r="1">
      <x v="73"/>
    </i>
    <i>
      <x v="100"/>
    </i>
    <i r="1">
      <x v="41"/>
    </i>
    <i r="1">
      <x v="58"/>
    </i>
    <i>
      <x v="101"/>
    </i>
    <i r="1">
      <x v="41"/>
    </i>
    <i r="1">
      <x v="58"/>
    </i>
    <i r="1">
      <x v="73"/>
    </i>
    <i>
      <x v="10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0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04"/>
    </i>
    <i r="1">
      <x v="41"/>
    </i>
    <i r="1">
      <x v="58"/>
    </i>
    <i r="1">
      <x v="73"/>
    </i>
    <i>
      <x v="105"/>
    </i>
    <i r="1">
      <x v="41"/>
    </i>
    <i r="1">
      <x v="58"/>
    </i>
    <i r="1">
      <x v="73"/>
    </i>
    <i>
      <x v="10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07"/>
    </i>
    <i r="1">
      <x v="41"/>
    </i>
    <i r="1">
      <x v="58"/>
    </i>
    <i>
      <x v="108"/>
    </i>
    <i r="1">
      <x v="41"/>
    </i>
    <i r="1">
      <x v="58"/>
    </i>
    <i>
      <x v="10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1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11"/>
    </i>
    <i r="1">
      <x v="41"/>
    </i>
    <i r="1">
      <x v="58"/>
    </i>
    <i r="1">
      <x v="73"/>
    </i>
    <i>
      <x v="11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14"/>
    </i>
    <i r="1">
      <x v="41"/>
    </i>
    <i r="1">
      <x v="58"/>
    </i>
    <i r="1">
      <x v="73"/>
    </i>
    <i>
      <x v="115"/>
    </i>
    <i r="1">
      <x v="41"/>
    </i>
    <i r="1">
      <x v="58"/>
    </i>
    <i r="1">
      <x v="73"/>
    </i>
    <i>
      <x v="116"/>
    </i>
    <i r="1">
      <x v="29"/>
    </i>
    <i r="1">
      <x v="37"/>
    </i>
    <i r="1">
      <x v="44"/>
    </i>
    <i r="1">
      <x v="60"/>
    </i>
    <i r="1">
      <x v="66"/>
    </i>
    <i r="1">
      <x v="71"/>
    </i>
    <i r="1">
      <x v="76"/>
    </i>
    <i>
      <x v="11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18"/>
    </i>
    <i r="1">
      <x v="41"/>
    </i>
    <i r="1">
      <x v="58"/>
    </i>
    <i r="1">
      <x v="73"/>
    </i>
    <i>
      <x v="119"/>
    </i>
    <i r="1">
      <x v="41"/>
    </i>
    <i r="1">
      <x v="58"/>
    </i>
    <i>
      <x v="120"/>
    </i>
    <i r="1">
      <x v="29"/>
    </i>
    <i r="1">
      <x v="37"/>
    </i>
    <i r="1">
      <x v="44"/>
    </i>
    <i r="1">
      <x v="60"/>
    </i>
    <i r="1">
      <x v="66"/>
    </i>
    <i r="1">
      <x v="71"/>
    </i>
    <i r="1">
      <x v="76"/>
    </i>
    <i>
      <x v="121"/>
    </i>
    <i r="1">
      <x v="41"/>
    </i>
    <i r="1">
      <x v="58"/>
    </i>
    <i r="1">
      <x v="73"/>
    </i>
    <i>
      <x v="122"/>
    </i>
    <i r="1">
      <x v="41"/>
    </i>
    <i r="1">
      <x v="58"/>
    </i>
    <i r="1">
      <x v="73"/>
    </i>
    <i>
      <x v="123"/>
    </i>
    <i r="1">
      <x v="41"/>
    </i>
    <i r="1">
      <x v="58"/>
    </i>
    <i r="1">
      <x v="73"/>
    </i>
    <i>
      <x v="12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26"/>
    </i>
    <i r="1">
      <x v="41"/>
    </i>
    <i r="1">
      <x v="58"/>
    </i>
    <i r="1">
      <x v="73"/>
    </i>
    <i>
      <x v="12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28"/>
    </i>
    <i r="1">
      <x v="41"/>
    </i>
    <i r="1">
      <x v="58"/>
    </i>
    <i>
      <x v="129"/>
    </i>
    <i r="1">
      <x v="41"/>
    </i>
    <i r="1">
      <x v="58"/>
    </i>
    <i r="1">
      <x v="73"/>
    </i>
    <i>
      <x v="130"/>
    </i>
    <i r="1">
      <x v="41"/>
    </i>
    <i r="1">
      <x v="58"/>
    </i>
    <i r="1">
      <x v="73"/>
    </i>
    <i>
      <x v="131"/>
    </i>
    <i r="1">
      <x v="41"/>
    </i>
    <i r="1">
      <x v="58"/>
    </i>
    <i r="1">
      <x v="73"/>
    </i>
    <i>
      <x v="132"/>
    </i>
    <i r="1">
      <x v="41"/>
    </i>
    <i r="1">
      <x v="58"/>
    </i>
    <i r="1">
      <x v="73"/>
    </i>
    <i>
      <x v="133"/>
    </i>
    <i r="1">
      <x v="41"/>
    </i>
    <i r="1">
      <x v="58"/>
    </i>
    <i r="1">
      <x v="73"/>
    </i>
    <i>
      <x v="134"/>
    </i>
    <i r="1">
      <x v="41"/>
    </i>
    <i r="1">
      <x v="58"/>
    </i>
    <i>
      <x v="13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3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37"/>
    </i>
    <i r="1">
      <x v="41"/>
    </i>
    <i r="1">
      <x v="58"/>
    </i>
    <i r="1">
      <x v="73"/>
    </i>
    <i>
      <x v="138"/>
    </i>
    <i r="1">
      <x v="41"/>
    </i>
    <i r="1">
      <x v="58"/>
    </i>
    <i r="1">
      <x v="73"/>
    </i>
    <i>
      <x v="13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40"/>
    </i>
    <i r="1">
      <x v="41"/>
    </i>
    <i r="1">
      <x v="58"/>
    </i>
    <i r="1">
      <x v="73"/>
    </i>
    <i>
      <x v="141"/>
    </i>
    <i r="1">
      <x v="41"/>
    </i>
    <i r="1">
      <x v="58"/>
    </i>
    <i r="1">
      <x v="73"/>
    </i>
    <i>
      <x v="14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43"/>
    </i>
    <i r="1">
      <x v="41"/>
    </i>
    <i r="1">
      <x v="58"/>
    </i>
    <i r="1">
      <x v="73"/>
    </i>
    <i>
      <x v="14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45"/>
    </i>
    <i r="1">
      <x v="41"/>
    </i>
    <i>
      <x v="146"/>
    </i>
    <i r="1">
      <x v="41"/>
    </i>
    <i r="1">
      <x v="58"/>
    </i>
    <i r="1">
      <x v="73"/>
    </i>
    <i>
      <x v="14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48"/>
    </i>
    <i r="1">
      <x v="41"/>
    </i>
    <i r="1">
      <x v="58"/>
    </i>
    <i r="1">
      <x v="73"/>
    </i>
    <i>
      <x v="149"/>
    </i>
    <i r="1">
      <x v="41"/>
    </i>
    <i r="1">
      <x v="58"/>
    </i>
    <i r="1">
      <x v="73"/>
    </i>
    <i>
      <x v="15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51"/>
    </i>
    <i r="1">
      <x v="41"/>
    </i>
    <i r="1">
      <x v="58"/>
    </i>
    <i r="1">
      <x v="73"/>
    </i>
    <i>
      <x v="152"/>
    </i>
    <i r="1">
      <x v="41"/>
    </i>
    <i r="1">
      <x v="58"/>
    </i>
    <i r="1">
      <x v="73"/>
    </i>
    <i>
      <x v="153"/>
    </i>
    <i r="1">
      <x v="41"/>
    </i>
    <i r="1">
      <x v="58"/>
    </i>
    <i r="1">
      <x v="73"/>
    </i>
    <i>
      <x v="15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5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56"/>
    </i>
    <i r="1">
      <x v="41"/>
    </i>
    <i r="1">
      <x v="58"/>
    </i>
    <i r="1">
      <x v="73"/>
    </i>
    <i>
      <x v="157"/>
    </i>
    <i r="1">
      <x v="41"/>
    </i>
    <i r="1">
      <x v="58"/>
    </i>
    <i r="1">
      <x v="73"/>
    </i>
    <i>
      <x v="158"/>
    </i>
    <i r="1">
      <x v="41"/>
    </i>
    <i r="1">
      <x v="58"/>
    </i>
    <i r="1">
      <x v="73"/>
    </i>
    <i>
      <x v="15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60"/>
    </i>
    <i r="1">
      <x v="41"/>
    </i>
    <i r="1">
      <x v="58"/>
    </i>
    <i r="1">
      <x v="73"/>
    </i>
    <i>
      <x v="161"/>
    </i>
    <i r="1">
      <x v="41"/>
    </i>
    <i r="1">
      <x v="58"/>
    </i>
    <i r="1">
      <x v="73"/>
    </i>
    <i>
      <x v="162"/>
    </i>
    <i r="1">
      <x v="41"/>
    </i>
    <i r="1">
      <x v="58"/>
    </i>
    <i r="1">
      <x v="73"/>
    </i>
    <i>
      <x v="16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64"/>
    </i>
    <i r="1">
      <x v="41"/>
    </i>
    <i r="1">
      <x v="58"/>
    </i>
    <i r="1">
      <x v="73"/>
    </i>
    <i>
      <x v="16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66"/>
    </i>
    <i r="1">
      <x v="41"/>
    </i>
    <i r="1">
      <x v="58"/>
    </i>
    <i>
      <x v="16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68"/>
    </i>
    <i r="1">
      <x v="41"/>
    </i>
    <i r="1">
      <x v="58"/>
    </i>
    <i r="1">
      <x v="73"/>
    </i>
    <i>
      <x v="169"/>
    </i>
    <i r="1">
      <x v="41"/>
    </i>
    <i r="1">
      <x v="58"/>
    </i>
    <i>
      <x v="17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71"/>
    </i>
    <i r="1">
      <x v="41"/>
    </i>
    <i r="1">
      <x v="73"/>
    </i>
    <i r="1">
      <x v="77"/>
    </i>
    <i>
      <x v="172"/>
    </i>
    <i r="1">
      <x v="41"/>
    </i>
    <i r="1">
      <x v="58"/>
    </i>
    <i>
      <x v="173"/>
    </i>
    <i r="1">
      <x v="41"/>
    </i>
    <i r="1">
      <x v="58"/>
    </i>
    <i r="1">
      <x v="73"/>
    </i>
    <i>
      <x v="174"/>
    </i>
    <i r="1">
      <x v="41"/>
    </i>
    <i r="1">
      <x v="58"/>
    </i>
    <i r="1">
      <x v="73"/>
    </i>
    <i>
      <x v="17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76"/>
    </i>
    <i r="1">
      <x v="41"/>
    </i>
    <i r="1">
      <x v="58"/>
    </i>
    <i>
      <x v="177"/>
    </i>
    <i r="1">
      <x v="41"/>
    </i>
    <i r="1">
      <x v="58"/>
    </i>
    <i r="1">
      <x v="73"/>
    </i>
    <i>
      <x v="178"/>
    </i>
    <i r="1">
      <x v="29"/>
    </i>
    <i r="1">
      <x v="37"/>
    </i>
    <i r="1">
      <x v="44"/>
    </i>
    <i r="1">
      <x v="60"/>
    </i>
    <i r="1">
      <x v="66"/>
    </i>
    <i r="1">
      <x v="71"/>
    </i>
    <i r="1">
      <x v="76"/>
    </i>
    <i>
      <x v="179"/>
    </i>
    <i r="1">
      <x v="41"/>
    </i>
    <i r="1">
      <x v="58"/>
    </i>
    <i r="1">
      <x v="73"/>
    </i>
    <i>
      <x v="180"/>
    </i>
    <i r="1">
      <x v="41"/>
    </i>
    <i r="1">
      <x v="58"/>
    </i>
    <i r="1">
      <x v="73"/>
    </i>
    <i>
      <x v="181"/>
    </i>
    <i r="1">
      <x v="41"/>
    </i>
    <i r="1">
      <x v="58"/>
    </i>
    <i r="1">
      <x v="73"/>
    </i>
    <i>
      <x v="182"/>
    </i>
    <i r="1">
      <x v="41"/>
    </i>
    <i r="1">
      <x v="58"/>
    </i>
    <i r="1">
      <x v="73"/>
    </i>
    <i>
      <x v="183"/>
    </i>
    <i r="1">
      <x v="41"/>
    </i>
    <i r="1">
      <x v="58"/>
    </i>
    <i>
      <x v="184"/>
    </i>
    <i r="1">
      <x v="58"/>
    </i>
    <i r="1">
      <x v="73"/>
    </i>
    <i>
      <x v="185"/>
    </i>
    <i r="1">
      <x v="41"/>
    </i>
    <i r="1">
      <x v="58"/>
    </i>
    <i>
      <x v="186"/>
    </i>
    <i r="1">
      <x v="41"/>
    </i>
    <i r="1">
      <x v="58"/>
    </i>
    <i r="1">
      <x v="73"/>
    </i>
    <i>
      <x v="187"/>
    </i>
    <i r="1">
      <x v="41"/>
    </i>
    <i r="1">
      <x v="58"/>
    </i>
    <i r="1">
      <x v="73"/>
    </i>
    <i>
      <x v="188"/>
    </i>
    <i r="1">
      <x v="41"/>
    </i>
    <i r="1">
      <x v="58"/>
    </i>
    <i>
      <x v="189"/>
    </i>
    <i r="1">
      <x v="41"/>
    </i>
    <i r="1">
      <x v="58"/>
    </i>
    <i r="1">
      <x v="73"/>
    </i>
    <i>
      <x v="190"/>
    </i>
    <i r="1">
      <x v="44"/>
    </i>
    <i r="1">
      <x v="58"/>
    </i>
    <i r="1">
      <x v="60"/>
    </i>
    <i r="1">
      <x v="76"/>
    </i>
    <i>
      <x v="191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92"/>
    </i>
    <i r="1">
      <x v="41"/>
    </i>
    <i r="1">
      <x v="58"/>
    </i>
    <i r="1">
      <x v="73"/>
    </i>
    <i>
      <x v="193"/>
    </i>
    <i r="1">
      <x v="41"/>
    </i>
    <i r="1">
      <x v="58"/>
    </i>
    <i>
      <x v="19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195"/>
    </i>
    <i r="1">
      <x v="41"/>
    </i>
    <i r="1">
      <x v="58"/>
    </i>
    <i r="1">
      <x v="73"/>
    </i>
    <i>
      <x v="196"/>
    </i>
    <i r="1">
      <x v="41"/>
    </i>
    <i r="1">
      <x v="58"/>
    </i>
    <i r="1">
      <x v="73"/>
    </i>
    <i>
      <x v="197"/>
    </i>
    <i r="1">
      <x v="41"/>
    </i>
    <i r="1">
      <x v="58"/>
    </i>
    <i r="1">
      <x v="73"/>
    </i>
    <i>
      <x v="198"/>
    </i>
    <i r="1">
      <x v="41"/>
    </i>
    <i r="1">
      <x v="58"/>
    </i>
    <i>
      <x v="199"/>
    </i>
    <i r="1">
      <x v="41"/>
    </i>
    <i r="1">
      <x v="58"/>
    </i>
    <i r="1">
      <x v="73"/>
    </i>
    <i>
      <x v="201"/>
    </i>
    <i r="1">
      <x v="41"/>
    </i>
    <i r="1">
      <x v="58"/>
    </i>
    <i r="1">
      <x v="73"/>
    </i>
    <i>
      <x v="203"/>
    </i>
    <i r="1">
      <x v="41"/>
    </i>
    <i r="1">
      <x v="58"/>
    </i>
    <i>
      <x v="204"/>
    </i>
    <i r="1">
      <x v="41"/>
    </i>
    <i r="1">
      <x v="58"/>
    </i>
    <i r="1">
      <x v="73"/>
    </i>
    <i>
      <x v="205"/>
    </i>
    <i r="1">
      <x v="41"/>
    </i>
    <i r="1">
      <x v="58"/>
    </i>
    <i r="1">
      <x v="73"/>
    </i>
    <i>
      <x v="20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07"/>
    </i>
    <i r="1">
      <x v="41"/>
    </i>
    <i r="1">
      <x v="58"/>
    </i>
    <i r="1">
      <x v="73"/>
    </i>
    <i>
      <x v="208"/>
    </i>
    <i r="1">
      <x v="41"/>
    </i>
    <i r="1">
      <x v="58"/>
    </i>
    <i>
      <x v="209"/>
    </i>
    <i r="1">
      <x v="41"/>
    </i>
    <i r="1">
      <x v="58"/>
    </i>
    <i r="1">
      <x v="73"/>
    </i>
    <i>
      <x v="21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11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12"/>
    </i>
    <i r="1">
      <x v="41"/>
    </i>
    <i r="1">
      <x v="58"/>
    </i>
    <i r="1">
      <x v="73"/>
    </i>
    <i>
      <x v="21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14"/>
    </i>
    <i r="1">
      <x v="41"/>
    </i>
    <i r="1">
      <x v="58"/>
    </i>
    <i r="1">
      <x v="73"/>
    </i>
    <i>
      <x v="21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16"/>
    </i>
    <i r="1">
      <x v="41"/>
    </i>
    <i r="1">
      <x v="58"/>
    </i>
    <i r="1">
      <x v="73"/>
    </i>
    <i>
      <x v="218"/>
    </i>
    <i r="1">
      <x v="41"/>
    </i>
    <i r="1">
      <x v="44"/>
    </i>
    <i r="1">
      <x v="73"/>
    </i>
    <i r="1">
      <x v="76"/>
    </i>
    <i>
      <x v="21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2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21"/>
    </i>
    <i r="1">
      <x v="41"/>
    </i>
    <i r="1">
      <x v="58"/>
    </i>
    <i r="1">
      <x v="73"/>
    </i>
    <i>
      <x v="22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23"/>
    </i>
    <i r="1">
      <x v="41"/>
    </i>
    <i r="1">
      <x v="58"/>
    </i>
    <i r="1">
      <x v="73"/>
    </i>
    <i>
      <x v="22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2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27"/>
    </i>
    <i r="1">
      <x v="41"/>
    </i>
    <i r="1">
      <x v="58"/>
    </i>
    <i r="1">
      <x v="73"/>
    </i>
    <i>
      <x v="22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31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32"/>
    </i>
    <i r="1">
      <x v="41"/>
    </i>
    <i r="1">
      <x v="58"/>
    </i>
    <i r="1">
      <x v="73"/>
    </i>
    <i>
      <x v="233"/>
    </i>
    <i r="1">
      <x v="41"/>
    </i>
    <i r="1">
      <x v="58"/>
    </i>
    <i r="1">
      <x v="73"/>
    </i>
    <i>
      <x v="23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35"/>
    </i>
    <i r="1">
      <x v="41"/>
    </i>
    <i r="1">
      <x v="58"/>
    </i>
    <i r="1">
      <x v="73"/>
    </i>
    <i>
      <x v="236"/>
    </i>
    <i r="1">
      <x v="41"/>
    </i>
    <i r="1">
      <x v="58"/>
    </i>
    <i r="1">
      <x v="73"/>
    </i>
    <i>
      <x v="237"/>
    </i>
    <i r="1">
      <x v="41"/>
    </i>
    <i r="1">
      <x v="58"/>
    </i>
    <i r="1">
      <x v="73"/>
    </i>
    <i>
      <x v="238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39"/>
    </i>
    <i r="1">
      <x v="41"/>
    </i>
    <i r="1">
      <x v="58"/>
    </i>
    <i r="1">
      <x v="73"/>
    </i>
    <i>
      <x v="240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41"/>
    </i>
    <i r="1">
      <x v="41"/>
    </i>
    <i r="1">
      <x v="58"/>
    </i>
    <i r="1">
      <x v="73"/>
    </i>
    <i>
      <x v="242"/>
    </i>
    <i r="1">
      <x v="41"/>
    </i>
    <i r="1">
      <x v="58"/>
    </i>
    <i r="1">
      <x v="73"/>
    </i>
    <i>
      <x v="245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46"/>
    </i>
    <i r="1">
      <x v="41"/>
    </i>
    <i r="1">
      <x v="58"/>
    </i>
    <i r="1">
      <x v="73"/>
    </i>
    <i>
      <x v="247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48"/>
    </i>
    <i r="1">
      <x v="41"/>
    </i>
    <i r="1">
      <x v="58"/>
    </i>
    <i r="1">
      <x v="73"/>
    </i>
    <i>
      <x v="249"/>
    </i>
    <i r="1">
      <x v="41"/>
    </i>
    <i r="1">
      <x v="58"/>
    </i>
    <i r="1">
      <x v="73"/>
    </i>
    <i>
      <x v="251"/>
    </i>
    <i r="1">
      <x v="38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52"/>
    </i>
    <i r="1">
      <x v="41"/>
    </i>
    <i r="1">
      <x v="58"/>
    </i>
    <i r="1">
      <x v="73"/>
    </i>
    <i>
      <x v="253"/>
    </i>
    <i r="1">
      <x v="41"/>
    </i>
    <i r="1">
      <x v="58"/>
    </i>
    <i r="1">
      <x v="73"/>
    </i>
    <i>
      <x v="254"/>
    </i>
    <i r="1">
      <x v="41"/>
    </i>
    <i r="1">
      <x v="58"/>
    </i>
    <i r="1">
      <x v="73"/>
    </i>
    <i>
      <x v="255"/>
    </i>
    <i r="1">
      <x v="41"/>
    </i>
    <i r="1">
      <x v="58"/>
    </i>
    <i r="1">
      <x v="73"/>
    </i>
    <i>
      <x v="256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57"/>
    </i>
    <i r="1">
      <x v="41"/>
    </i>
    <i r="1">
      <x v="58"/>
    </i>
    <i r="1">
      <x v="73"/>
    </i>
    <i>
      <x v="258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59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60"/>
    </i>
    <i r="1">
      <x v="41"/>
    </i>
    <i r="1">
      <x v="58"/>
    </i>
    <i r="1">
      <x v="73"/>
    </i>
    <i>
      <x v="261"/>
    </i>
    <i r="1">
      <x v="41"/>
    </i>
    <i r="1">
      <x v="58"/>
    </i>
    <i>
      <x v="26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6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64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65"/>
    </i>
    <i r="1">
      <x v="41"/>
    </i>
    <i r="1">
      <x v="58"/>
    </i>
    <i r="1">
      <x v="73"/>
    </i>
    <i>
      <x v="266"/>
    </i>
    <i r="1">
      <x v="41"/>
    </i>
    <i r="1">
      <x v="58"/>
    </i>
    <i r="1">
      <x v="73"/>
    </i>
    <i>
      <x v="267"/>
    </i>
    <i r="1">
      <x v="41"/>
    </i>
    <i r="1">
      <x v="58"/>
    </i>
    <i r="1">
      <x v="73"/>
    </i>
    <i>
      <x v="268"/>
    </i>
    <i r="1">
      <x v="41"/>
    </i>
    <i r="1">
      <x v="58"/>
    </i>
    <i r="1">
      <x v="73"/>
    </i>
    <i>
      <x v="269"/>
    </i>
    <i r="1">
      <x v="41"/>
    </i>
    <i r="1">
      <x v="58"/>
    </i>
    <i r="1">
      <x v="73"/>
    </i>
    <i>
      <x v="270"/>
    </i>
    <i r="1">
      <x v="41"/>
    </i>
    <i r="1">
      <x v="58"/>
    </i>
    <i r="1">
      <x v="73"/>
    </i>
    <i>
      <x v="271"/>
    </i>
    <i r="1">
      <x v="41"/>
    </i>
    <i r="1">
      <x v="58"/>
    </i>
    <i r="1">
      <x v="73"/>
    </i>
    <i>
      <x v="272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73"/>
    </i>
    <i r="1">
      <x v="41"/>
    </i>
    <i r="1">
      <x v="58"/>
    </i>
    <i r="1">
      <x v="73"/>
    </i>
    <i>
      <x v="274"/>
    </i>
    <i r="1">
      <x v="41"/>
    </i>
    <i r="1">
      <x v="58"/>
    </i>
    <i>
      <x v="275"/>
    </i>
    <i r="1">
      <x v="41"/>
    </i>
    <i r="1">
      <x v="58"/>
    </i>
    <i>
      <x v="276"/>
    </i>
    <i r="1">
      <x v="41"/>
    </i>
    <i r="1">
      <x v="58"/>
    </i>
    <i r="1">
      <x v="73"/>
    </i>
    <i>
      <x v="277"/>
    </i>
    <i r="1">
      <x v="41"/>
    </i>
    <i r="1">
      <x v="58"/>
    </i>
    <i r="1">
      <x v="73"/>
    </i>
    <i>
      <x v="278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79"/>
    </i>
    <i r="1">
      <x v="41"/>
    </i>
    <i r="1">
      <x v="58"/>
    </i>
    <i r="1">
      <x v="73"/>
    </i>
    <i>
      <x v="280"/>
    </i>
    <i r="1">
      <x v="41"/>
    </i>
    <i r="1">
      <x v="58"/>
    </i>
    <i r="1">
      <x v="73"/>
    </i>
    <i>
      <x v="281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83"/>
    </i>
    <i r="1">
      <x v="41"/>
    </i>
    <i r="1">
      <x v="44"/>
    </i>
    <i r="1">
      <x v="58"/>
    </i>
    <i r="1">
      <x v="60"/>
    </i>
    <i r="1">
      <x v="73"/>
    </i>
    <i r="1">
      <x v="76"/>
    </i>
    <i>
      <x v="284"/>
    </i>
    <i r="1">
      <x v="41"/>
    </i>
    <i r="1">
      <x v="58"/>
    </i>
    <i r="1">
      <x v="73"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Total Payment Amount" fld="2" baseField="0" baseItem="0" numFmtId="164"/>
    <dataField name="Date of Payment" fld="3" subtotal="product" baseField="0" baseItem="0" numFmtId="14"/>
  </dataFields>
  <formats count="1214">
    <format dxfId="3643">
      <pivotArea field="0" type="button" dataOnly="0" labelOnly="1" outline="0" axis="axisRow" fieldPosition="0"/>
    </format>
    <format dxfId="36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41">
      <pivotArea field="0" type="button" dataOnly="0" labelOnly="1" outline="0" axis="axisRow" fieldPosition="0"/>
    </format>
    <format dxfId="36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37">
      <pivotArea collapsedLevelsAreSubtotals="1" fieldPosition="0">
        <references count="3">
          <reference field="4294967294" count="1" selected="0">
            <x v="0"/>
          </reference>
          <reference field="0" count="0" selected="0"/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36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63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3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63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63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63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629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628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3627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3626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625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624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23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22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3621">
      <pivotArea dataOnly="0" labelOnly="1" fieldPosition="0">
        <references count="2">
          <reference field="0" count="1" selected="0">
            <x v="5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620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9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1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0"/>
            <x v="102"/>
            <x v="104"/>
            <x v="106"/>
          </reference>
        </references>
      </pivotArea>
    </format>
    <format dxfId="3618">
      <pivotArea dataOnly="0" labelOnly="1" fieldPosition="0">
        <references count="2">
          <reference field="0" count="1" selected="0">
            <x v="7"/>
          </reference>
          <reference field="1" count="14">
            <x v="108"/>
            <x v="110"/>
            <x v="111"/>
            <x v="112"/>
            <x v="114"/>
            <x v="116"/>
            <x v="118"/>
            <x v="120"/>
            <x v="122"/>
            <x v="124"/>
            <x v="125"/>
            <x v="127"/>
            <x v="130"/>
            <x v="132"/>
          </reference>
        </references>
      </pivotArea>
    </format>
    <format dxfId="3617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6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5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4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3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12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3611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3610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9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8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7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6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5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3604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3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2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1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600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99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98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97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96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95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3594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93">
      <pivotArea dataOnly="0" labelOnly="1" fieldPosition="0">
        <references count="2">
          <reference field="0" count="1" selected="0">
            <x v="3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92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3591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90">
      <pivotArea dataOnly="0" labelOnly="1" fieldPosition="0">
        <references count="2">
          <reference field="0" count="1" selected="0">
            <x v="3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89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88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87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86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85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6"/>
            <x v="29"/>
            <x v="35"/>
            <x v="37"/>
            <x v="39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3584">
      <pivotArea dataOnly="0" labelOnly="1" fieldPosition="0">
        <references count="2">
          <reference field="0" count="1" selected="0">
            <x v="38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83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6"/>
            <x v="71"/>
            <x v="74"/>
            <x v="76"/>
            <x v="80"/>
            <x v="82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3582">
      <pivotArea dataOnly="0" labelOnly="1" fieldPosition="0">
        <references count="2">
          <reference field="0" count="1" selected="0">
            <x v="39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3581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80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9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8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7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6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7"/>
            <x v="50"/>
            <x v="53"/>
            <x v="54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3575">
      <pivotArea dataOnly="0" labelOnly="1" fieldPosition="0">
        <references count="2">
          <reference field="0" count="1" selected="0">
            <x v="45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74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3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2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1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70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69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7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3568">
      <pivotArea dataOnly="0" labelOnly="1" fieldPosition="0">
        <references count="2">
          <reference field="0" count="1" selected="0">
            <x v="51"/>
          </reference>
          <reference field="1" count="14"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67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66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65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3564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3563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62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61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60">
      <pivotArea dataOnly="0" labelOnly="1" fieldPosition="0">
        <references count="2">
          <reference field="0" count="1" selected="0">
            <x v="5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59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58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57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56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3555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3554">
      <pivotArea dataOnly="0" labelOnly="1" fieldPosition="0">
        <references count="2">
          <reference field="0" count="1" selected="0">
            <x v="62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53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52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51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50">
      <pivotArea dataOnly="0" labelOnly="1" fieldPosition="0">
        <references count="2">
          <reference field="0" count="1" selected="0">
            <x v="6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49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3548">
      <pivotArea dataOnly="0" labelOnly="1" fieldPosition="0">
        <references count="2">
          <reference field="0" count="1" selected="0">
            <x v="66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3547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46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45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44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43">
      <pivotArea dataOnly="0" labelOnly="1" fieldPosition="0">
        <references count="2">
          <reference field="0" count="1" selected="0">
            <x v="71"/>
          </reference>
          <reference field="1" count="43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3"/>
            <x v="66"/>
            <x v="69"/>
            <x v="71"/>
            <x v="74"/>
            <x v="76"/>
            <x v="80"/>
            <x v="82"/>
            <x v="83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3542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41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540">
      <pivotArea dataOnly="0" labelOnly="1" fieldPosition="0">
        <references count="2">
          <reference field="0" count="1" selected="0">
            <x v="7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539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8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7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6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5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4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3533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2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1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30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8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29">
      <pivotArea dataOnly="0" labelOnly="1" fieldPosition="0">
        <references count="2">
          <reference field="0" count="1" selected="0">
            <x v="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28">
      <pivotArea dataOnly="0" labelOnly="1" fieldPosition="0">
        <references count="2">
          <reference field="0" count="1" selected="0">
            <x v="8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4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27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26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25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24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23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22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521">
      <pivotArea dataOnly="0" labelOnly="1" fieldPosition="0">
        <references count="2">
          <reference field="0" count="1" selected="0">
            <x v="9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20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9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8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3517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6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5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4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3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2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1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10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09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3508">
      <pivotArea dataOnly="0" labelOnly="1" fieldPosition="0">
        <references count="2">
          <reference field="0" count="1" selected="0">
            <x v="102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07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3506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3505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04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03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3502">
      <pivotArea dataOnly="0" labelOnly="1" fieldPosition="0">
        <references count="2">
          <reference field="0" count="1" selected="0">
            <x v="10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501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500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99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3498">
      <pivotArea dataOnly="0" labelOnly="1" fieldPosition="0">
        <references count="2">
          <reference field="0" count="1" selected="0">
            <x v="109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97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496">
      <pivotArea dataOnly="0" labelOnly="1" fieldPosition="0">
        <references count="2">
          <reference field="0" count="1" selected="0">
            <x v="11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495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94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3493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3492">
      <pivotArea dataOnly="0" labelOnly="1" fieldPosition="0">
        <references count="2">
          <reference field="0" count="1" selected="0">
            <x v="11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91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90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9">
      <pivotArea dataOnly="0" labelOnly="1" fieldPosition="0">
        <references count="2">
          <reference field="0" count="1" selected="0">
            <x v="116"/>
          </reference>
          <reference field="1" count="38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4"/>
            <x v="56"/>
            <x v="60"/>
            <x v="66"/>
            <x v="71"/>
            <x v="76"/>
            <x v="82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3488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2"/>
            <x v="114"/>
            <x v="116"/>
            <x v="118"/>
            <x v="120"/>
            <x v="122"/>
          </reference>
        </references>
      </pivotArea>
    </format>
    <format dxfId="3487">
      <pivotArea dataOnly="0" labelOnly="1" fieldPosition="0">
        <references count="2">
          <reference field="0" count="1" selected="0">
            <x v="117"/>
          </reference>
          <reference field="1" count="5">
            <x v="124"/>
            <x v="125"/>
            <x v="127"/>
            <x v="130"/>
            <x v="132"/>
          </reference>
        </references>
      </pivotArea>
    </format>
    <format dxfId="3486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5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4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3483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2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1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80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79">
      <pivotArea dataOnly="0" labelOnly="1" fieldPosition="0">
        <references count="2">
          <reference field="0" count="1" selected="0">
            <x v="12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78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3477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76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75">
      <pivotArea dataOnly="0" labelOnly="1" fieldPosition="0">
        <references count="2">
          <reference field="0" count="1" selected="0">
            <x v="12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74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73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72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71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70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69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68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67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466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465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3464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63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62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61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60">
      <pivotArea dataOnly="0" labelOnly="1" fieldPosition="0">
        <references count="2">
          <reference field="0" count="1" selected="0">
            <x v="13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59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58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57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456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455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54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3453">
      <pivotArea dataOnly="0" labelOnly="1" fieldPosition="0">
        <references count="2">
          <reference field="0" count="1" selected="0">
            <x v="144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52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3451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50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49">
      <pivotArea dataOnly="0" labelOnly="1" fieldPosition="0">
        <references count="2">
          <reference field="0" count="1" selected="0">
            <x v="14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48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47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46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45">
      <pivotArea dataOnly="0" labelOnly="1" fieldPosition="0">
        <references count="2">
          <reference field="0" count="1" selected="0">
            <x v="15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44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43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42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41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3440">
      <pivotArea dataOnly="0" labelOnly="1" fieldPosition="0">
        <references count="2">
          <reference field="0" count="1" selected="0">
            <x v="154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39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38">
      <pivotArea dataOnly="0" labelOnly="1" fieldPosition="0">
        <references count="2">
          <reference field="0" count="1" selected="0">
            <x v="15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37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36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35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34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433">
      <pivotArea dataOnly="0" labelOnly="1" fieldPosition="0">
        <references count="2">
          <reference field="0" count="1" selected="0">
            <x v="1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32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31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30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29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3428">
      <pivotArea dataOnly="0" labelOnly="1" fieldPosition="0">
        <references count="2">
          <reference field="0" count="1" selected="0">
            <x v="16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27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26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3425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3424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23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3422">
      <pivotArea dataOnly="0" labelOnly="1" fieldPosition="0">
        <references count="2">
          <reference field="0" count="1" selected="0">
            <x v="16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421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20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19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418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417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3416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15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14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13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3412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3411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3410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9">
      <pivotArea dataOnly="0" labelOnly="1" fieldPosition="0">
        <references count="2">
          <reference field="0" count="1" selected="0">
            <x v="178"/>
          </reference>
          <reference field="1" count="28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6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3408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7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6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5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4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3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2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1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400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99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98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97">
      <pivotArea dataOnly="0" labelOnly="1" fieldPosition="0">
        <references count="2">
          <reference field="0" count="1" selected="0">
            <x v="190"/>
          </reference>
          <reference field="1" count="49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96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</reference>
        </references>
      </pivotArea>
    </format>
    <format dxfId="3395">
      <pivotArea dataOnly="0" labelOnly="1" fieldPosition="0">
        <references count="2">
          <reference field="0" count="1" selected="0">
            <x v="191"/>
          </reference>
          <reference field="1" count="22"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3394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93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92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391">
      <pivotArea dataOnly="0" labelOnly="1" fieldPosition="0">
        <references count="2">
          <reference field="0" count="1" selected="0">
            <x v="19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90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9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8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7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6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5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4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3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3382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1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80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79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78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77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76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75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74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3373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3372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371">
      <pivotArea dataOnly="0" labelOnly="1" fieldPosition="0">
        <references count="2">
          <reference field="0" count="1" selected="0">
            <x v="21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70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69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368">
      <pivotArea dataOnly="0" labelOnly="1" fieldPosition="0">
        <references count="2">
          <reference field="0" count="1" selected="0">
            <x v="21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67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66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3365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64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63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3362">
      <pivotArea dataOnly="0" labelOnly="1" fieldPosition="0">
        <references count="2">
          <reference field="0" count="1" selected="0">
            <x v="218"/>
          </reference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3361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60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59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3358">
      <pivotArea dataOnly="0" labelOnly="1" fieldPosition="0">
        <references count="2">
          <reference field="0" count="1" selected="0">
            <x v="220"/>
          </reference>
          <reference field="1" count="16">
            <x v="103"/>
            <x v="104"/>
            <x v="106"/>
            <x v="107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57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56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55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54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3353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3352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3351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3350">
      <pivotArea dataOnly="0" labelOnly="1" fieldPosition="0">
        <references count="2">
          <reference field="0" count="1" selected="0">
            <x v="22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49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48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3347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46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45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3344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43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42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41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40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39">
      <pivotArea dataOnly="0" labelOnly="1" fieldPosition="0">
        <references count="2">
          <reference field="0" count="1" selected="0">
            <x v="23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38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37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3336">
      <pivotArea dataOnly="0" labelOnly="1" fieldPosition="0">
        <references count="2">
          <reference field="0" count="1" selected="0">
            <x v="2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35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34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33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32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31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3330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3329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28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27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26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3325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324">
      <pivotArea dataOnly="0" labelOnly="1" fieldPosition="0">
        <references count="2">
          <reference field="0" count="1" selected="0">
            <x v="24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23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22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3321">
      <pivotArea dataOnly="0" labelOnly="1" fieldPosition="0">
        <references count="2">
          <reference field="0" count="1" selected="0">
            <x v="24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20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9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8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3317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3316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3315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4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3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2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11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3310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3309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08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3307">
      <pivotArea dataOnly="0" labelOnly="1" fieldPosition="0">
        <references count="2">
          <reference field="0" count="1" selected="0">
            <x v="258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06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305">
      <pivotArea dataOnly="0" labelOnly="1" fieldPosition="0">
        <references count="2">
          <reference field="0" count="1" selected="0">
            <x v="2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04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03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302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3301">
      <pivotArea dataOnly="0" labelOnly="1" fieldPosition="0">
        <references count="2">
          <reference field="0" count="1" selected="0">
            <x v="262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300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3299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3298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297">
      <pivotArea dataOnly="0" labelOnly="1" fieldPosition="0">
        <references count="2">
          <reference field="0" count="1" selected="0">
            <x v="26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296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5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4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3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2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1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90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9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3288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3287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6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5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4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3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82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4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3281">
      <pivotArea dataOnly="0" labelOnly="1" fieldPosition="0">
        <references count="2">
          <reference field="0" count="1" selected="0">
            <x v="278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3280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79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78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277">
      <pivotArea dataOnly="0" labelOnly="1" fieldPosition="0">
        <references count="2">
          <reference field="0" count="1" selected="0">
            <x v="28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276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3275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3274">
      <pivotArea dataOnly="0" labelOnly="1" fieldPosition="0">
        <references count="2">
          <reference field="0" count="1" selected="0">
            <x v="2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3273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3272">
      <pivotArea type="all" dataOnly="0" outline="0" fieldPosition="0"/>
    </format>
    <format dxfId="3271">
      <pivotArea outline="0" collapsedLevelsAreSubtotals="1" fieldPosition="0"/>
    </format>
    <format dxfId="3270">
      <pivotArea field="0" type="button" dataOnly="0" labelOnly="1" outline="0" axis="axisRow" fieldPosition="0"/>
    </format>
    <format dxfId="326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6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267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26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3"/>
            <x v="204"/>
            <x v="205"/>
          </reference>
        </references>
      </pivotArea>
    </format>
    <format dxfId="326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64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3263">
      <pivotArea dataOnly="0" labelOnly="1" fieldPosition="0">
        <references count="2">
          <reference field="0" count="1" selected="0">
            <x v="0"/>
          </reference>
          <reference field="1" count="6">
            <x v="14"/>
            <x v="28"/>
            <x v="43"/>
            <x v="59"/>
            <x v="65"/>
            <x v="81"/>
          </reference>
        </references>
      </pivotArea>
    </format>
    <format dxfId="3262">
      <pivotArea dataOnly="0" labelOnly="1" fieldPosition="0">
        <references count="2">
          <reference field="0" count="1" selected="0">
            <x v="1"/>
          </reference>
          <reference field="1" count="2">
            <x v="41"/>
            <x v="58"/>
          </reference>
        </references>
      </pivotArea>
    </format>
    <format dxfId="3261">
      <pivotArea dataOnly="0" labelOnly="1" fieldPosition="0">
        <references count="2">
          <reference field="0" count="1" selected="0">
            <x v="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60">
      <pivotArea dataOnly="0" labelOnly="1" fieldPosition="0">
        <references count="2">
          <reference field="0" count="1" selected="0">
            <x v="3"/>
          </reference>
          <reference field="1" count="2">
            <x v="41"/>
            <x v="58"/>
          </reference>
        </references>
      </pivotArea>
    </format>
    <format dxfId="3259">
      <pivotArea dataOnly="0" labelOnly="1" fieldPosition="0">
        <references count="2">
          <reference field="0" count="1" selected="0">
            <x v="4"/>
          </reference>
          <reference field="1" count="3">
            <x v="41"/>
            <x v="58"/>
            <x v="73"/>
          </reference>
        </references>
      </pivotArea>
    </format>
    <format dxfId="3258">
      <pivotArea dataOnly="0" labelOnly="1" fieldPosition="0">
        <references count="2">
          <reference field="0" count="1" selected="0">
            <x v="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57">
      <pivotArea dataOnly="0" labelOnly="1" fieldPosition="0">
        <references count="2">
          <reference field="0" count="1" selected="0">
            <x v="6"/>
          </reference>
          <reference field="1" count="5">
            <x v="41"/>
            <x v="58"/>
            <x v="62"/>
            <x v="68"/>
            <x v="73"/>
          </reference>
        </references>
      </pivotArea>
    </format>
    <format dxfId="3256">
      <pivotArea dataOnly="0" labelOnly="1" fieldPosition="0">
        <references count="2">
          <reference field="0" count="1" selected="0">
            <x v="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55">
      <pivotArea dataOnly="0" labelOnly="1" fieldPosition="0">
        <references count="2">
          <reference field="0" count="1" selected="0">
            <x v="8"/>
          </reference>
          <reference field="1" count="3">
            <x v="41"/>
            <x v="58"/>
            <x v="73"/>
          </reference>
        </references>
      </pivotArea>
    </format>
    <format dxfId="3254">
      <pivotArea dataOnly="0" labelOnly="1" fieldPosition="0">
        <references count="2">
          <reference field="0" count="1" selected="0">
            <x v="9"/>
          </reference>
          <reference field="1" count="2">
            <x v="41"/>
            <x v="58"/>
          </reference>
        </references>
      </pivotArea>
    </format>
    <format dxfId="3253">
      <pivotArea dataOnly="0" labelOnly="1" fieldPosition="0">
        <references count="2">
          <reference field="0" count="1" selected="0">
            <x v="10"/>
          </reference>
          <reference field="1" count="2">
            <x v="41"/>
            <x v="58"/>
          </reference>
        </references>
      </pivotArea>
    </format>
    <format dxfId="3252">
      <pivotArea dataOnly="0" labelOnly="1" fieldPosition="0">
        <references count="2">
          <reference field="0" count="1" selected="0">
            <x v="11"/>
          </reference>
          <reference field="1" count="3">
            <x v="41"/>
            <x v="58"/>
            <x v="73"/>
          </reference>
        </references>
      </pivotArea>
    </format>
    <format dxfId="3251">
      <pivotArea dataOnly="0" labelOnly="1" fieldPosition="0">
        <references count="2">
          <reference field="0" count="1" selected="0">
            <x v="12"/>
          </reference>
          <reference field="1" count="3">
            <x v="41"/>
            <x v="58"/>
            <x v="73"/>
          </reference>
        </references>
      </pivotArea>
    </format>
    <format dxfId="3250">
      <pivotArea dataOnly="0" labelOnly="1" fieldPosition="0">
        <references count="2">
          <reference field="0" count="1" selected="0">
            <x v="13"/>
          </reference>
          <reference field="1" count="2">
            <x v="41"/>
            <x v="73"/>
          </reference>
        </references>
      </pivotArea>
    </format>
    <format dxfId="3249">
      <pivotArea dataOnly="0" labelOnly="1" fieldPosition="0">
        <references count="2">
          <reference field="0" count="1" selected="0">
            <x v="14"/>
          </reference>
          <reference field="1" count="1">
            <x v="73"/>
          </reference>
        </references>
      </pivotArea>
    </format>
    <format dxfId="3248">
      <pivotArea dataOnly="0" labelOnly="1" fieldPosition="0">
        <references count="2">
          <reference field="0" count="1" selected="0">
            <x v="15"/>
          </reference>
          <reference field="1" count="2">
            <x v="41"/>
            <x v="58"/>
          </reference>
        </references>
      </pivotArea>
    </format>
    <format dxfId="3247">
      <pivotArea dataOnly="0" labelOnly="1" fieldPosition="0">
        <references count="2">
          <reference field="0" count="1" selected="0">
            <x v="16"/>
          </reference>
          <reference field="1" count="3">
            <x v="41"/>
            <x v="58"/>
            <x v="73"/>
          </reference>
        </references>
      </pivotArea>
    </format>
    <format dxfId="3246">
      <pivotArea dataOnly="0" labelOnly="1" fieldPosition="0">
        <references count="2">
          <reference field="0" count="1" selected="0">
            <x v="17"/>
          </reference>
          <reference field="1" count="3">
            <x v="41"/>
            <x v="58"/>
            <x v="73"/>
          </reference>
        </references>
      </pivotArea>
    </format>
    <format dxfId="3245">
      <pivotArea dataOnly="0" labelOnly="1" fieldPosition="0">
        <references count="2">
          <reference field="0" count="1" selected="0">
            <x v="18"/>
          </reference>
          <reference field="1" count="2">
            <x v="41"/>
            <x v="58"/>
          </reference>
        </references>
      </pivotArea>
    </format>
    <format dxfId="3244">
      <pivotArea dataOnly="0" labelOnly="1" fieldPosition="0">
        <references count="2">
          <reference field="0" count="1" selected="0">
            <x v="19"/>
          </reference>
          <reference field="1" count="3">
            <x v="41"/>
            <x v="58"/>
            <x v="73"/>
          </reference>
        </references>
      </pivotArea>
    </format>
    <format dxfId="3243">
      <pivotArea dataOnly="0" labelOnly="1" fieldPosition="0">
        <references count="2">
          <reference field="0" count="1" selected="0">
            <x v="20"/>
          </reference>
          <reference field="1" count="2">
            <x v="41"/>
            <x v="58"/>
          </reference>
        </references>
      </pivotArea>
    </format>
    <format dxfId="3242">
      <pivotArea dataOnly="0" labelOnly="1" fieldPosition="0">
        <references count="2">
          <reference field="0" count="1" selected="0">
            <x v="21"/>
          </reference>
          <reference field="1" count="3">
            <x v="41"/>
            <x v="58"/>
            <x v="73"/>
          </reference>
        </references>
      </pivotArea>
    </format>
    <format dxfId="3241">
      <pivotArea dataOnly="0" labelOnly="1" fieldPosition="0">
        <references count="2">
          <reference field="0" count="1" selected="0">
            <x v="22"/>
          </reference>
          <reference field="1" count="3">
            <x v="41"/>
            <x v="58"/>
            <x v="73"/>
          </reference>
        </references>
      </pivotArea>
    </format>
    <format dxfId="3240">
      <pivotArea dataOnly="0" labelOnly="1" fieldPosition="0">
        <references count="2">
          <reference field="0" count="1" selected="0">
            <x v="23"/>
          </reference>
          <reference field="1" count="3">
            <x v="41"/>
            <x v="58"/>
            <x v="73"/>
          </reference>
        </references>
      </pivotArea>
    </format>
    <format dxfId="3239">
      <pivotArea dataOnly="0" labelOnly="1" fieldPosition="0">
        <references count="2">
          <reference field="0" count="1" selected="0">
            <x v="24"/>
          </reference>
          <reference field="1" count="2">
            <x v="41"/>
            <x v="58"/>
          </reference>
        </references>
      </pivotArea>
    </format>
    <format dxfId="3238">
      <pivotArea dataOnly="0" labelOnly="1" fieldPosition="0">
        <references count="2">
          <reference field="0" count="1" selected="0">
            <x v="25"/>
          </reference>
          <reference field="1" count="2">
            <x v="41"/>
            <x v="58"/>
          </reference>
        </references>
      </pivotArea>
    </format>
    <format dxfId="3237">
      <pivotArea dataOnly="0" labelOnly="1" fieldPosition="0">
        <references count="2">
          <reference field="0" count="1" selected="0">
            <x v="26"/>
          </reference>
          <reference field="1" count="3">
            <x v="41"/>
            <x v="58"/>
            <x v="73"/>
          </reference>
        </references>
      </pivotArea>
    </format>
    <format dxfId="3236">
      <pivotArea dataOnly="0" labelOnly="1" fieldPosition="0">
        <references count="2">
          <reference field="0" count="1" selected="0">
            <x v="27"/>
          </reference>
          <reference field="1" count="2">
            <x v="41"/>
            <x v="58"/>
          </reference>
        </references>
      </pivotArea>
    </format>
    <format dxfId="3235">
      <pivotArea dataOnly="0" labelOnly="1" fieldPosition="0">
        <references count="2">
          <reference field="0" count="1" selected="0">
            <x v="28"/>
          </reference>
          <reference field="1" count="3">
            <x v="41"/>
            <x v="58"/>
            <x v="73"/>
          </reference>
        </references>
      </pivotArea>
    </format>
    <format dxfId="3234">
      <pivotArea dataOnly="0" labelOnly="1" fieldPosition="0">
        <references count="2">
          <reference field="0" count="1" selected="0">
            <x v="29"/>
          </reference>
          <reference field="1" count="3">
            <x v="41"/>
            <x v="58"/>
            <x v="73"/>
          </reference>
        </references>
      </pivotArea>
    </format>
    <format dxfId="3233">
      <pivotArea dataOnly="0" labelOnly="1" fieldPosition="0">
        <references count="2">
          <reference field="0" count="1" selected="0">
            <x v="30"/>
          </reference>
          <reference field="1" count="1">
            <x v="41"/>
          </reference>
        </references>
      </pivotArea>
    </format>
    <format dxfId="3232">
      <pivotArea dataOnly="0" labelOnly="1" fieldPosition="0">
        <references count="2">
          <reference field="0" count="1" selected="0">
            <x v="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31">
      <pivotArea dataOnly="0" labelOnly="1" fieldPosition="0">
        <references count="2">
          <reference field="0" count="1" selected="0">
            <x v="32"/>
          </reference>
          <reference field="1" count="3">
            <x v="41"/>
            <x v="58"/>
            <x v="73"/>
          </reference>
        </references>
      </pivotArea>
    </format>
    <format dxfId="3230">
      <pivotArea dataOnly="0" labelOnly="1" fieldPosition="0">
        <references count="2">
          <reference field="0" count="1" selected="0">
            <x v="3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29">
      <pivotArea dataOnly="0" labelOnly="1" fieldPosition="0">
        <references count="2">
          <reference field="0" count="1" selected="0">
            <x v="34"/>
          </reference>
          <reference field="1" count="3">
            <x v="41"/>
            <x v="58"/>
            <x v="73"/>
          </reference>
        </references>
      </pivotArea>
    </format>
    <format dxfId="3228">
      <pivotArea dataOnly="0" labelOnly="1" fieldPosition="0">
        <references count="2">
          <reference field="0" count="1" selected="0">
            <x v="35"/>
          </reference>
          <reference field="1" count="3">
            <x v="41"/>
            <x v="58"/>
            <x v="73"/>
          </reference>
        </references>
      </pivotArea>
    </format>
    <format dxfId="3227">
      <pivotArea dataOnly="0" labelOnly="1" fieldPosition="0">
        <references count="2">
          <reference field="0" count="1" selected="0">
            <x v="36"/>
          </reference>
          <reference field="1" count="3">
            <x v="41"/>
            <x v="58"/>
            <x v="73"/>
          </reference>
        </references>
      </pivotArea>
    </format>
    <format dxfId="3226">
      <pivotArea dataOnly="0" labelOnly="1" fieldPosition="0">
        <references count="2">
          <reference field="0" count="1" selected="0">
            <x v="37"/>
          </reference>
          <reference field="1" count="3">
            <x v="41"/>
            <x v="58"/>
            <x v="73"/>
          </reference>
        </references>
      </pivotArea>
    </format>
    <format dxfId="3225">
      <pivotArea dataOnly="0" labelOnly="1" fieldPosition="0">
        <references count="2">
          <reference field="0" count="1" selected="0">
            <x v="38"/>
          </reference>
          <reference field="1" count="5">
            <x v="44"/>
            <x v="58"/>
            <x v="60"/>
            <x v="73"/>
            <x v="76"/>
          </reference>
        </references>
      </pivotArea>
    </format>
    <format dxfId="3224">
      <pivotArea dataOnly="0" labelOnly="1" fieldPosition="0">
        <references count="2">
          <reference field="0" count="1" selected="0">
            <x v="39"/>
          </reference>
          <reference field="1" count="5">
            <x v="41"/>
            <x v="44"/>
            <x v="58"/>
            <x v="60"/>
            <x v="76"/>
          </reference>
        </references>
      </pivotArea>
    </format>
    <format dxfId="3223">
      <pivotArea dataOnly="0" labelOnly="1" fieldPosition="0">
        <references count="2">
          <reference field="0" count="1" selected="0">
            <x v="40"/>
          </reference>
          <reference field="1" count="3">
            <x v="41"/>
            <x v="58"/>
            <x v="73"/>
          </reference>
        </references>
      </pivotArea>
    </format>
    <format dxfId="3222">
      <pivotArea dataOnly="0" labelOnly="1" fieldPosition="0">
        <references count="2">
          <reference field="0" count="1" selected="0">
            <x v="41"/>
          </reference>
          <reference field="1" count="3">
            <x v="41"/>
            <x v="58"/>
            <x v="73"/>
          </reference>
        </references>
      </pivotArea>
    </format>
    <format dxfId="3221">
      <pivotArea dataOnly="0" labelOnly="1" fieldPosition="0">
        <references count="2">
          <reference field="0" count="1" selected="0">
            <x v="42"/>
          </reference>
          <reference field="1" count="2">
            <x v="41"/>
            <x v="58"/>
          </reference>
        </references>
      </pivotArea>
    </format>
    <format dxfId="3220">
      <pivotArea dataOnly="0" labelOnly="1" fieldPosition="0">
        <references count="2">
          <reference field="0" count="1" selected="0">
            <x v="43"/>
          </reference>
          <reference field="1" count="2">
            <x v="41"/>
            <x v="58"/>
          </reference>
        </references>
      </pivotArea>
    </format>
    <format dxfId="3219">
      <pivotArea dataOnly="0" labelOnly="1" fieldPosition="0">
        <references count="2">
          <reference field="0" count="1" selected="0">
            <x v="44"/>
          </reference>
          <reference field="1" count="3">
            <x v="41"/>
            <x v="58"/>
            <x v="73"/>
          </reference>
        </references>
      </pivotArea>
    </format>
    <format dxfId="3218">
      <pivotArea dataOnly="0" labelOnly="1" fieldPosition="0">
        <references count="2">
          <reference field="0" count="1" selected="0">
            <x v="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17">
      <pivotArea dataOnly="0" labelOnly="1" fieldPosition="0">
        <references count="2">
          <reference field="0" count="1" selected="0">
            <x v="46"/>
          </reference>
          <reference field="1" count="3">
            <x v="41"/>
            <x v="58"/>
            <x v="73"/>
          </reference>
        </references>
      </pivotArea>
    </format>
    <format dxfId="3216">
      <pivotArea dataOnly="0" labelOnly="1" fieldPosition="0">
        <references count="2">
          <reference field="0" count="1" selected="0">
            <x v="47"/>
          </reference>
          <reference field="1" count="3">
            <x v="41"/>
            <x v="58"/>
            <x v="73"/>
          </reference>
        </references>
      </pivotArea>
    </format>
    <format dxfId="3215">
      <pivotArea dataOnly="0" labelOnly="1" fieldPosition="0">
        <references count="2">
          <reference field="0" count="1" selected="0">
            <x v="48"/>
          </reference>
          <reference field="1" count="3">
            <x v="41"/>
            <x v="58"/>
            <x v="73"/>
          </reference>
        </references>
      </pivotArea>
    </format>
    <format dxfId="3214">
      <pivotArea dataOnly="0" labelOnly="1" fieldPosition="0">
        <references count="2">
          <reference field="0" count="1" selected="0">
            <x v="49"/>
          </reference>
          <reference field="1" count="2">
            <x v="41"/>
            <x v="58"/>
          </reference>
        </references>
      </pivotArea>
    </format>
    <format dxfId="3213">
      <pivotArea dataOnly="0" labelOnly="1" fieldPosition="0">
        <references count="2">
          <reference field="0" count="1" selected="0">
            <x v="50"/>
          </reference>
          <reference field="1" count="3">
            <x v="41"/>
            <x v="58"/>
            <x v="73"/>
          </reference>
        </references>
      </pivotArea>
    </format>
    <format dxfId="3212">
      <pivotArea dataOnly="0" labelOnly="1" fieldPosition="0">
        <references count="2">
          <reference field="0" count="1" selected="0">
            <x v="51"/>
          </reference>
          <reference field="1" count="7">
            <x v="41"/>
            <x v="44"/>
            <x v="58"/>
            <x v="60"/>
            <x v="73"/>
            <x v="76"/>
            <x v="77"/>
          </reference>
        </references>
      </pivotArea>
    </format>
    <format dxfId="3211">
      <pivotArea dataOnly="0" labelOnly="1" fieldPosition="0">
        <references count="2">
          <reference field="0" count="1" selected="0">
            <x v="52"/>
          </reference>
          <reference field="1" count="3">
            <x v="41"/>
            <x v="58"/>
            <x v="73"/>
          </reference>
        </references>
      </pivotArea>
    </format>
    <format dxfId="3210">
      <pivotArea dataOnly="0" labelOnly="1" fieldPosition="0">
        <references count="2">
          <reference field="0" count="1" selected="0">
            <x v="53"/>
          </reference>
          <reference field="1" count="3">
            <x v="41"/>
            <x v="58"/>
            <x v="73"/>
          </reference>
        </references>
      </pivotArea>
    </format>
    <format dxfId="3209">
      <pivotArea dataOnly="0" labelOnly="1" fieldPosition="0">
        <references count="2">
          <reference field="0" count="1" selected="0">
            <x v="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08">
      <pivotArea dataOnly="0" labelOnly="1" fieldPosition="0">
        <references count="2">
          <reference field="0" count="1" selected="0">
            <x v="55"/>
          </reference>
          <reference field="1" count="3">
            <x v="41"/>
            <x v="58"/>
            <x v="73"/>
          </reference>
        </references>
      </pivotArea>
    </format>
    <format dxfId="3207">
      <pivotArea dataOnly="0" labelOnly="1" fieldPosition="0">
        <references count="2">
          <reference field="0" count="1" selected="0">
            <x v="56"/>
          </reference>
          <reference field="1" count="3">
            <x v="41"/>
            <x v="58"/>
            <x v="73"/>
          </reference>
        </references>
      </pivotArea>
    </format>
    <format dxfId="3206">
      <pivotArea dataOnly="0" labelOnly="1" fieldPosition="0">
        <references count="2">
          <reference field="0" count="1" selected="0">
            <x v="5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05">
      <pivotArea dataOnly="0" labelOnly="1" fieldPosition="0">
        <references count="2">
          <reference field="0" count="1" selected="0">
            <x v="58"/>
          </reference>
          <reference field="1" count="2">
            <x v="41"/>
            <x v="58"/>
          </reference>
        </references>
      </pivotArea>
    </format>
    <format dxfId="3204">
      <pivotArea dataOnly="0" labelOnly="1" fieldPosition="0">
        <references count="2">
          <reference field="0" count="1" selected="0">
            <x v="59"/>
          </reference>
          <reference field="1" count="3">
            <x v="41"/>
            <x v="58"/>
            <x v="73"/>
          </reference>
        </references>
      </pivotArea>
    </format>
    <format dxfId="3203">
      <pivotArea dataOnly="0" labelOnly="1" fieldPosition="0">
        <references count="2">
          <reference field="0" count="1" selected="0">
            <x v="60"/>
          </reference>
          <reference field="1" count="3">
            <x v="41"/>
            <x v="58"/>
            <x v="73"/>
          </reference>
        </references>
      </pivotArea>
    </format>
    <format dxfId="3202">
      <pivotArea dataOnly="0" labelOnly="1" fieldPosition="0">
        <references count="2">
          <reference field="0" count="1" selected="0">
            <x v="61"/>
          </reference>
          <reference field="1" count="2">
            <x v="41"/>
            <x v="73"/>
          </reference>
        </references>
      </pivotArea>
    </format>
    <format dxfId="3201">
      <pivotArea dataOnly="0" labelOnly="1" fieldPosition="0">
        <references count="2">
          <reference field="0" count="1" selected="0">
            <x v="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200">
      <pivotArea dataOnly="0" labelOnly="1" fieldPosition="0">
        <references count="2">
          <reference field="0" count="1" selected="0">
            <x v="63"/>
          </reference>
          <reference field="1" count="2">
            <x v="41"/>
            <x v="58"/>
          </reference>
        </references>
      </pivotArea>
    </format>
    <format dxfId="3199">
      <pivotArea dataOnly="0" labelOnly="1" fieldPosition="0">
        <references count="2">
          <reference field="0" count="1" selected="0">
            <x v="64"/>
          </reference>
          <reference field="1" count="3">
            <x v="41"/>
            <x v="58"/>
            <x v="73"/>
          </reference>
        </references>
      </pivotArea>
    </format>
    <format dxfId="3198">
      <pivotArea dataOnly="0" labelOnly="1" fieldPosition="0">
        <references count="2">
          <reference field="0" count="1" selected="0">
            <x v="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97">
      <pivotArea dataOnly="0" labelOnly="1" fieldPosition="0">
        <references count="2">
          <reference field="0" count="1" selected="0">
            <x v="6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96">
      <pivotArea dataOnly="0" labelOnly="1" fieldPosition="0">
        <references count="2">
          <reference field="0" count="1" selected="0">
            <x v="67"/>
          </reference>
          <reference field="1" count="2">
            <x v="41"/>
            <x v="58"/>
          </reference>
        </references>
      </pivotArea>
    </format>
    <format dxfId="3195">
      <pivotArea dataOnly="0" labelOnly="1" fieldPosition="0">
        <references count="2">
          <reference field="0" count="1" selected="0">
            <x v="68"/>
          </reference>
          <reference field="1" count="3">
            <x v="41"/>
            <x v="58"/>
            <x v="73"/>
          </reference>
        </references>
      </pivotArea>
    </format>
    <format dxfId="3194">
      <pivotArea dataOnly="0" labelOnly="1" fieldPosition="0">
        <references count="2">
          <reference field="0" count="1" selected="0">
            <x v="69"/>
          </reference>
          <reference field="1" count="3">
            <x v="41"/>
            <x v="58"/>
            <x v="73"/>
          </reference>
        </references>
      </pivotArea>
    </format>
    <format dxfId="3193">
      <pivotArea dataOnly="0" labelOnly="1" fieldPosition="0">
        <references count="2">
          <reference field="0" count="1" selected="0">
            <x v="70"/>
          </reference>
          <reference field="1" count="3">
            <x v="41"/>
            <x v="58"/>
            <x v="73"/>
          </reference>
        </references>
      </pivotArea>
    </format>
    <format dxfId="3192">
      <pivotArea dataOnly="0" labelOnly="1" fieldPosition="0">
        <references count="2">
          <reference field="0" count="1" selected="0">
            <x v="71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3191">
      <pivotArea dataOnly="0" labelOnly="1" fieldPosition="0">
        <references count="2">
          <reference field="0" count="1" selected="0">
            <x v="72"/>
          </reference>
          <reference field="1" count="3">
            <x v="41"/>
            <x v="58"/>
            <x v="73"/>
          </reference>
        </references>
      </pivotArea>
    </format>
    <format dxfId="3190">
      <pivotArea dataOnly="0" labelOnly="1" fieldPosition="0">
        <references count="2">
          <reference field="0" count="1" selected="0">
            <x v="7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89">
      <pivotArea dataOnly="0" labelOnly="1" fieldPosition="0">
        <references count="2">
          <reference field="0" count="1" selected="0">
            <x v="74"/>
          </reference>
          <reference field="1" count="2">
            <x v="41"/>
            <x v="58"/>
          </reference>
        </references>
      </pivotArea>
    </format>
    <format dxfId="3188">
      <pivotArea dataOnly="0" labelOnly="1" fieldPosition="0">
        <references count="2">
          <reference field="0" count="1" selected="0">
            <x v="76"/>
          </reference>
          <reference field="1" count="3">
            <x v="41"/>
            <x v="58"/>
            <x v="73"/>
          </reference>
        </references>
      </pivotArea>
    </format>
    <format dxfId="3187">
      <pivotArea dataOnly="0" labelOnly="1" fieldPosition="0">
        <references count="2">
          <reference field="0" count="1" selected="0">
            <x v="77"/>
          </reference>
          <reference field="1" count="3">
            <x v="41"/>
            <x v="58"/>
            <x v="73"/>
          </reference>
        </references>
      </pivotArea>
    </format>
    <format dxfId="3186">
      <pivotArea dataOnly="0" labelOnly="1" fieldPosition="0">
        <references count="2">
          <reference field="0" count="1" selected="0">
            <x v="78"/>
          </reference>
          <reference field="1" count="3">
            <x v="41"/>
            <x v="58"/>
            <x v="73"/>
          </reference>
        </references>
      </pivotArea>
    </format>
    <format dxfId="3185">
      <pivotArea dataOnly="0" labelOnly="1" fieldPosition="0">
        <references count="2">
          <reference field="0" count="1" selected="0">
            <x v="80"/>
          </reference>
          <reference field="1" count="6">
            <x v="25"/>
            <x v="41"/>
            <x v="58"/>
            <x v="62"/>
            <x v="68"/>
            <x v="73"/>
          </reference>
        </references>
      </pivotArea>
    </format>
    <format dxfId="3184">
      <pivotArea dataOnly="0" labelOnly="1" fieldPosition="0">
        <references count="2">
          <reference field="0" count="1" selected="0">
            <x v="81"/>
          </reference>
          <reference field="1" count="3">
            <x v="41"/>
            <x v="58"/>
            <x v="73"/>
          </reference>
        </references>
      </pivotArea>
    </format>
    <format dxfId="3183">
      <pivotArea dataOnly="0" labelOnly="1" fieldPosition="0">
        <references count="2">
          <reference field="0" count="1" selected="0">
            <x v="82"/>
          </reference>
          <reference field="1" count="3">
            <x v="41"/>
            <x v="58"/>
            <x v="73"/>
          </reference>
        </references>
      </pivotArea>
    </format>
    <format dxfId="3182">
      <pivotArea dataOnly="0" labelOnly="1" fieldPosition="0">
        <references count="2">
          <reference field="0" count="1" selected="0">
            <x v="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81">
      <pivotArea dataOnly="0" labelOnly="1" fieldPosition="0">
        <references count="2">
          <reference field="0" count="1" selected="0">
            <x v="84"/>
          </reference>
          <reference field="1" count="4">
            <x v="44"/>
            <x v="58"/>
            <x v="60"/>
            <x v="76"/>
          </reference>
        </references>
      </pivotArea>
    </format>
    <format dxfId="3180">
      <pivotArea dataOnly="0" labelOnly="1" fieldPosition="0">
        <references count="2">
          <reference field="0" count="1" selected="0">
            <x v="85"/>
          </reference>
          <reference field="1" count="3">
            <x v="41"/>
            <x v="58"/>
            <x v="73"/>
          </reference>
        </references>
      </pivotArea>
    </format>
    <format dxfId="3179">
      <pivotArea dataOnly="0" labelOnly="1" fieldPosition="0">
        <references count="2">
          <reference field="0" count="1" selected="0">
            <x v="86"/>
          </reference>
          <reference field="1" count="3">
            <x v="41"/>
            <x v="58"/>
            <x v="73"/>
          </reference>
        </references>
      </pivotArea>
    </format>
    <format dxfId="3178">
      <pivotArea dataOnly="0" labelOnly="1" fieldPosition="0">
        <references count="2">
          <reference field="0" count="1" selected="0">
            <x v="87"/>
          </reference>
          <reference field="1" count="3">
            <x v="41"/>
            <x v="58"/>
            <x v="73"/>
          </reference>
        </references>
      </pivotArea>
    </format>
    <format dxfId="3177">
      <pivotArea dataOnly="0" labelOnly="1" fieldPosition="0">
        <references count="2">
          <reference field="0" count="1" selected="0">
            <x v="88"/>
          </reference>
          <reference field="1" count="2">
            <x v="41"/>
            <x v="58"/>
          </reference>
        </references>
      </pivotArea>
    </format>
    <format dxfId="3176">
      <pivotArea dataOnly="0" labelOnly="1" fieldPosition="0">
        <references count="2">
          <reference field="0" count="1" selected="0">
            <x v="89"/>
          </reference>
          <reference field="1" count="3">
            <x v="41"/>
            <x v="58"/>
            <x v="73"/>
          </reference>
        </references>
      </pivotArea>
    </format>
    <format dxfId="3175">
      <pivotArea dataOnly="0" labelOnly="1" fieldPosition="0">
        <references count="2">
          <reference field="0" count="1" selected="0">
            <x v="9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74">
      <pivotArea dataOnly="0" labelOnly="1" fieldPosition="0">
        <references count="2">
          <reference field="0" count="1" selected="0">
            <x v="91"/>
          </reference>
          <reference field="1" count="2">
            <x v="41"/>
            <x v="58"/>
          </reference>
        </references>
      </pivotArea>
    </format>
    <format dxfId="3173">
      <pivotArea dataOnly="0" labelOnly="1" fieldPosition="0">
        <references count="2">
          <reference field="0" count="1" selected="0">
            <x v="92"/>
          </reference>
          <reference field="1" count="2">
            <x v="41"/>
            <x v="58"/>
          </reference>
        </references>
      </pivotArea>
    </format>
    <format dxfId="3172">
      <pivotArea dataOnly="0" labelOnly="1" fieldPosition="0">
        <references count="2">
          <reference field="0" count="1" selected="0">
            <x v="93"/>
          </reference>
          <reference field="1" count="1">
            <x v="41"/>
          </reference>
        </references>
      </pivotArea>
    </format>
    <format dxfId="3171">
      <pivotArea dataOnly="0" labelOnly="1" fieldPosition="0">
        <references count="2">
          <reference field="0" count="1" selected="0">
            <x v="94"/>
          </reference>
          <reference field="1" count="3">
            <x v="41"/>
            <x v="58"/>
            <x v="73"/>
          </reference>
        </references>
      </pivotArea>
    </format>
    <format dxfId="3170">
      <pivotArea dataOnly="0" labelOnly="1" fieldPosition="0">
        <references count="2">
          <reference field="0" count="1" selected="0">
            <x v="95"/>
          </reference>
          <reference field="1" count="2">
            <x v="41"/>
            <x v="58"/>
          </reference>
        </references>
      </pivotArea>
    </format>
    <format dxfId="3169">
      <pivotArea dataOnly="0" labelOnly="1" fieldPosition="0">
        <references count="2">
          <reference field="0" count="1" selected="0">
            <x v="96"/>
          </reference>
          <reference field="1" count="3">
            <x v="41"/>
            <x v="58"/>
            <x v="73"/>
          </reference>
        </references>
      </pivotArea>
    </format>
    <format dxfId="3168">
      <pivotArea dataOnly="0" labelOnly="1" fieldPosition="0">
        <references count="2">
          <reference field="0" count="1" selected="0">
            <x v="97"/>
          </reference>
          <reference field="1" count="3">
            <x v="41"/>
            <x v="58"/>
            <x v="73"/>
          </reference>
        </references>
      </pivotArea>
    </format>
    <format dxfId="3167">
      <pivotArea dataOnly="0" labelOnly="1" fieldPosition="0">
        <references count="2">
          <reference field="0" count="1" selected="0">
            <x v="98"/>
          </reference>
          <reference field="1" count="2">
            <x v="41"/>
            <x v="58"/>
          </reference>
        </references>
      </pivotArea>
    </format>
    <format dxfId="3166">
      <pivotArea dataOnly="0" labelOnly="1" fieldPosition="0">
        <references count="2">
          <reference field="0" count="1" selected="0">
            <x v="99"/>
          </reference>
          <reference field="1" count="3">
            <x v="41"/>
            <x v="58"/>
            <x v="73"/>
          </reference>
        </references>
      </pivotArea>
    </format>
    <format dxfId="3165">
      <pivotArea dataOnly="0" labelOnly="1" fieldPosition="0">
        <references count="2">
          <reference field="0" count="1" selected="0">
            <x v="100"/>
          </reference>
          <reference field="1" count="2">
            <x v="41"/>
            <x v="58"/>
          </reference>
        </references>
      </pivotArea>
    </format>
    <format dxfId="3164">
      <pivotArea dataOnly="0" labelOnly="1" fieldPosition="0">
        <references count="2">
          <reference field="0" count="1" selected="0">
            <x v="101"/>
          </reference>
          <reference field="1" count="3">
            <x v="41"/>
            <x v="58"/>
            <x v="73"/>
          </reference>
        </references>
      </pivotArea>
    </format>
    <format dxfId="3163">
      <pivotArea dataOnly="0" labelOnly="1" fieldPosition="0">
        <references count="2">
          <reference field="0" count="1" selected="0">
            <x v="10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62">
      <pivotArea dataOnly="0" labelOnly="1" fieldPosition="0">
        <references count="2">
          <reference field="0" count="1" selected="0">
            <x v="10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61">
      <pivotArea dataOnly="0" labelOnly="1" fieldPosition="0">
        <references count="2">
          <reference field="0" count="1" selected="0">
            <x v="104"/>
          </reference>
          <reference field="1" count="3">
            <x v="41"/>
            <x v="58"/>
            <x v="73"/>
          </reference>
        </references>
      </pivotArea>
    </format>
    <format dxfId="3160">
      <pivotArea dataOnly="0" labelOnly="1" fieldPosition="0">
        <references count="2">
          <reference field="0" count="1" selected="0">
            <x v="105"/>
          </reference>
          <reference field="1" count="3">
            <x v="41"/>
            <x v="58"/>
            <x v="73"/>
          </reference>
        </references>
      </pivotArea>
    </format>
    <format dxfId="3159">
      <pivotArea dataOnly="0" labelOnly="1" fieldPosition="0">
        <references count="2">
          <reference field="0" count="1" selected="0">
            <x v="1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58">
      <pivotArea dataOnly="0" labelOnly="1" fieldPosition="0">
        <references count="2">
          <reference field="0" count="1" selected="0">
            <x v="107"/>
          </reference>
          <reference field="1" count="2">
            <x v="41"/>
            <x v="58"/>
          </reference>
        </references>
      </pivotArea>
    </format>
    <format dxfId="3157">
      <pivotArea dataOnly="0" labelOnly="1" fieldPosition="0">
        <references count="2">
          <reference field="0" count="1" selected="0">
            <x v="108"/>
          </reference>
          <reference field="1" count="2">
            <x v="41"/>
            <x v="58"/>
          </reference>
        </references>
      </pivotArea>
    </format>
    <format dxfId="3156">
      <pivotArea dataOnly="0" labelOnly="1" fieldPosition="0">
        <references count="2">
          <reference field="0" count="1" selected="0">
            <x v="10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55">
      <pivotArea dataOnly="0" labelOnly="1" fieldPosition="0">
        <references count="2">
          <reference field="0" count="1" selected="0">
            <x v="1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54">
      <pivotArea dataOnly="0" labelOnly="1" fieldPosition="0">
        <references count="2">
          <reference field="0" count="1" selected="0">
            <x v="111"/>
          </reference>
          <reference field="1" count="3">
            <x v="41"/>
            <x v="58"/>
            <x v="73"/>
          </reference>
        </references>
      </pivotArea>
    </format>
    <format dxfId="3153">
      <pivotArea dataOnly="0" labelOnly="1" fieldPosition="0">
        <references count="2">
          <reference field="0" count="1" selected="0">
            <x v="1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52">
      <pivotArea dataOnly="0" labelOnly="1" fieldPosition="0">
        <references count="2">
          <reference field="0" count="1" selected="0">
            <x v="114"/>
          </reference>
          <reference field="1" count="3">
            <x v="41"/>
            <x v="58"/>
            <x v="73"/>
          </reference>
        </references>
      </pivotArea>
    </format>
    <format dxfId="3151">
      <pivotArea dataOnly="0" labelOnly="1" fieldPosition="0">
        <references count="2">
          <reference field="0" count="1" selected="0">
            <x v="115"/>
          </reference>
          <reference field="1" count="3">
            <x v="41"/>
            <x v="58"/>
            <x v="73"/>
          </reference>
        </references>
      </pivotArea>
    </format>
    <format dxfId="3150">
      <pivotArea dataOnly="0" labelOnly="1" fieldPosition="0">
        <references count="2">
          <reference field="0" count="1" selected="0">
            <x v="116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3149">
      <pivotArea dataOnly="0" labelOnly="1" fieldPosition="0">
        <references count="2">
          <reference field="0" count="1" selected="0">
            <x v="11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48">
      <pivotArea dataOnly="0" labelOnly="1" fieldPosition="0">
        <references count="2">
          <reference field="0" count="1" selected="0">
            <x v="118"/>
          </reference>
          <reference field="1" count="3">
            <x v="41"/>
            <x v="58"/>
            <x v="73"/>
          </reference>
        </references>
      </pivotArea>
    </format>
    <format dxfId="3147">
      <pivotArea dataOnly="0" labelOnly="1" fieldPosition="0">
        <references count="2">
          <reference field="0" count="1" selected="0">
            <x v="119"/>
          </reference>
          <reference field="1" count="2">
            <x v="41"/>
            <x v="58"/>
          </reference>
        </references>
      </pivotArea>
    </format>
    <format dxfId="3146">
      <pivotArea dataOnly="0" labelOnly="1" fieldPosition="0">
        <references count="2">
          <reference field="0" count="1" selected="0">
            <x v="120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3145">
      <pivotArea dataOnly="0" labelOnly="1" fieldPosition="0">
        <references count="2">
          <reference field="0" count="1" selected="0">
            <x v="121"/>
          </reference>
          <reference field="1" count="3">
            <x v="41"/>
            <x v="58"/>
            <x v="73"/>
          </reference>
        </references>
      </pivotArea>
    </format>
    <format dxfId="3144">
      <pivotArea dataOnly="0" labelOnly="1" fieldPosition="0">
        <references count="2">
          <reference field="0" count="1" selected="0">
            <x v="122"/>
          </reference>
          <reference field="1" count="3">
            <x v="41"/>
            <x v="58"/>
            <x v="73"/>
          </reference>
        </references>
      </pivotArea>
    </format>
    <format dxfId="3143">
      <pivotArea dataOnly="0" labelOnly="1" fieldPosition="0">
        <references count="2">
          <reference field="0" count="1" selected="0">
            <x v="123"/>
          </reference>
          <reference field="1" count="3">
            <x v="41"/>
            <x v="58"/>
            <x v="73"/>
          </reference>
        </references>
      </pivotArea>
    </format>
    <format dxfId="3142">
      <pivotArea dataOnly="0" labelOnly="1" fieldPosition="0">
        <references count="2">
          <reference field="0" count="1" selected="0">
            <x v="12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41">
      <pivotArea dataOnly="0" labelOnly="1" fieldPosition="0">
        <references count="2">
          <reference field="0" count="1" selected="0">
            <x v="126"/>
          </reference>
          <reference field="1" count="3">
            <x v="41"/>
            <x v="58"/>
            <x v="73"/>
          </reference>
        </references>
      </pivotArea>
    </format>
    <format dxfId="3140">
      <pivotArea dataOnly="0" labelOnly="1" fieldPosition="0">
        <references count="2">
          <reference field="0" count="1" selected="0">
            <x v="12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39">
      <pivotArea dataOnly="0" labelOnly="1" fieldPosition="0">
        <references count="2">
          <reference field="0" count="1" selected="0">
            <x v="128"/>
          </reference>
          <reference field="1" count="2">
            <x v="41"/>
            <x v="58"/>
          </reference>
        </references>
      </pivotArea>
    </format>
    <format dxfId="3138">
      <pivotArea dataOnly="0" labelOnly="1" fieldPosition="0">
        <references count="2">
          <reference field="0" count="1" selected="0">
            <x v="129"/>
          </reference>
          <reference field="1" count="3">
            <x v="41"/>
            <x v="58"/>
            <x v="73"/>
          </reference>
        </references>
      </pivotArea>
    </format>
    <format dxfId="3137">
      <pivotArea dataOnly="0" labelOnly="1" fieldPosition="0">
        <references count="2">
          <reference field="0" count="1" selected="0">
            <x v="130"/>
          </reference>
          <reference field="1" count="3">
            <x v="41"/>
            <x v="58"/>
            <x v="73"/>
          </reference>
        </references>
      </pivotArea>
    </format>
    <format dxfId="3136">
      <pivotArea dataOnly="0" labelOnly="1" fieldPosition="0">
        <references count="2">
          <reference field="0" count="1" selected="0">
            <x v="131"/>
          </reference>
          <reference field="1" count="3">
            <x v="41"/>
            <x v="58"/>
            <x v="73"/>
          </reference>
        </references>
      </pivotArea>
    </format>
    <format dxfId="3135">
      <pivotArea dataOnly="0" labelOnly="1" fieldPosition="0">
        <references count="2">
          <reference field="0" count="1" selected="0">
            <x v="132"/>
          </reference>
          <reference field="1" count="3">
            <x v="41"/>
            <x v="58"/>
            <x v="73"/>
          </reference>
        </references>
      </pivotArea>
    </format>
    <format dxfId="3134">
      <pivotArea dataOnly="0" labelOnly="1" fieldPosition="0">
        <references count="2">
          <reference field="0" count="1" selected="0">
            <x v="133"/>
          </reference>
          <reference field="1" count="3">
            <x v="41"/>
            <x v="58"/>
            <x v="73"/>
          </reference>
        </references>
      </pivotArea>
    </format>
    <format dxfId="3133">
      <pivotArea dataOnly="0" labelOnly="1" fieldPosition="0">
        <references count="2">
          <reference field="0" count="1" selected="0">
            <x v="134"/>
          </reference>
          <reference field="1" count="2">
            <x v="41"/>
            <x v="58"/>
          </reference>
        </references>
      </pivotArea>
    </format>
    <format dxfId="3132">
      <pivotArea dataOnly="0" labelOnly="1" fieldPosition="0">
        <references count="2">
          <reference field="0" count="1" selected="0">
            <x v="13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31">
      <pivotArea dataOnly="0" labelOnly="1" fieldPosition="0">
        <references count="2">
          <reference field="0" count="1" selected="0">
            <x v="13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30">
      <pivotArea dataOnly="0" labelOnly="1" fieldPosition="0">
        <references count="2">
          <reference field="0" count="1" selected="0">
            <x v="137"/>
          </reference>
          <reference field="1" count="3">
            <x v="41"/>
            <x v="58"/>
            <x v="73"/>
          </reference>
        </references>
      </pivotArea>
    </format>
    <format dxfId="3129">
      <pivotArea dataOnly="0" labelOnly="1" fieldPosition="0">
        <references count="2">
          <reference field="0" count="1" selected="0">
            <x v="138"/>
          </reference>
          <reference field="1" count="3">
            <x v="41"/>
            <x v="58"/>
            <x v="73"/>
          </reference>
        </references>
      </pivotArea>
    </format>
    <format dxfId="3128">
      <pivotArea dataOnly="0" labelOnly="1" fieldPosition="0">
        <references count="2">
          <reference field="0" count="1" selected="0">
            <x v="13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27">
      <pivotArea dataOnly="0" labelOnly="1" fieldPosition="0">
        <references count="2">
          <reference field="0" count="1" selected="0">
            <x v="140"/>
          </reference>
          <reference field="1" count="3">
            <x v="41"/>
            <x v="58"/>
            <x v="73"/>
          </reference>
        </references>
      </pivotArea>
    </format>
    <format dxfId="3126">
      <pivotArea dataOnly="0" labelOnly="1" fieldPosition="0">
        <references count="2">
          <reference field="0" count="1" selected="0">
            <x v="141"/>
          </reference>
          <reference field="1" count="3">
            <x v="41"/>
            <x v="58"/>
            <x v="73"/>
          </reference>
        </references>
      </pivotArea>
    </format>
    <format dxfId="3125">
      <pivotArea dataOnly="0" labelOnly="1" fieldPosition="0">
        <references count="2">
          <reference field="0" count="1" selected="0">
            <x v="14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24">
      <pivotArea dataOnly="0" labelOnly="1" fieldPosition="0">
        <references count="2">
          <reference field="0" count="1" selected="0">
            <x v="143"/>
          </reference>
          <reference field="1" count="3">
            <x v="41"/>
            <x v="58"/>
            <x v="73"/>
          </reference>
        </references>
      </pivotArea>
    </format>
    <format dxfId="3123">
      <pivotArea dataOnly="0" labelOnly="1" fieldPosition="0">
        <references count="2">
          <reference field="0" count="1" selected="0">
            <x v="14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22">
      <pivotArea dataOnly="0" labelOnly="1" fieldPosition="0">
        <references count="2">
          <reference field="0" count="1" selected="0">
            <x v="145"/>
          </reference>
          <reference field="1" count="1">
            <x v="41"/>
          </reference>
        </references>
      </pivotArea>
    </format>
    <format dxfId="3121">
      <pivotArea dataOnly="0" labelOnly="1" fieldPosition="0">
        <references count="2">
          <reference field="0" count="1" selected="0">
            <x v="146"/>
          </reference>
          <reference field="1" count="3">
            <x v="41"/>
            <x v="58"/>
            <x v="73"/>
          </reference>
        </references>
      </pivotArea>
    </format>
    <format dxfId="3120">
      <pivotArea dataOnly="0" labelOnly="1" fieldPosition="0">
        <references count="2">
          <reference field="0" count="1" selected="0">
            <x v="1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19">
      <pivotArea dataOnly="0" labelOnly="1" fieldPosition="0">
        <references count="2">
          <reference field="0" count="1" selected="0">
            <x v="148"/>
          </reference>
          <reference field="1" count="3">
            <x v="41"/>
            <x v="58"/>
            <x v="73"/>
          </reference>
        </references>
      </pivotArea>
    </format>
    <format dxfId="3118">
      <pivotArea dataOnly="0" labelOnly="1" fieldPosition="0">
        <references count="2">
          <reference field="0" count="1" selected="0">
            <x v="149"/>
          </reference>
          <reference field="1" count="3">
            <x v="41"/>
            <x v="58"/>
            <x v="73"/>
          </reference>
        </references>
      </pivotArea>
    </format>
    <format dxfId="3117">
      <pivotArea dataOnly="0" labelOnly="1" fieldPosition="0">
        <references count="2">
          <reference field="0" count="1" selected="0">
            <x v="15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16">
      <pivotArea dataOnly="0" labelOnly="1" fieldPosition="0">
        <references count="2">
          <reference field="0" count="1" selected="0">
            <x v="151"/>
          </reference>
          <reference field="1" count="3">
            <x v="41"/>
            <x v="58"/>
            <x v="73"/>
          </reference>
        </references>
      </pivotArea>
    </format>
    <format dxfId="3115">
      <pivotArea dataOnly="0" labelOnly="1" fieldPosition="0">
        <references count="2">
          <reference field="0" count="1" selected="0">
            <x v="152"/>
          </reference>
          <reference field="1" count="3">
            <x v="41"/>
            <x v="58"/>
            <x v="73"/>
          </reference>
        </references>
      </pivotArea>
    </format>
    <format dxfId="3114">
      <pivotArea dataOnly="0" labelOnly="1" fieldPosition="0">
        <references count="2">
          <reference field="0" count="1" selected="0">
            <x v="153"/>
          </reference>
          <reference field="1" count="3">
            <x v="41"/>
            <x v="58"/>
            <x v="73"/>
          </reference>
        </references>
      </pivotArea>
    </format>
    <format dxfId="3113">
      <pivotArea dataOnly="0" labelOnly="1" fieldPosition="0">
        <references count="2">
          <reference field="0" count="1" selected="0">
            <x v="1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12">
      <pivotArea dataOnly="0" labelOnly="1" fieldPosition="0">
        <references count="2">
          <reference field="0" count="1" selected="0">
            <x v="15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11">
      <pivotArea dataOnly="0" labelOnly="1" fieldPosition="0">
        <references count="2">
          <reference field="0" count="1" selected="0">
            <x v="156"/>
          </reference>
          <reference field="1" count="3">
            <x v="41"/>
            <x v="58"/>
            <x v="73"/>
          </reference>
        </references>
      </pivotArea>
    </format>
    <format dxfId="3110">
      <pivotArea dataOnly="0" labelOnly="1" fieldPosition="0">
        <references count="2">
          <reference field="0" count="1" selected="0">
            <x v="157"/>
          </reference>
          <reference field="1" count="3">
            <x v="41"/>
            <x v="58"/>
            <x v="73"/>
          </reference>
        </references>
      </pivotArea>
    </format>
    <format dxfId="3109">
      <pivotArea dataOnly="0" labelOnly="1" fieldPosition="0">
        <references count="2">
          <reference field="0" count="1" selected="0">
            <x v="158"/>
          </reference>
          <reference field="1" count="3">
            <x v="41"/>
            <x v="58"/>
            <x v="73"/>
          </reference>
        </references>
      </pivotArea>
    </format>
    <format dxfId="3108">
      <pivotArea dataOnly="0" labelOnly="1" fieldPosition="0">
        <references count="2">
          <reference field="0" count="1" selected="0">
            <x v="1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07">
      <pivotArea dataOnly="0" labelOnly="1" fieldPosition="0">
        <references count="2">
          <reference field="0" count="1" selected="0">
            <x v="160"/>
          </reference>
          <reference field="1" count="3">
            <x v="41"/>
            <x v="58"/>
            <x v="73"/>
          </reference>
        </references>
      </pivotArea>
    </format>
    <format dxfId="3106">
      <pivotArea dataOnly="0" labelOnly="1" fieldPosition="0">
        <references count="2">
          <reference field="0" count="1" selected="0">
            <x v="161"/>
          </reference>
          <reference field="1" count="3">
            <x v="41"/>
            <x v="58"/>
            <x v="73"/>
          </reference>
        </references>
      </pivotArea>
    </format>
    <format dxfId="3105">
      <pivotArea dataOnly="0" labelOnly="1" fieldPosition="0">
        <references count="2">
          <reference field="0" count="1" selected="0">
            <x v="162"/>
          </reference>
          <reference field="1" count="3">
            <x v="41"/>
            <x v="58"/>
            <x v="73"/>
          </reference>
        </references>
      </pivotArea>
    </format>
    <format dxfId="3104">
      <pivotArea dataOnly="0" labelOnly="1" fieldPosition="0">
        <references count="2">
          <reference field="0" count="1" selected="0">
            <x v="1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03">
      <pivotArea dataOnly="0" labelOnly="1" fieldPosition="0">
        <references count="2">
          <reference field="0" count="1" selected="0">
            <x v="164"/>
          </reference>
          <reference field="1" count="3">
            <x v="41"/>
            <x v="58"/>
            <x v="73"/>
          </reference>
        </references>
      </pivotArea>
    </format>
    <format dxfId="3102">
      <pivotArea dataOnly="0" labelOnly="1" fieldPosition="0">
        <references count="2">
          <reference field="0" count="1" selected="0">
            <x v="1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101">
      <pivotArea dataOnly="0" labelOnly="1" fieldPosition="0">
        <references count="2">
          <reference field="0" count="1" selected="0">
            <x v="166"/>
          </reference>
          <reference field="1" count="2">
            <x v="41"/>
            <x v="58"/>
          </reference>
        </references>
      </pivotArea>
    </format>
    <format dxfId="3100">
      <pivotArea dataOnly="0" labelOnly="1" fieldPosition="0">
        <references count="2">
          <reference field="0" count="1" selected="0">
            <x v="16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99">
      <pivotArea dataOnly="0" labelOnly="1" fieldPosition="0">
        <references count="2">
          <reference field="0" count="1" selected="0">
            <x v="168"/>
          </reference>
          <reference field="1" count="3">
            <x v="41"/>
            <x v="58"/>
            <x v="73"/>
          </reference>
        </references>
      </pivotArea>
    </format>
    <format dxfId="3098">
      <pivotArea dataOnly="0" labelOnly="1" fieldPosition="0">
        <references count="2">
          <reference field="0" count="1" selected="0">
            <x v="169"/>
          </reference>
          <reference field="1" count="2">
            <x v="41"/>
            <x v="58"/>
          </reference>
        </references>
      </pivotArea>
    </format>
    <format dxfId="3097">
      <pivotArea dataOnly="0" labelOnly="1" fieldPosition="0">
        <references count="2">
          <reference field="0" count="1" selected="0">
            <x v="17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96">
      <pivotArea dataOnly="0" labelOnly="1" fieldPosition="0">
        <references count="2">
          <reference field="0" count="1" selected="0">
            <x v="171"/>
          </reference>
          <reference field="1" count="3">
            <x v="41"/>
            <x v="73"/>
            <x v="77"/>
          </reference>
        </references>
      </pivotArea>
    </format>
    <format dxfId="3095">
      <pivotArea dataOnly="0" labelOnly="1" fieldPosition="0">
        <references count="2">
          <reference field="0" count="1" selected="0">
            <x v="172"/>
          </reference>
          <reference field="1" count="2">
            <x v="41"/>
            <x v="58"/>
          </reference>
        </references>
      </pivotArea>
    </format>
    <format dxfId="3094">
      <pivotArea dataOnly="0" labelOnly="1" fieldPosition="0">
        <references count="2">
          <reference field="0" count="1" selected="0">
            <x v="173"/>
          </reference>
          <reference field="1" count="3">
            <x v="41"/>
            <x v="58"/>
            <x v="73"/>
          </reference>
        </references>
      </pivotArea>
    </format>
    <format dxfId="3093">
      <pivotArea dataOnly="0" labelOnly="1" fieldPosition="0">
        <references count="2">
          <reference field="0" count="1" selected="0">
            <x v="174"/>
          </reference>
          <reference field="1" count="3">
            <x v="41"/>
            <x v="58"/>
            <x v="73"/>
          </reference>
        </references>
      </pivotArea>
    </format>
    <format dxfId="3092">
      <pivotArea dataOnly="0" labelOnly="1" fieldPosition="0">
        <references count="2">
          <reference field="0" count="1" selected="0">
            <x v="17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91">
      <pivotArea dataOnly="0" labelOnly="1" fieldPosition="0">
        <references count="2">
          <reference field="0" count="1" selected="0">
            <x v="176"/>
          </reference>
          <reference field="1" count="2">
            <x v="41"/>
            <x v="58"/>
          </reference>
        </references>
      </pivotArea>
    </format>
    <format dxfId="3090">
      <pivotArea dataOnly="0" labelOnly="1" fieldPosition="0">
        <references count="2">
          <reference field="0" count="1" selected="0">
            <x v="177"/>
          </reference>
          <reference field="1" count="3">
            <x v="41"/>
            <x v="58"/>
            <x v="73"/>
          </reference>
        </references>
      </pivotArea>
    </format>
    <format dxfId="3089">
      <pivotArea dataOnly="0" labelOnly="1" fieldPosition="0">
        <references count="2">
          <reference field="0" count="1" selected="0">
            <x v="178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3088">
      <pivotArea dataOnly="0" labelOnly="1" fieldPosition="0">
        <references count="2">
          <reference field="0" count="1" selected="0">
            <x v="179"/>
          </reference>
          <reference field="1" count="3">
            <x v="41"/>
            <x v="58"/>
            <x v="73"/>
          </reference>
        </references>
      </pivotArea>
    </format>
    <format dxfId="3087">
      <pivotArea dataOnly="0" labelOnly="1" fieldPosition="0">
        <references count="2">
          <reference field="0" count="1" selected="0">
            <x v="180"/>
          </reference>
          <reference field="1" count="3">
            <x v="41"/>
            <x v="58"/>
            <x v="73"/>
          </reference>
        </references>
      </pivotArea>
    </format>
    <format dxfId="3086">
      <pivotArea dataOnly="0" labelOnly="1" fieldPosition="0">
        <references count="2">
          <reference field="0" count="1" selected="0">
            <x v="181"/>
          </reference>
          <reference field="1" count="3">
            <x v="41"/>
            <x v="58"/>
            <x v="73"/>
          </reference>
        </references>
      </pivotArea>
    </format>
    <format dxfId="3085">
      <pivotArea dataOnly="0" labelOnly="1" fieldPosition="0">
        <references count="2">
          <reference field="0" count="1" selected="0">
            <x v="182"/>
          </reference>
          <reference field="1" count="3">
            <x v="41"/>
            <x v="58"/>
            <x v="73"/>
          </reference>
        </references>
      </pivotArea>
    </format>
    <format dxfId="3084">
      <pivotArea dataOnly="0" labelOnly="1" fieldPosition="0">
        <references count="2">
          <reference field="0" count="1" selected="0">
            <x v="183"/>
          </reference>
          <reference field="1" count="2">
            <x v="41"/>
            <x v="58"/>
          </reference>
        </references>
      </pivotArea>
    </format>
    <format dxfId="3083">
      <pivotArea dataOnly="0" labelOnly="1" fieldPosition="0">
        <references count="2">
          <reference field="0" count="1" selected="0">
            <x v="184"/>
          </reference>
          <reference field="1" count="2">
            <x v="58"/>
            <x v="73"/>
          </reference>
        </references>
      </pivotArea>
    </format>
    <format dxfId="3082">
      <pivotArea dataOnly="0" labelOnly="1" fieldPosition="0">
        <references count="2">
          <reference field="0" count="1" selected="0">
            <x v="185"/>
          </reference>
          <reference field="1" count="2">
            <x v="41"/>
            <x v="58"/>
          </reference>
        </references>
      </pivotArea>
    </format>
    <format dxfId="3081">
      <pivotArea dataOnly="0" labelOnly="1" fieldPosition="0">
        <references count="2">
          <reference field="0" count="1" selected="0">
            <x v="186"/>
          </reference>
          <reference field="1" count="3">
            <x v="41"/>
            <x v="58"/>
            <x v="73"/>
          </reference>
        </references>
      </pivotArea>
    </format>
    <format dxfId="3080">
      <pivotArea dataOnly="0" labelOnly="1" fieldPosition="0">
        <references count="2">
          <reference field="0" count="1" selected="0">
            <x v="187"/>
          </reference>
          <reference field="1" count="3">
            <x v="41"/>
            <x v="58"/>
            <x v="73"/>
          </reference>
        </references>
      </pivotArea>
    </format>
    <format dxfId="3079">
      <pivotArea dataOnly="0" labelOnly="1" fieldPosition="0">
        <references count="2">
          <reference field="0" count="1" selected="0">
            <x v="188"/>
          </reference>
          <reference field="1" count="2">
            <x v="41"/>
            <x v="58"/>
          </reference>
        </references>
      </pivotArea>
    </format>
    <format dxfId="3078">
      <pivotArea dataOnly="0" labelOnly="1" fieldPosition="0">
        <references count="2">
          <reference field="0" count="1" selected="0">
            <x v="189"/>
          </reference>
          <reference field="1" count="3">
            <x v="41"/>
            <x v="58"/>
            <x v="73"/>
          </reference>
        </references>
      </pivotArea>
    </format>
    <format dxfId="3077">
      <pivotArea dataOnly="0" labelOnly="1" fieldPosition="0">
        <references count="2">
          <reference field="0" count="1" selected="0">
            <x v="190"/>
          </reference>
          <reference field="1" count="4">
            <x v="44"/>
            <x v="58"/>
            <x v="60"/>
            <x v="76"/>
          </reference>
        </references>
      </pivotArea>
    </format>
    <format dxfId="3076">
      <pivotArea dataOnly="0" labelOnly="1" fieldPosition="0">
        <references count="2">
          <reference field="0" count="1" selected="0">
            <x v="19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75">
      <pivotArea dataOnly="0" labelOnly="1" fieldPosition="0">
        <references count="2">
          <reference field="0" count="1" selected="0">
            <x v="192"/>
          </reference>
          <reference field="1" count="3">
            <x v="41"/>
            <x v="58"/>
            <x v="73"/>
          </reference>
        </references>
      </pivotArea>
    </format>
    <format dxfId="3074">
      <pivotArea dataOnly="0" labelOnly="1" fieldPosition="0">
        <references count="2">
          <reference field="0" count="1" selected="0">
            <x v="193"/>
          </reference>
          <reference field="1" count="2">
            <x v="41"/>
            <x v="58"/>
          </reference>
        </references>
      </pivotArea>
    </format>
    <format dxfId="3073">
      <pivotArea dataOnly="0" labelOnly="1" fieldPosition="0">
        <references count="2">
          <reference field="0" count="1" selected="0">
            <x v="19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72">
      <pivotArea dataOnly="0" labelOnly="1" fieldPosition="0">
        <references count="2">
          <reference field="0" count="1" selected="0">
            <x v="195"/>
          </reference>
          <reference field="1" count="3">
            <x v="41"/>
            <x v="58"/>
            <x v="73"/>
          </reference>
        </references>
      </pivotArea>
    </format>
    <format dxfId="3071">
      <pivotArea dataOnly="0" labelOnly="1" fieldPosition="0">
        <references count="2">
          <reference field="0" count="1" selected="0">
            <x v="196"/>
          </reference>
          <reference field="1" count="3">
            <x v="41"/>
            <x v="58"/>
            <x v="73"/>
          </reference>
        </references>
      </pivotArea>
    </format>
    <format dxfId="3070">
      <pivotArea dataOnly="0" labelOnly="1" fieldPosition="0">
        <references count="2">
          <reference field="0" count="1" selected="0">
            <x v="197"/>
          </reference>
          <reference field="1" count="3">
            <x v="41"/>
            <x v="58"/>
            <x v="73"/>
          </reference>
        </references>
      </pivotArea>
    </format>
    <format dxfId="3069">
      <pivotArea dataOnly="0" labelOnly="1" fieldPosition="0">
        <references count="2">
          <reference field="0" count="1" selected="0">
            <x v="198"/>
          </reference>
          <reference field="1" count="2">
            <x v="41"/>
            <x v="58"/>
          </reference>
        </references>
      </pivotArea>
    </format>
    <format dxfId="3068">
      <pivotArea dataOnly="0" labelOnly="1" fieldPosition="0">
        <references count="2">
          <reference field="0" count="1" selected="0">
            <x v="199"/>
          </reference>
          <reference field="1" count="3">
            <x v="41"/>
            <x v="58"/>
            <x v="73"/>
          </reference>
        </references>
      </pivotArea>
    </format>
    <format dxfId="3067">
      <pivotArea dataOnly="0" labelOnly="1" fieldPosition="0">
        <references count="2">
          <reference field="0" count="1" selected="0">
            <x v="201"/>
          </reference>
          <reference field="1" count="3">
            <x v="41"/>
            <x v="58"/>
            <x v="73"/>
          </reference>
        </references>
      </pivotArea>
    </format>
    <format dxfId="3066">
      <pivotArea dataOnly="0" labelOnly="1" fieldPosition="0">
        <references count="2">
          <reference field="0" count="1" selected="0">
            <x v="203"/>
          </reference>
          <reference field="1" count="2">
            <x v="41"/>
            <x v="58"/>
          </reference>
        </references>
      </pivotArea>
    </format>
    <format dxfId="3065">
      <pivotArea dataOnly="0" labelOnly="1" fieldPosition="0">
        <references count="2">
          <reference field="0" count="1" selected="0">
            <x v="204"/>
          </reference>
          <reference field="1" count="3">
            <x v="41"/>
            <x v="58"/>
            <x v="73"/>
          </reference>
        </references>
      </pivotArea>
    </format>
    <format dxfId="3064">
      <pivotArea dataOnly="0" labelOnly="1" fieldPosition="0">
        <references count="2">
          <reference field="0" count="1" selected="0">
            <x v="205"/>
          </reference>
          <reference field="1" count="3">
            <x v="41"/>
            <x v="58"/>
            <x v="73"/>
          </reference>
        </references>
      </pivotArea>
    </format>
    <format dxfId="3063">
      <pivotArea dataOnly="0" labelOnly="1" fieldPosition="0">
        <references count="2">
          <reference field="0" count="1" selected="0">
            <x v="2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62">
      <pivotArea dataOnly="0" labelOnly="1" fieldPosition="0">
        <references count="2">
          <reference field="0" count="1" selected="0">
            <x v="207"/>
          </reference>
          <reference field="1" count="3">
            <x v="41"/>
            <x v="58"/>
            <x v="73"/>
          </reference>
        </references>
      </pivotArea>
    </format>
    <format dxfId="3061">
      <pivotArea dataOnly="0" labelOnly="1" fieldPosition="0">
        <references count="2">
          <reference field="0" count="1" selected="0">
            <x v="208"/>
          </reference>
          <reference field="1" count="2">
            <x v="41"/>
            <x v="58"/>
          </reference>
        </references>
      </pivotArea>
    </format>
    <format dxfId="3060">
      <pivotArea dataOnly="0" labelOnly="1" fieldPosition="0">
        <references count="2">
          <reference field="0" count="1" selected="0">
            <x v="209"/>
          </reference>
          <reference field="1" count="3">
            <x v="41"/>
            <x v="58"/>
            <x v="73"/>
          </reference>
        </references>
      </pivotArea>
    </format>
    <format dxfId="3059">
      <pivotArea dataOnly="0" labelOnly="1" fieldPosition="0">
        <references count="2">
          <reference field="0" count="1" selected="0">
            <x v="2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58">
      <pivotArea dataOnly="0" labelOnly="1" fieldPosition="0">
        <references count="2">
          <reference field="0" count="1" selected="0">
            <x v="21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57">
      <pivotArea dataOnly="0" labelOnly="1" fieldPosition="0">
        <references count="2">
          <reference field="0" count="1" selected="0">
            <x v="212"/>
          </reference>
          <reference field="1" count="3">
            <x v="41"/>
            <x v="58"/>
            <x v="73"/>
          </reference>
        </references>
      </pivotArea>
    </format>
    <format dxfId="3056">
      <pivotArea dataOnly="0" labelOnly="1" fieldPosition="0">
        <references count="2">
          <reference field="0" count="1" selected="0">
            <x v="2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55">
      <pivotArea dataOnly="0" labelOnly="1" fieldPosition="0">
        <references count="2">
          <reference field="0" count="1" selected="0">
            <x v="214"/>
          </reference>
          <reference field="1" count="3">
            <x v="41"/>
            <x v="58"/>
            <x v="73"/>
          </reference>
        </references>
      </pivotArea>
    </format>
    <format dxfId="3054">
      <pivotArea dataOnly="0" labelOnly="1" fieldPosition="0">
        <references count="2">
          <reference field="0" count="1" selected="0">
            <x v="21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53">
      <pivotArea dataOnly="0" labelOnly="1" fieldPosition="0">
        <references count="2">
          <reference field="0" count="1" selected="0">
            <x v="216"/>
          </reference>
          <reference field="1" count="3">
            <x v="41"/>
            <x v="58"/>
            <x v="73"/>
          </reference>
        </references>
      </pivotArea>
    </format>
    <format dxfId="3052">
      <pivotArea dataOnly="0" labelOnly="1" fieldPosition="0">
        <references count="2">
          <reference field="0" count="1" selected="0">
            <x v="218"/>
          </reference>
          <reference field="1" count="4">
            <x v="41"/>
            <x v="44"/>
            <x v="73"/>
            <x v="76"/>
          </reference>
        </references>
      </pivotArea>
    </format>
    <format dxfId="3051">
      <pivotArea dataOnly="0" labelOnly="1" fieldPosition="0">
        <references count="2">
          <reference field="0" count="1" selected="0">
            <x v="21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50">
      <pivotArea dataOnly="0" labelOnly="1" fieldPosition="0">
        <references count="2">
          <reference field="0" count="1" selected="0">
            <x v="22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9">
      <pivotArea dataOnly="0" labelOnly="1" fieldPosition="0">
        <references count="2">
          <reference field="0" count="1" selected="0">
            <x v="221"/>
          </reference>
          <reference field="1" count="3">
            <x v="41"/>
            <x v="58"/>
            <x v="73"/>
          </reference>
        </references>
      </pivotArea>
    </format>
    <format dxfId="3048">
      <pivotArea dataOnly="0" labelOnly="1" fieldPosition="0">
        <references count="2">
          <reference field="0" count="1" selected="0">
            <x v="22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7">
      <pivotArea dataOnly="0" labelOnly="1" fieldPosition="0">
        <references count="2">
          <reference field="0" count="1" selected="0">
            <x v="223"/>
          </reference>
          <reference field="1" count="3">
            <x v="41"/>
            <x v="58"/>
            <x v="73"/>
          </reference>
        </references>
      </pivotArea>
    </format>
    <format dxfId="3046">
      <pivotArea dataOnly="0" labelOnly="1" fieldPosition="0">
        <references count="2">
          <reference field="0" count="1" selected="0">
            <x v="22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5">
      <pivotArea dataOnly="0" labelOnly="1" fieldPosition="0">
        <references count="2">
          <reference field="0" count="1" selected="0">
            <x v="22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4">
      <pivotArea dataOnly="0" labelOnly="1" fieldPosition="0">
        <references count="2">
          <reference field="0" count="1" selected="0">
            <x v="227"/>
          </reference>
          <reference field="1" count="3">
            <x v="41"/>
            <x v="58"/>
            <x v="73"/>
          </reference>
        </references>
      </pivotArea>
    </format>
    <format dxfId="3043">
      <pivotArea dataOnly="0" labelOnly="1" fieldPosition="0">
        <references count="2">
          <reference field="0" count="1" selected="0">
            <x v="22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2">
      <pivotArea dataOnly="0" labelOnly="1" fieldPosition="0">
        <references count="2">
          <reference field="0" count="1" selected="0">
            <x v="2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41">
      <pivotArea dataOnly="0" labelOnly="1" fieldPosition="0">
        <references count="2">
          <reference field="0" count="1" selected="0">
            <x v="232"/>
          </reference>
          <reference field="1" count="3">
            <x v="41"/>
            <x v="58"/>
            <x v="73"/>
          </reference>
        </references>
      </pivotArea>
    </format>
    <format dxfId="3040">
      <pivotArea dataOnly="0" labelOnly="1" fieldPosition="0">
        <references count="2">
          <reference field="0" count="1" selected="0">
            <x v="233"/>
          </reference>
          <reference field="1" count="3">
            <x v="41"/>
            <x v="58"/>
            <x v="73"/>
          </reference>
        </references>
      </pivotArea>
    </format>
    <format dxfId="3039">
      <pivotArea dataOnly="0" labelOnly="1" fieldPosition="0">
        <references count="2">
          <reference field="0" count="1" selected="0">
            <x v="23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38">
      <pivotArea dataOnly="0" labelOnly="1" fieldPosition="0">
        <references count="2">
          <reference field="0" count="1" selected="0">
            <x v="235"/>
          </reference>
          <reference field="1" count="3">
            <x v="41"/>
            <x v="58"/>
            <x v="73"/>
          </reference>
        </references>
      </pivotArea>
    </format>
    <format dxfId="3037">
      <pivotArea dataOnly="0" labelOnly="1" fieldPosition="0">
        <references count="2">
          <reference field="0" count="1" selected="0">
            <x v="236"/>
          </reference>
          <reference field="1" count="3">
            <x v="41"/>
            <x v="58"/>
            <x v="73"/>
          </reference>
        </references>
      </pivotArea>
    </format>
    <format dxfId="3036">
      <pivotArea dataOnly="0" labelOnly="1" fieldPosition="0">
        <references count="2">
          <reference field="0" count="1" selected="0">
            <x v="237"/>
          </reference>
          <reference field="1" count="3">
            <x v="41"/>
            <x v="58"/>
            <x v="73"/>
          </reference>
        </references>
      </pivotArea>
    </format>
    <format dxfId="3035">
      <pivotArea dataOnly="0" labelOnly="1" fieldPosition="0">
        <references count="2">
          <reference field="0" count="1" selected="0">
            <x v="23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34">
      <pivotArea dataOnly="0" labelOnly="1" fieldPosition="0">
        <references count="2">
          <reference field="0" count="1" selected="0">
            <x v="239"/>
          </reference>
          <reference field="1" count="3">
            <x v="41"/>
            <x v="58"/>
            <x v="73"/>
          </reference>
        </references>
      </pivotArea>
    </format>
    <format dxfId="3033">
      <pivotArea dataOnly="0" labelOnly="1" fieldPosition="0">
        <references count="2">
          <reference field="0" count="1" selected="0">
            <x v="24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32">
      <pivotArea dataOnly="0" labelOnly="1" fieldPosition="0">
        <references count="2">
          <reference field="0" count="1" selected="0">
            <x v="241"/>
          </reference>
          <reference field="1" count="3">
            <x v="41"/>
            <x v="58"/>
            <x v="73"/>
          </reference>
        </references>
      </pivotArea>
    </format>
    <format dxfId="3031">
      <pivotArea dataOnly="0" labelOnly="1" fieldPosition="0">
        <references count="2">
          <reference field="0" count="1" selected="0">
            <x v="242"/>
          </reference>
          <reference field="1" count="3">
            <x v="41"/>
            <x v="58"/>
            <x v="73"/>
          </reference>
        </references>
      </pivotArea>
    </format>
    <format dxfId="3030">
      <pivotArea dataOnly="0" labelOnly="1" fieldPosition="0">
        <references count="2">
          <reference field="0" count="1" selected="0">
            <x v="2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29">
      <pivotArea dataOnly="0" labelOnly="1" fieldPosition="0">
        <references count="2">
          <reference field="0" count="1" selected="0">
            <x v="246"/>
          </reference>
          <reference field="1" count="3">
            <x v="41"/>
            <x v="58"/>
            <x v="73"/>
          </reference>
        </references>
      </pivotArea>
    </format>
    <format dxfId="3028">
      <pivotArea dataOnly="0" labelOnly="1" fieldPosition="0">
        <references count="2">
          <reference field="0" count="1" selected="0">
            <x v="2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27">
      <pivotArea dataOnly="0" labelOnly="1" fieldPosition="0">
        <references count="2">
          <reference field="0" count="1" selected="0">
            <x v="248"/>
          </reference>
          <reference field="1" count="3">
            <x v="41"/>
            <x v="58"/>
            <x v="73"/>
          </reference>
        </references>
      </pivotArea>
    </format>
    <format dxfId="3026">
      <pivotArea dataOnly="0" labelOnly="1" fieldPosition="0">
        <references count="2">
          <reference field="0" count="1" selected="0">
            <x v="249"/>
          </reference>
          <reference field="1" count="3">
            <x v="41"/>
            <x v="58"/>
            <x v="73"/>
          </reference>
        </references>
      </pivotArea>
    </format>
    <format dxfId="3025">
      <pivotArea dataOnly="0" labelOnly="1" fieldPosition="0">
        <references count="2">
          <reference field="0" count="1" selected="0">
            <x v="251"/>
          </reference>
          <reference field="1" count="7">
            <x v="38"/>
            <x v="41"/>
            <x v="44"/>
            <x v="58"/>
            <x v="60"/>
            <x v="73"/>
            <x v="76"/>
          </reference>
        </references>
      </pivotArea>
    </format>
    <format dxfId="3024">
      <pivotArea dataOnly="0" labelOnly="1" fieldPosition="0">
        <references count="2">
          <reference field="0" count="1" selected="0">
            <x v="252"/>
          </reference>
          <reference field="1" count="3">
            <x v="41"/>
            <x v="58"/>
            <x v="73"/>
          </reference>
        </references>
      </pivotArea>
    </format>
    <format dxfId="3023">
      <pivotArea dataOnly="0" labelOnly="1" fieldPosition="0">
        <references count="2">
          <reference field="0" count="1" selected="0">
            <x v="253"/>
          </reference>
          <reference field="1" count="3">
            <x v="41"/>
            <x v="58"/>
            <x v="73"/>
          </reference>
        </references>
      </pivotArea>
    </format>
    <format dxfId="3022">
      <pivotArea dataOnly="0" labelOnly="1" fieldPosition="0">
        <references count="2">
          <reference field="0" count="1" selected="0">
            <x v="254"/>
          </reference>
          <reference field="1" count="3">
            <x v="41"/>
            <x v="58"/>
            <x v="73"/>
          </reference>
        </references>
      </pivotArea>
    </format>
    <format dxfId="3021">
      <pivotArea dataOnly="0" labelOnly="1" fieldPosition="0">
        <references count="2">
          <reference field="0" count="1" selected="0">
            <x v="255"/>
          </reference>
          <reference field="1" count="3">
            <x v="41"/>
            <x v="58"/>
            <x v="73"/>
          </reference>
        </references>
      </pivotArea>
    </format>
    <format dxfId="3020">
      <pivotArea dataOnly="0" labelOnly="1" fieldPosition="0">
        <references count="2">
          <reference field="0" count="1" selected="0">
            <x v="25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9">
      <pivotArea dataOnly="0" labelOnly="1" fieldPosition="0">
        <references count="2">
          <reference field="0" count="1" selected="0">
            <x v="257"/>
          </reference>
          <reference field="1" count="3">
            <x v="41"/>
            <x v="58"/>
            <x v="73"/>
          </reference>
        </references>
      </pivotArea>
    </format>
    <format dxfId="3018">
      <pivotArea dataOnly="0" labelOnly="1" fieldPosition="0">
        <references count="2">
          <reference field="0" count="1" selected="0">
            <x v="25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7">
      <pivotArea dataOnly="0" labelOnly="1" fieldPosition="0">
        <references count="2">
          <reference field="0" count="1" selected="0">
            <x v="2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6">
      <pivotArea dataOnly="0" labelOnly="1" fieldPosition="0">
        <references count="2">
          <reference field="0" count="1" selected="0">
            <x v="260"/>
          </reference>
          <reference field="1" count="3">
            <x v="41"/>
            <x v="58"/>
            <x v="73"/>
          </reference>
        </references>
      </pivotArea>
    </format>
    <format dxfId="3015">
      <pivotArea dataOnly="0" labelOnly="1" fieldPosition="0">
        <references count="2">
          <reference field="0" count="1" selected="0">
            <x v="261"/>
          </reference>
          <reference field="1" count="2">
            <x v="41"/>
            <x v="58"/>
          </reference>
        </references>
      </pivotArea>
    </format>
    <format dxfId="3014">
      <pivotArea dataOnly="0" labelOnly="1" fieldPosition="0">
        <references count="2">
          <reference field="0" count="1" selected="0">
            <x v="2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3">
      <pivotArea dataOnly="0" labelOnly="1" fieldPosition="0">
        <references count="2">
          <reference field="0" count="1" selected="0">
            <x v="2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2">
      <pivotArea dataOnly="0" labelOnly="1" fieldPosition="0">
        <references count="2">
          <reference field="0" count="1" selected="0">
            <x v="26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11">
      <pivotArea dataOnly="0" labelOnly="1" fieldPosition="0">
        <references count="2">
          <reference field="0" count="1" selected="0">
            <x v="265"/>
          </reference>
          <reference field="1" count="3">
            <x v="41"/>
            <x v="58"/>
            <x v="73"/>
          </reference>
        </references>
      </pivotArea>
    </format>
    <format dxfId="3010">
      <pivotArea dataOnly="0" labelOnly="1" fieldPosition="0">
        <references count="2">
          <reference field="0" count="1" selected="0">
            <x v="266"/>
          </reference>
          <reference field="1" count="3">
            <x v="41"/>
            <x v="58"/>
            <x v="73"/>
          </reference>
        </references>
      </pivotArea>
    </format>
    <format dxfId="3009">
      <pivotArea dataOnly="0" labelOnly="1" fieldPosition="0">
        <references count="2">
          <reference field="0" count="1" selected="0">
            <x v="267"/>
          </reference>
          <reference field="1" count="3">
            <x v="41"/>
            <x v="58"/>
            <x v="73"/>
          </reference>
        </references>
      </pivotArea>
    </format>
    <format dxfId="3008">
      <pivotArea dataOnly="0" labelOnly="1" fieldPosition="0">
        <references count="2">
          <reference field="0" count="1" selected="0">
            <x v="268"/>
          </reference>
          <reference field="1" count="3">
            <x v="41"/>
            <x v="58"/>
            <x v="73"/>
          </reference>
        </references>
      </pivotArea>
    </format>
    <format dxfId="3007">
      <pivotArea dataOnly="0" labelOnly="1" fieldPosition="0">
        <references count="2">
          <reference field="0" count="1" selected="0">
            <x v="269"/>
          </reference>
          <reference field="1" count="3">
            <x v="41"/>
            <x v="58"/>
            <x v="73"/>
          </reference>
        </references>
      </pivotArea>
    </format>
    <format dxfId="3006">
      <pivotArea dataOnly="0" labelOnly="1" fieldPosition="0">
        <references count="2">
          <reference field="0" count="1" selected="0">
            <x v="270"/>
          </reference>
          <reference field="1" count="3">
            <x v="41"/>
            <x v="58"/>
            <x v="73"/>
          </reference>
        </references>
      </pivotArea>
    </format>
    <format dxfId="3005">
      <pivotArea dataOnly="0" labelOnly="1" fieldPosition="0">
        <references count="2">
          <reference field="0" count="1" selected="0">
            <x v="271"/>
          </reference>
          <reference field="1" count="3">
            <x v="41"/>
            <x v="58"/>
            <x v="73"/>
          </reference>
        </references>
      </pivotArea>
    </format>
    <format dxfId="3004">
      <pivotArea dataOnly="0" labelOnly="1" fieldPosition="0">
        <references count="2">
          <reference field="0" count="1" selected="0">
            <x v="27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3003">
      <pivotArea dataOnly="0" labelOnly="1" fieldPosition="0">
        <references count="2">
          <reference field="0" count="1" selected="0">
            <x v="273"/>
          </reference>
          <reference field="1" count="3">
            <x v="41"/>
            <x v="58"/>
            <x v="73"/>
          </reference>
        </references>
      </pivotArea>
    </format>
    <format dxfId="3002">
      <pivotArea dataOnly="0" labelOnly="1" fieldPosition="0">
        <references count="2">
          <reference field="0" count="1" selected="0">
            <x v="274"/>
          </reference>
          <reference field="1" count="2">
            <x v="41"/>
            <x v="58"/>
          </reference>
        </references>
      </pivotArea>
    </format>
    <format dxfId="3001">
      <pivotArea dataOnly="0" labelOnly="1" fieldPosition="0">
        <references count="2">
          <reference field="0" count="1" selected="0">
            <x v="275"/>
          </reference>
          <reference field="1" count="2">
            <x v="41"/>
            <x v="58"/>
          </reference>
        </references>
      </pivotArea>
    </format>
    <format dxfId="3000">
      <pivotArea dataOnly="0" labelOnly="1" fieldPosition="0">
        <references count="2">
          <reference field="0" count="1" selected="0">
            <x v="276"/>
          </reference>
          <reference field="1" count="3">
            <x v="41"/>
            <x v="58"/>
            <x v="73"/>
          </reference>
        </references>
      </pivotArea>
    </format>
    <format dxfId="2999">
      <pivotArea dataOnly="0" labelOnly="1" fieldPosition="0">
        <references count="2">
          <reference field="0" count="1" selected="0">
            <x v="277"/>
          </reference>
          <reference field="1" count="3">
            <x v="41"/>
            <x v="58"/>
            <x v="73"/>
          </reference>
        </references>
      </pivotArea>
    </format>
    <format dxfId="2998">
      <pivotArea dataOnly="0" labelOnly="1" fieldPosition="0">
        <references count="2">
          <reference field="0" count="1" selected="0">
            <x v="27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97">
      <pivotArea dataOnly="0" labelOnly="1" fieldPosition="0">
        <references count="2">
          <reference field="0" count="1" selected="0">
            <x v="279"/>
          </reference>
          <reference field="1" count="3">
            <x v="41"/>
            <x v="58"/>
            <x v="73"/>
          </reference>
        </references>
      </pivotArea>
    </format>
    <format dxfId="2996">
      <pivotArea dataOnly="0" labelOnly="1" fieldPosition="0">
        <references count="2">
          <reference field="0" count="1" selected="0">
            <x v="280"/>
          </reference>
          <reference field="1" count="3">
            <x v="41"/>
            <x v="58"/>
            <x v="73"/>
          </reference>
        </references>
      </pivotArea>
    </format>
    <format dxfId="2995">
      <pivotArea dataOnly="0" labelOnly="1" fieldPosition="0">
        <references count="2">
          <reference field="0" count="1" selected="0">
            <x v="28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94">
      <pivotArea dataOnly="0" labelOnly="1" fieldPosition="0">
        <references count="2">
          <reference field="0" count="1" selected="0">
            <x v="2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93">
      <pivotArea dataOnly="0" labelOnly="1" fieldPosition="0">
        <references count="2">
          <reference field="0" count="1" selected="0">
            <x v="284"/>
          </reference>
          <reference field="1" count="3">
            <x v="41"/>
            <x v="58"/>
            <x v="73"/>
          </reference>
        </references>
      </pivotArea>
    </format>
    <format dxfId="29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91">
      <pivotArea type="all" dataOnly="0" outline="0" fieldPosition="0"/>
    </format>
    <format dxfId="2990">
      <pivotArea outline="0" collapsedLevelsAreSubtotals="1" fieldPosition="0"/>
    </format>
    <format dxfId="2989">
      <pivotArea field="0" type="button" dataOnly="0" labelOnly="1" outline="0" axis="axisRow" fieldPosition="0"/>
    </format>
    <format dxfId="298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8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98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8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3"/>
            <x v="204"/>
            <x v="205"/>
          </reference>
        </references>
      </pivotArea>
    </format>
    <format dxfId="298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983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2982">
      <pivotArea dataOnly="0" labelOnly="1" fieldPosition="0">
        <references count="2">
          <reference field="0" count="1" selected="0">
            <x v="0"/>
          </reference>
          <reference field="1" count="6">
            <x v="14"/>
            <x v="28"/>
            <x v="43"/>
            <x v="59"/>
            <x v="65"/>
            <x v="81"/>
          </reference>
        </references>
      </pivotArea>
    </format>
    <format dxfId="2981">
      <pivotArea dataOnly="0" labelOnly="1" fieldPosition="0">
        <references count="2">
          <reference field="0" count="1" selected="0">
            <x v="1"/>
          </reference>
          <reference field="1" count="2">
            <x v="41"/>
            <x v="58"/>
          </reference>
        </references>
      </pivotArea>
    </format>
    <format dxfId="2980">
      <pivotArea dataOnly="0" labelOnly="1" fieldPosition="0">
        <references count="2">
          <reference field="0" count="1" selected="0">
            <x v="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79">
      <pivotArea dataOnly="0" labelOnly="1" fieldPosition="0">
        <references count="2">
          <reference field="0" count="1" selected="0">
            <x v="3"/>
          </reference>
          <reference field="1" count="2">
            <x v="41"/>
            <x v="58"/>
          </reference>
        </references>
      </pivotArea>
    </format>
    <format dxfId="2978">
      <pivotArea dataOnly="0" labelOnly="1" fieldPosition="0">
        <references count="2">
          <reference field="0" count="1" selected="0">
            <x v="4"/>
          </reference>
          <reference field="1" count="3">
            <x v="41"/>
            <x v="58"/>
            <x v="73"/>
          </reference>
        </references>
      </pivotArea>
    </format>
    <format dxfId="2977">
      <pivotArea dataOnly="0" labelOnly="1" fieldPosition="0">
        <references count="2">
          <reference field="0" count="1" selected="0">
            <x v="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76">
      <pivotArea dataOnly="0" labelOnly="1" fieldPosition="0">
        <references count="2">
          <reference field="0" count="1" selected="0">
            <x v="6"/>
          </reference>
          <reference field="1" count="5">
            <x v="41"/>
            <x v="58"/>
            <x v="62"/>
            <x v="68"/>
            <x v="73"/>
          </reference>
        </references>
      </pivotArea>
    </format>
    <format dxfId="2975">
      <pivotArea dataOnly="0" labelOnly="1" fieldPosition="0">
        <references count="2">
          <reference field="0" count="1" selected="0">
            <x v="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74">
      <pivotArea dataOnly="0" labelOnly="1" fieldPosition="0">
        <references count="2">
          <reference field="0" count="1" selected="0">
            <x v="8"/>
          </reference>
          <reference field="1" count="3">
            <x v="41"/>
            <x v="58"/>
            <x v="73"/>
          </reference>
        </references>
      </pivotArea>
    </format>
    <format dxfId="2973">
      <pivotArea dataOnly="0" labelOnly="1" fieldPosition="0">
        <references count="2">
          <reference field="0" count="1" selected="0">
            <x v="9"/>
          </reference>
          <reference field="1" count="2">
            <x v="41"/>
            <x v="58"/>
          </reference>
        </references>
      </pivotArea>
    </format>
    <format dxfId="2972">
      <pivotArea dataOnly="0" labelOnly="1" fieldPosition="0">
        <references count="2">
          <reference field="0" count="1" selected="0">
            <x v="10"/>
          </reference>
          <reference field="1" count="2">
            <x v="41"/>
            <x v="58"/>
          </reference>
        </references>
      </pivotArea>
    </format>
    <format dxfId="2971">
      <pivotArea dataOnly="0" labelOnly="1" fieldPosition="0">
        <references count="2">
          <reference field="0" count="1" selected="0">
            <x v="11"/>
          </reference>
          <reference field="1" count="3">
            <x v="41"/>
            <x v="58"/>
            <x v="73"/>
          </reference>
        </references>
      </pivotArea>
    </format>
    <format dxfId="2970">
      <pivotArea dataOnly="0" labelOnly="1" fieldPosition="0">
        <references count="2">
          <reference field="0" count="1" selected="0">
            <x v="12"/>
          </reference>
          <reference field="1" count="3">
            <x v="41"/>
            <x v="58"/>
            <x v="73"/>
          </reference>
        </references>
      </pivotArea>
    </format>
    <format dxfId="2969">
      <pivotArea dataOnly="0" labelOnly="1" fieldPosition="0">
        <references count="2">
          <reference field="0" count="1" selected="0">
            <x v="13"/>
          </reference>
          <reference field="1" count="2">
            <x v="41"/>
            <x v="73"/>
          </reference>
        </references>
      </pivotArea>
    </format>
    <format dxfId="2968">
      <pivotArea dataOnly="0" labelOnly="1" fieldPosition="0">
        <references count="2">
          <reference field="0" count="1" selected="0">
            <x v="14"/>
          </reference>
          <reference field="1" count="1">
            <x v="73"/>
          </reference>
        </references>
      </pivotArea>
    </format>
    <format dxfId="2967">
      <pivotArea dataOnly="0" labelOnly="1" fieldPosition="0">
        <references count="2">
          <reference field="0" count="1" selected="0">
            <x v="15"/>
          </reference>
          <reference field="1" count="2">
            <x v="41"/>
            <x v="58"/>
          </reference>
        </references>
      </pivotArea>
    </format>
    <format dxfId="2966">
      <pivotArea dataOnly="0" labelOnly="1" fieldPosition="0">
        <references count="2">
          <reference field="0" count="1" selected="0">
            <x v="16"/>
          </reference>
          <reference field="1" count="3">
            <x v="41"/>
            <x v="58"/>
            <x v="73"/>
          </reference>
        </references>
      </pivotArea>
    </format>
    <format dxfId="2965">
      <pivotArea dataOnly="0" labelOnly="1" fieldPosition="0">
        <references count="2">
          <reference field="0" count="1" selected="0">
            <x v="17"/>
          </reference>
          <reference field="1" count="3">
            <x v="41"/>
            <x v="58"/>
            <x v="73"/>
          </reference>
        </references>
      </pivotArea>
    </format>
    <format dxfId="2964">
      <pivotArea dataOnly="0" labelOnly="1" fieldPosition="0">
        <references count="2">
          <reference field="0" count="1" selected="0">
            <x v="18"/>
          </reference>
          <reference field="1" count="2">
            <x v="41"/>
            <x v="58"/>
          </reference>
        </references>
      </pivotArea>
    </format>
    <format dxfId="2963">
      <pivotArea dataOnly="0" labelOnly="1" fieldPosition="0">
        <references count="2">
          <reference field="0" count="1" selected="0">
            <x v="19"/>
          </reference>
          <reference field="1" count="3">
            <x v="41"/>
            <x v="58"/>
            <x v="73"/>
          </reference>
        </references>
      </pivotArea>
    </format>
    <format dxfId="2962">
      <pivotArea dataOnly="0" labelOnly="1" fieldPosition="0">
        <references count="2">
          <reference field="0" count="1" selected="0">
            <x v="20"/>
          </reference>
          <reference field="1" count="2">
            <x v="41"/>
            <x v="58"/>
          </reference>
        </references>
      </pivotArea>
    </format>
    <format dxfId="2961">
      <pivotArea dataOnly="0" labelOnly="1" fieldPosition="0">
        <references count="2">
          <reference field="0" count="1" selected="0">
            <x v="21"/>
          </reference>
          <reference field="1" count="3">
            <x v="41"/>
            <x v="58"/>
            <x v="73"/>
          </reference>
        </references>
      </pivotArea>
    </format>
    <format dxfId="2960">
      <pivotArea dataOnly="0" labelOnly="1" fieldPosition="0">
        <references count="2">
          <reference field="0" count="1" selected="0">
            <x v="22"/>
          </reference>
          <reference field="1" count="3">
            <x v="41"/>
            <x v="58"/>
            <x v="73"/>
          </reference>
        </references>
      </pivotArea>
    </format>
    <format dxfId="2959">
      <pivotArea dataOnly="0" labelOnly="1" fieldPosition="0">
        <references count="2">
          <reference field="0" count="1" selected="0">
            <x v="23"/>
          </reference>
          <reference field="1" count="3">
            <x v="41"/>
            <x v="58"/>
            <x v="73"/>
          </reference>
        </references>
      </pivotArea>
    </format>
    <format dxfId="2958">
      <pivotArea dataOnly="0" labelOnly="1" fieldPosition="0">
        <references count="2">
          <reference field="0" count="1" selected="0">
            <x v="24"/>
          </reference>
          <reference field="1" count="2">
            <x v="41"/>
            <x v="58"/>
          </reference>
        </references>
      </pivotArea>
    </format>
    <format dxfId="2957">
      <pivotArea dataOnly="0" labelOnly="1" fieldPosition="0">
        <references count="2">
          <reference field="0" count="1" selected="0">
            <x v="25"/>
          </reference>
          <reference field="1" count="2">
            <x v="41"/>
            <x v="58"/>
          </reference>
        </references>
      </pivotArea>
    </format>
    <format dxfId="2956">
      <pivotArea dataOnly="0" labelOnly="1" fieldPosition="0">
        <references count="2">
          <reference field="0" count="1" selected="0">
            <x v="26"/>
          </reference>
          <reference field="1" count="3">
            <x v="41"/>
            <x v="58"/>
            <x v="73"/>
          </reference>
        </references>
      </pivotArea>
    </format>
    <format dxfId="2955">
      <pivotArea dataOnly="0" labelOnly="1" fieldPosition="0">
        <references count="2">
          <reference field="0" count="1" selected="0">
            <x v="27"/>
          </reference>
          <reference field="1" count="2">
            <x v="41"/>
            <x v="58"/>
          </reference>
        </references>
      </pivotArea>
    </format>
    <format dxfId="2954">
      <pivotArea dataOnly="0" labelOnly="1" fieldPosition="0">
        <references count="2">
          <reference field="0" count="1" selected="0">
            <x v="28"/>
          </reference>
          <reference field="1" count="3">
            <x v="41"/>
            <x v="58"/>
            <x v="73"/>
          </reference>
        </references>
      </pivotArea>
    </format>
    <format dxfId="2953">
      <pivotArea dataOnly="0" labelOnly="1" fieldPosition="0">
        <references count="2">
          <reference field="0" count="1" selected="0">
            <x v="29"/>
          </reference>
          <reference field="1" count="3">
            <x v="41"/>
            <x v="58"/>
            <x v="73"/>
          </reference>
        </references>
      </pivotArea>
    </format>
    <format dxfId="2952">
      <pivotArea dataOnly="0" labelOnly="1" fieldPosition="0">
        <references count="2">
          <reference field="0" count="1" selected="0">
            <x v="30"/>
          </reference>
          <reference field="1" count="1">
            <x v="41"/>
          </reference>
        </references>
      </pivotArea>
    </format>
    <format dxfId="2951">
      <pivotArea dataOnly="0" labelOnly="1" fieldPosition="0">
        <references count="2">
          <reference field="0" count="1" selected="0">
            <x v="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50">
      <pivotArea dataOnly="0" labelOnly="1" fieldPosition="0">
        <references count="2">
          <reference field="0" count="1" selected="0">
            <x v="32"/>
          </reference>
          <reference field="1" count="3">
            <x v="41"/>
            <x v="58"/>
            <x v="73"/>
          </reference>
        </references>
      </pivotArea>
    </format>
    <format dxfId="2949">
      <pivotArea dataOnly="0" labelOnly="1" fieldPosition="0">
        <references count="2">
          <reference field="0" count="1" selected="0">
            <x v="3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48">
      <pivotArea dataOnly="0" labelOnly="1" fieldPosition="0">
        <references count="2">
          <reference field="0" count="1" selected="0">
            <x v="34"/>
          </reference>
          <reference field="1" count="3">
            <x v="41"/>
            <x v="58"/>
            <x v="73"/>
          </reference>
        </references>
      </pivotArea>
    </format>
    <format dxfId="2947">
      <pivotArea dataOnly="0" labelOnly="1" fieldPosition="0">
        <references count="2">
          <reference field="0" count="1" selected="0">
            <x v="35"/>
          </reference>
          <reference field="1" count="3">
            <x v="41"/>
            <x v="58"/>
            <x v="73"/>
          </reference>
        </references>
      </pivotArea>
    </format>
    <format dxfId="2946">
      <pivotArea dataOnly="0" labelOnly="1" fieldPosition="0">
        <references count="2">
          <reference field="0" count="1" selected="0">
            <x v="36"/>
          </reference>
          <reference field="1" count="3">
            <x v="41"/>
            <x v="58"/>
            <x v="73"/>
          </reference>
        </references>
      </pivotArea>
    </format>
    <format dxfId="2945">
      <pivotArea dataOnly="0" labelOnly="1" fieldPosition="0">
        <references count="2">
          <reference field="0" count="1" selected="0">
            <x v="37"/>
          </reference>
          <reference field="1" count="3">
            <x v="41"/>
            <x v="58"/>
            <x v="73"/>
          </reference>
        </references>
      </pivotArea>
    </format>
    <format dxfId="2944">
      <pivotArea dataOnly="0" labelOnly="1" fieldPosition="0">
        <references count="2">
          <reference field="0" count="1" selected="0">
            <x v="38"/>
          </reference>
          <reference field="1" count="5">
            <x v="44"/>
            <x v="58"/>
            <x v="60"/>
            <x v="73"/>
            <x v="76"/>
          </reference>
        </references>
      </pivotArea>
    </format>
    <format dxfId="2943">
      <pivotArea dataOnly="0" labelOnly="1" fieldPosition="0">
        <references count="2">
          <reference field="0" count="1" selected="0">
            <x v="39"/>
          </reference>
          <reference field="1" count="5">
            <x v="41"/>
            <x v="44"/>
            <x v="58"/>
            <x v="60"/>
            <x v="76"/>
          </reference>
        </references>
      </pivotArea>
    </format>
    <format dxfId="2942">
      <pivotArea dataOnly="0" labelOnly="1" fieldPosition="0">
        <references count="2">
          <reference field="0" count="1" selected="0">
            <x v="40"/>
          </reference>
          <reference field="1" count="3">
            <x v="41"/>
            <x v="58"/>
            <x v="73"/>
          </reference>
        </references>
      </pivotArea>
    </format>
    <format dxfId="2941">
      <pivotArea dataOnly="0" labelOnly="1" fieldPosition="0">
        <references count="2">
          <reference field="0" count="1" selected="0">
            <x v="41"/>
          </reference>
          <reference field="1" count="3">
            <x v="41"/>
            <x v="58"/>
            <x v="73"/>
          </reference>
        </references>
      </pivotArea>
    </format>
    <format dxfId="2940">
      <pivotArea dataOnly="0" labelOnly="1" fieldPosition="0">
        <references count="2">
          <reference field="0" count="1" selected="0">
            <x v="42"/>
          </reference>
          <reference field="1" count="2">
            <x v="41"/>
            <x v="58"/>
          </reference>
        </references>
      </pivotArea>
    </format>
    <format dxfId="2939">
      <pivotArea dataOnly="0" labelOnly="1" fieldPosition="0">
        <references count="2">
          <reference field="0" count="1" selected="0">
            <x v="43"/>
          </reference>
          <reference field="1" count="2">
            <x v="41"/>
            <x v="58"/>
          </reference>
        </references>
      </pivotArea>
    </format>
    <format dxfId="2938">
      <pivotArea dataOnly="0" labelOnly="1" fieldPosition="0">
        <references count="2">
          <reference field="0" count="1" selected="0">
            <x v="44"/>
          </reference>
          <reference field="1" count="3">
            <x v="41"/>
            <x v="58"/>
            <x v="73"/>
          </reference>
        </references>
      </pivotArea>
    </format>
    <format dxfId="2937">
      <pivotArea dataOnly="0" labelOnly="1" fieldPosition="0">
        <references count="2">
          <reference field="0" count="1" selected="0">
            <x v="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36">
      <pivotArea dataOnly="0" labelOnly="1" fieldPosition="0">
        <references count="2">
          <reference field="0" count="1" selected="0">
            <x v="46"/>
          </reference>
          <reference field="1" count="3">
            <x v="41"/>
            <x v="58"/>
            <x v="73"/>
          </reference>
        </references>
      </pivotArea>
    </format>
    <format dxfId="2935">
      <pivotArea dataOnly="0" labelOnly="1" fieldPosition="0">
        <references count="2">
          <reference field="0" count="1" selected="0">
            <x v="47"/>
          </reference>
          <reference field="1" count="3">
            <x v="41"/>
            <x v="58"/>
            <x v="73"/>
          </reference>
        </references>
      </pivotArea>
    </format>
    <format dxfId="2934">
      <pivotArea dataOnly="0" labelOnly="1" fieldPosition="0">
        <references count="2">
          <reference field="0" count="1" selected="0">
            <x v="48"/>
          </reference>
          <reference field="1" count="3">
            <x v="41"/>
            <x v="58"/>
            <x v="73"/>
          </reference>
        </references>
      </pivotArea>
    </format>
    <format dxfId="2933">
      <pivotArea dataOnly="0" labelOnly="1" fieldPosition="0">
        <references count="2">
          <reference field="0" count="1" selected="0">
            <x v="49"/>
          </reference>
          <reference field="1" count="2">
            <x v="41"/>
            <x v="58"/>
          </reference>
        </references>
      </pivotArea>
    </format>
    <format dxfId="2932">
      <pivotArea dataOnly="0" labelOnly="1" fieldPosition="0">
        <references count="2">
          <reference field="0" count="1" selected="0">
            <x v="50"/>
          </reference>
          <reference field="1" count="3">
            <x v="41"/>
            <x v="58"/>
            <x v="73"/>
          </reference>
        </references>
      </pivotArea>
    </format>
    <format dxfId="2931">
      <pivotArea dataOnly="0" labelOnly="1" fieldPosition="0">
        <references count="2">
          <reference field="0" count="1" selected="0">
            <x v="51"/>
          </reference>
          <reference field="1" count="7">
            <x v="41"/>
            <x v="44"/>
            <x v="58"/>
            <x v="60"/>
            <x v="73"/>
            <x v="76"/>
            <x v="77"/>
          </reference>
        </references>
      </pivotArea>
    </format>
    <format dxfId="2930">
      <pivotArea dataOnly="0" labelOnly="1" fieldPosition="0">
        <references count="2">
          <reference field="0" count="1" selected="0">
            <x v="52"/>
          </reference>
          <reference field="1" count="3">
            <x v="41"/>
            <x v="58"/>
            <x v="73"/>
          </reference>
        </references>
      </pivotArea>
    </format>
    <format dxfId="2929">
      <pivotArea dataOnly="0" labelOnly="1" fieldPosition="0">
        <references count="2">
          <reference field="0" count="1" selected="0">
            <x v="53"/>
          </reference>
          <reference field="1" count="3">
            <x v="41"/>
            <x v="58"/>
            <x v="73"/>
          </reference>
        </references>
      </pivotArea>
    </format>
    <format dxfId="2928">
      <pivotArea dataOnly="0" labelOnly="1" fieldPosition="0">
        <references count="2">
          <reference field="0" count="1" selected="0">
            <x v="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27">
      <pivotArea dataOnly="0" labelOnly="1" fieldPosition="0">
        <references count="2">
          <reference field="0" count="1" selected="0">
            <x v="55"/>
          </reference>
          <reference field="1" count="3">
            <x v="41"/>
            <x v="58"/>
            <x v="73"/>
          </reference>
        </references>
      </pivotArea>
    </format>
    <format dxfId="2926">
      <pivotArea dataOnly="0" labelOnly="1" fieldPosition="0">
        <references count="2">
          <reference field="0" count="1" selected="0">
            <x v="56"/>
          </reference>
          <reference field="1" count="3">
            <x v="41"/>
            <x v="58"/>
            <x v="73"/>
          </reference>
        </references>
      </pivotArea>
    </format>
    <format dxfId="2925">
      <pivotArea dataOnly="0" labelOnly="1" fieldPosition="0">
        <references count="2">
          <reference field="0" count="1" selected="0">
            <x v="5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24">
      <pivotArea dataOnly="0" labelOnly="1" fieldPosition="0">
        <references count="2">
          <reference field="0" count="1" selected="0">
            <x v="58"/>
          </reference>
          <reference field="1" count="2">
            <x v="41"/>
            <x v="58"/>
          </reference>
        </references>
      </pivotArea>
    </format>
    <format dxfId="2923">
      <pivotArea dataOnly="0" labelOnly="1" fieldPosition="0">
        <references count="2">
          <reference field="0" count="1" selected="0">
            <x v="59"/>
          </reference>
          <reference field="1" count="3">
            <x v="41"/>
            <x v="58"/>
            <x v="73"/>
          </reference>
        </references>
      </pivotArea>
    </format>
    <format dxfId="2922">
      <pivotArea dataOnly="0" labelOnly="1" fieldPosition="0">
        <references count="2">
          <reference field="0" count="1" selected="0">
            <x v="60"/>
          </reference>
          <reference field="1" count="3">
            <x v="41"/>
            <x v="58"/>
            <x v="73"/>
          </reference>
        </references>
      </pivotArea>
    </format>
    <format dxfId="2921">
      <pivotArea dataOnly="0" labelOnly="1" fieldPosition="0">
        <references count="2">
          <reference field="0" count="1" selected="0">
            <x v="61"/>
          </reference>
          <reference field="1" count="2">
            <x v="41"/>
            <x v="73"/>
          </reference>
        </references>
      </pivotArea>
    </format>
    <format dxfId="2920">
      <pivotArea dataOnly="0" labelOnly="1" fieldPosition="0">
        <references count="2">
          <reference field="0" count="1" selected="0">
            <x v="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19">
      <pivotArea dataOnly="0" labelOnly="1" fieldPosition="0">
        <references count="2">
          <reference field="0" count="1" selected="0">
            <x v="63"/>
          </reference>
          <reference field="1" count="2">
            <x v="41"/>
            <x v="58"/>
          </reference>
        </references>
      </pivotArea>
    </format>
    <format dxfId="2918">
      <pivotArea dataOnly="0" labelOnly="1" fieldPosition="0">
        <references count="2">
          <reference field="0" count="1" selected="0">
            <x v="64"/>
          </reference>
          <reference field="1" count="3">
            <x v="41"/>
            <x v="58"/>
            <x v="73"/>
          </reference>
        </references>
      </pivotArea>
    </format>
    <format dxfId="2917">
      <pivotArea dataOnly="0" labelOnly="1" fieldPosition="0">
        <references count="2">
          <reference field="0" count="1" selected="0">
            <x v="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16">
      <pivotArea dataOnly="0" labelOnly="1" fieldPosition="0">
        <references count="2">
          <reference field="0" count="1" selected="0">
            <x v="6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15">
      <pivotArea dataOnly="0" labelOnly="1" fieldPosition="0">
        <references count="2">
          <reference field="0" count="1" selected="0">
            <x v="67"/>
          </reference>
          <reference field="1" count="2">
            <x v="41"/>
            <x v="58"/>
          </reference>
        </references>
      </pivotArea>
    </format>
    <format dxfId="2914">
      <pivotArea dataOnly="0" labelOnly="1" fieldPosition="0">
        <references count="2">
          <reference field="0" count="1" selected="0">
            <x v="68"/>
          </reference>
          <reference field="1" count="3">
            <x v="41"/>
            <x v="58"/>
            <x v="73"/>
          </reference>
        </references>
      </pivotArea>
    </format>
    <format dxfId="2913">
      <pivotArea dataOnly="0" labelOnly="1" fieldPosition="0">
        <references count="2">
          <reference field="0" count="1" selected="0">
            <x v="69"/>
          </reference>
          <reference field="1" count="3">
            <x v="41"/>
            <x v="58"/>
            <x v="73"/>
          </reference>
        </references>
      </pivotArea>
    </format>
    <format dxfId="2912">
      <pivotArea dataOnly="0" labelOnly="1" fieldPosition="0">
        <references count="2">
          <reference field="0" count="1" selected="0">
            <x v="70"/>
          </reference>
          <reference field="1" count="3">
            <x v="41"/>
            <x v="58"/>
            <x v="73"/>
          </reference>
        </references>
      </pivotArea>
    </format>
    <format dxfId="2911">
      <pivotArea dataOnly="0" labelOnly="1" fieldPosition="0">
        <references count="2">
          <reference field="0" count="1" selected="0">
            <x v="71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910">
      <pivotArea dataOnly="0" labelOnly="1" fieldPosition="0">
        <references count="2">
          <reference field="0" count="1" selected="0">
            <x v="72"/>
          </reference>
          <reference field="1" count="3">
            <x v="41"/>
            <x v="58"/>
            <x v="73"/>
          </reference>
        </references>
      </pivotArea>
    </format>
    <format dxfId="2909">
      <pivotArea dataOnly="0" labelOnly="1" fieldPosition="0">
        <references count="2">
          <reference field="0" count="1" selected="0">
            <x v="7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08">
      <pivotArea dataOnly="0" labelOnly="1" fieldPosition="0">
        <references count="2">
          <reference field="0" count="1" selected="0">
            <x v="74"/>
          </reference>
          <reference field="1" count="2">
            <x v="41"/>
            <x v="58"/>
          </reference>
        </references>
      </pivotArea>
    </format>
    <format dxfId="2907">
      <pivotArea dataOnly="0" labelOnly="1" fieldPosition="0">
        <references count="2">
          <reference field="0" count="1" selected="0">
            <x v="76"/>
          </reference>
          <reference field="1" count="3">
            <x v="41"/>
            <x v="58"/>
            <x v="73"/>
          </reference>
        </references>
      </pivotArea>
    </format>
    <format dxfId="2906">
      <pivotArea dataOnly="0" labelOnly="1" fieldPosition="0">
        <references count="2">
          <reference field="0" count="1" selected="0">
            <x v="77"/>
          </reference>
          <reference field="1" count="3">
            <x v="41"/>
            <x v="58"/>
            <x v="73"/>
          </reference>
        </references>
      </pivotArea>
    </format>
    <format dxfId="2905">
      <pivotArea dataOnly="0" labelOnly="1" fieldPosition="0">
        <references count="2">
          <reference field="0" count="1" selected="0">
            <x v="78"/>
          </reference>
          <reference field="1" count="3">
            <x v="41"/>
            <x v="58"/>
            <x v="73"/>
          </reference>
        </references>
      </pivotArea>
    </format>
    <format dxfId="2904">
      <pivotArea dataOnly="0" labelOnly="1" fieldPosition="0">
        <references count="2">
          <reference field="0" count="1" selected="0">
            <x v="80"/>
          </reference>
          <reference field="1" count="6">
            <x v="25"/>
            <x v="41"/>
            <x v="58"/>
            <x v="62"/>
            <x v="68"/>
            <x v="73"/>
          </reference>
        </references>
      </pivotArea>
    </format>
    <format dxfId="2903">
      <pivotArea dataOnly="0" labelOnly="1" fieldPosition="0">
        <references count="2">
          <reference field="0" count="1" selected="0">
            <x v="81"/>
          </reference>
          <reference field="1" count="3">
            <x v="41"/>
            <x v="58"/>
            <x v="73"/>
          </reference>
        </references>
      </pivotArea>
    </format>
    <format dxfId="2902">
      <pivotArea dataOnly="0" labelOnly="1" fieldPosition="0">
        <references count="2">
          <reference field="0" count="1" selected="0">
            <x v="82"/>
          </reference>
          <reference field="1" count="3">
            <x v="41"/>
            <x v="58"/>
            <x v="73"/>
          </reference>
        </references>
      </pivotArea>
    </format>
    <format dxfId="2901">
      <pivotArea dataOnly="0" labelOnly="1" fieldPosition="0">
        <references count="2">
          <reference field="0" count="1" selected="0">
            <x v="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900">
      <pivotArea dataOnly="0" labelOnly="1" fieldPosition="0">
        <references count="2">
          <reference field="0" count="1" selected="0">
            <x v="84"/>
          </reference>
          <reference field="1" count="4">
            <x v="44"/>
            <x v="58"/>
            <x v="60"/>
            <x v="76"/>
          </reference>
        </references>
      </pivotArea>
    </format>
    <format dxfId="2899">
      <pivotArea dataOnly="0" labelOnly="1" fieldPosition="0">
        <references count="2">
          <reference field="0" count="1" selected="0">
            <x v="85"/>
          </reference>
          <reference field="1" count="3">
            <x v="41"/>
            <x v="58"/>
            <x v="73"/>
          </reference>
        </references>
      </pivotArea>
    </format>
    <format dxfId="2898">
      <pivotArea dataOnly="0" labelOnly="1" fieldPosition="0">
        <references count="2">
          <reference field="0" count="1" selected="0">
            <x v="86"/>
          </reference>
          <reference field="1" count="3">
            <x v="41"/>
            <x v="58"/>
            <x v="73"/>
          </reference>
        </references>
      </pivotArea>
    </format>
    <format dxfId="2897">
      <pivotArea dataOnly="0" labelOnly="1" fieldPosition="0">
        <references count="2">
          <reference field="0" count="1" selected="0">
            <x v="87"/>
          </reference>
          <reference field="1" count="3">
            <x v="41"/>
            <x v="58"/>
            <x v="73"/>
          </reference>
        </references>
      </pivotArea>
    </format>
    <format dxfId="2896">
      <pivotArea dataOnly="0" labelOnly="1" fieldPosition="0">
        <references count="2">
          <reference field="0" count="1" selected="0">
            <x v="88"/>
          </reference>
          <reference field="1" count="2">
            <x v="41"/>
            <x v="58"/>
          </reference>
        </references>
      </pivotArea>
    </format>
    <format dxfId="2895">
      <pivotArea dataOnly="0" labelOnly="1" fieldPosition="0">
        <references count="2">
          <reference field="0" count="1" selected="0">
            <x v="89"/>
          </reference>
          <reference field="1" count="3">
            <x v="41"/>
            <x v="58"/>
            <x v="73"/>
          </reference>
        </references>
      </pivotArea>
    </format>
    <format dxfId="2894">
      <pivotArea dataOnly="0" labelOnly="1" fieldPosition="0">
        <references count="2">
          <reference field="0" count="1" selected="0">
            <x v="9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93">
      <pivotArea dataOnly="0" labelOnly="1" fieldPosition="0">
        <references count="2">
          <reference field="0" count="1" selected="0">
            <x v="91"/>
          </reference>
          <reference field="1" count="2">
            <x v="41"/>
            <x v="58"/>
          </reference>
        </references>
      </pivotArea>
    </format>
    <format dxfId="2892">
      <pivotArea dataOnly="0" labelOnly="1" fieldPosition="0">
        <references count="2">
          <reference field="0" count="1" selected="0">
            <x v="92"/>
          </reference>
          <reference field="1" count="2">
            <x v="41"/>
            <x v="58"/>
          </reference>
        </references>
      </pivotArea>
    </format>
    <format dxfId="2891">
      <pivotArea dataOnly="0" labelOnly="1" fieldPosition="0">
        <references count="2">
          <reference field="0" count="1" selected="0">
            <x v="93"/>
          </reference>
          <reference field="1" count="1">
            <x v="41"/>
          </reference>
        </references>
      </pivotArea>
    </format>
    <format dxfId="2890">
      <pivotArea dataOnly="0" labelOnly="1" fieldPosition="0">
        <references count="2">
          <reference field="0" count="1" selected="0">
            <x v="94"/>
          </reference>
          <reference field="1" count="3">
            <x v="41"/>
            <x v="58"/>
            <x v="73"/>
          </reference>
        </references>
      </pivotArea>
    </format>
    <format dxfId="2889">
      <pivotArea dataOnly="0" labelOnly="1" fieldPosition="0">
        <references count="2">
          <reference field="0" count="1" selected="0">
            <x v="95"/>
          </reference>
          <reference field="1" count="2">
            <x v="41"/>
            <x v="58"/>
          </reference>
        </references>
      </pivotArea>
    </format>
    <format dxfId="2888">
      <pivotArea dataOnly="0" labelOnly="1" fieldPosition="0">
        <references count="2">
          <reference field="0" count="1" selected="0">
            <x v="96"/>
          </reference>
          <reference field="1" count="3">
            <x v="41"/>
            <x v="58"/>
            <x v="73"/>
          </reference>
        </references>
      </pivotArea>
    </format>
    <format dxfId="2887">
      <pivotArea dataOnly="0" labelOnly="1" fieldPosition="0">
        <references count="2">
          <reference field="0" count="1" selected="0">
            <x v="97"/>
          </reference>
          <reference field="1" count="3">
            <x v="41"/>
            <x v="58"/>
            <x v="73"/>
          </reference>
        </references>
      </pivotArea>
    </format>
    <format dxfId="2886">
      <pivotArea dataOnly="0" labelOnly="1" fieldPosition="0">
        <references count="2">
          <reference field="0" count="1" selected="0">
            <x v="98"/>
          </reference>
          <reference field="1" count="2">
            <x v="41"/>
            <x v="58"/>
          </reference>
        </references>
      </pivotArea>
    </format>
    <format dxfId="2885">
      <pivotArea dataOnly="0" labelOnly="1" fieldPosition="0">
        <references count="2">
          <reference field="0" count="1" selected="0">
            <x v="99"/>
          </reference>
          <reference field="1" count="3">
            <x v="41"/>
            <x v="58"/>
            <x v="73"/>
          </reference>
        </references>
      </pivotArea>
    </format>
    <format dxfId="2884">
      <pivotArea dataOnly="0" labelOnly="1" fieldPosition="0">
        <references count="2">
          <reference field="0" count="1" selected="0">
            <x v="100"/>
          </reference>
          <reference field="1" count="2">
            <x v="41"/>
            <x v="58"/>
          </reference>
        </references>
      </pivotArea>
    </format>
    <format dxfId="2883">
      <pivotArea dataOnly="0" labelOnly="1" fieldPosition="0">
        <references count="2">
          <reference field="0" count="1" selected="0">
            <x v="101"/>
          </reference>
          <reference field="1" count="3">
            <x v="41"/>
            <x v="58"/>
            <x v="73"/>
          </reference>
        </references>
      </pivotArea>
    </format>
    <format dxfId="2882">
      <pivotArea dataOnly="0" labelOnly="1" fieldPosition="0">
        <references count="2">
          <reference field="0" count="1" selected="0">
            <x v="10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81">
      <pivotArea dataOnly="0" labelOnly="1" fieldPosition="0">
        <references count="2">
          <reference field="0" count="1" selected="0">
            <x v="10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80">
      <pivotArea dataOnly="0" labelOnly="1" fieldPosition="0">
        <references count="2">
          <reference field="0" count="1" selected="0">
            <x v="104"/>
          </reference>
          <reference field="1" count="3">
            <x v="41"/>
            <x v="58"/>
            <x v="73"/>
          </reference>
        </references>
      </pivotArea>
    </format>
    <format dxfId="2879">
      <pivotArea dataOnly="0" labelOnly="1" fieldPosition="0">
        <references count="2">
          <reference field="0" count="1" selected="0">
            <x v="105"/>
          </reference>
          <reference field="1" count="3">
            <x v="41"/>
            <x v="58"/>
            <x v="73"/>
          </reference>
        </references>
      </pivotArea>
    </format>
    <format dxfId="2878">
      <pivotArea dataOnly="0" labelOnly="1" fieldPosition="0">
        <references count="2">
          <reference field="0" count="1" selected="0">
            <x v="1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77">
      <pivotArea dataOnly="0" labelOnly="1" fieldPosition="0">
        <references count="2">
          <reference field="0" count="1" selected="0">
            <x v="107"/>
          </reference>
          <reference field="1" count="2">
            <x v="41"/>
            <x v="58"/>
          </reference>
        </references>
      </pivotArea>
    </format>
    <format dxfId="2876">
      <pivotArea dataOnly="0" labelOnly="1" fieldPosition="0">
        <references count="2">
          <reference field="0" count="1" selected="0">
            <x v="108"/>
          </reference>
          <reference field="1" count="2">
            <x v="41"/>
            <x v="58"/>
          </reference>
        </references>
      </pivotArea>
    </format>
    <format dxfId="2875">
      <pivotArea dataOnly="0" labelOnly="1" fieldPosition="0">
        <references count="2">
          <reference field="0" count="1" selected="0">
            <x v="10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74">
      <pivotArea dataOnly="0" labelOnly="1" fieldPosition="0">
        <references count="2">
          <reference field="0" count="1" selected="0">
            <x v="1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73">
      <pivotArea dataOnly="0" labelOnly="1" fieldPosition="0">
        <references count="2">
          <reference field="0" count="1" selected="0">
            <x v="111"/>
          </reference>
          <reference field="1" count="3">
            <x v="41"/>
            <x v="58"/>
            <x v="73"/>
          </reference>
        </references>
      </pivotArea>
    </format>
    <format dxfId="2872">
      <pivotArea dataOnly="0" labelOnly="1" fieldPosition="0">
        <references count="2">
          <reference field="0" count="1" selected="0">
            <x v="1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71">
      <pivotArea dataOnly="0" labelOnly="1" fieldPosition="0">
        <references count="2">
          <reference field="0" count="1" selected="0">
            <x v="114"/>
          </reference>
          <reference field="1" count="3">
            <x v="41"/>
            <x v="58"/>
            <x v="73"/>
          </reference>
        </references>
      </pivotArea>
    </format>
    <format dxfId="2870">
      <pivotArea dataOnly="0" labelOnly="1" fieldPosition="0">
        <references count="2">
          <reference field="0" count="1" selected="0">
            <x v="115"/>
          </reference>
          <reference field="1" count="3">
            <x v="41"/>
            <x v="58"/>
            <x v="73"/>
          </reference>
        </references>
      </pivotArea>
    </format>
    <format dxfId="2869">
      <pivotArea dataOnly="0" labelOnly="1" fieldPosition="0">
        <references count="2">
          <reference field="0" count="1" selected="0">
            <x v="116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868">
      <pivotArea dataOnly="0" labelOnly="1" fieldPosition="0">
        <references count="2">
          <reference field="0" count="1" selected="0">
            <x v="11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67">
      <pivotArea dataOnly="0" labelOnly="1" fieldPosition="0">
        <references count="2">
          <reference field="0" count="1" selected="0">
            <x v="118"/>
          </reference>
          <reference field="1" count="3">
            <x v="41"/>
            <x v="58"/>
            <x v="73"/>
          </reference>
        </references>
      </pivotArea>
    </format>
    <format dxfId="2866">
      <pivotArea dataOnly="0" labelOnly="1" fieldPosition="0">
        <references count="2">
          <reference field="0" count="1" selected="0">
            <x v="119"/>
          </reference>
          <reference field="1" count="2">
            <x v="41"/>
            <x v="58"/>
          </reference>
        </references>
      </pivotArea>
    </format>
    <format dxfId="2865">
      <pivotArea dataOnly="0" labelOnly="1" fieldPosition="0">
        <references count="2">
          <reference field="0" count="1" selected="0">
            <x v="120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864">
      <pivotArea dataOnly="0" labelOnly="1" fieldPosition="0">
        <references count="2">
          <reference field="0" count="1" selected="0">
            <x v="121"/>
          </reference>
          <reference field="1" count="3">
            <x v="41"/>
            <x v="58"/>
            <x v="73"/>
          </reference>
        </references>
      </pivotArea>
    </format>
    <format dxfId="2863">
      <pivotArea dataOnly="0" labelOnly="1" fieldPosition="0">
        <references count="2">
          <reference field="0" count="1" selected="0">
            <x v="122"/>
          </reference>
          <reference field="1" count="3">
            <x v="41"/>
            <x v="58"/>
            <x v="73"/>
          </reference>
        </references>
      </pivotArea>
    </format>
    <format dxfId="2862">
      <pivotArea dataOnly="0" labelOnly="1" fieldPosition="0">
        <references count="2">
          <reference field="0" count="1" selected="0">
            <x v="123"/>
          </reference>
          <reference field="1" count="3">
            <x v="41"/>
            <x v="58"/>
            <x v="73"/>
          </reference>
        </references>
      </pivotArea>
    </format>
    <format dxfId="2861">
      <pivotArea dataOnly="0" labelOnly="1" fieldPosition="0">
        <references count="2">
          <reference field="0" count="1" selected="0">
            <x v="12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60">
      <pivotArea dataOnly="0" labelOnly="1" fieldPosition="0">
        <references count="2">
          <reference field="0" count="1" selected="0">
            <x v="126"/>
          </reference>
          <reference field="1" count="3">
            <x v="41"/>
            <x v="58"/>
            <x v="73"/>
          </reference>
        </references>
      </pivotArea>
    </format>
    <format dxfId="2859">
      <pivotArea dataOnly="0" labelOnly="1" fieldPosition="0">
        <references count="2">
          <reference field="0" count="1" selected="0">
            <x v="12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58">
      <pivotArea dataOnly="0" labelOnly="1" fieldPosition="0">
        <references count="2">
          <reference field="0" count="1" selected="0">
            <x v="128"/>
          </reference>
          <reference field="1" count="2">
            <x v="41"/>
            <x v="58"/>
          </reference>
        </references>
      </pivotArea>
    </format>
    <format dxfId="2857">
      <pivotArea dataOnly="0" labelOnly="1" fieldPosition="0">
        <references count="2">
          <reference field="0" count="1" selected="0">
            <x v="129"/>
          </reference>
          <reference field="1" count="3">
            <x v="41"/>
            <x v="58"/>
            <x v="73"/>
          </reference>
        </references>
      </pivotArea>
    </format>
    <format dxfId="2856">
      <pivotArea dataOnly="0" labelOnly="1" fieldPosition="0">
        <references count="2">
          <reference field="0" count="1" selected="0">
            <x v="130"/>
          </reference>
          <reference field="1" count="3">
            <x v="41"/>
            <x v="58"/>
            <x v="73"/>
          </reference>
        </references>
      </pivotArea>
    </format>
    <format dxfId="2855">
      <pivotArea dataOnly="0" labelOnly="1" fieldPosition="0">
        <references count="2">
          <reference field="0" count="1" selected="0">
            <x v="131"/>
          </reference>
          <reference field="1" count="3">
            <x v="41"/>
            <x v="58"/>
            <x v="73"/>
          </reference>
        </references>
      </pivotArea>
    </format>
    <format dxfId="2854">
      <pivotArea dataOnly="0" labelOnly="1" fieldPosition="0">
        <references count="2">
          <reference field="0" count="1" selected="0">
            <x v="132"/>
          </reference>
          <reference field="1" count="3">
            <x v="41"/>
            <x v="58"/>
            <x v="73"/>
          </reference>
        </references>
      </pivotArea>
    </format>
    <format dxfId="2853">
      <pivotArea dataOnly="0" labelOnly="1" fieldPosition="0">
        <references count="2">
          <reference field="0" count="1" selected="0">
            <x v="133"/>
          </reference>
          <reference field="1" count="3">
            <x v="41"/>
            <x v="58"/>
            <x v="73"/>
          </reference>
        </references>
      </pivotArea>
    </format>
    <format dxfId="2852">
      <pivotArea dataOnly="0" labelOnly="1" fieldPosition="0">
        <references count="2">
          <reference field="0" count="1" selected="0">
            <x v="134"/>
          </reference>
          <reference field="1" count="2">
            <x v="41"/>
            <x v="58"/>
          </reference>
        </references>
      </pivotArea>
    </format>
    <format dxfId="2851">
      <pivotArea dataOnly="0" labelOnly="1" fieldPosition="0">
        <references count="2">
          <reference field="0" count="1" selected="0">
            <x v="13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50">
      <pivotArea dataOnly="0" labelOnly="1" fieldPosition="0">
        <references count="2">
          <reference field="0" count="1" selected="0">
            <x v="13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49">
      <pivotArea dataOnly="0" labelOnly="1" fieldPosition="0">
        <references count="2">
          <reference field="0" count="1" selected="0">
            <x v="137"/>
          </reference>
          <reference field="1" count="3">
            <x v="41"/>
            <x v="58"/>
            <x v="73"/>
          </reference>
        </references>
      </pivotArea>
    </format>
    <format dxfId="2848">
      <pivotArea dataOnly="0" labelOnly="1" fieldPosition="0">
        <references count="2">
          <reference field="0" count="1" selected="0">
            <x v="138"/>
          </reference>
          <reference field="1" count="3">
            <x v="41"/>
            <x v="58"/>
            <x v="73"/>
          </reference>
        </references>
      </pivotArea>
    </format>
    <format dxfId="2847">
      <pivotArea dataOnly="0" labelOnly="1" fieldPosition="0">
        <references count="2">
          <reference field="0" count="1" selected="0">
            <x v="13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46">
      <pivotArea dataOnly="0" labelOnly="1" fieldPosition="0">
        <references count="2">
          <reference field="0" count="1" selected="0">
            <x v="140"/>
          </reference>
          <reference field="1" count="3">
            <x v="41"/>
            <x v="58"/>
            <x v="73"/>
          </reference>
        </references>
      </pivotArea>
    </format>
    <format dxfId="2845">
      <pivotArea dataOnly="0" labelOnly="1" fieldPosition="0">
        <references count="2">
          <reference field="0" count="1" selected="0">
            <x v="141"/>
          </reference>
          <reference field="1" count="3">
            <x v="41"/>
            <x v="58"/>
            <x v="73"/>
          </reference>
        </references>
      </pivotArea>
    </format>
    <format dxfId="2844">
      <pivotArea dataOnly="0" labelOnly="1" fieldPosition="0">
        <references count="2">
          <reference field="0" count="1" selected="0">
            <x v="14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43">
      <pivotArea dataOnly="0" labelOnly="1" fieldPosition="0">
        <references count="2">
          <reference field="0" count="1" selected="0">
            <x v="143"/>
          </reference>
          <reference field="1" count="3">
            <x v="41"/>
            <x v="58"/>
            <x v="73"/>
          </reference>
        </references>
      </pivotArea>
    </format>
    <format dxfId="2842">
      <pivotArea dataOnly="0" labelOnly="1" fieldPosition="0">
        <references count="2">
          <reference field="0" count="1" selected="0">
            <x v="14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41">
      <pivotArea dataOnly="0" labelOnly="1" fieldPosition="0">
        <references count="2">
          <reference field="0" count="1" selected="0">
            <x v="145"/>
          </reference>
          <reference field="1" count="1">
            <x v="41"/>
          </reference>
        </references>
      </pivotArea>
    </format>
    <format dxfId="2840">
      <pivotArea dataOnly="0" labelOnly="1" fieldPosition="0">
        <references count="2">
          <reference field="0" count="1" selected="0">
            <x v="146"/>
          </reference>
          <reference field="1" count="3">
            <x v="41"/>
            <x v="58"/>
            <x v="73"/>
          </reference>
        </references>
      </pivotArea>
    </format>
    <format dxfId="2839">
      <pivotArea dataOnly="0" labelOnly="1" fieldPosition="0">
        <references count="2">
          <reference field="0" count="1" selected="0">
            <x v="1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38">
      <pivotArea dataOnly="0" labelOnly="1" fieldPosition="0">
        <references count="2">
          <reference field="0" count="1" selected="0">
            <x v="148"/>
          </reference>
          <reference field="1" count="3">
            <x v="41"/>
            <x v="58"/>
            <x v="73"/>
          </reference>
        </references>
      </pivotArea>
    </format>
    <format dxfId="2837">
      <pivotArea dataOnly="0" labelOnly="1" fieldPosition="0">
        <references count="2">
          <reference field="0" count="1" selected="0">
            <x v="149"/>
          </reference>
          <reference field="1" count="3">
            <x v="41"/>
            <x v="58"/>
            <x v="73"/>
          </reference>
        </references>
      </pivotArea>
    </format>
    <format dxfId="2836">
      <pivotArea dataOnly="0" labelOnly="1" fieldPosition="0">
        <references count="2">
          <reference field="0" count="1" selected="0">
            <x v="15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35">
      <pivotArea dataOnly="0" labelOnly="1" fieldPosition="0">
        <references count="2">
          <reference field="0" count="1" selected="0">
            <x v="151"/>
          </reference>
          <reference field="1" count="3">
            <x v="41"/>
            <x v="58"/>
            <x v="73"/>
          </reference>
        </references>
      </pivotArea>
    </format>
    <format dxfId="2834">
      <pivotArea dataOnly="0" labelOnly="1" fieldPosition="0">
        <references count="2">
          <reference field="0" count="1" selected="0">
            <x v="152"/>
          </reference>
          <reference field="1" count="3">
            <x v="41"/>
            <x v="58"/>
            <x v="73"/>
          </reference>
        </references>
      </pivotArea>
    </format>
    <format dxfId="2833">
      <pivotArea dataOnly="0" labelOnly="1" fieldPosition="0">
        <references count="2">
          <reference field="0" count="1" selected="0">
            <x v="153"/>
          </reference>
          <reference field="1" count="3">
            <x v="41"/>
            <x v="58"/>
            <x v="73"/>
          </reference>
        </references>
      </pivotArea>
    </format>
    <format dxfId="2832">
      <pivotArea dataOnly="0" labelOnly="1" fieldPosition="0">
        <references count="2">
          <reference field="0" count="1" selected="0">
            <x v="1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31">
      <pivotArea dataOnly="0" labelOnly="1" fieldPosition="0">
        <references count="2">
          <reference field="0" count="1" selected="0">
            <x v="15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30">
      <pivotArea dataOnly="0" labelOnly="1" fieldPosition="0">
        <references count="2">
          <reference field="0" count="1" selected="0">
            <x v="156"/>
          </reference>
          <reference field="1" count="3">
            <x v="41"/>
            <x v="58"/>
            <x v="73"/>
          </reference>
        </references>
      </pivotArea>
    </format>
    <format dxfId="2829">
      <pivotArea dataOnly="0" labelOnly="1" fieldPosition="0">
        <references count="2">
          <reference field="0" count="1" selected="0">
            <x v="157"/>
          </reference>
          <reference field="1" count="3">
            <x v="41"/>
            <x v="58"/>
            <x v="73"/>
          </reference>
        </references>
      </pivotArea>
    </format>
    <format dxfId="2828">
      <pivotArea dataOnly="0" labelOnly="1" fieldPosition="0">
        <references count="2">
          <reference field="0" count="1" selected="0">
            <x v="158"/>
          </reference>
          <reference field="1" count="3">
            <x v="41"/>
            <x v="58"/>
            <x v="73"/>
          </reference>
        </references>
      </pivotArea>
    </format>
    <format dxfId="2827">
      <pivotArea dataOnly="0" labelOnly="1" fieldPosition="0">
        <references count="2">
          <reference field="0" count="1" selected="0">
            <x v="1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26">
      <pivotArea dataOnly="0" labelOnly="1" fieldPosition="0">
        <references count="2">
          <reference field="0" count="1" selected="0">
            <x v="160"/>
          </reference>
          <reference field="1" count="3">
            <x v="41"/>
            <x v="58"/>
            <x v="73"/>
          </reference>
        </references>
      </pivotArea>
    </format>
    <format dxfId="2825">
      <pivotArea dataOnly="0" labelOnly="1" fieldPosition="0">
        <references count="2">
          <reference field="0" count="1" selected="0">
            <x v="161"/>
          </reference>
          <reference field="1" count="3">
            <x v="41"/>
            <x v="58"/>
            <x v="73"/>
          </reference>
        </references>
      </pivotArea>
    </format>
    <format dxfId="2824">
      <pivotArea dataOnly="0" labelOnly="1" fieldPosition="0">
        <references count="2">
          <reference field="0" count="1" selected="0">
            <x v="162"/>
          </reference>
          <reference field="1" count="3">
            <x v="41"/>
            <x v="58"/>
            <x v="73"/>
          </reference>
        </references>
      </pivotArea>
    </format>
    <format dxfId="2823">
      <pivotArea dataOnly="0" labelOnly="1" fieldPosition="0">
        <references count="2">
          <reference field="0" count="1" selected="0">
            <x v="1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22">
      <pivotArea dataOnly="0" labelOnly="1" fieldPosition="0">
        <references count="2">
          <reference field="0" count="1" selected="0">
            <x v="164"/>
          </reference>
          <reference field="1" count="3">
            <x v="41"/>
            <x v="58"/>
            <x v="73"/>
          </reference>
        </references>
      </pivotArea>
    </format>
    <format dxfId="2821">
      <pivotArea dataOnly="0" labelOnly="1" fieldPosition="0">
        <references count="2">
          <reference field="0" count="1" selected="0">
            <x v="1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20">
      <pivotArea dataOnly="0" labelOnly="1" fieldPosition="0">
        <references count="2">
          <reference field="0" count="1" selected="0">
            <x v="166"/>
          </reference>
          <reference field="1" count="2">
            <x v="41"/>
            <x v="58"/>
          </reference>
        </references>
      </pivotArea>
    </format>
    <format dxfId="2819">
      <pivotArea dataOnly="0" labelOnly="1" fieldPosition="0">
        <references count="2">
          <reference field="0" count="1" selected="0">
            <x v="16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18">
      <pivotArea dataOnly="0" labelOnly="1" fieldPosition="0">
        <references count="2">
          <reference field="0" count="1" selected="0">
            <x v="168"/>
          </reference>
          <reference field="1" count="3">
            <x v="41"/>
            <x v="58"/>
            <x v="73"/>
          </reference>
        </references>
      </pivotArea>
    </format>
    <format dxfId="2817">
      <pivotArea dataOnly="0" labelOnly="1" fieldPosition="0">
        <references count="2">
          <reference field="0" count="1" selected="0">
            <x v="169"/>
          </reference>
          <reference field="1" count="2">
            <x v="41"/>
            <x v="58"/>
          </reference>
        </references>
      </pivotArea>
    </format>
    <format dxfId="2816">
      <pivotArea dataOnly="0" labelOnly="1" fieldPosition="0">
        <references count="2">
          <reference field="0" count="1" selected="0">
            <x v="17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15">
      <pivotArea dataOnly="0" labelOnly="1" fieldPosition="0">
        <references count="2">
          <reference field="0" count="1" selected="0">
            <x v="171"/>
          </reference>
          <reference field="1" count="3">
            <x v="41"/>
            <x v="73"/>
            <x v="77"/>
          </reference>
        </references>
      </pivotArea>
    </format>
    <format dxfId="2814">
      <pivotArea dataOnly="0" labelOnly="1" fieldPosition="0">
        <references count="2">
          <reference field="0" count="1" selected="0">
            <x v="172"/>
          </reference>
          <reference field="1" count="2">
            <x v="41"/>
            <x v="58"/>
          </reference>
        </references>
      </pivotArea>
    </format>
    <format dxfId="2813">
      <pivotArea dataOnly="0" labelOnly="1" fieldPosition="0">
        <references count="2">
          <reference field="0" count="1" selected="0">
            <x v="173"/>
          </reference>
          <reference field="1" count="3">
            <x v="41"/>
            <x v="58"/>
            <x v="73"/>
          </reference>
        </references>
      </pivotArea>
    </format>
    <format dxfId="2812">
      <pivotArea dataOnly="0" labelOnly="1" fieldPosition="0">
        <references count="2">
          <reference field="0" count="1" selected="0">
            <x v="174"/>
          </reference>
          <reference field="1" count="3">
            <x v="41"/>
            <x v="58"/>
            <x v="73"/>
          </reference>
        </references>
      </pivotArea>
    </format>
    <format dxfId="2811">
      <pivotArea dataOnly="0" labelOnly="1" fieldPosition="0">
        <references count="2">
          <reference field="0" count="1" selected="0">
            <x v="17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810">
      <pivotArea dataOnly="0" labelOnly="1" fieldPosition="0">
        <references count="2">
          <reference field="0" count="1" selected="0">
            <x v="176"/>
          </reference>
          <reference field="1" count="2">
            <x v="41"/>
            <x v="58"/>
          </reference>
        </references>
      </pivotArea>
    </format>
    <format dxfId="2809">
      <pivotArea dataOnly="0" labelOnly="1" fieldPosition="0">
        <references count="2">
          <reference field="0" count="1" selected="0">
            <x v="177"/>
          </reference>
          <reference field="1" count="3">
            <x v="41"/>
            <x v="58"/>
            <x v="73"/>
          </reference>
        </references>
      </pivotArea>
    </format>
    <format dxfId="2808">
      <pivotArea dataOnly="0" labelOnly="1" fieldPosition="0">
        <references count="2">
          <reference field="0" count="1" selected="0">
            <x v="178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807">
      <pivotArea dataOnly="0" labelOnly="1" fieldPosition="0">
        <references count="2">
          <reference field="0" count="1" selected="0">
            <x v="179"/>
          </reference>
          <reference field="1" count="3">
            <x v="41"/>
            <x v="58"/>
            <x v="73"/>
          </reference>
        </references>
      </pivotArea>
    </format>
    <format dxfId="2806">
      <pivotArea dataOnly="0" labelOnly="1" fieldPosition="0">
        <references count="2">
          <reference field="0" count="1" selected="0">
            <x v="180"/>
          </reference>
          <reference field="1" count="3">
            <x v="41"/>
            <x v="58"/>
            <x v="73"/>
          </reference>
        </references>
      </pivotArea>
    </format>
    <format dxfId="2805">
      <pivotArea dataOnly="0" labelOnly="1" fieldPosition="0">
        <references count="2">
          <reference field="0" count="1" selected="0">
            <x v="181"/>
          </reference>
          <reference field="1" count="3">
            <x v="41"/>
            <x v="58"/>
            <x v="73"/>
          </reference>
        </references>
      </pivotArea>
    </format>
    <format dxfId="2804">
      <pivotArea dataOnly="0" labelOnly="1" fieldPosition="0">
        <references count="2">
          <reference field="0" count="1" selected="0">
            <x v="182"/>
          </reference>
          <reference field="1" count="3">
            <x v="41"/>
            <x v="58"/>
            <x v="73"/>
          </reference>
        </references>
      </pivotArea>
    </format>
    <format dxfId="2803">
      <pivotArea dataOnly="0" labelOnly="1" fieldPosition="0">
        <references count="2">
          <reference field="0" count="1" selected="0">
            <x v="183"/>
          </reference>
          <reference field="1" count="2">
            <x v="41"/>
            <x v="58"/>
          </reference>
        </references>
      </pivotArea>
    </format>
    <format dxfId="2802">
      <pivotArea dataOnly="0" labelOnly="1" fieldPosition="0">
        <references count="2">
          <reference field="0" count="1" selected="0">
            <x v="184"/>
          </reference>
          <reference field="1" count="2">
            <x v="58"/>
            <x v="73"/>
          </reference>
        </references>
      </pivotArea>
    </format>
    <format dxfId="2801">
      <pivotArea dataOnly="0" labelOnly="1" fieldPosition="0">
        <references count="2">
          <reference field="0" count="1" selected="0">
            <x v="185"/>
          </reference>
          <reference field="1" count="2">
            <x v="41"/>
            <x v="58"/>
          </reference>
        </references>
      </pivotArea>
    </format>
    <format dxfId="2800">
      <pivotArea dataOnly="0" labelOnly="1" fieldPosition="0">
        <references count="2">
          <reference field="0" count="1" selected="0">
            <x v="186"/>
          </reference>
          <reference field="1" count="3">
            <x v="41"/>
            <x v="58"/>
            <x v="73"/>
          </reference>
        </references>
      </pivotArea>
    </format>
    <format dxfId="2799">
      <pivotArea dataOnly="0" labelOnly="1" fieldPosition="0">
        <references count="2">
          <reference field="0" count="1" selected="0">
            <x v="187"/>
          </reference>
          <reference field="1" count="3">
            <x v="41"/>
            <x v="58"/>
            <x v="73"/>
          </reference>
        </references>
      </pivotArea>
    </format>
    <format dxfId="2798">
      <pivotArea dataOnly="0" labelOnly="1" fieldPosition="0">
        <references count="2">
          <reference field="0" count="1" selected="0">
            <x v="188"/>
          </reference>
          <reference field="1" count="2">
            <x v="41"/>
            <x v="58"/>
          </reference>
        </references>
      </pivotArea>
    </format>
    <format dxfId="2797">
      <pivotArea dataOnly="0" labelOnly="1" fieldPosition="0">
        <references count="2">
          <reference field="0" count="1" selected="0">
            <x v="189"/>
          </reference>
          <reference field="1" count="3">
            <x v="41"/>
            <x v="58"/>
            <x v="73"/>
          </reference>
        </references>
      </pivotArea>
    </format>
    <format dxfId="2796">
      <pivotArea dataOnly="0" labelOnly="1" fieldPosition="0">
        <references count="2">
          <reference field="0" count="1" selected="0">
            <x v="190"/>
          </reference>
          <reference field="1" count="4">
            <x v="44"/>
            <x v="58"/>
            <x v="60"/>
            <x v="76"/>
          </reference>
        </references>
      </pivotArea>
    </format>
    <format dxfId="2795">
      <pivotArea dataOnly="0" labelOnly="1" fieldPosition="0">
        <references count="2">
          <reference field="0" count="1" selected="0">
            <x v="19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94">
      <pivotArea dataOnly="0" labelOnly="1" fieldPosition="0">
        <references count="2">
          <reference field="0" count="1" selected="0">
            <x v="192"/>
          </reference>
          <reference field="1" count="3">
            <x v="41"/>
            <x v="58"/>
            <x v="73"/>
          </reference>
        </references>
      </pivotArea>
    </format>
    <format dxfId="2793">
      <pivotArea dataOnly="0" labelOnly="1" fieldPosition="0">
        <references count="2">
          <reference field="0" count="1" selected="0">
            <x v="193"/>
          </reference>
          <reference field="1" count="2">
            <x v="41"/>
            <x v="58"/>
          </reference>
        </references>
      </pivotArea>
    </format>
    <format dxfId="2792">
      <pivotArea dataOnly="0" labelOnly="1" fieldPosition="0">
        <references count="2">
          <reference field="0" count="1" selected="0">
            <x v="19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91">
      <pivotArea dataOnly="0" labelOnly="1" fieldPosition="0">
        <references count="2">
          <reference field="0" count="1" selected="0">
            <x v="195"/>
          </reference>
          <reference field="1" count="3">
            <x v="41"/>
            <x v="58"/>
            <x v="73"/>
          </reference>
        </references>
      </pivotArea>
    </format>
    <format dxfId="2790">
      <pivotArea dataOnly="0" labelOnly="1" fieldPosition="0">
        <references count="2">
          <reference field="0" count="1" selected="0">
            <x v="196"/>
          </reference>
          <reference field="1" count="3">
            <x v="41"/>
            <x v="58"/>
            <x v="73"/>
          </reference>
        </references>
      </pivotArea>
    </format>
    <format dxfId="2789">
      <pivotArea dataOnly="0" labelOnly="1" fieldPosition="0">
        <references count="2">
          <reference field="0" count="1" selected="0">
            <x v="197"/>
          </reference>
          <reference field="1" count="3">
            <x v="41"/>
            <x v="58"/>
            <x v="73"/>
          </reference>
        </references>
      </pivotArea>
    </format>
    <format dxfId="2788">
      <pivotArea dataOnly="0" labelOnly="1" fieldPosition="0">
        <references count="2">
          <reference field="0" count="1" selected="0">
            <x v="198"/>
          </reference>
          <reference field="1" count="2">
            <x v="41"/>
            <x v="58"/>
          </reference>
        </references>
      </pivotArea>
    </format>
    <format dxfId="2787">
      <pivotArea dataOnly="0" labelOnly="1" fieldPosition="0">
        <references count="2">
          <reference field="0" count="1" selected="0">
            <x v="199"/>
          </reference>
          <reference field="1" count="3">
            <x v="41"/>
            <x v="58"/>
            <x v="73"/>
          </reference>
        </references>
      </pivotArea>
    </format>
    <format dxfId="2786">
      <pivotArea dataOnly="0" labelOnly="1" fieldPosition="0">
        <references count="2">
          <reference field="0" count="1" selected="0">
            <x v="201"/>
          </reference>
          <reference field="1" count="3">
            <x v="41"/>
            <x v="58"/>
            <x v="73"/>
          </reference>
        </references>
      </pivotArea>
    </format>
    <format dxfId="2785">
      <pivotArea dataOnly="0" labelOnly="1" fieldPosition="0">
        <references count="2">
          <reference field="0" count="1" selected="0">
            <x v="203"/>
          </reference>
          <reference field="1" count="2">
            <x v="41"/>
            <x v="58"/>
          </reference>
        </references>
      </pivotArea>
    </format>
    <format dxfId="2784">
      <pivotArea dataOnly="0" labelOnly="1" fieldPosition="0">
        <references count="2">
          <reference field="0" count="1" selected="0">
            <x v="204"/>
          </reference>
          <reference field="1" count="3">
            <x v="41"/>
            <x v="58"/>
            <x v="73"/>
          </reference>
        </references>
      </pivotArea>
    </format>
    <format dxfId="2783">
      <pivotArea dataOnly="0" labelOnly="1" fieldPosition="0">
        <references count="2">
          <reference field="0" count="1" selected="0">
            <x v="205"/>
          </reference>
          <reference field="1" count="3">
            <x v="41"/>
            <x v="58"/>
            <x v="73"/>
          </reference>
        </references>
      </pivotArea>
    </format>
    <format dxfId="2782">
      <pivotArea dataOnly="0" labelOnly="1" fieldPosition="0">
        <references count="2">
          <reference field="0" count="1" selected="0">
            <x v="2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81">
      <pivotArea dataOnly="0" labelOnly="1" fieldPosition="0">
        <references count="2">
          <reference field="0" count="1" selected="0">
            <x v="207"/>
          </reference>
          <reference field="1" count="3">
            <x v="41"/>
            <x v="58"/>
            <x v="73"/>
          </reference>
        </references>
      </pivotArea>
    </format>
    <format dxfId="2780">
      <pivotArea dataOnly="0" labelOnly="1" fieldPosition="0">
        <references count="2">
          <reference field="0" count="1" selected="0">
            <x v="208"/>
          </reference>
          <reference field="1" count="2">
            <x v="41"/>
            <x v="58"/>
          </reference>
        </references>
      </pivotArea>
    </format>
    <format dxfId="2779">
      <pivotArea dataOnly="0" labelOnly="1" fieldPosition="0">
        <references count="2">
          <reference field="0" count="1" selected="0">
            <x v="209"/>
          </reference>
          <reference field="1" count="3">
            <x v="41"/>
            <x v="58"/>
            <x v="73"/>
          </reference>
        </references>
      </pivotArea>
    </format>
    <format dxfId="2778">
      <pivotArea dataOnly="0" labelOnly="1" fieldPosition="0">
        <references count="2">
          <reference field="0" count="1" selected="0">
            <x v="2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77">
      <pivotArea dataOnly="0" labelOnly="1" fieldPosition="0">
        <references count="2">
          <reference field="0" count="1" selected="0">
            <x v="21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76">
      <pivotArea dataOnly="0" labelOnly="1" fieldPosition="0">
        <references count="2">
          <reference field="0" count="1" selected="0">
            <x v="212"/>
          </reference>
          <reference field="1" count="3">
            <x v="41"/>
            <x v="58"/>
            <x v="73"/>
          </reference>
        </references>
      </pivotArea>
    </format>
    <format dxfId="2775">
      <pivotArea dataOnly="0" labelOnly="1" fieldPosition="0">
        <references count="2">
          <reference field="0" count="1" selected="0">
            <x v="2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74">
      <pivotArea dataOnly="0" labelOnly="1" fieldPosition="0">
        <references count="2">
          <reference field="0" count="1" selected="0">
            <x v="214"/>
          </reference>
          <reference field="1" count="3">
            <x v="41"/>
            <x v="58"/>
            <x v="73"/>
          </reference>
        </references>
      </pivotArea>
    </format>
    <format dxfId="2773">
      <pivotArea dataOnly="0" labelOnly="1" fieldPosition="0">
        <references count="2">
          <reference field="0" count="1" selected="0">
            <x v="21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72">
      <pivotArea dataOnly="0" labelOnly="1" fieldPosition="0">
        <references count="2">
          <reference field="0" count="1" selected="0">
            <x v="216"/>
          </reference>
          <reference field="1" count="3">
            <x v="41"/>
            <x v="58"/>
            <x v="73"/>
          </reference>
        </references>
      </pivotArea>
    </format>
    <format dxfId="2771">
      <pivotArea dataOnly="0" labelOnly="1" fieldPosition="0">
        <references count="2">
          <reference field="0" count="1" selected="0">
            <x v="218"/>
          </reference>
          <reference field="1" count="4">
            <x v="41"/>
            <x v="44"/>
            <x v="73"/>
            <x v="76"/>
          </reference>
        </references>
      </pivotArea>
    </format>
    <format dxfId="2770">
      <pivotArea dataOnly="0" labelOnly="1" fieldPosition="0">
        <references count="2">
          <reference field="0" count="1" selected="0">
            <x v="21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9">
      <pivotArea dataOnly="0" labelOnly="1" fieldPosition="0">
        <references count="2">
          <reference field="0" count="1" selected="0">
            <x v="22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8">
      <pivotArea dataOnly="0" labelOnly="1" fieldPosition="0">
        <references count="2">
          <reference field="0" count="1" selected="0">
            <x v="221"/>
          </reference>
          <reference field="1" count="3">
            <x v="41"/>
            <x v="58"/>
            <x v="73"/>
          </reference>
        </references>
      </pivotArea>
    </format>
    <format dxfId="2767">
      <pivotArea dataOnly="0" labelOnly="1" fieldPosition="0">
        <references count="2">
          <reference field="0" count="1" selected="0">
            <x v="22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6">
      <pivotArea dataOnly="0" labelOnly="1" fieldPosition="0">
        <references count="2">
          <reference field="0" count="1" selected="0">
            <x v="223"/>
          </reference>
          <reference field="1" count="3">
            <x v="41"/>
            <x v="58"/>
            <x v="73"/>
          </reference>
        </references>
      </pivotArea>
    </format>
    <format dxfId="2765">
      <pivotArea dataOnly="0" labelOnly="1" fieldPosition="0">
        <references count="2">
          <reference field="0" count="1" selected="0">
            <x v="22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4">
      <pivotArea dataOnly="0" labelOnly="1" fieldPosition="0">
        <references count="2">
          <reference field="0" count="1" selected="0">
            <x v="22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3">
      <pivotArea dataOnly="0" labelOnly="1" fieldPosition="0">
        <references count="2">
          <reference field="0" count="1" selected="0">
            <x v="227"/>
          </reference>
          <reference field="1" count="3">
            <x v="41"/>
            <x v="58"/>
            <x v="73"/>
          </reference>
        </references>
      </pivotArea>
    </format>
    <format dxfId="2762">
      <pivotArea dataOnly="0" labelOnly="1" fieldPosition="0">
        <references count="2">
          <reference field="0" count="1" selected="0">
            <x v="22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1">
      <pivotArea dataOnly="0" labelOnly="1" fieldPosition="0">
        <references count="2">
          <reference field="0" count="1" selected="0">
            <x v="2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60">
      <pivotArea dataOnly="0" labelOnly="1" fieldPosition="0">
        <references count="2">
          <reference field="0" count="1" selected="0">
            <x v="232"/>
          </reference>
          <reference field="1" count="3">
            <x v="41"/>
            <x v="58"/>
            <x v="73"/>
          </reference>
        </references>
      </pivotArea>
    </format>
    <format dxfId="2759">
      <pivotArea dataOnly="0" labelOnly="1" fieldPosition="0">
        <references count="2">
          <reference field="0" count="1" selected="0">
            <x v="233"/>
          </reference>
          <reference field="1" count="3">
            <x v="41"/>
            <x v="58"/>
            <x v="73"/>
          </reference>
        </references>
      </pivotArea>
    </format>
    <format dxfId="2758">
      <pivotArea dataOnly="0" labelOnly="1" fieldPosition="0">
        <references count="2">
          <reference field="0" count="1" selected="0">
            <x v="23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57">
      <pivotArea dataOnly="0" labelOnly="1" fieldPosition="0">
        <references count="2">
          <reference field="0" count="1" selected="0">
            <x v="235"/>
          </reference>
          <reference field="1" count="3">
            <x v="41"/>
            <x v="58"/>
            <x v="73"/>
          </reference>
        </references>
      </pivotArea>
    </format>
    <format dxfId="2756">
      <pivotArea dataOnly="0" labelOnly="1" fieldPosition="0">
        <references count="2">
          <reference field="0" count="1" selected="0">
            <x v="236"/>
          </reference>
          <reference field="1" count="3">
            <x v="41"/>
            <x v="58"/>
            <x v="73"/>
          </reference>
        </references>
      </pivotArea>
    </format>
    <format dxfId="2755">
      <pivotArea dataOnly="0" labelOnly="1" fieldPosition="0">
        <references count="2">
          <reference field="0" count="1" selected="0">
            <x v="237"/>
          </reference>
          <reference field="1" count="3">
            <x v="41"/>
            <x v="58"/>
            <x v="73"/>
          </reference>
        </references>
      </pivotArea>
    </format>
    <format dxfId="2754">
      <pivotArea dataOnly="0" labelOnly="1" fieldPosition="0">
        <references count="2">
          <reference field="0" count="1" selected="0">
            <x v="23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53">
      <pivotArea dataOnly="0" labelOnly="1" fieldPosition="0">
        <references count="2">
          <reference field="0" count="1" selected="0">
            <x v="239"/>
          </reference>
          <reference field="1" count="3">
            <x v="41"/>
            <x v="58"/>
            <x v="73"/>
          </reference>
        </references>
      </pivotArea>
    </format>
    <format dxfId="2752">
      <pivotArea dataOnly="0" labelOnly="1" fieldPosition="0">
        <references count="2">
          <reference field="0" count="1" selected="0">
            <x v="24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51">
      <pivotArea dataOnly="0" labelOnly="1" fieldPosition="0">
        <references count="2">
          <reference field="0" count="1" selected="0">
            <x v="241"/>
          </reference>
          <reference field="1" count="3">
            <x v="41"/>
            <x v="58"/>
            <x v="73"/>
          </reference>
        </references>
      </pivotArea>
    </format>
    <format dxfId="2750">
      <pivotArea dataOnly="0" labelOnly="1" fieldPosition="0">
        <references count="2">
          <reference field="0" count="1" selected="0">
            <x v="242"/>
          </reference>
          <reference field="1" count="3">
            <x v="41"/>
            <x v="58"/>
            <x v="73"/>
          </reference>
        </references>
      </pivotArea>
    </format>
    <format dxfId="2749">
      <pivotArea dataOnly="0" labelOnly="1" fieldPosition="0">
        <references count="2">
          <reference field="0" count="1" selected="0">
            <x v="2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48">
      <pivotArea dataOnly="0" labelOnly="1" fieldPosition="0">
        <references count="2">
          <reference field="0" count="1" selected="0">
            <x v="246"/>
          </reference>
          <reference field="1" count="3">
            <x v="41"/>
            <x v="58"/>
            <x v="73"/>
          </reference>
        </references>
      </pivotArea>
    </format>
    <format dxfId="2747">
      <pivotArea dataOnly="0" labelOnly="1" fieldPosition="0">
        <references count="2">
          <reference field="0" count="1" selected="0">
            <x v="2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46">
      <pivotArea dataOnly="0" labelOnly="1" fieldPosition="0">
        <references count="2">
          <reference field="0" count="1" selected="0">
            <x v="248"/>
          </reference>
          <reference field="1" count="3">
            <x v="41"/>
            <x v="58"/>
            <x v="73"/>
          </reference>
        </references>
      </pivotArea>
    </format>
    <format dxfId="2745">
      <pivotArea dataOnly="0" labelOnly="1" fieldPosition="0">
        <references count="2">
          <reference field="0" count="1" selected="0">
            <x v="249"/>
          </reference>
          <reference field="1" count="3">
            <x v="41"/>
            <x v="58"/>
            <x v="73"/>
          </reference>
        </references>
      </pivotArea>
    </format>
    <format dxfId="2744">
      <pivotArea dataOnly="0" labelOnly="1" fieldPosition="0">
        <references count="2">
          <reference field="0" count="1" selected="0">
            <x v="251"/>
          </reference>
          <reference field="1" count="7">
            <x v="38"/>
            <x v="41"/>
            <x v="44"/>
            <x v="58"/>
            <x v="60"/>
            <x v="73"/>
            <x v="76"/>
          </reference>
        </references>
      </pivotArea>
    </format>
    <format dxfId="2743">
      <pivotArea dataOnly="0" labelOnly="1" fieldPosition="0">
        <references count="2">
          <reference field="0" count="1" selected="0">
            <x v="252"/>
          </reference>
          <reference field="1" count="3">
            <x v="41"/>
            <x v="58"/>
            <x v="73"/>
          </reference>
        </references>
      </pivotArea>
    </format>
    <format dxfId="2742">
      <pivotArea dataOnly="0" labelOnly="1" fieldPosition="0">
        <references count="2">
          <reference field="0" count="1" selected="0">
            <x v="253"/>
          </reference>
          <reference field="1" count="3">
            <x v="41"/>
            <x v="58"/>
            <x v="73"/>
          </reference>
        </references>
      </pivotArea>
    </format>
    <format dxfId="2741">
      <pivotArea dataOnly="0" labelOnly="1" fieldPosition="0">
        <references count="2">
          <reference field="0" count="1" selected="0">
            <x v="254"/>
          </reference>
          <reference field="1" count="3">
            <x v="41"/>
            <x v="58"/>
            <x v="73"/>
          </reference>
        </references>
      </pivotArea>
    </format>
    <format dxfId="2740">
      <pivotArea dataOnly="0" labelOnly="1" fieldPosition="0">
        <references count="2">
          <reference field="0" count="1" selected="0">
            <x v="255"/>
          </reference>
          <reference field="1" count="3">
            <x v="41"/>
            <x v="58"/>
            <x v="73"/>
          </reference>
        </references>
      </pivotArea>
    </format>
    <format dxfId="2739">
      <pivotArea dataOnly="0" labelOnly="1" fieldPosition="0">
        <references count="2">
          <reference field="0" count="1" selected="0">
            <x v="25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8">
      <pivotArea dataOnly="0" labelOnly="1" fieldPosition="0">
        <references count="2">
          <reference field="0" count="1" selected="0">
            <x v="257"/>
          </reference>
          <reference field="1" count="3">
            <x v="41"/>
            <x v="58"/>
            <x v="73"/>
          </reference>
        </references>
      </pivotArea>
    </format>
    <format dxfId="2737">
      <pivotArea dataOnly="0" labelOnly="1" fieldPosition="0">
        <references count="2">
          <reference field="0" count="1" selected="0">
            <x v="25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6">
      <pivotArea dataOnly="0" labelOnly="1" fieldPosition="0">
        <references count="2">
          <reference field="0" count="1" selected="0">
            <x v="2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5">
      <pivotArea dataOnly="0" labelOnly="1" fieldPosition="0">
        <references count="2">
          <reference field="0" count="1" selected="0">
            <x v="260"/>
          </reference>
          <reference field="1" count="3">
            <x v="41"/>
            <x v="58"/>
            <x v="73"/>
          </reference>
        </references>
      </pivotArea>
    </format>
    <format dxfId="2734">
      <pivotArea dataOnly="0" labelOnly="1" fieldPosition="0">
        <references count="2">
          <reference field="0" count="1" selected="0">
            <x v="261"/>
          </reference>
          <reference field="1" count="2">
            <x v="41"/>
            <x v="58"/>
          </reference>
        </references>
      </pivotArea>
    </format>
    <format dxfId="2733">
      <pivotArea dataOnly="0" labelOnly="1" fieldPosition="0">
        <references count="2">
          <reference field="0" count="1" selected="0">
            <x v="2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2">
      <pivotArea dataOnly="0" labelOnly="1" fieldPosition="0">
        <references count="2">
          <reference field="0" count="1" selected="0">
            <x v="2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1">
      <pivotArea dataOnly="0" labelOnly="1" fieldPosition="0">
        <references count="2">
          <reference field="0" count="1" selected="0">
            <x v="26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30">
      <pivotArea dataOnly="0" labelOnly="1" fieldPosition="0">
        <references count="2">
          <reference field="0" count="1" selected="0">
            <x v="265"/>
          </reference>
          <reference field="1" count="3">
            <x v="41"/>
            <x v="58"/>
            <x v="73"/>
          </reference>
        </references>
      </pivotArea>
    </format>
    <format dxfId="2729">
      <pivotArea dataOnly="0" labelOnly="1" fieldPosition="0">
        <references count="2">
          <reference field="0" count="1" selected="0">
            <x v="266"/>
          </reference>
          <reference field="1" count="3">
            <x v="41"/>
            <x v="58"/>
            <x v="73"/>
          </reference>
        </references>
      </pivotArea>
    </format>
    <format dxfId="2728">
      <pivotArea dataOnly="0" labelOnly="1" fieldPosition="0">
        <references count="2">
          <reference field="0" count="1" selected="0">
            <x v="267"/>
          </reference>
          <reference field="1" count="3">
            <x v="41"/>
            <x v="58"/>
            <x v="73"/>
          </reference>
        </references>
      </pivotArea>
    </format>
    <format dxfId="2727">
      <pivotArea dataOnly="0" labelOnly="1" fieldPosition="0">
        <references count="2">
          <reference field="0" count="1" selected="0">
            <x v="268"/>
          </reference>
          <reference field="1" count="3">
            <x v="41"/>
            <x v="58"/>
            <x v="73"/>
          </reference>
        </references>
      </pivotArea>
    </format>
    <format dxfId="2726">
      <pivotArea dataOnly="0" labelOnly="1" fieldPosition="0">
        <references count="2">
          <reference field="0" count="1" selected="0">
            <x v="269"/>
          </reference>
          <reference field="1" count="3">
            <x v="41"/>
            <x v="58"/>
            <x v="73"/>
          </reference>
        </references>
      </pivotArea>
    </format>
    <format dxfId="2725">
      <pivotArea dataOnly="0" labelOnly="1" fieldPosition="0">
        <references count="2">
          <reference field="0" count="1" selected="0">
            <x v="270"/>
          </reference>
          <reference field="1" count="3">
            <x v="41"/>
            <x v="58"/>
            <x v="73"/>
          </reference>
        </references>
      </pivotArea>
    </format>
    <format dxfId="2724">
      <pivotArea dataOnly="0" labelOnly="1" fieldPosition="0">
        <references count="2">
          <reference field="0" count="1" selected="0">
            <x v="271"/>
          </reference>
          <reference field="1" count="3">
            <x v="41"/>
            <x v="58"/>
            <x v="73"/>
          </reference>
        </references>
      </pivotArea>
    </format>
    <format dxfId="2723">
      <pivotArea dataOnly="0" labelOnly="1" fieldPosition="0">
        <references count="2">
          <reference field="0" count="1" selected="0">
            <x v="27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22">
      <pivotArea dataOnly="0" labelOnly="1" fieldPosition="0">
        <references count="2">
          <reference field="0" count="1" selected="0">
            <x v="273"/>
          </reference>
          <reference field="1" count="3">
            <x v="41"/>
            <x v="58"/>
            <x v="73"/>
          </reference>
        </references>
      </pivotArea>
    </format>
    <format dxfId="2721">
      <pivotArea dataOnly="0" labelOnly="1" fieldPosition="0">
        <references count="2">
          <reference field="0" count="1" selected="0">
            <x v="274"/>
          </reference>
          <reference field="1" count="2">
            <x v="41"/>
            <x v="58"/>
          </reference>
        </references>
      </pivotArea>
    </format>
    <format dxfId="2720">
      <pivotArea dataOnly="0" labelOnly="1" fieldPosition="0">
        <references count="2">
          <reference field="0" count="1" selected="0">
            <x v="275"/>
          </reference>
          <reference field="1" count="2">
            <x v="41"/>
            <x v="58"/>
          </reference>
        </references>
      </pivotArea>
    </format>
    <format dxfId="2719">
      <pivotArea dataOnly="0" labelOnly="1" fieldPosition="0">
        <references count="2">
          <reference field="0" count="1" selected="0">
            <x v="276"/>
          </reference>
          <reference field="1" count="3">
            <x v="41"/>
            <x v="58"/>
            <x v="73"/>
          </reference>
        </references>
      </pivotArea>
    </format>
    <format dxfId="2718">
      <pivotArea dataOnly="0" labelOnly="1" fieldPosition="0">
        <references count="2">
          <reference field="0" count="1" selected="0">
            <x v="277"/>
          </reference>
          <reference field="1" count="3">
            <x v="41"/>
            <x v="58"/>
            <x v="73"/>
          </reference>
        </references>
      </pivotArea>
    </format>
    <format dxfId="2717">
      <pivotArea dataOnly="0" labelOnly="1" fieldPosition="0">
        <references count="2">
          <reference field="0" count="1" selected="0">
            <x v="27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16">
      <pivotArea dataOnly="0" labelOnly="1" fieldPosition="0">
        <references count="2">
          <reference field="0" count="1" selected="0">
            <x v="279"/>
          </reference>
          <reference field="1" count="3">
            <x v="41"/>
            <x v="58"/>
            <x v="73"/>
          </reference>
        </references>
      </pivotArea>
    </format>
    <format dxfId="2715">
      <pivotArea dataOnly="0" labelOnly="1" fieldPosition="0">
        <references count="2">
          <reference field="0" count="1" selected="0">
            <x v="280"/>
          </reference>
          <reference field="1" count="3">
            <x v="41"/>
            <x v="58"/>
            <x v="73"/>
          </reference>
        </references>
      </pivotArea>
    </format>
    <format dxfId="2714">
      <pivotArea dataOnly="0" labelOnly="1" fieldPosition="0">
        <references count="2">
          <reference field="0" count="1" selected="0">
            <x v="28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13">
      <pivotArea dataOnly="0" labelOnly="1" fieldPosition="0">
        <references count="2">
          <reference field="0" count="1" selected="0">
            <x v="2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712">
      <pivotArea dataOnly="0" labelOnly="1" fieldPosition="0">
        <references count="2">
          <reference field="0" count="1" selected="0">
            <x v="284"/>
          </reference>
          <reference field="1" count="3">
            <x v="41"/>
            <x v="58"/>
            <x v="73"/>
          </reference>
        </references>
      </pivotArea>
    </format>
    <format dxfId="27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10">
      <pivotArea type="all" dataOnly="0" outline="0" fieldPosition="0"/>
    </format>
    <format dxfId="2709">
      <pivotArea outline="0" collapsedLevelsAreSubtotals="1" fieldPosition="0"/>
    </format>
    <format dxfId="2708">
      <pivotArea field="0" type="button" dataOnly="0" labelOnly="1" outline="0" axis="axisRow" fieldPosition="0"/>
    </format>
    <format dxfId="270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0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70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70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1"/>
            <x v="203"/>
            <x v="204"/>
            <x v="205"/>
          </reference>
        </references>
      </pivotArea>
    </format>
    <format dxfId="270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702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2701">
      <pivotArea dataOnly="0" labelOnly="1" fieldPosition="0">
        <references count="2">
          <reference field="0" count="1" selected="0">
            <x v="0"/>
          </reference>
          <reference field="1" count="6">
            <x v="14"/>
            <x v="28"/>
            <x v="43"/>
            <x v="59"/>
            <x v="65"/>
            <x v="81"/>
          </reference>
        </references>
      </pivotArea>
    </format>
    <format dxfId="2700">
      <pivotArea dataOnly="0" labelOnly="1" fieldPosition="0">
        <references count="2">
          <reference field="0" count="1" selected="0">
            <x v="1"/>
          </reference>
          <reference field="1" count="2">
            <x v="41"/>
            <x v="58"/>
          </reference>
        </references>
      </pivotArea>
    </format>
    <format dxfId="2699">
      <pivotArea dataOnly="0" labelOnly="1" fieldPosition="0">
        <references count="2">
          <reference field="0" count="1" selected="0">
            <x v="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98">
      <pivotArea dataOnly="0" labelOnly="1" fieldPosition="0">
        <references count="2">
          <reference field="0" count="1" selected="0">
            <x v="3"/>
          </reference>
          <reference field="1" count="2">
            <x v="41"/>
            <x v="58"/>
          </reference>
        </references>
      </pivotArea>
    </format>
    <format dxfId="2697">
      <pivotArea dataOnly="0" labelOnly="1" fieldPosition="0">
        <references count="2">
          <reference field="0" count="1" selected="0">
            <x v="4"/>
          </reference>
          <reference field="1" count="3">
            <x v="41"/>
            <x v="58"/>
            <x v="73"/>
          </reference>
        </references>
      </pivotArea>
    </format>
    <format dxfId="2696">
      <pivotArea dataOnly="0" labelOnly="1" fieldPosition="0">
        <references count="2">
          <reference field="0" count="1" selected="0">
            <x v="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95">
      <pivotArea dataOnly="0" labelOnly="1" fieldPosition="0">
        <references count="2">
          <reference field="0" count="1" selected="0">
            <x v="6"/>
          </reference>
          <reference field="1" count="5">
            <x v="41"/>
            <x v="58"/>
            <x v="62"/>
            <x v="68"/>
            <x v="73"/>
          </reference>
        </references>
      </pivotArea>
    </format>
    <format dxfId="2694">
      <pivotArea dataOnly="0" labelOnly="1" fieldPosition="0">
        <references count="2">
          <reference field="0" count="1" selected="0">
            <x v="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93">
      <pivotArea dataOnly="0" labelOnly="1" fieldPosition="0">
        <references count="2">
          <reference field="0" count="1" selected="0">
            <x v="8"/>
          </reference>
          <reference field="1" count="3">
            <x v="41"/>
            <x v="58"/>
            <x v="73"/>
          </reference>
        </references>
      </pivotArea>
    </format>
    <format dxfId="2692">
      <pivotArea dataOnly="0" labelOnly="1" fieldPosition="0">
        <references count="2">
          <reference field="0" count="1" selected="0">
            <x v="9"/>
          </reference>
          <reference field="1" count="2">
            <x v="41"/>
            <x v="58"/>
          </reference>
        </references>
      </pivotArea>
    </format>
    <format dxfId="2691">
      <pivotArea dataOnly="0" labelOnly="1" fieldPosition="0">
        <references count="2">
          <reference field="0" count="1" selected="0">
            <x v="10"/>
          </reference>
          <reference field="1" count="2">
            <x v="41"/>
            <x v="58"/>
          </reference>
        </references>
      </pivotArea>
    </format>
    <format dxfId="2690">
      <pivotArea dataOnly="0" labelOnly="1" fieldPosition="0">
        <references count="2">
          <reference field="0" count="1" selected="0">
            <x v="11"/>
          </reference>
          <reference field="1" count="3">
            <x v="41"/>
            <x v="58"/>
            <x v="73"/>
          </reference>
        </references>
      </pivotArea>
    </format>
    <format dxfId="2689">
      <pivotArea dataOnly="0" labelOnly="1" fieldPosition="0">
        <references count="2">
          <reference field="0" count="1" selected="0">
            <x v="12"/>
          </reference>
          <reference field="1" count="3">
            <x v="41"/>
            <x v="58"/>
            <x v="73"/>
          </reference>
        </references>
      </pivotArea>
    </format>
    <format dxfId="2688">
      <pivotArea dataOnly="0" labelOnly="1" fieldPosition="0">
        <references count="2">
          <reference field="0" count="1" selected="0">
            <x v="13"/>
          </reference>
          <reference field="1" count="2">
            <x v="41"/>
            <x v="73"/>
          </reference>
        </references>
      </pivotArea>
    </format>
    <format dxfId="2687">
      <pivotArea dataOnly="0" labelOnly="1" fieldPosition="0">
        <references count="2">
          <reference field="0" count="1" selected="0">
            <x v="14"/>
          </reference>
          <reference field="1" count="1">
            <x v="73"/>
          </reference>
        </references>
      </pivotArea>
    </format>
    <format dxfId="2686">
      <pivotArea dataOnly="0" labelOnly="1" fieldPosition="0">
        <references count="2">
          <reference field="0" count="1" selected="0">
            <x v="15"/>
          </reference>
          <reference field="1" count="2">
            <x v="41"/>
            <x v="58"/>
          </reference>
        </references>
      </pivotArea>
    </format>
    <format dxfId="2685">
      <pivotArea dataOnly="0" labelOnly="1" fieldPosition="0">
        <references count="2">
          <reference field="0" count="1" selected="0">
            <x v="16"/>
          </reference>
          <reference field="1" count="3">
            <x v="41"/>
            <x v="58"/>
            <x v="73"/>
          </reference>
        </references>
      </pivotArea>
    </format>
    <format dxfId="2684">
      <pivotArea dataOnly="0" labelOnly="1" fieldPosition="0">
        <references count="2">
          <reference field="0" count="1" selected="0">
            <x v="17"/>
          </reference>
          <reference field="1" count="3">
            <x v="41"/>
            <x v="58"/>
            <x v="73"/>
          </reference>
        </references>
      </pivotArea>
    </format>
    <format dxfId="2683">
      <pivotArea dataOnly="0" labelOnly="1" fieldPosition="0">
        <references count="2">
          <reference field="0" count="1" selected="0">
            <x v="18"/>
          </reference>
          <reference field="1" count="2">
            <x v="41"/>
            <x v="58"/>
          </reference>
        </references>
      </pivotArea>
    </format>
    <format dxfId="2682">
      <pivotArea dataOnly="0" labelOnly="1" fieldPosition="0">
        <references count="2">
          <reference field="0" count="1" selected="0">
            <x v="19"/>
          </reference>
          <reference field="1" count="3">
            <x v="41"/>
            <x v="58"/>
            <x v="73"/>
          </reference>
        </references>
      </pivotArea>
    </format>
    <format dxfId="2681">
      <pivotArea dataOnly="0" labelOnly="1" fieldPosition="0">
        <references count="2">
          <reference field="0" count="1" selected="0">
            <x v="20"/>
          </reference>
          <reference field="1" count="2">
            <x v="41"/>
            <x v="58"/>
          </reference>
        </references>
      </pivotArea>
    </format>
    <format dxfId="2680">
      <pivotArea dataOnly="0" labelOnly="1" fieldPosition="0">
        <references count="2">
          <reference field="0" count="1" selected="0">
            <x v="21"/>
          </reference>
          <reference field="1" count="3">
            <x v="41"/>
            <x v="58"/>
            <x v="73"/>
          </reference>
        </references>
      </pivotArea>
    </format>
    <format dxfId="2679">
      <pivotArea dataOnly="0" labelOnly="1" fieldPosition="0">
        <references count="2">
          <reference field="0" count="1" selected="0">
            <x v="22"/>
          </reference>
          <reference field="1" count="3">
            <x v="41"/>
            <x v="58"/>
            <x v="73"/>
          </reference>
        </references>
      </pivotArea>
    </format>
    <format dxfId="2678">
      <pivotArea dataOnly="0" labelOnly="1" fieldPosition="0">
        <references count="2">
          <reference field="0" count="1" selected="0">
            <x v="23"/>
          </reference>
          <reference field="1" count="3">
            <x v="41"/>
            <x v="58"/>
            <x v="73"/>
          </reference>
        </references>
      </pivotArea>
    </format>
    <format dxfId="2677">
      <pivotArea dataOnly="0" labelOnly="1" fieldPosition="0">
        <references count="2">
          <reference field="0" count="1" selected="0">
            <x v="24"/>
          </reference>
          <reference field="1" count="2">
            <x v="41"/>
            <x v="58"/>
          </reference>
        </references>
      </pivotArea>
    </format>
    <format dxfId="2676">
      <pivotArea dataOnly="0" labelOnly="1" fieldPosition="0">
        <references count="2">
          <reference field="0" count="1" selected="0">
            <x v="25"/>
          </reference>
          <reference field="1" count="2">
            <x v="41"/>
            <x v="58"/>
          </reference>
        </references>
      </pivotArea>
    </format>
    <format dxfId="2675">
      <pivotArea dataOnly="0" labelOnly="1" fieldPosition="0">
        <references count="2">
          <reference field="0" count="1" selected="0">
            <x v="26"/>
          </reference>
          <reference field="1" count="3">
            <x v="41"/>
            <x v="58"/>
            <x v="73"/>
          </reference>
        </references>
      </pivotArea>
    </format>
    <format dxfId="2674">
      <pivotArea dataOnly="0" labelOnly="1" fieldPosition="0">
        <references count="2">
          <reference field="0" count="1" selected="0">
            <x v="27"/>
          </reference>
          <reference field="1" count="2">
            <x v="41"/>
            <x v="58"/>
          </reference>
        </references>
      </pivotArea>
    </format>
    <format dxfId="2673">
      <pivotArea dataOnly="0" labelOnly="1" fieldPosition="0">
        <references count="2">
          <reference field="0" count="1" selected="0">
            <x v="28"/>
          </reference>
          <reference field="1" count="3">
            <x v="41"/>
            <x v="58"/>
            <x v="73"/>
          </reference>
        </references>
      </pivotArea>
    </format>
    <format dxfId="2672">
      <pivotArea dataOnly="0" labelOnly="1" fieldPosition="0">
        <references count="2">
          <reference field="0" count="1" selected="0">
            <x v="29"/>
          </reference>
          <reference field="1" count="3">
            <x v="41"/>
            <x v="58"/>
            <x v="73"/>
          </reference>
        </references>
      </pivotArea>
    </format>
    <format dxfId="2671">
      <pivotArea dataOnly="0" labelOnly="1" fieldPosition="0">
        <references count="2">
          <reference field="0" count="1" selected="0">
            <x v="30"/>
          </reference>
          <reference field="1" count="1">
            <x v="41"/>
          </reference>
        </references>
      </pivotArea>
    </format>
    <format dxfId="2670">
      <pivotArea dataOnly="0" labelOnly="1" fieldPosition="0">
        <references count="2">
          <reference field="0" count="1" selected="0">
            <x v="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69">
      <pivotArea dataOnly="0" labelOnly="1" fieldPosition="0">
        <references count="2">
          <reference field="0" count="1" selected="0">
            <x v="32"/>
          </reference>
          <reference field="1" count="3">
            <x v="41"/>
            <x v="58"/>
            <x v="73"/>
          </reference>
        </references>
      </pivotArea>
    </format>
    <format dxfId="2668">
      <pivotArea dataOnly="0" labelOnly="1" fieldPosition="0">
        <references count="2">
          <reference field="0" count="1" selected="0">
            <x v="3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67">
      <pivotArea dataOnly="0" labelOnly="1" fieldPosition="0">
        <references count="2">
          <reference field="0" count="1" selected="0">
            <x v="34"/>
          </reference>
          <reference field="1" count="3">
            <x v="41"/>
            <x v="58"/>
            <x v="73"/>
          </reference>
        </references>
      </pivotArea>
    </format>
    <format dxfId="2666">
      <pivotArea dataOnly="0" labelOnly="1" fieldPosition="0">
        <references count="2">
          <reference field="0" count="1" selected="0">
            <x v="35"/>
          </reference>
          <reference field="1" count="3">
            <x v="41"/>
            <x v="58"/>
            <x v="73"/>
          </reference>
        </references>
      </pivotArea>
    </format>
    <format dxfId="2665">
      <pivotArea dataOnly="0" labelOnly="1" fieldPosition="0">
        <references count="2">
          <reference field="0" count="1" selected="0">
            <x v="36"/>
          </reference>
          <reference field="1" count="3">
            <x v="41"/>
            <x v="58"/>
            <x v="73"/>
          </reference>
        </references>
      </pivotArea>
    </format>
    <format dxfId="2664">
      <pivotArea dataOnly="0" labelOnly="1" fieldPosition="0">
        <references count="2">
          <reference field="0" count="1" selected="0">
            <x v="37"/>
          </reference>
          <reference field="1" count="3">
            <x v="41"/>
            <x v="58"/>
            <x v="73"/>
          </reference>
        </references>
      </pivotArea>
    </format>
    <format dxfId="2663">
      <pivotArea dataOnly="0" labelOnly="1" fieldPosition="0">
        <references count="2">
          <reference field="0" count="1" selected="0">
            <x v="38"/>
          </reference>
          <reference field="1" count="5">
            <x v="44"/>
            <x v="58"/>
            <x v="60"/>
            <x v="73"/>
            <x v="76"/>
          </reference>
        </references>
      </pivotArea>
    </format>
    <format dxfId="2662">
      <pivotArea dataOnly="0" labelOnly="1" fieldPosition="0">
        <references count="2">
          <reference field="0" count="1" selected="0">
            <x v="39"/>
          </reference>
          <reference field="1" count="5">
            <x v="41"/>
            <x v="44"/>
            <x v="58"/>
            <x v="60"/>
            <x v="76"/>
          </reference>
        </references>
      </pivotArea>
    </format>
    <format dxfId="2661">
      <pivotArea dataOnly="0" labelOnly="1" fieldPosition="0">
        <references count="2">
          <reference field="0" count="1" selected="0">
            <x v="40"/>
          </reference>
          <reference field="1" count="3">
            <x v="41"/>
            <x v="58"/>
            <x v="73"/>
          </reference>
        </references>
      </pivotArea>
    </format>
    <format dxfId="2660">
      <pivotArea dataOnly="0" labelOnly="1" fieldPosition="0">
        <references count="2">
          <reference field="0" count="1" selected="0">
            <x v="41"/>
          </reference>
          <reference field="1" count="3">
            <x v="41"/>
            <x v="58"/>
            <x v="73"/>
          </reference>
        </references>
      </pivotArea>
    </format>
    <format dxfId="2659">
      <pivotArea dataOnly="0" labelOnly="1" fieldPosition="0">
        <references count="2">
          <reference field="0" count="1" selected="0">
            <x v="42"/>
          </reference>
          <reference field="1" count="2">
            <x v="41"/>
            <x v="58"/>
          </reference>
        </references>
      </pivotArea>
    </format>
    <format dxfId="2658">
      <pivotArea dataOnly="0" labelOnly="1" fieldPosition="0">
        <references count="2">
          <reference field="0" count="1" selected="0">
            <x v="43"/>
          </reference>
          <reference field="1" count="2">
            <x v="41"/>
            <x v="58"/>
          </reference>
        </references>
      </pivotArea>
    </format>
    <format dxfId="2657">
      <pivotArea dataOnly="0" labelOnly="1" fieldPosition="0">
        <references count="2">
          <reference field="0" count="1" selected="0">
            <x v="44"/>
          </reference>
          <reference field="1" count="3">
            <x v="41"/>
            <x v="58"/>
            <x v="73"/>
          </reference>
        </references>
      </pivotArea>
    </format>
    <format dxfId="2656">
      <pivotArea dataOnly="0" labelOnly="1" fieldPosition="0">
        <references count="2">
          <reference field="0" count="1" selected="0">
            <x v="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55">
      <pivotArea dataOnly="0" labelOnly="1" fieldPosition="0">
        <references count="2">
          <reference field="0" count="1" selected="0">
            <x v="46"/>
          </reference>
          <reference field="1" count="3">
            <x v="41"/>
            <x v="58"/>
            <x v="73"/>
          </reference>
        </references>
      </pivotArea>
    </format>
    <format dxfId="2654">
      <pivotArea dataOnly="0" labelOnly="1" fieldPosition="0">
        <references count="2">
          <reference field="0" count="1" selected="0">
            <x v="47"/>
          </reference>
          <reference field="1" count="3">
            <x v="41"/>
            <x v="58"/>
            <x v="73"/>
          </reference>
        </references>
      </pivotArea>
    </format>
    <format dxfId="2653">
      <pivotArea dataOnly="0" labelOnly="1" fieldPosition="0">
        <references count="2">
          <reference field="0" count="1" selected="0">
            <x v="48"/>
          </reference>
          <reference field="1" count="3">
            <x v="41"/>
            <x v="58"/>
            <x v="73"/>
          </reference>
        </references>
      </pivotArea>
    </format>
    <format dxfId="2652">
      <pivotArea dataOnly="0" labelOnly="1" fieldPosition="0">
        <references count="2">
          <reference field="0" count="1" selected="0">
            <x v="49"/>
          </reference>
          <reference field="1" count="2">
            <x v="41"/>
            <x v="58"/>
          </reference>
        </references>
      </pivotArea>
    </format>
    <format dxfId="2651">
      <pivotArea dataOnly="0" labelOnly="1" fieldPosition="0">
        <references count="2">
          <reference field="0" count="1" selected="0">
            <x v="50"/>
          </reference>
          <reference field="1" count="3">
            <x v="41"/>
            <x v="58"/>
            <x v="73"/>
          </reference>
        </references>
      </pivotArea>
    </format>
    <format dxfId="2650">
      <pivotArea dataOnly="0" labelOnly="1" fieldPosition="0">
        <references count="2">
          <reference field="0" count="1" selected="0">
            <x v="51"/>
          </reference>
          <reference field="1" count="7">
            <x v="41"/>
            <x v="44"/>
            <x v="58"/>
            <x v="60"/>
            <x v="73"/>
            <x v="76"/>
            <x v="77"/>
          </reference>
        </references>
      </pivotArea>
    </format>
    <format dxfId="2649">
      <pivotArea dataOnly="0" labelOnly="1" fieldPosition="0">
        <references count="2">
          <reference field="0" count="1" selected="0">
            <x v="52"/>
          </reference>
          <reference field="1" count="3">
            <x v="41"/>
            <x v="58"/>
            <x v="73"/>
          </reference>
        </references>
      </pivotArea>
    </format>
    <format dxfId="2648">
      <pivotArea dataOnly="0" labelOnly="1" fieldPosition="0">
        <references count="2">
          <reference field="0" count="1" selected="0">
            <x v="53"/>
          </reference>
          <reference field="1" count="3">
            <x v="41"/>
            <x v="58"/>
            <x v="73"/>
          </reference>
        </references>
      </pivotArea>
    </format>
    <format dxfId="2647">
      <pivotArea dataOnly="0" labelOnly="1" fieldPosition="0">
        <references count="2">
          <reference field="0" count="1" selected="0">
            <x v="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46">
      <pivotArea dataOnly="0" labelOnly="1" fieldPosition="0">
        <references count="2">
          <reference field="0" count="1" selected="0">
            <x v="55"/>
          </reference>
          <reference field="1" count="3">
            <x v="41"/>
            <x v="58"/>
            <x v="73"/>
          </reference>
        </references>
      </pivotArea>
    </format>
    <format dxfId="2645">
      <pivotArea dataOnly="0" labelOnly="1" fieldPosition="0">
        <references count="2">
          <reference field="0" count="1" selected="0">
            <x v="56"/>
          </reference>
          <reference field="1" count="3">
            <x v="41"/>
            <x v="58"/>
            <x v="73"/>
          </reference>
        </references>
      </pivotArea>
    </format>
    <format dxfId="2644">
      <pivotArea dataOnly="0" labelOnly="1" fieldPosition="0">
        <references count="2">
          <reference field="0" count="1" selected="0">
            <x v="5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43">
      <pivotArea dataOnly="0" labelOnly="1" fieldPosition="0">
        <references count="2">
          <reference field="0" count="1" selected="0">
            <x v="58"/>
          </reference>
          <reference field="1" count="2">
            <x v="41"/>
            <x v="58"/>
          </reference>
        </references>
      </pivotArea>
    </format>
    <format dxfId="2642">
      <pivotArea dataOnly="0" labelOnly="1" fieldPosition="0">
        <references count="2">
          <reference field="0" count="1" selected="0">
            <x v="59"/>
          </reference>
          <reference field="1" count="3">
            <x v="41"/>
            <x v="58"/>
            <x v="73"/>
          </reference>
        </references>
      </pivotArea>
    </format>
    <format dxfId="2641">
      <pivotArea dataOnly="0" labelOnly="1" fieldPosition="0">
        <references count="2">
          <reference field="0" count="1" selected="0">
            <x v="60"/>
          </reference>
          <reference field="1" count="3">
            <x v="41"/>
            <x v="58"/>
            <x v="73"/>
          </reference>
        </references>
      </pivotArea>
    </format>
    <format dxfId="2640">
      <pivotArea dataOnly="0" labelOnly="1" fieldPosition="0">
        <references count="2">
          <reference field="0" count="1" selected="0">
            <x v="61"/>
          </reference>
          <reference field="1" count="2">
            <x v="41"/>
            <x v="73"/>
          </reference>
        </references>
      </pivotArea>
    </format>
    <format dxfId="2639">
      <pivotArea dataOnly="0" labelOnly="1" fieldPosition="0">
        <references count="2">
          <reference field="0" count="1" selected="0">
            <x v="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38">
      <pivotArea dataOnly="0" labelOnly="1" fieldPosition="0">
        <references count="2">
          <reference field="0" count="1" selected="0">
            <x v="63"/>
          </reference>
          <reference field="1" count="2">
            <x v="41"/>
            <x v="58"/>
          </reference>
        </references>
      </pivotArea>
    </format>
    <format dxfId="2637">
      <pivotArea dataOnly="0" labelOnly="1" fieldPosition="0">
        <references count="2">
          <reference field="0" count="1" selected="0">
            <x v="64"/>
          </reference>
          <reference field="1" count="3">
            <x v="41"/>
            <x v="58"/>
            <x v="73"/>
          </reference>
        </references>
      </pivotArea>
    </format>
    <format dxfId="2636">
      <pivotArea dataOnly="0" labelOnly="1" fieldPosition="0">
        <references count="2">
          <reference field="0" count="1" selected="0">
            <x v="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35">
      <pivotArea dataOnly="0" labelOnly="1" fieldPosition="0">
        <references count="2">
          <reference field="0" count="1" selected="0">
            <x v="6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34">
      <pivotArea dataOnly="0" labelOnly="1" fieldPosition="0">
        <references count="2">
          <reference field="0" count="1" selected="0">
            <x v="67"/>
          </reference>
          <reference field="1" count="2">
            <x v="41"/>
            <x v="58"/>
          </reference>
        </references>
      </pivotArea>
    </format>
    <format dxfId="2633">
      <pivotArea dataOnly="0" labelOnly="1" fieldPosition="0">
        <references count="2">
          <reference field="0" count="1" selected="0">
            <x v="68"/>
          </reference>
          <reference field="1" count="3">
            <x v="41"/>
            <x v="58"/>
            <x v="73"/>
          </reference>
        </references>
      </pivotArea>
    </format>
    <format dxfId="2632">
      <pivotArea dataOnly="0" labelOnly="1" fieldPosition="0">
        <references count="2">
          <reference field="0" count="1" selected="0">
            <x v="69"/>
          </reference>
          <reference field="1" count="3">
            <x v="41"/>
            <x v="58"/>
            <x v="73"/>
          </reference>
        </references>
      </pivotArea>
    </format>
    <format dxfId="2631">
      <pivotArea dataOnly="0" labelOnly="1" fieldPosition="0">
        <references count="2">
          <reference field="0" count="1" selected="0">
            <x v="70"/>
          </reference>
          <reference field="1" count="3">
            <x v="41"/>
            <x v="58"/>
            <x v="73"/>
          </reference>
        </references>
      </pivotArea>
    </format>
    <format dxfId="2630">
      <pivotArea dataOnly="0" labelOnly="1" fieldPosition="0">
        <references count="2">
          <reference field="0" count="1" selected="0">
            <x v="71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629">
      <pivotArea dataOnly="0" labelOnly="1" fieldPosition="0">
        <references count="2">
          <reference field="0" count="1" selected="0">
            <x v="72"/>
          </reference>
          <reference field="1" count="3">
            <x v="41"/>
            <x v="58"/>
            <x v="73"/>
          </reference>
        </references>
      </pivotArea>
    </format>
    <format dxfId="2628">
      <pivotArea dataOnly="0" labelOnly="1" fieldPosition="0">
        <references count="2">
          <reference field="0" count="1" selected="0">
            <x v="7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27">
      <pivotArea dataOnly="0" labelOnly="1" fieldPosition="0">
        <references count="2">
          <reference field="0" count="1" selected="0">
            <x v="74"/>
          </reference>
          <reference field="1" count="2">
            <x v="41"/>
            <x v="58"/>
          </reference>
        </references>
      </pivotArea>
    </format>
    <format dxfId="2626">
      <pivotArea dataOnly="0" labelOnly="1" fieldPosition="0">
        <references count="2">
          <reference field="0" count="1" selected="0">
            <x v="76"/>
          </reference>
          <reference field="1" count="3">
            <x v="41"/>
            <x v="58"/>
            <x v="73"/>
          </reference>
        </references>
      </pivotArea>
    </format>
    <format dxfId="2625">
      <pivotArea dataOnly="0" labelOnly="1" fieldPosition="0">
        <references count="2">
          <reference field="0" count="1" selected="0">
            <x v="77"/>
          </reference>
          <reference field="1" count="3">
            <x v="41"/>
            <x v="58"/>
            <x v="73"/>
          </reference>
        </references>
      </pivotArea>
    </format>
    <format dxfId="2624">
      <pivotArea dataOnly="0" labelOnly="1" fieldPosition="0">
        <references count="2">
          <reference field="0" count="1" selected="0">
            <x v="78"/>
          </reference>
          <reference field="1" count="3">
            <x v="41"/>
            <x v="58"/>
            <x v="73"/>
          </reference>
        </references>
      </pivotArea>
    </format>
    <format dxfId="2623">
      <pivotArea dataOnly="0" labelOnly="1" fieldPosition="0">
        <references count="2">
          <reference field="0" count="1" selected="0">
            <x v="80"/>
          </reference>
          <reference field="1" count="6">
            <x v="25"/>
            <x v="41"/>
            <x v="58"/>
            <x v="62"/>
            <x v="68"/>
            <x v="73"/>
          </reference>
        </references>
      </pivotArea>
    </format>
    <format dxfId="2622">
      <pivotArea dataOnly="0" labelOnly="1" fieldPosition="0">
        <references count="2">
          <reference field="0" count="1" selected="0">
            <x v="81"/>
          </reference>
          <reference field="1" count="3">
            <x v="41"/>
            <x v="58"/>
            <x v="73"/>
          </reference>
        </references>
      </pivotArea>
    </format>
    <format dxfId="2621">
      <pivotArea dataOnly="0" labelOnly="1" fieldPosition="0">
        <references count="2">
          <reference field="0" count="1" selected="0">
            <x v="82"/>
          </reference>
          <reference field="1" count="3">
            <x v="41"/>
            <x v="58"/>
            <x v="73"/>
          </reference>
        </references>
      </pivotArea>
    </format>
    <format dxfId="2620">
      <pivotArea dataOnly="0" labelOnly="1" fieldPosition="0">
        <references count="2">
          <reference field="0" count="1" selected="0">
            <x v="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19">
      <pivotArea dataOnly="0" labelOnly="1" fieldPosition="0">
        <references count="2">
          <reference field="0" count="1" selected="0">
            <x v="84"/>
          </reference>
          <reference field="1" count="4">
            <x v="44"/>
            <x v="58"/>
            <x v="60"/>
            <x v="76"/>
          </reference>
        </references>
      </pivotArea>
    </format>
    <format dxfId="2618">
      <pivotArea dataOnly="0" labelOnly="1" fieldPosition="0">
        <references count="2">
          <reference field="0" count="1" selected="0">
            <x v="85"/>
          </reference>
          <reference field="1" count="3">
            <x v="41"/>
            <x v="58"/>
            <x v="73"/>
          </reference>
        </references>
      </pivotArea>
    </format>
    <format dxfId="2617">
      <pivotArea dataOnly="0" labelOnly="1" fieldPosition="0">
        <references count="2">
          <reference field="0" count="1" selected="0">
            <x v="86"/>
          </reference>
          <reference field="1" count="3">
            <x v="41"/>
            <x v="58"/>
            <x v="73"/>
          </reference>
        </references>
      </pivotArea>
    </format>
    <format dxfId="2616">
      <pivotArea dataOnly="0" labelOnly="1" fieldPosition="0">
        <references count="2">
          <reference field="0" count="1" selected="0">
            <x v="87"/>
          </reference>
          <reference field="1" count="3">
            <x v="41"/>
            <x v="58"/>
            <x v="73"/>
          </reference>
        </references>
      </pivotArea>
    </format>
    <format dxfId="2615">
      <pivotArea dataOnly="0" labelOnly="1" fieldPosition="0">
        <references count="2">
          <reference field="0" count="1" selected="0">
            <x v="88"/>
          </reference>
          <reference field="1" count="2">
            <x v="41"/>
            <x v="58"/>
          </reference>
        </references>
      </pivotArea>
    </format>
    <format dxfId="2614">
      <pivotArea dataOnly="0" labelOnly="1" fieldPosition="0">
        <references count="2">
          <reference field="0" count="1" selected="0">
            <x v="89"/>
          </reference>
          <reference field="1" count="3">
            <x v="41"/>
            <x v="58"/>
            <x v="73"/>
          </reference>
        </references>
      </pivotArea>
    </format>
    <format dxfId="2613">
      <pivotArea dataOnly="0" labelOnly="1" fieldPosition="0">
        <references count="2">
          <reference field="0" count="1" selected="0">
            <x v="9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12">
      <pivotArea dataOnly="0" labelOnly="1" fieldPosition="0">
        <references count="2">
          <reference field="0" count="1" selected="0">
            <x v="91"/>
          </reference>
          <reference field="1" count="2">
            <x v="41"/>
            <x v="58"/>
          </reference>
        </references>
      </pivotArea>
    </format>
    <format dxfId="2611">
      <pivotArea dataOnly="0" labelOnly="1" fieldPosition="0">
        <references count="2">
          <reference field="0" count="1" selected="0">
            <x v="92"/>
          </reference>
          <reference field="1" count="2">
            <x v="41"/>
            <x v="58"/>
          </reference>
        </references>
      </pivotArea>
    </format>
    <format dxfId="2610">
      <pivotArea dataOnly="0" labelOnly="1" fieldPosition="0">
        <references count="2">
          <reference field="0" count="1" selected="0">
            <x v="93"/>
          </reference>
          <reference field="1" count="1">
            <x v="41"/>
          </reference>
        </references>
      </pivotArea>
    </format>
    <format dxfId="2609">
      <pivotArea dataOnly="0" labelOnly="1" fieldPosition="0">
        <references count="2">
          <reference field="0" count="1" selected="0">
            <x v="94"/>
          </reference>
          <reference field="1" count="3">
            <x v="41"/>
            <x v="58"/>
            <x v="73"/>
          </reference>
        </references>
      </pivotArea>
    </format>
    <format dxfId="2608">
      <pivotArea dataOnly="0" labelOnly="1" fieldPosition="0">
        <references count="2">
          <reference field="0" count="1" selected="0">
            <x v="95"/>
          </reference>
          <reference field="1" count="2">
            <x v="41"/>
            <x v="58"/>
          </reference>
        </references>
      </pivotArea>
    </format>
    <format dxfId="2607">
      <pivotArea dataOnly="0" labelOnly="1" fieldPosition="0">
        <references count="2">
          <reference field="0" count="1" selected="0">
            <x v="96"/>
          </reference>
          <reference field="1" count="3">
            <x v="41"/>
            <x v="58"/>
            <x v="73"/>
          </reference>
        </references>
      </pivotArea>
    </format>
    <format dxfId="2606">
      <pivotArea dataOnly="0" labelOnly="1" fieldPosition="0">
        <references count="2">
          <reference field="0" count="1" selected="0">
            <x v="97"/>
          </reference>
          <reference field="1" count="3">
            <x v="41"/>
            <x v="58"/>
            <x v="73"/>
          </reference>
        </references>
      </pivotArea>
    </format>
    <format dxfId="2605">
      <pivotArea dataOnly="0" labelOnly="1" fieldPosition="0">
        <references count="2">
          <reference field="0" count="1" selected="0">
            <x v="98"/>
          </reference>
          <reference field="1" count="2">
            <x v="41"/>
            <x v="58"/>
          </reference>
        </references>
      </pivotArea>
    </format>
    <format dxfId="2604">
      <pivotArea dataOnly="0" labelOnly="1" fieldPosition="0">
        <references count="2">
          <reference field="0" count="1" selected="0">
            <x v="99"/>
          </reference>
          <reference field="1" count="3">
            <x v="41"/>
            <x v="58"/>
            <x v="73"/>
          </reference>
        </references>
      </pivotArea>
    </format>
    <format dxfId="2603">
      <pivotArea dataOnly="0" labelOnly="1" fieldPosition="0">
        <references count="2">
          <reference field="0" count="1" selected="0">
            <x v="100"/>
          </reference>
          <reference field="1" count="2">
            <x v="41"/>
            <x v="58"/>
          </reference>
        </references>
      </pivotArea>
    </format>
    <format dxfId="2602">
      <pivotArea dataOnly="0" labelOnly="1" fieldPosition="0">
        <references count="2">
          <reference field="0" count="1" selected="0">
            <x v="101"/>
          </reference>
          <reference field="1" count="3">
            <x v="41"/>
            <x v="58"/>
            <x v="73"/>
          </reference>
        </references>
      </pivotArea>
    </format>
    <format dxfId="2601">
      <pivotArea dataOnly="0" labelOnly="1" fieldPosition="0">
        <references count="2">
          <reference field="0" count="1" selected="0">
            <x v="10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600">
      <pivotArea dataOnly="0" labelOnly="1" fieldPosition="0">
        <references count="2">
          <reference field="0" count="1" selected="0">
            <x v="10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99">
      <pivotArea dataOnly="0" labelOnly="1" fieldPosition="0">
        <references count="2">
          <reference field="0" count="1" selected="0">
            <x v="104"/>
          </reference>
          <reference field="1" count="3">
            <x v="41"/>
            <x v="58"/>
            <x v="73"/>
          </reference>
        </references>
      </pivotArea>
    </format>
    <format dxfId="2598">
      <pivotArea dataOnly="0" labelOnly="1" fieldPosition="0">
        <references count="2">
          <reference field="0" count="1" selected="0">
            <x v="105"/>
          </reference>
          <reference field="1" count="3">
            <x v="41"/>
            <x v="58"/>
            <x v="73"/>
          </reference>
        </references>
      </pivotArea>
    </format>
    <format dxfId="2597">
      <pivotArea dataOnly="0" labelOnly="1" fieldPosition="0">
        <references count="2">
          <reference field="0" count="1" selected="0">
            <x v="1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96">
      <pivotArea dataOnly="0" labelOnly="1" fieldPosition="0">
        <references count="2">
          <reference field="0" count="1" selected="0">
            <x v="107"/>
          </reference>
          <reference field="1" count="2">
            <x v="41"/>
            <x v="58"/>
          </reference>
        </references>
      </pivotArea>
    </format>
    <format dxfId="2595">
      <pivotArea dataOnly="0" labelOnly="1" fieldPosition="0">
        <references count="2">
          <reference field="0" count="1" selected="0">
            <x v="108"/>
          </reference>
          <reference field="1" count="2">
            <x v="41"/>
            <x v="58"/>
          </reference>
        </references>
      </pivotArea>
    </format>
    <format dxfId="2594">
      <pivotArea dataOnly="0" labelOnly="1" fieldPosition="0">
        <references count="2">
          <reference field="0" count="1" selected="0">
            <x v="10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93">
      <pivotArea dataOnly="0" labelOnly="1" fieldPosition="0">
        <references count="2">
          <reference field="0" count="1" selected="0">
            <x v="1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92">
      <pivotArea dataOnly="0" labelOnly="1" fieldPosition="0">
        <references count="2">
          <reference field="0" count="1" selected="0">
            <x v="111"/>
          </reference>
          <reference field="1" count="3">
            <x v="41"/>
            <x v="58"/>
            <x v="73"/>
          </reference>
        </references>
      </pivotArea>
    </format>
    <format dxfId="2591">
      <pivotArea dataOnly="0" labelOnly="1" fieldPosition="0">
        <references count="2">
          <reference field="0" count="1" selected="0">
            <x v="1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90">
      <pivotArea dataOnly="0" labelOnly="1" fieldPosition="0">
        <references count="2">
          <reference field="0" count="1" selected="0">
            <x v="114"/>
          </reference>
          <reference field="1" count="3">
            <x v="41"/>
            <x v="58"/>
            <x v="73"/>
          </reference>
        </references>
      </pivotArea>
    </format>
    <format dxfId="2589">
      <pivotArea dataOnly="0" labelOnly="1" fieldPosition="0">
        <references count="2">
          <reference field="0" count="1" selected="0">
            <x v="115"/>
          </reference>
          <reference field="1" count="3">
            <x v="41"/>
            <x v="58"/>
            <x v="73"/>
          </reference>
        </references>
      </pivotArea>
    </format>
    <format dxfId="2588">
      <pivotArea dataOnly="0" labelOnly="1" fieldPosition="0">
        <references count="2">
          <reference field="0" count="1" selected="0">
            <x v="116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587">
      <pivotArea dataOnly="0" labelOnly="1" fieldPosition="0">
        <references count="2">
          <reference field="0" count="1" selected="0">
            <x v="11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86">
      <pivotArea dataOnly="0" labelOnly="1" fieldPosition="0">
        <references count="2">
          <reference field="0" count="1" selected="0">
            <x v="118"/>
          </reference>
          <reference field="1" count="3">
            <x v="41"/>
            <x v="58"/>
            <x v="73"/>
          </reference>
        </references>
      </pivotArea>
    </format>
    <format dxfId="2585">
      <pivotArea dataOnly="0" labelOnly="1" fieldPosition="0">
        <references count="2">
          <reference field="0" count="1" selected="0">
            <x v="119"/>
          </reference>
          <reference field="1" count="2">
            <x v="41"/>
            <x v="58"/>
          </reference>
        </references>
      </pivotArea>
    </format>
    <format dxfId="2584">
      <pivotArea dataOnly="0" labelOnly="1" fieldPosition="0">
        <references count="2">
          <reference field="0" count="1" selected="0">
            <x v="120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583">
      <pivotArea dataOnly="0" labelOnly="1" fieldPosition="0">
        <references count="2">
          <reference field="0" count="1" selected="0">
            <x v="121"/>
          </reference>
          <reference field="1" count="3">
            <x v="41"/>
            <x v="58"/>
            <x v="73"/>
          </reference>
        </references>
      </pivotArea>
    </format>
    <format dxfId="2582">
      <pivotArea dataOnly="0" labelOnly="1" fieldPosition="0">
        <references count="2">
          <reference field="0" count="1" selected="0">
            <x v="122"/>
          </reference>
          <reference field="1" count="3">
            <x v="41"/>
            <x v="58"/>
            <x v="73"/>
          </reference>
        </references>
      </pivotArea>
    </format>
    <format dxfId="2581">
      <pivotArea dataOnly="0" labelOnly="1" fieldPosition="0">
        <references count="2">
          <reference field="0" count="1" selected="0">
            <x v="123"/>
          </reference>
          <reference field="1" count="3">
            <x v="41"/>
            <x v="58"/>
            <x v="73"/>
          </reference>
        </references>
      </pivotArea>
    </format>
    <format dxfId="2580">
      <pivotArea dataOnly="0" labelOnly="1" fieldPosition="0">
        <references count="2">
          <reference field="0" count="1" selected="0">
            <x v="12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79">
      <pivotArea dataOnly="0" labelOnly="1" fieldPosition="0">
        <references count="2">
          <reference field="0" count="1" selected="0">
            <x v="126"/>
          </reference>
          <reference field="1" count="3">
            <x v="41"/>
            <x v="58"/>
            <x v="73"/>
          </reference>
        </references>
      </pivotArea>
    </format>
    <format dxfId="2578">
      <pivotArea dataOnly="0" labelOnly="1" fieldPosition="0">
        <references count="2">
          <reference field="0" count="1" selected="0">
            <x v="12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77">
      <pivotArea dataOnly="0" labelOnly="1" fieldPosition="0">
        <references count="2">
          <reference field="0" count="1" selected="0">
            <x v="128"/>
          </reference>
          <reference field="1" count="2">
            <x v="41"/>
            <x v="58"/>
          </reference>
        </references>
      </pivotArea>
    </format>
    <format dxfId="2576">
      <pivotArea dataOnly="0" labelOnly="1" fieldPosition="0">
        <references count="2">
          <reference field="0" count="1" selected="0">
            <x v="129"/>
          </reference>
          <reference field="1" count="3">
            <x v="41"/>
            <x v="58"/>
            <x v="73"/>
          </reference>
        </references>
      </pivotArea>
    </format>
    <format dxfId="2575">
      <pivotArea dataOnly="0" labelOnly="1" fieldPosition="0">
        <references count="2">
          <reference field="0" count="1" selected="0">
            <x v="130"/>
          </reference>
          <reference field="1" count="3">
            <x v="41"/>
            <x v="58"/>
            <x v="73"/>
          </reference>
        </references>
      </pivotArea>
    </format>
    <format dxfId="2574">
      <pivotArea dataOnly="0" labelOnly="1" fieldPosition="0">
        <references count="2">
          <reference field="0" count="1" selected="0">
            <x v="131"/>
          </reference>
          <reference field="1" count="3">
            <x v="41"/>
            <x v="58"/>
            <x v="73"/>
          </reference>
        </references>
      </pivotArea>
    </format>
    <format dxfId="2573">
      <pivotArea dataOnly="0" labelOnly="1" fieldPosition="0">
        <references count="2">
          <reference field="0" count="1" selected="0">
            <x v="132"/>
          </reference>
          <reference field="1" count="3">
            <x v="41"/>
            <x v="58"/>
            <x v="73"/>
          </reference>
        </references>
      </pivotArea>
    </format>
    <format dxfId="2572">
      <pivotArea dataOnly="0" labelOnly="1" fieldPosition="0">
        <references count="2">
          <reference field="0" count="1" selected="0">
            <x v="133"/>
          </reference>
          <reference field="1" count="3">
            <x v="41"/>
            <x v="58"/>
            <x v="73"/>
          </reference>
        </references>
      </pivotArea>
    </format>
    <format dxfId="2571">
      <pivotArea dataOnly="0" labelOnly="1" fieldPosition="0">
        <references count="2">
          <reference field="0" count="1" selected="0">
            <x v="134"/>
          </reference>
          <reference field="1" count="2">
            <x v="41"/>
            <x v="58"/>
          </reference>
        </references>
      </pivotArea>
    </format>
    <format dxfId="2570">
      <pivotArea dataOnly="0" labelOnly="1" fieldPosition="0">
        <references count="2">
          <reference field="0" count="1" selected="0">
            <x v="13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69">
      <pivotArea dataOnly="0" labelOnly="1" fieldPosition="0">
        <references count="2">
          <reference field="0" count="1" selected="0">
            <x v="13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68">
      <pivotArea dataOnly="0" labelOnly="1" fieldPosition="0">
        <references count="2">
          <reference field="0" count="1" selected="0">
            <x v="137"/>
          </reference>
          <reference field="1" count="3">
            <x v="41"/>
            <x v="58"/>
            <x v="73"/>
          </reference>
        </references>
      </pivotArea>
    </format>
    <format dxfId="2567">
      <pivotArea dataOnly="0" labelOnly="1" fieldPosition="0">
        <references count="2">
          <reference field="0" count="1" selected="0">
            <x v="138"/>
          </reference>
          <reference field="1" count="3">
            <x v="41"/>
            <x v="58"/>
            <x v="73"/>
          </reference>
        </references>
      </pivotArea>
    </format>
    <format dxfId="2566">
      <pivotArea dataOnly="0" labelOnly="1" fieldPosition="0">
        <references count="2">
          <reference field="0" count="1" selected="0">
            <x v="13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65">
      <pivotArea dataOnly="0" labelOnly="1" fieldPosition="0">
        <references count="2">
          <reference field="0" count="1" selected="0">
            <x v="140"/>
          </reference>
          <reference field="1" count="3">
            <x v="41"/>
            <x v="58"/>
            <x v="73"/>
          </reference>
        </references>
      </pivotArea>
    </format>
    <format dxfId="2564">
      <pivotArea dataOnly="0" labelOnly="1" fieldPosition="0">
        <references count="2">
          <reference field="0" count="1" selected="0">
            <x v="141"/>
          </reference>
          <reference field="1" count="3">
            <x v="41"/>
            <x v="58"/>
            <x v="73"/>
          </reference>
        </references>
      </pivotArea>
    </format>
    <format dxfId="2563">
      <pivotArea dataOnly="0" labelOnly="1" fieldPosition="0">
        <references count="2">
          <reference field="0" count="1" selected="0">
            <x v="14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62">
      <pivotArea dataOnly="0" labelOnly="1" fieldPosition="0">
        <references count="2">
          <reference field="0" count="1" selected="0">
            <x v="143"/>
          </reference>
          <reference field="1" count="3">
            <x v="41"/>
            <x v="58"/>
            <x v="73"/>
          </reference>
        </references>
      </pivotArea>
    </format>
    <format dxfId="2561">
      <pivotArea dataOnly="0" labelOnly="1" fieldPosition="0">
        <references count="2">
          <reference field="0" count="1" selected="0">
            <x v="14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60">
      <pivotArea dataOnly="0" labelOnly="1" fieldPosition="0">
        <references count="2">
          <reference field="0" count="1" selected="0">
            <x v="145"/>
          </reference>
          <reference field="1" count="1">
            <x v="41"/>
          </reference>
        </references>
      </pivotArea>
    </format>
    <format dxfId="2559">
      <pivotArea dataOnly="0" labelOnly="1" fieldPosition="0">
        <references count="2">
          <reference field="0" count="1" selected="0">
            <x v="146"/>
          </reference>
          <reference field="1" count="3">
            <x v="41"/>
            <x v="58"/>
            <x v="73"/>
          </reference>
        </references>
      </pivotArea>
    </format>
    <format dxfId="2558">
      <pivotArea dataOnly="0" labelOnly="1" fieldPosition="0">
        <references count="2">
          <reference field="0" count="1" selected="0">
            <x v="1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57">
      <pivotArea dataOnly="0" labelOnly="1" fieldPosition="0">
        <references count="2">
          <reference field="0" count="1" selected="0">
            <x v="148"/>
          </reference>
          <reference field="1" count="3">
            <x v="41"/>
            <x v="58"/>
            <x v="73"/>
          </reference>
        </references>
      </pivotArea>
    </format>
    <format dxfId="2556">
      <pivotArea dataOnly="0" labelOnly="1" fieldPosition="0">
        <references count="2">
          <reference field="0" count="1" selected="0">
            <x v="149"/>
          </reference>
          <reference field="1" count="3">
            <x v="41"/>
            <x v="58"/>
            <x v="73"/>
          </reference>
        </references>
      </pivotArea>
    </format>
    <format dxfId="2555">
      <pivotArea dataOnly="0" labelOnly="1" fieldPosition="0">
        <references count="2">
          <reference field="0" count="1" selected="0">
            <x v="15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54">
      <pivotArea dataOnly="0" labelOnly="1" fieldPosition="0">
        <references count="2">
          <reference field="0" count="1" selected="0">
            <x v="151"/>
          </reference>
          <reference field="1" count="3">
            <x v="41"/>
            <x v="58"/>
            <x v="73"/>
          </reference>
        </references>
      </pivotArea>
    </format>
    <format dxfId="2553">
      <pivotArea dataOnly="0" labelOnly="1" fieldPosition="0">
        <references count="2">
          <reference field="0" count="1" selected="0">
            <x v="152"/>
          </reference>
          <reference field="1" count="3">
            <x v="41"/>
            <x v="58"/>
            <x v="73"/>
          </reference>
        </references>
      </pivotArea>
    </format>
    <format dxfId="2552">
      <pivotArea dataOnly="0" labelOnly="1" fieldPosition="0">
        <references count="2">
          <reference field="0" count="1" selected="0">
            <x v="153"/>
          </reference>
          <reference field="1" count="3">
            <x v="41"/>
            <x v="58"/>
            <x v="73"/>
          </reference>
        </references>
      </pivotArea>
    </format>
    <format dxfId="2551">
      <pivotArea dataOnly="0" labelOnly="1" fieldPosition="0">
        <references count="2">
          <reference field="0" count="1" selected="0">
            <x v="15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50">
      <pivotArea dataOnly="0" labelOnly="1" fieldPosition="0">
        <references count="2">
          <reference field="0" count="1" selected="0">
            <x v="15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49">
      <pivotArea dataOnly="0" labelOnly="1" fieldPosition="0">
        <references count="2">
          <reference field="0" count="1" selected="0">
            <x v="156"/>
          </reference>
          <reference field="1" count="3">
            <x v="41"/>
            <x v="58"/>
            <x v="73"/>
          </reference>
        </references>
      </pivotArea>
    </format>
    <format dxfId="2548">
      <pivotArea dataOnly="0" labelOnly="1" fieldPosition="0">
        <references count="2">
          <reference field="0" count="1" selected="0">
            <x v="157"/>
          </reference>
          <reference field="1" count="3">
            <x v="41"/>
            <x v="58"/>
            <x v="73"/>
          </reference>
        </references>
      </pivotArea>
    </format>
    <format dxfId="2547">
      <pivotArea dataOnly="0" labelOnly="1" fieldPosition="0">
        <references count="2">
          <reference field="0" count="1" selected="0">
            <x v="158"/>
          </reference>
          <reference field="1" count="3">
            <x v="41"/>
            <x v="58"/>
            <x v="73"/>
          </reference>
        </references>
      </pivotArea>
    </format>
    <format dxfId="2546">
      <pivotArea dataOnly="0" labelOnly="1" fieldPosition="0">
        <references count="2">
          <reference field="0" count="1" selected="0">
            <x v="1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45">
      <pivotArea dataOnly="0" labelOnly="1" fieldPosition="0">
        <references count="2">
          <reference field="0" count="1" selected="0">
            <x v="160"/>
          </reference>
          <reference field="1" count="3">
            <x v="41"/>
            <x v="58"/>
            <x v="73"/>
          </reference>
        </references>
      </pivotArea>
    </format>
    <format dxfId="2544">
      <pivotArea dataOnly="0" labelOnly="1" fieldPosition="0">
        <references count="2">
          <reference field="0" count="1" selected="0">
            <x v="161"/>
          </reference>
          <reference field="1" count="3">
            <x v="41"/>
            <x v="58"/>
            <x v="73"/>
          </reference>
        </references>
      </pivotArea>
    </format>
    <format dxfId="2543">
      <pivotArea dataOnly="0" labelOnly="1" fieldPosition="0">
        <references count="2">
          <reference field="0" count="1" selected="0">
            <x v="162"/>
          </reference>
          <reference field="1" count="3">
            <x v="41"/>
            <x v="58"/>
            <x v="73"/>
          </reference>
        </references>
      </pivotArea>
    </format>
    <format dxfId="2542">
      <pivotArea dataOnly="0" labelOnly="1" fieldPosition="0">
        <references count="2">
          <reference field="0" count="1" selected="0">
            <x v="1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41">
      <pivotArea dataOnly="0" labelOnly="1" fieldPosition="0">
        <references count="2">
          <reference field="0" count="1" selected="0">
            <x v="164"/>
          </reference>
          <reference field="1" count="3">
            <x v="41"/>
            <x v="58"/>
            <x v="73"/>
          </reference>
        </references>
      </pivotArea>
    </format>
    <format dxfId="2540">
      <pivotArea dataOnly="0" labelOnly="1" fieldPosition="0">
        <references count="2">
          <reference field="0" count="1" selected="0">
            <x v="16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39">
      <pivotArea dataOnly="0" labelOnly="1" fieldPosition="0">
        <references count="2">
          <reference field="0" count="1" selected="0">
            <x v="166"/>
          </reference>
          <reference field="1" count="2">
            <x v="41"/>
            <x v="58"/>
          </reference>
        </references>
      </pivotArea>
    </format>
    <format dxfId="2538">
      <pivotArea dataOnly="0" labelOnly="1" fieldPosition="0">
        <references count="2">
          <reference field="0" count="1" selected="0">
            <x v="16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37">
      <pivotArea dataOnly="0" labelOnly="1" fieldPosition="0">
        <references count="2">
          <reference field="0" count="1" selected="0">
            <x v="168"/>
          </reference>
          <reference field="1" count="3">
            <x v="41"/>
            <x v="58"/>
            <x v="73"/>
          </reference>
        </references>
      </pivotArea>
    </format>
    <format dxfId="2536">
      <pivotArea dataOnly="0" labelOnly="1" fieldPosition="0">
        <references count="2">
          <reference field="0" count="1" selected="0">
            <x v="169"/>
          </reference>
          <reference field="1" count="2">
            <x v="41"/>
            <x v="58"/>
          </reference>
        </references>
      </pivotArea>
    </format>
    <format dxfId="2535">
      <pivotArea dataOnly="0" labelOnly="1" fieldPosition="0">
        <references count="2">
          <reference field="0" count="1" selected="0">
            <x v="17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34">
      <pivotArea dataOnly="0" labelOnly="1" fieldPosition="0">
        <references count="2">
          <reference field="0" count="1" selected="0">
            <x v="171"/>
          </reference>
          <reference field="1" count="3">
            <x v="41"/>
            <x v="73"/>
            <x v="77"/>
          </reference>
        </references>
      </pivotArea>
    </format>
    <format dxfId="2533">
      <pivotArea dataOnly="0" labelOnly="1" fieldPosition="0">
        <references count="2">
          <reference field="0" count="1" selected="0">
            <x v="172"/>
          </reference>
          <reference field="1" count="2">
            <x v="41"/>
            <x v="58"/>
          </reference>
        </references>
      </pivotArea>
    </format>
    <format dxfId="2532">
      <pivotArea dataOnly="0" labelOnly="1" fieldPosition="0">
        <references count="2">
          <reference field="0" count="1" selected="0">
            <x v="173"/>
          </reference>
          <reference field="1" count="3">
            <x v="41"/>
            <x v="58"/>
            <x v="73"/>
          </reference>
        </references>
      </pivotArea>
    </format>
    <format dxfId="2531">
      <pivotArea dataOnly="0" labelOnly="1" fieldPosition="0">
        <references count="2">
          <reference field="0" count="1" selected="0">
            <x v="174"/>
          </reference>
          <reference field="1" count="3">
            <x v="41"/>
            <x v="58"/>
            <x v="73"/>
          </reference>
        </references>
      </pivotArea>
    </format>
    <format dxfId="2530">
      <pivotArea dataOnly="0" labelOnly="1" fieldPosition="0">
        <references count="2">
          <reference field="0" count="1" selected="0">
            <x v="17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29">
      <pivotArea dataOnly="0" labelOnly="1" fieldPosition="0">
        <references count="2">
          <reference field="0" count="1" selected="0">
            <x v="176"/>
          </reference>
          <reference field="1" count="2">
            <x v="41"/>
            <x v="58"/>
          </reference>
        </references>
      </pivotArea>
    </format>
    <format dxfId="2528">
      <pivotArea dataOnly="0" labelOnly="1" fieldPosition="0">
        <references count="2">
          <reference field="0" count="1" selected="0">
            <x v="177"/>
          </reference>
          <reference field="1" count="3">
            <x v="41"/>
            <x v="58"/>
            <x v="73"/>
          </reference>
        </references>
      </pivotArea>
    </format>
    <format dxfId="2527">
      <pivotArea dataOnly="0" labelOnly="1" fieldPosition="0">
        <references count="2">
          <reference field="0" count="1" selected="0">
            <x v="178"/>
          </reference>
          <reference field="1" count="7">
            <x v="29"/>
            <x v="37"/>
            <x v="44"/>
            <x v="60"/>
            <x v="66"/>
            <x v="71"/>
            <x v="76"/>
          </reference>
        </references>
      </pivotArea>
    </format>
    <format dxfId="2526">
      <pivotArea dataOnly="0" labelOnly="1" fieldPosition="0">
        <references count="2">
          <reference field="0" count="1" selected="0">
            <x v="179"/>
          </reference>
          <reference field="1" count="3">
            <x v="41"/>
            <x v="58"/>
     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    <x v="180"/>
          </reference>
          <reference field="1" count="3">
            <x v="41"/>
            <x v="58"/>
            <x v="73"/>
          </reference>
        </references>
      </pivotArea>
    </format>
    <format dxfId="2524">
      <pivotArea dataOnly="0" labelOnly="1" fieldPosition="0">
        <references count="2">
          <reference field="0" count="1" selected="0">
            <x v="181"/>
          </reference>
          <reference field="1" count="3">
            <x v="41"/>
            <x v="58"/>
            <x v="73"/>
          </reference>
        </references>
      </pivotArea>
    </format>
    <format dxfId="2523">
      <pivotArea dataOnly="0" labelOnly="1" fieldPosition="0">
        <references count="2">
          <reference field="0" count="1" selected="0">
            <x v="182"/>
          </reference>
          <reference field="1" count="3">
            <x v="41"/>
            <x v="58"/>
            <x v="73"/>
          </reference>
        </references>
      </pivotArea>
    </format>
    <format dxfId="2522">
      <pivotArea dataOnly="0" labelOnly="1" fieldPosition="0">
        <references count="2">
          <reference field="0" count="1" selected="0">
            <x v="183"/>
          </reference>
          <reference field="1" count="2">
            <x v="41"/>
            <x v="58"/>
          </reference>
        </references>
      </pivotArea>
    </format>
    <format dxfId="2521">
      <pivotArea dataOnly="0" labelOnly="1" fieldPosition="0">
        <references count="2">
          <reference field="0" count="1" selected="0">
            <x v="184"/>
          </reference>
          <reference field="1" count="2">
            <x v="58"/>
            <x v="73"/>
          </reference>
        </references>
      </pivotArea>
    </format>
    <format dxfId="2520">
      <pivotArea dataOnly="0" labelOnly="1" fieldPosition="0">
        <references count="2">
          <reference field="0" count="1" selected="0">
            <x v="185"/>
          </reference>
          <reference field="1" count="2">
            <x v="41"/>
            <x v="58"/>
          </reference>
        </references>
      </pivotArea>
    </format>
    <format dxfId="2519">
      <pivotArea dataOnly="0" labelOnly="1" fieldPosition="0">
        <references count="2">
          <reference field="0" count="1" selected="0">
            <x v="186"/>
          </reference>
          <reference field="1" count="3">
            <x v="41"/>
            <x v="58"/>
            <x v="73"/>
          </reference>
        </references>
      </pivotArea>
    </format>
    <format dxfId="2518">
      <pivotArea dataOnly="0" labelOnly="1" fieldPosition="0">
        <references count="2">
          <reference field="0" count="1" selected="0">
            <x v="187"/>
          </reference>
          <reference field="1" count="3">
            <x v="41"/>
            <x v="58"/>
            <x v="73"/>
          </reference>
        </references>
      </pivotArea>
    </format>
    <format dxfId="2517">
      <pivotArea dataOnly="0" labelOnly="1" fieldPosition="0">
        <references count="2">
          <reference field="0" count="1" selected="0">
            <x v="188"/>
          </reference>
          <reference field="1" count="2">
            <x v="41"/>
            <x v="58"/>
          </reference>
        </references>
      </pivotArea>
    </format>
    <format dxfId="2516">
      <pivotArea dataOnly="0" labelOnly="1" fieldPosition="0">
        <references count="2">
          <reference field="0" count="1" selected="0">
            <x v="189"/>
          </reference>
          <reference field="1" count="3">
            <x v="41"/>
            <x v="58"/>
            <x v="73"/>
          </reference>
        </references>
      </pivotArea>
    </format>
    <format dxfId="2515">
      <pivotArea dataOnly="0" labelOnly="1" fieldPosition="0">
        <references count="2">
          <reference field="0" count="1" selected="0">
            <x v="190"/>
          </reference>
          <reference field="1" count="4">
            <x v="44"/>
            <x v="58"/>
            <x v="60"/>
            <x v="76"/>
          </reference>
        </references>
      </pivotArea>
    </format>
    <format dxfId="2514">
      <pivotArea dataOnly="0" labelOnly="1" fieldPosition="0">
        <references count="2">
          <reference field="0" count="1" selected="0">
            <x v="19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13">
      <pivotArea dataOnly="0" labelOnly="1" fieldPosition="0">
        <references count="2">
          <reference field="0" count="1" selected="0">
            <x v="192"/>
          </reference>
          <reference field="1" count="3">
            <x v="41"/>
            <x v="58"/>
            <x v="73"/>
          </reference>
        </references>
      </pivotArea>
    </format>
    <format dxfId="2512">
      <pivotArea dataOnly="0" labelOnly="1" fieldPosition="0">
        <references count="2">
          <reference field="0" count="1" selected="0">
            <x v="193"/>
          </reference>
          <reference field="1" count="2">
            <x v="41"/>
            <x v="58"/>
          </reference>
        </references>
      </pivotArea>
    </format>
    <format dxfId="2511">
      <pivotArea dataOnly="0" labelOnly="1" fieldPosition="0">
        <references count="2">
          <reference field="0" count="1" selected="0">
            <x v="19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10">
      <pivotArea dataOnly="0" labelOnly="1" fieldPosition="0">
        <references count="2">
          <reference field="0" count="1" selected="0">
            <x v="195"/>
          </reference>
          <reference field="1" count="3">
            <x v="41"/>
            <x v="58"/>
            <x v="73"/>
          </reference>
        </references>
      </pivotArea>
    </format>
    <format dxfId="2509">
      <pivotArea dataOnly="0" labelOnly="1" fieldPosition="0">
        <references count="2">
          <reference field="0" count="1" selected="0">
            <x v="196"/>
          </reference>
          <reference field="1" count="3">
            <x v="41"/>
            <x v="58"/>
            <x v="73"/>
          </reference>
        </references>
      </pivotArea>
    </format>
    <format dxfId="2508">
      <pivotArea dataOnly="0" labelOnly="1" fieldPosition="0">
        <references count="2">
          <reference field="0" count="1" selected="0">
            <x v="197"/>
          </reference>
          <reference field="1" count="3">
            <x v="41"/>
            <x v="58"/>
            <x v="73"/>
          </reference>
        </references>
      </pivotArea>
    </format>
    <format dxfId="2507">
      <pivotArea dataOnly="0" labelOnly="1" fieldPosition="0">
        <references count="2">
          <reference field="0" count="1" selected="0">
            <x v="198"/>
          </reference>
          <reference field="1" count="2">
            <x v="41"/>
            <x v="58"/>
          </reference>
        </references>
      </pivotArea>
    </format>
    <format dxfId="2506">
      <pivotArea dataOnly="0" labelOnly="1" fieldPosition="0">
        <references count="2">
          <reference field="0" count="1" selected="0">
            <x v="199"/>
          </reference>
          <reference field="1" count="3">
            <x v="41"/>
            <x v="58"/>
            <x v="73"/>
          </reference>
        </references>
      </pivotArea>
    </format>
    <format dxfId="2505">
      <pivotArea dataOnly="0" labelOnly="1" fieldPosition="0">
        <references count="2">
          <reference field="0" count="1" selected="0">
            <x v="201"/>
          </reference>
          <reference field="1" count="3">
            <x v="41"/>
            <x v="58"/>
            <x v="73"/>
          </reference>
        </references>
      </pivotArea>
    </format>
    <format dxfId="2504">
      <pivotArea dataOnly="0" labelOnly="1" fieldPosition="0">
        <references count="2">
          <reference field="0" count="1" selected="0">
            <x v="203"/>
          </reference>
          <reference field="1" count="2">
            <x v="41"/>
            <x v="58"/>
          </reference>
        </references>
      </pivotArea>
    </format>
    <format dxfId="2503">
      <pivotArea dataOnly="0" labelOnly="1" fieldPosition="0">
        <references count="2">
          <reference field="0" count="1" selected="0">
            <x v="204"/>
          </reference>
          <reference field="1" count="3">
            <x v="41"/>
            <x v="58"/>
            <x v="73"/>
          </reference>
        </references>
      </pivotArea>
    </format>
    <format dxfId="2502">
      <pivotArea dataOnly="0" labelOnly="1" fieldPosition="0">
        <references count="2">
          <reference field="0" count="1" selected="0">
            <x v="205"/>
          </reference>
          <reference field="1" count="3">
            <x v="41"/>
            <x v="58"/>
            <x v="73"/>
          </reference>
        </references>
      </pivotArea>
    </format>
    <format dxfId="2501">
      <pivotArea dataOnly="0" labelOnly="1" fieldPosition="0">
        <references count="2">
          <reference field="0" count="1" selected="0">
            <x v="20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500">
      <pivotArea dataOnly="0" labelOnly="1" fieldPosition="0">
        <references count="2">
          <reference field="0" count="1" selected="0">
            <x v="207"/>
          </reference>
          <reference field="1" count="3">
            <x v="41"/>
            <x v="58"/>
            <x v="73"/>
          </reference>
        </references>
      </pivotArea>
    </format>
    <format dxfId="2499">
      <pivotArea dataOnly="0" labelOnly="1" fieldPosition="0">
        <references count="2">
          <reference field="0" count="1" selected="0">
            <x v="208"/>
          </reference>
          <reference field="1" count="2">
            <x v="41"/>
            <x v="58"/>
          </reference>
        </references>
      </pivotArea>
    </format>
    <format dxfId="2498">
      <pivotArea dataOnly="0" labelOnly="1" fieldPosition="0">
        <references count="2">
          <reference field="0" count="1" selected="0">
            <x v="209"/>
          </reference>
          <reference field="1" count="3">
            <x v="41"/>
            <x v="58"/>
            <x v="73"/>
          </reference>
        </references>
      </pivotArea>
    </format>
    <format dxfId="2497">
      <pivotArea dataOnly="0" labelOnly="1" fieldPosition="0">
        <references count="2">
          <reference field="0" count="1" selected="0">
            <x v="21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96">
      <pivotArea dataOnly="0" labelOnly="1" fieldPosition="0">
        <references count="2">
          <reference field="0" count="1" selected="0">
            <x v="21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95">
      <pivotArea dataOnly="0" labelOnly="1" fieldPosition="0">
        <references count="2">
          <reference field="0" count="1" selected="0">
            <x v="212"/>
          </reference>
          <reference field="1" count="3">
            <x v="41"/>
            <x v="58"/>
            <x v="73"/>
          </reference>
        </references>
      </pivotArea>
    </format>
    <format dxfId="2494">
      <pivotArea dataOnly="0" labelOnly="1" fieldPosition="0">
        <references count="2">
          <reference field="0" count="1" selected="0">
            <x v="21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93">
      <pivotArea dataOnly="0" labelOnly="1" fieldPosition="0">
        <references count="2">
          <reference field="0" count="1" selected="0">
            <x v="214"/>
          </reference>
          <reference field="1" count="3">
            <x v="41"/>
            <x v="58"/>
            <x v="73"/>
          </reference>
        </references>
      </pivotArea>
    </format>
    <format dxfId="2492">
      <pivotArea dataOnly="0" labelOnly="1" fieldPosition="0">
        <references count="2">
          <reference field="0" count="1" selected="0">
            <x v="21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91">
      <pivotArea dataOnly="0" labelOnly="1" fieldPosition="0">
        <references count="2">
          <reference field="0" count="1" selected="0">
            <x v="216"/>
          </reference>
          <reference field="1" count="3">
            <x v="41"/>
            <x v="58"/>
            <x v="73"/>
          </reference>
        </references>
      </pivotArea>
    </format>
    <format dxfId="2490">
      <pivotArea dataOnly="0" labelOnly="1" fieldPosition="0">
        <references count="2">
          <reference field="0" count="1" selected="0">
            <x v="218"/>
          </reference>
          <reference field="1" count="4">
            <x v="41"/>
            <x v="44"/>
            <x v="73"/>
            <x v="76"/>
          </reference>
        </references>
      </pivotArea>
    </format>
    <format dxfId="2489">
      <pivotArea dataOnly="0" labelOnly="1" fieldPosition="0">
        <references count="2">
          <reference field="0" count="1" selected="0">
            <x v="21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8">
      <pivotArea dataOnly="0" labelOnly="1" fieldPosition="0">
        <references count="2">
          <reference field="0" count="1" selected="0">
            <x v="22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7">
      <pivotArea dataOnly="0" labelOnly="1" fieldPosition="0">
        <references count="2">
          <reference field="0" count="1" selected="0">
            <x v="221"/>
          </reference>
          <reference field="1" count="3">
            <x v="41"/>
            <x v="58"/>
            <x v="73"/>
          </reference>
        </references>
      </pivotArea>
    </format>
    <format dxfId="2486">
      <pivotArea dataOnly="0" labelOnly="1" fieldPosition="0">
        <references count="2">
          <reference field="0" count="1" selected="0">
            <x v="22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5">
      <pivotArea dataOnly="0" labelOnly="1" fieldPosition="0">
        <references count="2">
          <reference field="0" count="1" selected="0">
            <x v="223"/>
          </reference>
          <reference field="1" count="3">
            <x v="41"/>
            <x v="58"/>
            <x v="73"/>
          </reference>
        </references>
      </pivotArea>
    </format>
    <format dxfId="2484">
      <pivotArea dataOnly="0" labelOnly="1" fieldPosition="0">
        <references count="2">
          <reference field="0" count="1" selected="0">
            <x v="22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3">
      <pivotArea dataOnly="0" labelOnly="1" fieldPosition="0">
        <references count="2">
          <reference field="0" count="1" selected="0">
            <x v="22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2">
      <pivotArea dataOnly="0" labelOnly="1" fieldPosition="0">
        <references count="2">
          <reference field="0" count="1" selected="0">
            <x v="227"/>
          </reference>
          <reference field="1" count="3">
            <x v="41"/>
            <x v="58"/>
            <x v="73"/>
          </reference>
        </references>
      </pivotArea>
    </format>
    <format dxfId="2481">
      <pivotArea dataOnly="0" labelOnly="1" fieldPosition="0">
        <references count="2">
          <reference field="0" count="1" selected="0">
            <x v="22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80">
      <pivotArea dataOnly="0" labelOnly="1" fieldPosition="0">
        <references count="2">
          <reference field="0" count="1" selected="0">
            <x v="23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79">
      <pivotArea dataOnly="0" labelOnly="1" fieldPosition="0">
        <references count="2">
          <reference field="0" count="1" selected="0">
            <x v="232"/>
          </reference>
          <reference field="1" count="3">
            <x v="41"/>
            <x v="58"/>
            <x v="73"/>
          </reference>
        </references>
      </pivotArea>
    </format>
    <format dxfId="2478">
      <pivotArea dataOnly="0" labelOnly="1" fieldPosition="0">
        <references count="2">
          <reference field="0" count="1" selected="0">
            <x v="233"/>
          </reference>
          <reference field="1" count="3">
            <x v="41"/>
            <x v="58"/>
            <x v="73"/>
          </reference>
        </references>
      </pivotArea>
    </format>
    <format dxfId="2477">
      <pivotArea dataOnly="0" labelOnly="1" fieldPosition="0">
        <references count="2">
          <reference field="0" count="1" selected="0">
            <x v="23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76">
      <pivotArea dataOnly="0" labelOnly="1" fieldPosition="0">
        <references count="2">
          <reference field="0" count="1" selected="0">
            <x v="235"/>
          </reference>
          <reference field="1" count="3">
            <x v="41"/>
            <x v="58"/>
            <x v="73"/>
          </reference>
        </references>
      </pivotArea>
    </format>
    <format dxfId="2475">
      <pivotArea dataOnly="0" labelOnly="1" fieldPosition="0">
        <references count="2">
          <reference field="0" count="1" selected="0">
            <x v="236"/>
          </reference>
          <reference field="1" count="3">
            <x v="41"/>
            <x v="58"/>
            <x v="73"/>
          </reference>
        </references>
      </pivotArea>
    </format>
    <format dxfId="2474">
      <pivotArea dataOnly="0" labelOnly="1" fieldPosition="0">
        <references count="2">
          <reference field="0" count="1" selected="0">
            <x v="237"/>
          </reference>
          <reference field="1" count="3">
            <x v="41"/>
            <x v="58"/>
            <x v="73"/>
          </reference>
        </references>
      </pivotArea>
    </format>
    <format dxfId="2473">
      <pivotArea dataOnly="0" labelOnly="1" fieldPosition="0">
        <references count="2">
          <reference field="0" count="1" selected="0">
            <x v="23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72">
      <pivotArea dataOnly="0" labelOnly="1" fieldPosition="0">
        <references count="2">
          <reference field="0" count="1" selected="0">
            <x v="239"/>
          </reference>
          <reference field="1" count="3">
            <x v="41"/>
            <x v="58"/>
            <x v="73"/>
          </reference>
        </references>
      </pivotArea>
    </format>
    <format dxfId="2471">
      <pivotArea dataOnly="0" labelOnly="1" fieldPosition="0">
        <references count="2">
          <reference field="0" count="1" selected="0">
            <x v="240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70">
      <pivotArea dataOnly="0" labelOnly="1" fieldPosition="0">
        <references count="2">
          <reference field="0" count="1" selected="0">
            <x v="241"/>
          </reference>
          <reference field="1" count="3">
            <x v="41"/>
            <x v="58"/>
            <x v="73"/>
          </reference>
        </references>
      </pivotArea>
    </format>
    <format dxfId="2469">
      <pivotArea dataOnly="0" labelOnly="1" fieldPosition="0">
        <references count="2">
          <reference field="0" count="1" selected="0">
            <x v="242"/>
          </reference>
          <reference field="1" count="3">
            <x v="41"/>
            <x v="58"/>
            <x v="73"/>
          </reference>
        </references>
      </pivotArea>
    </format>
    <format dxfId="2468">
      <pivotArea dataOnly="0" labelOnly="1" fieldPosition="0">
        <references count="2">
          <reference field="0" count="1" selected="0">
            <x v="245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67">
      <pivotArea dataOnly="0" labelOnly="1" fieldPosition="0">
        <references count="2">
          <reference field="0" count="1" selected="0">
            <x v="246"/>
          </reference>
          <reference field="1" count="3">
            <x v="41"/>
            <x v="58"/>
            <x v="73"/>
          </reference>
        </references>
      </pivotArea>
    </format>
    <format dxfId="2466">
      <pivotArea dataOnly="0" labelOnly="1" fieldPosition="0">
        <references count="2">
          <reference field="0" count="1" selected="0">
            <x v="247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65">
      <pivotArea dataOnly="0" labelOnly="1" fieldPosition="0">
        <references count="2">
          <reference field="0" count="1" selected="0">
            <x v="248"/>
          </reference>
          <reference field="1" count="3">
            <x v="41"/>
            <x v="58"/>
            <x v="73"/>
          </reference>
        </references>
      </pivotArea>
    </format>
    <format dxfId="2464">
      <pivotArea dataOnly="0" labelOnly="1" fieldPosition="0">
        <references count="2">
          <reference field="0" count="1" selected="0">
            <x v="249"/>
          </reference>
          <reference field="1" count="3">
            <x v="41"/>
            <x v="58"/>
            <x v="73"/>
          </reference>
        </references>
      </pivotArea>
    </format>
    <format dxfId="2463">
      <pivotArea dataOnly="0" labelOnly="1" fieldPosition="0">
        <references count="2">
          <reference field="0" count="1" selected="0">
            <x v="251"/>
          </reference>
          <reference field="1" count="7">
            <x v="38"/>
            <x v="41"/>
            <x v="44"/>
            <x v="58"/>
            <x v="60"/>
            <x v="73"/>
            <x v="76"/>
          </reference>
        </references>
      </pivotArea>
    </format>
    <format dxfId="2462">
      <pivotArea dataOnly="0" labelOnly="1" fieldPosition="0">
        <references count="2">
          <reference field="0" count="1" selected="0">
            <x v="252"/>
          </reference>
          <reference field="1" count="3">
            <x v="41"/>
            <x v="58"/>
            <x v="73"/>
          </reference>
        </references>
      </pivotArea>
    </format>
    <format dxfId="2461">
      <pivotArea dataOnly="0" labelOnly="1" fieldPosition="0">
        <references count="2">
          <reference field="0" count="1" selected="0">
            <x v="253"/>
          </reference>
          <reference field="1" count="3">
            <x v="41"/>
            <x v="58"/>
            <x v="73"/>
          </reference>
        </references>
      </pivotArea>
    </format>
    <format dxfId="2460">
      <pivotArea dataOnly="0" labelOnly="1" fieldPosition="0">
        <references count="2">
          <reference field="0" count="1" selected="0">
            <x v="254"/>
          </reference>
          <reference field="1" count="3">
            <x v="41"/>
            <x v="58"/>
            <x v="73"/>
          </reference>
        </references>
      </pivotArea>
    </format>
    <format dxfId="2459">
      <pivotArea dataOnly="0" labelOnly="1" fieldPosition="0">
        <references count="2">
          <reference field="0" count="1" selected="0">
            <x v="255"/>
          </reference>
          <reference field="1" count="3">
            <x v="41"/>
            <x v="58"/>
            <x v="73"/>
          </reference>
        </references>
      </pivotArea>
    </format>
    <format dxfId="2458">
      <pivotArea dataOnly="0" labelOnly="1" fieldPosition="0">
        <references count="2">
          <reference field="0" count="1" selected="0">
            <x v="256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57">
      <pivotArea dataOnly="0" labelOnly="1" fieldPosition="0">
        <references count="2">
          <reference field="0" count="1" selected="0">
            <x v="257"/>
          </reference>
          <reference field="1" count="3">
            <x v="41"/>
            <x v="58"/>
            <x v="73"/>
          </reference>
        </references>
      </pivotArea>
    </format>
    <format dxfId="2456">
      <pivotArea dataOnly="0" labelOnly="1" fieldPosition="0">
        <references count="2">
          <reference field="0" count="1" selected="0">
            <x v="25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55">
      <pivotArea dataOnly="0" labelOnly="1" fieldPosition="0">
        <references count="2">
          <reference field="0" count="1" selected="0">
            <x v="259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54">
      <pivotArea dataOnly="0" labelOnly="1" fieldPosition="0">
        <references count="2">
          <reference field="0" count="1" selected="0">
            <x v="260"/>
          </reference>
          <reference field="1" count="3">
            <x v="41"/>
            <x v="58"/>
            <x v="73"/>
          </reference>
        </references>
      </pivotArea>
    </format>
    <format dxfId="2453">
      <pivotArea dataOnly="0" labelOnly="1" fieldPosition="0">
        <references count="2">
          <reference field="0" count="1" selected="0">
            <x v="261"/>
          </reference>
          <reference field="1" count="2">
            <x v="41"/>
            <x v="58"/>
          </reference>
        </references>
      </pivotArea>
    </format>
    <format dxfId="2452">
      <pivotArea dataOnly="0" labelOnly="1" fieldPosition="0">
        <references count="2">
          <reference field="0" count="1" selected="0">
            <x v="26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51">
      <pivotArea dataOnly="0" labelOnly="1" fieldPosition="0">
        <references count="2">
          <reference field="0" count="1" selected="0">
            <x v="26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50">
      <pivotArea dataOnly="0" labelOnly="1" fieldPosition="0">
        <references count="2">
          <reference field="0" count="1" selected="0">
            <x v="264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49">
      <pivotArea dataOnly="0" labelOnly="1" fieldPosition="0">
        <references count="2">
          <reference field="0" count="1" selected="0">
            <x v="265"/>
          </reference>
          <reference field="1" count="3">
            <x v="41"/>
            <x v="58"/>
            <x v="73"/>
          </reference>
        </references>
      </pivotArea>
    </format>
    <format dxfId="2448">
      <pivotArea dataOnly="0" labelOnly="1" fieldPosition="0">
        <references count="2">
          <reference field="0" count="1" selected="0">
            <x v="266"/>
          </reference>
          <reference field="1" count="3">
            <x v="41"/>
            <x v="58"/>
            <x v="73"/>
          </reference>
        </references>
      </pivotArea>
    </format>
    <format dxfId="2447">
      <pivotArea dataOnly="0" labelOnly="1" fieldPosition="0">
        <references count="2">
          <reference field="0" count="1" selected="0">
            <x v="267"/>
          </reference>
          <reference field="1" count="3">
            <x v="41"/>
            <x v="58"/>
            <x v="73"/>
          </reference>
        </references>
      </pivotArea>
    </format>
    <format dxfId="2446">
      <pivotArea dataOnly="0" labelOnly="1" fieldPosition="0">
        <references count="2">
          <reference field="0" count="1" selected="0">
            <x v="268"/>
          </reference>
          <reference field="1" count="3">
            <x v="41"/>
            <x v="58"/>
            <x v="73"/>
          </reference>
        </references>
      </pivotArea>
    </format>
    <format dxfId="2445">
      <pivotArea dataOnly="0" labelOnly="1" fieldPosition="0">
        <references count="2">
          <reference field="0" count="1" selected="0">
            <x v="269"/>
          </reference>
          <reference field="1" count="3">
            <x v="41"/>
            <x v="58"/>
            <x v="73"/>
          </reference>
        </references>
      </pivotArea>
    </format>
    <format dxfId="2444">
      <pivotArea dataOnly="0" labelOnly="1" fieldPosition="0">
        <references count="2">
          <reference field="0" count="1" selected="0">
            <x v="270"/>
          </reference>
          <reference field="1" count="3">
            <x v="41"/>
            <x v="58"/>
            <x v="73"/>
          </reference>
        </references>
      </pivotArea>
    </format>
    <format dxfId="2443">
      <pivotArea dataOnly="0" labelOnly="1" fieldPosition="0">
        <references count="2">
          <reference field="0" count="1" selected="0">
            <x v="271"/>
          </reference>
          <reference field="1" count="3">
            <x v="41"/>
            <x v="58"/>
            <x v="73"/>
          </reference>
        </references>
      </pivotArea>
    </format>
    <format dxfId="2442">
      <pivotArea dataOnly="0" labelOnly="1" fieldPosition="0">
        <references count="2">
          <reference field="0" count="1" selected="0">
            <x v="272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41">
      <pivotArea dataOnly="0" labelOnly="1" fieldPosition="0">
        <references count="2">
          <reference field="0" count="1" selected="0">
            <x v="273"/>
          </reference>
          <reference field="1" count="3">
            <x v="41"/>
            <x v="58"/>
            <x v="73"/>
          </reference>
        </references>
      </pivotArea>
    </format>
    <format dxfId="2440">
      <pivotArea dataOnly="0" labelOnly="1" fieldPosition="0">
        <references count="2">
          <reference field="0" count="1" selected="0">
            <x v="274"/>
          </reference>
          <reference field="1" count="2">
            <x v="41"/>
            <x v="58"/>
          </reference>
        </references>
      </pivotArea>
    </format>
    <format dxfId="2439">
      <pivotArea dataOnly="0" labelOnly="1" fieldPosition="0">
        <references count="2">
          <reference field="0" count="1" selected="0">
            <x v="275"/>
          </reference>
          <reference field="1" count="2">
            <x v="41"/>
            <x v="58"/>
          </reference>
        </references>
      </pivotArea>
    </format>
    <format dxfId="2438">
      <pivotArea dataOnly="0" labelOnly="1" fieldPosition="0">
        <references count="2">
          <reference field="0" count="1" selected="0">
            <x v="276"/>
          </reference>
          <reference field="1" count="3">
            <x v="41"/>
            <x v="58"/>
            <x v="73"/>
          </reference>
        </references>
      </pivotArea>
    </format>
    <format dxfId="2437">
      <pivotArea dataOnly="0" labelOnly="1" fieldPosition="0">
        <references count="2">
          <reference field="0" count="1" selected="0">
            <x v="277"/>
          </reference>
          <reference field="1" count="3">
            <x v="41"/>
            <x v="58"/>
            <x v="73"/>
          </reference>
        </references>
      </pivotArea>
    </format>
    <format dxfId="2436">
      <pivotArea dataOnly="0" labelOnly="1" fieldPosition="0">
        <references count="2">
          <reference field="0" count="1" selected="0">
            <x v="278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35">
      <pivotArea dataOnly="0" labelOnly="1" fieldPosition="0">
        <references count="2">
          <reference field="0" count="1" selected="0">
            <x v="279"/>
          </reference>
          <reference field="1" count="3">
            <x v="41"/>
            <x v="58"/>
            <x v="73"/>
          </reference>
        </references>
      </pivotArea>
    </format>
    <format dxfId="2434">
      <pivotArea dataOnly="0" labelOnly="1" fieldPosition="0">
        <references count="2">
          <reference field="0" count="1" selected="0">
            <x v="280"/>
          </reference>
          <reference field="1" count="3">
            <x v="41"/>
            <x v="58"/>
            <x v="73"/>
          </reference>
        </references>
      </pivotArea>
    </format>
    <format dxfId="2433">
      <pivotArea dataOnly="0" labelOnly="1" fieldPosition="0">
        <references count="2">
          <reference field="0" count="1" selected="0">
            <x v="281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32">
      <pivotArea dataOnly="0" labelOnly="1" fieldPosition="0">
        <references count="2">
          <reference field="0" count="1" selected="0">
            <x v="283"/>
          </reference>
          <reference field="1" count="6">
            <x v="41"/>
            <x v="44"/>
            <x v="58"/>
            <x v="60"/>
            <x v="73"/>
            <x v="76"/>
          </reference>
        </references>
      </pivotArea>
    </format>
    <format dxfId="2431">
      <pivotArea dataOnly="0" labelOnly="1" fieldPosition="0">
        <references count="2">
          <reference field="0" count="1" selected="0">
            <x v="284"/>
          </reference>
          <reference field="1" count="3">
            <x v="41"/>
            <x v="58"/>
            <x v="73"/>
          </reference>
        </references>
      </pivotArea>
    </format>
    <format dxfId="24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A6B154-F6B5-4C3B-8E67-15AA3D878F36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rowHeaderCaption="Beneficiary Name">
  <location ref="A3:C4368" firstHeaderRow="0" firstDataRow="1" firstDataCol="1" rowPageCount="1" colPageCount="1"/>
  <pivotFields count="4">
    <pivotField axis="axisRow" showAll="0" defaultSubtota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showAll="0">
      <items count="135">
        <item x="40"/>
        <item m="1" x="125"/>
        <item x="0"/>
        <item x="41"/>
        <item x="94"/>
        <item x="42"/>
        <item x="1"/>
        <item x="43"/>
        <item x="95"/>
        <item x="44"/>
        <item x="2"/>
        <item x="45"/>
        <item x="46"/>
        <item x="3"/>
        <item x="4"/>
        <item x="47"/>
        <item x="96"/>
        <item x="48"/>
        <item x="5"/>
        <item x="6"/>
        <item x="49"/>
        <item x="97"/>
        <item x="50"/>
        <item x="7"/>
        <item x="51"/>
        <item x="34"/>
        <item m="1" x="117"/>
        <item x="8"/>
        <item x="9"/>
        <item x="52"/>
        <item x="92"/>
        <item x="10"/>
        <item x="103"/>
        <item x="93"/>
        <item x="35"/>
        <item m="1" x="118"/>
        <item x="11"/>
        <item x="53"/>
        <item x="91"/>
        <item m="1" x="119"/>
        <item x="104"/>
        <item x="36"/>
        <item m="1" x="130"/>
        <item x="12"/>
        <item x="54"/>
        <item x="105"/>
        <item x="37"/>
        <item m="1" x="131"/>
        <item x="13"/>
        <item x="55"/>
        <item x="56"/>
        <item m="1" x="132"/>
        <item x="106"/>
        <item x="38"/>
        <item m="1" x="133"/>
        <item x="14"/>
        <item x="57"/>
        <item x="107"/>
        <item x="39"/>
        <item x="15"/>
        <item x="58"/>
        <item x="108"/>
        <item x="59"/>
        <item m="1" x="120"/>
        <item x="16"/>
        <item x="17"/>
        <item x="60"/>
        <item x="109"/>
        <item x="61"/>
        <item m="1" x="121"/>
        <item x="18"/>
        <item x="62"/>
        <item x="110"/>
        <item x="63"/>
        <item m="1" x="122"/>
        <item x="19"/>
        <item x="64"/>
        <item x="90"/>
        <item x="111"/>
        <item x="65"/>
        <item m="1" x="123"/>
        <item x="20"/>
        <item x="66"/>
        <item m="1" x="126"/>
        <item x="112"/>
        <item x="67"/>
        <item m="1" x="124"/>
        <item x="21"/>
        <item x="68"/>
        <item x="113"/>
        <item x="69"/>
        <item x="22"/>
        <item x="70"/>
        <item x="114"/>
        <item x="71"/>
        <item x="23"/>
        <item x="72"/>
        <item x="115"/>
        <item h="1" x="73"/>
        <item x="74"/>
        <item m="1" x="127"/>
        <item x="24"/>
        <item x="75"/>
        <item x="98"/>
        <item x="76"/>
        <item x="25"/>
        <item x="77"/>
        <item x="99"/>
        <item x="78"/>
        <item x="26"/>
        <item x="79"/>
        <item x="80"/>
        <item m="1" x="128"/>
        <item x="27"/>
        <item x="81"/>
        <item x="100"/>
        <item x="82"/>
        <item x="28"/>
        <item x="83"/>
        <item x="101"/>
        <item x="84"/>
        <item x="29"/>
        <item x="85"/>
        <item x="30"/>
        <item x="86"/>
        <item m="1" x="129"/>
        <item x="31"/>
        <item x="87"/>
        <item x="102"/>
        <item x="32"/>
        <item x="88"/>
        <item x="33"/>
        <item x="89"/>
        <item h="1" x="116"/>
        <item t="default"/>
      </items>
    </pivotField>
    <pivotField dataField="1" numFmtId="164" showAll="0"/>
    <pivotField axis="axisPage" dataField="1" multipleItemSelectionAllowed="1" showAll="0">
      <items count="57">
        <item h="1" x="4"/>
        <item h="1" x="18"/>
        <item h="1" x="24"/>
        <item h="1" x="25"/>
        <item h="1" x="7"/>
        <item h="1" x="46"/>
        <item h="1" x="27"/>
        <item h="1" x="44"/>
        <item h="1" x="6"/>
        <item h="1" x="40"/>
        <item h="1" x="39"/>
        <item h="1" x="37"/>
        <item h="1" x="35"/>
        <item h="1" x="11"/>
        <item h="1" x="20"/>
        <item h="1" x="19"/>
        <item h="1" x="8"/>
        <item h="1" x="53"/>
        <item h="1" x="26"/>
        <item h="1" x="42"/>
        <item h="1" x="28"/>
        <item h="1" x="33"/>
        <item h="1" x="2"/>
        <item h="1" x="5"/>
        <item h="1" x="10"/>
        <item h="1" x="41"/>
        <item h="1" x="12"/>
        <item x="21"/>
        <item x="9"/>
        <item x="0"/>
        <item x="38"/>
        <item x="22"/>
        <item x="23"/>
        <item m="1" x="54"/>
        <item x="29"/>
        <item x="45"/>
        <item x="50"/>
        <item x="30"/>
        <item x="16"/>
        <item x="51"/>
        <item x="43"/>
        <item m="1" x="55"/>
        <item x="15"/>
        <item x="49"/>
        <item x="32"/>
        <item x="31"/>
        <item x="13"/>
        <item x="14"/>
        <item h="1" x="3"/>
        <item h="1" x="1"/>
        <item h="1" x="34"/>
        <item h="1" x="52"/>
        <item h="1" x="17"/>
        <item h="1" x="36"/>
        <item h="1" x="48"/>
        <item h="1" x="47"/>
        <item t="default"/>
      </items>
    </pivotField>
  </pivotFields>
  <rowFields count="2">
    <field x="0"/>
    <field x="1"/>
  </rowFields>
  <rowItems count="4365">
    <i>
      <x/>
    </i>
    <i r="1">
      <x v="2"/>
    </i>
    <i r="1">
      <x v="6"/>
    </i>
    <i r="1">
      <x v="13"/>
    </i>
    <i r="1">
      <x v="18"/>
    </i>
    <i r="1">
      <x v="48"/>
    </i>
    <i r="1">
      <x v="87"/>
    </i>
    <i r="1">
      <x v="91"/>
    </i>
    <i r="1">
      <x v="95"/>
    </i>
    <i r="1">
      <x v="101"/>
    </i>
    <i r="1">
      <x v="105"/>
    </i>
    <i r="1">
      <x v="113"/>
    </i>
    <i r="1">
      <x v="117"/>
    </i>
    <i r="1">
      <x v="121"/>
    </i>
    <i r="1">
      <x v="123"/>
    </i>
    <i r="1">
      <x v="126"/>
    </i>
    <i>
      <x v="1"/>
    </i>
    <i r="1">
      <x v="46"/>
    </i>
    <i>
      <x v="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3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"/>
    </i>
    <i r="1">
      <x v="79"/>
    </i>
    <i>
      <x v="15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3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3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38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3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4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2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4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49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5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5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5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5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6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6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67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6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1"/>
    </i>
    <i r="1">
      <x v="3"/>
    </i>
    <i r="1">
      <x v="7"/>
    </i>
    <i r="1">
      <x v="15"/>
    </i>
    <i r="1">
      <x v="20"/>
    </i>
    <i r="1">
      <x v="46"/>
    </i>
    <i r="1">
      <x v="50"/>
    </i>
    <i r="1">
      <x v="82"/>
    </i>
    <i r="1">
      <x v="102"/>
    </i>
    <i r="1">
      <x v="106"/>
    </i>
    <i r="1">
      <x v="114"/>
    </i>
    <i r="1">
      <x v="118"/>
    </i>
    <i r="1">
      <x v="120"/>
    </i>
    <i r="1">
      <x v="122"/>
    </i>
    <i r="1">
      <x v="127"/>
    </i>
    <i>
      <x v="7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74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5"/>
    </i>
    <i r="1">
      <x/>
    </i>
    <i r="1">
      <x v="5"/>
    </i>
    <i r="1">
      <x v="12"/>
    </i>
    <i r="1">
      <x v="17"/>
    </i>
    <i r="1">
      <x v="41"/>
    </i>
    <i r="1">
      <x v="46"/>
    </i>
    <i r="1">
      <x v="58"/>
    </i>
    <i r="1">
      <x v="73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7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8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8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8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91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9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0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0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0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0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0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1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1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1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1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1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16"/>
    </i>
    <i r="1">
      <x v="3"/>
    </i>
    <i r="1">
      <x v="7"/>
    </i>
    <i r="1">
      <x v="15"/>
    </i>
    <i r="1">
      <x v="20"/>
    </i>
    <i r="1">
      <x v="50"/>
    </i>
    <i r="1">
      <x v="82"/>
    </i>
    <i r="1">
      <x v="102"/>
    </i>
    <i r="1">
      <x v="106"/>
    </i>
    <i r="1">
      <x v="114"/>
    </i>
    <i r="1">
      <x v="118"/>
    </i>
    <i r="1">
      <x v="120"/>
    </i>
    <i r="1">
      <x v="122"/>
    </i>
    <i r="1">
      <x v="127"/>
    </i>
    <i>
      <x v="11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1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19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0"/>
    </i>
    <i r="1">
      <x v="3"/>
    </i>
    <i r="1">
      <x v="7"/>
    </i>
    <i r="1">
      <x v="15"/>
    </i>
    <i r="1">
      <x v="20"/>
    </i>
    <i r="1">
      <x v="50"/>
    </i>
    <i r="1">
      <x v="82"/>
    </i>
    <i r="1">
      <x v="102"/>
    </i>
    <i r="1">
      <x v="106"/>
    </i>
    <i r="1">
      <x v="114"/>
    </i>
    <i r="1">
      <x v="118"/>
    </i>
    <i r="1">
      <x v="122"/>
    </i>
    <i r="1">
      <x v="127"/>
    </i>
    <i>
      <x v="12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2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2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2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4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3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3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3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4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4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4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4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4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5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5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5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5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6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6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66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6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69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72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76"/>
    </i>
    <i r="1">
      <x v="46"/>
    </i>
    <i>
      <x v="17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78"/>
    </i>
    <i r="1">
      <x v="3"/>
    </i>
    <i r="1">
      <x v="7"/>
    </i>
    <i r="1">
      <x v="15"/>
    </i>
    <i r="1">
      <x v="20"/>
    </i>
    <i r="1">
      <x v="50"/>
    </i>
    <i r="1">
      <x v="82"/>
    </i>
    <i r="1">
      <x v="102"/>
    </i>
    <i r="1">
      <x v="106"/>
    </i>
    <i r="1">
      <x v="114"/>
    </i>
    <i r="1">
      <x v="118"/>
    </i>
    <i r="1">
      <x v="122"/>
    </i>
    <i r="1">
      <x v="127"/>
    </i>
    <i>
      <x v="17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3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8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91"/>
    </i>
    <i r="1">
      <x/>
    </i>
    <i r="1">
      <x v="3"/>
    </i>
    <i r="1">
      <x v="4"/>
    </i>
    <i r="1">
      <x v="5"/>
    </i>
    <i r="1">
      <x v="7"/>
    </i>
    <i r="1">
      <x v="8"/>
    </i>
    <i r="1">
      <x v="12"/>
    </i>
    <i r="1">
      <x v="15"/>
    </i>
    <i r="1">
      <x v="16"/>
    </i>
    <i r="1">
      <x v="17"/>
    </i>
    <i r="1">
      <x v="20"/>
    </i>
    <i r="1">
      <x v="21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3"/>
    </i>
    <i r="1">
      <x v="104"/>
    </i>
    <i r="1">
      <x v="106"/>
    </i>
    <i r="1">
      <x v="107"/>
    </i>
    <i r="1">
      <x v="111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2"/>
    </i>
    <i r="1">
      <x v="124"/>
    </i>
    <i r="1">
      <x v="127"/>
    </i>
    <i r="1">
      <x v="128"/>
    </i>
    <i>
      <x v="19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19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19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0"/>
    </i>
    <i r="1">
      <x/>
    </i>
    <i r="1">
      <x v="5"/>
    </i>
    <i r="1">
      <x v="12"/>
    </i>
    <i r="1">
      <x v="17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3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0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8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0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1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1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1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1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1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1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1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18"/>
    </i>
    <i r="1">
      <x v="122"/>
    </i>
    <i>
      <x v="21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20"/>
    </i>
    <i r="1">
      <x/>
    </i>
    <i r="1">
      <x v="3"/>
    </i>
    <i r="1">
      <x v="4"/>
    </i>
    <i r="1">
      <x v="5"/>
    </i>
    <i r="1">
      <x v="7"/>
    </i>
    <i r="1">
      <x v="8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3"/>
    </i>
    <i r="1">
      <x v="104"/>
    </i>
    <i r="1">
      <x v="106"/>
    </i>
    <i r="1">
      <x v="107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2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22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2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2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2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2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28"/>
    </i>
    <i r="1">
      <x v="12"/>
    </i>
    <i r="1">
      <x v="17"/>
    </i>
    <i r="1">
      <x v="111"/>
    </i>
    <i r="1">
      <x v="116"/>
    </i>
    <i r="1">
      <x v="120"/>
    </i>
    <i r="1">
      <x v="124"/>
    </i>
    <i>
      <x v="22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30"/>
    </i>
    <i r="1">
      <x v="46"/>
    </i>
    <i r="1">
      <x v="79"/>
    </i>
    <i r="1">
      <x v="120"/>
    </i>
    <i>
      <x v="23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3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3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3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3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3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4"/>
    </i>
    <i r="1">
      <x v="46"/>
    </i>
    <i r="1">
      <x v="49"/>
    </i>
    <i r="1">
      <x v="50"/>
    </i>
    <i r="1">
      <x v="60"/>
    </i>
    <i r="1">
      <x v="79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3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38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3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0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4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3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4"/>
    </i>
    <i r="1">
      <x v="120"/>
    </i>
    <i>
      <x v="245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4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7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4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4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52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6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5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58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59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6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1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6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64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65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8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6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1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2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73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4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5"/>
    </i>
    <i r="1">
      <x/>
    </i>
    <i r="1">
      <x v="5"/>
    </i>
    <i r="1">
      <x v="12"/>
    </i>
    <i r="1">
      <x v="17"/>
    </i>
    <i r="1">
      <x v="46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6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7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78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79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80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  <i>
      <x v="281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83"/>
    </i>
    <i r="1">
      <x/>
    </i>
    <i r="1">
      <x v="3"/>
    </i>
    <i r="1">
      <x v="5"/>
    </i>
    <i r="1">
      <x v="7"/>
    </i>
    <i r="1">
      <x v="12"/>
    </i>
    <i r="1">
      <x v="15"/>
    </i>
    <i r="1">
      <x v="17"/>
    </i>
    <i r="1">
      <x v="20"/>
    </i>
    <i r="1">
      <x v="46"/>
    </i>
    <i r="1">
      <x v="49"/>
    </i>
    <i r="1">
      <x v="50"/>
    </i>
    <i r="1">
      <x v="79"/>
    </i>
    <i r="1">
      <x v="82"/>
    </i>
    <i r="1">
      <x v="99"/>
    </i>
    <i r="1">
      <x v="102"/>
    </i>
    <i r="1">
      <x v="104"/>
    </i>
    <i r="1">
      <x v="106"/>
    </i>
    <i r="1">
      <x v="111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7"/>
    </i>
    <i>
      <x v="284"/>
    </i>
    <i r="1">
      <x/>
    </i>
    <i r="1">
      <x v="5"/>
    </i>
    <i r="1">
      <x v="12"/>
    </i>
    <i r="1">
      <x v="17"/>
    </i>
    <i r="1">
      <x v="46"/>
    </i>
    <i r="1">
      <x v="79"/>
    </i>
    <i r="1">
      <x v="99"/>
    </i>
    <i r="1">
      <x v="104"/>
    </i>
    <i r="1">
      <x v="111"/>
    </i>
    <i r="1">
      <x v="116"/>
    </i>
    <i r="1">
      <x v="120"/>
    </i>
    <i r="1">
      <x v="124"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Total Payment Amount" fld="2" baseField="0" baseItem="0" numFmtId="164"/>
    <dataField name="Date of Payment" fld="3" subtotal="product" baseField="0" baseItem="0" numFmtId="14"/>
  </dataFields>
  <formats count="1214">
    <format dxfId="2429">
      <pivotArea field="0" type="button" dataOnly="0" labelOnly="1" outline="0" axis="axisRow" fieldPosition="0"/>
    </format>
    <format dxfId="24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27">
      <pivotArea field="0" type="button" dataOnly="0" labelOnly="1" outline="0" axis="axisRow" fieldPosition="0"/>
    </format>
    <format dxfId="24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23">
      <pivotArea collapsedLevelsAreSubtotals="1" fieldPosition="0">
        <references count="3">
          <reference field="4294967294" count="1" selected="0">
            <x v="0"/>
          </reference>
          <reference field="0" count="0" selected="0"/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24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2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1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1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1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15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414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2413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2412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411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410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9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8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2407">
      <pivotArea dataOnly="0" labelOnly="1" fieldPosition="0">
        <references count="2">
          <reference field="0" count="1" selected="0">
            <x v="5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406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5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1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0"/>
            <x v="102"/>
            <x v="104"/>
            <x v="106"/>
          </reference>
        </references>
      </pivotArea>
    </format>
    <format dxfId="2404">
      <pivotArea dataOnly="0" labelOnly="1" fieldPosition="0">
        <references count="2">
          <reference field="0" count="1" selected="0">
            <x v="7"/>
          </reference>
          <reference field="1" count="14">
            <x v="108"/>
            <x v="110"/>
            <x v="111"/>
            <x v="112"/>
            <x v="114"/>
            <x v="116"/>
            <x v="118"/>
            <x v="120"/>
            <x v="122"/>
            <x v="124"/>
            <x v="125"/>
            <x v="127"/>
            <x v="130"/>
            <x v="132"/>
          </reference>
        </references>
      </pivotArea>
    </format>
    <format dxfId="2403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2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1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400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9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8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2397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2396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5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4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3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2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91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2390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9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8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7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6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5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4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3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2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81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2380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79">
      <pivotArea dataOnly="0" labelOnly="1" fieldPosition="0">
        <references count="2">
          <reference field="0" count="1" selected="0">
            <x v="3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78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2377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76">
      <pivotArea dataOnly="0" labelOnly="1" fieldPosition="0">
        <references count="2">
          <reference field="0" count="1" selected="0">
            <x v="3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75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74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73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72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71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6"/>
            <x v="29"/>
            <x v="35"/>
            <x v="37"/>
            <x v="39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2370">
      <pivotArea dataOnly="0" labelOnly="1" fieldPosition="0">
        <references count="2">
          <reference field="0" count="1" selected="0">
            <x v="38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69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6"/>
            <x v="71"/>
            <x v="74"/>
            <x v="76"/>
            <x v="80"/>
            <x v="82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2368">
      <pivotArea dataOnly="0" labelOnly="1" fieldPosition="0">
        <references count="2">
          <reference field="0" count="1" selected="0">
            <x v="39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2367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66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65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64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63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62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7"/>
            <x v="50"/>
            <x v="53"/>
            <x v="54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2361">
      <pivotArea dataOnly="0" labelOnly="1" fieldPosition="0">
        <references count="2">
          <reference field="0" count="1" selected="0">
            <x v="45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60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9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8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7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6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5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7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2354">
      <pivotArea dataOnly="0" labelOnly="1" fieldPosition="0">
        <references count="2">
          <reference field="0" count="1" selected="0">
            <x v="51"/>
          </reference>
          <reference field="1" count="14"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53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2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51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2350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2349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48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47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46">
      <pivotArea dataOnly="0" labelOnly="1" fieldPosition="0">
        <references count="2">
          <reference field="0" count="1" selected="0">
            <x v="5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45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44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43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42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2341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2340">
      <pivotArea dataOnly="0" labelOnly="1" fieldPosition="0">
        <references count="2">
          <reference field="0" count="1" selected="0">
            <x v="62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39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38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37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36">
      <pivotArea dataOnly="0" labelOnly="1" fieldPosition="0">
        <references count="2">
          <reference field="0" count="1" selected="0">
            <x v="6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35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2334">
      <pivotArea dataOnly="0" labelOnly="1" fieldPosition="0">
        <references count="2">
          <reference field="0" count="1" selected="0">
            <x v="66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2333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32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31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30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9">
      <pivotArea dataOnly="0" labelOnly="1" fieldPosition="0">
        <references count="2">
          <reference field="0" count="1" selected="0">
            <x v="71"/>
          </reference>
          <reference field="1" count="43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3"/>
            <x v="66"/>
            <x v="69"/>
            <x v="71"/>
            <x v="74"/>
            <x v="76"/>
            <x v="80"/>
            <x v="82"/>
            <x v="83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2328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7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326">
      <pivotArea dataOnly="0" labelOnly="1" fieldPosition="0">
        <references count="2">
          <reference field="0" count="1" selected="0">
            <x v="7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325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4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3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2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1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20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2319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8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7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6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8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15">
      <pivotArea dataOnly="0" labelOnly="1" fieldPosition="0">
        <references count="2">
          <reference field="0" count="1" selected="0">
            <x v="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14">
      <pivotArea dataOnly="0" labelOnly="1" fieldPosition="0">
        <references count="2">
          <reference field="0" count="1" selected="0">
            <x v="8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4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13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2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1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10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9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8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307">
      <pivotArea dataOnly="0" labelOnly="1" fieldPosition="0">
        <references count="2">
          <reference field="0" count="1" selected="0">
            <x v="9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306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5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4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2303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2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1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300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9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8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7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6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5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2294">
      <pivotArea dataOnly="0" labelOnly="1" fieldPosition="0">
        <references count="2">
          <reference field="0" count="1" selected="0">
            <x v="102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93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292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2291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90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89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2288">
      <pivotArea dataOnly="0" labelOnly="1" fieldPosition="0">
        <references count="2">
          <reference field="0" count="1" selected="0">
            <x v="10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87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86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85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2284">
      <pivotArea dataOnly="0" labelOnly="1" fieldPosition="0">
        <references count="2">
          <reference field="0" count="1" selected="0">
            <x v="109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83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282">
      <pivotArea dataOnly="0" labelOnly="1" fieldPosition="0">
        <references count="2">
          <reference field="0" count="1" selected="0">
            <x v="11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281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80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2279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2278">
      <pivotArea dataOnly="0" labelOnly="1" fieldPosition="0">
        <references count="2">
          <reference field="0" count="1" selected="0">
            <x v="11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77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76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75">
      <pivotArea dataOnly="0" labelOnly="1" fieldPosition="0">
        <references count="2">
          <reference field="0" count="1" selected="0">
            <x v="116"/>
          </reference>
          <reference field="1" count="38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4"/>
            <x v="56"/>
            <x v="60"/>
            <x v="66"/>
            <x v="71"/>
            <x v="76"/>
            <x v="82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2274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2"/>
            <x v="114"/>
            <x v="116"/>
            <x v="118"/>
            <x v="120"/>
            <x v="122"/>
          </reference>
        </references>
      </pivotArea>
    </format>
    <format dxfId="2273">
      <pivotArea dataOnly="0" labelOnly="1" fieldPosition="0">
        <references count="2">
          <reference field="0" count="1" selected="0">
            <x v="117"/>
          </reference>
          <reference field="1" count="5">
            <x v="124"/>
            <x v="125"/>
            <x v="127"/>
            <x v="130"/>
            <x v="132"/>
          </reference>
        </references>
      </pivotArea>
    </format>
    <format dxfId="2272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71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70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2269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68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67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66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65">
      <pivotArea dataOnly="0" labelOnly="1" fieldPosition="0">
        <references count="2">
          <reference field="0" count="1" selected="0">
            <x v="12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64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2263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62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61">
      <pivotArea dataOnly="0" labelOnly="1" fieldPosition="0">
        <references count="2">
          <reference field="0" count="1" selected="0">
            <x v="12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60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9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8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7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6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5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4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53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252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251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2250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49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48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47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46">
      <pivotArea dataOnly="0" labelOnly="1" fieldPosition="0">
        <references count="2">
          <reference field="0" count="1" selected="0">
            <x v="13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45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44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43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242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241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40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2239">
      <pivotArea dataOnly="0" labelOnly="1" fieldPosition="0">
        <references count="2">
          <reference field="0" count="1" selected="0">
            <x v="144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38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2237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36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35">
      <pivotArea dataOnly="0" labelOnly="1" fieldPosition="0">
        <references count="2">
          <reference field="0" count="1" selected="0">
            <x v="14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34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33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32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31">
      <pivotArea dataOnly="0" labelOnly="1" fieldPosition="0">
        <references count="2">
          <reference field="0" count="1" selected="0">
            <x v="15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30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9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8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7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2226">
      <pivotArea dataOnly="0" labelOnly="1" fieldPosition="0">
        <references count="2">
          <reference field="0" count="1" selected="0">
            <x v="154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25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24">
      <pivotArea dataOnly="0" labelOnly="1" fieldPosition="0">
        <references count="2">
          <reference field="0" count="1" selected="0">
            <x v="15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23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2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1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20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219">
      <pivotArea dataOnly="0" labelOnly="1" fieldPosition="0">
        <references count="2">
          <reference field="0" count="1" selected="0">
            <x v="1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18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17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16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15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2214">
      <pivotArea dataOnly="0" labelOnly="1" fieldPosition="0">
        <references count="2">
          <reference field="0" count="1" selected="0">
            <x v="16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13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12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2211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2210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09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2208">
      <pivotArea dataOnly="0" labelOnly="1" fieldPosition="0">
        <references count="2">
          <reference field="0" count="1" selected="0">
            <x v="16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207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06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05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204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203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2202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01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200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9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2198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2197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2196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5">
      <pivotArea dataOnly="0" labelOnly="1" fieldPosition="0">
        <references count="2">
          <reference field="0" count="1" selected="0">
            <x v="178"/>
          </reference>
          <reference field="1" count="28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6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2194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3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2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1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90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9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8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7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6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5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4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83">
      <pivotArea dataOnly="0" labelOnly="1" fieldPosition="0">
        <references count="2">
          <reference field="0" count="1" selected="0">
            <x v="190"/>
          </reference>
          <reference field="1" count="49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82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</reference>
        </references>
      </pivotArea>
    </format>
    <format dxfId="2181">
      <pivotArea dataOnly="0" labelOnly="1" fieldPosition="0">
        <references count="2">
          <reference field="0" count="1" selected="0">
            <x v="191"/>
          </reference>
          <reference field="1" count="22"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2180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9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8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177">
      <pivotArea dataOnly="0" labelOnly="1" fieldPosition="0">
        <references count="2">
          <reference field="0" count="1" selected="0">
            <x v="19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76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5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4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3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2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1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70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9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2168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7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6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5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64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63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2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1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60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2159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2158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157">
      <pivotArea dataOnly="0" labelOnly="1" fieldPosition="0">
        <references count="2">
          <reference field="0" count="1" selected="0">
            <x v="21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56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55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154">
      <pivotArea dataOnly="0" labelOnly="1" fieldPosition="0">
        <references count="2">
          <reference field="0" count="1" selected="0">
            <x v="21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53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52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2151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50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49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2148">
      <pivotArea dataOnly="0" labelOnly="1" fieldPosition="0">
        <references count="2">
          <reference field="0" count="1" selected="0">
            <x v="218"/>
          </reference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2147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46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45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2144">
      <pivotArea dataOnly="0" labelOnly="1" fieldPosition="0">
        <references count="2">
          <reference field="0" count="1" selected="0">
            <x v="220"/>
          </reference>
          <reference field="1" count="16">
            <x v="103"/>
            <x v="104"/>
            <x v="106"/>
            <x v="107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43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42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41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40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2139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2138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2137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2136">
      <pivotArea dataOnly="0" labelOnly="1" fieldPosition="0">
        <references count="2">
          <reference field="0" count="1" selected="0">
            <x v="22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35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34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2133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32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31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2130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29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28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27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26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25">
      <pivotArea dataOnly="0" labelOnly="1" fieldPosition="0">
        <references count="2">
          <reference field="0" count="1" selected="0">
            <x v="23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24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23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2122">
      <pivotArea dataOnly="0" labelOnly="1" fieldPosition="0">
        <references count="2">
          <reference field="0" count="1" selected="0">
            <x v="2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21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20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19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18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17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2116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2115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14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13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12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2111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110">
      <pivotArea dataOnly="0" labelOnly="1" fieldPosition="0">
        <references count="2">
          <reference field="0" count="1" selected="0">
            <x v="24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09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08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2107">
      <pivotArea dataOnly="0" labelOnly="1" fieldPosition="0">
        <references count="2">
          <reference field="0" count="1" selected="0">
            <x v="24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106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05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04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2103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2102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2101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100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99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98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97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2096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2095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94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2093">
      <pivotArea dataOnly="0" labelOnly="1" fieldPosition="0">
        <references count="2">
          <reference field="0" count="1" selected="0">
            <x v="258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92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091">
      <pivotArea dataOnly="0" labelOnly="1" fieldPosition="0">
        <references count="2">
          <reference field="0" count="1" selected="0">
            <x v="2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90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89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88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2087">
      <pivotArea dataOnly="0" labelOnly="1" fieldPosition="0">
        <references count="2">
          <reference field="0" count="1" selected="0">
            <x v="262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86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2085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2084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083">
      <pivotArea dataOnly="0" labelOnly="1" fieldPosition="0">
        <references count="2">
          <reference field="0" count="1" selected="0">
            <x v="26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82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81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80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9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8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7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6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5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2074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2073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2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1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70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69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68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4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2067">
      <pivotArea dataOnly="0" labelOnly="1" fieldPosition="0">
        <references count="2">
          <reference field="0" count="1" selected="0">
            <x v="278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2066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65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64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063">
      <pivotArea dataOnly="0" labelOnly="1" fieldPosition="0">
        <references count="2">
          <reference field="0" count="1" selected="0">
            <x v="28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62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2061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2060">
      <pivotArea dataOnly="0" labelOnly="1" fieldPosition="0">
        <references count="2">
          <reference field="0" count="1" selected="0">
            <x v="2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2059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2058">
      <pivotArea type="all" dataOnly="0" outline="0" fieldPosition="0"/>
    </format>
    <format dxfId="2057">
      <pivotArea outline="0" collapsedLevelsAreSubtotals="1" fieldPosition="0"/>
    </format>
    <format dxfId="2056">
      <pivotArea field="0" type="button" dataOnly="0" labelOnly="1" outline="0" axis="axisRow" fieldPosition="0"/>
    </format>
    <format dxfId="205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05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05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05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</reference>
        </references>
      </pivotArea>
    </format>
    <format dxfId="205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050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2049">
      <pivotArea dataOnly="0" labelOnly="1" fieldPosition="0">
        <references count="2">
          <reference field="0" count="1" selected="0">
            <x v="0"/>
          </reference>
          <reference field="1" count="15">
            <x v="2"/>
            <x v="6"/>
            <x v="13"/>
            <x v="18"/>
            <x v="48"/>
            <x v="87"/>
            <x v="91"/>
            <x v="95"/>
            <x v="101"/>
            <x v="105"/>
            <x v="113"/>
            <x v="117"/>
            <x v="121"/>
            <x v="123"/>
            <x v="126"/>
          </reference>
        </references>
      </pivotArea>
    </format>
    <format dxfId="2048">
      <pivotArea dataOnly="0" labelOnly="1" fieldPosition="0">
        <references count="2">
          <reference field="0" count="1" selected="0">
            <x v="1"/>
          </reference>
          <reference field="1" count="1">
            <x v="46"/>
          </reference>
        </references>
      </pivotArea>
    </format>
    <format dxfId="2047">
      <pivotArea dataOnly="0" labelOnly="1" fieldPosition="0">
        <references count="2">
          <reference field="0" count="1" selected="0">
            <x v="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46">
      <pivotArea dataOnly="0" labelOnly="1" fieldPosition="0">
        <references count="2">
          <reference field="0" count="1" selected="0">
            <x v="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45">
      <pivotArea dataOnly="0" labelOnly="1" fieldPosition="0">
        <references count="2">
          <reference field="0" count="1" selected="0">
            <x v="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44">
      <pivotArea dataOnly="0" labelOnly="1" fieldPosition="0">
        <references count="2">
          <reference field="0" count="1" selected="0">
            <x v="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43">
      <pivotArea dataOnly="0" labelOnly="1" fieldPosition="0">
        <references count="2">
          <reference field="0" count="1" selected="0">
            <x v="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42">
      <pivotArea dataOnly="0" labelOnly="1" fieldPosition="0">
        <references count="2">
          <reference field="0" count="1" selected="0">
            <x v="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41">
      <pivotArea dataOnly="0" labelOnly="1" fieldPosition="0">
        <references count="2">
          <reference field="0" count="1" selected="0">
            <x v="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40">
      <pivotArea dataOnly="0" labelOnly="1" fieldPosition="0">
        <references count="2">
          <reference field="0" count="1" selected="0">
            <x v="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39">
      <pivotArea dataOnly="0" labelOnly="1" fieldPosition="0">
        <references count="2">
          <reference field="0" count="1" selected="0">
            <x v="1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38">
      <pivotArea dataOnly="0" labelOnly="1" fieldPosition="0">
        <references count="2">
          <reference field="0" count="1" selected="0">
            <x v="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37">
      <pivotArea dataOnly="0" labelOnly="1" fieldPosition="0">
        <references count="2">
          <reference field="0" count="1" selected="0">
            <x v="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36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2035">
      <pivotArea dataOnly="0" labelOnly="1" fieldPosition="0">
        <references count="2">
          <reference field="0" count="1" selected="0">
            <x v="1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34">
      <pivotArea dataOnly="0" labelOnly="1" fieldPosition="0">
        <references count="2">
          <reference field="0" count="1" selected="0">
            <x v="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33">
      <pivotArea dataOnly="0" labelOnly="1" fieldPosition="0">
        <references count="2">
          <reference field="0" count="1" selected="0">
            <x v="1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32">
      <pivotArea dataOnly="0" labelOnly="1" fieldPosition="0">
        <references count="2">
          <reference field="0" count="1" selected="0">
            <x v="1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31">
      <pivotArea dataOnly="0" labelOnly="1" fieldPosition="0">
        <references count="2">
          <reference field="0" count="1" selected="0">
            <x v="1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30">
      <pivotArea dataOnly="0" labelOnly="1" fieldPosition="0">
        <references count="2">
          <reference field="0" count="1" selected="0">
            <x v="2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29">
      <pivotArea dataOnly="0" labelOnly="1" fieldPosition="0">
        <references count="2">
          <reference field="0" count="1" selected="0">
            <x v="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8">
      <pivotArea dataOnly="0" labelOnly="1" fieldPosition="0">
        <references count="2">
          <reference field="0" count="1" selected="0">
            <x v="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7">
      <pivotArea dataOnly="0" labelOnly="1" fieldPosition="0">
        <references count="2">
          <reference field="0" count="1" selected="0">
            <x v="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6">
      <pivotArea dataOnly="0" labelOnly="1" fieldPosition="0">
        <references count="2">
          <reference field="0" count="1" selected="0">
            <x v="2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25">
      <pivotArea dataOnly="0" labelOnly="1" fieldPosition="0">
        <references count="2">
          <reference field="0" count="1" selected="0">
            <x v="2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24">
      <pivotArea dataOnly="0" labelOnly="1" fieldPosition="0">
        <references count="2">
          <reference field="0" count="1" selected="0">
            <x v="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3">
      <pivotArea dataOnly="0" labelOnly="1" fieldPosition="0">
        <references count="2">
          <reference field="0" count="1" selected="0">
            <x v="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2">
      <pivotArea dataOnly="0" labelOnly="1" fieldPosition="0">
        <references count="2">
          <reference field="0" count="1" selected="0">
            <x v="2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1">
      <pivotArea dataOnly="0" labelOnly="1" fieldPosition="0">
        <references count="2">
          <reference field="0" count="1" selected="0">
            <x v="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20">
      <pivotArea dataOnly="0" labelOnly="1" fieldPosition="0">
        <references count="2">
          <reference field="0" count="1" selected="0">
            <x v="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19">
      <pivotArea dataOnly="0" labelOnly="1" fieldPosition="0">
        <references count="2">
          <reference field="0" count="1" selected="0">
            <x v="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8">
      <pivotArea dataOnly="0" labelOnly="1" fieldPosition="0">
        <references count="2">
          <reference field="0" count="1" selected="0">
            <x v="3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17">
      <pivotArea dataOnly="0" labelOnly="1" fieldPosition="0">
        <references count="2">
          <reference field="0" count="1" selected="0">
            <x v="3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6">
      <pivotArea dataOnly="0" labelOnly="1" fieldPosition="0">
        <references count="2">
          <reference field="0" count="1" selected="0">
            <x v="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5">
      <pivotArea dataOnly="0" labelOnly="1" fieldPosition="0">
        <references count="2">
          <reference field="0" count="1" selected="0">
            <x v="3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4">
      <pivotArea dataOnly="0" labelOnly="1" fieldPosition="0">
        <references count="2">
          <reference field="0" count="1" selected="0">
            <x v="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3">
      <pivotArea dataOnly="0" labelOnly="1" fieldPosition="0">
        <references count="2">
          <reference field="0" count="1" selected="0">
            <x v="3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12">
      <pivotArea dataOnly="0" labelOnly="1" fieldPosition="0">
        <references count="2">
          <reference field="0" count="1" selected="0">
            <x v="3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11">
      <pivotArea dataOnly="0" labelOnly="1" fieldPosition="0">
        <references count="2">
          <reference field="0" count="1" selected="0">
            <x v="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10">
      <pivotArea dataOnly="0" labelOnly="1" fieldPosition="0">
        <references count="2">
          <reference field="0" count="1" selected="0">
            <x v="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9">
      <pivotArea dataOnly="0" labelOnly="1" fieldPosition="0">
        <references count="2">
          <reference field="0" count="1" selected="0">
            <x v="4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08">
      <pivotArea dataOnly="0" labelOnly="1" fieldPosition="0">
        <references count="2">
          <reference field="0" count="1" selected="0">
            <x v="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7">
      <pivotArea dataOnly="0" labelOnly="1" fieldPosition="0">
        <references count="2">
          <reference field="0" count="1" selected="0">
            <x v="4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6">
      <pivotArea dataOnly="0" labelOnly="1" fieldPosition="0">
        <references count="2">
          <reference field="0" count="1" selected="0">
            <x v="4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2005">
      <pivotArea dataOnly="0" labelOnly="1" fieldPosition="0">
        <references count="2">
          <reference field="0" count="1" selected="0">
            <x v="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4">
      <pivotArea dataOnly="0" labelOnly="1" fieldPosition="0">
        <references count="2">
          <reference field="0" count="1" selected="0">
            <x v="4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3">
      <pivotArea dataOnly="0" labelOnly="1" fieldPosition="0">
        <references count="2">
          <reference field="0" count="1" selected="0">
            <x v="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2">
      <pivotArea dataOnly="0" labelOnly="1" fieldPosition="0">
        <references count="2">
          <reference field="0" count="1" selected="0">
            <x v="4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2001">
      <pivotArea dataOnly="0" labelOnly="1" fieldPosition="0">
        <references count="2">
          <reference field="0" count="1" selected="0">
            <x v="5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2000">
      <pivotArea dataOnly="0" labelOnly="1" fieldPosition="0">
        <references count="2">
          <reference field="0" count="1" selected="0">
            <x v="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99">
      <pivotArea dataOnly="0" labelOnly="1" fieldPosition="0">
        <references count="2">
          <reference field="0" count="1" selected="0">
            <x v="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8">
      <pivotArea dataOnly="0" labelOnly="1" fieldPosition="0">
        <references count="2">
          <reference field="0" count="1" selected="0">
            <x v="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7">
      <pivotArea dataOnly="0" labelOnly="1" fieldPosition="0">
        <references count="2">
          <reference field="0" count="1" selected="0">
            <x v="5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96">
      <pivotArea dataOnly="0" labelOnly="1" fieldPosition="0">
        <references count="2">
          <reference field="0" count="1" selected="0">
            <x v="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5">
      <pivotArea dataOnly="0" labelOnly="1" fieldPosition="0">
        <references count="2">
          <reference field="0" count="1" selected="0">
            <x v="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4">
      <pivotArea dataOnly="0" labelOnly="1" fieldPosition="0">
        <references count="2">
          <reference field="0" count="1" selected="0">
            <x v="5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93">
      <pivotArea dataOnly="0" labelOnly="1" fieldPosition="0">
        <references count="2">
          <reference field="0" count="1" selected="0">
            <x v="5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92">
      <pivotArea dataOnly="0" labelOnly="1" fieldPosition="0">
        <references count="2">
          <reference field="0" count="1" selected="0">
            <x v="5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1">
      <pivotArea dataOnly="0" labelOnly="1" fieldPosition="0">
        <references count="2">
          <reference field="0" count="1" selected="0">
            <x v="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90">
      <pivotArea dataOnly="0" labelOnly="1" fieldPosition="0">
        <references count="2">
          <reference field="0" count="1" selected="0">
            <x v="62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89">
      <pivotArea dataOnly="0" labelOnly="1" fieldPosition="0">
        <references count="2">
          <reference field="0" count="1" selected="0">
            <x v="6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88">
      <pivotArea dataOnly="0" labelOnly="1" fieldPosition="0">
        <references count="2">
          <reference field="0" count="1" selected="0">
            <x v="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87">
      <pivotArea dataOnly="0" labelOnly="1" fieldPosition="0">
        <references count="2">
          <reference field="0" count="1" selected="0">
            <x v="6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86">
      <pivotArea dataOnly="0" labelOnly="1" fieldPosition="0">
        <references count="2">
          <reference field="0" count="1" selected="0">
            <x v="6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85">
      <pivotArea dataOnly="0" labelOnly="1" fieldPosition="0">
        <references count="2">
          <reference field="0" count="1" selected="0">
            <x v="67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84">
      <pivotArea dataOnly="0" labelOnly="1" fieldPosition="0">
        <references count="2">
          <reference field="0" count="1" selected="0">
            <x v="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83">
      <pivotArea dataOnly="0" labelOnly="1" fieldPosition="0">
        <references count="2">
          <reference field="0" count="1" selected="0">
            <x v="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82">
      <pivotArea dataOnly="0" labelOnly="1" fieldPosition="0">
        <references count="2">
          <reference field="0" count="1" selected="0">
            <x v="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81">
      <pivotArea dataOnly="0" labelOnly="1" fieldPosition="0">
        <references count="2">
          <reference field="0" count="1" selected="0">
            <x v="71"/>
          </reference>
          <reference field="1" count="14">
            <x v="3"/>
            <x v="7"/>
            <x v="15"/>
            <x v="20"/>
            <x v="46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980">
      <pivotArea dataOnly="0" labelOnly="1" fieldPosition="0">
        <references count="2">
          <reference field="0" count="1" selected="0">
            <x v="7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9">
      <pivotArea dataOnly="0" labelOnly="1" fieldPosition="0">
        <references count="2">
          <reference field="0" count="1" selected="0">
            <x v="7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78">
      <pivotArea dataOnly="0" labelOnly="1" fieldPosition="0">
        <references count="2">
          <reference field="0" count="1" selected="0">
            <x v="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77">
      <pivotArea dataOnly="0" labelOnly="1" fieldPosition="0">
        <references count="2">
          <reference field="0" count="1" selected="0">
            <x v="75"/>
          </reference>
          <reference field="1" count="15">
            <x v="0"/>
            <x v="5"/>
            <x v="12"/>
            <x v="17"/>
            <x v="41"/>
            <x v="46"/>
            <x v="58"/>
            <x v="73"/>
            <x v="79"/>
            <x v="99"/>
            <x v="104"/>
            <x v="111"/>
            <x v="116"/>
            <x v="120"/>
            <x v="124"/>
          </reference>
        </references>
      </pivotArea>
    </format>
    <format dxfId="1976">
      <pivotArea dataOnly="0" labelOnly="1" fieldPosition="0">
        <references count="2">
          <reference field="0" count="1" selected="0">
            <x v="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5">
      <pivotArea dataOnly="0" labelOnly="1" fieldPosition="0">
        <references count="2">
          <reference field="0" count="1" selected="0">
            <x v="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4">
      <pivotArea dataOnly="0" labelOnly="1" fieldPosition="0">
        <references count="2">
          <reference field="0" count="1" selected="0">
            <x v="7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3">
      <pivotArea dataOnly="0" labelOnly="1" fieldPosition="0">
        <references count="2">
          <reference field="0" count="1" selected="0">
            <x v="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2">
      <pivotArea dataOnly="0" labelOnly="1" fieldPosition="0">
        <references count="2">
          <reference field="0" count="1" selected="0">
            <x v="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1">
      <pivotArea dataOnly="0" labelOnly="1" fieldPosition="0">
        <references count="2">
          <reference field="0" count="1" selected="0">
            <x v="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70">
      <pivotArea dataOnly="0" labelOnly="1" fieldPosition="0">
        <references count="2">
          <reference field="0" count="1" selected="0">
            <x v="8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69">
      <pivotArea dataOnly="0" labelOnly="1" fieldPosition="0">
        <references count="2">
          <reference field="0" count="1" selected="0">
            <x v="8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68">
      <pivotArea dataOnly="0" labelOnly="1" fieldPosition="0">
        <references count="2">
          <reference field="0" count="1" selected="0">
            <x v="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67">
      <pivotArea dataOnly="0" labelOnly="1" fieldPosition="0">
        <references count="2">
          <reference field="0" count="1" selected="0">
            <x v="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66">
      <pivotArea dataOnly="0" labelOnly="1" fieldPosition="0">
        <references count="2">
          <reference field="0" count="1" selected="0">
            <x v="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65">
      <pivotArea dataOnly="0" labelOnly="1" fieldPosition="0">
        <references count="2">
          <reference field="0" count="1" selected="0">
            <x v="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64">
      <pivotArea dataOnly="0" labelOnly="1" fieldPosition="0">
        <references count="2">
          <reference field="0" count="1" selected="0">
            <x v="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63">
      <pivotArea dataOnly="0" labelOnly="1" fieldPosition="0">
        <references count="2">
          <reference field="0" count="1" selected="0">
            <x v="9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62">
      <pivotArea dataOnly="0" labelOnly="1" fieldPosition="0">
        <references count="2">
          <reference field="0" count="1" selected="0">
            <x v="9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61">
      <pivotArea dataOnly="0" labelOnly="1" fieldPosition="0">
        <references count="2">
          <reference field="0" count="1" selected="0">
            <x v="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60">
      <pivotArea dataOnly="0" labelOnly="1" fieldPosition="0">
        <references count="2">
          <reference field="0" count="1" selected="0">
            <x v="9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9">
      <pivotArea dataOnly="0" labelOnly="1" fieldPosition="0">
        <references count="2">
          <reference field="0" count="1" selected="0">
            <x v="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8">
      <pivotArea dataOnly="0" labelOnly="1" fieldPosition="0">
        <references count="2">
          <reference field="0" count="1" selected="0">
            <x v="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7">
      <pivotArea dataOnly="0" labelOnly="1" fieldPosition="0">
        <references count="2">
          <reference field="0" count="1" selected="0">
            <x v="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6">
      <pivotArea dataOnly="0" labelOnly="1" fieldPosition="0">
        <references count="2">
          <reference field="0" count="1" selected="0">
            <x v="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55">
      <pivotArea dataOnly="0" labelOnly="1" fieldPosition="0">
        <references count="2">
          <reference field="0" count="1" selected="0">
            <x v="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4">
      <pivotArea dataOnly="0" labelOnly="1" fieldPosition="0">
        <references count="2">
          <reference field="0" count="1" selected="0">
            <x v="10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53">
      <pivotArea dataOnly="0" labelOnly="1" fieldPosition="0">
        <references count="2">
          <reference field="0" count="1" selected="0">
            <x v="1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52">
      <pivotArea dataOnly="0" labelOnly="1" fieldPosition="0">
        <references count="2">
          <reference field="0" count="1" selected="0">
            <x v="10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51">
      <pivotArea dataOnly="0" labelOnly="1" fieldPosition="0">
        <references count="2">
          <reference field="0" count="1" selected="0">
            <x v="10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50">
      <pivotArea dataOnly="0" labelOnly="1" fieldPosition="0">
        <references count="2">
          <reference field="0" count="1" selected="0">
            <x v="1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49">
      <pivotArea dataOnly="0" labelOnly="1" fieldPosition="0">
        <references count="2">
          <reference field="0" count="1" selected="0">
            <x v="1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48">
      <pivotArea dataOnly="0" labelOnly="1" fieldPosition="0">
        <references count="2">
          <reference field="0" count="1" selected="0">
            <x v="10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47">
      <pivotArea dataOnly="0" labelOnly="1" fieldPosition="0">
        <references count="2">
          <reference field="0" count="1" selected="0">
            <x v="1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46">
      <pivotArea dataOnly="0" labelOnly="1" fieldPosition="0">
        <references count="2">
          <reference field="0" count="1" selected="0">
            <x v="1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45">
      <pivotArea dataOnly="0" labelOnly="1" fieldPosition="0">
        <references count="2">
          <reference field="0" count="1" selected="0">
            <x v="10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44">
      <pivotArea dataOnly="0" labelOnly="1" fieldPosition="0">
        <references count="2">
          <reference field="0" count="1" selected="0">
            <x v="1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43">
      <pivotArea dataOnly="0" labelOnly="1" fieldPosition="0">
        <references count="2">
          <reference field="0" count="1" selected="0">
            <x v="1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42">
      <pivotArea dataOnly="0" labelOnly="1" fieldPosition="0">
        <references count="2">
          <reference field="0" count="1" selected="0">
            <x v="11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41">
      <pivotArea dataOnly="0" labelOnly="1" fieldPosition="0">
        <references count="2">
          <reference field="0" count="1" selected="0">
            <x v="1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40">
      <pivotArea dataOnly="0" labelOnly="1" fieldPosition="0">
        <references count="2">
          <reference field="0" count="1" selected="0">
            <x v="11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39">
      <pivotArea dataOnly="0" labelOnly="1" fieldPosition="0">
        <references count="2">
          <reference field="0" count="1" selected="0">
            <x v="116"/>
          </reference>
          <reference field="1" count="13">
            <x v="3"/>
            <x v="7"/>
            <x v="15"/>
            <x v="20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938">
      <pivotArea dataOnly="0" labelOnly="1" fieldPosition="0">
        <references count="2">
          <reference field="0" count="1" selected="0">
            <x v="11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37">
      <pivotArea dataOnly="0" labelOnly="1" fieldPosition="0">
        <references count="2">
          <reference field="0" count="1" selected="0">
            <x v="11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36">
      <pivotArea dataOnly="0" labelOnly="1" fieldPosition="0">
        <references count="2">
          <reference field="0" count="1" selected="0">
            <x v="11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35">
      <pivotArea dataOnly="0" labelOnly="1" fieldPosition="0">
        <references count="2">
          <reference field="0" count="1" selected="0">
            <x v="120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934">
      <pivotArea dataOnly="0" labelOnly="1" fieldPosition="0">
        <references count="2">
          <reference field="0" count="1" selected="0">
            <x v="1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33">
      <pivotArea dataOnly="0" labelOnly="1" fieldPosition="0">
        <references count="2">
          <reference field="0" count="1" selected="0">
            <x v="1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32">
      <pivotArea dataOnly="0" labelOnly="1" fieldPosition="0">
        <references count="2">
          <reference field="0" count="1" selected="0">
            <x v="1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31">
      <pivotArea dataOnly="0" labelOnly="1" fieldPosition="0">
        <references count="2">
          <reference field="0" count="1" selected="0">
            <x v="12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30">
      <pivotArea dataOnly="0" labelOnly="1" fieldPosition="0">
        <references count="2">
          <reference field="0" count="1" selected="0">
            <x v="1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9">
      <pivotArea dataOnly="0" labelOnly="1" fieldPosition="0">
        <references count="2">
          <reference field="0" count="1" selected="0">
            <x v="12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28">
      <pivotArea dataOnly="0" labelOnly="1" fieldPosition="0">
        <references count="2">
          <reference field="0" count="1" selected="0">
            <x v="12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27">
      <pivotArea dataOnly="0" labelOnly="1" fieldPosition="0">
        <references count="2">
          <reference field="0" count="1" selected="0">
            <x v="1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6">
      <pivotArea dataOnly="0" labelOnly="1" fieldPosition="0">
        <references count="2">
          <reference field="0" count="1" selected="0">
            <x v="13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5">
      <pivotArea dataOnly="0" labelOnly="1" fieldPosition="0">
        <references count="2">
          <reference field="0" count="1" selected="0">
            <x v="13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4">
      <pivotArea dataOnly="0" labelOnly="1" fieldPosition="0">
        <references count="2">
          <reference field="0" count="1" selected="0">
            <x v="1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3">
      <pivotArea dataOnly="0" labelOnly="1" fieldPosition="0">
        <references count="2">
          <reference field="0" count="1" selected="0">
            <x v="1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22">
      <pivotArea dataOnly="0" labelOnly="1" fieldPosition="0">
        <references count="2">
          <reference field="0" count="1" selected="0">
            <x v="13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921">
      <pivotArea dataOnly="0" labelOnly="1" fieldPosition="0">
        <references count="2">
          <reference field="0" count="1" selected="0">
            <x v="13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20">
      <pivotArea dataOnly="0" labelOnly="1" fieldPosition="0">
        <references count="2">
          <reference field="0" count="1" selected="0">
            <x v="13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19">
      <pivotArea dataOnly="0" labelOnly="1" fieldPosition="0">
        <references count="2">
          <reference field="0" count="1" selected="0">
            <x v="1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8">
      <pivotArea dataOnly="0" labelOnly="1" fieldPosition="0">
        <references count="2">
          <reference field="0" count="1" selected="0">
            <x v="13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7">
      <pivotArea dataOnly="0" labelOnly="1" fieldPosition="0">
        <references count="2">
          <reference field="0" count="1" selected="0">
            <x v="13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16">
      <pivotArea dataOnly="0" labelOnly="1" fieldPosition="0">
        <references count="2">
          <reference field="0" count="1" selected="0">
            <x v="1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5">
      <pivotArea dataOnly="0" labelOnly="1" fieldPosition="0">
        <references count="2">
          <reference field="0" count="1" selected="0">
            <x v="1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4">
      <pivotArea dataOnly="0" labelOnly="1" fieldPosition="0">
        <references count="2">
          <reference field="0" count="1" selected="0">
            <x v="14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13">
      <pivotArea dataOnly="0" labelOnly="1" fieldPosition="0">
        <references count="2">
          <reference field="0" count="1" selected="0">
            <x v="1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2">
      <pivotArea dataOnly="0" labelOnly="1" fieldPosition="0">
        <references count="2">
          <reference field="0" count="1" selected="0">
            <x v="14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11">
      <pivotArea dataOnly="0" labelOnly="1" fieldPosition="0">
        <references count="2">
          <reference field="0" count="1" selected="0">
            <x v="1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10">
      <pivotArea dataOnly="0" labelOnly="1" fieldPosition="0">
        <references count="2">
          <reference field="0" count="1" selected="0">
            <x v="1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09">
      <pivotArea dataOnly="0" labelOnly="1" fieldPosition="0">
        <references count="2">
          <reference field="0" count="1" selected="0">
            <x v="1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8">
      <pivotArea dataOnly="0" labelOnly="1" fieldPosition="0">
        <references count="2">
          <reference field="0" count="1" selected="0">
            <x v="1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7">
      <pivotArea dataOnly="0" labelOnly="1" fieldPosition="0">
        <references count="2">
          <reference field="0" count="1" selected="0">
            <x v="15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06">
      <pivotArea dataOnly="0" labelOnly="1" fieldPosition="0">
        <references count="2">
          <reference field="0" count="1" selected="0">
            <x v="15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5">
      <pivotArea dataOnly="0" labelOnly="1" fieldPosition="0">
        <references count="2">
          <reference field="0" count="1" selected="0">
            <x v="1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4">
      <pivotArea dataOnly="0" labelOnly="1" fieldPosition="0">
        <references count="2">
          <reference field="0" count="1" selected="0">
            <x v="1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3">
      <pivotArea dataOnly="0" labelOnly="1" fieldPosition="0">
        <references count="2">
          <reference field="0" count="1" selected="0">
            <x v="15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02">
      <pivotArea dataOnly="0" labelOnly="1" fieldPosition="0">
        <references count="2">
          <reference field="0" count="1" selected="0">
            <x v="15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901">
      <pivotArea dataOnly="0" labelOnly="1" fieldPosition="0">
        <references count="2">
          <reference field="0" count="1" selected="0">
            <x v="1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900">
      <pivotArea dataOnly="0" labelOnly="1" fieldPosition="0">
        <references count="2">
          <reference field="0" count="1" selected="0">
            <x v="1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9">
      <pivotArea dataOnly="0" labelOnly="1" fieldPosition="0">
        <references count="2">
          <reference field="0" count="1" selected="0">
            <x v="15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8">
      <pivotArea dataOnly="0" labelOnly="1" fieldPosition="0">
        <references count="2">
          <reference field="0" count="1" selected="0">
            <x v="1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97">
      <pivotArea dataOnly="0" labelOnly="1" fieldPosition="0">
        <references count="2">
          <reference field="0" count="1" selected="0">
            <x v="1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6">
      <pivotArea dataOnly="0" labelOnly="1" fieldPosition="0">
        <references count="2">
          <reference field="0" count="1" selected="0">
            <x v="16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5">
      <pivotArea dataOnly="0" labelOnly="1" fieldPosition="0">
        <references count="2">
          <reference field="0" count="1" selected="0">
            <x v="16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4">
      <pivotArea dataOnly="0" labelOnly="1" fieldPosition="0">
        <references count="2">
          <reference field="0" count="1" selected="0">
            <x v="1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93">
      <pivotArea dataOnly="0" labelOnly="1" fieldPosition="0">
        <references count="2">
          <reference field="0" count="1" selected="0">
            <x v="1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92">
      <pivotArea dataOnly="0" labelOnly="1" fieldPosition="0">
        <references count="2">
          <reference field="0" count="1" selected="0">
            <x v="16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91">
      <pivotArea dataOnly="0" labelOnly="1" fieldPosition="0">
        <references count="2">
          <reference field="0" count="1" selected="0">
            <x v="166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90">
      <pivotArea dataOnly="0" labelOnly="1" fieldPosition="0">
        <references count="2">
          <reference field="0" count="1" selected="0">
            <x v="16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89">
      <pivotArea dataOnly="0" labelOnly="1" fieldPosition="0">
        <references count="2">
          <reference field="0" count="1" selected="0">
            <x v="1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88">
      <pivotArea dataOnly="0" labelOnly="1" fieldPosition="0">
        <references count="2">
          <reference field="0" count="1" selected="0">
            <x v="16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87">
      <pivotArea dataOnly="0" labelOnly="1" fieldPosition="0">
        <references count="2">
          <reference field="0" count="1" selected="0">
            <x v="17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86">
      <pivotArea dataOnly="0" labelOnly="1" fieldPosition="0">
        <references count="2">
          <reference field="0" count="1" selected="0">
            <x v="17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85">
      <pivotArea dataOnly="0" labelOnly="1" fieldPosition="0">
        <references count="2">
          <reference field="0" count="1" selected="0">
            <x v="1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84">
      <pivotArea dataOnly="0" labelOnly="1" fieldPosition="0">
        <references count="2">
          <reference field="0" count="1" selected="0">
            <x v="17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83">
      <pivotArea dataOnly="0" labelOnly="1" fieldPosition="0">
        <references count="2">
          <reference field="0" count="1" selected="0">
            <x v="17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82">
      <pivotArea dataOnly="0" labelOnly="1" fieldPosition="0">
        <references count="2">
          <reference field="0" count="1" selected="0">
            <x v="176"/>
          </reference>
          <reference field="1" count="1">
            <x v="46"/>
          </reference>
        </references>
      </pivotArea>
    </format>
    <format dxfId="1881">
      <pivotArea dataOnly="0" labelOnly="1" fieldPosition="0">
        <references count="2">
          <reference field="0" count="1" selected="0">
            <x v="1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80">
      <pivotArea dataOnly="0" labelOnly="1" fieldPosition="0">
        <references count="2">
          <reference field="0" count="1" selected="0">
            <x v="178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879">
      <pivotArea dataOnly="0" labelOnly="1" fieldPosition="0">
        <references count="2">
          <reference field="0" count="1" selected="0">
            <x v="1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8">
      <pivotArea dataOnly="0" labelOnly="1" fieldPosition="0">
        <references count="2">
          <reference field="0" count="1" selected="0">
            <x v="1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7">
      <pivotArea dataOnly="0" labelOnly="1" fieldPosition="0">
        <references count="2">
          <reference field="0" count="1" selected="0">
            <x v="1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6">
      <pivotArea dataOnly="0" labelOnly="1" fieldPosition="0">
        <references count="2">
          <reference field="0" count="1" selected="0">
            <x v="1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5">
      <pivotArea dataOnly="0" labelOnly="1" fieldPosition="0">
        <references count="2">
          <reference field="0" count="1" selected="0">
            <x v="18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74">
      <pivotArea dataOnly="0" labelOnly="1" fieldPosition="0">
        <references count="2">
          <reference field="0" count="1" selected="0">
            <x v="1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3">
      <pivotArea dataOnly="0" labelOnly="1" fieldPosition="0">
        <references count="2">
          <reference field="0" count="1" selected="0">
            <x v="1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2">
      <pivotArea dataOnly="0" labelOnly="1" fieldPosition="0">
        <references count="2">
          <reference field="0" count="1" selected="0">
            <x v="1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1">
      <pivotArea dataOnly="0" labelOnly="1" fieldPosition="0">
        <references count="2">
          <reference field="0" count="1" selected="0">
            <x v="1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70">
      <pivotArea dataOnly="0" labelOnly="1" fieldPosition="0">
        <references count="2">
          <reference field="0" count="1" selected="0">
            <x v="1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69">
      <pivotArea dataOnly="0" labelOnly="1" fieldPosition="0">
        <references count="2">
          <reference field="0" count="1" selected="0">
            <x v="1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8">
      <pivotArea dataOnly="0" labelOnly="1" fieldPosition="0">
        <references count="2">
          <reference field="0" count="1" selected="0">
            <x v="19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67">
      <pivotArea dataOnly="0" labelOnly="1" fieldPosition="0">
        <references count="2">
          <reference field="0" count="1" selected="0">
            <x v="191"/>
          </reference>
          <reference field="1" count="34">
            <x v="0"/>
            <x v="3"/>
            <x v="4"/>
            <x v="5"/>
            <x v="7"/>
            <x v="8"/>
            <x v="12"/>
            <x v="15"/>
            <x v="16"/>
            <x v="17"/>
            <x v="20"/>
            <x v="21"/>
            <x v="46"/>
            <x v="49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</reference>
        </references>
      </pivotArea>
    </format>
    <format dxfId="1866">
      <pivotArea dataOnly="0" labelOnly="1" fieldPosition="0">
        <references count="2">
          <reference field="0" count="1" selected="0">
            <x v="1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5">
      <pivotArea dataOnly="0" labelOnly="1" fieldPosition="0">
        <references count="2">
          <reference field="0" count="1" selected="0">
            <x v="19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4">
      <pivotArea dataOnly="0" labelOnly="1" fieldPosition="0">
        <references count="2">
          <reference field="0" count="1" selected="0">
            <x v="19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63">
      <pivotArea dataOnly="0" labelOnly="1" fieldPosition="0">
        <references count="2">
          <reference field="0" count="1" selected="0">
            <x v="1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2">
      <pivotArea dataOnly="0" labelOnly="1" fieldPosition="0">
        <references count="2">
          <reference field="0" count="1" selected="0">
            <x v="1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1">
      <pivotArea dataOnly="0" labelOnly="1" fieldPosition="0">
        <references count="2">
          <reference field="0" count="1" selected="0">
            <x v="1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60">
      <pivotArea dataOnly="0" labelOnly="1" fieldPosition="0">
        <references count="2">
          <reference field="0" count="1" selected="0">
            <x v="1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59">
      <pivotArea dataOnly="0" labelOnly="1" fieldPosition="0">
        <references count="2">
          <reference field="0" count="1" selected="0">
            <x v="1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58">
      <pivotArea dataOnly="0" labelOnly="1" fieldPosition="0">
        <references count="2">
          <reference field="0" count="1" selected="0">
            <x v="200"/>
          </reference>
          <reference field="1" count="10">
            <x v="0"/>
            <x v="5"/>
            <x v="12"/>
            <x v="17"/>
            <x v="99"/>
            <x v="104"/>
            <x v="111"/>
            <x v="116"/>
            <x v="120"/>
            <x v="124"/>
          </reference>
        </references>
      </pivotArea>
    </format>
    <format dxfId="1857">
      <pivotArea dataOnly="0" labelOnly="1" fieldPosition="0">
        <references count="2">
          <reference field="0" count="1" selected="0">
            <x v="2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56">
      <pivotArea dataOnly="0" labelOnly="1" fieldPosition="0">
        <references count="2">
          <reference field="0" count="1" selected="0">
            <x v="20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55">
      <pivotArea dataOnly="0" labelOnly="1" fieldPosition="0">
        <references count="2">
          <reference field="0" count="1" selected="0">
            <x v="2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54">
      <pivotArea dataOnly="0" labelOnly="1" fieldPosition="0">
        <references count="2">
          <reference field="0" count="1" selected="0">
            <x v="2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53">
      <pivotArea dataOnly="0" labelOnly="1" fieldPosition="0">
        <references count="2">
          <reference field="0" count="1" selected="0">
            <x v="20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52">
      <pivotArea dataOnly="0" labelOnly="1" fieldPosition="0">
        <references count="2">
          <reference field="0" count="1" selected="0">
            <x v="2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51">
      <pivotArea dataOnly="0" labelOnly="1" fieldPosition="0">
        <references count="2">
          <reference field="0" count="1" selected="0">
            <x v="2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50">
      <pivotArea dataOnly="0" labelOnly="1" fieldPosition="0">
        <references count="2">
          <reference field="0" count="1" selected="0">
            <x v="20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49">
      <pivotArea dataOnly="0" labelOnly="1" fieldPosition="0">
        <references count="2">
          <reference field="0" count="1" selected="0">
            <x v="2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48">
      <pivotArea dataOnly="0" labelOnly="1" fieldPosition="0">
        <references count="2">
          <reference field="0" count="1" selected="0">
            <x v="21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47">
      <pivotArea dataOnly="0" labelOnly="1" fieldPosition="0">
        <references count="2">
          <reference field="0" count="1" selected="0">
            <x v="2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46">
      <pivotArea dataOnly="0" labelOnly="1" fieldPosition="0">
        <references count="2">
          <reference field="0" count="1" selected="0">
            <x v="21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45">
      <pivotArea dataOnly="0" labelOnly="1" fieldPosition="0">
        <references count="2">
          <reference field="0" count="1" selected="0">
            <x v="2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44">
      <pivotArea dataOnly="0" labelOnly="1" fieldPosition="0">
        <references count="2">
          <reference field="0" count="1" selected="0">
            <x v="21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43">
      <pivotArea dataOnly="0" labelOnly="1" fieldPosition="0">
        <references count="2">
          <reference field="0" count="1" selected="0">
            <x v="2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42">
      <pivotArea dataOnly="0" labelOnly="1" fieldPosition="0">
        <references count="2">
          <reference field="0" count="1" selected="0">
            <x v="218"/>
          </reference>
          <reference field="1" count="1">
            <x v="122"/>
          </reference>
        </references>
      </pivotArea>
    </format>
    <format dxfId="1841">
      <pivotArea dataOnly="0" labelOnly="1" fieldPosition="0">
        <references count="2">
          <reference field="0" count="1" selected="0">
            <x v="21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40">
      <pivotArea dataOnly="0" labelOnly="1" fieldPosition="0">
        <references count="2">
          <reference field="0" count="1" selected="0">
            <x v="220"/>
          </reference>
          <reference field="1" count="28">
            <x v="0"/>
            <x v="3"/>
            <x v="4"/>
            <x v="5"/>
            <x v="7"/>
            <x v="8"/>
            <x v="12"/>
            <x v="15"/>
            <x v="17"/>
            <x v="20"/>
            <x v="46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39">
      <pivotArea dataOnly="0" labelOnly="1" fieldPosition="0">
        <references count="2">
          <reference field="0" count="1" selected="0">
            <x v="2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38">
      <pivotArea dataOnly="0" labelOnly="1" fieldPosition="0">
        <references count="2">
          <reference field="0" count="1" selected="0">
            <x v="222"/>
          </reference>
          <reference field="1" count="16">
            <x v="12"/>
            <x v="15"/>
            <x v="17"/>
            <x v="20"/>
            <x v="46"/>
            <x v="50"/>
            <x v="79"/>
            <x v="82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37">
      <pivotArea dataOnly="0" labelOnly="1" fieldPosition="0">
        <references count="2">
          <reference field="0" count="1" selected="0">
            <x v="2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36">
      <pivotArea dataOnly="0" labelOnly="1" fieldPosition="0">
        <references count="2">
          <reference field="0" count="1" selected="0">
            <x v="22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35">
      <pivotArea dataOnly="0" labelOnly="1" fieldPosition="0">
        <references count="2">
          <reference field="0" count="1" selected="0">
            <x v="22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34">
      <pivotArea dataOnly="0" labelOnly="1" fieldPosition="0">
        <references count="2">
          <reference field="0" count="1" selected="0">
            <x v="2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33">
      <pivotArea dataOnly="0" labelOnly="1" fieldPosition="0">
        <references count="2">
          <reference field="0" count="1" selected="0">
            <x v="228"/>
          </reference>
          <reference field="1" count="6">
            <x v="12"/>
            <x v="17"/>
            <x v="111"/>
            <x v="116"/>
            <x v="120"/>
            <x v="124"/>
          </reference>
        </references>
      </pivotArea>
    </format>
    <format dxfId="1832">
      <pivotArea dataOnly="0" labelOnly="1" fieldPosition="0">
        <references count="2">
          <reference field="0" count="1" selected="0">
            <x v="22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31">
      <pivotArea dataOnly="0" labelOnly="1" fieldPosition="0">
        <references count="2">
          <reference field="0" count="1" selected="0">
            <x v="230"/>
          </reference>
          <reference field="1" count="3">
            <x v="46"/>
            <x v="79"/>
            <x v="120"/>
          </reference>
        </references>
      </pivotArea>
    </format>
    <format dxfId="1830">
      <pivotArea dataOnly="0" labelOnly="1" fieldPosition="0">
        <references count="2">
          <reference field="0" count="1" selected="0">
            <x v="2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29">
      <pivotArea dataOnly="0" labelOnly="1" fieldPosition="0">
        <references count="2">
          <reference field="0" count="1" selected="0">
            <x v="2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28">
      <pivotArea dataOnly="0" labelOnly="1" fieldPosition="0">
        <references count="2">
          <reference field="0" count="1" selected="0">
            <x v="2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27">
      <pivotArea dataOnly="0" labelOnly="1" fieldPosition="0">
        <references count="2">
          <reference field="0" count="1" selected="0">
            <x v="23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26">
      <pivotArea dataOnly="0" labelOnly="1" fieldPosition="0">
        <references count="2">
          <reference field="0" count="1" selected="0">
            <x v="2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25">
      <pivotArea dataOnly="0" labelOnly="1" fieldPosition="0">
        <references count="2">
          <reference field="0" count="1" selected="0">
            <x v="236"/>
          </reference>
          <reference field="1" count="26">
            <x v="0"/>
            <x v="3"/>
            <x v="5"/>
            <x v="7"/>
            <x v="12"/>
            <x v="15"/>
            <x v="17"/>
            <x v="20"/>
            <x v="44"/>
            <x v="46"/>
            <x v="49"/>
            <x v="50"/>
            <x v="60"/>
            <x v="79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24">
      <pivotArea dataOnly="0" labelOnly="1" fieldPosition="0">
        <references count="2">
          <reference field="0" count="1" selected="0">
            <x v="2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23">
      <pivotArea dataOnly="0" labelOnly="1" fieldPosition="0">
        <references count="2">
          <reference field="0" count="1" selected="0">
            <x v="23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22">
      <pivotArea dataOnly="0" labelOnly="1" fieldPosition="0">
        <references count="2">
          <reference field="0" count="1" selected="0">
            <x v="23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21">
      <pivotArea dataOnly="0" labelOnly="1" fieldPosition="0">
        <references count="2">
          <reference field="0" count="1" selected="0">
            <x v="24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20">
      <pivotArea dataOnly="0" labelOnly="1" fieldPosition="0">
        <references count="2">
          <reference field="0" count="1" selected="0">
            <x v="2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19">
      <pivotArea dataOnly="0" labelOnly="1" fieldPosition="0">
        <references count="2">
          <reference field="0" count="1" selected="0">
            <x v="24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18">
      <pivotArea dataOnly="0" labelOnly="1" fieldPosition="0">
        <references count="2">
          <reference field="0" count="1" selected="0">
            <x v="24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17">
      <pivotArea dataOnly="0" labelOnly="1" fieldPosition="0">
        <references count="2">
          <reference field="0" count="1" selected="0">
            <x v="244"/>
          </reference>
          <reference field="1" count="1">
            <x v="120"/>
          </reference>
        </references>
      </pivotArea>
    </format>
    <format dxfId="1816">
      <pivotArea dataOnly="0" labelOnly="1" fieldPosition="0">
        <references count="2">
          <reference field="0" count="1" selected="0">
            <x v="24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15">
      <pivotArea dataOnly="0" labelOnly="1" fieldPosition="0">
        <references count="2">
          <reference field="0" count="1" selected="0">
            <x v="2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14">
      <pivotArea dataOnly="0" labelOnly="1" fieldPosition="0">
        <references count="2">
          <reference field="0" count="1" selected="0">
            <x v="2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13">
      <pivotArea dataOnly="0" labelOnly="1" fieldPosition="0">
        <references count="2">
          <reference field="0" count="1" selected="0">
            <x v="2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12">
      <pivotArea dataOnly="0" labelOnly="1" fieldPosition="0">
        <references count="2">
          <reference field="0" count="1" selected="0">
            <x v="2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11">
      <pivotArea dataOnly="0" labelOnly="1" fieldPosition="0">
        <references count="2">
          <reference field="0" count="1" selected="0">
            <x v="2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10">
      <pivotArea dataOnly="0" labelOnly="1" fieldPosition="0">
        <references count="2">
          <reference field="0" count="1" selected="0">
            <x v="2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9">
      <pivotArea dataOnly="0" labelOnly="1" fieldPosition="0">
        <references count="2">
          <reference field="0" count="1" selected="0">
            <x v="2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8">
      <pivotArea dataOnly="0" labelOnly="1" fieldPosition="0">
        <references count="2">
          <reference field="0" count="1" selected="0">
            <x v="25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7">
      <pivotArea dataOnly="0" labelOnly="1" fieldPosition="0">
        <references count="2">
          <reference field="0" count="1" selected="0">
            <x v="2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6">
      <pivotArea dataOnly="0" labelOnly="1" fieldPosition="0">
        <references count="2">
          <reference field="0" count="1" selected="0">
            <x v="25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05">
      <pivotArea dataOnly="0" labelOnly="1" fieldPosition="0">
        <references count="2">
          <reference field="0" count="1" selected="0">
            <x v="2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4">
      <pivotArea dataOnly="0" labelOnly="1" fieldPosition="0">
        <references count="2">
          <reference field="0" count="1" selected="0">
            <x v="25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03">
      <pivotArea dataOnly="0" labelOnly="1" fieldPosition="0">
        <references count="2">
          <reference field="0" count="1" selected="0">
            <x v="2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802">
      <pivotArea dataOnly="0" labelOnly="1" fieldPosition="0">
        <references count="2">
          <reference field="0" count="1" selected="0">
            <x v="2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801">
      <pivotArea dataOnly="0" labelOnly="1" fieldPosition="0">
        <references count="2">
          <reference field="0" count="1" selected="0">
            <x v="26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800">
      <pivotArea dataOnly="0" labelOnly="1" fieldPosition="0">
        <references count="2">
          <reference field="0" count="1" selected="0">
            <x v="26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99">
      <pivotArea dataOnly="0" labelOnly="1" fieldPosition="0">
        <references count="2">
          <reference field="0" count="1" selected="0">
            <x v="2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98">
      <pivotArea dataOnly="0" labelOnly="1" fieldPosition="0">
        <references count="2">
          <reference field="0" count="1" selected="0">
            <x v="26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97">
      <pivotArea dataOnly="0" labelOnly="1" fieldPosition="0">
        <references count="2">
          <reference field="0" count="1" selected="0">
            <x v="26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6">
      <pivotArea dataOnly="0" labelOnly="1" fieldPosition="0">
        <references count="2">
          <reference field="0" count="1" selected="0">
            <x v="26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5">
      <pivotArea dataOnly="0" labelOnly="1" fieldPosition="0">
        <references count="2">
          <reference field="0" count="1" selected="0">
            <x v="26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4">
      <pivotArea dataOnly="0" labelOnly="1" fieldPosition="0">
        <references count="2">
          <reference field="0" count="1" selected="0">
            <x v="2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3">
      <pivotArea dataOnly="0" labelOnly="1" fieldPosition="0">
        <references count="2">
          <reference field="0" count="1" selected="0">
            <x v="2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2">
      <pivotArea dataOnly="0" labelOnly="1" fieldPosition="0">
        <references count="2">
          <reference field="0" count="1" selected="0">
            <x v="2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1">
      <pivotArea dataOnly="0" labelOnly="1" fieldPosition="0">
        <references count="2">
          <reference field="0" count="1" selected="0">
            <x v="27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90">
      <pivotArea dataOnly="0" labelOnly="1" fieldPosition="0">
        <references count="2">
          <reference field="0" count="1" selected="0">
            <x v="27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89">
      <pivotArea dataOnly="0" labelOnly="1" fieldPosition="0">
        <references count="2">
          <reference field="0" count="1" selected="0">
            <x v="2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88">
      <pivotArea dataOnly="0" labelOnly="1" fieldPosition="0">
        <references count="2">
          <reference field="0" count="1" selected="0">
            <x v="2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87">
      <pivotArea dataOnly="0" labelOnly="1" fieldPosition="0">
        <references count="2">
          <reference field="0" count="1" selected="0">
            <x v="27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86">
      <pivotArea dataOnly="0" labelOnly="1" fieldPosition="0">
        <references count="2">
          <reference field="0" count="1" selected="0">
            <x v="2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85">
      <pivotArea dataOnly="0" labelOnly="1" fieldPosition="0">
        <references count="2">
          <reference field="0" count="1" selected="0">
            <x v="2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84">
      <pivotArea dataOnly="0" labelOnly="1" fieldPosition="0">
        <references count="2">
          <reference field="0" count="1" selected="0">
            <x v="27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83">
      <pivotArea dataOnly="0" labelOnly="1" fieldPosition="0">
        <references count="2">
          <reference field="0" count="1" selected="0">
            <x v="2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82">
      <pivotArea dataOnly="0" labelOnly="1" fieldPosition="0">
        <references count="2">
          <reference field="0" count="1" selected="0">
            <x v="2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81">
      <pivotArea dataOnly="0" labelOnly="1" fieldPosition="0">
        <references count="2">
          <reference field="0" count="1" selected="0">
            <x v="28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80">
      <pivotArea dataOnly="0" labelOnly="1" fieldPosition="0">
        <references count="2">
          <reference field="0" count="1" selected="0">
            <x v="28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79">
      <pivotArea dataOnly="0" labelOnly="1" fieldPosition="0">
        <references count="2">
          <reference field="0" count="1" selected="0">
            <x v="2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77">
      <pivotArea type="all" dataOnly="0" outline="0" fieldPosition="0"/>
    </format>
    <format dxfId="1776">
      <pivotArea outline="0" collapsedLevelsAreSubtotals="1" fieldPosition="0"/>
    </format>
    <format dxfId="1775">
      <pivotArea field="0" type="button" dataOnly="0" labelOnly="1" outline="0" axis="axisRow" fieldPosition="0"/>
    </format>
    <format dxfId="177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77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77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77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</reference>
        </references>
      </pivotArea>
    </format>
    <format dxfId="177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769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1768">
      <pivotArea dataOnly="0" labelOnly="1" fieldPosition="0">
        <references count="2">
          <reference field="0" count="1" selected="0">
            <x v="0"/>
          </reference>
          <reference field="1" count="15">
            <x v="2"/>
            <x v="6"/>
            <x v="13"/>
            <x v="18"/>
            <x v="48"/>
            <x v="87"/>
            <x v="91"/>
            <x v="95"/>
            <x v="101"/>
            <x v="105"/>
            <x v="113"/>
            <x v="117"/>
            <x v="121"/>
            <x v="123"/>
            <x v="126"/>
          </reference>
        </references>
      </pivotArea>
    </format>
    <format dxfId="1767">
      <pivotArea dataOnly="0" labelOnly="1" fieldPosition="0">
        <references count="2">
          <reference field="0" count="1" selected="0">
            <x v="1"/>
          </reference>
          <reference field="1" count="1">
            <x v="46"/>
          </reference>
        </references>
      </pivotArea>
    </format>
    <format dxfId="1766">
      <pivotArea dataOnly="0" labelOnly="1" fieldPosition="0">
        <references count="2">
          <reference field="0" count="1" selected="0">
            <x v="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65">
      <pivotArea dataOnly="0" labelOnly="1" fieldPosition="0">
        <references count="2">
          <reference field="0" count="1" selected="0">
            <x v="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64">
      <pivotArea dataOnly="0" labelOnly="1" fieldPosition="0">
        <references count="2">
          <reference field="0" count="1" selected="0">
            <x v="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63">
      <pivotArea dataOnly="0" labelOnly="1" fieldPosition="0">
        <references count="2">
          <reference field="0" count="1" selected="0">
            <x v="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62">
      <pivotArea dataOnly="0" labelOnly="1" fieldPosition="0">
        <references count="2">
          <reference field="0" count="1" selected="0">
            <x v="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61">
      <pivotArea dataOnly="0" labelOnly="1" fieldPosition="0">
        <references count="2">
          <reference field="0" count="1" selected="0">
            <x v="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60">
      <pivotArea dataOnly="0" labelOnly="1" fieldPosition="0">
        <references count="2">
          <reference field="0" count="1" selected="0">
            <x v="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59">
      <pivotArea dataOnly="0" labelOnly="1" fieldPosition="0">
        <references count="2">
          <reference field="0" count="1" selected="0">
            <x v="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58">
      <pivotArea dataOnly="0" labelOnly="1" fieldPosition="0">
        <references count="2">
          <reference field="0" count="1" selected="0">
            <x v="1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57">
      <pivotArea dataOnly="0" labelOnly="1" fieldPosition="0">
        <references count="2">
          <reference field="0" count="1" selected="0">
            <x v="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56">
      <pivotArea dataOnly="0" labelOnly="1" fieldPosition="0">
        <references count="2">
          <reference field="0" count="1" selected="0">
            <x v="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55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1754">
      <pivotArea dataOnly="0" labelOnly="1" fieldPosition="0">
        <references count="2">
          <reference field="0" count="1" selected="0">
            <x v="1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53">
      <pivotArea dataOnly="0" labelOnly="1" fieldPosition="0">
        <references count="2">
          <reference field="0" count="1" selected="0">
            <x v="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52">
      <pivotArea dataOnly="0" labelOnly="1" fieldPosition="0">
        <references count="2">
          <reference field="0" count="1" selected="0">
            <x v="1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51">
      <pivotArea dataOnly="0" labelOnly="1" fieldPosition="0">
        <references count="2">
          <reference field="0" count="1" selected="0">
            <x v="1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50">
      <pivotArea dataOnly="0" labelOnly="1" fieldPosition="0">
        <references count="2">
          <reference field="0" count="1" selected="0">
            <x v="1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9">
      <pivotArea dataOnly="0" labelOnly="1" fieldPosition="0">
        <references count="2">
          <reference field="0" count="1" selected="0">
            <x v="2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48">
      <pivotArea dataOnly="0" labelOnly="1" fieldPosition="0">
        <references count="2">
          <reference field="0" count="1" selected="0">
            <x v="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7">
      <pivotArea dataOnly="0" labelOnly="1" fieldPosition="0">
        <references count="2">
          <reference field="0" count="1" selected="0">
            <x v="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6">
      <pivotArea dataOnly="0" labelOnly="1" fieldPosition="0">
        <references count="2">
          <reference field="0" count="1" selected="0">
            <x v="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5">
      <pivotArea dataOnly="0" labelOnly="1" fieldPosition="0">
        <references count="2">
          <reference field="0" count="1" selected="0">
            <x v="2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44">
      <pivotArea dataOnly="0" labelOnly="1" fieldPosition="0">
        <references count="2">
          <reference field="0" count="1" selected="0">
            <x v="2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43">
      <pivotArea dataOnly="0" labelOnly="1" fieldPosition="0">
        <references count="2">
          <reference field="0" count="1" selected="0">
            <x v="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2">
      <pivotArea dataOnly="0" labelOnly="1" fieldPosition="0">
        <references count="2">
          <reference field="0" count="1" selected="0">
            <x v="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1">
      <pivotArea dataOnly="0" labelOnly="1" fieldPosition="0">
        <references count="2">
          <reference field="0" count="1" selected="0">
            <x v="2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40">
      <pivotArea dataOnly="0" labelOnly="1" fieldPosition="0">
        <references count="2">
          <reference field="0" count="1" selected="0">
            <x v="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9">
      <pivotArea dataOnly="0" labelOnly="1" fieldPosition="0">
        <references count="2">
          <reference field="0" count="1" selected="0">
            <x v="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38">
      <pivotArea dataOnly="0" labelOnly="1" fieldPosition="0">
        <references count="2">
          <reference field="0" count="1" selected="0">
            <x v="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7">
      <pivotArea dataOnly="0" labelOnly="1" fieldPosition="0">
        <references count="2">
          <reference field="0" count="1" selected="0">
            <x v="3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36">
      <pivotArea dataOnly="0" labelOnly="1" fieldPosition="0">
        <references count="2">
          <reference field="0" count="1" selected="0">
            <x v="3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5">
      <pivotArea dataOnly="0" labelOnly="1" fieldPosition="0">
        <references count="2">
          <reference field="0" count="1" selected="0">
            <x v="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4">
      <pivotArea dataOnly="0" labelOnly="1" fieldPosition="0">
        <references count="2">
          <reference field="0" count="1" selected="0">
            <x v="3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3">
      <pivotArea dataOnly="0" labelOnly="1" fieldPosition="0">
        <references count="2">
          <reference field="0" count="1" selected="0">
            <x v="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32">
      <pivotArea dataOnly="0" labelOnly="1" fieldPosition="0">
        <references count="2">
          <reference field="0" count="1" selected="0">
            <x v="3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31">
      <pivotArea dataOnly="0" labelOnly="1" fieldPosition="0">
        <references count="2">
          <reference field="0" count="1" selected="0">
            <x v="3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30">
      <pivotArea dataOnly="0" labelOnly="1" fieldPosition="0">
        <references count="2">
          <reference field="0" count="1" selected="0">
            <x v="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9">
      <pivotArea dataOnly="0" labelOnly="1" fieldPosition="0">
        <references count="2">
          <reference field="0" count="1" selected="0">
            <x v="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8">
      <pivotArea dataOnly="0" labelOnly="1" fieldPosition="0">
        <references count="2">
          <reference field="0" count="1" selected="0">
            <x v="4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27">
      <pivotArea dataOnly="0" labelOnly="1" fieldPosition="0">
        <references count="2">
          <reference field="0" count="1" selected="0">
            <x v="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6">
      <pivotArea dataOnly="0" labelOnly="1" fieldPosition="0">
        <references count="2">
          <reference field="0" count="1" selected="0">
            <x v="4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5">
      <pivotArea dataOnly="0" labelOnly="1" fieldPosition="0">
        <references count="2">
          <reference field="0" count="1" selected="0">
            <x v="4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24">
      <pivotArea dataOnly="0" labelOnly="1" fieldPosition="0">
        <references count="2">
          <reference field="0" count="1" selected="0">
            <x v="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3">
      <pivotArea dataOnly="0" labelOnly="1" fieldPosition="0">
        <references count="2">
          <reference field="0" count="1" selected="0">
            <x v="4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2">
      <pivotArea dataOnly="0" labelOnly="1" fieldPosition="0">
        <references count="2">
          <reference field="0" count="1" selected="0">
            <x v="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21">
      <pivotArea dataOnly="0" labelOnly="1" fieldPosition="0">
        <references count="2">
          <reference field="0" count="1" selected="0">
            <x v="4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20">
      <pivotArea dataOnly="0" labelOnly="1" fieldPosition="0">
        <references count="2">
          <reference field="0" count="1" selected="0">
            <x v="5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9">
      <pivotArea dataOnly="0" labelOnly="1" fieldPosition="0">
        <references count="2">
          <reference field="0" count="1" selected="0">
            <x v="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18">
      <pivotArea dataOnly="0" labelOnly="1" fieldPosition="0">
        <references count="2">
          <reference field="0" count="1" selected="0">
            <x v="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7">
      <pivotArea dataOnly="0" labelOnly="1" fieldPosition="0">
        <references count="2">
          <reference field="0" count="1" selected="0">
            <x v="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6">
      <pivotArea dataOnly="0" labelOnly="1" fieldPosition="0">
        <references count="2">
          <reference field="0" count="1" selected="0">
            <x v="5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15">
      <pivotArea dataOnly="0" labelOnly="1" fieldPosition="0">
        <references count="2">
          <reference field="0" count="1" selected="0">
            <x v="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4">
      <pivotArea dataOnly="0" labelOnly="1" fieldPosition="0">
        <references count="2">
          <reference field="0" count="1" selected="0">
            <x v="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3">
      <pivotArea dataOnly="0" labelOnly="1" fieldPosition="0">
        <references count="2">
          <reference field="0" count="1" selected="0">
            <x v="5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12">
      <pivotArea dataOnly="0" labelOnly="1" fieldPosition="0">
        <references count="2">
          <reference field="0" count="1" selected="0">
            <x v="5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11">
      <pivotArea dataOnly="0" labelOnly="1" fieldPosition="0">
        <references count="2">
          <reference field="0" count="1" selected="0">
            <x v="5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10">
      <pivotArea dataOnly="0" labelOnly="1" fieldPosition="0">
        <references count="2">
          <reference field="0" count="1" selected="0">
            <x v="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9">
      <pivotArea dataOnly="0" labelOnly="1" fieldPosition="0">
        <references count="2">
          <reference field="0" count="1" selected="0">
            <x v="62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08">
      <pivotArea dataOnly="0" labelOnly="1" fieldPosition="0">
        <references count="2">
          <reference field="0" count="1" selected="0">
            <x v="6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7">
      <pivotArea dataOnly="0" labelOnly="1" fieldPosition="0">
        <references count="2">
          <reference field="0" count="1" selected="0">
            <x v="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6">
      <pivotArea dataOnly="0" labelOnly="1" fieldPosition="0">
        <references count="2">
          <reference field="0" count="1" selected="0">
            <x v="6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05">
      <pivotArea dataOnly="0" labelOnly="1" fieldPosition="0">
        <references count="2">
          <reference field="0" count="1" selected="0">
            <x v="6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704">
      <pivotArea dataOnly="0" labelOnly="1" fieldPosition="0">
        <references count="2">
          <reference field="0" count="1" selected="0">
            <x v="67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703">
      <pivotArea dataOnly="0" labelOnly="1" fieldPosition="0">
        <references count="2">
          <reference field="0" count="1" selected="0">
            <x v="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2">
      <pivotArea dataOnly="0" labelOnly="1" fieldPosition="0">
        <references count="2">
          <reference field="0" count="1" selected="0">
            <x v="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1">
      <pivotArea dataOnly="0" labelOnly="1" fieldPosition="0">
        <references count="2">
          <reference field="0" count="1" selected="0">
            <x v="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700">
      <pivotArea dataOnly="0" labelOnly="1" fieldPosition="0">
        <references count="2">
          <reference field="0" count="1" selected="0">
            <x v="71"/>
          </reference>
          <reference field="1" count="14">
            <x v="3"/>
            <x v="7"/>
            <x v="15"/>
            <x v="20"/>
            <x v="46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699">
      <pivotArea dataOnly="0" labelOnly="1" fieldPosition="0">
        <references count="2">
          <reference field="0" count="1" selected="0">
            <x v="7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8">
      <pivotArea dataOnly="0" labelOnly="1" fieldPosition="0">
        <references count="2">
          <reference field="0" count="1" selected="0">
            <x v="7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97">
      <pivotArea dataOnly="0" labelOnly="1" fieldPosition="0">
        <references count="2">
          <reference field="0" count="1" selected="0">
            <x v="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96">
      <pivotArea dataOnly="0" labelOnly="1" fieldPosition="0">
        <references count="2">
          <reference field="0" count="1" selected="0">
            <x v="75"/>
          </reference>
          <reference field="1" count="15">
            <x v="0"/>
            <x v="5"/>
            <x v="12"/>
            <x v="17"/>
            <x v="41"/>
            <x v="46"/>
            <x v="58"/>
            <x v="73"/>
            <x v="79"/>
            <x v="99"/>
            <x v="104"/>
            <x v="111"/>
            <x v="116"/>
            <x v="120"/>
            <x v="124"/>
          </reference>
        </references>
      </pivotArea>
    </format>
    <format dxfId="1695">
      <pivotArea dataOnly="0" labelOnly="1" fieldPosition="0">
        <references count="2">
          <reference field="0" count="1" selected="0">
            <x v="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4">
      <pivotArea dataOnly="0" labelOnly="1" fieldPosition="0">
        <references count="2">
          <reference field="0" count="1" selected="0">
            <x v="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3">
      <pivotArea dataOnly="0" labelOnly="1" fieldPosition="0">
        <references count="2">
          <reference field="0" count="1" selected="0">
            <x v="7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2">
      <pivotArea dataOnly="0" labelOnly="1" fieldPosition="0">
        <references count="2">
          <reference field="0" count="1" selected="0">
            <x v="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1">
      <pivotArea dataOnly="0" labelOnly="1" fieldPosition="0">
        <references count="2">
          <reference field="0" count="1" selected="0">
            <x v="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90">
      <pivotArea dataOnly="0" labelOnly="1" fieldPosition="0">
        <references count="2">
          <reference field="0" count="1" selected="0">
            <x v="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89">
      <pivotArea dataOnly="0" labelOnly="1" fieldPosition="0">
        <references count="2">
          <reference field="0" count="1" selected="0">
            <x v="8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88">
      <pivotArea dataOnly="0" labelOnly="1" fieldPosition="0">
        <references count="2">
          <reference field="0" count="1" selected="0">
            <x v="8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87">
      <pivotArea dataOnly="0" labelOnly="1" fieldPosition="0">
        <references count="2">
          <reference field="0" count="1" selected="0">
            <x v="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86">
      <pivotArea dataOnly="0" labelOnly="1" fieldPosition="0">
        <references count="2">
          <reference field="0" count="1" selected="0">
            <x v="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85">
      <pivotArea dataOnly="0" labelOnly="1" fieldPosition="0">
        <references count="2">
          <reference field="0" count="1" selected="0">
            <x v="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84">
      <pivotArea dataOnly="0" labelOnly="1" fieldPosition="0">
        <references count="2">
          <reference field="0" count="1" selected="0">
            <x v="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83">
      <pivotArea dataOnly="0" labelOnly="1" fieldPosition="0">
        <references count="2">
          <reference field="0" count="1" selected="0">
            <x v="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82">
      <pivotArea dataOnly="0" labelOnly="1" fieldPosition="0">
        <references count="2">
          <reference field="0" count="1" selected="0">
            <x v="9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81">
      <pivotArea dataOnly="0" labelOnly="1" fieldPosition="0">
        <references count="2">
          <reference field="0" count="1" selected="0">
            <x v="9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80">
      <pivotArea dataOnly="0" labelOnly="1" fieldPosition="0">
        <references count="2">
          <reference field="0" count="1" selected="0">
            <x v="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9">
      <pivotArea dataOnly="0" labelOnly="1" fieldPosition="0">
        <references count="2">
          <reference field="0" count="1" selected="0">
            <x v="9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8">
      <pivotArea dataOnly="0" labelOnly="1" fieldPosition="0">
        <references count="2">
          <reference field="0" count="1" selected="0">
            <x v="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7">
      <pivotArea dataOnly="0" labelOnly="1" fieldPosition="0">
        <references count="2">
          <reference field="0" count="1" selected="0">
            <x v="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6">
      <pivotArea dataOnly="0" labelOnly="1" fieldPosition="0">
        <references count="2">
          <reference field="0" count="1" selected="0">
            <x v="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5">
      <pivotArea dataOnly="0" labelOnly="1" fieldPosition="0">
        <references count="2">
          <reference field="0" count="1" selected="0">
            <x v="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74">
      <pivotArea dataOnly="0" labelOnly="1" fieldPosition="0">
        <references count="2">
          <reference field="0" count="1" selected="0">
            <x v="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3">
      <pivotArea dataOnly="0" labelOnly="1" fieldPosition="0">
        <references count="2">
          <reference field="0" count="1" selected="0">
            <x v="10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72">
      <pivotArea dataOnly="0" labelOnly="1" fieldPosition="0">
        <references count="2">
          <reference field="0" count="1" selected="0">
            <x v="1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71">
      <pivotArea dataOnly="0" labelOnly="1" fieldPosition="0">
        <references count="2">
          <reference field="0" count="1" selected="0">
            <x v="10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70">
      <pivotArea dataOnly="0" labelOnly="1" fieldPosition="0">
        <references count="2">
          <reference field="0" count="1" selected="0">
            <x v="10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69">
      <pivotArea dataOnly="0" labelOnly="1" fieldPosition="0">
        <references count="2">
          <reference field="0" count="1" selected="0">
            <x v="1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68">
      <pivotArea dataOnly="0" labelOnly="1" fieldPosition="0">
        <references count="2">
          <reference field="0" count="1" selected="0">
            <x v="1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67">
      <pivotArea dataOnly="0" labelOnly="1" fieldPosition="0">
        <references count="2">
          <reference field="0" count="1" selected="0">
            <x v="10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66">
      <pivotArea dataOnly="0" labelOnly="1" fieldPosition="0">
        <references count="2">
          <reference field="0" count="1" selected="0">
            <x v="1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65">
      <pivotArea dataOnly="0" labelOnly="1" fieldPosition="0">
        <references count="2">
          <reference field="0" count="1" selected="0">
            <x v="1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64">
      <pivotArea dataOnly="0" labelOnly="1" fieldPosition="0">
        <references count="2">
          <reference field="0" count="1" selected="0">
            <x v="10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63">
      <pivotArea dataOnly="0" labelOnly="1" fieldPosition="0">
        <references count="2">
          <reference field="0" count="1" selected="0">
            <x v="1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62">
      <pivotArea dataOnly="0" labelOnly="1" fieldPosition="0">
        <references count="2">
          <reference field="0" count="1" selected="0">
            <x v="1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61">
      <pivotArea dataOnly="0" labelOnly="1" fieldPosition="0">
        <references count="2">
          <reference field="0" count="1" selected="0">
            <x v="11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60">
      <pivotArea dataOnly="0" labelOnly="1" fieldPosition="0">
        <references count="2">
          <reference field="0" count="1" selected="0">
            <x v="1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9">
      <pivotArea dataOnly="0" labelOnly="1" fieldPosition="0">
        <references count="2">
          <reference field="0" count="1" selected="0">
            <x v="11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8">
      <pivotArea dataOnly="0" labelOnly="1" fieldPosition="0">
        <references count="2">
          <reference field="0" count="1" selected="0">
            <x v="116"/>
          </reference>
          <reference field="1" count="13">
            <x v="3"/>
            <x v="7"/>
            <x v="15"/>
            <x v="20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657">
      <pivotArea dataOnly="0" labelOnly="1" fieldPosition="0">
        <references count="2">
          <reference field="0" count="1" selected="0">
            <x v="11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56">
      <pivotArea dataOnly="0" labelOnly="1" fieldPosition="0">
        <references count="2">
          <reference field="0" count="1" selected="0">
            <x v="11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5">
      <pivotArea dataOnly="0" labelOnly="1" fieldPosition="0">
        <references count="2">
          <reference field="0" count="1" selected="0">
            <x v="11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54">
      <pivotArea dataOnly="0" labelOnly="1" fieldPosition="0">
        <references count="2">
          <reference field="0" count="1" selected="0">
            <x v="120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653">
      <pivotArea dataOnly="0" labelOnly="1" fieldPosition="0">
        <references count="2">
          <reference field="0" count="1" selected="0">
            <x v="1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2">
      <pivotArea dataOnly="0" labelOnly="1" fieldPosition="0">
        <references count="2">
          <reference field="0" count="1" selected="0">
            <x v="1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1">
      <pivotArea dataOnly="0" labelOnly="1" fieldPosition="0">
        <references count="2">
          <reference field="0" count="1" selected="0">
            <x v="1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50">
      <pivotArea dataOnly="0" labelOnly="1" fieldPosition="0">
        <references count="2">
          <reference field="0" count="1" selected="0">
            <x v="12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49">
      <pivotArea dataOnly="0" labelOnly="1" fieldPosition="0">
        <references count="2">
          <reference field="0" count="1" selected="0">
            <x v="1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8">
      <pivotArea dataOnly="0" labelOnly="1" fieldPosition="0">
        <references count="2">
          <reference field="0" count="1" selected="0">
            <x v="12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47">
      <pivotArea dataOnly="0" labelOnly="1" fieldPosition="0">
        <references count="2">
          <reference field="0" count="1" selected="0">
            <x v="12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46">
      <pivotArea dataOnly="0" labelOnly="1" fieldPosition="0">
        <references count="2">
          <reference field="0" count="1" selected="0">
            <x v="1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5">
      <pivotArea dataOnly="0" labelOnly="1" fieldPosition="0">
        <references count="2">
          <reference field="0" count="1" selected="0">
            <x v="13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4">
      <pivotArea dataOnly="0" labelOnly="1" fieldPosition="0">
        <references count="2">
          <reference field="0" count="1" selected="0">
            <x v="13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3">
      <pivotArea dataOnly="0" labelOnly="1" fieldPosition="0">
        <references count="2">
          <reference field="0" count="1" selected="0">
            <x v="1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2">
      <pivotArea dataOnly="0" labelOnly="1" fieldPosition="0">
        <references count="2">
          <reference field="0" count="1" selected="0">
            <x v="1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41">
      <pivotArea dataOnly="0" labelOnly="1" fieldPosition="0">
        <references count="2">
          <reference field="0" count="1" selected="0">
            <x v="13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40">
      <pivotArea dataOnly="0" labelOnly="1" fieldPosition="0">
        <references count="2">
          <reference field="0" count="1" selected="0">
            <x v="13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39">
      <pivotArea dataOnly="0" labelOnly="1" fieldPosition="0">
        <references count="2">
          <reference field="0" count="1" selected="0">
            <x v="13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38">
      <pivotArea dataOnly="0" labelOnly="1" fieldPosition="0">
        <references count="2">
          <reference field="0" count="1" selected="0">
            <x v="1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37">
      <pivotArea dataOnly="0" labelOnly="1" fieldPosition="0">
        <references count="2">
          <reference field="0" count="1" selected="0">
            <x v="13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36">
      <pivotArea dataOnly="0" labelOnly="1" fieldPosition="0">
        <references count="2">
          <reference field="0" count="1" selected="0">
            <x v="13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35">
      <pivotArea dataOnly="0" labelOnly="1" fieldPosition="0">
        <references count="2">
          <reference field="0" count="1" selected="0">
            <x v="1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34">
      <pivotArea dataOnly="0" labelOnly="1" fieldPosition="0">
        <references count="2">
          <reference field="0" count="1" selected="0">
            <x v="1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33">
      <pivotArea dataOnly="0" labelOnly="1" fieldPosition="0">
        <references count="2">
          <reference field="0" count="1" selected="0">
            <x v="14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32">
      <pivotArea dataOnly="0" labelOnly="1" fieldPosition="0">
        <references count="2">
          <reference field="0" count="1" selected="0">
            <x v="1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31">
      <pivotArea dataOnly="0" labelOnly="1" fieldPosition="0">
        <references count="2">
          <reference field="0" count="1" selected="0">
            <x v="14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30">
      <pivotArea dataOnly="0" labelOnly="1" fieldPosition="0">
        <references count="2">
          <reference field="0" count="1" selected="0">
            <x v="1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9">
      <pivotArea dataOnly="0" labelOnly="1" fieldPosition="0">
        <references count="2">
          <reference field="0" count="1" selected="0">
            <x v="1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28">
      <pivotArea dataOnly="0" labelOnly="1" fieldPosition="0">
        <references count="2">
          <reference field="0" count="1" selected="0">
            <x v="1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7">
      <pivotArea dataOnly="0" labelOnly="1" fieldPosition="0">
        <references count="2">
          <reference field="0" count="1" selected="0">
            <x v="1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6">
      <pivotArea dataOnly="0" labelOnly="1" fieldPosition="0">
        <references count="2">
          <reference field="0" count="1" selected="0">
            <x v="15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25">
      <pivotArea dataOnly="0" labelOnly="1" fieldPosition="0">
        <references count="2">
          <reference field="0" count="1" selected="0">
            <x v="15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4">
      <pivotArea dataOnly="0" labelOnly="1" fieldPosition="0">
        <references count="2">
          <reference field="0" count="1" selected="0">
            <x v="1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3">
      <pivotArea dataOnly="0" labelOnly="1" fieldPosition="0">
        <references count="2">
          <reference field="0" count="1" selected="0">
            <x v="1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22">
      <pivotArea dataOnly="0" labelOnly="1" fieldPosition="0">
        <references count="2">
          <reference field="0" count="1" selected="0">
            <x v="15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21">
      <pivotArea dataOnly="0" labelOnly="1" fieldPosition="0">
        <references count="2">
          <reference field="0" count="1" selected="0">
            <x v="15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20">
      <pivotArea dataOnly="0" labelOnly="1" fieldPosition="0">
        <references count="2">
          <reference field="0" count="1" selected="0">
            <x v="1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9">
      <pivotArea dataOnly="0" labelOnly="1" fieldPosition="0">
        <references count="2">
          <reference field="0" count="1" selected="0">
            <x v="1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8">
      <pivotArea dataOnly="0" labelOnly="1" fieldPosition="0">
        <references count="2">
          <reference field="0" count="1" selected="0">
            <x v="15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7">
      <pivotArea dataOnly="0" labelOnly="1" fieldPosition="0">
        <references count="2">
          <reference field="0" count="1" selected="0">
            <x v="1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16">
      <pivotArea dataOnly="0" labelOnly="1" fieldPosition="0">
        <references count="2">
          <reference field="0" count="1" selected="0">
            <x v="1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5">
      <pivotArea dataOnly="0" labelOnly="1" fieldPosition="0">
        <references count="2">
          <reference field="0" count="1" selected="0">
            <x v="16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4">
      <pivotArea dataOnly="0" labelOnly="1" fieldPosition="0">
        <references count="2">
          <reference field="0" count="1" selected="0">
            <x v="16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3">
      <pivotArea dataOnly="0" labelOnly="1" fieldPosition="0">
        <references count="2">
          <reference field="0" count="1" selected="0">
            <x v="1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12">
      <pivotArea dataOnly="0" labelOnly="1" fieldPosition="0">
        <references count="2">
          <reference field="0" count="1" selected="0">
            <x v="1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11">
      <pivotArea dataOnly="0" labelOnly="1" fieldPosition="0">
        <references count="2">
          <reference field="0" count="1" selected="0">
            <x v="16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10">
      <pivotArea dataOnly="0" labelOnly="1" fieldPosition="0">
        <references count="2">
          <reference field="0" count="1" selected="0">
            <x v="166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09">
      <pivotArea dataOnly="0" labelOnly="1" fieldPosition="0">
        <references count="2">
          <reference field="0" count="1" selected="0">
            <x v="16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08">
      <pivotArea dataOnly="0" labelOnly="1" fieldPosition="0">
        <references count="2">
          <reference field="0" count="1" selected="0">
            <x v="1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07">
      <pivotArea dataOnly="0" labelOnly="1" fieldPosition="0">
        <references count="2">
          <reference field="0" count="1" selected="0">
            <x v="16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06">
      <pivotArea dataOnly="0" labelOnly="1" fieldPosition="0">
        <references count="2">
          <reference field="0" count="1" selected="0">
            <x v="17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05">
      <pivotArea dataOnly="0" labelOnly="1" fieldPosition="0">
        <references count="2">
          <reference field="0" count="1" selected="0">
            <x v="17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604">
      <pivotArea dataOnly="0" labelOnly="1" fieldPosition="0">
        <references count="2">
          <reference field="0" count="1" selected="0">
            <x v="1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03">
      <pivotArea dataOnly="0" labelOnly="1" fieldPosition="0">
        <references count="2">
          <reference field="0" count="1" selected="0">
            <x v="17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602">
      <pivotArea dataOnly="0" labelOnly="1" fieldPosition="0">
        <references count="2">
          <reference field="0" count="1" selected="0">
            <x v="17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601">
      <pivotArea dataOnly="0" labelOnly="1" fieldPosition="0">
        <references count="2">
          <reference field="0" count="1" selected="0">
            <x v="176"/>
          </reference>
          <reference field="1" count="1">
            <x v="46"/>
          </reference>
        </references>
      </pivotArea>
    </format>
    <format dxfId="1600">
      <pivotArea dataOnly="0" labelOnly="1" fieldPosition="0">
        <references count="2">
          <reference field="0" count="1" selected="0">
            <x v="1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9">
      <pivotArea dataOnly="0" labelOnly="1" fieldPosition="0">
        <references count="2">
          <reference field="0" count="1" selected="0">
            <x v="178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598">
      <pivotArea dataOnly="0" labelOnly="1" fieldPosition="0">
        <references count="2">
          <reference field="0" count="1" selected="0">
            <x v="1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7">
      <pivotArea dataOnly="0" labelOnly="1" fieldPosition="0">
        <references count="2">
          <reference field="0" count="1" selected="0">
            <x v="1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6">
      <pivotArea dataOnly="0" labelOnly="1" fieldPosition="0">
        <references count="2">
          <reference field="0" count="1" selected="0">
            <x v="1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5">
      <pivotArea dataOnly="0" labelOnly="1" fieldPosition="0">
        <references count="2">
          <reference field="0" count="1" selected="0">
            <x v="1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4">
      <pivotArea dataOnly="0" labelOnly="1" fieldPosition="0">
        <references count="2">
          <reference field="0" count="1" selected="0">
            <x v="18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93">
      <pivotArea dataOnly="0" labelOnly="1" fieldPosition="0">
        <references count="2">
          <reference field="0" count="1" selected="0">
            <x v="1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2">
      <pivotArea dataOnly="0" labelOnly="1" fieldPosition="0">
        <references count="2">
          <reference field="0" count="1" selected="0">
            <x v="1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1">
      <pivotArea dataOnly="0" labelOnly="1" fieldPosition="0">
        <references count="2">
          <reference field="0" count="1" selected="0">
            <x v="1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90">
      <pivotArea dataOnly="0" labelOnly="1" fieldPosition="0">
        <references count="2">
          <reference field="0" count="1" selected="0">
            <x v="1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9">
      <pivotArea dataOnly="0" labelOnly="1" fieldPosition="0">
        <references count="2">
          <reference field="0" count="1" selected="0">
            <x v="1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88">
      <pivotArea dataOnly="0" labelOnly="1" fieldPosition="0">
        <references count="2">
          <reference field="0" count="1" selected="0">
            <x v="1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7">
      <pivotArea dataOnly="0" labelOnly="1" fieldPosition="0">
        <references count="2">
          <reference field="0" count="1" selected="0">
            <x v="19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86">
      <pivotArea dataOnly="0" labelOnly="1" fieldPosition="0">
        <references count="2">
          <reference field="0" count="1" selected="0">
            <x v="191"/>
          </reference>
          <reference field="1" count="34">
            <x v="0"/>
            <x v="3"/>
            <x v="4"/>
            <x v="5"/>
            <x v="7"/>
            <x v="8"/>
            <x v="12"/>
            <x v="15"/>
            <x v="16"/>
            <x v="17"/>
            <x v="20"/>
            <x v="21"/>
            <x v="46"/>
            <x v="49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</reference>
        </references>
      </pivotArea>
    </format>
    <format dxfId="1585">
      <pivotArea dataOnly="0" labelOnly="1" fieldPosition="0">
        <references count="2">
          <reference field="0" count="1" selected="0">
            <x v="1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4">
      <pivotArea dataOnly="0" labelOnly="1" fieldPosition="0">
        <references count="2">
          <reference field="0" count="1" selected="0">
            <x v="19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3">
      <pivotArea dataOnly="0" labelOnly="1" fieldPosition="0">
        <references count="2">
          <reference field="0" count="1" selected="0">
            <x v="19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82">
      <pivotArea dataOnly="0" labelOnly="1" fieldPosition="0">
        <references count="2">
          <reference field="0" count="1" selected="0">
            <x v="1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1">
      <pivotArea dataOnly="0" labelOnly="1" fieldPosition="0">
        <references count="2">
          <reference field="0" count="1" selected="0">
            <x v="1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80">
      <pivotArea dataOnly="0" labelOnly="1" fieldPosition="0">
        <references count="2">
          <reference field="0" count="1" selected="0">
            <x v="1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9">
      <pivotArea dataOnly="0" labelOnly="1" fieldPosition="0">
        <references count="2">
          <reference field="0" count="1" selected="0">
            <x v="1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78">
      <pivotArea dataOnly="0" labelOnly="1" fieldPosition="0">
        <references count="2">
          <reference field="0" count="1" selected="0">
            <x v="1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7">
      <pivotArea dataOnly="0" labelOnly="1" fieldPosition="0">
        <references count="2">
          <reference field="0" count="1" selected="0">
            <x v="200"/>
          </reference>
          <reference field="1" count="10">
            <x v="0"/>
            <x v="5"/>
            <x v="12"/>
            <x v="17"/>
            <x v="99"/>
            <x v="104"/>
            <x v="111"/>
            <x v="116"/>
            <x v="120"/>
            <x v="124"/>
          </reference>
        </references>
      </pivotArea>
    </format>
    <format dxfId="1576">
      <pivotArea dataOnly="0" labelOnly="1" fieldPosition="0">
        <references count="2">
          <reference field="0" count="1" selected="0">
            <x v="2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5">
      <pivotArea dataOnly="0" labelOnly="1" fieldPosition="0">
        <references count="2">
          <reference field="0" count="1" selected="0">
            <x v="20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74">
      <pivotArea dataOnly="0" labelOnly="1" fieldPosition="0">
        <references count="2">
          <reference field="0" count="1" selected="0">
            <x v="2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3">
      <pivotArea dataOnly="0" labelOnly="1" fieldPosition="0">
        <references count="2">
          <reference field="0" count="1" selected="0">
            <x v="2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2">
      <pivotArea dataOnly="0" labelOnly="1" fieldPosition="0">
        <references count="2">
          <reference field="0" count="1" selected="0">
            <x v="20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71">
      <pivotArea dataOnly="0" labelOnly="1" fieldPosition="0">
        <references count="2">
          <reference field="0" count="1" selected="0">
            <x v="2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70">
      <pivotArea dataOnly="0" labelOnly="1" fieldPosition="0">
        <references count="2">
          <reference field="0" count="1" selected="0">
            <x v="2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69">
      <pivotArea dataOnly="0" labelOnly="1" fieldPosition="0">
        <references count="2">
          <reference field="0" count="1" selected="0">
            <x v="20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68">
      <pivotArea dataOnly="0" labelOnly="1" fieldPosition="0">
        <references count="2">
          <reference field="0" count="1" selected="0">
            <x v="2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67">
      <pivotArea dataOnly="0" labelOnly="1" fieldPosition="0">
        <references count="2">
          <reference field="0" count="1" selected="0">
            <x v="21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66">
      <pivotArea dataOnly="0" labelOnly="1" fieldPosition="0">
        <references count="2">
          <reference field="0" count="1" selected="0">
            <x v="2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65">
      <pivotArea dataOnly="0" labelOnly="1" fieldPosition="0">
        <references count="2">
          <reference field="0" count="1" selected="0">
            <x v="21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64">
      <pivotArea dataOnly="0" labelOnly="1" fieldPosition="0">
        <references count="2">
          <reference field="0" count="1" selected="0">
            <x v="2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63">
      <pivotArea dataOnly="0" labelOnly="1" fieldPosition="0">
        <references count="2">
          <reference field="0" count="1" selected="0">
            <x v="21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62">
      <pivotArea dataOnly="0" labelOnly="1" fieldPosition="0">
        <references count="2">
          <reference field="0" count="1" selected="0">
            <x v="2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61">
      <pivotArea dataOnly="0" labelOnly="1" fieldPosition="0">
        <references count="2">
          <reference field="0" count="1" selected="0">
            <x v="218"/>
          </reference>
          <reference field="1" count="1">
            <x v="122"/>
          </reference>
        </references>
      </pivotArea>
    </format>
    <format dxfId="1560">
      <pivotArea dataOnly="0" labelOnly="1" fieldPosition="0">
        <references count="2">
          <reference field="0" count="1" selected="0">
            <x v="21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9">
      <pivotArea dataOnly="0" labelOnly="1" fieldPosition="0">
        <references count="2">
          <reference field="0" count="1" selected="0">
            <x v="220"/>
          </reference>
          <reference field="1" count="28">
            <x v="0"/>
            <x v="3"/>
            <x v="4"/>
            <x v="5"/>
            <x v="7"/>
            <x v="8"/>
            <x v="12"/>
            <x v="15"/>
            <x v="17"/>
            <x v="20"/>
            <x v="46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8">
      <pivotArea dataOnly="0" labelOnly="1" fieldPosition="0">
        <references count="2">
          <reference field="0" count="1" selected="0">
            <x v="2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57">
      <pivotArea dataOnly="0" labelOnly="1" fieldPosition="0">
        <references count="2">
          <reference field="0" count="1" selected="0">
            <x v="222"/>
          </reference>
          <reference field="1" count="16">
            <x v="12"/>
            <x v="15"/>
            <x v="17"/>
            <x v="20"/>
            <x v="46"/>
            <x v="50"/>
            <x v="79"/>
            <x v="82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6">
      <pivotArea dataOnly="0" labelOnly="1" fieldPosition="0">
        <references count="2">
          <reference field="0" count="1" selected="0">
            <x v="2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55">
      <pivotArea dataOnly="0" labelOnly="1" fieldPosition="0">
        <references count="2">
          <reference field="0" count="1" selected="0">
            <x v="22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4">
      <pivotArea dataOnly="0" labelOnly="1" fieldPosition="0">
        <references count="2">
          <reference field="0" count="1" selected="0">
            <x v="22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3">
      <pivotArea dataOnly="0" labelOnly="1" fieldPosition="0">
        <references count="2">
          <reference field="0" count="1" selected="0">
            <x v="2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52">
      <pivotArea dataOnly="0" labelOnly="1" fieldPosition="0">
        <references count="2">
          <reference field="0" count="1" selected="0">
            <x v="228"/>
          </reference>
          <reference field="1" count="6">
            <x v="12"/>
            <x v="17"/>
            <x v="111"/>
            <x v="116"/>
            <x v="120"/>
            <x v="124"/>
          </reference>
        </references>
      </pivotArea>
    </format>
    <format dxfId="1551">
      <pivotArea dataOnly="0" labelOnly="1" fieldPosition="0">
        <references count="2">
          <reference field="0" count="1" selected="0">
            <x v="22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50">
      <pivotArea dataOnly="0" labelOnly="1" fieldPosition="0">
        <references count="2">
          <reference field="0" count="1" selected="0">
            <x v="230"/>
          </reference>
          <reference field="1" count="3">
            <x v="46"/>
            <x v="79"/>
            <x v="120"/>
          </reference>
        </references>
      </pivotArea>
    </format>
    <format dxfId="1549">
      <pivotArea dataOnly="0" labelOnly="1" fieldPosition="0">
        <references count="2">
          <reference field="0" count="1" selected="0">
            <x v="2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48">
      <pivotArea dataOnly="0" labelOnly="1" fieldPosition="0">
        <references count="2">
          <reference field="0" count="1" selected="0">
            <x v="2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47">
      <pivotArea dataOnly="0" labelOnly="1" fieldPosition="0">
        <references count="2">
          <reference field="0" count="1" selected="0">
            <x v="2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46">
      <pivotArea dataOnly="0" labelOnly="1" fieldPosition="0">
        <references count="2">
          <reference field="0" count="1" selected="0">
            <x v="23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45">
      <pivotArea dataOnly="0" labelOnly="1" fieldPosition="0">
        <references count="2">
          <reference field="0" count="1" selected="0">
            <x v="2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44">
      <pivotArea dataOnly="0" labelOnly="1" fieldPosition="0">
        <references count="2">
          <reference field="0" count="1" selected="0">
            <x v="236"/>
          </reference>
          <reference field="1" count="26">
            <x v="0"/>
            <x v="3"/>
            <x v="5"/>
            <x v="7"/>
            <x v="12"/>
            <x v="15"/>
            <x v="17"/>
            <x v="20"/>
            <x v="44"/>
            <x v="46"/>
            <x v="49"/>
            <x v="50"/>
            <x v="60"/>
            <x v="79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43">
      <pivotArea dataOnly="0" labelOnly="1" fieldPosition="0">
        <references count="2">
          <reference field="0" count="1" selected="0">
            <x v="2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42">
      <pivotArea dataOnly="0" labelOnly="1" fieldPosition="0">
        <references count="2">
          <reference field="0" count="1" selected="0">
            <x v="23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41">
      <pivotArea dataOnly="0" labelOnly="1" fieldPosition="0">
        <references count="2">
          <reference field="0" count="1" selected="0">
            <x v="23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40">
      <pivotArea dataOnly="0" labelOnly="1" fieldPosition="0">
        <references count="2">
          <reference field="0" count="1" selected="0">
            <x v="24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39">
      <pivotArea dataOnly="0" labelOnly="1" fieldPosition="0">
        <references count="2">
          <reference field="0" count="1" selected="0">
            <x v="2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38">
      <pivotArea dataOnly="0" labelOnly="1" fieldPosition="0">
        <references count="2">
          <reference field="0" count="1" selected="0">
            <x v="24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37">
      <pivotArea dataOnly="0" labelOnly="1" fieldPosition="0">
        <references count="2">
          <reference field="0" count="1" selected="0">
            <x v="24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36">
      <pivotArea dataOnly="0" labelOnly="1" fieldPosition="0">
        <references count="2">
          <reference field="0" count="1" selected="0">
            <x v="244"/>
          </reference>
          <reference field="1" count="1">
            <x v="120"/>
          </reference>
        </references>
      </pivotArea>
    </format>
    <format dxfId="1535">
      <pivotArea dataOnly="0" labelOnly="1" fieldPosition="0">
        <references count="2">
          <reference field="0" count="1" selected="0">
            <x v="24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34">
      <pivotArea dataOnly="0" labelOnly="1" fieldPosition="0">
        <references count="2">
          <reference field="0" count="1" selected="0">
            <x v="2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33">
      <pivotArea dataOnly="0" labelOnly="1" fieldPosition="0">
        <references count="2">
          <reference field="0" count="1" selected="0">
            <x v="2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32">
      <pivotArea dataOnly="0" labelOnly="1" fieldPosition="0">
        <references count="2">
          <reference field="0" count="1" selected="0">
            <x v="2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31">
      <pivotArea dataOnly="0" labelOnly="1" fieldPosition="0">
        <references count="2">
          <reference field="0" count="1" selected="0">
            <x v="2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30">
      <pivotArea dataOnly="0" labelOnly="1" fieldPosition="0">
        <references count="2">
          <reference field="0" count="1" selected="0">
            <x v="2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29">
      <pivotArea dataOnly="0" labelOnly="1" fieldPosition="0">
        <references count="2">
          <reference field="0" count="1" selected="0">
            <x v="2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8">
      <pivotArea dataOnly="0" labelOnly="1" fieldPosition="0">
        <references count="2">
          <reference field="0" count="1" selected="0">
            <x v="2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7">
      <pivotArea dataOnly="0" labelOnly="1" fieldPosition="0">
        <references count="2">
          <reference field="0" count="1" selected="0">
            <x v="25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6">
      <pivotArea dataOnly="0" labelOnly="1" fieldPosition="0">
        <references count="2">
          <reference field="0" count="1" selected="0">
            <x v="2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5">
      <pivotArea dataOnly="0" labelOnly="1" fieldPosition="0">
        <references count="2">
          <reference field="0" count="1" selected="0">
            <x v="25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24">
      <pivotArea dataOnly="0" labelOnly="1" fieldPosition="0">
        <references count="2">
          <reference field="0" count="1" selected="0">
            <x v="2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3">
      <pivotArea dataOnly="0" labelOnly="1" fieldPosition="0">
        <references count="2">
          <reference field="0" count="1" selected="0">
            <x v="25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22">
      <pivotArea dataOnly="0" labelOnly="1" fieldPosition="0">
        <references count="2">
          <reference field="0" count="1" selected="0">
            <x v="2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21">
      <pivotArea dataOnly="0" labelOnly="1" fieldPosition="0">
        <references count="2">
          <reference field="0" count="1" selected="0">
            <x v="2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20">
      <pivotArea dataOnly="0" labelOnly="1" fieldPosition="0">
        <references count="2">
          <reference field="0" count="1" selected="0">
            <x v="26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19">
      <pivotArea dataOnly="0" labelOnly="1" fieldPosition="0">
        <references count="2">
          <reference field="0" count="1" selected="0">
            <x v="26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18">
      <pivotArea dataOnly="0" labelOnly="1" fieldPosition="0">
        <references count="2">
          <reference field="0" count="1" selected="0">
            <x v="2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17">
      <pivotArea dataOnly="0" labelOnly="1" fieldPosition="0">
        <references count="2">
          <reference field="0" count="1" selected="0">
            <x v="26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16">
      <pivotArea dataOnly="0" labelOnly="1" fieldPosition="0">
        <references count="2">
          <reference field="0" count="1" selected="0">
            <x v="26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5">
      <pivotArea dataOnly="0" labelOnly="1" fieldPosition="0">
        <references count="2">
          <reference field="0" count="1" selected="0">
            <x v="26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4">
      <pivotArea dataOnly="0" labelOnly="1" fieldPosition="0">
        <references count="2">
          <reference field="0" count="1" selected="0">
            <x v="26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3">
      <pivotArea dataOnly="0" labelOnly="1" fieldPosition="0">
        <references count="2">
          <reference field="0" count="1" selected="0">
            <x v="2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2">
      <pivotArea dataOnly="0" labelOnly="1" fieldPosition="0">
        <references count="2">
          <reference field="0" count="1" selected="0">
            <x v="2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1">
      <pivotArea dataOnly="0" labelOnly="1" fieldPosition="0">
        <references count="2">
          <reference field="0" count="1" selected="0">
            <x v="2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10">
      <pivotArea dataOnly="0" labelOnly="1" fieldPosition="0">
        <references count="2">
          <reference field="0" count="1" selected="0">
            <x v="27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9">
      <pivotArea dataOnly="0" labelOnly="1" fieldPosition="0">
        <references count="2">
          <reference field="0" count="1" selected="0">
            <x v="27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08">
      <pivotArea dataOnly="0" labelOnly="1" fieldPosition="0">
        <references count="2">
          <reference field="0" count="1" selected="0">
            <x v="2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7">
      <pivotArea dataOnly="0" labelOnly="1" fieldPosition="0">
        <references count="2">
          <reference field="0" count="1" selected="0">
            <x v="2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06">
      <pivotArea dataOnly="0" labelOnly="1" fieldPosition="0">
        <references count="2">
          <reference field="0" count="1" selected="0">
            <x v="27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505">
      <pivotArea dataOnly="0" labelOnly="1" fieldPosition="0">
        <references count="2">
          <reference field="0" count="1" selected="0">
            <x v="2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4">
      <pivotArea dataOnly="0" labelOnly="1" fieldPosition="0">
        <references count="2">
          <reference field="0" count="1" selected="0">
            <x v="2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3">
      <pivotArea dataOnly="0" labelOnly="1" fieldPosition="0">
        <references count="2">
          <reference field="0" count="1" selected="0">
            <x v="27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502">
      <pivotArea dataOnly="0" labelOnly="1" fieldPosition="0">
        <references count="2">
          <reference field="0" count="1" selected="0">
            <x v="2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1">
      <pivotArea dataOnly="0" labelOnly="1" fieldPosition="0">
        <references count="2">
          <reference field="0" count="1" selected="0">
            <x v="2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500">
      <pivotArea dataOnly="0" labelOnly="1" fieldPosition="0">
        <references count="2">
          <reference field="0" count="1" selected="0">
            <x v="28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99">
      <pivotArea dataOnly="0" labelOnly="1" fieldPosition="0">
        <references count="2">
          <reference field="0" count="1" selected="0">
            <x v="28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98">
      <pivotArea dataOnly="0" labelOnly="1" fieldPosition="0">
        <references count="2">
          <reference field="0" count="1" selected="0">
            <x v="2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96">
      <pivotArea type="all" dataOnly="0" outline="0" fieldPosition="0"/>
    </format>
    <format dxfId="1495">
      <pivotArea outline="0" collapsedLevelsAreSubtotals="1" fieldPosition="0"/>
    </format>
    <format dxfId="1494">
      <pivotArea field="0" type="button" dataOnly="0" labelOnly="1" outline="0" axis="axisRow" fieldPosition="0"/>
    </format>
    <format dxfId="149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49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49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49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</reference>
        </references>
      </pivotArea>
    </format>
    <format dxfId="148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488">
      <pivotArea dataOnly="0" labelOnly="1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3"/>
            <x v="284"/>
          </reference>
        </references>
      </pivotArea>
    </format>
    <format dxfId="1487">
      <pivotArea dataOnly="0" labelOnly="1" fieldPosition="0">
        <references count="2">
          <reference field="0" count="1" selected="0">
            <x v="0"/>
          </reference>
          <reference field="1" count="15">
            <x v="2"/>
            <x v="6"/>
            <x v="13"/>
            <x v="18"/>
            <x v="48"/>
            <x v="87"/>
            <x v="91"/>
            <x v="95"/>
            <x v="101"/>
            <x v="105"/>
            <x v="113"/>
            <x v="117"/>
            <x v="121"/>
            <x v="123"/>
            <x v="126"/>
          </reference>
        </references>
      </pivotArea>
    </format>
    <format dxfId="1486">
      <pivotArea dataOnly="0" labelOnly="1" fieldPosition="0">
        <references count="2">
          <reference field="0" count="1" selected="0">
            <x v="1"/>
          </reference>
          <reference field="1" count="1">
            <x v="46"/>
          </reference>
        </references>
      </pivotArea>
    </format>
    <format dxfId="1485">
      <pivotArea dataOnly="0" labelOnly="1" fieldPosition="0">
        <references count="2">
          <reference field="0" count="1" selected="0">
            <x v="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84">
      <pivotArea dataOnly="0" labelOnly="1" fieldPosition="0">
        <references count="2">
          <reference field="0" count="1" selected="0">
            <x v="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83">
      <pivotArea dataOnly="0" labelOnly="1" fieldPosition="0">
        <references count="2">
          <reference field="0" count="1" selected="0">
            <x v="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82">
      <pivotArea dataOnly="0" labelOnly="1" fieldPosition="0">
        <references count="2">
          <reference field="0" count="1" selected="0">
            <x v="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81">
      <pivotArea dataOnly="0" labelOnly="1" fieldPosition="0">
        <references count="2">
          <reference field="0" count="1" selected="0">
            <x v="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80">
      <pivotArea dataOnly="0" labelOnly="1" fieldPosition="0">
        <references count="2">
          <reference field="0" count="1" selected="0">
            <x v="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79">
      <pivotArea dataOnly="0" labelOnly="1" fieldPosition="0">
        <references count="2">
          <reference field="0" count="1" selected="0">
            <x v="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78">
      <pivotArea dataOnly="0" labelOnly="1" fieldPosition="0">
        <references count="2">
          <reference field="0" count="1" selected="0">
            <x v="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77">
      <pivotArea dataOnly="0" labelOnly="1" fieldPosition="0">
        <references count="2">
          <reference field="0" count="1" selected="0">
            <x v="1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76">
      <pivotArea dataOnly="0" labelOnly="1" fieldPosition="0">
        <references count="2">
          <reference field="0" count="1" selected="0">
            <x v="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75">
      <pivotArea dataOnly="0" labelOnly="1" fieldPosition="0">
        <references count="2">
          <reference field="0" count="1" selected="0">
            <x v="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74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1473">
      <pivotArea dataOnly="0" labelOnly="1" fieldPosition="0">
        <references count="2">
          <reference field="0" count="1" selected="0">
            <x v="1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72">
      <pivotArea dataOnly="0" labelOnly="1" fieldPosition="0">
        <references count="2">
          <reference field="0" count="1" selected="0">
            <x v="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71">
      <pivotArea dataOnly="0" labelOnly="1" fieldPosition="0">
        <references count="2">
          <reference field="0" count="1" selected="0">
            <x v="1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70">
      <pivotArea dataOnly="0" labelOnly="1" fieldPosition="0">
        <references count="2">
          <reference field="0" count="1" selected="0">
            <x v="1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69">
      <pivotArea dataOnly="0" labelOnly="1" fieldPosition="0">
        <references count="2">
          <reference field="0" count="1" selected="0">
            <x v="1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8">
      <pivotArea dataOnly="0" labelOnly="1" fieldPosition="0">
        <references count="2">
          <reference field="0" count="1" selected="0">
            <x v="2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67">
      <pivotArea dataOnly="0" labelOnly="1" fieldPosition="0">
        <references count="2">
          <reference field="0" count="1" selected="0">
            <x v="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6">
      <pivotArea dataOnly="0" labelOnly="1" fieldPosition="0">
        <references count="2">
          <reference field="0" count="1" selected="0">
            <x v="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5">
      <pivotArea dataOnly="0" labelOnly="1" fieldPosition="0">
        <references count="2">
          <reference field="0" count="1" selected="0">
            <x v="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4">
      <pivotArea dataOnly="0" labelOnly="1" fieldPosition="0">
        <references count="2">
          <reference field="0" count="1" selected="0">
            <x v="2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63">
      <pivotArea dataOnly="0" labelOnly="1" fieldPosition="0">
        <references count="2">
          <reference field="0" count="1" selected="0">
            <x v="2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62">
      <pivotArea dataOnly="0" labelOnly="1" fieldPosition="0">
        <references count="2">
          <reference field="0" count="1" selected="0">
            <x v="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1">
      <pivotArea dataOnly="0" labelOnly="1" fieldPosition="0">
        <references count="2">
          <reference field="0" count="1" selected="0">
            <x v="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60">
      <pivotArea dataOnly="0" labelOnly="1" fieldPosition="0">
        <references count="2">
          <reference field="0" count="1" selected="0">
            <x v="2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9">
      <pivotArea dataOnly="0" labelOnly="1" fieldPosition="0">
        <references count="2">
          <reference field="0" count="1" selected="0">
            <x v="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8">
      <pivotArea dataOnly="0" labelOnly="1" fieldPosition="0">
        <references count="2">
          <reference field="0" count="1" selected="0">
            <x v="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57">
      <pivotArea dataOnly="0" labelOnly="1" fieldPosition="0">
        <references count="2">
          <reference field="0" count="1" selected="0">
            <x v="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6">
      <pivotArea dataOnly="0" labelOnly="1" fieldPosition="0">
        <references count="2">
          <reference field="0" count="1" selected="0">
            <x v="3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55">
      <pivotArea dataOnly="0" labelOnly="1" fieldPosition="0">
        <references count="2">
          <reference field="0" count="1" selected="0">
            <x v="3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4">
      <pivotArea dataOnly="0" labelOnly="1" fieldPosition="0">
        <references count="2">
          <reference field="0" count="1" selected="0">
            <x v="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3">
      <pivotArea dataOnly="0" labelOnly="1" fieldPosition="0">
        <references count="2">
          <reference field="0" count="1" selected="0">
            <x v="3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2">
      <pivotArea dataOnly="0" labelOnly="1" fieldPosition="0">
        <references count="2">
          <reference field="0" count="1" selected="0">
            <x v="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51">
      <pivotArea dataOnly="0" labelOnly="1" fieldPosition="0">
        <references count="2">
          <reference field="0" count="1" selected="0">
            <x v="3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50">
      <pivotArea dataOnly="0" labelOnly="1" fieldPosition="0">
        <references count="2">
          <reference field="0" count="1" selected="0">
            <x v="3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49">
      <pivotArea dataOnly="0" labelOnly="1" fieldPosition="0">
        <references count="2">
          <reference field="0" count="1" selected="0">
            <x v="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8">
      <pivotArea dataOnly="0" labelOnly="1" fieldPosition="0">
        <references count="2">
          <reference field="0" count="1" selected="0">
            <x v="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7">
      <pivotArea dataOnly="0" labelOnly="1" fieldPosition="0">
        <references count="2">
          <reference field="0" count="1" selected="0">
            <x v="4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46">
      <pivotArea dataOnly="0" labelOnly="1" fieldPosition="0">
        <references count="2">
          <reference field="0" count="1" selected="0">
            <x v="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5">
      <pivotArea dataOnly="0" labelOnly="1" fieldPosition="0">
        <references count="2">
          <reference field="0" count="1" selected="0">
            <x v="4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4">
      <pivotArea dataOnly="0" labelOnly="1" fieldPosition="0">
        <references count="2">
          <reference field="0" count="1" selected="0">
            <x v="4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43">
      <pivotArea dataOnly="0" labelOnly="1" fieldPosition="0">
        <references count="2">
          <reference field="0" count="1" selected="0">
            <x v="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2">
      <pivotArea dataOnly="0" labelOnly="1" fieldPosition="0">
        <references count="2">
          <reference field="0" count="1" selected="0">
            <x v="4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1">
      <pivotArea dataOnly="0" labelOnly="1" fieldPosition="0">
        <references count="2">
          <reference field="0" count="1" selected="0">
            <x v="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40">
      <pivotArea dataOnly="0" labelOnly="1" fieldPosition="0">
        <references count="2">
          <reference field="0" count="1" selected="0">
            <x v="4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39">
      <pivotArea dataOnly="0" labelOnly="1" fieldPosition="0">
        <references count="2">
          <reference field="0" count="1" selected="0">
            <x v="5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38">
      <pivotArea dataOnly="0" labelOnly="1" fieldPosition="0">
        <references count="2">
          <reference field="0" count="1" selected="0">
            <x v="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37">
      <pivotArea dataOnly="0" labelOnly="1" fieldPosition="0">
        <references count="2">
          <reference field="0" count="1" selected="0">
            <x v="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36">
      <pivotArea dataOnly="0" labelOnly="1" fieldPosition="0">
        <references count="2">
          <reference field="0" count="1" selected="0">
            <x v="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35">
      <pivotArea dataOnly="0" labelOnly="1" fieldPosition="0">
        <references count="2">
          <reference field="0" count="1" selected="0">
            <x v="5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34">
      <pivotArea dataOnly="0" labelOnly="1" fieldPosition="0">
        <references count="2">
          <reference field="0" count="1" selected="0">
            <x v="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33">
      <pivotArea dataOnly="0" labelOnly="1" fieldPosition="0">
        <references count="2">
          <reference field="0" count="1" selected="0">
            <x v="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32">
      <pivotArea dataOnly="0" labelOnly="1" fieldPosition="0">
        <references count="2">
          <reference field="0" count="1" selected="0">
            <x v="5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31">
      <pivotArea dataOnly="0" labelOnly="1" fieldPosition="0">
        <references count="2">
          <reference field="0" count="1" selected="0">
            <x v="5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30">
      <pivotArea dataOnly="0" labelOnly="1" fieldPosition="0">
        <references count="2">
          <reference field="0" count="1" selected="0">
            <x v="5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9">
      <pivotArea dataOnly="0" labelOnly="1" fieldPosition="0">
        <references count="2">
          <reference field="0" count="1" selected="0">
            <x v="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8">
      <pivotArea dataOnly="0" labelOnly="1" fieldPosition="0">
        <references count="2">
          <reference field="0" count="1" selected="0">
            <x v="62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27">
      <pivotArea dataOnly="0" labelOnly="1" fieldPosition="0">
        <references count="2">
          <reference field="0" count="1" selected="0">
            <x v="6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6">
      <pivotArea dataOnly="0" labelOnly="1" fieldPosition="0">
        <references count="2">
          <reference field="0" count="1" selected="0">
            <x v="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5">
      <pivotArea dataOnly="0" labelOnly="1" fieldPosition="0">
        <references count="2">
          <reference field="0" count="1" selected="0">
            <x v="6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24">
      <pivotArea dataOnly="0" labelOnly="1" fieldPosition="0">
        <references count="2">
          <reference field="0" count="1" selected="0">
            <x v="6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23">
      <pivotArea dataOnly="0" labelOnly="1" fieldPosition="0">
        <references count="2">
          <reference field="0" count="1" selected="0">
            <x v="67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22">
      <pivotArea dataOnly="0" labelOnly="1" fieldPosition="0">
        <references count="2">
          <reference field="0" count="1" selected="0">
            <x v="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1">
      <pivotArea dataOnly="0" labelOnly="1" fieldPosition="0">
        <references count="2">
          <reference field="0" count="1" selected="0">
            <x v="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20">
      <pivotArea dataOnly="0" labelOnly="1" fieldPosition="0">
        <references count="2">
          <reference field="0" count="1" selected="0">
            <x v="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9">
      <pivotArea dataOnly="0" labelOnly="1" fieldPosition="0">
        <references count="2">
          <reference field="0" count="1" selected="0">
            <x v="71"/>
          </reference>
          <reference field="1" count="14">
            <x v="3"/>
            <x v="7"/>
            <x v="15"/>
            <x v="20"/>
            <x v="46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418">
      <pivotArea dataOnly="0" labelOnly="1" fieldPosition="0">
        <references count="2">
          <reference field="0" count="1" selected="0">
            <x v="7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7">
      <pivotArea dataOnly="0" labelOnly="1" fieldPosition="0">
        <references count="2">
          <reference field="0" count="1" selected="0">
            <x v="7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16">
      <pivotArea dataOnly="0" labelOnly="1" fieldPosition="0">
        <references count="2">
          <reference field="0" count="1" selected="0">
            <x v="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15">
      <pivotArea dataOnly="0" labelOnly="1" fieldPosition="0">
        <references count="2">
          <reference field="0" count="1" selected="0">
            <x v="75"/>
          </reference>
          <reference field="1" count="15">
            <x v="0"/>
            <x v="5"/>
            <x v="12"/>
            <x v="17"/>
            <x v="41"/>
            <x v="46"/>
            <x v="58"/>
            <x v="73"/>
            <x v="79"/>
            <x v="99"/>
            <x v="104"/>
            <x v="111"/>
            <x v="116"/>
            <x v="120"/>
            <x v="124"/>
          </reference>
        </references>
      </pivotArea>
    </format>
    <format dxfId="1414">
      <pivotArea dataOnly="0" labelOnly="1" fieldPosition="0">
        <references count="2">
          <reference field="0" count="1" selected="0">
            <x v="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3">
      <pivotArea dataOnly="0" labelOnly="1" fieldPosition="0">
        <references count="2">
          <reference field="0" count="1" selected="0">
            <x v="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2">
      <pivotArea dataOnly="0" labelOnly="1" fieldPosition="0">
        <references count="2">
          <reference field="0" count="1" selected="0">
            <x v="7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1">
      <pivotArea dataOnly="0" labelOnly="1" fieldPosition="0">
        <references count="2">
          <reference field="0" count="1" selected="0">
            <x v="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10">
      <pivotArea dataOnly="0" labelOnly="1" fieldPosition="0">
        <references count="2">
          <reference field="0" count="1" selected="0">
            <x v="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9">
      <pivotArea dataOnly="0" labelOnly="1" fieldPosition="0">
        <references count="2">
          <reference field="0" count="1" selected="0">
            <x v="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8">
      <pivotArea dataOnly="0" labelOnly="1" fieldPosition="0">
        <references count="2">
          <reference field="0" count="1" selected="0">
            <x v="8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07">
      <pivotArea dataOnly="0" labelOnly="1" fieldPosition="0">
        <references count="2">
          <reference field="0" count="1" selected="0">
            <x v="8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06">
      <pivotArea dataOnly="0" labelOnly="1" fieldPosition="0">
        <references count="2">
          <reference field="0" count="1" selected="0">
            <x v="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5">
      <pivotArea dataOnly="0" labelOnly="1" fieldPosition="0">
        <references count="2">
          <reference field="0" count="1" selected="0">
            <x v="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4">
      <pivotArea dataOnly="0" labelOnly="1" fieldPosition="0">
        <references count="2">
          <reference field="0" count="1" selected="0">
            <x v="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3">
      <pivotArea dataOnly="0" labelOnly="1" fieldPosition="0">
        <references count="2">
          <reference field="0" count="1" selected="0">
            <x v="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402">
      <pivotArea dataOnly="0" labelOnly="1" fieldPosition="0">
        <references count="2">
          <reference field="0" count="1" selected="0">
            <x v="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401">
      <pivotArea dataOnly="0" labelOnly="1" fieldPosition="0">
        <references count="2">
          <reference field="0" count="1" selected="0">
            <x v="9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400">
      <pivotArea dataOnly="0" labelOnly="1" fieldPosition="0">
        <references count="2">
          <reference field="0" count="1" selected="0">
            <x v="9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99">
      <pivotArea dataOnly="0" labelOnly="1" fieldPosition="0">
        <references count="2">
          <reference field="0" count="1" selected="0">
            <x v="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8">
      <pivotArea dataOnly="0" labelOnly="1" fieldPosition="0">
        <references count="2">
          <reference field="0" count="1" selected="0">
            <x v="9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7">
      <pivotArea dataOnly="0" labelOnly="1" fieldPosition="0">
        <references count="2">
          <reference field="0" count="1" selected="0">
            <x v="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6">
      <pivotArea dataOnly="0" labelOnly="1" fieldPosition="0">
        <references count="2">
          <reference field="0" count="1" selected="0">
            <x v="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5">
      <pivotArea dataOnly="0" labelOnly="1" fieldPosition="0">
        <references count="2">
          <reference field="0" count="1" selected="0">
            <x v="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4">
      <pivotArea dataOnly="0" labelOnly="1" fieldPosition="0">
        <references count="2">
          <reference field="0" count="1" selected="0">
            <x v="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93">
      <pivotArea dataOnly="0" labelOnly="1" fieldPosition="0">
        <references count="2">
          <reference field="0" count="1" selected="0">
            <x v="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2">
      <pivotArea dataOnly="0" labelOnly="1" fieldPosition="0">
        <references count="2">
          <reference field="0" count="1" selected="0">
            <x v="100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91">
      <pivotArea dataOnly="0" labelOnly="1" fieldPosition="0">
        <references count="2">
          <reference field="0" count="1" selected="0">
            <x v="1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90">
      <pivotArea dataOnly="0" labelOnly="1" fieldPosition="0">
        <references count="2">
          <reference field="0" count="1" selected="0">
            <x v="10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89">
      <pivotArea dataOnly="0" labelOnly="1" fieldPosition="0">
        <references count="2">
          <reference field="0" count="1" selected="0">
            <x v="10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88">
      <pivotArea dataOnly="0" labelOnly="1" fieldPosition="0">
        <references count="2">
          <reference field="0" count="1" selected="0">
            <x v="1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87">
      <pivotArea dataOnly="0" labelOnly="1" fieldPosition="0">
        <references count="2">
          <reference field="0" count="1" selected="0">
            <x v="1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86">
      <pivotArea dataOnly="0" labelOnly="1" fieldPosition="0">
        <references count="2">
          <reference field="0" count="1" selected="0">
            <x v="10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85">
      <pivotArea dataOnly="0" labelOnly="1" fieldPosition="0">
        <references count="2">
          <reference field="0" count="1" selected="0">
            <x v="1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84">
      <pivotArea dataOnly="0" labelOnly="1" fieldPosition="0">
        <references count="2">
          <reference field="0" count="1" selected="0">
            <x v="1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83">
      <pivotArea dataOnly="0" labelOnly="1" fieldPosition="0">
        <references count="2">
          <reference field="0" count="1" selected="0">
            <x v="109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82">
      <pivotArea dataOnly="0" labelOnly="1" fieldPosition="0">
        <references count="2">
          <reference field="0" count="1" selected="0">
            <x v="1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81">
      <pivotArea dataOnly="0" labelOnly="1" fieldPosition="0">
        <references count="2">
          <reference field="0" count="1" selected="0">
            <x v="11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80">
      <pivotArea dataOnly="0" labelOnly="1" fieldPosition="0">
        <references count="2">
          <reference field="0" count="1" selected="0">
            <x v="11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79">
      <pivotArea dataOnly="0" labelOnly="1" fieldPosition="0">
        <references count="2">
          <reference field="0" count="1" selected="0">
            <x v="1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78">
      <pivotArea dataOnly="0" labelOnly="1" fieldPosition="0">
        <references count="2">
          <reference field="0" count="1" selected="0">
            <x v="11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77">
      <pivotArea dataOnly="0" labelOnly="1" fieldPosition="0">
        <references count="2">
          <reference field="0" count="1" selected="0">
            <x v="116"/>
          </reference>
          <reference field="1" count="13">
            <x v="3"/>
            <x v="7"/>
            <x v="15"/>
            <x v="20"/>
            <x v="50"/>
            <x v="82"/>
            <x v="102"/>
            <x v="106"/>
            <x v="114"/>
            <x v="118"/>
            <x v="120"/>
            <x v="122"/>
            <x v="127"/>
          </reference>
        </references>
      </pivotArea>
    </format>
    <format dxfId="1376">
      <pivotArea dataOnly="0" labelOnly="1" fieldPosition="0">
        <references count="2">
          <reference field="0" count="1" selected="0">
            <x v="117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75">
      <pivotArea dataOnly="0" labelOnly="1" fieldPosition="0">
        <references count="2">
          <reference field="0" count="1" selected="0">
            <x v="11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74">
      <pivotArea dataOnly="0" labelOnly="1" fieldPosition="0">
        <references count="2">
          <reference field="0" count="1" selected="0">
            <x v="11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73">
      <pivotArea dataOnly="0" labelOnly="1" fieldPosition="0">
        <references count="2">
          <reference field="0" count="1" selected="0">
            <x v="120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372">
      <pivotArea dataOnly="0" labelOnly="1" fieldPosition="0">
        <references count="2">
          <reference field="0" count="1" selected="0">
            <x v="1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71">
      <pivotArea dataOnly="0" labelOnly="1" fieldPosition="0">
        <references count="2">
          <reference field="0" count="1" selected="0">
            <x v="12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70">
      <pivotArea dataOnly="0" labelOnly="1" fieldPosition="0">
        <references count="2">
          <reference field="0" count="1" selected="0">
            <x v="1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9">
      <pivotArea dataOnly="0" labelOnly="1" fieldPosition="0">
        <references count="2">
          <reference field="0" count="1" selected="0">
            <x v="12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68">
      <pivotArea dataOnly="0" labelOnly="1" fieldPosition="0">
        <references count="2">
          <reference field="0" count="1" selected="0">
            <x v="12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7">
      <pivotArea dataOnly="0" labelOnly="1" fieldPosition="0">
        <references count="2">
          <reference field="0" count="1" selected="0">
            <x v="12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66">
      <pivotArea dataOnly="0" labelOnly="1" fieldPosition="0">
        <references count="2">
          <reference field="0" count="1" selected="0">
            <x v="12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65">
      <pivotArea dataOnly="0" labelOnly="1" fieldPosition="0">
        <references count="2">
          <reference field="0" count="1" selected="0">
            <x v="12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4">
      <pivotArea dataOnly="0" labelOnly="1" fieldPosition="0">
        <references count="2">
          <reference field="0" count="1" selected="0">
            <x v="13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3">
      <pivotArea dataOnly="0" labelOnly="1" fieldPosition="0">
        <references count="2">
          <reference field="0" count="1" selected="0">
            <x v="13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2">
      <pivotArea dataOnly="0" labelOnly="1" fieldPosition="0">
        <references count="2">
          <reference field="0" count="1" selected="0">
            <x v="1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1">
      <pivotArea dataOnly="0" labelOnly="1" fieldPosition="0">
        <references count="2">
          <reference field="0" count="1" selected="0">
            <x v="1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60">
      <pivotArea dataOnly="0" labelOnly="1" fieldPosition="0">
        <references count="2">
          <reference field="0" count="1" selected="0">
            <x v="13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59">
      <pivotArea dataOnly="0" labelOnly="1" fieldPosition="0">
        <references count="2">
          <reference field="0" count="1" selected="0">
            <x v="13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58">
      <pivotArea dataOnly="0" labelOnly="1" fieldPosition="0">
        <references count="2">
          <reference field="0" count="1" selected="0">
            <x v="13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57">
      <pivotArea dataOnly="0" labelOnly="1" fieldPosition="0">
        <references count="2">
          <reference field="0" count="1" selected="0">
            <x v="1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56">
      <pivotArea dataOnly="0" labelOnly="1" fieldPosition="0">
        <references count="2">
          <reference field="0" count="1" selected="0">
            <x v="13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55">
      <pivotArea dataOnly="0" labelOnly="1" fieldPosition="0">
        <references count="2">
          <reference field="0" count="1" selected="0">
            <x v="13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54">
      <pivotArea dataOnly="0" labelOnly="1" fieldPosition="0">
        <references count="2">
          <reference field="0" count="1" selected="0">
            <x v="14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53">
      <pivotArea dataOnly="0" labelOnly="1" fieldPosition="0">
        <references count="2">
          <reference field="0" count="1" selected="0">
            <x v="1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52">
      <pivotArea dataOnly="0" labelOnly="1" fieldPosition="0">
        <references count="2">
          <reference field="0" count="1" selected="0">
            <x v="14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51">
      <pivotArea dataOnly="0" labelOnly="1" fieldPosition="0">
        <references count="2">
          <reference field="0" count="1" selected="0">
            <x v="14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50">
      <pivotArea dataOnly="0" labelOnly="1" fieldPosition="0">
        <references count="2">
          <reference field="0" count="1" selected="0">
            <x v="14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49">
      <pivotArea dataOnly="0" labelOnly="1" fieldPosition="0">
        <references count="2">
          <reference field="0" count="1" selected="0">
            <x v="1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8">
      <pivotArea dataOnly="0" labelOnly="1" fieldPosition="0">
        <references count="2">
          <reference field="0" count="1" selected="0">
            <x v="1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47">
      <pivotArea dataOnly="0" labelOnly="1" fieldPosition="0">
        <references count="2">
          <reference field="0" count="1" selected="0">
            <x v="1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6">
      <pivotArea dataOnly="0" labelOnly="1" fieldPosition="0">
        <references count="2">
          <reference field="0" count="1" selected="0">
            <x v="1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5">
      <pivotArea dataOnly="0" labelOnly="1" fieldPosition="0">
        <references count="2">
          <reference field="0" count="1" selected="0">
            <x v="15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44">
      <pivotArea dataOnly="0" labelOnly="1" fieldPosition="0">
        <references count="2">
          <reference field="0" count="1" selected="0">
            <x v="15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3">
      <pivotArea dataOnly="0" labelOnly="1" fieldPosition="0">
        <references count="2">
          <reference field="0" count="1" selected="0">
            <x v="1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2">
      <pivotArea dataOnly="0" labelOnly="1" fieldPosition="0">
        <references count="2">
          <reference field="0" count="1" selected="0">
            <x v="1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41">
      <pivotArea dataOnly="0" labelOnly="1" fieldPosition="0">
        <references count="2">
          <reference field="0" count="1" selected="0">
            <x v="15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40">
      <pivotArea dataOnly="0" labelOnly="1" fieldPosition="0">
        <references count="2">
          <reference field="0" count="1" selected="0">
            <x v="15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39">
      <pivotArea dataOnly="0" labelOnly="1" fieldPosition="0">
        <references count="2">
          <reference field="0" count="1" selected="0">
            <x v="15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8">
      <pivotArea dataOnly="0" labelOnly="1" fieldPosition="0">
        <references count="2">
          <reference field="0" count="1" selected="0">
            <x v="1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7">
      <pivotArea dataOnly="0" labelOnly="1" fieldPosition="0">
        <references count="2">
          <reference field="0" count="1" selected="0">
            <x v="15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6">
      <pivotArea dataOnly="0" labelOnly="1" fieldPosition="0">
        <references count="2">
          <reference field="0" count="1" selected="0">
            <x v="1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35">
      <pivotArea dataOnly="0" labelOnly="1" fieldPosition="0">
        <references count="2">
          <reference field="0" count="1" selected="0">
            <x v="1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4">
      <pivotArea dataOnly="0" labelOnly="1" fieldPosition="0">
        <references count="2">
          <reference field="0" count="1" selected="0">
            <x v="16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3">
      <pivotArea dataOnly="0" labelOnly="1" fieldPosition="0">
        <references count="2">
          <reference field="0" count="1" selected="0">
            <x v="16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2">
      <pivotArea dataOnly="0" labelOnly="1" fieldPosition="0">
        <references count="2">
          <reference field="0" count="1" selected="0">
            <x v="1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31">
      <pivotArea dataOnly="0" labelOnly="1" fieldPosition="0">
        <references count="2">
          <reference field="0" count="1" selected="0">
            <x v="16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30">
      <pivotArea dataOnly="0" labelOnly="1" fieldPosition="0">
        <references count="2">
          <reference field="0" count="1" selected="0">
            <x v="16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29">
      <pivotArea dataOnly="0" labelOnly="1" fieldPosition="0">
        <references count="2">
          <reference field="0" count="1" selected="0">
            <x v="166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28">
      <pivotArea dataOnly="0" labelOnly="1" fieldPosition="0">
        <references count="2">
          <reference field="0" count="1" selected="0">
            <x v="16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27">
      <pivotArea dataOnly="0" labelOnly="1" fieldPosition="0">
        <references count="2">
          <reference field="0" count="1" selected="0">
            <x v="1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26">
      <pivotArea dataOnly="0" labelOnly="1" fieldPosition="0">
        <references count="2">
          <reference field="0" count="1" selected="0">
            <x v="169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25">
      <pivotArea dataOnly="0" labelOnly="1" fieldPosition="0">
        <references count="2">
          <reference field="0" count="1" selected="0">
            <x v="17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24">
      <pivotArea dataOnly="0" labelOnly="1" fieldPosition="0">
        <references count="2">
          <reference field="0" count="1" selected="0">
            <x v="172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23">
      <pivotArea dataOnly="0" labelOnly="1" fieldPosition="0">
        <references count="2">
          <reference field="0" count="1" selected="0">
            <x v="1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22">
      <pivotArea dataOnly="0" labelOnly="1" fieldPosition="0">
        <references count="2">
          <reference field="0" count="1" selected="0">
            <x v="17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21">
      <pivotArea dataOnly="0" labelOnly="1" fieldPosition="0">
        <references count="2">
          <reference field="0" count="1" selected="0">
            <x v="17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20">
      <pivotArea dataOnly="0" labelOnly="1" fieldPosition="0">
        <references count="2">
          <reference field="0" count="1" selected="0">
            <x v="176"/>
          </reference>
          <reference field="1" count="1">
            <x v="46"/>
          </reference>
        </references>
      </pivotArea>
    </format>
    <format dxfId="1319">
      <pivotArea dataOnly="0" labelOnly="1" fieldPosition="0">
        <references count="2">
          <reference field="0" count="1" selected="0">
            <x v="1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8">
      <pivotArea dataOnly="0" labelOnly="1" fieldPosition="0">
        <references count="2">
          <reference field="0" count="1" selected="0">
            <x v="178"/>
          </reference>
          <reference field="1" count="12">
            <x v="3"/>
            <x v="7"/>
            <x v="15"/>
            <x v="20"/>
            <x v="50"/>
            <x v="82"/>
            <x v="102"/>
            <x v="106"/>
            <x v="114"/>
            <x v="118"/>
            <x v="122"/>
            <x v="127"/>
          </reference>
        </references>
      </pivotArea>
    </format>
    <format dxfId="1317">
      <pivotArea dataOnly="0" labelOnly="1" fieldPosition="0">
        <references count="2">
          <reference field="0" count="1" selected="0">
            <x v="1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6">
      <pivotArea dataOnly="0" labelOnly="1" fieldPosition="0">
        <references count="2">
          <reference field="0" count="1" selected="0">
            <x v="1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5">
      <pivotArea dataOnly="0" labelOnly="1" fieldPosition="0">
        <references count="2">
          <reference field="0" count="1" selected="0">
            <x v="18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4">
      <pivotArea dataOnly="0" labelOnly="1" fieldPosition="0">
        <references count="2">
          <reference field="0" count="1" selected="0">
            <x v="18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3">
      <pivotArea dataOnly="0" labelOnly="1" fieldPosition="0">
        <references count="2">
          <reference field="0" count="1" selected="0">
            <x v="18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12">
      <pivotArea dataOnly="0" labelOnly="1" fieldPosition="0">
        <references count="2">
          <reference field="0" count="1" selected="0">
            <x v="1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1">
      <pivotArea dataOnly="0" labelOnly="1" fieldPosition="0">
        <references count="2">
          <reference field="0" count="1" selected="0">
            <x v="18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10">
      <pivotArea dataOnly="0" labelOnly="1" fieldPosition="0">
        <references count="2">
          <reference field="0" count="1" selected="0">
            <x v="18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9">
      <pivotArea dataOnly="0" labelOnly="1" fieldPosition="0">
        <references count="2">
          <reference field="0" count="1" selected="0">
            <x v="18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8">
      <pivotArea dataOnly="0" labelOnly="1" fieldPosition="0">
        <references count="2">
          <reference field="0" count="1" selected="0">
            <x v="18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307">
      <pivotArea dataOnly="0" labelOnly="1" fieldPosition="0">
        <references count="2">
          <reference field="0" count="1" selected="0">
            <x v="18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6">
      <pivotArea dataOnly="0" labelOnly="1" fieldPosition="0">
        <references count="2">
          <reference field="0" count="1" selected="0">
            <x v="19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05">
      <pivotArea dataOnly="0" labelOnly="1" fieldPosition="0">
        <references count="2">
          <reference field="0" count="1" selected="0">
            <x v="191"/>
          </reference>
          <reference field="1" count="34">
            <x v="0"/>
            <x v="3"/>
            <x v="4"/>
            <x v="5"/>
            <x v="7"/>
            <x v="8"/>
            <x v="12"/>
            <x v="15"/>
            <x v="16"/>
            <x v="17"/>
            <x v="20"/>
            <x v="21"/>
            <x v="46"/>
            <x v="49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</reference>
        </references>
      </pivotArea>
    </format>
    <format dxfId="1304">
      <pivotArea dataOnly="0" labelOnly="1" fieldPosition="0">
        <references count="2">
          <reference field="0" count="1" selected="0">
            <x v="19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3">
      <pivotArea dataOnly="0" labelOnly="1" fieldPosition="0">
        <references count="2">
          <reference field="0" count="1" selected="0">
            <x v="19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2">
      <pivotArea dataOnly="0" labelOnly="1" fieldPosition="0">
        <references count="2">
          <reference field="0" count="1" selected="0">
            <x v="19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301">
      <pivotArea dataOnly="0" labelOnly="1" fieldPosition="0">
        <references count="2">
          <reference field="0" count="1" selected="0">
            <x v="19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300">
      <pivotArea dataOnly="0" labelOnly="1" fieldPosition="0">
        <references count="2">
          <reference field="0" count="1" selected="0">
            <x v="19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9">
      <pivotArea dataOnly="0" labelOnly="1" fieldPosition="0">
        <references count="2">
          <reference field="0" count="1" selected="0">
            <x v="19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8">
      <pivotArea dataOnly="0" labelOnly="1" fieldPosition="0">
        <references count="2">
          <reference field="0" count="1" selected="0">
            <x v="19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97">
      <pivotArea dataOnly="0" labelOnly="1" fieldPosition="0">
        <references count="2">
          <reference field="0" count="1" selected="0">
            <x v="19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6">
      <pivotArea dataOnly="0" labelOnly="1" fieldPosition="0">
        <references count="2">
          <reference field="0" count="1" selected="0">
            <x v="200"/>
          </reference>
          <reference field="1" count="10">
            <x v="0"/>
            <x v="5"/>
            <x v="12"/>
            <x v="17"/>
            <x v="99"/>
            <x v="104"/>
            <x v="111"/>
            <x v="116"/>
            <x v="120"/>
            <x v="124"/>
          </reference>
        </references>
      </pivotArea>
    </format>
    <format dxfId="1295">
      <pivotArea dataOnly="0" labelOnly="1" fieldPosition="0">
        <references count="2">
          <reference field="0" count="1" selected="0">
            <x v="20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4">
      <pivotArea dataOnly="0" labelOnly="1" fieldPosition="0">
        <references count="2">
          <reference field="0" count="1" selected="0">
            <x v="20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93">
      <pivotArea dataOnly="0" labelOnly="1" fieldPosition="0">
        <references count="2">
          <reference field="0" count="1" selected="0">
            <x v="20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2">
      <pivotArea dataOnly="0" labelOnly="1" fieldPosition="0">
        <references count="2">
          <reference field="0" count="1" selected="0">
            <x v="20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91">
      <pivotArea dataOnly="0" labelOnly="1" fieldPosition="0">
        <references count="2">
          <reference field="0" count="1" selected="0">
            <x v="206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90">
      <pivotArea dataOnly="0" labelOnly="1" fieldPosition="0">
        <references count="2">
          <reference field="0" count="1" selected="0">
            <x v="20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89">
      <pivotArea dataOnly="0" labelOnly="1" fieldPosition="0">
        <references count="2">
          <reference field="0" count="1" selected="0">
            <x v="208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88">
      <pivotArea dataOnly="0" labelOnly="1" fieldPosition="0">
        <references count="2">
          <reference field="0" count="1" selected="0">
            <x v="20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87">
      <pivotArea dataOnly="0" labelOnly="1" fieldPosition="0">
        <references count="2">
          <reference field="0" count="1" selected="0">
            <x v="210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86">
      <pivotArea dataOnly="0" labelOnly="1" fieldPosition="0">
        <references count="2">
          <reference field="0" count="1" selected="0">
            <x v="21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85">
      <pivotArea dataOnly="0" labelOnly="1" fieldPosition="0">
        <references count="2">
          <reference field="0" count="1" selected="0">
            <x v="21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84">
      <pivotArea dataOnly="0" labelOnly="1" fieldPosition="0">
        <references count="2">
          <reference field="0" count="1" selected="0">
            <x v="21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83">
      <pivotArea dataOnly="0" labelOnly="1" fieldPosition="0">
        <references count="2">
          <reference field="0" count="1" selected="0">
            <x v="21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82">
      <pivotArea dataOnly="0" labelOnly="1" fieldPosition="0">
        <references count="2">
          <reference field="0" count="1" selected="0">
            <x v="21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81">
      <pivotArea dataOnly="0" labelOnly="1" fieldPosition="0">
        <references count="2">
          <reference field="0" count="1" selected="0">
            <x v="21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80">
      <pivotArea dataOnly="0" labelOnly="1" fieldPosition="0">
        <references count="2">
          <reference field="0" count="1" selected="0">
            <x v="218"/>
          </reference>
          <reference field="1" count="1">
            <x v="122"/>
          </reference>
        </references>
      </pivotArea>
    </format>
    <format dxfId="1279">
      <pivotArea dataOnly="0" labelOnly="1" fieldPosition="0">
        <references count="2">
          <reference field="0" count="1" selected="0">
            <x v="21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78">
      <pivotArea dataOnly="0" labelOnly="1" fieldPosition="0">
        <references count="2">
          <reference field="0" count="1" selected="0">
            <x v="220"/>
          </reference>
          <reference field="1" count="28">
            <x v="0"/>
            <x v="3"/>
            <x v="4"/>
            <x v="5"/>
            <x v="7"/>
            <x v="8"/>
            <x v="12"/>
            <x v="15"/>
            <x v="17"/>
            <x v="20"/>
            <x v="46"/>
            <x v="50"/>
            <x v="79"/>
            <x v="82"/>
            <x v="99"/>
            <x v="102"/>
            <x v="103"/>
            <x v="104"/>
            <x v="106"/>
            <x v="107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77">
      <pivotArea dataOnly="0" labelOnly="1" fieldPosition="0">
        <references count="2">
          <reference field="0" count="1" selected="0">
            <x v="22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76">
      <pivotArea dataOnly="0" labelOnly="1" fieldPosition="0">
        <references count="2">
          <reference field="0" count="1" selected="0">
            <x v="222"/>
          </reference>
          <reference field="1" count="16">
            <x v="12"/>
            <x v="15"/>
            <x v="17"/>
            <x v="20"/>
            <x v="46"/>
            <x v="50"/>
            <x v="79"/>
            <x v="82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75">
      <pivotArea dataOnly="0" labelOnly="1" fieldPosition="0">
        <references count="2">
          <reference field="0" count="1" selected="0">
            <x v="22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74">
      <pivotArea dataOnly="0" labelOnly="1" fieldPosition="0">
        <references count="2">
          <reference field="0" count="1" selected="0">
            <x v="225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73">
      <pivotArea dataOnly="0" labelOnly="1" fieldPosition="0">
        <references count="2">
          <reference field="0" count="1" selected="0">
            <x v="22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72">
      <pivotArea dataOnly="0" labelOnly="1" fieldPosition="0">
        <references count="2">
          <reference field="0" count="1" selected="0">
            <x v="22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71">
      <pivotArea dataOnly="0" labelOnly="1" fieldPosition="0">
        <references count="2">
          <reference field="0" count="1" selected="0">
            <x v="228"/>
          </reference>
          <reference field="1" count="6">
            <x v="12"/>
            <x v="17"/>
            <x v="111"/>
            <x v="116"/>
            <x v="120"/>
            <x v="124"/>
          </reference>
        </references>
      </pivotArea>
    </format>
    <format dxfId="1270">
      <pivotArea dataOnly="0" labelOnly="1" fieldPosition="0">
        <references count="2">
          <reference field="0" count="1" selected="0">
            <x v="22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69">
      <pivotArea dataOnly="0" labelOnly="1" fieldPosition="0">
        <references count="2">
          <reference field="0" count="1" selected="0">
            <x v="230"/>
          </reference>
          <reference field="1" count="3">
            <x v="46"/>
            <x v="79"/>
            <x v="120"/>
          </reference>
        </references>
      </pivotArea>
    </format>
    <format dxfId="1268">
      <pivotArea dataOnly="0" labelOnly="1" fieldPosition="0">
        <references count="2">
          <reference field="0" count="1" selected="0">
            <x v="23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67">
      <pivotArea dataOnly="0" labelOnly="1" fieldPosition="0">
        <references count="2">
          <reference field="0" count="1" selected="0">
            <x v="23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66">
      <pivotArea dataOnly="0" labelOnly="1" fieldPosition="0">
        <references count="2">
          <reference field="0" count="1" selected="0">
            <x v="23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65">
      <pivotArea dataOnly="0" labelOnly="1" fieldPosition="0">
        <references count="2">
          <reference field="0" count="1" selected="0">
            <x v="234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64">
      <pivotArea dataOnly="0" labelOnly="1" fieldPosition="0">
        <references count="2">
          <reference field="0" count="1" selected="0">
            <x v="23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63">
      <pivotArea dataOnly="0" labelOnly="1" fieldPosition="0">
        <references count="2">
          <reference field="0" count="1" selected="0">
            <x v="236"/>
          </reference>
          <reference field="1" count="26">
            <x v="0"/>
            <x v="3"/>
            <x v="5"/>
            <x v="7"/>
            <x v="12"/>
            <x v="15"/>
            <x v="17"/>
            <x v="20"/>
            <x v="44"/>
            <x v="46"/>
            <x v="49"/>
            <x v="50"/>
            <x v="60"/>
            <x v="79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62">
      <pivotArea dataOnly="0" labelOnly="1" fieldPosition="0">
        <references count="2">
          <reference field="0" count="1" selected="0">
            <x v="23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61">
      <pivotArea dataOnly="0" labelOnly="1" fieldPosition="0">
        <references count="2">
          <reference field="0" count="1" selected="0">
            <x v="23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60">
      <pivotArea dataOnly="0" labelOnly="1" fieldPosition="0">
        <references count="2">
          <reference field="0" count="1" selected="0">
            <x v="23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59">
      <pivotArea dataOnly="0" labelOnly="1" fieldPosition="0">
        <references count="2">
          <reference field="0" count="1" selected="0">
            <x v="240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58">
      <pivotArea dataOnly="0" labelOnly="1" fieldPosition="0">
        <references count="2">
          <reference field="0" count="1" selected="0">
            <x v="24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57">
      <pivotArea dataOnly="0" labelOnly="1" fieldPosition="0">
        <references count="2">
          <reference field="0" count="1" selected="0">
            <x v="24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56">
      <pivotArea dataOnly="0" labelOnly="1" fieldPosition="0">
        <references count="2">
          <reference field="0" count="1" selected="0">
            <x v="243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55">
      <pivotArea dataOnly="0" labelOnly="1" fieldPosition="0">
        <references count="2">
          <reference field="0" count="1" selected="0">
            <x v="244"/>
          </reference>
          <reference field="1" count="1">
            <x v="120"/>
          </reference>
        </references>
      </pivotArea>
    </format>
    <format dxfId="1254">
      <pivotArea dataOnly="0" labelOnly="1" fieldPosition="0">
        <references count="2">
          <reference field="0" count="1" selected="0">
            <x v="245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53">
      <pivotArea dataOnly="0" labelOnly="1" fieldPosition="0">
        <references count="2">
          <reference field="0" count="1" selected="0">
            <x v="24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52">
      <pivotArea dataOnly="0" labelOnly="1" fieldPosition="0">
        <references count="2">
          <reference field="0" count="1" selected="0">
            <x v="247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51">
      <pivotArea dataOnly="0" labelOnly="1" fieldPosition="0">
        <references count="2">
          <reference field="0" count="1" selected="0">
            <x v="24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50">
      <pivotArea dataOnly="0" labelOnly="1" fieldPosition="0">
        <references count="2">
          <reference field="0" count="1" selected="0">
            <x v="24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9">
      <pivotArea dataOnly="0" labelOnly="1" fieldPosition="0">
        <references count="2">
          <reference field="0" count="1" selected="0">
            <x v="25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48">
      <pivotArea dataOnly="0" labelOnly="1" fieldPosition="0">
        <references count="2">
          <reference field="0" count="1" selected="0">
            <x v="252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7">
      <pivotArea dataOnly="0" labelOnly="1" fieldPosition="0">
        <references count="2">
          <reference field="0" count="1" selected="0">
            <x v="25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6">
      <pivotArea dataOnly="0" labelOnly="1" fieldPosition="0">
        <references count="2">
          <reference field="0" count="1" selected="0">
            <x v="25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5">
      <pivotArea dataOnly="0" labelOnly="1" fieldPosition="0">
        <references count="2">
          <reference field="0" count="1" selected="0">
            <x v="25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4">
      <pivotArea dataOnly="0" labelOnly="1" fieldPosition="0">
        <references count="2">
          <reference field="0" count="1" selected="0">
            <x v="256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43">
      <pivotArea dataOnly="0" labelOnly="1" fieldPosition="0">
        <references count="2">
          <reference field="0" count="1" selected="0">
            <x v="25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42">
      <pivotArea dataOnly="0" labelOnly="1" fieldPosition="0">
        <references count="2">
          <reference field="0" count="1" selected="0">
            <x v="258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41">
      <pivotArea dataOnly="0" labelOnly="1" fieldPosition="0">
        <references count="2">
          <reference field="0" count="1" selected="0">
            <x v="259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40">
      <pivotArea dataOnly="0" labelOnly="1" fieldPosition="0">
        <references count="2">
          <reference field="0" count="1" selected="0">
            <x v="26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9">
      <pivotArea dataOnly="0" labelOnly="1" fieldPosition="0">
        <references count="2">
          <reference field="0" count="1" selected="0">
            <x v="261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38">
      <pivotArea dataOnly="0" labelOnly="1" fieldPosition="0">
        <references count="2">
          <reference field="0" count="1" selected="0">
            <x v="26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37">
      <pivotArea dataOnly="0" labelOnly="1" fieldPosition="0">
        <references count="2">
          <reference field="0" count="1" selected="0">
            <x v="263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36">
      <pivotArea dataOnly="0" labelOnly="1" fieldPosition="0">
        <references count="2">
          <reference field="0" count="1" selected="0">
            <x v="264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35">
      <pivotArea dataOnly="0" labelOnly="1" fieldPosition="0">
        <references count="2">
          <reference field="0" count="1" selected="0">
            <x v="265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4">
      <pivotArea dataOnly="0" labelOnly="1" fieldPosition="0">
        <references count="2">
          <reference field="0" count="1" selected="0">
            <x v="26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3">
      <pivotArea dataOnly="0" labelOnly="1" fieldPosition="0">
        <references count="2">
          <reference field="0" count="1" selected="0">
            <x v="26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2">
      <pivotArea dataOnly="0" labelOnly="1" fieldPosition="0">
        <references count="2">
          <reference field="0" count="1" selected="0">
            <x v="268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1">
      <pivotArea dataOnly="0" labelOnly="1" fieldPosition="0">
        <references count="2">
          <reference field="0" count="1" selected="0">
            <x v="26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30">
      <pivotArea dataOnly="0" labelOnly="1" fieldPosition="0">
        <references count="2">
          <reference field="0" count="1" selected="0">
            <x v="27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9">
      <pivotArea dataOnly="0" labelOnly="1" fieldPosition="0">
        <references count="2">
          <reference field="0" count="1" selected="0">
            <x v="271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8">
      <pivotArea dataOnly="0" labelOnly="1" fieldPosition="0">
        <references count="2">
          <reference field="0" count="1" selected="0">
            <x v="272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27">
      <pivotArea dataOnly="0" labelOnly="1" fieldPosition="0">
        <references count="2">
          <reference field="0" count="1" selected="0">
            <x v="273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6">
      <pivotArea dataOnly="0" labelOnly="1" fieldPosition="0">
        <references count="2">
          <reference field="0" count="1" selected="0">
            <x v="274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25">
      <pivotArea dataOnly="0" labelOnly="1" fieldPosition="0">
        <references count="2">
          <reference field="0" count="1" selected="0">
            <x v="275"/>
          </reference>
          <reference field="1" count="11">
            <x v="0"/>
            <x v="5"/>
            <x v="12"/>
            <x v="17"/>
            <x v="46"/>
            <x v="99"/>
            <x v="104"/>
            <x v="111"/>
            <x v="116"/>
            <x v="120"/>
            <x v="124"/>
          </reference>
        </references>
      </pivotArea>
    </format>
    <format dxfId="1224">
      <pivotArea dataOnly="0" labelOnly="1" fieldPosition="0">
        <references count="2">
          <reference field="0" count="1" selected="0">
            <x v="276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3">
      <pivotArea dataOnly="0" labelOnly="1" fieldPosition="0">
        <references count="2">
          <reference field="0" count="1" selected="0">
            <x v="277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2">
      <pivotArea dataOnly="0" labelOnly="1" fieldPosition="0">
        <references count="2">
          <reference field="0" count="1" selected="0">
            <x v="278"/>
          </reference>
          <reference field="1" count="24">
            <x v="0"/>
            <x v="3"/>
            <x v="5"/>
            <x v="7"/>
            <x v="12"/>
            <x v="15"/>
            <x v="17"/>
            <x v="20"/>
            <x v="46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21">
      <pivotArea dataOnly="0" labelOnly="1" fieldPosition="0">
        <references count="2">
          <reference field="0" count="1" selected="0">
            <x v="279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20">
      <pivotArea dataOnly="0" labelOnly="1" fieldPosition="0">
        <references count="2">
          <reference field="0" count="1" selected="0">
            <x v="280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19">
      <pivotArea dataOnly="0" labelOnly="1" fieldPosition="0">
        <references count="2">
          <reference field="0" count="1" selected="0">
            <x v="281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18">
      <pivotArea dataOnly="0" labelOnly="1" fieldPosition="0">
        <references count="2">
          <reference field="0" count="1" selected="0">
            <x v="283"/>
          </reference>
          <reference field="1" count="25">
            <x v="0"/>
            <x v="3"/>
            <x v="5"/>
            <x v="7"/>
            <x v="12"/>
            <x v="15"/>
            <x v="17"/>
            <x v="20"/>
            <x v="46"/>
            <x v="49"/>
            <x v="50"/>
            <x v="79"/>
            <x v="82"/>
            <x v="99"/>
            <x v="102"/>
            <x v="104"/>
            <x v="106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217">
      <pivotArea dataOnly="0" labelOnly="1" fieldPosition="0">
        <references count="2">
          <reference field="0" count="1" selected="0">
            <x v="284"/>
          </reference>
          <reference field="1" count="12">
            <x v="0"/>
            <x v="5"/>
            <x v="12"/>
            <x v="17"/>
            <x v="46"/>
            <x v="79"/>
            <x v="99"/>
            <x v="104"/>
            <x v="111"/>
            <x v="116"/>
            <x v="120"/>
            <x v="124"/>
          </reference>
        </references>
      </pivotArea>
    </format>
    <format dxfId="12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9758D8-E6EC-4E15-834E-698FF4C527FC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rowHeaderCaption="Beneficiary Name">
  <location ref="A3:C2998" firstHeaderRow="0" firstDataRow="1" firstDataCol="1" rowPageCount="1" colPageCount="1"/>
  <pivotFields count="4">
    <pivotField axis="axisRow" showAll="0" defaultSubtota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showAll="0">
      <items count="135">
        <item x="40"/>
        <item m="1" x="125"/>
        <item x="0"/>
        <item x="41"/>
        <item x="94"/>
        <item x="42"/>
        <item x="1"/>
        <item x="43"/>
        <item x="95"/>
        <item x="44"/>
        <item x="2"/>
        <item x="45"/>
        <item x="46"/>
        <item x="3"/>
        <item x="4"/>
        <item x="47"/>
        <item x="96"/>
        <item x="48"/>
        <item x="5"/>
        <item x="6"/>
        <item x="49"/>
        <item x="97"/>
        <item x="50"/>
        <item x="7"/>
        <item x="51"/>
        <item x="34"/>
        <item m="1" x="117"/>
        <item x="8"/>
        <item x="9"/>
        <item x="52"/>
        <item x="92"/>
        <item x="10"/>
        <item x="103"/>
        <item x="93"/>
        <item x="35"/>
        <item m="1" x="118"/>
        <item x="11"/>
        <item x="53"/>
        <item x="91"/>
        <item m="1" x="119"/>
        <item x="104"/>
        <item x="36"/>
        <item m="1" x="130"/>
        <item x="12"/>
        <item x="54"/>
        <item x="105"/>
        <item x="37"/>
        <item m="1" x="131"/>
        <item x="13"/>
        <item x="55"/>
        <item x="56"/>
        <item m="1" x="132"/>
        <item x="106"/>
        <item x="38"/>
        <item m="1" x="133"/>
        <item x="14"/>
        <item x="57"/>
        <item x="107"/>
        <item x="39"/>
        <item x="15"/>
        <item x="58"/>
        <item x="108"/>
        <item x="59"/>
        <item m="1" x="120"/>
        <item x="16"/>
        <item x="17"/>
        <item x="60"/>
        <item x="109"/>
        <item x="61"/>
        <item m="1" x="121"/>
        <item x="18"/>
        <item x="62"/>
        <item x="110"/>
        <item x="63"/>
        <item m="1" x="122"/>
        <item x="19"/>
        <item x="64"/>
        <item x="90"/>
        <item x="111"/>
        <item x="65"/>
        <item m="1" x="123"/>
        <item x="20"/>
        <item x="66"/>
        <item m="1" x="126"/>
        <item x="112"/>
        <item x="67"/>
        <item m="1" x="124"/>
        <item x="21"/>
        <item x="68"/>
        <item x="113"/>
        <item x="69"/>
        <item x="22"/>
        <item x="70"/>
        <item x="114"/>
        <item x="71"/>
        <item x="23"/>
        <item x="72"/>
        <item x="115"/>
        <item h="1" x="73"/>
        <item x="74"/>
        <item m="1" x="127"/>
        <item x="24"/>
        <item x="75"/>
        <item x="98"/>
        <item x="76"/>
        <item x="25"/>
        <item x="77"/>
        <item x="99"/>
        <item x="78"/>
        <item x="26"/>
        <item x="79"/>
        <item x="80"/>
        <item m="1" x="128"/>
        <item x="27"/>
        <item x="81"/>
        <item x="100"/>
        <item x="82"/>
        <item x="28"/>
        <item x="83"/>
        <item x="101"/>
        <item x="84"/>
        <item x="29"/>
        <item x="85"/>
        <item x="30"/>
        <item x="86"/>
        <item m="1" x="129"/>
        <item x="31"/>
        <item x="87"/>
        <item x="102"/>
        <item x="32"/>
        <item x="88"/>
        <item x="33"/>
        <item x="89"/>
        <item h="1" x="116"/>
        <item t="default"/>
      </items>
    </pivotField>
    <pivotField dataField="1" numFmtId="164" showAll="0"/>
    <pivotField axis="axisPage" dataField="1" multipleItemSelectionAllowed="1" showAll="0">
      <items count="57">
        <item h="1" x="4"/>
        <item h="1" x="18"/>
        <item h="1" x="24"/>
        <item h="1" x="25"/>
        <item h="1" x="7"/>
        <item h="1" x="46"/>
        <item h="1" x="27"/>
        <item h="1" x="44"/>
        <item h="1" x="6"/>
        <item h="1" x="40"/>
        <item h="1" x="39"/>
        <item h="1" x="37"/>
        <item h="1" x="35"/>
        <item h="1" x="11"/>
        <item h="1" x="20"/>
        <item h="1" x="19"/>
        <item h="1" x="8"/>
        <item h="1" x="53"/>
        <item h="1" x="26"/>
        <item h="1" x="42"/>
        <item h="1" x="28"/>
        <item h="1" x="33"/>
        <item h="1" x="2"/>
        <item h="1" x="5"/>
        <item h="1" x="10"/>
        <item h="1" x="41"/>
        <item h="1" x="12"/>
        <item h="1" x="21"/>
        <item h="1" x="9"/>
        <item h="1" x="0"/>
        <item h="1" x="38"/>
        <item h="1" x="22"/>
        <item h="1" x="23"/>
        <item m="1" x="54"/>
        <item h="1" x="29"/>
        <item h="1" x="45"/>
        <item h="1" x="50"/>
        <item h="1" x="30"/>
        <item h="1" x="16"/>
        <item h="1" x="51"/>
        <item h="1" x="43"/>
        <item m="1" x="55"/>
        <item h="1" x="15"/>
        <item h="1" x="49"/>
        <item h="1" x="32"/>
        <item h="1" x="31"/>
        <item h="1" x="13"/>
        <item h="1" x="14"/>
        <item x="3"/>
        <item x="1"/>
        <item x="34"/>
        <item x="52"/>
        <item x="17"/>
        <item x="36"/>
        <item h="1" x="48"/>
        <item h="1" x="47"/>
        <item t="default"/>
      </items>
    </pivotField>
  </pivotFields>
  <rowFields count="2">
    <field x="0"/>
    <field x="1"/>
  </rowFields>
  <rowItems count="2995">
    <i>
      <x/>
    </i>
    <i r="1">
      <x v="10"/>
    </i>
    <i r="1">
      <x v="19"/>
    </i>
    <i r="1">
      <x v="23"/>
    </i>
    <i r="1">
      <x v="55"/>
    </i>
    <i r="1">
      <x v="109"/>
    </i>
    <i r="1">
      <x v="129"/>
    </i>
    <i r="1">
      <x v="131"/>
    </i>
    <i>
      <x v="1"/>
    </i>
    <i r="1">
      <x v="53"/>
    </i>
    <i>
      <x v="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3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"/>
    </i>
    <i r="1">
      <x v="9"/>
    </i>
    <i r="1">
      <x v="22"/>
    </i>
    <i r="1">
      <x v="90"/>
    </i>
    <i r="1">
      <x v="94"/>
    </i>
    <i r="1">
      <x v="108"/>
    </i>
    <i r="1">
      <x v="130"/>
    </i>
    <i>
      <x v="1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25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2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3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32"/>
    </i>
    <i r="1">
      <x v="85"/>
    </i>
    <i r="1">
      <x v="90"/>
    </i>
    <i r="1">
      <x v="94"/>
    </i>
    <i>
      <x v="3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3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3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3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3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38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3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4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2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4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4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49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5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5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5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5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5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5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6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6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6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6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6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6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67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6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6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7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74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7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7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20"/>
    </i>
    <i r="1">
      <x v="130"/>
    </i>
    <i>
      <x v="8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8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8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8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8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91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9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9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9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00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0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0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0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0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0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0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0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0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0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1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1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1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1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1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1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1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1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19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20"/>
    </i>
    <i r="1">
      <x v="11"/>
    </i>
    <i r="1">
      <x v="24"/>
    </i>
    <i r="1">
      <x v="56"/>
    </i>
    <i r="1">
      <x v="88"/>
    </i>
    <i r="1">
      <x v="92"/>
    </i>
    <i r="1">
      <x v="96"/>
    </i>
    <i r="1">
      <x v="110"/>
    </i>
    <i r="1">
      <x v="132"/>
    </i>
    <i>
      <x v="12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2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2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2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2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2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2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2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4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3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3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3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3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4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4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4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43"/>
    </i>
    <i r="1">
      <x v="9"/>
    </i>
    <i r="1">
      <x v="22"/>
    </i>
    <i r="1">
      <x v="53"/>
    </i>
    <i r="1">
      <x v="85"/>
    </i>
    <i r="1">
      <x v="108"/>
    </i>
    <i r="1">
      <x v="130"/>
    </i>
    <i>
      <x v="14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4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4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4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4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5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5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5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5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6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6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6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6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69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7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7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7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7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7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76"/>
    </i>
    <i r="1">
      <x v="53"/>
    </i>
    <i>
      <x v="17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78"/>
    </i>
    <i r="1">
      <x v="11"/>
    </i>
    <i r="1">
      <x v="24"/>
    </i>
    <i r="1">
      <x v="56"/>
    </i>
    <i r="1">
      <x v="88"/>
    </i>
    <i r="1">
      <x v="92"/>
    </i>
    <i r="1">
      <x v="96"/>
    </i>
    <i r="1">
      <x v="110"/>
    </i>
    <i r="1">
      <x v="132"/>
    </i>
    <i>
      <x v="17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3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8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5"/>
    </i>
    <i r="1">
      <x v="9"/>
    </i>
    <i r="1">
      <x v="22"/>
    </i>
    <i r="1">
      <x v="53"/>
    </i>
    <i r="1">
      <x v="85"/>
    </i>
    <i r="1">
      <x v="108"/>
    </i>
    <i r="1">
      <x v="130"/>
    </i>
    <i>
      <x v="18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8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8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9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9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19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19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19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00"/>
    </i>
    <i r="1">
      <x v="9"/>
    </i>
    <i r="1">
      <x v="22"/>
    </i>
    <i r="1">
      <x v="90"/>
    </i>
    <i r="1">
      <x v="94"/>
    </i>
    <i r="1">
      <x v="108"/>
    </i>
    <i r="1">
      <x v="130"/>
    </i>
    <i>
      <x v="20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0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0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0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0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07"/>
    </i>
    <i r="1">
      <x v="9"/>
    </i>
    <i r="1">
      <x v="22"/>
    </i>
    <i r="1">
      <x v="53"/>
    </i>
    <i r="1">
      <x v="85"/>
    </i>
    <i r="1">
      <x v="108"/>
    </i>
    <i r="1">
      <x v="130"/>
    </i>
    <i>
      <x v="208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20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1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1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1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1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1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15"/>
    </i>
    <i r="1">
      <x v="9"/>
    </i>
    <i r="1">
      <x v="11"/>
    </i>
    <i r="1">
      <x v="22"/>
    </i>
    <i r="1">
      <x v="24"/>
    </i>
    <i r="1">
      <x v="32"/>
    </i>
    <i r="1">
      <x v="40"/>
    </i>
    <i r="1">
      <x v="45"/>
    </i>
    <i r="1">
      <x v="52"/>
    </i>
    <i r="1">
      <x v="53"/>
    </i>
    <i r="1">
      <x v="56"/>
    </i>
    <i r="1">
      <x v="57"/>
    </i>
    <i r="1">
      <x v="61"/>
    </i>
    <i r="1">
      <x v="67"/>
    </i>
    <i r="1">
      <x v="72"/>
    </i>
    <i r="1">
      <x v="78"/>
    </i>
    <i r="1">
      <x v="84"/>
    </i>
    <i r="1">
      <x v="85"/>
    </i>
    <i r="1">
      <x v="88"/>
    </i>
    <i r="1">
      <x v="89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1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18"/>
    </i>
    <i r="1">
      <x v="11"/>
    </i>
    <i r="1">
      <x v="24"/>
    </i>
    <i r="1">
      <x v="56"/>
    </i>
    <i r="1">
      <x v="88"/>
    </i>
    <i r="1">
      <x v="92"/>
    </i>
    <i r="1">
      <x v="96"/>
    </i>
    <i r="1">
      <x v="110"/>
    </i>
    <i r="1">
      <x v="132"/>
    </i>
    <i>
      <x v="21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2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2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22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30"/>
    </i>
    <i r="1">
      <x v="132"/>
    </i>
    <i>
      <x v="22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2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2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2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2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2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3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3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3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3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38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3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0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4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4"/>
    </i>
    <i r="1">
      <x v="9"/>
    </i>
    <i r="1">
      <x v="22"/>
    </i>
    <i r="1">
      <x v="53"/>
    </i>
    <i r="1">
      <x v="85"/>
    </i>
    <i r="1">
      <x v="108"/>
    </i>
    <i r="1">
      <x v="130"/>
    </i>
    <i>
      <x v="245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4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7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4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4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5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52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53"/>
    </i>
    <i r="1">
      <x v="9"/>
    </i>
    <i r="1">
      <x v="22"/>
    </i>
    <i r="1">
      <x v="53"/>
    </i>
    <i r="1">
      <x v="85"/>
    </i>
    <i r="1">
      <x v="108"/>
    </i>
    <i r="1">
      <x v="130"/>
    </i>
    <i>
      <x v="25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5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56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5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58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59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6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61"/>
    </i>
    <i r="1">
      <x v="9"/>
    </i>
    <i r="1">
      <x v="22"/>
    </i>
    <i r="1">
      <x v="53"/>
    </i>
    <i r="1">
      <x v="90"/>
    </i>
    <i r="1">
      <x v="94"/>
    </i>
    <i r="1">
      <x v="108"/>
    </i>
    <i r="1">
      <x v="130"/>
    </i>
    <i>
      <x v="26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6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64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6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6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6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68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6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1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2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3"/>
    </i>
    <i r="1">
      <x v="94"/>
    </i>
    <i r="1">
      <x v="96"/>
    </i>
    <i r="1">
      <x v="97"/>
    </i>
    <i r="1">
      <x v="108"/>
    </i>
    <i r="1">
      <x v="110"/>
    </i>
    <i r="1">
      <x v="130"/>
    </i>
    <i r="1">
      <x v="132"/>
    </i>
    <i>
      <x v="273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5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6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7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78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79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80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  <i>
      <x v="281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82"/>
    </i>
    <i r="1">
      <x v="9"/>
    </i>
    <i r="1">
      <x v="22"/>
    </i>
    <i r="1">
      <x v="53"/>
    </i>
    <i r="1">
      <x v="108"/>
    </i>
    <i r="1">
      <x v="130"/>
    </i>
    <i>
      <x v="283"/>
    </i>
    <i r="1">
      <x v="9"/>
    </i>
    <i r="1">
      <x v="11"/>
    </i>
    <i r="1">
      <x v="22"/>
    </i>
    <i r="1">
      <x v="24"/>
    </i>
    <i r="1">
      <x v="53"/>
    </i>
    <i r="1">
      <x v="56"/>
    </i>
    <i r="1">
      <x v="85"/>
    </i>
    <i r="1">
      <x v="88"/>
    </i>
    <i r="1">
      <x v="90"/>
    </i>
    <i r="1">
      <x v="92"/>
    </i>
    <i r="1">
      <x v="94"/>
    </i>
    <i r="1">
      <x v="96"/>
    </i>
    <i r="1">
      <x v="108"/>
    </i>
    <i r="1">
      <x v="110"/>
    </i>
    <i r="1">
      <x v="130"/>
    </i>
    <i r="1">
      <x v="132"/>
    </i>
    <i>
      <x v="284"/>
    </i>
    <i r="1">
      <x v="9"/>
    </i>
    <i r="1">
      <x v="22"/>
    </i>
    <i r="1">
      <x v="53"/>
    </i>
    <i r="1">
      <x v="85"/>
    </i>
    <i r="1">
      <x v="90"/>
    </i>
    <i r="1">
      <x v="94"/>
    </i>
    <i r="1">
      <x v="108"/>
    </i>
    <i r="1">
      <x v="130"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Total Payment Amount" fld="2" baseField="0" baseItem="0" numFmtId="164"/>
    <dataField name="Date of Payment" fld="3" subtotal="product" baseField="0" baseItem="0" numFmtId="14"/>
  </dataFields>
  <formats count="1214">
    <format dxfId="1215">
      <pivotArea field="0" type="button" dataOnly="0" labelOnly="1" outline="0" axis="axisRow" fieldPosition="0"/>
    </format>
    <format dxfId="12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3">
      <pivotArea field="0" type="button" dataOnly="0" labelOnly="1" outline="0" axis="axisRow" fieldPosition="0"/>
    </format>
    <format dxfId="12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09">
      <pivotArea collapsedLevelsAreSubtotals="1" fieldPosition="0">
        <references count="3">
          <reference field="4294967294" count="1" selected="0">
            <x v="0"/>
          </reference>
          <reference field="0" count="0" selected="0"/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120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0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0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0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0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0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0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01">
      <pivotArea dataOnly="0" labelOnly="1" fieldPosition="0">
        <references count="1">
          <reference field="0" count="3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200">
      <pivotArea dataOnly="0" labelOnly="1" fieldPosition="0">
        <references count="2">
          <reference field="0" count="1" selected="0">
            <x v="0"/>
          </reference>
          <reference field="1" count="34">
            <x v="2"/>
            <x v="6"/>
            <x v="10"/>
            <x v="13"/>
            <x v="14"/>
            <x v="18"/>
            <x v="19"/>
            <x v="23"/>
            <x v="27"/>
            <x v="28"/>
            <x v="31"/>
            <x v="36"/>
            <x v="43"/>
            <x v="48"/>
            <x v="55"/>
            <x v="59"/>
            <x v="64"/>
            <x v="65"/>
            <x v="70"/>
            <x v="75"/>
            <x v="81"/>
            <x v="87"/>
            <x v="91"/>
            <x v="95"/>
            <x v="101"/>
            <x v="105"/>
            <x v="109"/>
            <x v="113"/>
            <x v="117"/>
            <x v="121"/>
            <x v="123"/>
            <x v="126"/>
            <x v="129"/>
            <x v="131"/>
          </reference>
        </references>
      </pivotArea>
    </format>
    <format dxfId="1199">
      <pivotArea dataOnly="0" labelOnly="1" fieldPosition="0">
        <references count="2">
          <reference field="0" count="1" selected="0">
            <x v="1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1198">
      <pivotArea dataOnly="0" labelOnly="1" fieldPosition="0">
        <references count="2">
          <reference field="0" count="1" selected="0">
            <x v="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1197">
      <pivotArea dataOnly="0" labelOnly="1" fieldPosition="0">
        <references count="2">
          <reference field="0" count="1" selected="0">
            <x v="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1196">
      <pivotArea dataOnly="0" labelOnly="1" fieldPosition="0">
        <references count="2">
          <reference field="0" count="1" selected="0">
            <x v="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95">
      <pivotArea dataOnly="0" labelOnly="1" fieldPosition="0">
        <references count="2">
          <reference field="0" count="1" selected="0">
            <x v="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94">
      <pivotArea dataOnly="0" labelOnly="1" fieldPosition="0">
        <references count="2">
          <reference field="0" count="1" selected="0">
            <x v="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1193">
      <pivotArea dataOnly="0" labelOnly="1" fieldPosition="0">
        <references count="2">
          <reference field="0" count="1" selected="0">
            <x v="5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92">
      <pivotArea dataOnly="0" labelOnly="1" fieldPosition="0">
        <references count="2">
          <reference field="0" count="1" selected="0">
            <x v="6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91">
      <pivotArea dataOnly="0" labelOnly="1" fieldPosition="0">
        <references count="2">
          <reference field="0" count="1" selected="0">
            <x v="7"/>
          </reference>
          <reference field="1" count="50">
            <x v="0"/>
            <x v="1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0"/>
            <x v="102"/>
            <x v="104"/>
            <x v="106"/>
          </reference>
        </references>
      </pivotArea>
    </format>
    <format dxfId="1190">
      <pivotArea dataOnly="0" labelOnly="1" fieldPosition="0">
        <references count="2">
          <reference field="0" count="1" selected="0">
            <x v="7"/>
          </reference>
          <reference field="1" count="14">
            <x v="108"/>
            <x v="110"/>
            <x v="111"/>
            <x v="112"/>
            <x v="114"/>
            <x v="116"/>
            <x v="118"/>
            <x v="120"/>
            <x v="122"/>
            <x v="124"/>
            <x v="125"/>
            <x v="127"/>
            <x v="130"/>
            <x v="132"/>
          </reference>
        </references>
      </pivotArea>
    </format>
    <format dxfId="1189">
      <pivotArea dataOnly="0" labelOnly="1" fieldPosition="0">
        <references count="2">
          <reference field="0" count="1" selected="0">
            <x v="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8">
      <pivotArea dataOnly="0" labelOnly="1" fieldPosition="0">
        <references count="2">
          <reference field="0" count="1" selected="0">
            <x v="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7">
      <pivotArea dataOnly="0" labelOnly="1" fieldPosition="0">
        <references count="2">
          <reference field="0" count="1" selected="0">
            <x v="10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6">
      <pivotArea dataOnly="0" labelOnly="1" fieldPosition="0">
        <references count="2">
          <reference field="0" count="1" selected="0">
            <x v="1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5">
      <pivotArea dataOnly="0" labelOnly="1" fieldPosition="0">
        <references count="2">
          <reference field="0" count="1" selected="0">
            <x v="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4">
      <pivotArea dataOnly="0" labelOnly="1" fieldPosition="0">
        <references count="2">
          <reference field="0" count="1" selected="0">
            <x v="13"/>
          </reference>
          <reference field="1" count="6">
            <x v="25"/>
            <x v="34"/>
            <x v="41"/>
            <x v="62"/>
            <x v="68"/>
            <x v="73"/>
          </reference>
        </references>
      </pivotArea>
    </format>
    <format dxfId="1183">
      <pivotArea dataOnly="0" labelOnly="1" fieldPosition="0">
        <references count="2">
          <reference field="0" count="1" selected="0">
            <x v="14"/>
          </reference>
          <reference field="1" count="2">
            <x v="73"/>
            <x v="79"/>
          </reference>
        </references>
      </pivotArea>
    </format>
    <format dxfId="1182">
      <pivotArea dataOnly="0" labelOnly="1" fieldPosition="0">
        <references count="2">
          <reference field="0" count="1" selected="0">
            <x v="1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1">
      <pivotArea dataOnly="0" labelOnly="1" fieldPosition="0">
        <references count="2">
          <reference field="0" count="1" selected="0">
            <x v="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80">
      <pivotArea dataOnly="0" labelOnly="1" fieldPosition="0">
        <references count="2">
          <reference field="0" count="1" selected="0">
            <x v="1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9">
      <pivotArea dataOnly="0" labelOnly="1" fieldPosition="0">
        <references count="2">
          <reference field="0" count="1" selected="0">
            <x v="18"/>
          </reference>
          <reference field="1" count="21">
            <x v="0"/>
            <x v="5"/>
            <x v="9"/>
            <x v="12"/>
            <x v="17"/>
            <x v="22"/>
            <x v="25"/>
            <x v="34"/>
            <x v="41"/>
            <x v="46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8">
      <pivotArea dataOnly="0" labelOnly="1" fieldPosition="0">
        <references count="2">
          <reference field="0" count="1" selected="0">
            <x v="1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7">
      <pivotArea dataOnly="0" labelOnly="1" fieldPosition="0">
        <references count="2">
          <reference field="0" count="1" selected="0">
            <x v="20"/>
          </reference>
          <reference field="1" count="15">
            <x v="0"/>
            <x v="5"/>
            <x v="12"/>
            <x v="17"/>
            <x v="25"/>
            <x v="34"/>
            <x v="41"/>
            <x v="46"/>
            <x v="58"/>
            <x v="99"/>
            <x v="104"/>
            <x v="111"/>
            <x v="116"/>
            <x v="120"/>
            <x v="124"/>
          </reference>
        </references>
      </pivotArea>
    </format>
    <format dxfId="1176">
      <pivotArea dataOnly="0" labelOnly="1" fieldPosition="0">
        <references count="2">
          <reference field="0" count="1" selected="0">
            <x v="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5">
      <pivotArea dataOnly="0" labelOnly="1" fieldPosition="0">
        <references count="2">
          <reference field="0" count="1" selected="0">
            <x v="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4">
      <pivotArea dataOnly="0" labelOnly="1" fieldPosition="0">
        <references count="2">
          <reference field="0" count="1" selected="0">
            <x v="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3">
      <pivotArea dataOnly="0" labelOnly="1" fieldPosition="0">
        <references count="2">
          <reference field="0" count="1" selected="0">
            <x v="2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2">
      <pivotArea dataOnly="0" labelOnly="1" fieldPosition="0">
        <references count="2">
          <reference field="0" count="1" selected="0">
            <x v="2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1">
      <pivotArea dataOnly="0" labelOnly="1" fieldPosition="0">
        <references count="2">
          <reference field="0" count="1" selected="0">
            <x v="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70">
      <pivotArea dataOnly="0" labelOnly="1" fieldPosition="0">
        <references count="2">
          <reference field="0" count="1" selected="0">
            <x v="2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69">
      <pivotArea dataOnly="0" labelOnly="1" fieldPosition="0">
        <references count="2">
          <reference field="0" count="1" selected="0">
            <x v="2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68">
      <pivotArea dataOnly="0" labelOnly="1" fieldPosition="0">
        <references count="2">
          <reference field="0" count="1" selected="0">
            <x v="2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67">
      <pivotArea dataOnly="0" labelOnly="1" fieldPosition="0">
        <references count="2">
          <reference field="0" count="1" selected="0">
            <x v="30"/>
          </reference>
          <reference field="1" count="3">
            <x v="25"/>
            <x v="34"/>
            <x v="41"/>
          </reference>
        </references>
      </pivotArea>
    </format>
    <format dxfId="1166">
      <pivotArea dataOnly="0" labelOnly="1" fieldPosition="0">
        <references count="2">
          <reference field="0" count="1" selected="0">
            <x v="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165">
      <pivotArea dataOnly="0" labelOnly="1" fieldPosition="0">
        <references count="2">
          <reference field="0" count="1" selected="0">
            <x v="3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64">
      <pivotArea dataOnly="0" labelOnly="1" fieldPosition="0">
        <references count="2">
          <reference field="0" count="1" selected="0">
            <x v="32"/>
          </reference>
          <reference field="1" count="22">
            <x v="0"/>
            <x v="5"/>
            <x v="12"/>
            <x v="17"/>
            <x v="25"/>
            <x v="34"/>
            <x v="41"/>
            <x v="46"/>
            <x v="58"/>
            <x v="62"/>
            <x v="68"/>
            <x v="73"/>
            <x v="79"/>
            <x v="85"/>
            <x v="90"/>
            <x v="94"/>
            <x v="99"/>
            <x v="104"/>
            <x v="111"/>
            <x v="116"/>
            <x v="120"/>
            <x v="124"/>
          </reference>
        </references>
      </pivotArea>
    </format>
    <format dxfId="1163">
      <pivotArea dataOnly="0" labelOnly="1" fieldPosition="0">
        <references count="2">
          <reference field="0" count="1" selected="0">
            <x v="3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162">
      <pivotArea dataOnly="0" labelOnly="1" fieldPosition="0">
        <references count="2">
          <reference field="0" count="1" selected="0">
            <x v="3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61">
      <pivotArea dataOnly="0" labelOnly="1" fieldPosition="0">
        <references count="2">
          <reference field="0" count="1" selected="0">
            <x v="3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60">
      <pivotArea dataOnly="0" labelOnly="1" fieldPosition="0">
        <references count="2">
          <reference field="0" count="1" selected="0">
            <x v="3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9">
      <pivotArea dataOnly="0" labelOnly="1" fieldPosition="0">
        <references count="2">
          <reference field="0" count="1" selected="0">
            <x v="3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8">
      <pivotArea dataOnly="0" labelOnly="1" fieldPosition="0">
        <references count="2">
          <reference field="0" count="1" selected="0">
            <x v="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7">
      <pivotArea dataOnly="0" labelOnly="1" fieldPosition="0">
        <references count="2">
          <reference field="0" count="1" selected="0">
            <x v="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6"/>
            <x v="29"/>
            <x v="35"/>
            <x v="37"/>
            <x v="39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1156">
      <pivotArea dataOnly="0" labelOnly="1" fieldPosition="0">
        <references count="2">
          <reference field="0" count="1" selected="0">
            <x v="38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55">
      <pivotArea dataOnly="0" labelOnly="1" fieldPosition="0">
        <references count="2">
          <reference field="0" count="1" selected="0">
            <x v="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6"/>
            <x v="71"/>
            <x v="74"/>
            <x v="76"/>
            <x v="80"/>
            <x v="82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1154">
      <pivotArea dataOnly="0" labelOnly="1" fieldPosition="0">
        <references count="2">
          <reference field="0" count="1" selected="0">
            <x v="39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1153">
      <pivotArea dataOnly="0" labelOnly="1" fieldPosition="0">
        <references count="2">
          <reference field="0" count="1" selected="0">
            <x v="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2">
      <pivotArea dataOnly="0" labelOnly="1" fieldPosition="0">
        <references count="2">
          <reference field="0" count="1" selected="0">
            <x v="41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1">
      <pivotArea dataOnly="0" labelOnly="1" fieldPosition="0">
        <references count="2">
          <reference field="0" count="1" selected="0">
            <x v="42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50">
      <pivotArea dataOnly="0" labelOnly="1" fieldPosition="0">
        <references count="2">
          <reference field="0" count="1" selected="0">
            <x v="4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9">
      <pivotArea dataOnly="0" labelOnly="1" fieldPosition="0">
        <references count="2">
          <reference field="0" count="1" selected="0">
            <x v="4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8">
      <pivotArea dataOnly="0" labelOnly="1" fieldPosition="0">
        <references count="2">
          <reference field="0" count="1" selected="0">
            <x v="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7"/>
            <x v="50"/>
            <x v="53"/>
            <x v="54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1147">
      <pivotArea dataOnly="0" labelOnly="1" fieldPosition="0">
        <references count="2">
          <reference field="0" count="1" selected="0">
            <x v="45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46">
      <pivotArea dataOnly="0" labelOnly="1" fieldPosition="0">
        <references count="2">
          <reference field="0" count="1" selected="0">
            <x v="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5">
      <pivotArea dataOnly="0" labelOnly="1" fieldPosition="0">
        <references count="2">
          <reference field="0" count="1" selected="0">
            <x v="4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4">
      <pivotArea dataOnly="0" labelOnly="1" fieldPosition="0">
        <references count="2">
          <reference field="0" count="1" selected="0">
            <x v="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3">
      <pivotArea dataOnly="0" labelOnly="1" fieldPosition="0">
        <references count="2">
          <reference field="0" count="1" selected="0">
            <x v="4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2">
      <pivotArea dataOnly="0" labelOnly="1" fieldPosition="0">
        <references count="2">
          <reference field="0" count="1" selected="0">
            <x v="5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41">
      <pivotArea dataOnly="0" labelOnly="1" fieldPosition="0">
        <references count="2">
          <reference field="0" count="1" selected="0">
            <x v="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7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1140">
      <pivotArea dataOnly="0" labelOnly="1" fieldPosition="0">
        <references count="2">
          <reference field="0" count="1" selected="0">
            <x v="51"/>
          </reference>
          <reference field="1" count="14"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39">
      <pivotArea dataOnly="0" labelOnly="1" fieldPosition="0">
        <references count="2">
          <reference field="0" count="1" selected="0">
            <x v="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38">
      <pivotArea dataOnly="0" labelOnly="1" fieldPosition="0">
        <references count="2">
          <reference field="0" count="1" selected="0">
            <x v="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37">
      <pivotArea dataOnly="0" labelOnly="1" fieldPosition="0">
        <references count="2">
          <reference field="0" count="1" selected="0">
            <x v="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1136">
      <pivotArea dataOnly="0" labelOnly="1" fieldPosition="0">
        <references count="2">
          <reference field="0" count="1" selected="0">
            <x v="54"/>
          </reference>
          <reference field="1" count="4">
            <x v="124"/>
            <x v="127"/>
            <x v="130"/>
            <x v="132"/>
          </reference>
        </references>
      </pivotArea>
    </format>
    <format dxfId="1135">
      <pivotArea dataOnly="0" labelOnly="1" fieldPosition="0">
        <references count="2">
          <reference field="0" count="1" selected="0">
            <x v="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34">
      <pivotArea dataOnly="0" labelOnly="1" fieldPosition="0">
        <references count="2">
          <reference field="0" count="1" selected="0">
            <x v="56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33">
      <pivotArea dataOnly="0" labelOnly="1" fieldPosition="0">
        <references count="2">
          <reference field="0" count="1" selected="0">
            <x v="5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132">
      <pivotArea dataOnly="0" labelOnly="1" fieldPosition="0">
        <references count="2">
          <reference field="0" count="1" selected="0">
            <x v="5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31">
      <pivotArea dataOnly="0" labelOnly="1" fieldPosition="0">
        <references count="2">
          <reference field="0" count="1" selected="0">
            <x v="5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30">
      <pivotArea dataOnly="0" labelOnly="1" fieldPosition="0">
        <references count="2">
          <reference field="0" count="1" selected="0">
            <x v="5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29">
      <pivotArea dataOnly="0" labelOnly="1" fieldPosition="0">
        <references count="2">
          <reference field="0" count="1" selected="0">
            <x v="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28">
      <pivotArea dataOnly="0" labelOnly="1" fieldPosition="0">
        <references count="2">
          <reference field="0" count="1" selected="0">
            <x v="61"/>
          </reference>
          <reference field="1" count="4">
            <x v="25"/>
            <x v="34"/>
            <x v="41"/>
            <x v="73"/>
          </reference>
        </references>
      </pivotArea>
    </format>
    <format dxfId="1127">
      <pivotArea dataOnly="0" labelOnly="1" fieldPosition="0">
        <references count="2">
          <reference field="0" count="1" selected="0">
            <x v="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1126">
      <pivotArea dataOnly="0" labelOnly="1" fieldPosition="0">
        <references count="2">
          <reference field="0" count="1" selected="0">
            <x v="62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25">
      <pivotArea dataOnly="0" labelOnly="1" fieldPosition="0">
        <references count="2">
          <reference field="0" count="1" selected="0">
            <x v="6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24">
      <pivotArea dataOnly="0" labelOnly="1" fieldPosition="0">
        <references count="2">
          <reference field="0" count="1" selected="0">
            <x v="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23">
      <pivotArea dataOnly="0" labelOnly="1" fieldPosition="0">
        <references count="2">
          <reference field="0" count="1" selected="0">
            <x v="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122">
      <pivotArea dataOnly="0" labelOnly="1" fieldPosition="0">
        <references count="2">
          <reference field="0" count="1" selected="0">
            <x v="6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21">
      <pivotArea dataOnly="0" labelOnly="1" fieldPosition="0">
        <references count="2">
          <reference field="0" count="1" selected="0">
            <x v="6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1120">
      <pivotArea dataOnly="0" labelOnly="1" fieldPosition="0">
        <references count="2">
          <reference field="0" count="1" selected="0">
            <x v="66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1119">
      <pivotArea dataOnly="0" labelOnly="1" fieldPosition="0">
        <references count="2">
          <reference field="0" count="1" selected="0">
            <x v="67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8">
      <pivotArea dataOnly="0" labelOnly="1" fieldPosition="0">
        <references count="2">
          <reference field="0" count="1" selected="0">
            <x v="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7">
      <pivotArea dataOnly="0" labelOnly="1" fieldPosition="0">
        <references count="2">
          <reference field="0" count="1" selected="0">
            <x v="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6">
      <pivotArea dataOnly="0" labelOnly="1" fieldPosition="0">
        <references count="2">
          <reference field="0" count="1" selected="0">
            <x v="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5">
      <pivotArea dataOnly="0" labelOnly="1" fieldPosition="0">
        <references count="2">
          <reference field="0" count="1" selected="0">
            <x v="71"/>
          </reference>
          <reference field="1" count="43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46"/>
            <x v="50"/>
            <x v="53"/>
            <x v="56"/>
            <x v="60"/>
            <x v="63"/>
            <x v="66"/>
            <x v="69"/>
            <x v="71"/>
            <x v="74"/>
            <x v="76"/>
            <x v="80"/>
            <x v="82"/>
            <x v="83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1114">
      <pivotArea dataOnly="0" labelOnly="1" fieldPosition="0">
        <references count="2">
          <reference field="0" count="1" selected="0">
            <x v="7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3">
      <pivotArea dataOnly="0" labelOnly="1" fieldPosition="0">
        <references count="2">
          <reference field="0" count="1" selected="0">
            <x v="7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1112">
      <pivotArea dataOnly="0" labelOnly="1" fieldPosition="0">
        <references count="2">
          <reference field="0" count="1" selected="0">
            <x v="73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1111">
      <pivotArea dataOnly="0" labelOnly="1" fieldPosition="0">
        <references count="2">
          <reference field="0" count="1" selected="0">
            <x v="7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10">
      <pivotArea dataOnly="0" labelOnly="1" fieldPosition="0">
        <references count="2">
          <reference field="0" count="1" selected="0">
            <x v="75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9">
      <pivotArea dataOnly="0" labelOnly="1" fieldPosition="0">
        <references count="2">
          <reference field="0" count="1" selected="0">
            <x v="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8">
      <pivotArea dataOnly="0" labelOnly="1" fieldPosition="0">
        <references count="2">
          <reference field="0" count="1" selected="0">
            <x v="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7">
      <pivotArea dataOnly="0" labelOnly="1" fieldPosition="0">
        <references count="2">
          <reference field="0" count="1" selected="0">
            <x v="7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6">
      <pivotArea dataOnly="0" labelOnly="1" fieldPosition="0">
        <references count="2">
          <reference field="0" count="1" selected="0">
            <x v="79"/>
          </reference>
          <reference field="1" count="13">
            <x v="9"/>
            <x v="22"/>
            <x v="25"/>
            <x v="34"/>
            <x v="53"/>
            <x v="62"/>
            <x v="68"/>
            <x v="85"/>
            <x v="90"/>
            <x v="94"/>
            <x v="108"/>
            <x v="120"/>
            <x v="130"/>
          </reference>
        </references>
      </pivotArea>
    </format>
    <format dxfId="1105">
      <pivotArea dataOnly="0" labelOnly="1" fieldPosition="0">
        <references count="2">
          <reference field="0" count="1" selected="0">
            <x v="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4">
      <pivotArea dataOnly="0" labelOnly="1" fieldPosition="0">
        <references count="2">
          <reference field="0" count="1" selected="0">
            <x v="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3">
      <pivotArea dataOnly="0" labelOnly="1" fieldPosition="0">
        <references count="2">
          <reference field="0" count="1" selected="0">
            <x v="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102">
      <pivotArea dataOnly="0" labelOnly="1" fieldPosition="0">
        <references count="2">
          <reference field="0" count="1" selected="0">
            <x v="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8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101">
      <pivotArea dataOnly="0" labelOnly="1" fieldPosition="0">
        <references count="2">
          <reference field="0" count="1" selected="0">
            <x v="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100">
      <pivotArea dataOnly="0" labelOnly="1" fieldPosition="0">
        <references count="2">
          <reference field="0" count="1" selected="0">
            <x v="8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4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99">
      <pivotArea dataOnly="0" labelOnly="1" fieldPosition="0">
        <references count="2">
          <reference field="0" count="1" selected="0">
            <x v="8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8">
      <pivotArea dataOnly="0" labelOnly="1" fieldPosition="0">
        <references count="2">
          <reference field="0" count="1" selected="0">
            <x v="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7">
      <pivotArea dataOnly="0" labelOnly="1" fieldPosition="0">
        <references count="2">
          <reference field="0" count="1" selected="0">
            <x v="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6">
      <pivotArea dataOnly="0" labelOnly="1" fieldPosition="0">
        <references count="2">
          <reference field="0" count="1" selected="0">
            <x v="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5">
      <pivotArea dataOnly="0" labelOnly="1" fieldPosition="0">
        <references count="2">
          <reference field="0" count="1" selected="0">
            <x v="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4">
      <pivotArea dataOnly="0" labelOnly="1" fieldPosition="0">
        <references count="2">
          <reference field="0" count="1" selected="0">
            <x v="9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93">
      <pivotArea dataOnly="0" labelOnly="1" fieldPosition="0">
        <references count="2">
          <reference field="0" count="1" selected="0">
            <x v="9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92">
      <pivotArea dataOnly="0" labelOnly="1" fieldPosition="0">
        <references count="2">
          <reference field="0" count="1" selected="0">
            <x v="9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1">
      <pivotArea dataOnly="0" labelOnly="1" fieldPosition="0">
        <references count="2">
          <reference field="0" count="1" selected="0">
            <x v="92"/>
          </reference>
          <reference field="1" count="22">
            <x v="0"/>
            <x v="5"/>
            <x v="9"/>
            <x v="12"/>
            <x v="17"/>
            <x v="22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90">
      <pivotArea dataOnly="0" labelOnly="1" fieldPosition="0">
        <references count="2">
          <reference field="0" count="1" selected="0">
            <x v="93"/>
          </reference>
          <reference field="1" count="3">
            <x v="25"/>
            <x v="34"/>
            <x v="41"/>
          </reference>
        </references>
      </pivotArea>
    </format>
    <format dxfId="1089">
      <pivotArea dataOnly="0" labelOnly="1" fieldPosition="0">
        <references count="2">
          <reference field="0" count="1" selected="0">
            <x v="9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8">
      <pivotArea dataOnly="0" labelOnly="1" fieldPosition="0">
        <references count="2">
          <reference field="0" count="1" selected="0">
            <x v="95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7">
      <pivotArea dataOnly="0" labelOnly="1" fieldPosition="0">
        <references count="2">
          <reference field="0" count="1" selected="0">
            <x v="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6">
      <pivotArea dataOnly="0" labelOnly="1" fieldPosition="0">
        <references count="2">
          <reference field="0" count="1" selected="0">
            <x v="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5">
      <pivotArea dataOnly="0" labelOnly="1" fieldPosition="0">
        <references count="2">
          <reference field="0" count="1" selected="0">
            <x v="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4">
      <pivotArea dataOnly="0" labelOnly="1" fieldPosition="0">
        <references count="2">
          <reference field="0" count="1" selected="0">
            <x v="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3">
      <pivotArea dataOnly="0" labelOnly="1" fieldPosition="0">
        <references count="2">
          <reference field="0" count="1" selected="0">
            <x v="100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2">
      <pivotArea dataOnly="0" labelOnly="1" fieldPosition="0">
        <references count="2">
          <reference field="0" count="1" selected="0">
            <x v="1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81">
      <pivotArea dataOnly="0" labelOnly="1" fieldPosition="0">
        <references count="2">
          <reference field="0" count="1" selected="0">
            <x v="10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1080">
      <pivotArea dataOnly="0" labelOnly="1" fieldPosition="0">
        <references count="2">
          <reference field="0" count="1" selected="0">
            <x v="102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79">
      <pivotArea dataOnly="0" labelOnly="1" fieldPosition="0">
        <references count="2">
          <reference field="0" count="1" selected="0">
            <x v="10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</reference>
        </references>
      </pivotArea>
    </format>
    <format dxfId="1078">
      <pivotArea dataOnly="0" labelOnly="1" fieldPosition="0">
        <references count="2">
          <reference field="0" count="1" selected="0">
            <x v="103"/>
          </reference>
          <reference field="1" count="2">
            <x v="130"/>
            <x v="132"/>
          </reference>
        </references>
      </pivotArea>
    </format>
    <format dxfId="1077">
      <pivotArea dataOnly="0" labelOnly="1" fieldPosition="0">
        <references count="2">
          <reference field="0" count="1" selected="0">
            <x v="1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76">
      <pivotArea dataOnly="0" labelOnly="1" fieldPosition="0">
        <references count="2">
          <reference field="0" count="1" selected="0">
            <x v="10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75">
      <pivotArea dataOnly="0" labelOnly="1" fieldPosition="0">
        <references count="2">
          <reference field="0" count="1" selected="0">
            <x v="1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1074">
      <pivotArea dataOnly="0" labelOnly="1" fieldPosition="0">
        <references count="2">
          <reference field="0" count="1" selected="0">
            <x v="10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73">
      <pivotArea dataOnly="0" labelOnly="1" fieldPosition="0">
        <references count="2">
          <reference field="0" count="1" selected="0">
            <x v="107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72">
      <pivotArea dataOnly="0" labelOnly="1" fieldPosition="0">
        <references count="2">
          <reference field="0" count="1" selected="0">
            <x v="1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71">
      <pivotArea dataOnly="0" labelOnly="1" fieldPosition="0">
        <references count="2">
          <reference field="0" count="1" selected="0">
            <x v="10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1070">
      <pivotArea dataOnly="0" labelOnly="1" fieldPosition="0">
        <references count="2">
          <reference field="0" count="1" selected="0">
            <x v="109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69">
      <pivotArea dataOnly="0" labelOnly="1" fieldPosition="0">
        <references count="2">
          <reference field="0" count="1" selected="0">
            <x v="1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1068">
      <pivotArea dataOnly="0" labelOnly="1" fieldPosition="0">
        <references count="2">
          <reference field="0" count="1" selected="0">
            <x v="11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1067">
      <pivotArea dataOnly="0" labelOnly="1" fieldPosition="0">
        <references count="2">
          <reference field="0" count="1" selected="0">
            <x v="11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66">
      <pivotArea dataOnly="0" labelOnly="1" fieldPosition="0">
        <references count="2">
          <reference field="0" count="1" selected="0">
            <x v="112"/>
          </reference>
          <reference field="1" count="1">
            <x v="25"/>
          </reference>
        </references>
      </pivotArea>
    </format>
    <format dxfId="1065">
      <pivotArea dataOnly="0" labelOnly="1" fieldPosition="0">
        <references count="2">
          <reference field="0" count="1" selected="0">
            <x v="1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1064">
      <pivotArea dataOnly="0" labelOnly="1" fieldPosition="0">
        <references count="2">
          <reference field="0" count="1" selected="0">
            <x v="11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63">
      <pivotArea dataOnly="0" labelOnly="1" fieldPosition="0">
        <references count="2">
          <reference field="0" count="1" selected="0">
            <x v="1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62">
      <pivotArea dataOnly="0" labelOnly="1" fieldPosition="0">
        <references count="2">
          <reference field="0" count="1" selected="0">
            <x v="11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61">
      <pivotArea dataOnly="0" labelOnly="1" fieldPosition="0">
        <references count="2">
          <reference field="0" count="1" selected="0">
            <x v="116"/>
          </reference>
          <reference field="1" count="38">
            <x v="3"/>
            <x v="7"/>
            <x v="9"/>
            <x v="11"/>
            <x v="15"/>
            <x v="20"/>
            <x v="22"/>
            <x v="24"/>
            <x v="29"/>
            <x v="37"/>
            <x v="44"/>
            <x v="50"/>
            <x v="53"/>
            <x v="54"/>
            <x v="56"/>
            <x v="60"/>
            <x v="66"/>
            <x v="71"/>
            <x v="76"/>
            <x v="82"/>
            <x v="85"/>
            <x v="86"/>
            <x v="88"/>
            <x v="90"/>
            <x v="92"/>
            <x v="94"/>
            <x v="96"/>
            <x v="102"/>
            <x v="106"/>
            <x v="108"/>
            <x v="110"/>
            <x v="114"/>
            <x v="118"/>
            <x v="120"/>
            <x v="122"/>
            <x v="127"/>
            <x v="130"/>
            <x v="132"/>
          </reference>
        </references>
      </pivotArea>
    </format>
    <format dxfId="1060">
      <pivotArea dataOnly="0" labelOnly="1" fieldPosition="0">
        <references count="2">
          <reference field="0" count="1" selected="0">
            <x v="11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6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2"/>
            <x v="114"/>
            <x v="116"/>
            <x v="118"/>
            <x v="120"/>
            <x v="122"/>
          </reference>
        </references>
      </pivotArea>
    </format>
    <format dxfId="1059">
      <pivotArea dataOnly="0" labelOnly="1" fieldPosition="0">
        <references count="2">
          <reference field="0" count="1" selected="0">
            <x v="117"/>
          </reference>
          <reference field="1" count="5">
            <x v="124"/>
            <x v="125"/>
            <x v="127"/>
            <x v="130"/>
            <x v="132"/>
          </reference>
        </references>
      </pivotArea>
    </format>
    <format dxfId="1058">
      <pivotArea dataOnly="0" labelOnly="1" fieldPosition="0">
        <references count="2">
          <reference field="0" count="1" selected="0">
            <x v="11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57">
      <pivotArea dataOnly="0" labelOnly="1" fieldPosition="0">
        <references count="2">
          <reference field="0" count="1" selected="0">
            <x v="11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56">
      <pivotArea dataOnly="0" labelOnly="1" fieldPosition="0">
        <references count="2">
          <reference field="0" count="1" selected="0">
            <x v="120"/>
          </reference>
          <reference field="1" count="27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1055">
      <pivotArea dataOnly="0" labelOnly="1" fieldPosition="0">
        <references count="2">
          <reference field="0" count="1" selected="0">
            <x v="1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54">
      <pivotArea dataOnly="0" labelOnly="1" fieldPosition="0">
        <references count="2">
          <reference field="0" count="1" selected="0">
            <x v="12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53">
      <pivotArea dataOnly="0" labelOnly="1" fieldPosition="0">
        <references count="2">
          <reference field="0" count="1" selected="0">
            <x v="1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52">
      <pivotArea dataOnly="0" labelOnly="1" fieldPosition="0">
        <references count="2">
          <reference field="0" count="1" selected="0">
            <x v="12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51">
      <pivotArea dataOnly="0" labelOnly="1" fieldPosition="0">
        <references count="2">
          <reference field="0" count="1" selected="0">
            <x v="12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50">
      <pivotArea dataOnly="0" labelOnly="1" fieldPosition="0">
        <references count="2">
          <reference field="0" count="1" selected="0">
            <x v="125"/>
          </reference>
          <reference field="1" count="4">
            <x v="25"/>
            <x v="34"/>
            <x v="62"/>
            <x v="68"/>
          </reference>
        </references>
      </pivotArea>
    </format>
    <format dxfId="1049">
      <pivotArea dataOnly="0" labelOnly="1" fieldPosition="0">
        <references count="2">
          <reference field="0" count="1" selected="0">
            <x v="12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8">
      <pivotArea dataOnly="0" labelOnly="1" fieldPosition="0">
        <references count="2">
          <reference field="0" count="1" selected="0">
            <x v="12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47">
      <pivotArea dataOnly="0" labelOnly="1" fieldPosition="0">
        <references count="2">
          <reference field="0" count="1" selected="0">
            <x v="12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46">
      <pivotArea dataOnly="0" labelOnly="1" fieldPosition="0">
        <references count="2">
          <reference field="0" count="1" selected="0">
            <x v="12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5">
      <pivotArea dataOnly="0" labelOnly="1" fieldPosition="0">
        <references count="2">
          <reference field="0" count="1" selected="0">
            <x v="12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4">
      <pivotArea dataOnly="0" labelOnly="1" fieldPosition="0">
        <references count="2">
          <reference field="0" count="1" selected="0">
            <x v="13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3">
      <pivotArea dataOnly="0" labelOnly="1" fieldPosition="0">
        <references count="2">
          <reference field="0" count="1" selected="0">
            <x v="131"/>
          </reference>
          <reference field="1" count="25">
            <x v="0"/>
            <x v="5"/>
            <x v="9"/>
            <x v="12"/>
            <x v="17"/>
            <x v="22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2">
      <pivotArea dataOnly="0" labelOnly="1" fieldPosition="0">
        <references count="2">
          <reference field="0" count="1" selected="0">
            <x v="1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1">
      <pivotArea dataOnly="0" labelOnly="1" fieldPosition="0">
        <references count="2">
          <reference field="0" count="1" selected="0">
            <x v="1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40">
      <pivotArea dataOnly="0" labelOnly="1" fieldPosition="0">
        <references count="2">
          <reference field="0" count="1" selected="0">
            <x v="134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39">
      <pivotArea dataOnly="0" labelOnly="1" fieldPosition="0">
        <references count="2">
          <reference field="0" count="1" selected="0">
            <x v="13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1038">
      <pivotArea dataOnly="0" labelOnly="1" fieldPosition="0">
        <references count="2">
          <reference field="0" count="1" selected="0">
            <x v="135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1037">
      <pivotArea dataOnly="0" labelOnly="1" fieldPosition="0">
        <references count="2">
          <reference field="0" count="1" selected="0">
            <x v="1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3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1036">
      <pivotArea dataOnly="0" labelOnly="1" fieldPosition="0">
        <references count="2">
          <reference field="0" count="1" selected="0">
            <x v="1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35">
      <pivotArea dataOnly="0" labelOnly="1" fieldPosition="0">
        <references count="2">
          <reference field="0" count="1" selected="0">
            <x v="1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34">
      <pivotArea dataOnly="0" labelOnly="1" fieldPosition="0">
        <references count="2">
          <reference field="0" count="1" selected="0">
            <x v="13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33">
      <pivotArea dataOnly="0" labelOnly="1" fieldPosition="0">
        <references count="2">
          <reference field="0" count="1" selected="0">
            <x v="13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32">
      <pivotArea dataOnly="0" labelOnly="1" fieldPosition="0">
        <references count="2">
          <reference field="0" count="1" selected="0">
            <x v="13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31">
      <pivotArea dataOnly="0" labelOnly="1" fieldPosition="0">
        <references count="2">
          <reference field="0" count="1" selected="0">
            <x v="14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30">
      <pivotArea dataOnly="0" labelOnly="1" fieldPosition="0">
        <references count="2">
          <reference field="0" count="1" selected="0">
            <x v="1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29">
      <pivotArea dataOnly="0" labelOnly="1" fieldPosition="0">
        <references count="2">
          <reference field="0" count="1" selected="0">
            <x v="14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1028">
      <pivotArea dataOnly="0" labelOnly="1" fieldPosition="0">
        <references count="2">
          <reference field="0" count="1" selected="0">
            <x v="142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1027">
      <pivotArea dataOnly="0" labelOnly="1" fieldPosition="0">
        <references count="2">
          <reference field="0" count="1" selected="0">
            <x v="14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26">
      <pivotArea dataOnly="0" labelOnly="1" fieldPosition="0">
        <references count="2">
          <reference field="0" count="1" selected="0">
            <x v="14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</reference>
        </references>
      </pivotArea>
    </format>
    <format dxfId="1025">
      <pivotArea dataOnly="0" labelOnly="1" fieldPosition="0">
        <references count="2">
          <reference field="0" count="1" selected="0">
            <x v="144"/>
          </reference>
          <reference field="1" count="12"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24">
      <pivotArea dataOnly="0" labelOnly="1" fieldPosition="0">
        <references count="2">
          <reference field="0" count="1" selected="0">
            <x v="145"/>
          </reference>
          <reference field="1" count="3">
            <x v="25"/>
            <x v="34"/>
            <x v="41"/>
          </reference>
        </references>
      </pivotArea>
    </format>
    <format dxfId="1023">
      <pivotArea dataOnly="0" labelOnly="1" fieldPosition="0">
        <references count="2">
          <reference field="0" count="1" selected="0">
            <x v="1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22">
      <pivotArea dataOnly="0" labelOnly="1" fieldPosition="0">
        <references count="2">
          <reference field="0" count="1" selected="0">
            <x v="1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7"/>
            <x v="49"/>
            <x v="50"/>
            <x v="51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21">
      <pivotArea dataOnly="0" labelOnly="1" fieldPosition="0">
        <references count="2">
          <reference field="0" count="1" selected="0">
            <x v="147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20">
      <pivotArea dataOnly="0" labelOnly="1" fieldPosition="0">
        <references count="2">
          <reference field="0" count="1" selected="0">
            <x v="1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19">
      <pivotArea dataOnly="0" labelOnly="1" fieldPosition="0">
        <references count="2">
          <reference field="0" count="1" selected="0">
            <x v="1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18">
      <pivotArea dataOnly="0" labelOnly="1" fieldPosition="0">
        <references count="2">
          <reference field="0" count="1" selected="0">
            <x v="15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17">
      <pivotArea dataOnly="0" labelOnly="1" fieldPosition="0">
        <references count="2">
          <reference field="0" count="1" selected="0">
            <x v="150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16">
      <pivotArea dataOnly="0" labelOnly="1" fieldPosition="0">
        <references count="2">
          <reference field="0" count="1" selected="0">
            <x v="15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15">
      <pivotArea dataOnly="0" labelOnly="1" fieldPosition="0">
        <references count="2">
          <reference field="0" count="1" selected="0">
            <x v="1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14">
      <pivotArea dataOnly="0" labelOnly="1" fieldPosition="0">
        <references count="2">
          <reference field="0" count="1" selected="0">
            <x v="15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13">
      <pivotArea dataOnly="0" labelOnly="1" fieldPosition="0">
        <references count="2">
          <reference field="0" count="1" selected="0">
            <x v="15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1012">
      <pivotArea dataOnly="0" labelOnly="1" fieldPosition="0">
        <references count="2">
          <reference field="0" count="1" selected="0">
            <x v="154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11">
      <pivotArea dataOnly="0" labelOnly="1" fieldPosition="0">
        <references count="2">
          <reference field="0" count="1" selected="0">
            <x v="15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10">
      <pivotArea dataOnly="0" labelOnly="1" fieldPosition="0">
        <references count="2">
          <reference field="0" count="1" selected="0">
            <x v="15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09">
      <pivotArea dataOnly="0" labelOnly="1" fieldPosition="0">
        <references count="2">
          <reference field="0" count="1" selected="0">
            <x v="15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8">
      <pivotArea dataOnly="0" labelOnly="1" fieldPosition="0">
        <references count="2">
          <reference field="0" count="1" selected="0">
            <x v="1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7">
      <pivotArea dataOnly="0" labelOnly="1" fieldPosition="0">
        <references count="2">
          <reference field="0" count="1" selected="0">
            <x v="15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6">
      <pivotArea dataOnly="0" labelOnly="1" fieldPosition="0">
        <references count="2">
          <reference field="0" count="1" selected="0">
            <x v="1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1005">
      <pivotArea dataOnly="0" labelOnly="1" fieldPosition="0">
        <references count="2">
          <reference field="0" count="1" selected="0">
            <x v="1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1004">
      <pivotArea dataOnly="0" labelOnly="1" fieldPosition="0">
        <references count="2">
          <reference field="0" count="1" selected="0">
            <x v="1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3">
      <pivotArea dataOnly="0" labelOnly="1" fieldPosition="0">
        <references count="2">
          <reference field="0" count="1" selected="0">
            <x v="16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2">
      <pivotArea dataOnly="0" labelOnly="1" fieldPosition="0">
        <references count="2">
          <reference field="0" count="1" selected="0">
            <x v="16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1001">
      <pivotArea dataOnly="0" labelOnly="1" fieldPosition="0">
        <references count="2">
          <reference field="0" count="1" selected="0">
            <x v="1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3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1000">
      <pivotArea dataOnly="0" labelOnly="1" fieldPosition="0">
        <references count="2">
          <reference field="0" count="1" selected="0">
            <x v="163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99">
      <pivotArea dataOnly="0" labelOnly="1" fieldPosition="0">
        <references count="2">
          <reference field="0" count="1" selected="0">
            <x v="16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98">
      <pivotArea dataOnly="0" labelOnly="1" fieldPosition="0">
        <references count="2">
          <reference field="0" count="1" selected="0">
            <x v="16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997">
      <pivotArea dataOnly="0" labelOnly="1" fieldPosition="0">
        <references count="2">
          <reference field="0" count="1" selected="0">
            <x v="165"/>
          </reference>
          <reference field="1" count="4">
            <x v="124"/>
            <x v="127"/>
            <x v="130"/>
            <x v="132"/>
          </reference>
        </references>
      </pivotArea>
    </format>
    <format dxfId="996">
      <pivotArea dataOnly="0" labelOnly="1" fieldPosition="0">
        <references count="2">
          <reference field="0" count="1" selected="0">
            <x v="166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95">
      <pivotArea dataOnly="0" labelOnly="1" fieldPosition="0">
        <references count="2">
          <reference field="0" count="1" selected="0">
            <x v="16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994">
      <pivotArea dataOnly="0" labelOnly="1" fieldPosition="0">
        <references count="2">
          <reference field="0" count="1" selected="0">
            <x v="16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93">
      <pivotArea dataOnly="0" labelOnly="1" fieldPosition="0">
        <references count="2">
          <reference field="0" count="1" selected="0">
            <x v="1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92">
      <pivotArea dataOnly="0" labelOnly="1" fieldPosition="0">
        <references count="2">
          <reference field="0" count="1" selected="0">
            <x v="169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91">
      <pivotArea dataOnly="0" labelOnly="1" fieldPosition="0">
        <references count="2">
          <reference field="0" count="1" selected="0">
            <x v="17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90">
      <pivotArea dataOnly="0" labelOnly="1" fieldPosition="0">
        <references count="2">
          <reference field="0" count="1" selected="0">
            <x v="17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89">
      <pivotArea dataOnly="0" labelOnly="1" fieldPosition="0">
        <references count="2">
          <reference field="0" count="1" selected="0">
            <x v="171"/>
          </reference>
          <reference field="1" count="7">
            <x v="25"/>
            <x v="34"/>
            <x v="41"/>
            <x v="62"/>
            <x v="68"/>
            <x v="73"/>
            <x v="77"/>
          </reference>
        </references>
      </pivotArea>
    </format>
    <format dxfId="988">
      <pivotArea dataOnly="0" labelOnly="1" fieldPosition="0">
        <references count="2">
          <reference field="0" count="1" selected="0">
            <x v="172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87">
      <pivotArea dataOnly="0" labelOnly="1" fieldPosition="0">
        <references count="2">
          <reference field="0" count="1" selected="0">
            <x v="1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86">
      <pivotArea dataOnly="0" labelOnly="1" fieldPosition="0">
        <references count="2">
          <reference field="0" count="1" selected="0">
            <x v="174"/>
          </reference>
          <reference field="1" count="23">
            <x v="0"/>
            <x v="5"/>
            <x v="9"/>
            <x v="12"/>
            <x v="17"/>
            <x v="22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85">
      <pivotArea dataOnly="0" labelOnly="1" fieldPosition="0">
        <references count="2">
          <reference field="0" count="1" selected="0">
            <x v="17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984">
      <pivotArea dataOnly="0" labelOnly="1" fieldPosition="0">
        <references count="2">
          <reference field="0" count="1" selected="0">
            <x v="175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983">
      <pivotArea dataOnly="0" labelOnly="1" fieldPosition="0">
        <references count="2">
          <reference field="0" count="1" selected="0">
            <x v="176"/>
          </reference>
          <reference field="1" count="6">
            <x v="25"/>
            <x v="34"/>
            <x v="41"/>
            <x v="46"/>
            <x v="53"/>
            <x v="58"/>
          </reference>
        </references>
      </pivotArea>
    </format>
    <format dxfId="982">
      <pivotArea dataOnly="0" labelOnly="1" fieldPosition="0">
        <references count="2">
          <reference field="0" count="1" selected="0">
            <x v="17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81">
      <pivotArea dataOnly="0" labelOnly="1" fieldPosition="0">
        <references count="2">
          <reference field="0" count="1" selected="0">
            <x v="178"/>
          </reference>
          <reference field="1" count="28">
            <x v="3"/>
            <x v="7"/>
            <x v="11"/>
            <x v="15"/>
            <x v="20"/>
            <x v="24"/>
            <x v="29"/>
            <x v="37"/>
            <x v="44"/>
            <x v="50"/>
            <x v="56"/>
            <x v="60"/>
            <x v="66"/>
            <x v="71"/>
            <x v="76"/>
            <x v="82"/>
            <x v="86"/>
            <x v="88"/>
            <x v="92"/>
            <x v="96"/>
            <x v="102"/>
            <x v="106"/>
            <x v="110"/>
            <x v="114"/>
            <x v="118"/>
            <x v="122"/>
            <x v="127"/>
            <x v="132"/>
          </reference>
        </references>
      </pivotArea>
    </format>
    <format dxfId="980">
      <pivotArea dataOnly="0" labelOnly="1" fieldPosition="0">
        <references count="2">
          <reference field="0" count="1" selected="0">
            <x v="179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9">
      <pivotArea dataOnly="0" labelOnly="1" fieldPosition="0">
        <references count="2">
          <reference field="0" count="1" selected="0">
            <x v="180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8">
      <pivotArea dataOnly="0" labelOnly="1" fieldPosition="0">
        <references count="2">
          <reference field="0" count="1" selected="0">
            <x v="18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7">
      <pivotArea dataOnly="0" labelOnly="1" fieldPosition="0">
        <references count="2">
          <reference field="0" count="1" selected="0">
            <x v="18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6">
      <pivotArea dataOnly="0" labelOnly="1" fieldPosition="0">
        <references count="2">
          <reference field="0" count="1" selected="0">
            <x v="183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5">
      <pivotArea dataOnly="0" labelOnly="1" fieldPosition="0">
        <references count="2">
          <reference field="0" count="1" selected="0">
            <x v="184"/>
          </reference>
          <reference field="1" count="25">
            <x v="0"/>
            <x v="5"/>
            <x v="9"/>
            <x v="12"/>
            <x v="17"/>
            <x v="22"/>
            <x v="34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4">
      <pivotArea dataOnly="0" labelOnly="1" fieldPosition="0">
        <references count="2">
          <reference field="0" count="1" selected="0">
            <x v="185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3">
      <pivotArea dataOnly="0" labelOnly="1" fieldPosition="0">
        <references count="2">
          <reference field="0" count="1" selected="0">
            <x v="18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2">
      <pivotArea dataOnly="0" labelOnly="1" fieldPosition="0">
        <references count="2">
          <reference field="0" count="1" selected="0">
            <x v="18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1">
      <pivotArea dataOnly="0" labelOnly="1" fieldPosition="0">
        <references count="2">
          <reference field="0" count="1" selected="0">
            <x v="18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70">
      <pivotArea dataOnly="0" labelOnly="1" fieldPosition="0">
        <references count="2">
          <reference field="0" count="1" selected="0">
            <x v="18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69">
      <pivotArea dataOnly="0" labelOnly="1" fieldPosition="0">
        <references count="2">
          <reference field="0" count="1" selected="0">
            <x v="190"/>
          </reference>
          <reference field="1" count="49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9"/>
            <x v="37"/>
            <x v="44"/>
            <x v="46"/>
            <x v="50"/>
            <x v="53"/>
            <x v="56"/>
            <x v="58"/>
            <x v="60"/>
            <x v="66"/>
            <x v="71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68">
      <pivotArea dataOnly="0" labelOnly="1" fieldPosition="0">
        <references count="2">
          <reference field="0" count="1" selected="0">
            <x v="191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6"/>
            <x v="17"/>
            <x v="20"/>
            <x v="21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</reference>
        </references>
      </pivotArea>
    </format>
    <format dxfId="967">
      <pivotArea dataOnly="0" labelOnly="1" fieldPosition="0">
        <references count="2">
          <reference field="0" count="1" selected="0">
            <x v="191"/>
          </reference>
          <reference field="1" count="22">
            <x v="96"/>
            <x v="99"/>
            <x v="102"/>
            <x v="103"/>
            <x v="104"/>
            <x v="106"/>
            <x v="107"/>
            <x v="108"/>
            <x v="110"/>
            <x v="111"/>
            <x v="114"/>
            <x v="115"/>
            <x v="116"/>
            <x v="118"/>
            <x v="119"/>
            <x v="120"/>
            <x v="122"/>
            <x v="124"/>
            <x v="127"/>
            <x v="128"/>
            <x v="130"/>
            <x v="132"/>
          </reference>
        </references>
      </pivotArea>
    </format>
    <format dxfId="966">
      <pivotArea dataOnly="0" labelOnly="1" fieldPosition="0">
        <references count="2">
          <reference field="0" count="1" selected="0">
            <x v="19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65">
      <pivotArea dataOnly="0" labelOnly="1" fieldPosition="0">
        <references count="2">
          <reference field="0" count="1" selected="0">
            <x v="193"/>
          </reference>
          <reference field="1" count="24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64">
      <pivotArea dataOnly="0" labelOnly="1" fieldPosition="0">
        <references count="2">
          <reference field="0" count="1" selected="0">
            <x v="19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963">
      <pivotArea dataOnly="0" labelOnly="1" fieldPosition="0">
        <references count="2">
          <reference field="0" count="1" selected="0">
            <x v="19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62">
      <pivotArea dataOnly="0" labelOnly="1" fieldPosition="0">
        <references count="2">
          <reference field="0" count="1" selected="0">
            <x v="19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61">
      <pivotArea dataOnly="0" labelOnly="1" fieldPosition="0">
        <references count="2">
          <reference field="0" count="1" selected="0">
            <x v="19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60">
      <pivotArea dataOnly="0" labelOnly="1" fieldPosition="0">
        <references count="2">
          <reference field="0" count="1" selected="0">
            <x v="19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9">
      <pivotArea dataOnly="0" labelOnly="1" fieldPosition="0">
        <references count="2">
          <reference field="0" count="1" selected="0">
            <x v="19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8">
      <pivotArea dataOnly="0" labelOnly="1" fieldPosition="0">
        <references count="2">
          <reference field="0" count="1" selected="0">
            <x v="19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7">
      <pivotArea dataOnly="0" labelOnly="1" fieldPosition="0">
        <references count="2">
          <reference field="0" count="1" selected="0">
            <x v="200"/>
          </reference>
          <reference field="1" count="16">
            <x v="0"/>
            <x v="5"/>
            <x v="9"/>
            <x v="12"/>
            <x v="17"/>
            <x v="22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6">
      <pivotArea dataOnly="0" labelOnly="1" fieldPosition="0">
        <references count="2">
          <reference field="0" count="1" selected="0">
            <x v="20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5">
      <pivotArea dataOnly="0" labelOnly="1" fieldPosition="0">
        <references count="2">
          <reference field="0" count="1" selected="0">
            <x v="202"/>
          </reference>
          <reference field="1" count="1">
            <x v="25"/>
          </reference>
        </references>
      </pivotArea>
    </format>
    <format dxfId="954">
      <pivotArea dataOnly="0" labelOnly="1" fieldPosition="0">
        <references count="2">
          <reference field="0" count="1" selected="0">
            <x v="203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3">
      <pivotArea dataOnly="0" labelOnly="1" fieldPosition="0">
        <references count="2">
          <reference field="0" count="1" selected="0">
            <x v="20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2">
      <pivotArea dataOnly="0" labelOnly="1" fieldPosition="0">
        <references count="2">
          <reference field="0" count="1" selected="0">
            <x v="20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51">
      <pivotArea dataOnly="0" labelOnly="1" fieldPosition="0">
        <references count="2">
          <reference field="0" count="1" selected="0">
            <x v="20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50">
      <pivotArea dataOnly="0" labelOnly="1" fieldPosition="0">
        <references count="2">
          <reference field="0" count="1" selected="0">
            <x v="206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49">
      <pivotArea dataOnly="0" labelOnly="1" fieldPosition="0">
        <references count="2">
          <reference field="0" count="1" selected="0">
            <x v="207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48">
      <pivotArea dataOnly="0" labelOnly="1" fieldPosition="0">
        <references count="2">
          <reference field="0" count="1" selected="0">
            <x v="208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47">
      <pivotArea dataOnly="0" labelOnly="1" fieldPosition="0">
        <references count="2">
          <reference field="0" count="1" selected="0">
            <x v="20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46">
      <pivotArea dataOnly="0" labelOnly="1" fieldPosition="0">
        <references count="2">
          <reference field="0" count="1" selected="0">
            <x v="21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945">
      <pivotArea dataOnly="0" labelOnly="1" fieldPosition="0">
        <references count="2">
          <reference field="0" count="1" selected="0">
            <x v="210"/>
          </reference>
          <reference field="1" count="4">
            <x v="124"/>
            <x v="127"/>
            <x v="130"/>
            <x v="132"/>
          </reference>
        </references>
      </pivotArea>
    </format>
    <format dxfId="944">
      <pivotArea dataOnly="0" labelOnly="1" fieldPosition="0">
        <references count="2">
          <reference field="0" count="1" selected="0">
            <x v="21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943">
      <pivotArea dataOnly="0" labelOnly="1" fieldPosition="0">
        <references count="2">
          <reference field="0" count="1" selected="0">
            <x v="21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42">
      <pivotArea dataOnly="0" labelOnly="1" fieldPosition="0">
        <references count="2">
          <reference field="0" count="1" selected="0">
            <x v="21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41">
      <pivotArea dataOnly="0" labelOnly="1" fieldPosition="0">
        <references count="2">
          <reference field="0" count="1" selected="0">
            <x v="21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940">
      <pivotArea dataOnly="0" labelOnly="1" fieldPosition="0">
        <references count="2">
          <reference field="0" count="1" selected="0">
            <x v="21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39">
      <pivotArea dataOnly="0" labelOnly="1" fieldPosition="0">
        <references count="2">
          <reference field="0" count="1" selected="0">
            <x v="21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38">
      <pivotArea dataOnly="0" labelOnly="1" fieldPosition="0">
        <references count="2">
          <reference field="0" count="1" selected="0">
            <x v="21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2"/>
            <x v="34"/>
            <x v="37"/>
            <x v="40"/>
            <x v="41"/>
            <x v="44"/>
            <x v="45"/>
            <x v="46"/>
            <x v="49"/>
            <x v="50"/>
            <x v="52"/>
            <x v="53"/>
            <x v="56"/>
            <x v="57"/>
            <x v="58"/>
            <x v="60"/>
            <x v="61"/>
            <x v="62"/>
            <x v="66"/>
            <x v="67"/>
            <x v="68"/>
            <x v="71"/>
            <x v="72"/>
            <x v="73"/>
            <x v="76"/>
            <x v="78"/>
            <x v="79"/>
            <x v="82"/>
            <x v="84"/>
            <x v="85"/>
            <x v="88"/>
            <x v="89"/>
            <x v="90"/>
            <x v="92"/>
            <x v="94"/>
            <x v="96"/>
          </reference>
        </references>
      </pivotArea>
    </format>
    <format dxfId="937">
      <pivotArea dataOnly="0" labelOnly="1" fieldPosition="0">
        <references count="2">
          <reference field="0" count="1" selected="0">
            <x v="215"/>
          </reference>
          <reference field="1" count="16"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36">
      <pivotArea dataOnly="0" labelOnly="1" fieldPosition="0">
        <references count="2">
          <reference field="0" count="1" selected="0">
            <x v="21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35">
      <pivotArea dataOnly="0" labelOnly="1" fieldPosition="0">
        <references count="2">
          <reference field="0" count="1" selected="0">
            <x v="217"/>
          </reference>
          <reference field="1" count="4">
            <x v="25"/>
            <x v="34"/>
            <x v="62"/>
            <x v="68"/>
          </reference>
        </references>
      </pivotArea>
    </format>
    <format dxfId="934">
      <pivotArea dataOnly="0" labelOnly="1" fieldPosition="0">
        <references count="2">
          <reference field="0" count="1" selected="0">
            <x v="218"/>
          </reference>
          <reference field="1" count="38">
            <x v="1"/>
            <x v="3"/>
            <x v="7"/>
            <x v="11"/>
            <x v="15"/>
            <x v="20"/>
            <x v="24"/>
            <x v="25"/>
            <x v="29"/>
            <x v="34"/>
            <x v="37"/>
            <x v="41"/>
            <x v="44"/>
            <x v="50"/>
            <x v="56"/>
            <x v="60"/>
            <x v="62"/>
            <x v="66"/>
            <x v="68"/>
            <x v="71"/>
            <x v="73"/>
            <x v="76"/>
            <x v="80"/>
            <x v="82"/>
            <x v="86"/>
            <x v="88"/>
            <x v="92"/>
            <x v="96"/>
            <x v="100"/>
            <x v="102"/>
            <x v="106"/>
            <x v="110"/>
            <x v="112"/>
            <x v="114"/>
            <x v="118"/>
            <x v="122"/>
            <x v="127"/>
            <x v="132"/>
          </reference>
        </references>
      </pivotArea>
    </format>
    <format dxfId="933">
      <pivotArea dataOnly="0" labelOnly="1" fieldPosition="0">
        <references count="2">
          <reference field="0" count="1" selected="0">
            <x v="21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32">
      <pivotArea dataOnly="0" labelOnly="1" fieldPosition="0">
        <references count="2">
          <reference field="0" count="1" selected="0">
            <x v="21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31">
      <pivotArea dataOnly="0" labelOnly="1" fieldPosition="0">
        <references count="2">
          <reference field="0" count="1" selected="0">
            <x v="220"/>
          </reference>
          <reference field="1" count="50">
            <x v="0"/>
            <x v="3"/>
            <x v="4"/>
            <x v="5"/>
            <x v="7"/>
            <x v="8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</reference>
        </references>
      </pivotArea>
    </format>
    <format dxfId="930">
      <pivotArea dataOnly="0" labelOnly="1" fieldPosition="0">
        <references count="2">
          <reference field="0" count="1" selected="0">
            <x v="220"/>
          </reference>
          <reference field="1" count="16">
            <x v="103"/>
            <x v="104"/>
            <x v="106"/>
            <x v="107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29">
      <pivotArea dataOnly="0" labelOnly="1" fieldPosition="0">
        <references count="2">
          <reference field="0" count="1" selected="0">
            <x v="22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28">
      <pivotArea dataOnly="0" labelOnly="1" fieldPosition="0">
        <references count="2">
          <reference field="0" count="1" selected="0">
            <x v="222"/>
          </reference>
          <reference field="1" count="42"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27">
      <pivotArea dataOnly="0" labelOnly="1" fieldPosition="0">
        <references count="2">
          <reference field="0" count="1" selected="0">
            <x v="22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26">
      <pivotArea dataOnly="0" labelOnly="1" fieldPosition="0">
        <references count="2">
          <reference field="0" count="1" selected="0">
            <x v="224"/>
          </reference>
          <reference field="1" count="2">
            <x v="25"/>
            <x v="34"/>
          </reference>
        </references>
      </pivotArea>
    </format>
    <format dxfId="925">
      <pivotArea dataOnly="0" labelOnly="1" fieldPosition="0">
        <references count="2">
          <reference field="0" count="1" selected="0">
            <x v="22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924">
      <pivotArea dataOnly="0" labelOnly="1" fieldPosition="0">
        <references count="2">
          <reference field="0" count="1" selected="0">
            <x v="225"/>
          </reference>
          <reference field="1" count="4">
            <x v="124"/>
            <x v="127"/>
            <x v="130"/>
            <x v="132"/>
          </reference>
        </references>
      </pivotArea>
    </format>
    <format dxfId="923">
      <pivotArea dataOnly="0" labelOnly="1" fieldPosition="0">
        <references count="2">
          <reference field="0" count="1" selected="0">
            <x v="22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</reference>
        </references>
      </pivotArea>
    </format>
    <format dxfId="922">
      <pivotArea dataOnly="0" labelOnly="1" fieldPosition="0">
        <references count="2">
          <reference field="0" count="1" selected="0">
            <x v="226"/>
          </reference>
          <reference field="1" count="9"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21">
      <pivotArea dataOnly="0" labelOnly="1" fieldPosition="0">
        <references count="2">
          <reference field="0" count="1" selected="0">
            <x v="22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20">
      <pivotArea dataOnly="0" labelOnly="1" fieldPosition="0">
        <references count="2">
          <reference field="0" count="1" selected="0">
            <x v="228"/>
          </reference>
          <reference field="1" count="14">
            <x v="9"/>
            <x v="12"/>
            <x v="17"/>
            <x v="22"/>
            <x v="53"/>
            <x v="85"/>
            <x v="90"/>
            <x v="94"/>
            <x v="108"/>
            <x v="111"/>
            <x v="116"/>
            <x v="120"/>
            <x v="124"/>
            <x v="130"/>
          </reference>
        </references>
      </pivotArea>
    </format>
    <format dxfId="919">
      <pivotArea dataOnly="0" labelOnly="1" fieldPosition="0">
        <references count="2">
          <reference field="0" count="1" selected="0">
            <x v="22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18">
      <pivotArea dataOnly="0" labelOnly="1" fieldPosition="0">
        <references count="2">
          <reference field="0" count="1" selected="0">
            <x v="229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17">
      <pivotArea dataOnly="0" labelOnly="1" fieldPosition="0">
        <references count="2">
          <reference field="0" count="1" selected="0">
            <x v="230"/>
          </reference>
          <reference field="1" count="11">
            <x v="9"/>
            <x v="22"/>
            <x v="46"/>
            <x v="53"/>
            <x v="79"/>
            <x v="85"/>
            <x v="90"/>
            <x v="94"/>
            <x v="108"/>
            <x v="120"/>
            <x v="130"/>
          </reference>
        </references>
      </pivotArea>
    </format>
    <format dxfId="916">
      <pivotArea dataOnly="0" labelOnly="1" fieldPosition="0">
        <references count="2">
          <reference field="0" count="1" selected="0">
            <x v="23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15">
      <pivotArea dataOnly="0" labelOnly="1" fieldPosition="0">
        <references count="2">
          <reference field="0" count="1" selected="0">
            <x v="231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14">
      <pivotArea dataOnly="0" labelOnly="1" fieldPosition="0">
        <references count="2">
          <reference field="0" count="1" selected="0">
            <x v="23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13">
      <pivotArea dataOnly="0" labelOnly="1" fieldPosition="0">
        <references count="2">
          <reference field="0" count="1" selected="0">
            <x v="23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12">
      <pivotArea dataOnly="0" labelOnly="1" fieldPosition="0">
        <references count="2">
          <reference field="0" count="1" selected="0">
            <x v="23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11">
      <pivotArea dataOnly="0" labelOnly="1" fieldPosition="0">
        <references count="2">
          <reference field="0" count="1" selected="0">
            <x v="234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10">
      <pivotArea dataOnly="0" labelOnly="1" fieldPosition="0">
        <references count="2">
          <reference field="0" count="1" selected="0">
            <x v="235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09">
      <pivotArea dataOnly="0" labelOnly="1" fieldPosition="0">
        <references count="2">
          <reference field="0" count="1" selected="0">
            <x v="23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2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</reference>
        </references>
      </pivotArea>
    </format>
    <format dxfId="908">
      <pivotArea dataOnly="0" labelOnly="1" fieldPosition="0">
        <references count="2">
          <reference field="0" count="1" selected="0">
            <x v="236"/>
          </reference>
          <reference field="1" count="8"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907">
      <pivotArea dataOnly="0" labelOnly="1" fieldPosition="0">
        <references count="2">
          <reference field="0" count="1" selected="0">
            <x v="23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06">
      <pivotArea dataOnly="0" labelOnly="1" fieldPosition="0">
        <references count="2">
          <reference field="0" count="1" selected="0">
            <x v="23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05">
      <pivotArea dataOnly="0" labelOnly="1" fieldPosition="0">
        <references count="2">
          <reference field="0" count="1" selected="0">
            <x v="238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04">
      <pivotArea dataOnly="0" labelOnly="1" fieldPosition="0">
        <references count="2">
          <reference field="0" count="1" selected="0">
            <x v="23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03">
      <pivotArea dataOnly="0" labelOnly="1" fieldPosition="0">
        <references count="2">
          <reference field="0" count="1" selected="0">
            <x v="240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</reference>
        </references>
      </pivotArea>
    </format>
    <format dxfId="902">
      <pivotArea dataOnly="0" labelOnly="1" fieldPosition="0">
        <references count="2">
          <reference field="0" count="1" selected="0">
            <x v="240"/>
          </reference>
          <reference field="1" count="5">
            <x v="122"/>
            <x v="124"/>
            <x v="127"/>
            <x v="130"/>
            <x v="132"/>
          </reference>
        </references>
      </pivotArea>
    </format>
    <format dxfId="901">
      <pivotArea dataOnly="0" labelOnly="1" fieldPosition="0">
        <references count="2">
          <reference field="0" count="1" selected="0">
            <x v="24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900">
      <pivotArea dataOnly="0" labelOnly="1" fieldPosition="0">
        <references count="2">
          <reference field="0" count="1" selected="0">
            <x v="24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99">
      <pivotArea dataOnly="0" labelOnly="1" fieldPosition="0">
        <references count="2">
          <reference field="0" count="1" selected="0">
            <x v="243"/>
          </reference>
          <reference field="1" count="19">
            <x v="0"/>
            <x v="5"/>
            <x v="9"/>
            <x v="12"/>
            <x v="17"/>
            <x v="22"/>
            <x v="46"/>
            <x v="53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98">
      <pivotArea dataOnly="0" labelOnly="1" fieldPosition="0">
        <references count="2">
          <reference field="0" count="1" selected="0">
            <x v="244"/>
          </reference>
          <reference field="1" count="7">
            <x v="9"/>
            <x v="22"/>
            <x v="53"/>
            <x v="85"/>
            <x v="108"/>
            <x v="120"/>
            <x v="130"/>
          </reference>
        </references>
      </pivotArea>
    </format>
    <format dxfId="897">
      <pivotArea dataOnly="0" labelOnly="1" fieldPosition="0">
        <references count="2">
          <reference field="0" count="1" selected="0">
            <x v="245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896">
      <pivotArea dataOnly="0" labelOnly="1" fieldPosition="0">
        <references count="2">
          <reference field="0" count="1" selected="0">
            <x v="245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95">
      <pivotArea dataOnly="0" labelOnly="1" fieldPosition="0">
        <references count="2">
          <reference field="0" count="1" selected="0">
            <x v="24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94">
      <pivotArea dataOnly="0" labelOnly="1" fieldPosition="0">
        <references count="2">
          <reference field="0" count="1" selected="0">
            <x v="247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893">
      <pivotArea dataOnly="0" labelOnly="1" fieldPosition="0">
        <references count="2">
          <reference field="0" count="1" selected="0">
            <x v="247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92">
      <pivotArea dataOnly="0" labelOnly="1" fieldPosition="0">
        <references count="2">
          <reference field="0" count="1" selected="0">
            <x v="24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91">
      <pivotArea dataOnly="0" labelOnly="1" fieldPosition="0">
        <references count="2">
          <reference field="0" count="1" selected="0">
            <x v="24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90">
      <pivotArea dataOnly="0" labelOnly="1" fieldPosition="0">
        <references count="2">
          <reference field="0" count="1" selected="0">
            <x v="250"/>
          </reference>
          <reference field="1" count="1">
            <x v="25"/>
          </reference>
        </references>
      </pivotArea>
    </format>
    <format dxfId="889">
      <pivotArea dataOnly="0" labelOnly="1" fieldPosition="0">
        <references count="2">
          <reference field="0" count="1" selected="0">
            <x v="25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38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888">
      <pivotArea dataOnly="0" labelOnly="1" fieldPosition="0">
        <references count="2">
          <reference field="0" count="1" selected="0">
            <x v="251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887">
      <pivotArea dataOnly="0" labelOnly="1" fieldPosition="0">
        <references count="2">
          <reference field="0" count="1" selected="0">
            <x v="252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86">
      <pivotArea dataOnly="0" labelOnly="1" fieldPosition="0">
        <references count="2">
          <reference field="0" count="1" selected="0">
            <x v="253"/>
          </reference>
          <reference field="1" count="25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85">
      <pivotArea dataOnly="0" labelOnly="1" fieldPosition="0">
        <references count="2">
          <reference field="0" count="1" selected="0">
            <x v="25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84">
      <pivotArea dataOnly="0" labelOnly="1" fieldPosition="0">
        <references count="2">
          <reference field="0" count="1" selected="0">
            <x v="25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83">
      <pivotArea dataOnly="0" labelOnly="1" fieldPosition="0">
        <references count="2">
          <reference field="0" count="1" selected="0">
            <x v="256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  <x v="120"/>
            <x v="122"/>
          </reference>
        </references>
      </pivotArea>
    </format>
    <format dxfId="882">
      <pivotArea dataOnly="0" labelOnly="1" fieldPosition="0">
        <references count="2">
          <reference field="0" count="1" selected="0">
            <x v="256"/>
          </reference>
          <reference field="1" count="4">
            <x v="124"/>
            <x v="127"/>
            <x v="130"/>
            <x v="132"/>
          </reference>
        </references>
      </pivotArea>
    </format>
    <format dxfId="881">
      <pivotArea dataOnly="0" labelOnly="1" fieldPosition="0">
        <references count="2">
          <reference field="0" count="1" selected="0">
            <x v="25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80">
      <pivotArea dataOnly="0" labelOnly="1" fieldPosition="0">
        <references count="2">
          <reference field="0" count="1" selected="0">
            <x v="25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</reference>
        </references>
      </pivotArea>
    </format>
    <format dxfId="879">
      <pivotArea dataOnly="0" labelOnly="1" fieldPosition="0">
        <references count="2">
          <reference field="0" count="1" selected="0">
            <x v="258"/>
          </reference>
          <reference field="1" count="10"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78">
      <pivotArea dataOnly="0" labelOnly="1" fieldPosition="0">
        <references count="2">
          <reference field="0" count="1" selected="0">
            <x v="259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877">
      <pivotArea dataOnly="0" labelOnly="1" fieldPosition="0">
        <references count="2">
          <reference field="0" count="1" selected="0">
            <x v="259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76">
      <pivotArea dataOnly="0" labelOnly="1" fieldPosition="0">
        <references count="2">
          <reference field="0" count="1" selected="0">
            <x v="26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75">
      <pivotArea dataOnly="0" labelOnly="1" fieldPosition="0">
        <references count="2">
          <reference field="0" count="1" selected="0">
            <x v="261"/>
          </reference>
          <reference field="1" count="22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74">
      <pivotArea dataOnly="0" labelOnly="1" fieldPosition="0">
        <references count="2">
          <reference field="0" count="1" selected="0">
            <x v="26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</reference>
        </references>
      </pivotArea>
    </format>
    <format dxfId="873">
      <pivotArea dataOnly="0" labelOnly="1" fieldPosition="0">
        <references count="2">
          <reference field="0" count="1" selected="0">
            <x v="262"/>
          </reference>
          <reference field="1" count="11"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72">
      <pivotArea dataOnly="0" labelOnly="1" fieldPosition="0">
        <references count="2">
          <reference field="0" count="1" selected="0">
            <x v="26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0"/>
            <x v="34"/>
            <x v="37"/>
            <x v="38"/>
            <x v="41"/>
            <x v="44"/>
            <x v="46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871">
      <pivotArea dataOnly="0" labelOnly="1" fieldPosition="0">
        <references count="2">
          <reference field="0" count="1" selected="0">
            <x v="263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870">
      <pivotArea dataOnly="0" labelOnly="1" fieldPosition="0">
        <references count="2">
          <reference field="0" count="1" selected="0">
            <x v="264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869">
      <pivotArea dataOnly="0" labelOnly="1" fieldPosition="0">
        <references count="2">
          <reference field="0" count="1" selected="0">
            <x v="264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68">
      <pivotArea dataOnly="0" labelOnly="1" fieldPosition="0">
        <references count="2">
          <reference field="0" count="1" selected="0">
            <x v="265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7">
      <pivotArea dataOnly="0" labelOnly="1" fieldPosition="0">
        <references count="2">
          <reference field="0" count="1" selected="0">
            <x v="26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6">
      <pivotArea dataOnly="0" labelOnly="1" fieldPosition="0">
        <references count="2">
          <reference field="0" count="1" selected="0">
            <x v="26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5">
      <pivotArea dataOnly="0" labelOnly="1" fieldPosition="0">
        <references count="2">
          <reference field="0" count="1" selected="0">
            <x v="268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4">
      <pivotArea dataOnly="0" labelOnly="1" fieldPosition="0">
        <references count="2">
          <reference field="0" count="1" selected="0">
            <x v="26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3">
      <pivotArea dataOnly="0" labelOnly="1" fieldPosition="0">
        <references count="2">
          <reference field="0" count="1" selected="0">
            <x v="27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2">
      <pivotArea dataOnly="0" labelOnly="1" fieldPosition="0">
        <references count="2">
          <reference field="0" count="1" selected="0">
            <x v="271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61">
      <pivotArea dataOnly="0" labelOnly="1" fieldPosition="0">
        <references count="2">
          <reference field="0" count="1" selected="0">
            <x v="272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49"/>
            <x v="50"/>
            <x v="53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8"/>
            <x v="90"/>
            <x v="92"/>
            <x v="93"/>
            <x v="94"/>
            <x v="96"/>
            <x v="97"/>
            <x v="99"/>
            <x v="102"/>
            <x v="104"/>
            <x v="106"/>
            <x v="108"/>
            <x v="110"/>
            <x v="111"/>
            <x v="114"/>
            <x v="116"/>
          </reference>
        </references>
      </pivotArea>
    </format>
    <format dxfId="860">
      <pivotArea dataOnly="0" labelOnly="1" fieldPosition="0">
        <references count="2">
          <reference field="0" count="1" selected="0">
            <x v="272"/>
          </reference>
          <reference field="1" count="7">
            <x v="118"/>
            <x v="120"/>
            <x v="122"/>
            <x v="124"/>
            <x v="127"/>
            <x v="130"/>
            <x v="132"/>
          </reference>
        </references>
      </pivotArea>
    </format>
    <format dxfId="859">
      <pivotArea dataOnly="0" labelOnly="1" fieldPosition="0">
        <references count="2">
          <reference field="0" count="1" selected="0">
            <x v="273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8">
      <pivotArea dataOnly="0" labelOnly="1" fieldPosition="0">
        <references count="2">
          <reference field="0" count="1" selected="0">
            <x v="274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7">
      <pivotArea dataOnly="0" labelOnly="1" fieldPosition="0">
        <references count="2">
          <reference field="0" count="1" selected="0">
            <x v="275"/>
          </reference>
          <reference field="1" count="23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6">
      <pivotArea dataOnly="0" labelOnly="1" fieldPosition="0">
        <references count="2">
          <reference field="0" count="1" selected="0">
            <x v="276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5">
      <pivotArea dataOnly="0" labelOnly="1" fieldPosition="0">
        <references count="2">
          <reference field="0" count="1" selected="0">
            <x v="277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4">
      <pivotArea dataOnly="0" labelOnly="1" fieldPosition="0">
        <references count="2">
          <reference field="0" count="1" selected="0">
            <x v="278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9"/>
            <x v="34"/>
            <x v="37"/>
            <x v="41"/>
            <x v="44"/>
            <x v="46"/>
            <x v="50"/>
            <x v="53"/>
            <x v="54"/>
            <x v="56"/>
            <x v="58"/>
            <x v="60"/>
            <x v="62"/>
            <x v="66"/>
            <x v="68"/>
            <x v="71"/>
            <x v="73"/>
            <x v="76"/>
            <x v="79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  <x v="106"/>
            <x v="108"/>
            <x v="110"/>
            <x v="111"/>
            <x v="114"/>
            <x v="116"/>
            <x v="118"/>
          </reference>
        </references>
      </pivotArea>
    </format>
    <format dxfId="853">
      <pivotArea dataOnly="0" labelOnly="1" fieldPosition="0">
        <references count="2">
          <reference field="0" count="1" selected="0">
            <x v="278"/>
          </reference>
          <reference field="1" count="6">
            <x v="120"/>
            <x v="122"/>
            <x v="124"/>
            <x v="127"/>
            <x v="130"/>
            <x v="132"/>
          </reference>
        </references>
      </pivotArea>
    </format>
    <format dxfId="852">
      <pivotArea dataOnly="0" labelOnly="1" fieldPosition="0">
        <references count="2">
          <reference field="0" count="1" selected="0">
            <x v="279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1">
      <pivotArea dataOnly="0" labelOnly="1" fieldPosition="0">
        <references count="2">
          <reference field="0" count="1" selected="0">
            <x v="280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50">
      <pivotArea dataOnly="0" labelOnly="1" fieldPosition="0">
        <references count="2">
          <reference field="0" count="1" selected="0">
            <x v="281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849">
      <pivotArea dataOnly="0" labelOnly="1" fieldPosition="0">
        <references count="2">
          <reference field="0" count="1" selected="0">
            <x v="281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48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847">
      <pivotArea dataOnly="0" labelOnly="1" fieldPosition="0">
        <references count="2">
          <reference field="0" count="1" selected="0">
            <x v="283"/>
          </reference>
          <reference field="1" count="50">
            <x v="0"/>
            <x v="3"/>
            <x v="5"/>
            <x v="7"/>
            <x v="9"/>
            <x v="11"/>
            <x v="12"/>
            <x v="15"/>
            <x v="17"/>
            <x v="20"/>
            <x v="22"/>
            <x v="24"/>
            <x v="25"/>
            <x v="26"/>
            <x v="29"/>
            <x v="34"/>
            <x v="35"/>
            <x v="37"/>
            <x v="39"/>
            <x v="41"/>
            <x v="44"/>
            <x v="46"/>
            <x v="49"/>
            <x v="50"/>
            <x v="53"/>
            <x v="56"/>
            <x v="58"/>
            <x v="60"/>
            <x v="62"/>
            <x v="63"/>
            <x v="66"/>
            <x v="68"/>
            <x v="69"/>
            <x v="71"/>
            <x v="73"/>
            <x v="74"/>
            <x v="76"/>
            <x v="79"/>
            <x v="80"/>
            <x v="82"/>
            <x v="85"/>
            <x v="86"/>
            <x v="88"/>
            <x v="90"/>
            <x v="92"/>
            <x v="94"/>
            <x v="96"/>
            <x v="99"/>
            <x v="102"/>
            <x v="104"/>
          </reference>
        </references>
      </pivotArea>
    </format>
    <format dxfId="846">
      <pivotArea dataOnly="0" labelOnly="1" fieldPosition="0">
        <references count="2">
          <reference field="0" count="1" selected="0">
            <x v="283"/>
          </reference>
          <reference field="1" count="13">
            <x v="106"/>
            <x v="108"/>
            <x v="110"/>
            <x v="111"/>
            <x v="114"/>
            <x v="116"/>
            <x v="118"/>
            <x v="120"/>
            <x v="122"/>
            <x v="124"/>
            <x v="127"/>
            <x v="130"/>
            <x v="132"/>
          </reference>
        </references>
      </pivotArea>
    </format>
    <format dxfId="845">
      <pivotArea dataOnly="0" labelOnly="1" fieldPosition="0">
        <references count="2">
          <reference field="0" count="1" selected="0">
            <x v="284"/>
          </reference>
          <reference field="1" count="27">
            <x v="0"/>
            <x v="5"/>
            <x v="9"/>
            <x v="12"/>
            <x v="17"/>
            <x v="22"/>
            <x v="25"/>
            <x v="34"/>
            <x v="41"/>
            <x v="46"/>
            <x v="53"/>
            <x v="58"/>
            <x v="62"/>
            <x v="68"/>
            <x v="73"/>
            <x v="79"/>
            <x v="85"/>
            <x v="90"/>
            <x v="94"/>
            <x v="99"/>
            <x v="104"/>
            <x v="108"/>
            <x v="111"/>
            <x v="116"/>
            <x v="120"/>
            <x v="124"/>
            <x v="130"/>
          </reference>
        </references>
      </pivotArea>
    </format>
    <format dxfId="844">
      <pivotArea type="all" dataOnly="0" outline="0" fieldPosition="0"/>
    </format>
    <format dxfId="843">
      <pivotArea outline="0" collapsedLevelsAreSubtotals="1" fieldPosition="0"/>
    </format>
    <format dxfId="842">
      <pivotArea field="0" type="button" dataOnly="0" labelOnly="1" outline="0" axis="axisRow" fieldPosition="0"/>
    </format>
    <format dxfId="84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8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3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3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36">
      <pivotArea dataOnly="0" labelOnly="1" fieldPosition="0">
        <references count="1">
          <reference field="0" count="21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835">
      <pivotArea dataOnly="0" labelOnly="1" fieldPosition="0">
        <references count="2">
          <reference field="0" count="1" selected="0">
            <x v="0"/>
          </reference>
          <reference field="1" count="7">
            <x v="10"/>
            <x v="19"/>
            <x v="23"/>
            <x v="55"/>
            <x v="109"/>
            <x v="129"/>
            <x v="131"/>
          </reference>
        </references>
      </pivotArea>
    </format>
    <format dxfId="834">
      <pivotArea dataOnly="0" labelOnly="1" fieldPosition="0">
        <references count="2">
          <reference field="0" count="1" selected="0">
            <x v="1"/>
          </reference>
          <reference field="1" count="1">
            <x v="53"/>
          </reference>
        </references>
      </pivotArea>
    </format>
    <format dxfId="833">
      <pivotArea dataOnly="0" labelOnly="1" fieldPosition="0">
        <references count="2">
          <reference field="0" count="1" selected="0">
            <x v="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32">
      <pivotArea dataOnly="0" labelOnly="1" fieldPosition="0">
        <references count="2">
          <reference field="0" count="1" selected="0">
            <x v="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31">
      <pivotArea dataOnly="0" labelOnly="1" fieldPosition="0">
        <references count="2">
          <reference field="0" count="1" selected="0">
            <x v="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30">
      <pivotArea dataOnly="0" labelOnly="1" fieldPosition="0">
        <references count="2">
          <reference field="0" count="1" selected="0">
            <x v="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29">
      <pivotArea dataOnly="0" labelOnly="1" fieldPosition="0">
        <references count="2">
          <reference field="0" count="1" selected="0">
            <x v="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8">
      <pivotArea dataOnly="0" labelOnly="1" fieldPosition="0">
        <references count="2">
          <reference field="0" count="1" selected="0">
            <x v="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27">
      <pivotArea dataOnly="0" labelOnly="1" fieldPosition="0">
        <references count="2">
          <reference field="0" count="1" selected="0">
            <x v="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6">
      <pivotArea dataOnly="0" labelOnly="1" fieldPosition="0">
        <references count="2">
          <reference field="0" count="1" selected="0">
            <x v="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25">
      <pivotArea dataOnly="0" labelOnly="1" fieldPosition="0">
        <references count="2">
          <reference field="0" count="1" selected="0">
            <x v="1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4">
      <pivotArea dataOnly="0" labelOnly="1" fieldPosition="0">
        <references count="2">
          <reference field="0" count="1" selected="0">
            <x v="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3">
      <pivotArea dataOnly="0" labelOnly="1" fieldPosition="0">
        <references count="2">
          <reference field="0" count="1" selected="0">
            <x v="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2">
      <pivotArea dataOnly="0" labelOnly="1" fieldPosition="0">
        <references count="2">
          <reference field="0" count="1" selected="0">
            <x v="1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21">
      <pivotArea dataOnly="0" labelOnly="1" fieldPosition="0">
        <references count="2">
          <reference field="0" count="1" selected="0">
            <x v="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20">
      <pivotArea dataOnly="0" labelOnly="1" fieldPosition="0">
        <references count="2">
          <reference field="0" count="1" selected="0">
            <x v="1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9">
      <pivotArea dataOnly="0" labelOnly="1" fieldPosition="0">
        <references count="2">
          <reference field="0" count="1" selected="0">
            <x v="18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818">
      <pivotArea dataOnly="0" labelOnly="1" fieldPosition="0">
        <references count="2">
          <reference field="0" count="1" selected="0">
            <x v="1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7">
      <pivotArea dataOnly="0" labelOnly="1" fieldPosition="0">
        <references count="2">
          <reference field="0" count="1" selected="0">
            <x v="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6">
      <pivotArea dataOnly="0" labelOnly="1" fieldPosition="0">
        <references count="2">
          <reference field="0" count="1" selected="0">
            <x v="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5">
      <pivotArea dataOnly="0" labelOnly="1" fieldPosition="0">
        <references count="2">
          <reference field="0" count="1" selected="0">
            <x v="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4">
      <pivotArea dataOnly="0" labelOnly="1" fieldPosition="0">
        <references count="2">
          <reference field="0" count="1" selected="0">
            <x v="2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13">
      <pivotArea dataOnly="0" labelOnly="1" fieldPosition="0">
        <references count="2">
          <reference field="0" count="1" selected="0">
            <x v="2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12">
      <pivotArea dataOnly="0" labelOnly="1" fieldPosition="0">
        <references count="2">
          <reference field="0" count="1" selected="0">
            <x v="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1">
      <pivotArea dataOnly="0" labelOnly="1" fieldPosition="0">
        <references count="2">
          <reference field="0" count="1" selected="0">
            <x v="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0">
      <pivotArea dataOnly="0" labelOnly="1" fieldPosition="0">
        <references count="2">
          <reference field="0" count="1" selected="0">
            <x v="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9">
      <pivotArea dataOnly="0" labelOnly="1" fieldPosition="0">
        <references count="2">
          <reference field="0" count="1" selected="0">
            <x v="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8">
      <pivotArea dataOnly="0" labelOnly="1" fieldPosition="0">
        <references count="2">
          <reference field="0" count="1" selected="0">
            <x v="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07">
      <pivotArea dataOnly="0" labelOnly="1" fieldPosition="0">
        <references count="2">
          <reference field="0" count="1" selected="0">
            <x v="32"/>
          </reference>
          <reference field="1" count="3">
            <x v="85"/>
            <x v="90"/>
            <x v="94"/>
          </reference>
        </references>
      </pivotArea>
    </format>
    <format dxfId="806">
      <pivotArea dataOnly="0" labelOnly="1" fieldPosition="0">
        <references count="2">
          <reference field="0" count="1" selected="0">
            <x v="3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05">
      <pivotArea dataOnly="0" labelOnly="1" fieldPosition="0">
        <references count="2">
          <reference field="0" count="1" selected="0">
            <x v="3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4">
      <pivotArea dataOnly="0" labelOnly="1" fieldPosition="0">
        <references count="2">
          <reference field="0" count="1" selected="0">
            <x v="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3">
      <pivotArea dataOnly="0" labelOnly="1" fieldPosition="0">
        <references count="2">
          <reference field="0" count="1" selected="0">
            <x v="3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2">
      <pivotArea dataOnly="0" labelOnly="1" fieldPosition="0">
        <references count="2">
          <reference field="0" count="1" selected="0">
            <x v="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1">
      <pivotArea dataOnly="0" labelOnly="1" fieldPosition="0">
        <references count="2">
          <reference field="0" count="1" selected="0">
            <x v="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00">
      <pivotArea dataOnly="0" labelOnly="1" fieldPosition="0">
        <references count="2">
          <reference field="0" count="1" selected="0">
            <x v="39"/>
          </reference>
          <reference field="1" count="15">
            <x v="9"/>
            <x v="11"/>
            <x v="22"/>
            <x v="24"/>
            <x v="53"/>
            <x v="56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99">
      <pivotArea dataOnly="0" labelOnly="1" fieldPosition="0">
        <references count="2">
          <reference field="0" count="1" selected="0">
            <x v="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8">
      <pivotArea dataOnly="0" labelOnly="1" fieldPosition="0">
        <references count="2">
          <reference field="0" count="1" selected="0">
            <x v="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7">
      <pivotArea dataOnly="0" labelOnly="1" fieldPosition="0">
        <references count="2">
          <reference field="0" count="1" selected="0">
            <x v="42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96">
      <pivotArea dataOnly="0" labelOnly="1" fieldPosition="0">
        <references count="2">
          <reference field="0" count="1" selected="0">
            <x v="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5">
      <pivotArea dataOnly="0" labelOnly="1" fieldPosition="0">
        <references count="2">
          <reference field="0" count="1" selected="0">
            <x v="4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4">
      <pivotArea dataOnly="0" labelOnly="1" fieldPosition="0">
        <references count="2">
          <reference field="0" count="1" selected="0">
            <x v="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93">
      <pivotArea dataOnly="0" labelOnly="1" fieldPosition="0">
        <references count="2">
          <reference field="0" count="1" selected="0">
            <x v="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2">
      <pivotArea dataOnly="0" labelOnly="1" fieldPosition="0">
        <references count="2">
          <reference field="0" count="1" selected="0">
            <x v="4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1">
      <pivotArea dataOnly="0" labelOnly="1" fieldPosition="0">
        <references count="2">
          <reference field="0" count="1" selected="0">
            <x v="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0">
      <pivotArea dataOnly="0" labelOnly="1" fieldPosition="0">
        <references count="2">
          <reference field="0" count="1" selected="0">
            <x v="4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89">
      <pivotArea dataOnly="0" labelOnly="1" fieldPosition="0">
        <references count="2">
          <reference field="0" count="1" selected="0">
            <x v="5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8">
      <pivotArea dataOnly="0" labelOnly="1" fieldPosition="0">
        <references count="2">
          <reference field="0" count="1" selected="0">
            <x v="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87">
      <pivotArea dataOnly="0" labelOnly="1" fieldPosition="0">
        <references count="2">
          <reference field="0" count="1" selected="0">
            <x v="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6">
      <pivotArea dataOnly="0" labelOnly="1" fieldPosition="0">
        <references count="2">
          <reference field="0" count="1" selected="0">
            <x v="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5">
      <pivotArea dataOnly="0" labelOnly="1" fieldPosition="0">
        <references count="2">
          <reference field="0" count="1" selected="0">
            <x v="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84">
      <pivotArea dataOnly="0" labelOnly="1" fieldPosition="0">
        <references count="2">
          <reference field="0" count="1" selected="0">
            <x v="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3">
      <pivotArea dataOnly="0" labelOnly="1" fieldPosition="0">
        <references count="2">
          <reference field="0" count="1" selected="0">
            <x v="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2">
      <pivotArea dataOnly="0" labelOnly="1" fieldPosition="0">
        <references count="2">
          <reference field="0" count="1" selected="0">
            <x v="5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81">
      <pivotArea dataOnly="0" labelOnly="1" fieldPosition="0">
        <references count="2">
          <reference field="0" count="1" selected="0">
            <x v="5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80">
      <pivotArea dataOnly="0" labelOnly="1" fieldPosition="0">
        <references count="2">
          <reference field="0" count="1" selected="0">
            <x v="5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9">
      <pivotArea dataOnly="0" labelOnly="1" fieldPosition="0">
        <references count="2">
          <reference field="0" count="1" selected="0">
            <x v="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8">
      <pivotArea dataOnly="0" labelOnly="1" fieldPosition="0">
        <references count="2">
          <reference field="0" count="1" selected="0">
            <x v="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77">
      <pivotArea dataOnly="0" labelOnly="1" fieldPosition="0">
        <references count="2">
          <reference field="0" count="1" selected="0">
            <x v="6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6">
      <pivotArea dataOnly="0" labelOnly="1" fieldPosition="0">
        <references count="2">
          <reference field="0" count="1" selected="0">
            <x v="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5">
      <pivotArea dataOnly="0" labelOnly="1" fieldPosition="0">
        <references count="2">
          <reference field="0" count="1" selected="0">
            <x v="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74">
      <pivotArea dataOnly="0" labelOnly="1" fieldPosition="0">
        <references count="2">
          <reference field="0" count="1" selected="0">
            <x v="6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73">
      <pivotArea dataOnly="0" labelOnly="1" fieldPosition="0">
        <references count="2">
          <reference field="0" count="1" selected="0">
            <x v="67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72">
      <pivotArea dataOnly="0" labelOnly="1" fieldPosition="0">
        <references count="2">
          <reference field="0" count="1" selected="0">
            <x v="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1">
      <pivotArea dataOnly="0" labelOnly="1" fieldPosition="0">
        <references count="2">
          <reference field="0" count="1" selected="0">
            <x v="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70">
      <pivotArea dataOnly="0" labelOnly="1" fieldPosition="0">
        <references count="2">
          <reference field="0" count="1" selected="0">
            <x v="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9">
      <pivotArea dataOnly="0" labelOnly="1" fieldPosition="0">
        <references count="2">
          <reference field="0" count="1" selected="0">
            <x v="7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68">
      <pivotArea dataOnly="0" labelOnly="1" fieldPosition="0">
        <references count="2">
          <reference field="0" count="1" selected="0">
            <x v="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7">
      <pivotArea dataOnly="0" labelOnly="1" fieldPosition="0">
        <references count="2">
          <reference field="0" count="1" selected="0">
            <x v="7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66">
      <pivotArea dataOnly="0" labelOnly="1" fieldPosition="0">
        <references count="2">
          <reference field="0" count="1" selected="0">
            <x v="7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65">
      <pivotArea dataOnly="0" labelOnly="1" fieldPosition="0">
        <references count="2">
          <reference field="0" count="1" selected="0">
            <x v="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4">
      <pivotArea dataOnly="0" labelOnly="1" fieldPosition="0">
        <references count="2">
          <reference field="0" count="1" selected="0">
            <x v="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3">
      <pivotArea dataOnly="0" labelOnly="1" fieldPosition="0">
        <references count="2">
          <reference field="0" count="1" selected="0">
            <x v="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2">
      <pivotArea dataOnly="0" labelOnly="1" fieldPosition="0">
        <references count="2">
          <reference field="0" count="1" selected="0">
            <x v="7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61">
      <pivotArea dataOnly="0" labelOnly="1" fieldPosition="0">
        <references count="2">
          <reference field="0" count="1" selected="0">
            <x v="79"/>
          </reference>
          <reference field="1" count="9">
            <x v="9"/>
            <x v="22"/>
            <x v="53"/>
            <x v="85"/>
            <x v="90"/>
            <x v="94"/>
            <x v="108"/>
            <x v="120"/>
            <x v="130"/>
          </reference>
        </references>
      </pivotArea>
    </format>
    <format dxfId="760">
      <pivotArea dataOnly="0" labelOnly="1" fieldPosition="0">
        <references count="2">
          <reference field="0" count="1" selected="0">
            <x v="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9">
      <pivotArea dataOnly="0" labelOnly="1" fieldPosition="0">
        <references count="2">
          <reference field="0" count="1" selected="0">
            <x v="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8">
      <pivotArea dataOnly="0" labelOnly="1" fieldPosition="0">
        <references count="2">
          <reference field="0" count="1" selected="0">
            <x v="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7">
      <pivotArea dataOnly="0" labelOnly="1" fieldPosition="0">
        <references count="2">
          <reference field="0" count="1" selected="0">
            <x v="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56">
      <pivotArea dataOnly="0" labelOnly="1" fieldPosition="0">
        <references count="2">
          <reference field="0" count="1" selected="0">
            <x v="8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55">
      <pivotArea dataOnly="0" labelOnly="1" fieldPosition="0">
        <references count="2">
          <reference field="0" count="1" selected="0">
            <x v="8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4">
      <pivotArea dataOnly="0" labelOnly="1" fieldPosition="0">
        <references count="2">
          <reference field="0" count="1" selected="0">
            <x v="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3">
      <pivotArea dataOnly="0" labelOnly="1" fieldPosition="0">
        <references count="2">
          <reference field="0" count="1" selected="0">
            <x v="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2">
      <pivotArea dataOnly="0" labelOnly="1" fieldPosition="0">
        <references count="2">
          <reference field="0" count="1" selected="0">
            <x v="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51">
      <pivotArea dataOnly="0" labelOnly="1" fieldPosition="0">
        <references count="2">
          <reference field="0" count="1" selected="0">
            <x v="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50">
      <pivotArea dataOnly="0" labelOnly="1" fieldPosition="0">
        <references count="2">
          <reference field="0" count="1" selected="0">
            <x v="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49">
      <pivotArea dataOnly="0" labelOnly="1" fieldPosition="0">
        <references count="2">
          <reference field="0" count="1" selected="0">
            <x v="9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48">
      <pivotArea dataOnly="0" labelOnly="1" fieldPosition="0">
        <references count="2">
          <reference field="0" count="1" selected="0">
            <x v="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7">
      <pivotArea dataOnly="0" labelOnly="1" fieldPosition="0">
        <references count="2">
          <reference field="0" count="1" selected="0">
            <x v="9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6">
      <pivotArea dataOnly="0" labelOnly="1" fieldPosition="0">
        <references count="2">
          <reference field="0" count="1" selected="0">
            <x v="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5">
      <pivotArea dataOnly="0" labelOnly="1" fieldPosition="0">
        <references count="2">
          <reference field="0" count="1" selected="0">
            <x v="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4">
      <pivotArea dataOnly="0" labelOnly="1" fieldPosition="0">
        <references count="2">
          <reference field="0" count="1" selected="0">
            <x v="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3">
      <pivotArea dataOnly="0" labelOnly="1" fieldPosition="0">
        <references count="2">
          <reference field="0" count="1" selected="0">
            <x v="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42">
      <pivotArea dataOnly="0" labelOnly="1" fieldPosition="0">
        <references count="2">
          <reference field="0" count="1" selected="0">
            <x v="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1">
      <pivotArea dataOnly="0" labelOnly="1" fieldPosition="0">
        <references count="2">
          <reference field="0" count="1" selected="0">
            <x v="100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40">
      <pivotArea dataOnly="0" labelOnly="1" fieldPosition="0">
        <references count="2">
          <reference field="0" count="1" selected="0">
            <x v="1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39">
      <pivotArea dataOnly="0" labelOnly="1" fieldPosition="0">
        <references count="2">
          <reference field="0" count="1" selected="0">
            <x v="10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8">
      <pivotArea dataOnly="0" labelOnly="1" fieldPosition="0">
        <references count="2">
          <reference field="0" count="1" selected="0">
            <x v="10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7">
      <pivotArea dataOnly="0" labelOnly="1" fieldPosition="0">
        <references count="2">
          <reference field="0" count="1" selected="0">
            <x v="1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36">
      <pivotArea dataOnly="0" labelOnly="1" fieldPosition="0">
        <references count="2">
          <reference field="0" count="1" selected="0">
            <x v="1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35">
      <pivotArea dataOnly="0" labelOnly="1" fieldPosition="0">
        <references count="2">
          <reference field="0" count="1" selected="0">
            <x v="1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4">
      <pivotArea dataOnly="0" labelOnly="1" fieldPosition="0">
        <references count="2">
          <reference field="0" count="1" selected="0">
            <x v="10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33">
      <pivotArea dataOnly="0" labelOnly="1" fieldPosition="0">
        <references count="2">
          <reference field="0" count="1" selected="0">
            <x v="1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32">
      <pivotArea dataOnly="0" labelOnly="1" fieldPosition="0">
        <references count="2">
          <reference field="0" count="1" selected="0">
            <x v="10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1">
      <pivotArea dataOnly="0" labelOnly="1" fieldPosition="0">
        <references count="2">
          <reference field="0" count="1" selected="0">
            <x v="1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0">
      <pivotArea dataOnly="0" labelOnly="1" fieldPosition="0">
        <references count="2">
          <reference field="0" count="1" selected="0">
            <x v="1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29">
      <pivotArea dataOnly="0" labelOnly="1" fieldPosition="0">
        <references count="2">
          <reference field="0" count="1" selected="0">
            <x v="1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28">
      <pivotArea dataOnly="0" labelOnly="1" fieldPosition="0">
        <references count="2">
          <reference field="0" count="1" selected="0">
            <x v="1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27">
      <pivotArea dataOnly="0" labelOnly="1" fieldPosition="0">
        <references count="2">
          <reference field="0" count="1" selected="0">
            <x v="11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26">
      <pivotArea dataOnly="0" labelOnly="1" fieldPosition="0">
        <references count="2">
          <reference field="0" count="1" selected="0">
            <x v="11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25">
      <pivotArea dataOnly="0" labelOnly="1" fieldPosition="0">
        <references count="2">
          <reference field="0" count="1" selected="0">
            <x v="11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24">
      <pivotArea dataOnly="0" labelOnly="1" fieldPosition="0">
        <references count="2">
          <reference field="0" count="1" selected="0">
            <x v="11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23">
      <pivotArea dataOnly="0" labelOnly="1" fieldPosition="0">
        <references count="2">
          <reference field="0" count="1" selected="0">
            <x v="11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22">
      <pivotArea dataOnly="0" labelOnly="1" fieldPosition="0">
        <references count="2">
          <reference field="0" count="1" selected="0">
            <x v="120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721">
      <pivotArea dataOnly="0" labelOnly="1" fieldPosition="0">
        <references count="2">
          <reference field="0" count="1" selected="0">
            <x v="1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20">
      <pivotArea dataOnly="0" labelOnly="1" fieldPosition="0">
        <references count="2">
          <reference field="0" count="1" selected="0">
            <x v="1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9">
      <pivotArea dataOnly="0" labelOnly="1" fieldPosition="0">
        <references count="2">
          <reference field="0" count="1" selected="0">
            <x v="1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8">
      <pivotArea dataOnly="0" labelOnly="1" fieldPosition="0">
        <references count="2">
          <reference field="0" count="1" selected="0">
            <x v="12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17">
      <pivotArea dataOnly="0" labelOnly="1" fieldPosition="0">
        <references count="2">
          <reference field="0" count="1" selected="0">
            <x v="1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6">
      <pivotArea dataOnly="0" labelOnly="1" fieldPosition="0">
        <references count="2">
          <reference field="0" count="1" selected="0">
            <x v="12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15">
      <pivotArea dataOnly="0" labelOnly="1" fieldPosition="0">
        <references count="2">
          <reference field="0" count="1" selected="0">
            <x v="12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14">
      <pivotArea dataOnly="0" labelOnly="1" fieldPosition="0">
        <references count="2">
          <reference field="0" count="1" selected="0">
            <x v="1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3">
      <pivotArea dataOnly="0" labelOnly="1" fieldPosition="0">
        <references count="2">
          <reference field="0" count="1" selected="0">
            <x v="1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2">
      <pivotArea dataOnly="0" labelOnly="1" fieldPosition="0">
        <references count="2">
          <reference field="0" count="1" selected="0">
            <x v="13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1">
      <pivotArea dataOnly="0" labelOnly="1" fieldPosition="0">
        <references count="2">
          <reference field="0" count="1" selected="0">
            <x v="1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0">
      <pivotArea dataOnly="0" labelOnly="1" fieldPosition="0">
        <references count="2">
          <reference field="0" count="1" selected="0">
            <x v="1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09">
      <pivotArea dataOnly="0" labelOnly="1" fieldPosition="0">
        <references count="2">
          <reference field="0" count="1" selected="0">
            <x v="13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08">
      <pivotArea dataOnly="0" labelOnly="1" fieldPosition="0">
        <references count="2">
          <reference field="0" count="1" selected="0">
            <x v="13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07">
      <pivotArea dataOnly="0" labelOnly="1" fieldPosition="0">
        <references count="2">
          <reference field="0" count="1" selected="0">
            <x v="1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06">
      <pivotArea dataOnly="0" labelOnly="1" fieldPosition="0">
        <references count="2">
          <reference field="0" count="1" selected="0">
            <x v="1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05">
      <pivotArea dataOnly="0" labelOnly="1" fieldPosition="0">
        <references count="2">
          <reference field="0" count="1" selected="0">
            <x v="13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04">
      <pivotArea dataOnly="0" labelOnly="1" fieldPosition="0">
        <references count="2">
          <reference field="0" count="1" selected="0">
            <x v="13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03">
      <pivotArea dataOnly="0" labelOnly="1" fieldPosition="0">
        <references count="2">
          <reference field="0" count="1" selected="0">
            <x v="1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02">
      <pivotArea dataOnly="0" labelOnly="1" fieldPosition="0">
        <references count="2">
          <reference field="0" count="1" selected="0">
            <x v="1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01">
      <pivotArea dataOnly="0" labelOnly="1" fieldPosition="0">
        <references count="2">
          <reference field="0" count="1" selected="0">
            <x v="14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00">
      <pivotArea dataOnly="0" labelOnly="1" fieldPosition="0">
        <references count="2">
          <reference field="0" count="1" selected="0">
            <x v="14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699">
      <pivotArea dataOnly="0" labelOnly="1" fieldPosition="0">
        <references count="2">
          <reference field="0" count="1" selected="0">
            <x v="14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98">
      <pivotArea dataOnly="0" labelOnly="1" fieldPosition="0">
        <references count="2">
          <reference field="0" count="1" selected="0">
            <x v="1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7">
      <pivotArea dataOnly="0" labelOnly="1" fieldPosition="0">
        <references count="2">
          <reference field="0" count="1" selected="0">
            <x v="1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96">
      <pivotArea dataOnly="0" labelOnly="1" fieldPosition="0">
        <references count="2">
          <reference field="0" count="1" selected="0">
            <x v="1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5">
      <pivotArea dataOnly="0" labelOnly="1" fieldPosition="0">
        <references count="2">
          <reference field="0" count="1" selected="0">
            <x v="1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4">
      <pivotArea dataOnly="0" labelOnly="1" fieldPosition="0">
        <references count="2">
          <reference field="0" count="1" selected="0">
            <x v="15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93">
      <pivotArea dataOnly="0" labelOnly="1" fieldPosition="0">
        <references count="2">
          <reference field="0" count="1" selected="0">
            <x v="15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2">
      <pivotArea dataOnly="0" labelOnly="1" fieldPosition="0">
        <references count="2">
          <reference field="0" count="1" selected="0">
            <x v="1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1">
      <pivotArea dataOnly="0" labelOnly="1" fieldPosition="0">
        <references count="2">
          <reference field="0" count="1" selected="0">
            <x v="1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0">
      <pivotArea dataOnly="0" labelOnly="1" fieldPosition="0">
        <references count="2">
          <reference field="0" count="1" selected="0">
            <x v="1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89">
      <pivotArea dataOnly="0" labelOnly="1" fieldPosition="0">
        <references count="2">
          <reference field="0" count="1" selected="0">
            <x v="15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88">
      <pivotArea dataOnly="0" labelOnly="1" fieldPosition="0">
        <references count="2">
          <reference field="0" count="1" selected="0">
            <x v="1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7">
      <pivotArea dataOnly="0" labelOnly="1" fieldPosition="0">
        <references count="2">
          <reference field="0" count="1" selected="0">
            <x v="1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6">
      <pivotArea dataOnly="0" labelOnly="1" fieldPosition="0">
        <references count="2">
          <reference field="0" count="1" selected="0">
            <x v="15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5">
      <pivotArea dataOnly="0" labelOnly="1" fieldPosition="0">
        <references count="2">
          <reference field="0" count="1" selected="0">
            <x v="1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84">
      <pivotArea dataOnly="0" labelOnly="1" fieldPosition="0">
        <references count="2">
          <reference field="0" count="1" selected="0">
            <x v="1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3">
      <pivotArea dataOnly="0" labelOnly="1" fieldPosition="0">
        <references count="2">
          <reference field="0" count="1" selected="0">
            <x v="16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2">
      <pivotArea dataOnly="0" labelOnly="1" fieldPosition="0">
        <references count="2">
          <reference field="0" count="1" selected="0">
            <x v="16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81">
      <pivotArea dataOnly="0" labelOnly="1" fieldPosition="0">
        <references count="2">
          <reference field="0" count="1" selected="0">
            <x v="1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80">
      <pivotArea dataOnly="0" labelOnly="1" fieldPosition="0">
        <references count="2">
          <reference field="0" count="1" selected="0">
            <x v="1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9">
      <pivotArea dataOnly="0" labelOnly="1" fieldPosition="0">
        <references count="2">
          <reference field="0" count="1" selected="0">
            <x v="1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78">
      <pivotArea dataOnly="0" labelOnly="1" fieldPosition="0">
        <references count="2">
          <reference field="0" count="1" selected="0">
            <x v="1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7">
      <pivotArea dataOnly="0" labelOnly="1" fieldPosition="0">
        <references count="2">
          <reference field="0" count="1" selected="0">
            <x v="16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76">
      <pivotArea dataOnly="0" labelOnly="1" fieldPosition="0">
        <references count="2">
          <reference field="0" count="1" selected="0">
            <x v="1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5">
      <pivotArea dataOnly="0" labelOnly="1" fieldPosition="0">
        <references count="2">
          <reference field="0" count="1" selected="0">
            <x v="16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674">
      <pivotArea dataOnly="0" labelOnly="1" fieldPosition="0">
        <references count="2">
          <reference field="0" count="1" selected="0">
            <x v="17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73">
      <pivotArea dataOnly="0" labelOnly="1" fieldPosition="0">
        <references count="2">
          <reference field="0" count="1" selected="0">
            <x v="1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2">
      <pivotArea dataOnly="0" labelOnly="1" fieldPosition="0">
        <references count="2">
          <reference field="0" count="1" selected="0">
            <x v="1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1">
      <pivotArea dataOnly="0" labelOnly="1" fieldPosition="0">
        <references count="2">
          <reference field="0" count="1" selected="0">
            <x v="1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0">
      <pivotArea dataOnly="0" labelOnly="1" fieldPosition="0">
        <references count="2">
          <reference field="0" count="1" selected="0">
            <x v="17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69">
      <pivotArea dataOnly="0" labelOnly="1" fieldPosition="0">
        <references count="2">
          <reference field="0" count="1" selected="0">
            <x v="176"/>
          </reference>
          <reference field="1" count="1">
            <x v="53"/>
          </reference>
        </references>
      </pivotArea>
    </format>
    <format dxfId="668">
      <pivotArea dataOnly="0" labelOnly="1" fieldPosition="0">
        <references count="2">
          <reference field="0" count="1" selected="0">
            <x v="1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7">
      <pivotArea dataOnly="0" labelOnly="1" fieldPosition="0">
        <references count="2">
          <reference field="0" count="1" selected="0">
            <x v="17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666">
      <pivotArea dataOnly="0" labelOnly="1" fieldPosition="0">
        <references count="2">
          <reference field="0" count="1" selected="0">
            <x v="1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5">
      <pivotArea dataOnly="0" labelOnly="1" fieldPosition="0">
        <references count="2">
          <reference field="0" count="1" selected="0">
            <x v="1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4">
      <pivotArea dataOnly="0" labelOnly="1" fieldPosition="0">
        <references count="2">
          <reference field="0" count="1" selected="0">
            <x v="1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3">
      <pivotArea dataOnly="0" labelOnly="1" fieldPosition="0">
        <references count="2">
          <reference field="0" count="1" selected="0">
            <x v="1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2">
      <pivotArea dataOnly="0" labelOnly="1" fieldPosition="0">
        <references count="2">
          <reference field="0" count="1" selected="0">
            <x v="18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661">
      <pivotArea dataOnly="0" labelOnly="1" fieldPosition="0">
        <references count="2">
          <reference field="0" count="1" selected="0">
            <x v="1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60">
      <pivotArea dataOnly="0" labelOnly="1" fieldPosition="0">
        <references count="2">
          <reference field="0" count="1" selected="0">
            <x v="185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659">
      <pivotArea dataOnly="0" labelOnly="1" fieldPosition="0">
        <references count="2">
          <reference field="0" count="1" selected="0">
            <x v="1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58">
      <pivotArea dataOnly="0" labelOnly="1" fieldPosition="0">
        <references count="2">
          <reference field="0" count="1" selected="0">
            <x v="1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57">
      <pivotArea dataOnly="0" labelOnly="1" fieldPosition="0">
        <references count="2">
          <reference field="0" count="1" selected="0">
            <x v="1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656">
      <pivotArea dataOnly="0" labelOnly="1" fieldPosition="0">
        <references count="2">
          <reference field="0" count="1" selected="0">
            <x v="1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55">
      <pivotArea dataOnly="0" labelOnly="1" fieldPosition="0">
        <references count="2">
          <reference field="0" count="1" selected="0">
            <x v="1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54">
      <pivotArea dataOnly="0" labelOnly="1" fieldPosition="0">
        <references count="2">
          <reference field="0" count="1" selected="0">
            <x v="19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53">
      <pivotArea dataOnly="0" labelOnly="1" fieldPosition="0">
        <references count="2">
          <reference field="0" count="1" selected="0">
            <x v="1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52">
      <pivotArea dataOnly="0" labelOnly="1" fieldPosition="0">
        <references count="2">
          <reference field="0" count="1" selected="0">
            <x v="19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51">
      <pivotArea dataOnly="0" labelOnly="1" fieldPosition="0">
        <references count="2">
          <reference field="0" count="1" selected="0">
            <x v="19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50">
      <pivotArea dataOnly="0" labelOnly="1" fieldPosition="0">
        <references count="2">
          <reference field="0" count="1" selected="0">
            <x v="1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9">
      <pivotArea dataOnly="0" labelOnly="1" fieldPosition="0">
        <references count="2">
          <reference field="0" count="1" selected="0">
            <x v="1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8">
      <pivotArea dataOnly="0" labelOnly="1" fieldPosition="0">
        <references count="2">
          <reference field="0" count="1" selected="0">
            <x v="1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7">
      <pivotArea dataOnly="0" labelOnly="1" fieldPosition="0">
        <references count="2">
          <reference field="0" count="1" selected="0">
            <x v="1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646">
      <pivotArea dataOnly="0" labelOnly="1" fieldPosition="0">
        <references count="2">
          <reference field="0" count="1" selected="0">
            <x v="1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5">
      <pivotArea dataOnly="0" labelOnly="1" fieldPosition="0">
        <references count="2">
          <reference field="0" count="1" selected="0">
            <x v="200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644">
      <pivotArea dataOnly="0" labelOnly="1" fieldPosition="0">
        <references count="2">
          <reference field="0" count="1" selected="0">
            <x v="2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3">
      <pivotArea dataOnly="0" labelOnly="1" fieldPosition="0">
        <references count="2">
          <reference field="0" count="1" selected="0">
            <x v="20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2">
      <pivotArea dataOnly="0" labelOnly="1" fieldPosition="0">
        <references count="2">
          <reference field="0" count="1" selected="0">
            <x v="2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1">
      <pivotArea dataOnly="0" labelOnly="1" fieldPosition="0">
        <references count="2">
          <reference field="0" count="1" selected="0">
            <x v="2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40">
      <pivotArea dataOnly="0" labelOnly="1" fieldPosition="0">
        <references count="2">
          <reference field="0" count="1" selected="0">
            <x v="2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39">
      <pivotArea dataOnly="0" labelOnly="1" fieldPosition="0">
        <references count="2">
          <reference field="0" count="1" selected="0">
            <x v="207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638">
      <pivotArea dataOnly="0" labelOnly="1" fieldPosition="0">
        <references count="2">
          <reference field="0" count="1" selected="0">
            <x v="2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637">
      <pivotArea dataOnly="0" labelOnly="1" fieldPosition="0">
        <references count="2">
          <reference field="0" count="1" selected="0">
            <x v="20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36">
      <pivotArea dataOnly="0" labelOnly="1" fieldPosition="0">
        <references count="2">
          <reference field="0" count="1" selected="0">
            <x v="2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35">
      <pivotArea dataOnly="0" labelOnly="1" fieldPosition="0">
        <references count="2">
          <reference field="0" count="1" selected="0">
            <x v="21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34">
      <pivotArea dataOnly="0" labelOnly="1" fieldPosition="0">
        <references count="2">
          <reference field="0" count="1" selected="0">
            <x v="2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33">
      <pivotArea dataOnly="0" labelOnly="1" fieldPosition="0">
        <references count="2">
          <reference field="0" count="1" selected="0">
            <x v="2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32">
      <pivotArea dataOnly="0" labelOnly="1" fieldPosition="0">
        <references count="2">
          <reference field="0" count="1" selected="0">
            <x v="2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31">
      <pivotArea dataOnly="0" labelOnly="1" fieldPosition="0">
        <references count="2">
          <reference field="0" count="1" selected="0">
            <x v="215"/>
          </reference>
          <reference field="1" count="27">
            <x v="9"/>
            <x v="11"/>
            <x v="22"/>
            <x v="24"/>
            <x v="32"/>
            <x v="40"/>
            <x v="45"/>
            <x v="52"/>
            <x v="53"/>
            <x v="56"/>
            <x v="57"/>
            <x v="61"/>
            <x v="67"/>
            <x v="72"/>
            <x v="78"/>
            <x v="84"/>
            <x v="85"/>
            <x v="88"/>
            <x v="89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30">
      <pivotArea dataOnly="0" labelOnly="1" fieldPosition="0">
        <references count="2">
          <reference field="0" count="1" selected="0">
            <x v="2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29">
      <pivotArea dataOnly="0" labelOnly="1" fieldPosition="0">
        <references count="2">
          <reference field="0" count="1" selected="0">
            <x v="21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628">
      <pivotArea dataOnly="0" labelOnly="1" fieldPosition="0">
        <references count="2">
          <reference field="0" count="1" selected="0">
            <x v="21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27">
      <pivotArea dataOnly="0" labelOnly="1" fieldPosition="0">
        <references count="2">
          <reference field="0" count="1" selected="0">
            <x v="22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26">
      <pivotArea dataOnly="0" labelOnly="1" fieldPosition="0">
        <references count="2">
          <reference field="0" count="1" selected="0">
            <x v="2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25">
      <pivotArea dataOnly="0" labelOnly="1" fieldPosition="0">
        <references count="2">
          <reference field="0" count="1" selected="0">
            <x v="222"/>
          </reference>
          <reference field="1" count="12">
            <x v="22"/>
            <x v="24"/>
            <x v="53"/>
            <x v="56"/>
            <x v="85"/>
            <x v="88"/>
            <x v="90"/>
            <x v="92"/>
            <x v="94"/>
            <x v="96"/>
            <x v="130"/>
            <x v="132"/>
          </reference>
        </references>
      </pivotArea>
    </format>
    <format dxfId="624">
      <pivotArea dataOnly="0" labelOnly="1" fieldPosition="0">
        <references count="2">
          <reference field="0" count="1" selected="0">
            <x v="2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23">
      <pivotArea dataOnly="0" labelOnly="1" fieldPosition="0">
        <references count="2">
          <reference field="0" count="1" selected="0">
            <x v="22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22">
      <pivotArea dataOnly="0" labelOnly="1" fieldPosition="0">
        <references count="2">
          <reference field="0" count="1" selected="0">
            <x v="22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21">
      <pivotArea dataOnly="0" labelOnly="1" fieldPosition="0">
        <references count="2">
          <reference field="0" count="1" selected="0">
            <x v="2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20">
      <pivotArea dataOnly="0" labelOnly="1" fieldPosition="0">
        <references count="2">
          <reference field="0" count="1" selected="0">
            <x v="2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9">
      <pivotArea dataOnly="0" labelOnly="1" fieldPosition="0">
        <references count="2">
          <reference field="0" count="1" selected="0">
            <x v="22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18">
      <pivotArea dataOnly="0" labelOnly="1" fieldPosition="0">
        <references count="2">
          <reference field="0" count="1" selected="0">
            <x v="2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7">
      <pivotArea dataOnly="0" labelOnly="1" fieldPosition="0">
        <references count="2">
          <reference field="0" count="1" selected="0">
            <x v="2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16">
      <pivotArea dataOnly="0" labelOnly="1" fieldPosition="0">
        <references count="2">
          <reference field="0" count="1" selected="0">
            <x v="2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5">
      <pivotArea dataOnly="0" labelOnly="1" fieldPosition="0">
        <references count="2">
          <reference field="0" count="1" selected="0">
            <x v="2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4">
      <pivotArea dataOnly="0" labelOnly="1" fieldPosition="0">
        <references count="2">
          <reference field="0" count="1" selected="0">
            <x v="23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13">
      <pivotArea dataOnly="0" labelOnly="1" fieldPosition="0">
        <references count="2">
          <reference field="0" count="1" selected="0">
            <x v="2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2">
      <pivotArea dataOnly="0" labelOnly="1" fieldPosition="0">
        <references count="2">
          <reference field="0" count="1" selected="0">
            <x v="2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11">
      <pivotArea dataOnly="0" labelOnly="1" fieldPosition="0">
        <references count="2">
          <reference field="0" count="1" selected="0">
            <x v="2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0">
      <pivotArea dataOnly="0" labelOnly="1" fieldPosition="0">
        <references count="2">
          <reference field="0" count="1" selected="0">
            <x v="2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09">
      <pivotArea dataOnly="0" labelOnly="1" fieldPosition="0">
        <references count="2">
          <reference field="0" count="1" selected="0">
            <x v="23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08">
      <pivotArea dataOnly="0" labelOnly="1" fieldPosition="0">
        <references count="2">
          <reference field="0" count="1" selected="0">
            <x v="24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07">
      <pivotArea dataOnly="0" labelOnly="1" fieldPosition="0">
        <references count="2">
          <reference field="0" count="1" selected="0">
            <x v="2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06">
      <pivotArea dataOnly="0" labelOnly="1" fieldPosition="0">
        <references count="2">
          <reference field="0" count="1" selected="0">
            <x v="24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05">
      <pivotArea dataOnly="0" labelOnly="1" fieldPosition="0">
        <references count="2">
          <reference field="0" count="1" selected="0">
            <x v="2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04">
      <pivotArea dataOnly="0" labelOnly="1" fieldPosition="0">
        <references count="2">
          <reference field="0" count="1" selected="0">
            <x v="244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603">
      <pivotArea dataOnly="0" labelOnly="1" fieldPosition="0">
        <references count="2">
          <reference field="0" count="1" selected="0">
            <x v="2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02">
      <pivotArea dataOnly="0" labelOnly="1" fieldPosition="0">
        <references count="2">
          <reference field="0" count="1" selected="0">
            <x v="2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01">
      <pivotArea dataOnly="0" labelOnly="1" fieldPosition="0">
        <references count="2">
          <reference field="0" count="1" selected="0">
            <x v="2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00">
      <pivotArea dataOnly="0" labelOnly="1" fieldPosition="0">
        <references count="2">
          <reference field="0" count="1" selected="0">
            <x v="2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9">
      <pivotArea dataOnly="0" labelOnly="1" fieldPosition="0">
        <references count="2">
          <reference field="0" count="1" selected="0">
            <x v="2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8">
      <pivotArea dataOnly="0" labelOnly="1" fieldPosition="0">
        <references count="2">
          <reference field="0" count="1" selected="0">
            <x v="2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97">
      <pivotArea dataOnly="0" labelOnly="1" fieldPosition="0">
        <references count="2">
          <reference field="0" count="1" selected="0">
            <x v="2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6">
      <pivotArea dataOnly="0" labelOnly="1" fieldPosition="0">
        <references count="2">
          <reference field="0" count="1" selected="0">
            <x v="25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595">
      <pivotArea dataOnly="0" labelOnly="1" fieldPosition="0">
        <references count="2">
          <reference field="0" count="1" selected="0">
            <x v="25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4">
      <pivotArea dataOnly="0" labelOnly="1" fieldPosition="0">
        <references count="2">
          <reference field="0" count="1" selected="0">
            <x v="2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3">
      <pivotArea dataOnly="0" labelOnly="1" fieldPosition="0">
        <references count="2">
          <reference field="0" count="1" selected="0">
            <x v="25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92">
      <pivotArea dataOnly="0" labelOnly="1" fieldPosition="0">
        <references count="2">
          <reference field="0" count="1" selected="0">
            <x v="2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91">
      <pivotArea dataOnly="0" labelOnly="1" fieldPosition="0">
        <references count="2">
          <reference field="0" count="1" selected="0">
            <x v="25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90">
      <pivotArea dataOnly="0" labelOnly="1" fieldPosition="0">
        <references count="2">
          <reference field="0" count="1" selected="0">
            <x v="2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89">
      <pivotArea dataOnly="0" labelOnly="1" fieldPosition="0">
        <references count="2">
          <reference field="0" count="1" selected="0">
            <x v="2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8">
      <pivotArea dataOnly="0" labelOnly="1" fieldPosition="0">
        <references count="2">
          <reference field="0" count="1" selected="0">
            <x v="26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87">
      <pivotArea dataOnly="0" labelOnly="1" fieldPosition="0">
        <references count="2">
          <reference field="0" count="1" selected="0">
            <x v="2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86">
      <pivotArea dataOnly="0" labelOnly="1" fieldPosition="0">
        <references count="2">
          <reference field="0" count="1" selected="0">
            <x v="2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85">
      <pivotArea dataOnly="0" labelOnly="1" fieldPosition="0">
        <references count="2">
          <reference field="0" count="1" selected="0">
            <x v="26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84">
      <pivotArea dataOnly="0" labelOnly="1" fieldPosition="0">
        <references count="2">
          <reference field="0" count="1" selected="0">
            <x v="26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3">
      <pivotArea dataOnly="0" labelOnly="1" fieldPosition="0">
        <references count="2">
          <reference field="0" count="1" selected="0">
            <x v="2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2">
      <pivotArea dataOnly="0" labelOnly="1" fieldPosition="0">
        <references count="2">
          <reference field="0" count="1" selected="0">
            <x v="26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1">
      <pivotArea dataOnly="0" labelOnly="1" fieldPosition="0">
        <references count="2">
          <reference field="0" count="1" selected="0">
            <x v="2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0">
      <pivotArea dataOnly="0" labelOnly="1" fieldPosition="0">
        <references count="2">
          <reference field="0" count="1" selected="0">
            <x v="2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9">
      <pivotArea dataOnly="0" labelOnly="1" fieldPosition="0">
        <references count="2">
          <reference field="0" count="1" selected="0">
            <x v="2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8">
      <pivotArea dataOnly="0" labelOnly="1" fieldPosition="0">
        <references count="2">
          <reference field="0" count="1" selected="0">
            <x v="27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7">
      <pivotArea dataOnly="0" labelOnly="1" fieldPosition="0">
        <references count="2">
          <reference field="0" count="1" selected="0">
            <x v="272"/>
          </reference>
          <reference field="1" count="18">
            <x v="9"/>
            <x v="11"/>
            <x v="22"/>
            <x v="24"/>
            <x v="53"/>
            <x v="56"/>
            <x v="85"/>
            <x v="88"/>
            <x v="90"/>
            <x v="92"/>
            <x v="93"/>
            <x v="94"/>
            <x v="96"/>
            <x v="97"/>
            <x v="108"/>
            <x v="110"/>
            <x v="130"/>
            <x v="132"/>
          </reference>
        </references>
      </pivotArea>
    </format>
    <format dxfId="576">
      <pivotArea dataOnly="0" labelOnly="1" fieldPosition="0">
        <references count="2">
          <reference field="0" count="1" selected="0">
            <x v="2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5">
      <pivotArea dataOnly="0" labelOnly="1" fieldPosition="0">
        <references count="2">
          <reference field="0" count="1" selected="0">
            <x v="2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4">
      <pivotArea dataOnly="0" labelOnly="1" fieldPosition="0">
        <references count="2">
          <reference field="0" count="1" selected="0">
            <x v="2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3">
      <pivotArea dataOnly="0" labelOnly="1" fieldPosition="0">
        <references count="2">
          <reference field="0" count="1" selected="0">
            <x v="2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2">
      <pivotArea dataOnly="0" labelOnly="1" fieldPosition="0">
        <references count="2">
          <reference field="0" count="1" selected="0">
            <x v="2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1">
      <pivotArea dataOnly="0" labelOnly="1" fieldPosition="0">
        <references count="2">
          <reference field="0" count="1" selected="0">
            <x v="27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70">
      <pivotArea dataOnly="0" labelOnly="1" fieldPosition="0">
        <references count="2">
          <reference field="0" count="1" selected="0">
            <x v="2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69">
      <pivotArea dataOnly="0" labelOnly="1" fieldPosition="0">
        <references count="2">
          <reference field="0" count="1" selected="0">
            <x v="2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68">
      <pivotArea dataOnly="0" labelOnly="1" fieldPosition="0">
        <references count="2">
          <reference field="0" count="1" selected="0">
            <x v="28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67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566">
      <pivotArea dataOnly="0" labelOnly="1" fieldPosition="0">
        <references count="2">
          <reference field="0" count="1" selected="0">
            <x v="2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65">
      <pivotArea dataOnly="0" labelOnly="1" fieldPosition="0">
        <references count="2">
          <reference field="0" count="1" selected="0">
            <x v="2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3">
      <pivotArea type="all" dataOnly="0" outline="0" fieldPosition="0"/>
    </format>
    <format dxfId="562">
      <pivotArea outline="0" collapsedLevelsAreSubtotals="1" fieldPosition="0"/>
    </format>
    <format dxfId="561">
      <pivotArea field="0" type="button" dataOnly="0" labelOnly="1" outline="0" axis="axisRow" fieldPosition="0"/>
    </format>
    <format dxfId="56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5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5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5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5">
      <pivotArea dataOnly="0" labelOnly="1" fieldPosition="0">
        <references count="1">
          <reference field="0" count="21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54">
      <pivotArea dataOnly="0" labelOnly="1" fieldPosition="0">
        <references count="2">
          <reference field="0" count="1" selected="0">
            <x v="0"/>
          </reference>
          <reference field="1" count="7">
            <x v="10"/>
            <x v="19"/>
            <x v="23"/>
            <x v="55"/>
            <x v="109"/>
            <x v="129"/>
            <x v="131"/>
          </reference>
        </references>
      </pivotArea>
    </format>
    <format dxfId="553">
      <pivotArea dataOnly="0" labelOnly="1" fieldPosition="0">
        <references count="2">
          <reference field="0" count="1" selected="0">
            <x v="1"/>
          </reference>
          <reference field="1" count="1">
            <x v="53"/>
          </reference>
        </references>
      </pivotArea>
    </format>
    <format dxfId="552">
      <pivotArea dataOnly="0" labelOnly="1" fieldPosition="0">
        <references count="2">
          <reference field="0" count="1" selected="0">
            <x v="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51">
      <pivotArea dataOnly="0" labelOnly="1" fieldPosition="0">
        <references count="2">
          <reference field="0" count="1" selected="0">
            <x v="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50">
      <pivotArea dataOnly="0" labelOnly="1" fieldPosition="0">
        <references count="2">
          <reference field="0" count="1" selected="0">
            <x v="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9">
      <pivotArea dataOnly="0" labelOnly="1" fieldPosition="0">
        <references count="2">
          <reference field="0" count="1" selected="0">
            <x v="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48">
      <pivotArea dataOnly="0" labelOnly="1" fieldPosition="0">
        <references count="2">
          <reference field="0" count="1" selected="0">
            <x v="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7">
      <pivotArea dataOnly="0" labelOnly="1" fieldPosition="0">
        <references count="2">
          <reference field="0" count="1" selected="0">
            <x v="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46">
      <pivotArea dataOnly="0" labelOnly="1" fieldPosition="0">
        <references count="2">
          <reference field="0" count="1" selected="0">
            <x v="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5">
      <pivotArea dataOnly="0" labelOnly="1" fieldPosition="0">
        <references count="2">
          <reference field="0" count="1" selected="0">
            <x v="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44">
      <pivotArea dataOnly="0" labelOnly="1" fieldPosition="0">
        <references count="2">
          <reference field="0" count="1" selected="0">
            <x v="1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3">
      <pivotArea dataOnly="0" labelOnly="1" fieldPosition="0">
        <references count="2">
          <reference field="0" count="1" selected="0">
            <x v="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2">
      <pivotArea dataOnly="0" labelOnly="1" fieldPosition="0">
        <references count="2">
          <reference field="0" count="1" selected="0">
            <x v="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41">
      <pivotArea dataOnly="0" labelOnly="1" fieldPosition="0">
        <references count="2">
          <reference field="0" count="1" selected="0">
            <x v="1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40">
      <pivotArea dataOnly="0" labelOnly="1" fieldPosition="0">
        <references count="2">
          <reference field="0" count="1" selected="0">
            <x v="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9">
      <pivotArea dataOnly="0" labelOnly="1" fieldPosition="0">
        <references count="2">
          <reference field="0" count="1" selected="0">
            <x v="1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8">
      <pivotArea dataOnly="0" labelOnly="1" fieldPosition="0">
        <references count="2">
          <reference field="0" count="1" selected="0">
            <x v="18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537">
      <pivotArea dataOnly="0" labelOnly="1" fieldPosition="0">
        <references count="2">
          <reference field="0" count="1" selected="0">
            <x v="1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6">
      <pivotArea dataOnly="0" labelOnly="1" fieldPosition="0">
        <references count="2">
          <reference field="0" count="1" selected="0">
            <x v="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5">
      <pivotArea dataOnly="0" labelOnly="1" fieldPosition="0">
        <references count="2">
          <reference field="0" count="1" selected="0">
            <x v="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4">
      <pivotArea dataOnly="0" labelOnly="1" fieldPosition="0">
        <references count="2">
          <reference field="0" count="1" selected="0">
            <x v="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3">
      <pivotArea dataOnly="0" labelOnly="1" fieldPosition="0">
        <references count="2">
          <reference field="0" count="1" selected="0">
            <x v="2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32">
      <pivotArea dataOnly="0" labelOnly="1" fieldPosition="0">
        <references count="2">
          <reference field="0" count="1" selected="0">
            <x v="2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31">
      <pivotArea dataOnly="0" labelOnly="1" fieldPosition="0">
        <references count="2">
          <reference field="0" count="1" selected="0">
            <x v="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0">
      <pivotArea dataOnly="0" labelOnly="1" fieldPosition="0">
        <references count="2">
          <reference field="0" count="1" selected="0">
            <x v="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9">
      <pivotArea dataOnly="0" labelOnly="1" fieldPosition="0">
        <references count="2">
          <reference field="0" count="1" selected="0">
            <x v="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8">
      <pivotArea dataOnly="0" labelOnly="1" fieldPosition="0">
        <references count="2">
          <reference field="0" count="1" selected="0">
            <x v="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7">
      <pivotArea dataOnly="0" labelOnly="1" fieldPosition="0">
        <references count="2">
          <reference field="0" count="1" selected="0">
            <x v="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26">
      <pivotArea dataOnly="0" labelOnly="1" fieldPosition="0">
        <references count="2">
          <reference field="0" count="1" selected="0">
            <x v="32"/>
          </reference>
          <reference field="1" count="3">
            <x v="85"/>
            <x v="90"/>
            <x v="94"/>
          </reference>
        </references>
      </pivotArea>
    </format>
    <format dxfId="525">
      <pivotArea dataOnly="0" labelOnly="1" fieldPosition="0">
        <references count="2">
          <reference field="0" count="1" selected="0">
            <x v="3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24">
      <pivotArea dataOnly="0" labelOnly="1" fieldPosition="0">
        <references count="2">
          <reference field="0" count="1" selected="0">
            <x v="3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3">
      <pivotArea dataOnly="0" labelOnly="1" fieldPosition="0">
        <references count="2">
          <reference field="0" count="1" selected="0">
            <x v="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2">
      <pivotArea dataOnly="0" labelOnly="1" fieldPosition="0">
        <references count="2">
          <reference field="0" count="1" selected="0">
            <x v="3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1">
      <pivotArea dataOnly="0" labelOnly="1" fieldPosition="0">
        <references count="2">
          <reference field="0" count="1" selected="0">
            <x v="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0">
      <pivotArea dataOnly="0" labelOnly="1" fieldPosition="0">
        <references count="2">
          <reference field="0" count="1" selected="0">
            <x v="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19">
      <pivotArea dataOnly="0" labelOnly="1" fieldPosition="0">
        <references count="2">
          <reference field="0" count="1" selected="0">
            <x v="39"/>
          </reference>
          <reference field="1" count="15">
            <x v="9"/>
            <x v="11"/>
            <x v="22"/>
            <x v="24"/>
            <x v="53"/>
            <x v="56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18">
      <pivotArea dataOnly="0" labelOnly="1" fieldPosition="0">
        <references count="2">
          <reference field="0" count="1" selected="0">
            <x v="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7">
      <pivotArea dataOnly="0" labelOnly="1" fieldPosition="0">
        <references count="2">
          <reference field="0" count="1" selected="0">
            <x v="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6">
      <pivotArea dataOnly="0" labelOnly="1" fieldPosition="0">
        <references count="2">
          <reference field="0" count="1" selected="0">
            <x v="42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15">
      <pivotArea dataOnly="0" labelOnly="1" fieldPosition="0">
        <references count="2">
          <reference field="0" count="1" selected="0">
            <x v="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4">
      <pivotArea dataOnly="0" labelOnly="1" fieldPosition="0">
        <references count="2">
          <reference field="0" count="1" selected="0">
            <x v="4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3">
      <pivotArea dataOnly="0" labelOnly="1" fieldPosition="0">
        <references count="2">
          <reference field="0" count="1" selected="0">
            <x v="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12">
      <pivotArea dataOnly="0" labelOnly="1" fieldPosition="0">
        <references count="2">
          <reference field="0" count="1" selected="0">
            <x v="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1">
      <pivotArea dataOnly="0" labelOnly="1" fieldPosition="0">
        <references count="2">
          <reference field="0" count="1" selected="0">
            <x v="4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10">
      <pivotArea dataOnly="0" labelOnly="1" fieldPosition="0">
        <references count="2">
          <reference field="0" count="1" selected="0">
            <x v="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9">
      <pivotArea dataOnly="0" labelOnly="1" fieldPosition="0">
        <references count="2">
          <reference field="0" count="1" selected="0">
            <x v="4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508">
      <pivotArea dataOnly="0" labelOnly="1" fieldPosition="0">
        <references count="2">
          <reference field="0" count="1" selected="0">
            <x v="5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7">
      <pivotArea dataOnly="0" labelOnly="1" fieldPosition="0">
        <references count="2">
          <reference field="0" count="1" selected="0">
            <x v="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06">
      <pivotArea dataOnly="0" labelOnly="1" fieldPosition="0">
        <references count="2">
          <reference field="0" count="1" selected="0">
            <x v="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5">
      <pivotArea dataOnly="0" labelOnly="1" fieldPosition="0">
        <references count="2">
          <reference field="0" count="1" selected="0">
            <x v="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4">
      <pivotArea dataOnly="0" labelOnly="1" fieldPosition="0">
        <references count="2">
          <reference field="0" count="1" selected="0">
            <x v="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03">
      <pivotArea dataOnly="0" labelOnly="1" fieldPosition="0">
        <references count="2">
          <reference field="0" count="1" selected="0">
            <x v="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2">
      <pivotArea dataOnly="0" labelOnly="1" fieldPosition="0">
        <references count="2">
          <reference field="0" count="1" selected="0">
            <x v="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1">
      <pivotArea dataOnly="0" labelOnly="1" fieldPosition="0">
        <references count="2">
          <reference field="0" count="1" selected="0">
            <x v="5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00">
      <pivotArea dataOnly="0" labelOnly="1" fieldPosition="0">
        <references count="2">
          <reference field="0" count="1" selected="0">
            <x v="5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99">
      <pivotArea dataOnly="0" labelOnly="1" fieldPosition="0">
        <references count="2">
          <reference field="0" count="1" selected="0">
            <x v="5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98">
      <pivotArea dataOnly="0" labelOnly="1" fieldPosition="0">
        <references count="2">
          <reference field="0" count="1" selected="0">
            <x v="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97">
      <pivotArea dataOnly="0" labelOnly="1" fieldPosition="0">
        <references count="2">
          <reference field="0" count="1" selected="0">
            <x v="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96">
      <pivotArea dataOnly="0" labelOnly="1" fieldPosition="0">
        <references count="2">
          <reference field="0" count="1" selected="0">
            <x v="6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95">
      <pivotArea dataOnly="0" labelOnly="1" fieldPosition="0">
        <references count="2">
          <reference field="0" count="1" selected="0">
            <x v="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94">
      <pivotArea dataOnly="0" labelOnly="1" fieldPosition="0">
        <references count="2">
          <reference field="0" count="1" selected="0">
            <x v="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93">
      <pivotArea dataOnly="0" labelOnly="1" fieldPosition="0">
        <references count="2">
          <reference field="0" count="1" selected="0">
            <x v="6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92">
      <pivotArea dataOnly="0" labelOnly="1" fieldPosition="0">
        <references count="2">
          <reference field="0" count="1" selected="0">
            <x v="67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91">
      <pivotArea dataOnly="0" labelOnly="1" fieldPosition="0">
        <references count="2">
          <reference field="0" count="1" selected="0">
            <x v="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90">
      <pivotArea dataOnly="0" labelOnly="1" fieldPosition="0">
        <references count="2">
          <reference field="0" count="1" selected="0">
            <x v="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9">
      <pivotArea dataOnly="0" labelOnly="1" fieldPosition="0">
        <references count="2">
          <reference field="0" count="1" selected="0">
            <x v="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8">
      <pivotArea dataOnly="0" labelOnly="1" fieldPosition="0">
        <references count="2">
          <reference field="0" count="1" selected="0">
            <x v="7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87">
      <pivotArea dataOnly="0" labelOnly="1" fieldPosition="0">
        <references count="2">
          <reference field="0" count="1" selected="0">
            <x v="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6">
      <pivotArea dataOnly="0" labelOnly="1" fieldPosition="0">
        <references count="2">
          <reference field="0" count="1" selected="0">
            <x v="7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85">
      <pivotArea dataOnly="0" labelOnly="1" fieldPosition="0">
        <references count="2">
          <reference field="0" count="1" selected="0">
            <x v="7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84">
      <pivotArea dataOnly="0" labelOnly="1" fieldPosition="0">
        <references count="2">
          <reference field="0" count="1" selected="0">
            <x v="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3">
      <pivotArea dataOnly="0" labelOnly="1" fieldPosition="0">
        <references count="2">
          <reference field="0" count="1" selected="0">
            <x v="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2">
      <pivotArea dataOnly="0" labelOnly="1" fieldPosition="0">
        <references count="2">
          <reference field="0" count="1" selected="0">
            <x v="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1">
      <pivotArea dataOnly="0" labelOnly="1" fieldPosition="0">
        <references count="2">
          <reference field="0" count="1" selected="0">
            <x v="7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0">
      <pivotArea dataOnly="0" labelOnly="1" fieldPosition="0">
        <references count="2">
          <reference field="0" count="1" selected="0">
            <x v="79"/>
          </reference>
          <reference field="1" count="9">
            <x v="9"/>
            <x v="22"/>
            <x v="53"/>
            <x v="85"/>
            <x v="90"/>
            <x v="94"/>
            <x v="108"/>
            <x v="120"/>
            <x v="130"/>
          </reference>
        </references>
      </pivotArea>
    </format>
    <format dxfId="479">
      <pivotArea dataOnly="0" labelOnly="1" fieldPosition="0">
        <references count="2">
          <reference field="0" count="1" selected="0">
            <x v="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8">
      <pivotArea dataOnly="0" labelOnly="1" fieldPosition="0">
        <references count="2">
          <reference field="0" count="1" selected="0">
            <x v="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7">
      <pivotArea dataOnly="0" labelOnly="1" fieldPosition="0">
        <references count="2">
          <reference field="0" count="1" selected="0">
            <x v="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6">
      <pivotArea dataOnly="0" labelOnly="1" fieldPosition="0">
        <references count="2">
          <reference field="0" count="1" selected="0">
            <x v="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75">
      <pivotArea dataOnly="0" labelOnly="1" fieldPosition="0">
        <references count="2">
          <reference field="0" count="1" selected="0">
            <x v="8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74">
      <pivotArea dataOnly="0" labelOnly="1" fieldPosition="0">
        <references count="2">
          <reference field="0" count="1" selected="0">
            <x v="8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3">
      <pivotArea dataOnly="0" labelOnly="1" fieldPosition="0">
        <references count="2">
          <reference field="0" count="1" selected="0">
            <x v="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2">
      <pivotArea dataOnly="0" labelOnly="1" fieldPosition="0">
        <references count="2">
          <reference field="0" count="1" selected="0">
            <x v="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71">
      <pivotArea dataOnly="0" labelOnly="1" fieldPosition="0">
        <references count="2">
          <reference field="0" count="1" selected="0">
            <x v="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70">
      <pivotArea dataOnly="0" labelOnly="1" fieldPosition="0">
        <references count="2">
          <reference field="0" count="1" selected="0">
            <x v="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9">
      <pivotArea dataOnly="0" labelOnly="1" fieldPosition="0">
        <references count="2">
          <reference field="0" count="1" selected="0">
            <x v="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68">
      <pivotArea dataOnly="0" labelOnly="1" fieldPosition="0">
        <references count="2">
          <reference field="0" count="1" selected="0">
            <x v="9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67">
      <pivotArea dataOnly="0" labelOnly="1" fieldPosition="0">
        <references count="2">
          <reference field="0" count="1" selected="0">
            <x v="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6">
      <pivotArea dataOnly="0" labelOnly="1" fieldPosition="0">
        <references count="2">
          <reference field="0" count="1" selected="0">
            <x v="9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5">
      <pivotArea dataOnly="0" labelOnly="1" fieldPosition="0">
        <references count="2">
          <reference field="0" count="1" selected="0">
            <x v="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4">
      <pivotArea dataOnly="0" labelOnly="1" fieldPosition="0">
        <references count="2">
          <reference field="0" count="1" selected="0">
            <x v="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3">
      <pivotArea dataOnly="0" labelOnly="1" fieldPosition="0">
        <references count="2">
          <reference field="0" count="1" selected="0">
            <x v="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2">
      <pivotArea dataOnly="0" labelOnly="1" fieldPosition="0">
        <references count="2">
          <reference field="0" count="1" selected="0">
            <x v="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61">
      <pivotArea dataOnly="0" labelOnly="1" fieldPosition="0">
        <references count="2">
          <reference field="0" count="1" selected="0">
            <x v="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0">
      <pivotArea dataOnly="0" labelOnly="1" fieldPosition="0">
        <references count="2">
          <reference field="0" count="1" selected="0">
            <x v="100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59">
      <pivotArea dataOnly="0" labelOnly="1" fieldPosition="0">
        <references count="2">
          <reference field="0" count="1" selected="0">
            <x v="1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58">
      <pivotArea dataOnly="0" labelOnly="1" fieldPosition="0">
        <references count="2">
          <reference field="0" count="1" selected="0">
            <x v="10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57">
      <pivotArea dataOnly="0" labelOnly="1" fieldPosition="0">
        <references count="2">
          <reference field="0" count="1" selected="0">
            <x v="10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56">
      <pivotArea dataOnly="0" labelOnly="1" fieldPosition="0">
        <references count="2">
          <reference field="0" count="1" selected="0">
            <x v="1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55">
      <pivotArea dataOnly="0" labelOnly="1" fieldPosition="0">
        <references count="2">
          <reference field="0" count="1" selected="0">
            <x v="1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54">
      <pivotArea dataOnly="0" labelOnly="1" fieldPosition="0">
        <references count="2">
          <reference field="0" count="1" selected="0">
            <x v="1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53">
      <pivotArea dataOnly="0" labelOnly="1" fieldPosition="0">
        <references count="2">
          <reference field="0" count="1" selected="0">
            <x v="10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52">
      <pivotArea dataOnly="0" labelOnly="1" fieldPosition="0">
        <references count="2">
          <reference field="0" count="1" selected="0">
            <x v="1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51">
      <pivotArea dataOnly="0" labelOnly="1" fieldPosition="0">
        <references count="2">
          <reference field="0" count="1" selected="0">
            <x v="10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50">
      <pivotArea dataOnly="0" labelOnly="1" fieldPosition="0">
        <references count="2">
          <reference field="0" count="1" selected="0">
            <x v="1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49">
      <pivotArea dataOnly="0" labelOnly="1" fieldPosition="0">
        <references count="2">
          <reference field="0" count="1" selected="0">
            <x v="1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48">
      <pivotArea dataOnly="0" labelOnly="1" fieldPosition="0">
        <references count="2">
          <reference field="0" count="1" selected="0">
            <x v="1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47">
      <pivotArea dataOnly="0" labelOnly="1" fieldPosition="0">
        <references count="2">
          <reference field="0" count="1" selected="0">
            <x v="1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46">
      <pivotArea dataOnly="0" labelOnly="1" fieldPosition="0">
        <references count="2">
          <reference field="0" count="1" selected="0">
            <x v="11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45">
      <pivotArea dataOnly="0" labelOnly="1" fieldPosition="0">
        <references count="2">
          <reference field="0" count="1" selected="0">
            <x v="11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44">
      <pivotArea dataOnly="0" labelOnly="1" fieldPosition="0">
        <references count="2">
          <reference field="0" count="1" selected="0">
            <x v="11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43">
      <pivotArea dataOnly="0" labelOnly="1" fieldPosition="0">
        <references count="2">
          <reference field="0" count="1" selected="0">
            <x v="11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42">
      <pivotArea dataOnly="0" labelOnly="1" fieldPosition="0">
        <references count="2">
          <reference field="0" count="1" selected="0">
            <x v="11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41">
      <pivotArea dataOnly="0" labelOnly="1" fieldPosition="0">
        <references count="2">
          <reference field="0" count="1" selected="0">
            <x v="120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440">
      <pivotArea dataOnly="0" labelOnly="1" fieldPosition="0">
        <references count="2">
          <reference field="0" count="1" selected="0">
            <x v="1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9">
      <pivotArea dataOnly="0" labelOnly="1" fieldPosition="0">
        <references count="2">
          <reference field="0" count="1" selected="0">
            <x v="1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8">
      <pivotArea dataOnly="0" labelOnly="1" fieldPosition="0">
        <references count="2">
          <reference field="0" count="1" selected="0">
            <x v="1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7">
      <pivotArea dataOnly="0" labelOnly="1" fieldPosition="0">
        <references count="2">
          <reference field="0" count="1" selected="0">
            <x v="12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36">
      <pivotArea dataOnly="0" labelOnly="1" fieldPosition="0">
        <references count="2">
          <reference field="0" count="1" selected="0">
            <x v="1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5">
      <pivotArea dataOnly="0" labelOnly="1" fieldPosition="0">
        <references count="2">
          <reference field="0" count="1" selected="0">
            <x v="12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34">
      <pivotArea dataOnly="0" labelOnly="1" fieldPosition="0">
        <references count="2">
          <reference field="0" count="1" selected="0">
            <x v="12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33">
      <pivotArea dataOnly="0" labelOnly="1" fieldPosition="0">
        <references count="2">
          <reference field="0" count="1" selected="0">
            <x v="1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2">
      <pivotArea dataOnly="0" labelOnly="1" fieldPosition="0">
        <references count="2">
          <reference field="0" count="1" selected="0">
            <x v="1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1">
      <pivotArea dataOnly="0" labelOnly="1" fieldPosition="0">
        <references count="2">
          <reference field="0" count="1" selected="0">
            <x v="13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0">
      <pivotArea dataOnly="0" labelOnly="1" fieldPosition="0">
        <references count="2">
          <reference field="0" count="1" selected="0">
            <x v="1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9">
      <pivotArea dataOnly="0" labelOnly="1" fieldPosition="0">
        <references count="2">
          <reference field="0" count="1" selected="0">
            <x v="1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8">
      <pivotArea dataOnly="0" labelOnly="1" fieldPosition="0">
        <references count="2">
          <reference field="0" count="1" selected="0">
            <x v="13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427">
      <pivotArea dataOnly="0" labelOnly="1" fieldPosition="0">
        <references count="2">
          <reference field="0" count="1" selected="0">
            <x v="13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26">
      <pivotArea dataOnly="0" labelOnly="1" fieldPosition="0">
        <references count="2">
          <reference field="0" count="1" selected="0">
            <x v="1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25">
      <pivotArea dataOnly="0" labelOnly="1" fieldPosition="0">
        <references count="2">
          <reference field="0" count="1" selected="0">
            <x v="1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4">
      <pivotArea dataOnly="0" labelOnly="1" fieldPosition="0">
        <references count="2">
          <reference field="0" count="1" selected="0">
            <x v="13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3">
      <pivotArea dataOnly="0" labelOnly="1" fieldPosition="0">
        <references count="2">
          <reference field="0" count="1" selected="0">
            <x v="13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22">
      <pivotArea dataOnly="0" labelOnly="1" fieldPosition="0">
        <references count="2">
          <reference field="0" count="1" selected="0">
            <x v="1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1">
      <pivotArea dataOnly="0" labelOnly="1" fieldPosition="0">
        <references count="2">
          <reference field="0" count="1" selected="0">
            <x v="1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0">
      <pivotArea dataOnly="0" labelOnly="1" fieldPosition="0">
        <references count="2">
          <reference field="0" count="1" selected="0">
            <x v="14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19">
      <pivotArea dataOnly="0" labelOnly="1" fieldPosition="0">
        <references count="2">
          <reference field="0" count="1" selected="0">
            <x v="14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418">
      <pivotArea dataOnly="0" labelOnly="1" fieldPosition="0">
        <references count="2">
          <reference field="0" count="1" selected="0">
            <x v="14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17">
      <pivotArea dataOnly="0" labelOnly="1" fieldPosition="0">
        <references count="2">
          <reference field="0" count="1" selected="0">
            <x v="1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16">
      <pivotArea dataOnly="0" labelOnly="1" fieldPosition="0">
        <references count="2">
          <reference field="0" count="1" selected="0">
            <x v="1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15">
      <pivotArea dataOnly="0" labelOnly="1" fieldPosition="0">
        <references count="2">
          <reference field="0" count="1" selected="0">
            <x v="1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14">
      <pivotArea dataOnly="0" labelOnly="1" fieldPosition="0">
        <references count="2">
          <reference field="0" count="1" selected="0">
            <x v="1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13">
      <pivotArea dataOnly="0" labelOnly="1" fieldPosition="0">
        <references count="2">
          <reference field="0" count="1" selected="0">
            <x v="15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12">
      <pivotArea dataOnly="0" labelOnly="1" fieldPosition="0">
        <references count="2">
          <reference field="0" count="1" selected="0">
            <x v="15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11">
      <pivotArea dataOnly="0" labelOnly="1" fieldPosition="0">
        <references count="2">
          <reference field="0" count="1" selected="0">
            <x v="1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10">
      <pivotArea dataOnly="0" labelOnly="1" fieldPosition="0">
        <references count="2">
          <reference field="0" count="1" selected="0">
            <x v="1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9">
      <pivotArea dataOnly="0" labelOnly="1" fieldPosition="0">
        <references count="2">
          <reference field="0" count="1" selected="0">
            <x v="1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08">
      <pivotArea dataOnly="0" labelOnly="1" fieldPosition="0">
        <references count="2">
          <reference field="0" count="1" selected="0">
            <x v="15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07">
      <pivotArea dataOnly="0" labelOnly="1" fieldPosition="0">
        <references count="2">
          <reference field="0" count="1" selected="0">
            <x v="1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6">
      <pivotArea dataOnly="0" labelOnly="1" fieldPosition="0">
        <references count="2">
          <reference field="0" count="1" selected="0">
            <x v="1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5">
      <pivotArea dataOnly="0" labelOnly="1" fieldPosition="0">
        <references count="2">
          <reference field="0" count="1" selected="0">
            <x v="15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4">
      <pivotArea dataOnly="0" labelOnly="1" fieldPosition="0">
        <references count="2">
          <reference field="0" count="1" selected="0">
            <x v="1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03">
      <pivotArea dataOnly="0" labelOnly="1" fieldPosition="0">
        <references count="2">
          <reference field="0" count="1" selected="0">
            <x v="1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2">
      <pivotArea dataOnly="0" labelOnly="1" fieldPosition="0">
        <references count="2">
          <reference field="0" count="1" selected="0">
            <x v="16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1">
      <pivotArea dataOnly="0" labelOnly="1" fieldPosition="0">
        <references count="2">
          <reference field="0" count="1" selected="0">
            <x v="16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00">
      <pivotArea dataOnly="0" labelOnly="1" fieldPosition="0">
        <references count="2">
          <reference field="0" count="1" selected="0">
            <x v="1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99">
      <pivotArea dataOnly="0" labelOnly="1" fieldPosition="0">
        <references count="2">
          <reference field="0" count="1" selected="0">
            <x v="1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8">
      <pivotArea dataOnly="0" labelOnly="1" fieldPosition="0">
        <references count="2">
          <reference field="0" count="1" selected="0">
            <x v="1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97">
      <pivotArea dataOnly="0" labelOnly="1" fieldPosition="0">
        <references count="2">
          <reference field="0" count="1" selected="0">
            <x v="1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6">
      <pivotArea dataOnly="0" labelOnly="1" fieldPosition="0">
        <references count="2">
          <reference field="0" count="1" selected="0">
            <x v="16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95">
      <pivotArea dataOnly="0" labelOnly="1" fieldPosition="0">
        <references count="2">
          <reference field="0" count="1" selected="0">
            <x v="1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4">
      <pivotArea dataOnly="0" labelOnly="1" fieldPosition="0">
        <references count="2">
          <reference field="0" count="1" selected="0">
            <x v="16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93">
      <pivotArea dataOnly="0" labelOnly="1" fieldPosition="0">
        <references count="2">
          <reference field="0" count="1" selected="0">
            <x v="17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92">
      <pivotArea dataOnly="0" labelOnly="1" fieldPosition="0">
        <references count="2">
          <reference field="0" count="1" selected="0">
            <x v="1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1">
      <pivotArea dataOnly="0" labelOnly="1" fieldPosition="0">
        <references count="2">
          <reference field="0" count="1" selected="0">
            <x v="1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0">
      <pivotArea dataOnly="0" labelOnly="1" fieldPosition="0">
        <references count="2">
          <reference field="0" count="1" selected="0">
            <x v="1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9">
      <pivotArea dataOnly="0" labelOnly="1" fieldPosition="0">
        <references count="2">
          <reference field="0" count="1" selected="0">
            <x v="17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88">
      <pivotArea dataOnly="0" labelOnly="1" fieldPosition="0">
        <references count="2">
          <reference field="0" count="1" selected="0">
            <x v="176"/>
          </reference>
          <reference field="1" count="1">
            <x v="53"/>
          </reference>
        </references>
      </pivotArea>
    </format>
    <format dxfId="387">
      <pivotArea dataOnly="0" labelOnly="1" fieldPosition="0">
        <references count="2">
          <reference field="0" count="1" selected="0">
            <x v="1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6">
      <pivotArea dataOnly="0" labelOnly="1" fieldPosition="0">
        <references count="2">
          <reference field="0" count="1" selected="0">
            <x v="17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385">
      <pivotArea dataOnly="0" labelOnly="1" fieldPosition="0">
        <references count="2">
          <reference field="0" count="1" selected="0">
            <x v="1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4">
      <pivotArea dataOnly="0" labelOnly="1" fieldPosition="0">
        <references count="2">
          <reference field="0" count="1" selected="0">
            <x v="1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3">
      <pivotArea dataOnly="0" labelOnly="1" fieldPosition="0">
        <references count="2">
          <reference field="0" count="1" selected="0">
            <x v="1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2">
      <pivotArea dataOnly="0" labelOnly="1" fieldPosition="0">
        <references count="2">
          <reference field="0" count="1" selected="0">
            <x v="1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81">
      <pivotArea dataOnly="0" labelOnly="1" fieldPosition="0">
        <references count="2">
          <reference field="0" count="1" selected="0">
            <x v="18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80">
      <pivotArea dataOnly="0" labelOnly="1" fieldPosition="0">
        <references count="2">
          <reference field="0" count="1" selected="0">
            <x v="1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9">
      <pivotArea dataOnly="0" labelOnly="1" fieldPosition="0">
        <references count="2">
          <reference field="0" count="1" selected="0">
            <x v="185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378">
      <pivotArea dataOnly="0" labelOnly="1" fieldPosition="0">
        <references count="2">
          <reference field="0" count="1" selected="0">
            <x v="1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7">
      <pivotArea dataOnly="0" labelOnly="1" fieldPosition="0">
        <references count="2">
          <reference field="0" count="1" selected="0">
            <x v="1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6">
      <pivotArea dataOnly="0" labelOnly="1" fieldPosition="0">
        <references count="2">
          <reference field="0" count="1" selected="0">
            <x v="1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75">
      <pivotArea dataOnly="0" labelOnly="1" fieldPosition="0">
        <references count="2">
          <reference field="0" count="1" selected="0">
            <x v="1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4">
      <pivotArea dataOnly="0" labelOnly="1" fieldPosition="0">
        <references count="2">
          <reference field="0" count="1" selected="0">
            <x v="1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73">
      <pivotArea dataOnly="0" labelOnly="1" fieldPosition="0">
        <references count="2">
          <reference field="0" count="1" selected="0">
            <x v="19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72">
      <pivotArea dataOnly="0" labelOnly="1" fieldPosition="0">
        <references count="2">
          <reference field="0" count="1" selected="0">
            <x v="1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1">
      <pivotArea dataOnly="0" labelOnly="1" fieldPosition="0">
        <references count="2">
          <reference field="0" count="1" selected="0">
            <x v="19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0">
      <pivotArea dataOnly="0" labelOnly="1" fieldPosition="0">
        <references count="2">
          <reference field="0" count="1" selected="0">
            <x v="19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69">
      <pivotArea dataOnly="0" labelOnly="1" fieldPosition="0">
        <references count="2">
          <reference field="0" count="1" selected="0">
            <x v="1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8">
      <pivotArea dataOnly="0" labelOnly="1" fieldPosition="0">
        <references count="2">
          <reference field="0" count="1" selected="0">
            <x v="1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7">
      <pivotArea dataOnly="0" labelOnly="1" fieldPosition="0">
        <references count="2">
          <reference field="0" count="1" selected="0">
            <x v="1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6">
      <pivotArea dataOnly="0" labelOnly="1" fieldPosition="0">
        <references count="2">
          <reference field="0" count="1" selected="0">
            <x v="1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65">
      <pivotArea dataOnly="0" labelOnly="1" fieldPosition="0">
        <references count="2">
          <reference field="0" count="1" selected="0">
            <x v="1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4">
      <pivotArea dataOnly="0" labelOnly="1" fieldPosition="0">
        <references count="2">
          <reference field="0" count="1" selected="0">
            <x v="200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363">
      <pivotArea dataOnly="0" labelOnly="1" fieldPosition="0">
        <references count="2">
          <reference field="0" count="1" selected="0">
            <x v="2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2">
      <pivotArea dataOnly="0" labelOnly="1" fieldPosition="0">
        <references count="2">
          <reference field="0" count="1" selected="0">
            <x v="20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1">
      <pivotArea dataOnly="0" labelOnly="1" fieldPosition="0">
        <references count="2">
          <reference field="0" count="1" selected="0">
            <x v="2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0">
      <pivotArea dataOnly="0" labelOnly="1" fieldPosition="0">
        <references count="2">
          <reference field="0" count="1" selected="0">
            <x v="2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59">
      <pivotArea dataOnly="0" labelOnly="1" fieldPosition="0">
        <references count="2">
          <reference field="0" count="1" selected="0">
            <x v="2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58">
      <pivotArea dataOnly="0" labelOnly="1" fieldPosition="0">
        <references count="2">
          <reference field="0" count="1" selected="0">
            <x v="207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357">
      <pivotArea dataOnly="0" labelOnly="1" fieldPosition="0">
        <references count="2">
          <reference field="0" count="1" selected="0">
            <x v="2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56">
      <pivotArea dataOnly="0" labelOnly="1" fieldPosition="0">
        <references count="2">
          <reference field="0" count="1" selected="0">
            <x v="20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55">
      <pivotArea dataOnly="0" labelOnly="1" fieldPosition="0">
        <references count="2">
          <reference field="0" count="1" selected="0">
            <x v="2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54">
      <pivotArea dataOnly="0" labelOnly="1" fieldPosition="0">
        <references count="2">
          <reference field="0" count="1" selected="0">
            <x v="21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53">
      <pivotArea dataOnly="0" labelOnly="1" fieldPosition="0">
        <references count="2">
          <reference field="0" count="1" selected="0">
            <x v="2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52">
      <pivotArea dataOnly="0" labelOnly="1" fieldPosition="0">
        <references count="2">
          <reference field="0" count="1" selected="0">
            <x v="2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51">
      <pivotArea dataOnly="0" labelOnly="1" fieldPosition="0">
        <references count="2">
          <reference field="0" count="1" selected="0">
            <x v="2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50">
      <pivotArea dataOnly="0" labelOnly="1" fieldPosition="0">
        <references count="2">
          <reference field="0" count="1" selected="0">
            <x v="215"/>
          </reference>
          <reference field="1" count="27">
            <x v="9"/>
            <x v="11"/>
            <x v="22"/>
            <x v="24"/>
            <x v="32"/>
            <x v="40"/>
            <x v="45"/>
            <x v="52"/>
            <x v="53"/>
            <x v="56"/>
            <x v="57"/>
            <x v="61"/>
            <x v="67"/>
            <x v="72"/>
            <x v="78"/>
            <x v="84"/>
            <x v="85"/>
            <x v="88"/>
            <x v="89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49">
      <pivotArea dataOnly="0" labelOnly="1" fieldPosition="0">
        <references count="2">
          <reference field="0" count="1" selected="0">
            <x v="2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48">
      <pivotArea dataOnly="0" labelOnly="1" fieldPosition="0">
        <references count="2">
          <reference field="0" count="1" selected="0">
            <x v="21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347">
      <pivotArea dataOnly="0" labelOnly="1" fieldPosition="0">
        <references count="2">
          <reference field="0" count="1" selected="0">
            <x v="21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46">
      <pivotArea dataOnly="0" labelOnly="1" fieldPosition="0">
        <references count="2">
          <reference field="0" count="1" selected="0">
            <x v="22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45">
      <pivotArea dataOnly="0" labelOnly="1" fieldPosition="0">
        <references count="2">
          <reference field="0" count="1" selected="0">
            <x v="2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44">
      <pivotArea dataOnly="0" labelOnly="1" fieldPosition="0">
        <references count="2">
          <reference field="0" count="1" selected="0">
            <x v="222"/>
          </reference>
          <reference field="1" count="12">
            <x v="22"/>
            <x v="24"/>
            <x v="53"/>
            <x v="56"/>
            <x v="85"/>
            <x v="88"/>
            <x v="90"/>
            <x v="92"/>
            <x v="94"/>
            <x v="96"/>
            <x v="130"/>
            <x v="132"/>
          </reference>
        </references>
      </pivotArea>
    </format>
    <format dxfId="343">
      <pivotArea dataOnly="0" labelOnly="1" fieldPosition="0">
        <references count="2">
          <reference field="0" count="1" selected="0">
            <x v="2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42">
      <pivotArea dataOnly="0" labelOnly="1" fieldPosition="0">
        <references count="2">
          <reference field="0" count="1" selected="0">
            <x v="22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41">
      <pivotArea dataOnly="0" labelOnly="1" fieldPosition="0">
        <references count="2">
          <reference field="0" count="1" selected="0">
            <x v="22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40">
      <pivotArea dataOnly="0" labelOnly="1" fieldPosition="0">
        <references count="2">
          <reference field="0" count="1" selected="0">
            <x v="2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9">
      <pivotArea dataOnly="0" labelOnly="1" fieldPosition="0">
        <references count="2">
          <reference field="0" count="1" selected="0">
            <x v="2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8">
      <pivotArea dataOnly="0" labelOnly="1" fieldPosition="0">
        <references count="2">
          <reference field="0" count="1" selected="0">
            <x v="22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37">
      <pivotArea dataOnly="0" labelOnly="1" fieldPosition="0">
        <references count="2">
          <reference field="0" count="1" selected="0">
            <x v="2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6">
      <pivotArea dataOnly="0" labelOnly="1" fieldPosition="0">
        <references count="2">
          <reference field="0" count="1" selected="0">
            <x v="2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35">
      <pivotArea dataOnly="0" labelOnly="1" fieldPosition="0">
        <references count="2">
          <reference field="0" count="1" selected="0">
            <x v="2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4">
      <pivotArea dataOnly="0" labelOnly="1" fieldPosition="0">
        <references count="2">
          <reference field="0" count="1" selected="0">
            <x v="2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3">
      <pivotArea dataOnly="0" labelOnly="1" fieldPosition="0">
        <references count="2">
          <reference field="0" count="1" selected="0">
            <x v="23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32">
      <pivotArea dataOnly="0" labelOnly="1" fieldPosition="0">
        <references count="2">
          <reference field="0" count="1" selected="0">
            <x v="2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31">
      <pivotArea dataOnly="0" labelOnly="1" fieldPosition="0">
        <references count="2">
          <reference field="0" count="1" selected="0">
            <x v="2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30">
      <pivotArea dataOnly="0" labelOnly="1" fieldPosition="0">
        <references count="2">
          <reference field="0" count="1" selected="0">
            <x v="2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9">
      <pivotArea dataOnly="0" labelOnly="1" fieldPosition="0">
        <references count="2">
          <reference field="0" count="1" selected="0">
            <x v="2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28">
      <pivotArea dataOnly="0" labelOnly="1" fieldPosition="0">
        <references count="2">
          <reference field="0" count="1" selected="0">
            <x v="23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7">
      <pivotArea dataOnly="0" labelOnly="1" fieldPosition="0">
        <references count="2">
          <reference field="0" count="1" selected="0">
            <x v="24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26">
      <pivotArea dataOnly="0" labelOnly="1" fieldPosition="0">
        <references count="2">
          <reference field="0" count="1" selected="0">
            <x v="2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5">
      <pivotArea dataOnly="0" labelOnly="1" fieldPosition="0">
        <references count="2">
          <reference field="0" count="1" selected="0">
            <x v="24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4">
      <pivotArea dataOnly="0" labelOnly="1" fieldPosition="0">
        <references count="2">
          <reference field="0" count="1" selected="0">
            <x v="2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3">
      <pivotArea dataOnly="0" labelOnly="1" fieldPosition="0">
        <references count="2">
          <reference field="0" count="1" selected="0">
            <x v="244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322">
      <pivotArea dataOnly="0" labelOnly="1" fieldPosition="0">
        <references count="2">
          <reference field="0" count="1" selected="0">
            <x v="2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21">
      <pivotArea dataOnly="0" labelOnly="1" fieldPosition="0">
        <references count="2">
          <reference field="0" count="1" selected="0">
            <x v="2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0">
      <pivotArea dataOnly="0" labelOnly="1" fieldPosition="0">
        <references count="2">
          <reference field="0" count="1" selected="0">
            <x v="2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19">
      <pivotArea dataOnly="0" labelOnly="1" fieldPosition="0">
        <references count="2">
          <reference field="0" count="1" selected="0">
            <x v="2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8">
      <pivotArea dataOnly="0" labelOnly="1" fieldPosition="0">
        <references count="2">
          <reference field="0" count="1" selected="0">
            <x v="2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7">
      <pivotArea dataOnly="0" labelOnly="1" fieldPosition="0">
        <references count="2">
          <reference field="0" count="1" selected="0">
            <x v="2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16">
      <pivotArea dataOnly="0" labelOnly="1" fieldPosition="0">
        <references count="2">
          <reference field="0" count="1" selected="0">
            <x v="2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5">
      <pivotArea dataOnly="0" labelOnly="1" fieldPosition="0">
        <references count="2">
          <reference field="0" count="1" selected="0">
            <x v="25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314">
      <pivotArea dataOnly="0" labelOnly="1" fieldPosition="0">
        <references count="2">
          <reference field="0" count="1" selected="0">
            <x v="25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3">
      <pivotArea dataOnly="0" labelOnly="1" fieldPosition="0">
        <references count="2">
          <reference field="0" count="1" selected="0">
            <x v="2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2">
      <pivotArea dataOnly="0" labelOnly="1" fieldPosition="0">
        <references count="2">
          <reference field="0" count="1" selected="0">
            <x v="25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11">
      <pivotArea dataOnly="0" labelOnly="1" fieldPosition="0">
        <references count="2">
          <reference field="0" count="1" selected="0">
            <x v="2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0">
      <pivotArea dataOnly="0" labelOnly="1" fieldPosition="0">
        <references count="2">
          <reference field="0" count="1" selected="0">
            <x v="25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9">
      <pivotArea dataOnly="0" labelOnly="1" fieldPosition="0">
        <references count="2">
          <reference field="0" count="1" selected="0">
            <x v="2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8">
      <pivotArea dataOnly="0" labelOnly="1" fieldPosition="0">
        <references count="2">
          <reference field="0" count="1" selected="0">
            <x v="2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07">
      <pivotArea dataOnly="0" labelOnly="1" fieldPosition="0">
        <references count="2">
          <reference field="0" count="1" selected="0">
            <x v="26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306">
      <pivotArea dataOnly="0" labelOnly="1" fieldPosition="0">
        <references count="2">
          <reference field="0" count="1" selected="0">
            <x v="2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5">
      <pivotArea dataOnly="0" labelOnly="1" fieldPosition="0">
        <references count="2">
          <reference field="0" count="1" selected="0">
            <x v="2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4">
      <pivotArea dataOnly="0" labelOnly="1" fieldPosition="0">
        <references count="2">
          <reference field="0" count="1" selected="0">
            <x v="26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3">
      <pivotArea dataOnly="0" labelOnly="1" fieldPosition="0">
        <references count="2">
          <reference field="0" count="1" selected="0">
            <x v="26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02">
      <pivotArea dataOnly="0" labelOnly="1" fieldPosition="0">
        <references count="2">
          <reference field="0" count="1" selected="0">
            <x v="2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01">
      <pivotArea dataOnly="0" labelOnly="1" fieldPosition="0">
        <references count="2">
          <reference field="0" count="1" selected="0">
            <x v="26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00">
      <pivotArea dataOnly="0" labelOnly="1" fieldPosition="0">
        <references count="2">
          <reference field="0" count="1" selected="0">
            <x v="2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9">
      <pivotArea dataOnly="0" labelOnly="1" fieldPosition="0">
        <references count="2">
          <reference field="0" count="1" selected="0">
            <x v="2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8">
      <pivotArea dataOnly="0" labelOnly="1" fieldPosition="0">
        <references count="2">
          <reference field="0" count="1" selected="0">
            <x v="2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7">
      <pivotArea dataOnly="0" labelOnly="1" fieldPosition="0">
        <references count="2">
          <reference field="0" count="1" selected="0">
            <x v="27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6">
      <pivotArea dataOnly="0" labelOnly="1" fieldPosition="0">
        <references count="2">
          <reference field="0" count="1" selected="0">
            <x v="272"/>
          </reference>
          <reference field="1" count="18">
            <x v="9"/>
            <x v="11"/>
            <x v="22"/>
            <x v="24"/>
            <x v="53"/>
            <x v="56"/>
            <x v="85"/>
            <x v="88"/>
            <x v="90"/>
            <x v="92"/>
            <x v="93"/>
            <x v="94"/>
            <x v="96"/>
            <x v="97"/>
            <x v="108"/>
            <x v="110"/>
            <x v="130"/>
            <x v="132"/>
          </reference>
        </references>
      </pivotArea>
    </format>
    <format dxfId="295">
      <pivotArea dataOnly="0" labelOnly="1" fieldPosition="0">
        <references count="2">
          <reference field="0" count="1" selected="0">
            <x v="2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4">
      <pivotArea dataOnly="0" labelOnly="1" fieldPosition="0">
        <references count="2">
          <reference field="0" count="1" selected="0">
            <x v="2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3">
      <pivotArea dataOnly="0" labelOnly="1" fieldPosition="0">
        <references count="2">
          <reference field="0" count="1" selected="0">
            <x v="2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2">
      <pivotArea dataOnly="0" labelOnly="1" fieldPosition="0">
        <references count="2">
          <reference field="0" count="1" selected="0">
            <x v="2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1">
      <pivotArea dataOnly="0" labelOnly="1" fieldPosition="0">
        <references count="2">
          <reference field="0" count="1" selected="0">
            <x v="2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0">
      <pivotArea dataOnly="0" labelOnly="1" fieldPosition="0">
        <references count="2">
          <reference field="0" count="1" selected="0">
            <x v="27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89">
      <pivotArea dataOnly="0" labelOnly="1" fieldPosition="0">
        <references count="2">
          <reference field="0" count="1" selected="0">
            <x v="2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88">
      <pivotArea dataOnly="0" labelOnly="1" fieldPosition="0">
        <references count="2">
          <reference field="0" count="1" selected="0">
            <x v="2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87">
      <pivotArea dataOnly="0" labelOnly="1" fieldPosition="0">
        <references count="2">
          <reference field="0" count="1" selected="0">
            <x v="28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86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285">
      <pivotArea dataOnly="0" labelOnly="1" fieldPosition="0">
        <references count="2">
          <reference field="0" count="1" selected="0">
            <x v="2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84">
      <pivotArea dataOnly="0" labelOnly="1" fieldPosition="0">
        <references count="2">
          <reference field="0" count="1" selected="0">
            <x v="2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0" type="button" dataOnly="0" labelOnly="1" outline="0" axis="axisRow" fieldPosition="0"/>
    </format>
    <format dxfId="27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7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7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7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7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74">
      <pivotArea dataOnly="0" labelOnly="1" fieldPosition="0">
        <references count="1">
          <reference field="0" count="21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3">
      <pivotArea dataOnly="0" labelOnly="1" fieldPosition="0">
        <references count="2">
          <reference field="0" count="1" selected="0">
            <x v="0"/>
          </reference>
          <reference field="1" count="7">
            <x v="10"/>
            <x v="19"/>
            <x v="23"/>
            <x v="55"/>
            <x v="109"/>
            <x v="129"/>
            <x v="131"/>
          </reference>
        </references>
      </pivotArea>
    </format>
    <format dxfId="272">
      <pivotArea dataOnly="0" labelOnly="1" fieldPosition="0">
        <references count="2">
          <reference field="0" count="1" selected="0">
            <x v="1"/>
          </reference>
          <reference field="1" count="1">
            <x v="53"/>
          </reference>
        </references>
      </pivotArea>
    </format>
    <format dxfId="271">
      <pivotArea dataOnly="0" labelOnly="1" fieldPosition="0">
        <references count="2">
          <reference field="0" count="1" selected="0">
            <x v="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70">
      <pivotArea dataOnly="0" labelOnly="1" fieldPosition="0">
        <references count="2">
          <reference field="0" count="1" selected="0">
            <x v="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69">
      <pivotArea dataOnly="0" labelOnly="1" fieldPosition="0">
        <references count="2">
          <reference field="0" count="1" selected="0">
            <x v="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8">
      <pivotArea dataOnly="0" labelOnly="1" fieldPosition="0">
        <references count="2">
          <reference field="0" count="1" selected="0">
            <x v="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67">
      <pivotArea dataOnly="0" labelOnly="1" fieldPosition="0">
        <references count="2">
          <reference field="0" count="1" selected="0">
            <x v="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6">
      <pivotArea dataOnly="0" labelOnly="1" fieldPosition="0">
        <references count="2">
          <reference field="0" count="1" selected="0">
            <x v="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65">
      <pivotArea dataOnly="0" labelOnly="1" fieldPosition="0">
        <references count="2">
          <reference field="0" count="1" selected="0">
            <x v="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4">
      <pivotArea dataOnly="0" labelOnly="1" fieldPosition="0">
        <references count="2">
          <reference field="0" count="1" selected="0">
            <x v="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63">
      <pivotArea dataOnly="0" labelOnly="1" fieldPosition="0">
        <references count="2">
          <reference field="0" count="1" selected="0">
            <x v="1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2">
      <pivotArea dataOnly="0" labelOnly="1" fieldPosition="0">
        <references count="2">
          <reference field="0" count="1" selected="0">
            <x v="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1">
      <pivotArea dataOnly="0" labelOnly="1" fieldPosition="0">
        <references count="2">
          <reference field="0" count="1" selected="0">
            <x v="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0">
      <pivotArea dataOnly="0" labelOnly="1" fieldPosition="0">
        <references count="2">
          <reference field="0" count="1" selected="0">
            <x v="1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59">
      <pivotArea dataOnly="0" labelOnly="1" fieldPosition="0">
        <references count="2">
          <reference field="0" count="1" selected="0">
            <x v="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8">
      <pivotArea dataOnly="0" labelOnly="1" fieldPosition="0">
        <references count="2">
          <reference field="0" count="1" selected="0">
            <x v="1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7">
      <pivotArea dataOnly="0" labelOnly="1" fieldPosition="0">
        <references count="2">
          <reference field="0" count="1" selected="0">
            <x v="18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256">
      <pivotArea dataOnly="0" labelOnly="1" fieldPosition="0">
        <references count="2">
          <reference field="0" count="1" selected="0">
            <x v="1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5">
      <pivotArea dataOnly="0" labelOnly="1" fieldPosition="0">
        <references count="2">
          <reference field="0" count="1" selected="0">
            <x v="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4">
      <pivotArea dataOnly="0" labelOnly="1" fieldPosition="0">
        <references count="2">
          <reference field="0" count="1" selected="0">
            <x v="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3">
      <pivotArea dataOnly="0" labelOnly="1" fieldPosition="0">
        <references count="2">
          <reference field="0" count="1" selected="0">
            <x v="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52">
      <pivotArea dataOnly="0" labelOnly="1" fieldPosition="0">
        <references count="2">
          <reference field="0" count="1" selected="0">
            <x v="2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51">
      <pivotArea dataOnly="0" labelOnly="1" fieldPosition="0">
        <references count="2">
          <reference field="0" count="1" selected="0">
            <x v="25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50">
      <pivotArea dataOnly="0" labelOnly="1" fieldPosition="0">
        <references count="2">
          <reference field="0" count="1" selected="0">
            <x v="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9">
      <pivotArea dataOnly="0" labelOnly="1" fieldPosition="0">
        <references count="2">
          <reference field="0" count="1" selected="0">
            <x v="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8">
      <pivotArea dataOnly="0" labelOnly="1" fieldPosition="0">
        <references count="2">
          <reference field="0" count="1" selected="0">
            <x v="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7">
      <pivotArea dataOnly="0" labelOnly="1" fieldPosition="0">
        <references count="2">
          <reference field="0" count="1" selected="0">
            <x v="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6">
      <pivotArea dataOnly="0" labelOnly="1" fieldPosition="0">
        <references count="2">
          <reference field="0" count="1" selected="0">
            <x v="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45">
      <pivotArea dataOnly="0" labelOnly="1" fieldPosition="0">
        <references count="2">
          <reference field="0" count="1" selected="0">
            <x v="32"/>
          </reference>
          <reference field="1" count="3">
            <x v="85"/>
            <x v="90"/>
            <x v="94"/>
          </reference>
        </references>
      </pivotArea>
    </format>
    <format dxfId="244">
      <pivotArea dataOnly="0" labelOnly="1" fieldPosition="0">
        <references count="2">
          <reference field="0" count="1" selected="0">
            <x v="3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43">
      <pivotArea dataOnly="0" labelOnly="1" fieldPosition="0">
        <references count="2">
          <reference field="0" count="1" selected="0">
            <x v="3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2">
      <pivotArea dataOnly="0" labelOnly="1" fieldPosition="0">
        <references count="2">
          <reference field="0" count="1" selected="0">
            <x v="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1">
      <pivotArea dataOnly="0" labelOnly="1" fieldPosition="0">
        <references count="2">
          <reference field="0" count="1" selected="0">
            <x v="3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40">
      <pivotArea dataOnly="0" labelOnly="1" fieldPosition="0">
        <references count="2">
          <reference field="0" count="1" selected="0">
            <x v="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9">
      <pivotArea dataOnly="0" labelOnly="1" fieldPosition="0">
        <references count="2">
          <reference field="0" count="1" selected="0">
            <x v="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38">
      <pivotArea dataOnly="0" labelOnly="1" fieldPosition="0">
        <references count="2">
          <reference field="0" count="1" selected="0">
            <x v="39"/>
          </reference>
          <reference field="1" count="15">
            <x v="9"/>
            <x v="11"/>
            <x v="22"/>
            <x v="24"/>
            <x v="53"/>
            <x v="56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37">
      <pivotArea dataOnly="0" labelOnly="1" fieldPosition="0">
        <references count="2">
          <reference field="0" count="1" selected="0">
            <x v="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6">
      <pivotArea dataOnly="0" labelOnly="1" fieldPosition="0">
        <references count="2">
          <reference field="0" count="1" selected="0">
            <x v="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5">
      <pivotArea dataOnly="0" labelOnly="1" fieldPosition="0">
        <references count="2">
          <reference field="0" count="1" selected="0">
            <x v="42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34">
      <pivotArea dataOnly="0" labelOnly="1" fieldPosition="0">
        <references count="2">
          <reference field="0" count="1" selected="0">
            <x v="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3">
      <pivotArea dataOnly="0" labelOnly="1" fieldPosition="0">
        <references count="2">
          <reference field="0" count="1" selected="0">
            <x v="4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2">
      <pivotArea dataOnly="0" labelOnly="1" fieldPosition="0">
        <references count="2">
          <reference field="0" count="1" selected="0">
            <x v="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31">
      <pivotArea dataOnly="0" labelOnly="1" fieldPosition="0">
        <references count="2">
          <reference field="0" count="1" selected="0">
            <x v="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30">
      <pivotArea dataOnly="0" labelOnly="1" fieldPosition="0">
        <references count="2">
          <reference field="0" count="1" selected="0">
            <x v="4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9">
      <pivotArea dataOnly="0" labelOnly="1" fieldPosition="0">
        <references count="2">
          <reference field="0" count="1" selected="0">
            <x v="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8">
      <pivotArea dataOnly="0" labelOnly="1" fieldPosition="0">
        <references count="2">
          <reference field="0" count="1" selected="0">
            <x v="4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27">
      <pivotArea dataOnly="0" labelOnly="1" fieldPosition="0">
        <references count="2">
          <reference field="0" count="1" selected="0">
            <x v="5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6">
      <pivotArea dataOnly="0" labelOnly="1" fieldPosition="0">
        <references count="2">
          <reference field="0" count="1" selected="0">
            <x v="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25">
      <pivotArea dataOnly="0" labelOnly="1" fieldPosition="0">
        <references count="2">
          <reference field="0" count="1" selected="0">
            <x v="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4">
      <pivotArea dataOnly="0" labelOnly="1" fieldPosition="0">
        <references count="2">
          <reference field="0" count="1" selected="0">
            <x v="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3">
      <pivotArea dataOnly="0" labelOnly="1" fieldPosition="0">
        <references count="2">
          <reference field="0" count="1" selected="0">
            <x v="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22">
      <pivotArea dataOnly="0" labelOnly="1" fieldPosition="0">
        <references count="2">
          <reference field="0" count="1" selected="0">
            <x v="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1">
      <pivotArea dataOnly="0" labelOnly="1" fieldPosition="0">
        <references count="2">
          <reference field="0" count="1" selected="0">
            <x v="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20">
      <pivotArea dataOnly="0" labelOnly="1" fieldPosition="0">
        <references count="2">
          <reference field="0" count="1" selected="0">
            <x v="5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19">
      <pivotArea dataOnly="0" labelOnly="1" fieldPosition="0">
        <references count="2">
          <reference field="0" count="1" selected="0">
            <x v="5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18">
      <pivotArea dataOnly="0" labelOnly="1" fieldPosition="0">
        <references count="2">
          <reference field="0" count="1" selected="0">
            <x v="5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17">
      <pivotArea dataOnly="0" labelOnly="1" fieldPosition="0">
        <references count="2">
          <reference field="0" count="1" selected="0">
            <x v="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16">
      <pivotArea dataOnly="0" labelOnly="1" fieldPosition="0">
        <references count="2">
          <reference field="0" count="1" selected="0">
            <x v="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15">
      <pivotArea dataOnly="0" labelOnly="1" fieldPosition="0">
        <references count="2">
          <reference field="0" count="1" selected="0">
            <x v="6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14">
      <pivotArea dataOnly="0" labelOnly="1" fieldPosition="0">
        <references count="2">
          <reference field="0" count="1" selected="0">
            <x v="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13">
      <pivotArea dataOnly="0" labelOnly="1" fieldPosition="0">
        <references count="2">
          <reference field="0" count="1" selected="0">
            <x v="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12">
      <pivotArea dataOnly="0" labelOnly="1" fieldPosition="0">
        <references count="2">
          <reference field="0" count="1" selected="0">
            <x v="6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11">
      <pivotArea dataOnly="0" labelOnly="1" fieldPosition="0">
        <references count="2">
          <reference field="0" count="1" selected="0">
            <x v="67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10">
      <pivotArea dataOnly="0" labelOnly="1" fieldPosition="0">
        <references count="2">
          <reference field="0" count="1" selected="0">
            <x v="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9">
      <pivotArea dataOnly="0" labelOnly="1" fieldPosition="0">
        <references count="2">
          <reference field="0" count="1" selected="0">
            <x v="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8">
      <pivotArea dataOnly="0" labelOnly="1" fieldPosition="0">
        <references count="2">
          <reference field="0" count="1" selected="0">
            <x v="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7">
      <pivotArea dataOnly="0" labelOnly="1" fieldPosition="0">
        <references count="2">
          <reference field="0" count="1" selected="0">
            <x v="7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06">
      <pivotArea dataOnly="0" labelOnly="1" fieldPosition="0">
        <references count="2">
          <reference field="0" count="1" selected="0">
            <x v="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5">
      <pivotArea dataOnly="0" labelOnly="1" fieldPosition="0">
        <references count="2">
          <reference field="0" count="1" selected="0">
            <x v="7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04">
      <pivotArea dataOnly="0" labelOnly="1" fieldPosition="0">
        <references count="2">
          <reference field="0" count="1" selected="0">
            <x v="7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03">
      <pivotArea dataOnly="0" labelOnly="1" fieldPosition="0">
        <references count="2">
          <reference field="0" count="1" selected="0">
            <x v="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2">
      <pivotArea dataOnly="0" labelOnly="1" fieldPosition="0">
        <references count="2">
          <reference field="0" count="1" selected="0">
            <x v="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1">
      <pivotArea dataOnly="0" labelOnly="1" fieldPosition="0">
        <references count="2">
          <reference field="0" count="1" selected="0">
            <x v="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0">
      <pivotArea dataOnly="0" labelOnly="1" fieldPosition="0">
        <references count="2">
          <reference field="0" count="1" selected="0">
            <x v="7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9">
      <pivotArea dataOnly="0" labelOnly="1" fieldPosition="0">
        <references count="2">
          <reference field="0" count="1" selected="0">
            <x v="79"/>
          </reference>
          <reference field="1" count="9">
            <x v="9"/>
            <x v="22"/>
            <x v="53"/>
            <x v="85"/>
            <x v="90"/>
            <x v="94"/>
            <x v="108"/>
            <x v="120"/>
            <x v="130"/>
          </reference>
        </references>
      </pivotArea>
    </format>
    <format dxfId="198">
      <pivotArea dataOnly="0" labelOnly="1" fieldPosition="0">
        <references count="2">
          <reference field="0" count="1" selected="0">
            <x v="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7">
      <pivotArea dataOnly="0" labelOnly="1" fieldPosition="0">
        <references count="2">
          <reference field="0" count="1" selected="0">
            <x v="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6">
      <pivotArea dataOnly="0" labelOnly="1" fieldPosition="0">
        <references count="2">
          <reference field="0" count="1" selected="0">
            <x v="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5">
      <pivotArea dataOnly="0" labelOnly="1" fieldPosition="0">
        <references count="2">
          <reference field="0" count="1" selected="0">
            <x v="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94">
      <pivotArea dataOnly="0" labelOnly="1" fieldPosition="0">
        <references count="2">
          <reference field="0" count="1" selected="0">
            <x v="8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93">
      <pivotArea dataOnly="0" labelOnly="1" fieldPosition="0">
        <references count="2">
          <reference field="0" count="1" selected="0">
            <x v="8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2">
      <pivotArea dataOnly="0" labelOnly="1" fieldPosition="0">
        <references count="2">
          <reference field="0" count="1" selected="0">
            <x v="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1">
      <pivotArea dataOnly="0" labelOnly="1" fieldPosition="0">
        <references count="2">
          <reference field="0" count="1" selected="0">
            <x v="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0">
      <pivotArea dataOnly="0" labelOnly="1" fieldPosition="0">
        <references count="2">
          <reference field="0" count="1" selected="0">
            <x v="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89">
      <pivotArea dataOnly="0" labelOnly="1" fieldPosition="0">
        <references count="2">
          <reference field="0" count="1" selected="0">
            <x v="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8">
      <pivotArea dataOnly="0" labelOnly="1" fieldPosition="0">
        <references count="2">
          <reference field="0" count="1" selected="0">
            <x v="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87">
      <pivotArea dataOnly="0" labelOnly="1" fieldPosition="0">
        <references count="2">
          <reference field="0" count="1" selected="0">
            <x v="9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86">
      <pivotArea dataOnly="0" labelOnly="1" fieldPosition="0">
        <references count="2">
          <reference field="0" count="1" selected="0">
            <x v="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5">
      <pivotArea dataOnly="0" labelOnly="1" fieldPosition="0">
        <references count="2">
          <reference field="0" count="1" selected="0">
            <x v="9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4">
      <pivotArea dataOnly="0" labelOnly="1" fieldPosition="0">
        <references count="2">
          <reference field="0" count="1" selected="0">
            <x v="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3">
      <pivotArea dataOnly="0" labelOnly="1" fieldPosition="0">
        <references count="2">
          <reference field="0" count="1" selected="0">
            <x v="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2">
      <pivotArea dataOnly="0" labelOnly="1" fieldPosition="0">
        <references count="2">
          <reference field="0" count="1" selected="0">
            <x v="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1">
      <pivotArea dataOnly="0" labelOnly="1" fieldPosition="0">
        <references count="2">
          <reference field="0" count="1" selected="0">
            <x v="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80">
      <pivotArea dataOnly="0" labelOnly="1" fieldPosition="0">
        <references count="2">
          <reference field="0" count="1" selected="0">
            <x v="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9">
      <pivotArea dataOnly="0" labelOnly="1" fieldPosition="0">
        <references count="2">
          <reference field="0" count="1" selected="0">
            <x v="100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78">
      <pivotArea dataOnly="0" labelOnly="1" fieldPosition="0">
        <references count="2">
          <reference field="0" count="1" selected="0">
            <x v="1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7">
      <pivotArea dataOnly="0" labelOnly="1" fieldPosition="0">
        <references count="2">
          <reference field="0" count="1" selected="0">
            <x v="10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76">
      <pivotArea dataOnly="0" labelOnly="1" fieldPosition="0">
        <references count="2">
          <reference field="0" count="1" selected="0">
            <x v="10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75">
      <pivotArea dataOnly="0" labelOnly="1" fieldPosition="0">
        <references count="2">
          <reference field="0" count="1" selected="0">
            <x v="1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4">
      <pivotArea dataOnly="0" labelOnly="1" fieldPosition="0">
        <references count="2">
          <reference field="0" count="1" selected="0">
            <x v="1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3">
      <pivotArea dataOnly="0" labelOnly="1" fieldPosition="0">
        <references count="2">
          <reference field="0" count="1" selected="0">
            <x v="1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72">
      <pivotArea dataOnly="0" labelOnly="1" fieldPosition="0">
        <references count="2">
          <reference field="0" count="1" selected="0">
            <x v="10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1">
      <pivotArea dataOnly="0" labelOnly="1" fieldPosition="0">
        <references count="2">
          <reference field="0" count="1" selected="0">
            <x v="1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70">
      <pivotArea dataOnly="0" labelOnly="1" fieldPosition="0">
        <references count="2">
          <reference field="0" count="1" selected="0">
            <x v="10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69">
      <pivotArea dataOnly="0" labelOnly="1" fieldPosition="0">
        <references count="2">
          <reference field="0" count="1" selected="0">
            <x v="1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68">
      <pivotArea dataOnly="0" labelOnly="1" fieldPosition="0">
        <references count="2">
          <reference field="0" count="1" selected="0">
            <x v="11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67">
      <pivotArea dataOnly="0" labelOnly="1" fieldPosition="0">
        <references count="2">
          <reference field="0" count="1" selected="0">
            <x v="1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66">
      <pivotArea dataOnly="0" labelOnly="1" fieldPosition="0">
        <references count="2">
          <reference field="0" count="1" selected="0">
            <x v="1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65">
      <pivotArea dataOnly="0" labelOnly="1" fieldPosition="0">
        <references count="2">
          <reference field="0" count="1" selected="0">
            <x v="11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64">
      <pivotArea dataOnly="0" labelOnly="1" fieldPosition="0">
        <references count="2">
          <reference field="0" count="1" selected="0">
            <x v="11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63">
      <pivotArea dataOnly="0" labelOnly="1" fieldPosition="0">
        <references count="2">
          <reference field="0" count="1" selected="0">
            <x v="11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62">
      <pivotArea dataOnly="0" labelOnly="1" fieldPosition="0">
        <references count="2">
          <reference field="0" count="1" selected="0">
            <x v="11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61">
      <pivotArea dataOnly="0" labelOnly="1" fieldPosition="0">
        <references count="2">
          <reference field="0" count="1" selected="0">
            <x v="11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60">
      <pivotArea dataOnly="0" labelOnly="1" fieldPosition="0">
        <references count="2">
          <reference field="0" count="1" selected="0">
            <x v="120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159">
      <pivotArea dataOnly="0" labelOnly="1" fieldPosition="0">
        <references count="2">
          <reference field="0" count="1" selected="0">
            <x v="1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8">
      <pivotArea dataOnly="0" labelOnly="1" fieldPosition="0">
        <references count="2">
          <reference field="0" count="1" selected="0">
            <x v="12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7">
      <pivotArea dataOnly="0" labelOnly="1" fieldPosition="0">
        <references count="2">
          <reference field="0" count="1" selected="0">
            <x v="1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6">
      <pivotArea dataOnly="0" labelOnly="1" fieldPosition="0">
        <references count="2">
          <reference field="0" count="1" selected="0">
            <x v="12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55">
      <pivotArea dataOnly="0" labelOnly="1" fieldPosition="0">
        <references count="2">
          <reference field="0" count="1" selected="0">
            <x v="12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4">
      <pivotArea dataOnly="0" labelOnly="1" fieldPosition="0">
        <references count="2">
          <reference field="0" count="1" selected="0">
            <x v="12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53">
      <pivotArea dataOnly="0" labelOnly="1" fieldPosition="0">
        <references count="2">
          <reference field="0" count="1" selected="0">
            <x v="12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52">
      <pivotArea dataOnly="0" labelOnly="1" fieldPosition="0">
        <references count="2">
          <reference field="0" count="1" selected="0">
            <x v="12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1">
      <pivotArea dataOnly="0" labelOnly="1" fieldPosition="0">
        <references count="2">
          <reference field="0" count="1" selected="0">
            <x v="1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0">
      <pivotArea dataOnly="0" labelOnly="1" fieldPosition="0">
        <references count="2">
          <reference field="0" count="1" selected="0">
            <x v="13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9">
      <pivotArea dataOnly="0" labelOnly="1" fieldPosition="0">
        <references count="2">
          <reference field="0" count="1" selected="0">
            <x v="1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8">
      <pivotArea dataOnly="0" labelOnly="1" fieldPosition="0">
        <references count="2">
          <reference field="0" count="1" selected="0">
            <x v="1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7">
      <pivotArea dataOnly="0" labelOnly="1" fieldPosition="0">
        <references count="2">
          <reference field="0" count="1" selected="0">
            <x v="134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46">
      <pivotArea dataOnly="0" labelOnly="1" fieldPosition="0">
        <references count="2">
          <reference field="0" count="1" selected="0">
            <x v="13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45">
      <pivotArea dataOnly="0" labelOnly="1" fieldPosition="0">
        <references count="2">
          <reference field="0" count="1" selected="0">
            <x v="1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44">
      <pivotArea dataOnly="0" labelOnly="1" fieldPosition="0">
        <references count="2">
          <reference field="0" count="1" selected="0">
            <x v="1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3">
      <pivotArea dataOnly="0" labelOnly="1" fieldPosition="0">
        <references count="2">
          <reference field="0" count="1" selected="0">
            <x v="13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2">
      <pivotArea dataOnly="0" labelOnly="1" fieldPosition="0">
        <references count="2">
          <reference field="0" count="1" selected="0">
            <x v="13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41">
      <pivotArea dataOnly="0" labelOnly="1" fieldPosition="0">
        <references count="2">
          <reference field="0" count="1" selected="0">
            <x v="14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40">
      <pivotArea dataOnly="0" labelOnly="1" fieldPosition="0">
        <references count="2">
          <reference field="0" count="1" selected="0">
            <x v="1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9">
      <pivotArea dataOnly="0" labelOnly="1" fieldPosition="0">
        <references count="2">
          <reference field="0" count="1" selected="0">
            <x v="14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38">
      <pivotArea dataOnly="0" labelOnly="1" fieldPosition="0">
        <references count="2">
          <reference field="0" count="1" selected="0">
            <x v="14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137">
      <pivotArea dataOnly="0" labelOnly="1" fieldPosition="0">
        <references count="2">
          <reference field="0" count="1" selected="0">
            <x v="14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36">
      <pivotArea dataOnly="0" labelOnly="1" fieldPosition="0">
        <references count="2">
          <reference field="0" count="1" selected="0">
            <x v="1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5">
      <pivotArea dataOnly="0" labelOnly="1" fieldPosition="0">
        <references count="2">
          <reference field="0" count="1" selected="0">
            <x v="1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34">
      <pivotArea dataOnly="0" labelOnly="1" fieldPosition="0">
        <references count="2">
          <reference field="0" count="1" selected="0">
            <x v="1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3">
      <pivotArea dataOnly="0" labelOnly="1" fieldPosition="0">
        <references count="2">
          <reference field="0" count="1" selected="0">
            <x v="1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2">
      <pivotArea dataOnly="0" labelOnly="1" fieldPosition="0">
        <references count="2">
          <reference field="0" count="1" selected="0">
            <x v="15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31">
      <pivotArea dataOnly="0" labelOnly="1" fieldPosition="0">
        <references count="2">
          <reference field="0" count="1" selected="0">
            <x v="15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0">
      <pivotArea dataOnly="0" labelOnly="1" fieldPosition="0">
        <references count="2">
          <reference field="0" count="1" selected="0">
            <x v="1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9">
      <pivotArea dataOnly="0" labelOnly="1" fieldPosition="0">
        <references count="2">
          <reference field="0" count="1" selected="0">
            <x v="15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8">
      <pivotArea dataOnly="0" labelOnly="1" fieldPosition="0">
        <references count="2">
          <reference field="0" count="1" selected="0">
            <x v="15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27">
      <pivotArea dataOnly="0" labelOnly="1" fieldPosition="0">
        <references count="2">
          <reference field="0" count="1" selected="0">
            <x v="15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26">
      <pivotArea dataOnly="0" labelOnly="1" fieldPosition="0">
        <references count="2">
          <reference field="0" count="1" selected="0">
            <x v="15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5">
      <pivotArea dataOnly="0" labelOnly="1" fieldPosition="0">
        <references count="2">
          <reference field="0" count="1" selected="0">
            <x v="1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4">
      <pivotArea dataOnly="0" labelOnly="1" fieldPosition="0">
        <references count="2">
          <reference field="0" count="1" selected="0">
            <x v="15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3">
      <pivotArea dataOnly="0" labelOnly="1" fieldPosition="0">
        <references count="2">
          <reference field="0" count="1" selected="0">
            <x v="1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22">
      <pivotArea dataOnly="0" labelOnly="1" fieldPosition="0">
        <references count="2">
          <reference field="0" count="1" selected="0">
            <x v="1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1">
      <pivotArea dataOnly="0" labelOnly="1" fieldPosition="0">
        <references count="2">
          <reference field="0" count="1" selected="0">
            <x v="16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0">
      <pivotArea dataOnly="0" labelOnly="1" fieldPosition="0">
        <references count="2">
          <reference field="0" count="1" selected="0">
            <x v="16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9">
      <pivotArea dataOnly="0" labelOnly="1" fieldPosition="0">
        <references count="2">
          <reference field="0" count="1" selected="0">
            <x v="1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18">
      <pivotArea dataOnly="0" labelOnly="1" fieldPosition="0">
        <references count="2">
          <reference field="0" count="1" selected="0">
            <x v="16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7">
      <pivotArea dataOnly="0" labelOnly="1" fieldPosition="0">
        <references count="2">
          <reference field="0" count="1" selected="0">
            <x v="16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16">
      <pivotArea dataOnly="0" labelOnly="1" fieldPosition="0">
        <references count="2">
          <reference field="0" count="1" selected="0">
            <x v="1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5">
      <pivotArea dataOnly="0" labelOnly="1" fieldPosition="0">
        <references count="2">
          <reference field="0" count="1" selected="0">
            <x v="16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14">
      <pivotArea dataOnly="0" labelOnly="1" fieldPosition="0">
        <references count="2">
          <reference field="0" count="1" selected="0">
            <x v="1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3">
      <pivotArea dataOnly="0" labelOnly="1" fieldPosition="0">
        <references count="2">
          <reference field="0" count="1" selected="0">
            <x v="169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112">
      <pivotArea dataOnly="0" labelOnly="1" fieldPosition="0">
        <references count="2">
          <reference field="0" count="1" selected="0">
            <x v="17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11">
      <pivotArea dataOnly="0" labelOnly="1" fieldPosition="0">
        <references count="2">
          <reference field="0" count="1" selected="0">
            <x v="17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0">
      <pivotArea dataOnly="0" labelOnly="1" fieldPosition="0">
        <references count="2">
          <reference field="0" count="1" selected="0">
            <x v="1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9">
      <pivotArea dataOnly="0" labelOnly="1" fieldPosition="0">
        <references count="2">
          <reference field="0" count="1" selected="0">
            <x v="1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8">
      <pivotArea dataOnly="0" labelOnly="1" fieldPosition="0">
        <references count="2">
          <reference field="0" count="1" selected="0">
            <x v="17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107">
      <pivotArea dataOnly="0" labelOnly="1" fieldPosition="0">
        <references count="2">
          <reference field="0" count="1" selected="0">
            <x v="176"/>
          </reference>
          <reference field="1" count="1">
            <x v="53"/>
          </reference>
        </references>
      </pivotArea>
    </format>
    <format dxfId="106">
      <pivotArea dataOnly="0" labelOnly="1" fieldPosition="0">
        <references count="2">
          <reference field="0" count="1" selected="0">
            <x v="1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5">
      <pivotArea dataOnly="0" labelOnly="1" fieldPosition="0">
        <references count="2">
          <reference field="0" count="1" selected="0">
            <x v="17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104">
      <pivotArea dataOnly="0" labelOnly="1" fieldPosition="0">
        <references count="2">
          <reference field="0" count="1" selected="0">
            <x v="1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3">
      <pivotArea dataOnly="0" labelOnly="1" fieldPosition="0">
        <references count="2">
          <reference field="0" count="1" selected="0">
            <x v="1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2">
      <pivotArea dataOnly="0" labelOnly="1" fieldPosition="0">
        <references count="2">
          <reference field="0" count="1" selected="0">
            <x v="18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1">
      <pivotArea dataOnly="0" labelOnly="1" fieldPosition="0">
        <references count="2">
          <reference field="0" count="1" selected="0">
            <x v="18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0">
      <pivotArea dataOnly="0" labelOnly="1" fieldPosition="0">
        <references count="2">
          <reference field="0" count="1" selected="0">
            <x v="183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99">
      <pivotArea dataOnly="0" labelOnly="1" fieldPosition="0">
        <references count="2">
          <reference field="0" count="1" selected="0">
            <x v="1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8">
      <pivotArea dataOnly="0" labelOnly="1" fieldPosition="0">
        <references count="2">
          <reference field="0" count="1" selected="0">
            <x v="185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97">
      <pivotArea dataOnly="0" labelOnly="1" fieldPosition="0">
        <references count="2">
          <reference field="0" count="1" selected="0">
            <x v="18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6">
      <pivotArea dataOnly="0" labelOnly="1" fieldPosition="0">
        <references count="2">
          <reference field="0" count="1" selected="0">
            <x v="18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5">
      <pivotArea dataOnly="0" labelOnly="1" fieldPosition="0">
        <references count="2">
          <reference field="0" count="1" selected="0">
            <x v="18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94">
      <pivotArea dataOnly="0" labelOnly="1" fieldPosition="0">
        <references count="2">
          <reference field="0" count="1" selected="0">
            <x v="18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3">
      <pivotArea dataOnly="0" labelOnly="1" fieldPosition="0">
        <references count="2">
          <reference field="0" count="1" selected="0">
            <x v="19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92">
      <pivotArea dataOnly="0" labelOnly="1" fieldPosition="0">
        <references count="2">
          <reference field="0" count="1" selected="0">
            <x v="19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91">
      <pivotArea dataOnly="0" labelOnly="1" fieldPosition="0">
        <references count="2">
          <reference field="0" count="1" selected="0">
            <x v="19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0">
      <pivotArea dataOnly="0" labelOnly="1" fieldPosition="0">
        <references count="2">
          <reference field="0" count="1" selected="0">
            <x v="19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9">
      <pivotArea dataOnly="0" labelOnly="1" fieldPosition="0">
        <references count="2">
          <reference field="0" count="1" selected="0">
            <x v="19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8">
      <pivotArea dataOnly="0" labelOnly="1" fieldPosition="0">
        <references count="2">
          <reference field="0" count="1" selected="0">
            <x v="19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7">
      <pivotArea dataOnly="0" labelOnly="1" fieldPosition="0">
        <references count="2">
          <reference field="0" count="1" selected="0">
            <x v="19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6">
      <pivotArea dataOnly="0" labelOnly="1" fieldPosition="0">
        <references count="2">
          <reference field="0" count="1" selected="0">
            <x v="19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5">
      <pivotArea dataOnly="0" labelOnly="1" fieldPosition="0">
        <references count="2">
          <reference field="0" count="1" selected="0">
            <x v="19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84">
      <pivotArea dataOnly="0" labelOnly="1" fieldPosition="0">
        <references count="2">
          <reference field="0" count="1" selected="0">
            <x v="19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3">
      <pivotArea dataOnly="0" labelOnly="1" fieldPosition="0">
        <references count="2">
          <reference field="0" count="1" selected="0">
            <x v="200"/>
          </reference>
          <reference field="1" count="6">
            <x v="9"/>
            <x v="22"/>
            <x v="90"/>
            <x v="94"/>
            <x v="108"/>
            <x v="130"/>
          </reference>
        </references>
      </pivotArea>
    </format>
    <format dxfId="82">
      <pivotArea dataOnly="0" labelOnly="1" fieldPosition="0">
        <references count="2">
          <reference field="0" count="1" selected="0">
            <x v="20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1">
      <pivotArea dataOnly="0" labelOnly="1" fieldPosition="0">
        <references count="2">
          <reference field="0" count="1" selected="0">
            <x v="20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80">
      <pivotArea dataOnly="0" labelOnly="1" fieldPosition="0">
        <references count="2">
          <reference field="0" count="1" selected="0">
            <x v="20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9">
      <pivotArea dataOnly="0" labelOnly="1" fieldPosition="0">
        <references count="2">
          <reference field="0" count="1" selected="0">
            <x v="20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8">
      <pivotArea dataOnly="0" labelOnly="1" fieldPosition="0">
        <references count="2">
          <reference field="0" count="1" selected="0">
            <x v="20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7">
      <pivotArea dataOnly="0" labelOnly="1" fieldPosition="0">
        <references count="2">
          <reference field="0" count="1" selected="0">
            <x v="207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76">
      <pivotArea dataOnly="0" labelOnly="1" fieldPosition="0">
        <references count="2">
          <reference field="0" count="1" selected="0">
            <x v="208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75">
      <pivotArea dataOnly="0" labelOnly="1" fieldPosition="0">
        <references count="2">
          <reference field="0" count="1" selected="0">
            <x v="20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4">
      <pivotArea dataOnly="0" labelOnly="1" fieldPosition="0">
        <references count="2">
          <reference field="0" count="1" selected="0">
            <x v="21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3">
      <pivotArea dataOnly="0" labelOnly="1" fieldPosition="0">
        <references count="2">
          <reference field="0" count="1" selected="0">
            <x v="21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2">
      <pivotArea dataOnly="0" labelOnly="1" fieldPosition="0">
        <references count="2">
          <reference field="0" count="1" selected="0">
            <x v="21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1">
      <pivotArea dataOnly="0" labelOnly="1" fieldPosition="0">
        <references count="2">
          <reference field="0" count="1" selected="0">
            <x v="21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70">
      <pivotArea dataOnly="0" labelOnly="1" fieldPosition="0">
        <references count="2">
          <reference field="0" count="1" selected="0">
            <x v="21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9">
      <pivotArea dataOnly="0" labelOnly="1" fieldPosition="0">
        <references count="2">
          <reference field="0" count="1" selected="0">
            <x v="215"/>
          </reference>
          <reference field="1" count="27">
            <x v="9"/>
            <x v="11"/>
            <x v="22"/>
            <x v="24"/>
            <x v="32"/>
            <x v="40"/>
            <x v="45"/>
            <x v="52"/>
            <x v="53"/>
            <x v="56"/>
            <x v="57"/>
            <x v="61"/>
            <x v="67"/>
            <x v="72"/>
            <x v="78"/>
            <x v="84"/>
            <x v="85"/>
            <x v="88"/>
            <x v="89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8">
      <pivotArea dataOnly="0" labelOnly="1" fieldPosition="0">
        <references count="2">
          <reference field="0" count="1" selected="0">
            <x v="21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7">
      <pivotArea dataOnly="0" labelOnly="1" fieldPosition="0">
        <references count="2">
          <reference field="0" count="1" selected="0">
            <x v="218"/>
          </reference>
          <reference field="1" count="8">
            <x v="11"/>
            <x v="24"/>
            <x v="56"/>
            <x v="88"/>
            <x v="92"/>
            <x v="96"/>
            <x v="110"/>
            <x v="132"/>
          </reference>
        </references>
      </pivotArea>
    </format>
    <format dxfId="66">
      <pivotArea dataOnly="0" labelOnly="1" fieldPosition="0">
        <references count="2">
          <reference field="0" count="1" selected="0">
            <x v="21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5">
      <pivotArea dataOnly="0" labelOnly="1" fieldPosition="0">
        <references count="2">
          <reference field="0" count="1" selected="0">
            <x v="22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4">
      <pivotArea dataOnly="0" labelOnly="1" fieldPosition="0">
        <references count="2">
          <reference field="0" count="1" selected="0">
            <x v="22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3">
      <pivotArea dataOnly="0" labelOnly="1" fieldPosition="0">
        <references count="2">
          <reference field="0" count="1" selected="0">
            <x v="222"/>
          </reference>
          <reference field="1" count="12">
            <x v="22"/>
            <x v="24"/>
            <x v="53"/>
            <x v="56"/>
            <x v="85"/>
            <x v="88"/>
            <x v="90"/>
            <x v="92"/>
            <x v="94"/>
            <x v="96"/>
            <x v="130"/>
            <x v="132"/>
          </reference>
        </references>
      </pivotArea>
    </format>
    <format dxfId="62">
      <pivotArea dataOnly="0" labelOnly="1" fieldPosition="0">
        <references count="2">
          <reference field="0" count="1" selected="0">
            <x v="22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1">
      <pivotArea dataOnly="0" labelOnly="1" fieldPosition="0">
        <references count="2">
          <reference field="0" count="1" selected="0">
            <x v="22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60">
      <pivotArea dataOnly="0" labelOnly="1" fieldPosition="0">
        <references count="2">
          <reference field="0" count="1" selected="0">
            <x v="22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9">
      <pivotArea dataOnly="0" labelOnly="1" fieldPosition="0">
        <references count="2">
          <reference field="0" count="1" selected="0">
            <x v="22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8">
      <pivotArea dataOnly="0" labelOnly="1" fieldPosition="0">
        <references count="2">
          <reference field="0" count="1" selected="0">
            <x v="22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7">
      <pivotArea dataOnly="0" labelOnly="1" fieldPosition="0">
        <references count="2">
          <reference field="0" count="1" selected="0">
            <x v="22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6">
      <pivotArea dataOnly="0" labelOnly="1" fieldPosition="0">
        <references count="2">
          <reference field="0" count="1" selected="0">
            <x v="23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5">
      <pivotArea dataOnly="0" labelOnly="1" fieldPosition="0">
        <references count="2">
          <reference field="0" count="1" selected="0">
            <x v="23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4">
      <pivotArea dataOnly="0" labelOnly="1" fieldPosition="0">
        <references count="2">
          <reference field="0" count="1" selected="0">
            <x v="23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3">
      <pivotArea dataOnly="0" labelOnly="1" fieldPosition="0">
        <references count="2">
          <reference field="0" count="1" selected="0">
            <x v="23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2">
      <pivotArea dataOnly="0" labelOnly="1" fieldPosition="0">
        <references count="2">
          <reference field="0" count="1" selected="0">
            <x v="23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1">
      <pivotArea dataOnly="0" labelOnly="1" fieldPosition="0">
        <references count="2">
          <reference field="0" count="1" selected="0">
            <x v="23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50">
      <pivotArea dataOnly="0" labelOnly="1" fieldPosition="0">
        <references count="2">
          <reference field="0" count="1" selected="0">
            <x v="23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9">
      <pivotArea dataOnly="0" labelOnly="1" fieldPosition="0">
        <references count="2">
          <reference field="0" count="1" selected="0">
            <x v="23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8">
      <pivotArea dataOnly="0" labelOnly="1" fieldPosition="0">
        <references count="2">
          <reference field="0" count="1" selected="0">
            <x v="23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7">
      <pivotArea dataOnly="0" labelOnly="1" fieldPosition="0">
        <references count="2">
          <reference field="0" count="1" selected="0">
            <x v="23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6">
      <pivotArea dataOnly="0" labelOnly="1" fieldPosition="0">
        <references count="2">
          <reference field="0" count="1" selected="0">
            <x v="240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5">
      <pivotArea dataOnly="0" labelOnly="1" fieldPosition="0">
        <references count="2">
          <reference field="0" count="1" selected="0">
            <x v="24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4">
      <pivotArea dataOnly="0" labelOnly="1" fieldPosition="0">
        <references count="2">
          <reference field="0" count="1" selected="0">
            <x v="24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3">
      <pivotArea dataOnly="0" labelOnly="1" fieldPosition="0">
        <references count="2">
          <reference field="0" count="1" selected="0">
            <x v="24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42">
      <pivotArea dataOnly="0" labelOnly="1" fieldPosition="0">
        <references count="2">
          <reference field="0" count="1" selected="0">
            <x v="244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41">
      <pivotArea dataOnly="0" labelOnly="1" fieldPosition="0">
        <references count="2">
          <reference field="0" count="1" selected="0">
            <x v="245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40">
      <pivotArea dataOnly="0" labelOnly="1" fieldPosition="0">
        <references count="2">
          <reference field="0" count="1" selected="0">
            <x v="24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9">
      <pivotArea dataOnly="0" labelOnly="1" fieldPosition="0">
        <references count="2">
          <reference field="0" count="1" selected="0">
            <x v="247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8">
      <pivotArea dataOnly="0" labelOnly="1" fieldPosition="0">
        <references count="2">
          <reference field="0" count="1" selected="0">
            <x v="24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7">
      <pivotArea dataOnly="0" labelOnly="1" fieldPosition="0">
        <references count="2">
          <reference field="0" count="1" selected="0">
            <x v="24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6">
      <pivotArea dataOnly="0" labelOnly="1" fieldPosition="0">
        <references count="2">
          <reference field="0" count="1" selected="0">
            <x v="25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5">
      <pivotArea dataOnly="0" labelOnly="1" fieldPosition="0">
        <references count="2">
          <reference field="0" count="1" selected="0">
            <x v="252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4">
      <pivotArea dataOnly="0" labelOnly="1" fieldPosition="0">
        <references count="2">
          <reference field="0" count="1" selected="0">
            <x v="253"/>
          </reference>
          <reference field="1" count="6">
            <x v="9"/>
            <x v="22"/>
            <x v="53"/>
            <x v="85"/>
            <x v="108"/>
            <x v="130"/>
          </reference>
        </references>
      </pivotArea>
    </format>
    <format dxfId="33">
      <pivotArea dataOnly="0" labelOnly="1" fieldPosition="0">
        <references count="2">
          <reference field="0" count="1" selected="0">
            <x v="25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2">
      <pivotArea dataOnly="0" labelOnly="1" fieldPosition="0">
        <references count="2">
          <reference field="0" count="1" selected="0">
            <x v="25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31">
      <pivotArea dataOnly="0" labelOnly="1" fieldPosition="0">
        <references count="2">
          <reference field="0" count="1" selected="0">
            <x v="256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0">
      <pivotArea dataOnly="0" labelOnly="1" fieldPosition="0">
        <references count="2">
          <reference field="0" count="1" selected="0">
            <x v="25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9">
      <pivotArea dataOnly="0" labelOnly="1" fieldPosition="0">
        <references count="2">
          <reference field="0" count="1" selected="0">
            <x v="25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8">
      <pivotArea dataOnly="0" labelOnly="1" fieldPosition="0">
        <references count="2">
          <reference field="0" count="1" selected="0">
            <x v="259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7">
      <pivotArea dataOnly="0" labelOnly="1" fieldPosition="0">
        <references count="2">
          <reference field="0" count="1" selected="0">
            <x v="26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6">
      <pivotArea dataOnly="0" labelOnly="1" fieldPosition="0">
        <references count="2">
          <reference field="0" count="1" selected="0">
            <x v="261"/>
          </reference>
          <reference field="1" count="7">
            <x v="9"/>
            <x v="22"/>
            <x v="53"/>
            <x v="90"/>
            <x v="94"/>
            <x v="108"/>
            <x v="130"/>
          </reference>
        </references>
      </pivotArea>
    </format>
    <format dxfId="25">
      <pivotArea dataOnly="0" labelOnly="1" fieldPosition="0">
        <references count="2">
          <reference field="0" count="1" selected="0">
            <x v="262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4">
      <pivotArea dataOnly="0" labelOnly="1" fieldPosition="0">
        <references count="2">
          <reference field="0" count="1" selected="0">
            <x v="26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3">
      <pivotArea dataOnly="0" labelOnly="1" fieldPosition="0">
        <references count="2">
          <reference field="0" count="1" selected="0">
            <x v="264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22">
      <pivotArea dataOnly="0" labelOnly="1" fieldPosition="0">
        <references count="2">
          <reference field="0" count="1" selected="0">
            <x v="26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1">
      <pivotArea dataOnly="0" labelOnly="1" fieldPosition="0">
        <references count="2">
          <reference field="0" count="1" selected="0">
            <x v="26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0">
      <pivotArea dataOnly="0" labelOnly="1" fieldPosition="0">
        <references count="2">
          <reference field="0" count="1" selected="0">
            <x v="26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9">
      <pivotArea dataOnly="0" labelOnly="1" fieldPosition="0">
        <references count="2">
          <reference field="0" count="1" selected="0">
            <x v="268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8">
      <pivotArea dataOnly="0" labelOnly="1" fieldPosition="0">
        <references count="2">
          <reference field="0" count="1" selected="0">
            <x v="26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7">
      <pivotArea dataOnly="0" labelOnly="1" fieldPosition="0">
        <references count="2">
          <reference field="0" count="1" selected="0">
            <x v="27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6">
      <pivotArea dataOnly="0" labelOnly="1" fieldPosition="0">
        <references count="2">
          <reference field="0" count="1" selected="0">
            <x v="271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5">
      <pivotArea dataOnly="0" labelOnly="1" fieldPosition="0">
        <references count="2">
          <reference field="0" count="1" selected="0">
            <x v="272"/>
          </reference>
          <reference field="1" count="18">
            <x v="9"/>
            <x v="11"/>
            <x v="22"/>
            <x v="24"/>
            <x v="53"/>
            <x v="56"/>
            <x v="85"/>
            <x v="88"/>
            <x v="90"/>
            <x v="92"/>
            <x v="93"/>
            <x v="94"/>
            <x v="96"/>
            <x v="97"/>
            <x v="108"/>
            <x v="110"/>
            <x v="130"/>
            <x v="132"/>
          </reference>
        </references>
      </pivotArea>
    </format>
    <format dxfId="14">
      <pivotArea dataOnly="0" labelOnly="1" fieldPosition="0">
        <references count="2">
          <reference field="0" count="1" selected="0">
            <x v="273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3">
      <pivotArea dataOnly="0" labelOnly="1" fieldPosition="0">
        <references count="2">
          <reference field="0" count="1" selected="0">
            <x v="27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2">
      <pivotArea dataOnly="0" labelOnly="1" fieldPosition="0">
        <references count="2">
          <reference field="0" count="1" selected="0">
            <x v="275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1">
      <pivotArea dataOnly="0" labelOnly="1" fieldPosition="0">
        <references count="2">
          <reference field="0" count="1" selected="0">
            <x v="276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10">
      <pivotArea dataOnly="0" labelOnly="1" fieldPosition="0">
        <references count="2">
          <reference field="0" count="1" selected="0">
            <x v="277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9">
      <pivotArea dataOnly="0" labelOnly="1" fieldPosition="0">
        <references count="2">
          <reference field="0" count="1" selected="0">
            <x v="278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8">
      <pivotArea dataOnly="0" labelOnly="1" fieldPosition="0">
        <references count="2">
          <reference field="0" count="1" selected="0">
            <x v="279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7">
      <pivotArea dataOnly="0" labelOnly="1" fieldPosition="0">
        <references count="2">
          <reference field="0" count="1" selected="0">
            <x v="280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6">
      <pivotArea dataOnly="0" labelOnly="1" fieldPosition="0">
        <references count="2">
          <reference field="0" count="1" selected="0">
            <x v="281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5">
      <pivotArea dataOnly="0" labelOnly="1" fieldPosition="0">
        <references count="2">
          <reference field="0" count="1" selected="0">
            <x v="282"/>
          </reference>
          <reference field="1" count="5">
            <x v="9"/>
            <x v="22"/>
            <x v="53"/>
            <x v="108"/>
            <x v="130"/>
          </reference>
        </references>
      </pivotArea>
    </format>
    <format dxfId="4">
      <pivotArea dataOnly="0" labelOnly="1" fieldPosition="0">
        <references count="2">
          <reference field="0" count="1" selected="0">
            <x v="283"/>
          </reference>
          <reference field="1" count="16">
            <x v="9"/>
            <x v="11"/>
            <x v="22"/>
            <x v="24"/>
            <x v="53"/>
            <x v="56"/>
            <x v="85"/>
            <x v="88"/>
            <x v="90"/>
            <x v="92"/>
            <x v="94"/>
            <x v="96"/>
            <x v="108"/>
            <x v="110"/>
            <x v="130"/>
            <x v="132"/>
          </reference>
        </references>
      </pivotArea>
    </format>
    <format dxfId="3">
      <pivotArea dataOnly="0" labelOnly="1" fieldPosition="0">
        <references count="2">
          <reference field="0" count="1" selected="0">
            <x v="284"/>
          </reference>
          <reference field="1" count="8">
            <x v="9"/>
            <x v="22"/>
            <x v="53"/>
            <x v="85"/>
            <x v="90"/>
            <x v="94"/>
            <x v="108"/>
            <x v="130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3BED1A3-56C6-4B47-A5A4-BDB9E2053A7C}" name="tblPayment" displayName="tblPayment" ref="A2:E9646" totalsRowShown="0" headerRowBorderDxfId="6327" tableBorderDxfId="6326">
  <autoFilter ref="A2:E9646" xr:uid="{00000000-0001-0000-0000-000000000000}"/>
  <sortState xmlns:xlrd2="http://schemas.microsoft.com/office/spreadsheetml/2017/richdata2" ref="A3:E9646">
    <sortCondition ref="A2:A9646"/>
  </sortState>
  <tableColumns count="5">
    <tableColumn id="1" xr3:uid="{6B188E7E-6125-4AA6-99AE-D303FEDAE718}" name="Beneficiary Name" dataDxfId="6325" dataCellStyle="Normal 3"/>
    <tableColumn id="2" xr3:uid="{6E621CF3-1C46-4372-B728-EA7A82EB410A}" name="Payment Type" dataDxfId="6324"/>
    <tableColumn id="3" xr3:uid="{B4A9ABE4-CFCF-4422-AE40-0C2CF3715727}" name="Payment Amount" dataDxfId="6323" dataCellStyle="Normal 2"/>
    <tableColumn id="5" xr3:uid="{914388F5-9D93-4399-8150-8790B660A1AC}" name="Payment Date" dataDxfId="6322" dataCellStyle="Normal 2"/>
    <tableColumn id="4" xr3:uid="{ECDDFCF2-9F6D-4D6F-9F58-8FAB8B8D9F9A}" name="Fiscal Year" dataDxfId="6321">
      <calculatedColumnFormula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D245-5717-4FE8-8880-7D568CD645CF}">
  <dimension ref="A1:J286"/>
  <sheetViews>
    <sheetView tabSelected="1" workbookViewId="0">
      <selection activeCell="B3" sqref="B3"/>
    </sheetView>
  </sheetViews>
  <sheetFormatPr defaultColWidth="0" defaultRowHeight="17.5" zeroHeight="1" x14ac:dyDescent="0.45"/>
  <cols>
    <col min="1" max="1" width="46.90625" style="29" bestFit="1" customWidth="1"/>
    <col min="2" max="2" width="65.08984375" style="29" customWidth="1"/>
    <col min="3" max="3" width="24.08984375" style="47" customWidth="1"/>
    <col min="4" max="4" width="18.453125" style="53" customWidth="1"/>
    <col min="5" max="5" width="15.453125" style="29" customWidth="1"/>
    <col min="6" max="7" width="8.81640625" style="29" hidden="1" customWidth="1"/>
    <col min="8" max="8" width="31.90625" style="29" hidden="1" customWidth="1"/>
    <col min="9" max="9" width="5.54296875" style="29" hidden="1" customWidth="1"/>
    <col min="10" max="10" width="16.90625" style="29" hidden="1" customWidth="1"/>
    <col min="11" max="16384" width="8.81640625" style="29" hidden="1"/>
  </cols>
  <sheetData>
    <row r="1" spans="1:10" ht="25" x14ac:dyDescent="0.7">
      <c r="A1" s="77" t="s">
        <v>439</v>
      </c>
      <c r="B1" s="82"/>
      <c r="C1" s="82"/>
      <c r="D1" s="82"/>
      <c r="E1" s="82"/>
    </row>
    <row r="2" spans="1:10" ht="18" thickBot="1" x14ac:dyDescent="0.5">
      <c r="A2" s="78" t="s">
        <v>452</v>
      </c>
      <c r="B2" s="83"/>
      <c r="C2" s="83"/>
      <c r="D2" s="83"/>
      <c r="E2" s="83"/>
      <c r="H2" s="29" t="str" cm="1">
        <f t="array" ref="H2:H286">_xlfn._xlws.SORT(_xlfn.UNIQUE(_xlfn._xlws.FILTER(tblPayment[Beneficiary Name], tblPayment[Beneficiary Name]&lt;&gt;"")))</f>
        <v xml:space="preserve"> California</v>
      </c>
      <c r="J2" s="29" t="s">
        <v>446</v>
      </c>
    </row>
    <row r="3" spans="1:10" ht="18.5" thickTop="1" thickBot="1" x14ac:dyDescent="0.5">
      <c r="A3" s="49" t="s">
        <v>431</v>
      </c>
      <c r="B3" s="68" t="s">
        <v>232</v>
      </c>
      <c r="C3" s="80"/>
      <c r="D3" s="81"/>
      <c r="E3" s="79"/>
      <c r="H3" s="29" t="str">
        <v>Agoura Hills City</v>
      </c>
      <c r="J3" s="29" t="s">
        <v>447</v>
      </c>
    </row>
    <row r="4" spans="1:10" ht="18.5" thickTop="1" thickBot="1" x14ac:dyDescent="0.5">
      <c r="A4" s="49" t="s">
        <v>445</v>
      </c>
      <c r="B4" s="68" t="s">
        <v>446</v>
      </c>
      <c r="C4" s="80"/>
      <c r="D4" s="81"/>
      <c r="E4" s="79"/>
      <c r="H4" s="29" t="str">
        <v>Alameda County</v>
      </c>
      <c r="J4" s="29" t="s">
        <v>448</v>
      </c>
    </row>
    <row r="5" spans="1:10" ht="18" thickTop="1" x14ac:dyDescent="0.45">
      <c r="A5" s="79"/>
      <c r="B5" s="79"/>
      <c r="C5" s="80"/>
      <c r="D5" s="81"/>
      <c r="E5" s="79"/>
      <c r="H5" s="29" t="str">
        <v>Albany City</v>
      </c>
      <c r="J5" s="29" t="s">
        <v>449</v>
      </c>
    </row>
    <row r="6" spans="1:10" x14ac:dyDescent="0.45">
      <c r="A6" s="49" t="s">
        <v>441</v>
      </c>
      <c r="B6" s="50">
        <f>SUBTOTAL(109, B7:B14)</f>
        <v>139278658.47999999</v>
      </c>
      <c r="C6" s="80"/>
      <c r="D6" s="81"/>
      <c r="E6" s="79"/>
      <c r="H6" s="29" t="str">
        <v>Alhambra City</v>
      </c>
      <c r="J6" s="29" t="s">
        <v>450</v>
      </c>
    </row>
    <row r="7" spans="1:10" x14ac:dyDescent="0.45">
      <c r="A7" s="29" t="s">
        <v>432</v>
      </c>
      <c r="B7" s="47">
        <f>IF($B$4="All Years", SUMIFS(tblPayment[Payment Amount], tblPayment[Beneficiary Name], $B$3, tblPayment[Payment Type], "*Allergan*", tblPayment[Payment Type], "*abatement*"), SUMIFS(tblPayment[Payment Amount], tblPayment[Beneficiary Name], $B$3, tblPayment[Payment Type], "*Allergan*", tblPayment[Payment Type], "*abatement*", tblPayment[Fiscal Year], $B$4))</f>
        <v>8576451.3599999994</v>
      </c>
      <c r="C7" s="80"/>
      <c r="D7" s="81"/>
      <c r="E7" s="79"/>
      <c r="H7" s="29" t="str">
        <v>Amador County</v>
      </c>
    </row>
    <row r="8" spans="1:10" x14ac:dyDescent="0.45">
      <c r="A8" s="29" t="s">
        <v>433</v>
      </c>
      <c r="B8" s="47">
        <f>IF($B$4="All Years", SUMIFS(tblPayment[Payment Amount], tblPayment[Beneficiary Name], $B$3, tblPayment[Payment Type], "*CVS*", tblPayment[Payment Type], "*abatement*"), SUMIFS(tblPayment[Payment Amount], tblPayment[Beneficiary Name], $B$3, tblPayment[Payment Type], "*CVS*", tblPayment[Payment Type], "*abatement*", tblPayment[Fiscal Year], $B$4))</f>
        <v>11195270.779999999</v>
      </c>
      <c r="C8" s="80"/>
      <c r="D8" s="81"/>
      <c r="E8" s="79"/>
      <c r="H8" s="29" t="str">
        <v>American Canyon City</v>
      </c>
    </row>
    <row r="9" spans="1:10" x14ac:dyDescent="0.45">
      <c r="A9" s="29" t="s">
        <v>442</v>
      </c>
      <c r="B9" s="47">
        <f>IF($B$4="All Years", SUMIFS(tblPayment[Payment Amount], tblPayment[Beneficiary Name], $B$3, tblPayment[Payment Type], "*Distributor*", tblPayment[Payment Type], "*abatement*"), SUMIFS(tblPayment[Payment Amount], tblPayment[Beneficiary Name], $B$3, tblPayment[Payment Type], "*Distributor*", tblPayment[Payment Type], "*abatement*", tblPayment[Fiscal Year], $B$4))</f>
        <v>44299856.159999996</v>
      </c>
      <c r="C9" s="80"/>
      <c r="D9" s="81"/>
      <c r="E9" s="79"/>
      <c r="H9" s="29" t="str">
        <v>Anaheim City</v>
      </c>
    </row>
    <row r="10" spans="1:10" x14ac:dyDescent="0.45">
      <c r="A10" s="29" t="s">
        <v>434</v>
      </c>
      <c r="B10" s="47">
        <f>IF($B$4="All Years", SUMIFS(tblPayment[Payment Amount], tblPayment[Beneficiary Name], $B$3, tblPayment[Payment Type], "*Janssen*", tblPayment[Payment Type], "*abatement*"), SUMIFS(tblPayment[Payment Amount], tblPayment[Beneficiary Name], $B$3, tblPayment[Payment Type], "*Janssen*", tblPayment[Payment Type], "*abatement*", tblPayment[Fiscal Year], $B$4))</f>
        <v>31222607.77</v>
      </c>
      <c r="C10" s="80"/>
      <c r="D10" s="81"/>
      <c r="E10" s="79"/>
      <c r="H10" s="29" t="str">
        <v>Apple Valley Town</v>
      </c>
    </row>
    <row r="11" spans="1:10" x14ac:dyDescent="0.45">
      <c r="A11" s="29" t="s">
        <v>435</v>
      </c>
      <c r="B11" s="47">
        <f>IF($B$4="All Years", SUMIFS(tblPayment[Payment Amount], tblPayment[Beneficiary Name], $B$3, tblPayment[Payment Type], "*Kroger*", tblPayment[Payment Type], "*abatement*"), SUMIFS(tblPayment[Payment Amount], tblPayment[Beneficiary Name], $B$3, tblPayment[Payment Type], "*Kroger*", tblPayment[Payment Type], "*abatement*", tblPayment[Fiscal Year], $B$4))</f>
        <v>2155165.15</v>
      </c>
      <c r="C11" s="80"/>
      <c r="D11" s="81"/>
      <c r="E11" s="79"/>
      <c r="H11" s="29" t="str">
        <v>Arcadia City</v>
      </c>
    </row>
    <row r="12" spans="1:10" x14ac:dyDescent="0.45">
      <c r="A12" s="29" t="s">
        <v>436</v>
      </c>
      <c r="B12" s="47">
        <f>IF($B$4="All Years", SUMIFS(tblPayment[Payment Amount], tblPayment[Beneficiary Name], $B$3, tblPayment[Payment Type], "*Teva*", tblPayment[Payment Type], "*abatement*"), SUMIFS(tblPayment[Payment Amount], tblPayment[Beneficiary Name], $B$3, tblPayment[Payment Type], "*Teva*", tblPayment[Payment Type], "*abatement*", tblPayment[Fiscal Year], $B$4))</f>
        <v>7803663.4500000002</v>
      </c>
      <c r="C12" s="80"/>
      <c r="D12" s="81"/>
      <c r="E12" s="79"/>
      <c r="H12" s="29" t="str">
        <v>Arcata City</v>
      </c>
    </row>
    <row r="13" spans="1:10" x14ac:dyDescent="0.45">
      <c r="A13" s="29" t="s">
        <v>437</v>
      </c>
      <c r="B13" s="47">
        <f>IF($B$4="All Years", SUMIFS(tblPayment[Payment Amount], tblPayment[Beneficiary Name], $B$3, tblPayment[Payment Type], "*Walgreens*", tblPayment[Payment Type], "*abatement*"), SUMIFS(tblPayment[Payment Amount], tblPayment[Beneficiary Name], $B$3, tblPayment[Payment Type], "*Walgreens*", tblPayment[Payment Type], "*abatement*", tblPayment[Fiscal Year], $B$4))</f>
        <v>9093378.8599999994</v>
      </c>
      <c r="C13" s="80"/>
      <c r="D13" s="81"/>
      <c r="E13" s="79"/>
      <c r="H13" s="29" t="str">
        <v>Arroyo Grande City</v>
      </c>
    </row>
    <row r="14" spans="1:10" x14ac:dyDescent="0.45">
      <c r="A14" s="29" t="s">
        <v>438</v>
      </c>
      <c r="B14" s="47">
        <f>IF($B$4="All Years", SUMIFS(tblPayment[Payment Amount], tblPayment[Beneficiary Name], $B$3, tblPayment[Payment Type], "*Walmart*", tblPayment[Payment Type], "*abatement*"), SUMIFS(tblPayment[Payment Amount], tblPayment[Beneficiary Name], $B$3, tblPayment[Payment Type], "*Walmart*", tblPayment[Payment Type], "*abatement*", tblPayment[Fiscal Year], $B$4))</f>
        <v>24932264.949999999</v>
      </c>
      <c r="C14" s="80"/>
      <c r="D14" s="81"/>
      <c r="E14" s="79"/>
      <c r="H14" s="29" t="str">
        <v>Arvin City</v>
      </c>
    </row>
    <row r="15" spans="1:10" x14ac:dyDescent="0.45">
      <c r="A15" s="49" t="s">
        <v>443</v>
      </c>
      <c r="B15" s="50">
        <f>SUBTOTAL(109, B16:B23)-(B24)</f>
        <v>35028341.510000005</v>
      </c>
      <c r="C15" s="80"/>
      <c r="D15" s="81"/>
      <c r="E15" s="79"/>
      <c r="H15" s="29" t="str">
        <v>Atascadero City</v>
      </c>
    </row>
    <row r="16" spans="1:10" x14ac:dyDescent="0.45">
      <c r="A16" s="29" t="s">
        <v>432</v>
      </c>
      <c r="B16" s="47">
        <f>IF($B$4="All Years", SUMIFS(tblPayment[Payment Amount], tblPayment[Beneficiary Name], $B$3, tblPayment[Payment Type], "*Allergan*", tblPayment[Payment Type], "*subdivision*"), SUMIFS(tblPayment[Payment Amount], tblPayment[Beneficiary Name], $B$3, tblPayment[Payment Type], "*Allergan*", tblPayment[Payment Type], "*subdivision*", tblPayment[Fiscal Year], $B$4))</f>
        <v>2284044.5299999998</v>
      </c>
      <c r="C16" s="80"/>
      <c r="D16" s="81"/>
      <c r="E16" s="79"/>
      <c r="H16" s="29" t="str">
        <v>Auburn City</v>
      </c>
    </row>
    <row r="17" spans="1:8" x14ac:dyDescent="0.45">
      <c r="A17" s="29" t="s">
        <v>433</v>
      </c>
      <c r="B17" s="47">
        <f>IF($B$4="All Years", SUMIFS(tblPayment[Payment Amount], tblPayment[Beneficiary Name], $B$3, tblPayment[Payment Type], "*CVS*", tblPayment[Payment Type], "*subdivision*"), SUMIFS(tblPayment[Payment Amount], tblPayment[Beneficiary Name], $B$3, tblPayment[Payment Type], "*CVS*", tblPayment[Payment Type], "*subdivision*", tblPayment[Fiscal Year], $B$4))</f>
        <v>2870928.3499999996</v>
      </c>
      <c r="C17" s="80"/>
      <c r="D17" s="81"/>
      <c r="E17" s="79"/>
      <c r="H17" s="29" t="str">
        <v>Avenal City</v>
      </c>
    </row>
    <row r="18" spans="1:8" x14ac:dyDescent="0.45">
      <c r="A18" s="29" t="s">
        <v>442</v>
      </c>
      <c r="B18" s="47">
        <f>IF($B$4="All Years", SUMIFS(tblPayment[Payment Amount], tblPayment[Beneficiary Name], $B$3, tblPayment[Payment Type], "*Distributor*", tblPayment[Payment Type], "*subdivision*"), SUMIFS(tblPayment[Payment Amount], tblPayment[Beneficiary Name], $B$3, tblPayment[Payment Type], "*Distributor*", tblPayment[Payment Type], "*subdivision*", tblPayment[Fiscal Year], $B$4))</f>
        <v>10766149.439999999</v>
      </c>
      <c r="C18" s="80"/>
      <c r="D18" s="81"/>
      <c r="E18" s="79"/>
      <c r="H18" s="29" t="str">
        <v>Azusa City</v>
      </c>
    </row>
    <row r="19" spans="1:8" x14ac:dyDescent="0.45">
      <c r="A19" s="29" t="s">
        <v>434</v>
      </c>
      <c r="B19" s="47">
        <f>IF($B$4="All Years", SUMIFS(tblPayment[Payment Amount], tblPayment[Beneficiary Name], $B$3, tblPayment[Payment Type], "*Janssen*", tblPayment[Payment Type], "*subdivision*"), SUMIFS(tblPayment[Payment Amount], tblPayment[Beneficiary Name], $B$3, tblPayment[Payment Type], "*Janssen*", tblPayment[Payment Type], "*subdivision*", tblPayment[Fiscal Year], $B$4))</f>
        <v>7767991.8800000008</v>
      </c>
      <c r="C19" s="80"/>
      <c r="D19" s="81"/>
      <c r="E19" s="79"/>
      <c r="H19" s="29" t="str">
        <v>Bakersfield City</v>
      </c>
    </row>
    <row r="20" spans="1:8" x14ac:dyDescent="0.45">
      <c r="A20" s="29" t="s">
        <v>435</v>
      </c>
      <c r="B20" s="47">
        <f>IF($B$4="All Years", SUMIFS(tblPayment[Payment Amount], tblPayment[Beneficiary Name], $B$3, tblPayment[Payment Type], "*Kroger*", tblPayment[Payment Type], "*subdivision*"), SUMIFS(tblPayment[Payment Amount], tblPayment[Beneficiary Name], $B$3, tblPayment[Payment Type], "*Kroger*", tblPayment[Payment Type], "*subdivision*", tblPayment[Fiscal Year], $B$4))</f>
        <v>552902.08000000007</v>
      </c>
      <c r="C20" s="80"/>
      <c r="D20" s="81"/>
      <c r="E20" s="79"/>
      <c r="H20" s="29" t="str">
        <v>Baldwin Park City</v>
      </c>
    </row>
    <row r="21" spans="1:8" x14ac:dyDescent="0.45">
      <c r="A21" s="29" t="s">
        <v>436</v>
      </c>
      <c r="B21" s="47">
        <f>IF($B$4="All Years", SUMIFS(tblPayment[Payment Amount], tblPayment[Beneficiary Name], $B$3, tblPayment[Payment Type], "*Teva*", tblPayment[Payment Type], "*subdivision*"), SUMIFS(tblPayment[Payment Amount], tblPayment[Beneficiary Name], $B$3, tblPayment[Payment Type], "*Teva*", tblPayment[Payment Type], "*subdivision*", tblPayment[Fiscal Year], $B$4))</f>
        <v>2078238.65</v>
      </c>
      <c r="C21" s="80"/>
      <c r="D21" s="81"/>
      <c r="E21" s="79"/>
      <c r="H21" s="29" t="str">
        <v>Barstow City</v>
      </c>
    </row>
    <row r="22" spans="1:8" x14ac:dyDescent="0.45">
      <c r="A22" s="29" t="s">
        <v>437</v>
      </c>
      <c r="B22" s="47">
        <f>IF($B$4="All Years", SUMIFS(tblPayment[Payment Amount], tblPayment[Beneficiary Name], $B$3, tblPayment[Payment Type], "*Walgreens*", tblPayment[Payment Type], "*subdivision*"), SUMIFS(tblPayment[Payment Amount], tblPayment[Beneficiary Name], $B$3, tblPayment[Payment Type], "*Walgreens*", tblPayment[Payment Type], "*subdivision*", tblPayment[Fiscal Year], $B$4))</f>
        <v>2332373.0299999998</v>
      </c>
      <c r="C22" s="80"/>
      <c r="D22" s="81"/>
      <c r="E22" s="79"/>
      <c r="H22" s="29" t="str">
        <v>Beaumont City</v>
      </c>
    </row>
    <row r="23" spans="1:8" x14ac:dyDescent="0.45">
      <c r="A23" s="29" t="s">
        <v>438</v>
      </c>
      <c r="B23" s="47">
        <f>IF($B$4="All Years", SUMIFS(tblPayment[Payment Amount], tblPayment[Beneficiary Name], $B$3, tblPayment[Payment Type], "*Walmart*", tblPayment[Payment Type], "*subdivision*"), SUMIFS(tblPayment[Payment Amount], tblPayment[Beneficiary Name], $B$3, tblPayment[Payment Type], "*Walmart*", tblPayment[Payment Type], "*subdivision*", tblPayment[Fiscal Year], $B$4))</f>
        <v>6394874.8500000006</v>
      </c>
      <c r="C23" s="80"/>
      <c r="D23" s="81"/>
      <c r="E23" s="79"/>
      <c r="H23" s="29" t="str">
        <v>Bell City</v>
      </c>
    </row>
    <row r="24" spans="1:8" x14ac:dyDescent="0.45">
      <c r="A24" s="49" t="s">
        <v>444</v>
      </c>
      <c r="B24" s="50">
        <f>IF($B$4="All Years", SUMIFS(tblPayment[Payment Amount], tblPayment[Beneficiary Name], $B$3, tblPayment[Payment Type], "*Special*"), SUMIFS(tblPayment[Payment Amount], tblPayment[Beneficiary Name], $B$3, tblPayment[Payment Type], "*Special*", tblPayment[Fiscal Year], $B$4))</f>
        <v>19161.3</v>
      </c>
      <c r="C24" s="80"/>
      <c r="D24" s="81"/>
      <c r="E24" s="79"/>
      <c r="H24" s="29" t="str">
        <v>Bell Gardens City</v>
      </c>
    </row>
    <row r="25" spans="1:8" x14ac:dyDescent="0.45">
      <c r="A25" s="79"/>
      <c r="B25" s="79"/>
      <c r="C25" s="80"/>
      <c r="D25" s="81"/>
      <c r="E25" s="79"/>
      <c r="H25" s="29" t="str">
        <v>Berkeley City</v>
      </c>
    </row>
    <row r="26" spans="1:8" x14ac:dyDescent="0.45">
      <c r="A26" s="49" t="s">
        <v>440</v>
      </c>
      <c r="B26" s="79"/>
      <c r="C26" s="80"/>
      <c r="D26" s="81"/>
      <c r="E26" s="79"/>
      <c r="H26" s="29" t="str">
        <v>Beverly Hills City</v>
      </c>
    </row>
    <row r="27" spans="1:8" x14ac:dyDescent="0.45">
      <c r="A27" s="48" t="s">
        <v>0</v>
      </c>
      <c r="B27" s="48" t="s">
        <v>1</v>
      </c>
      <c r="C27" s="51" t="s">
        <v>2</v>
      </c>
      <c r="D27" s="52" t="s">
        <v>3</v>
      </c>
      <c r="E27" s="52" t="s">
        <v>451</v>
      </c>
      <c r="H27" s="29" t="str">
        <v>Blythe City</v>
      </c>
    </row>
    <row r="28" spans="1:8" x14ac:dyDescent="0.45">
      <c r="A28" s="29" t="str" cm="1">
        <f t="array" ref="A28:E86">IF($B$4="All Years", _xlfn._xlws.FILTER(tblPayment[[Beneficiary Name]:[Fiscal Year]],tblPayment[Beneficiary Name]=$B$3, "No payments found"), _xlfn._xlws.FILTER(tblPayment[[Beneficiary Name]:[Fiscal Year]],(tblPayment[Beneficiary Name]=$B$3)*(tblPayment[Fiscal Year]=$B$4), "No payments found"))</f>
        <v>Los Angeles County</v>
      </c>
      <c r="B28" s="29" t="str">
        <v>Allergan Payment 1 - Abatement Fund</v>
      </c>
      <c r="C28" s="47">
        <v>2922652.34</v>
      </c>
      <c r="D28" s="53">
        <v>45534</v>
      </c>
      <c r="E28" s="54" t="str">
        <v>2024-25</v>
      </c>
      <c r="H28" s="29" t="str">
        <v>Brawley City</v>
      </c>
    </row>
    <row r="29" spans="1:8" x14ac:dyDescent="0.45">
      <c r="A29" s="29" t="str">
        <v>Los Angeles County</v>
      </c>
      <c r="B29" s="29" t="str">
        <v>Allergan Payment 1 - Subdivision Fund</v>
      </c>
      <c r="C29" s="47">
        <v>778455.87</v>
      </c>
      <c r="D29" s="53">
        <v>45534</v>
      </c>
      <c r="E29" s="54" t="str">
        <v>2024-25</v>
      </c>
      <c r="H29" s="29" t="str">
        <v>Brea City</v>
      </c>
    </row>
    <row r="30" spans="1:8" x14ac:dyDescent="0.45">
      <c r="A30" s="29" t="str">
        <v>Los Angeles County</v>
      </c>
      <c r="B30" s="29" t="str">
        <v>Allergan Payment 2 - Abatement Fund</v>
      </c>
      <c r="C30" s="47">
        <v>2826308.09</v>
      </c>
      <c r="D30" s="53">
        <v>45534</v>
      </c>
      <c r="E30" s="54" t="str">
        <v>2024-25</v>
      </c>
      <c r="H30" s="29" t="str">
        <v>Buena Park City</v>
      </c>
    </row>
    <row r="31" spans="1:8" x14ac:dyDescent="0.45">
      <c r="A31" s="29" t="str">
        <v>Los Angeles County</v>
      </c>
      <c r="B31" s="29" t="str">
        <v>Allergan Payment 2 - Subdivision Fund</v>
      </c>
      <c r="C31" s="47">
        <v>752794.33</v>
      </c>
      <c r="D31" s="53">
        <v>45534</v>
      </c>
      <c r="E31" s="54" t="str">
        <v>2024-25</v>
      </c>
      <c r="H31" s="29" t="str">
        <v>Burbank City</v>
      </c>
    </row>
    <row r="32" spans="1:8" x14ac:dyDescent="0.45">
      <c r="A32" s="29" t="str">
        <v>Los Angeles County</v>
      </c>
      <c r="B32" s="29" t="str">
        <v>Allergan Payment 3 - Abatement Fund</v>
      </c>
      <c r="C32" s="47">
        <v>2827490.93</v>
      </c>
      <c r="D32" s="53">
        <v>45877</v>
      </c>
      <c r="E32" s="54" t="str">
        <v>2025-26</v>
      </c>
      <c r="H32" s="29" t="str">
        <v>Burlingame City</v>
      </c>
    </row>
    <row r="33" spans="1:8" x14ac:dyDescent="0.45">
      <c r="A33" s="29" t="str">
        <v>Los Angeles County</v>
      </c>
      <c r="B33" s="29" t="str">
        <v>Allergan Payment 3 - Subdivision Fund</v>
      </c>
      <c r="C33" s="47">
        <v>752794.33</v>
      </c>
      <c r="D33" s="53">
        <v>45877</v>
      </c>
      <c r="E33" s="54" t="str">
        <v>2025-26</v>
      </c>
      <c r="H33" s="29" t="str">
        <v>Butte County</v>
      </c>
    </row>
    <row r="34" spans="1:8" x14ac:dyDescent="0.45">
      <c r="A34" s="29" t="str">
        <v>Los Angeles County</v>
      </c>
      <c r="B34" s="29" t="str">
        <v>CVS Payment 1 - Abatement Fund</v>
      </c>
      <c r="C34" s="47">
        <v>3340637.36</v>
      </c>
      <c r="D34" s="53">
        <v>45519</v>
      </c>
      <c r="E34" s="54" t="str">
        <v>2024-25</v>
      </c>
      <c r="H34" s="29" t="str">
        <v>Calabasas City</v>
      </c>
    </row>
    <row r="35" spans="1:8" x14ac:dyDescent="0.45">
      <c r="A35" s="29" t="str">
        <v>Los Angeles County</v>
      </c>
      <c r="B35" s="29" t="str">
        <v>CVS Payment 1 - Subdivision Fund</v>
      </c>
      <c r="C35" s="47">
        <v>856844.59</v>
      </c>
      <c r="D35" s="53">
        <v>45519</v>
      </c>
      <c r="E35" s="54" t="str">
        <v>2024-25</v>
      </c>
      <c r="H35" s="29" t="str">
        <v>Calaveras County</v>
      </c>
    </row>
    <row r="36" spans="1:8" x14ac:dyDescent="0.45">
      <c r="A36" s="29" t="str">
        <v>Los Angeles County</v>
      </c>
      <c r="B36" s="29" t="str">
        <v>CVS Payment 2 - Abatement Fund</v>
      </c>
      <c r="C36" s="47">
        <v>2618864.2599999998</v>
      </c>
      <c r="D36" s="53">
        <v>45519</v>
      </c>
      <c r="E36" s="54" t="str">
        <v>2024-25</v>
      </c>
      <c r="H36" s="29" t="str">
        <v>Calexico City</v>
      </c>
    </row>
    <row r="37" spans="1:8" x14ac:dyDescent="0.45">
      <c r="A37" s="29" t="str">
        <v>Los Angeles County</v>
      </c>
      <c r="B37" s="29" t="str">
        <v>CVS Payment 2 - Subdivision Fund</v>
      </c>
      <c r="C37" s="47">
        <v>671716.04</v>
      </c>
      <c r="D37" s="53">
        <v>45519</v>
      </c>
      <c r="E37" s="54" t="str">
        <v>2024-25</v>
      </c>
      <c r="H37" s="29" t="str">
        <v>Campbell City</v>
      </c>
    </row>
    <row r="38" spans="1:8" x14ac:dyDescent="0.45">
      <c r="A38" s="29" t="str">
        <v>Los Angeles County</v>
      </c>
      <c r="B38" s="29" t="str">
        <v>CVS Payment 3 - Abatement Fund</v>
      </c>
      <c r="C38" s="47">
        <v>5235769.16</v>
      </c>
      <c r="D38" s="53">
        <v>45877</v>
      </c>
      <c r="E38" s="54" t="str">
        <v>2025-26</v>
      </c>
      <c r="H38" s="29" t="str">
        <v>Carlsbad City</v>
      </c>
    </row>
    <row r="39" spans="1:8" x14ac:dyDescent="0.45">
      <c r="A39" s="29" t="str">
        <v>Los Angeles County</v>
      </c>
      <c r="B39" s="29" t="str">
        <v>CVS Payment 3 - Subdivision Fund</v>
      </c>
      <c r="C39" s="47">
        <v>1342367.72</v>
      </c>
      <c r="D39" s="53">
        <v>45877</v>
      </c>
      <c r="E39" s="54" t="str">
        <v>2025-26</v>
      </c>
      <c r="H39" s="29" t="str">
        <v>Cathedral City</v>
      </c>
    </row>
    <row r="40" spans="1:8" x14ac:dyDescent="0.45">
      <c r="A40" s="29" t="str">
        <v>Los Angeles County</v>
      </c>
      <c r="B40" s="29" t="str">
        <v>Distributor Payment 1 - Abatement Fund</v>
      </c>
      <c r="C40" s="47">
        <v>7785340.9199999999</v>
      </c>
      <c r="D40" s="53">
        <v>44880</v>
      </c>
      <c r="E40" s="54" t="str">
        <v>2022-23</v>
      </c>
      <c r="H40" s="29" t="str">
        <v>Chico City</v>
      </c>
    </row>
    <row r="41" spans="1:8" x14ac:dyDescent="0.45">
      <c r="A41" s="29" t="str">
        <v>Los Angeles County</v>
      </c>
      <c r="B41" s="29" t="str">
        <v>Distributor Payment 1 - Subdivision Fund</v>
      </c>
      <c r="C41" s="47">
        <v>2005198.33</v>
      </c>
      <c r="D41" s="53">
        <v>44880</v>
      </c>
      <c r="E41" s="54" t="str">
        <v>2022-23</v>
      </c>
      <c r="H41" s="29" t="str">
        <v>Chula Vista City</v>
      </c>
    </row>
    <row r="42" spans="1:8" x14ac:dyDescent="0.45">
      <c r="A42" s="29" t="str">
        <v>Los Angeles County</v>
      </c>
      <c r="B42" s="29" t="str">
        <v>Distributor Payment 1a - Abatement Fund</v>
      </c>
      <c r="C42" s="47">
        <v>4932.34</v>
      </c>
      <c r="D42" s="53">
        <v>44957</v>
      </c>
      <c r="E42" s="54" t="str">
        <v>2022-23</v>
      </c>
      <c r="H42" s="29" t="str">
        <v>Citrus Heights City</v>
      </c>
    </row>
    <row r="43" spans="1:8" x14ac:dyDescent="0.45">
      <c r="A43" s="29" t="str">
        <v>Los Angeles County</v>
      </c>
      <c r="B43" s="29" t="str">
        <v>Distributor Payment 1b - Abatement Fund</v>
      </c>
      <c r="C43" s="47">
        <v>1708.84</v>
      </c>
      <c r="D43" s="53">
        <v>45016</v>
      </c>
      <c r="E43" s="54" t="str">
        <v>2022-23</v>
      </c>
      <c r="H43" s="29" t="str">
        <v>City Of Antioch</v>
      </c>
    </row>
    <row r="44" spans="1:8" x14ac:dyDescent="0.45">
      <c r="A44" s="29" t="str">
        <v>Los Angeles County</v>
      </c>
      <c r="B44" s="29" t="str">
        <v>Distributor Payment 2 - Abatement Fund</v>
      </c>
      <c r="C44" s="47">
        <v>8180770.9299999997</v>
      </c>
      <c r="D44" s="53">
        <v>44925</v>
      </c>
      <c r="E44" s="54" t="str">
        <v>2022-23</v>
      </c>
      <c r="H44" s="29" t="str">
        <v>City Of Lathrop</v>
      </c>
    </row>
    <row r="45" spans="1:8" x14ac:dyDescent="0.45">
      <c r="A45" s="29" t="str">
        <v>Los Angeles County</v>
      </c>
      <c r="B45" s="29" t="str">
        <v>Distributor Payment 2 - Subdivision Fund</v>
      </c>
      <c r="C45" s="47">
        <v>2107365.69</v>
      </c>
      <c r="D45" s="53">
        <v>44925</v>
      </c>
      <c r="E45" s="54" t="str">
        <v>2022-23</v>
      </c>
      <c r="H45" s="29" t="str">
        <v>City Of Santa Cruz</v>
      </c>
    </row>
    <row r="46" spans="1:8" x14ac:dyDescent="0.45">
      <c r="A46" s="29" t="str">
        <v>Los Angeles County</v>
      </c>
      <c r="B46" s="29" t="str">
        <v>Distributor Payment 2a - Abatement Fund</v>
      </c>
      <c r="C46" s="47">
        <v>1795.9</v>
      </c>
      <c r="D46" s="53">
        <v>45016</v>
      </c>
      <c r="E46" s="54" t="str">
        <v>2022-23</v>
      </c>
      <c r="H46" s="29" t="str">
        <v>Claremont City</v>
      </c>
    </row>
    <row r="47" spans="1:8" x14ac:dyDescent="0.45">
      <c r="A47" s="29" t="str">
        <v>Los Angeles County</v>
      </c>
      <c r="B47" s="29" t="str">
        <v>Distributor Payment 3 - Abatement Fund</v>
      </c>
      <c r="C47" s="47">
        <v>6903035.4800000004</v>
      </c>
      <c r="D47" s="53">
        <v>45140</v>
      </c>
      <c r="E47" s="54" t="str">
        <v>2023-24</v>
      </c>
      <c r="H47" s="29" t="str">
        <v>Clearlake City</v>
      </c>
    </row>
    <row r="48" spans="1:8" x14ac:dyDescent="0.45">
      <c r="A48" s="29" t="str">
        <v>Los Angeles County</v>
      </c>
      <c r="B48" s="29" t="str">
        <v>Distributor Payment 3 - Subdivision Fund</v>
      </c>
      <c r="C48" s="47">
        <v>1775826.8</v>
      </c>
      <c r="D48" s="53">
        <v>45140</v>
      </c>
      <c r="E48" s="54" t="str">
        <v>2023-24</v>
      </c>
      <c r="H48" s="29" t="str">
        <v>Clovis City</v>
      </c>
    </row>
    <row r="49" spans="1:8" x14ac:dyDescent="0.45">
      <c r="A49" s="29" t="str">
        <v>Los Angeles County</v>
      </c>
      <c r="B49" s="29" t="str">
        <v>Distributor Payment 4 - Abatement Fund</v>
      </c>
      <c r="C49" s="47">
        <v>8756515.9499999993</v>
      </c>
      <c r="D49" s="53">
        <v>45504</v>
      </c>
      <c r="E49" s="54" t="str">
        <v>2023-24</v>
      </c>
      <c r="H49" s="29" t="str">
        <v>Coachella City</v>
      </c>
    </row>
    <row r="50" spans="1:8" x14ac:dyDescent="0.45">
      <c r="A50" s="29" t="str">
        <v>Los Angeles County</v>
      </c>
      <c r="B50" s="29" t="str">
        <v>Distributor Payment 4 - Special Master Award of Subdivision Costs</v>
      </c>
      <c r="C50" s="47">
        <v>19161.3</v>
      </c>
      <c r="D50" s="53">
        <v>45504</v>
      </c>
      <c r="E50" s="54" t="str">
        <v>2023-24</v>
      </c>
      <c r="H50" s="29" t="str">
        <v>Colusa County</v>
      </c>
    </row>
    <row r="51" spans="1:8" x14ac:dyDescent="0.45">
      <c r="A51" s="29" t="str">
        <v>Los Angeles County</v>
      </c>
      <c r="B51" s="29" t="str">
        <v>Distributor Payment 4 - Subdivision Fund</v>
      </c>
      <c r="C51" s="47">
        <v>1614861.24</v>
      </c>
      <c r="D51" s="53">
        <v>45504</v>
      </c>
      <c r="E51" s="54" t="str">
        <v>2023-24</v>
      </c>
      <c r="H51" s="29" t="str">
        <v>Compton City</v>
      </c>
    </row>
    <row r="52" spans="1:8" x14ac:dyDescent="0.45">
      <c r="A52" s="29" t="str">
        <v>Los Angeles County</v>
      </c>
      <c r="B52" s="29" t="str">
        <v>Distributor Payment 5 - Abatement Fund</v>
      </c>
      <c r="C52" s="47">
        <v>8776542.1899999995</v>
      </c>
      <c r="D52" s="53">
        <v>45877</v>
      </c>
      <c r="E52" s="54" t="str">
        <v>2025-26</v>
      </c>
      <c r="H52" s="29" t="str">
        <v>Concord City</v>
      </c>
    </row>
    <row r="53" spans="1:8" x14ac:dyDescent="0.45">
      <c r="A53" s="29" t="str">
        <v>Los Angeles County</v>
      </c>
      <c r="B53" s="29" t="str">
        <v>Distributor Payment 5 - Subdivision Fund</v>
      </c>
      <c r="C53" s="47">
        <v>2246120.0499999998</v>
      </c>
      <c r="D53" s="53">
        <v>45877</v>
      </c>
      <c r="E53" s="54" t="str">
        <v>2025-26</v>
      </c>
      <c r="H53" s="29" t="str">
        <v>Contra Costa County</v>
      </c>
    </row>
    <row r="54" spans="1:8" x14ac:dyDescent="0.45">
      <c r="A54" s="29" t="str">
        <v>Los Angeles County</v>
      </c>
      <c r="B54" s="29" t="str">
        <v>Distributor Payment 7 - Abatement Fund</v>
      </c>
      <c r="C54" s="47">
        <v>3889213.61</v>
      </c>
      <c r="D54" s="53">
        <v>45412</v>
      </c>
      <c r="E54" s="54" t="str">
        <v>2023-24</v>
      </c>
      <c r="H54" s="29" t="str">
        <v>Corcoran City</v>
      </c>
    </row>
    <row r="55" spans="1:8" x14ac:dyDescent="0.45">
      <c r="A55" s="29" t="str">
        <v>Los Angeles County</v>
      </c>
      <c r="B55" s="29" t="str">
        <v>Distributor Payment 7 - Subdivision Fund</v>
      </c>
      <c r="C55" s="47">
        <v>997616.03</v>
      </c>
      <c r="D55" s="53">
        <v>45412</v>
      </c>
      <c r="E55" s="54" t="str">
        <v>2023-24</v>
      </c>
      <c r="H55" s="29" t="str">
        <v>Corona City</v>
      </c>
    </row>
    <row r="56" spans="1:8" x14ac:dyDescent="0.45">
      <c r="A56" s="29" t="str">
        <v>Los Angeles County</v>
      </c>
      <c r="B56" s="29" t="str">
        <v>Janssen Payment 1 - Abatement Fund</v>
      </c>
      <c r="C56" s="47">
        <v>2880406.8</v>
      </c>
      <c r="D56" s="53">
        <v>44985</v>
      </c>
      <c r="E56" s="54" t="str">
        <v>2022-23</v>
      </c>
      <c r="H56" s="29" t="str">
        <v>Costa Mesa City</v>
      </c>
    </row>
    <row r="57" spans="1:8" x14ac:dyDescent="0.45">
      <c r="A57" s="29" t="str">
        <v>Los Angeles County</v>
      </c>
      <c r="B57" s="29" t="str">
        <v>Janssen Payment 1 - Subdivision Fund</v>
      </c>
      <c r="C57" s="47">
        <v>713863.49</v>
      </c>
      <c r="D57" s="53">
        <v>44985</v>
      </c>
      <c r="E57" s="54" t="str">
        <v>2022-23</v>
      </c>
      <c r="H57" s="29" t="str">
        <v>Covina City</v>
      </c>
    </row>
    <row r="58" spans="1:8" x14ac:dyDescent="0.45">
      <c r="A58" s="29" t="str">
        <v>Los Angeles County</v>
      </c>
      <c r="B58" s="29" t="str">
        <v>Janssen Payment 2 - Abatement Fund</v>
      </c>
      <c r="C58" s="47">
        <v>6720047.3799999999</v>
      </c>
      <c r="D58" s="53">
        <v>44985</v>
      </c>
      <c r="E58" s="54" t="str">
        <v>2022-23</v>
      </c>
      <c r="H58" s="29" t="str">
        <v>Culver City</v>
      </c>
    </row>
    <row r="59" spans="1:8" x14ac:dyDescent="0.45">
      <c r="A59" s="29" t="str">
        <v>Los Angeles County</v>
      </c>
      <c r="B59" s="29" t="str">
        <v>Janssen Payment 2 - Subdivision Fund</v>
      </c>
      <c r="C59" s="47">
        <v>1665457.96</v>
      </c>
      <c r="D59" s="53">
        <v>44985</v>
      </c>
      <c r="E59" s="54" t="str">
        <v>2022-23</v>
      </c>
      <c r="H59" s="29" t="str">
        <v>Del Norte County</v>
      </c>
    </row>
    <row r="60" spans="1:8" x14ac:dyDescent="0.45">
      <c r="A60" s="29" t="str">
        <v>Los Angeles County</v>
      </c>
      <c r="B60" s="29" t="str">
        <v>Janssen Payment 3 - Abatement Fund</v>
      </c>
      <c r="C60" s="47">
        <v>5020779.47</v>
      </c>
      <c r="D60" s="53">
        <v>45127</v>
      </c>
      <c r="E60" s="54" t="str">
        <v>2022-23</v>
      </c>
      <c r="H60" s="29" t="str">
        <v>Delano City</v>
      </c>
    </row>
    <row r="61" spans="1:8" x14ac:dyDescent="0.45">
      <c r="A61" s="29" t="str">
        <v>Los Angeles County</v>
      </c>
      <c r="B61" s="29" t="str">
        <v>Janssen Payment 3 - Subdivision Fund</v>
      </c>
      <c r="C61" s="47">
        <v>1253015.74</v>
      </c>
      <c r="D61" s="53">
        <v>45127</v>
      </c>
      <c r="E61" s="54" t="str">
        <v>2022-23</v>
      </c>
      <c r="H61" s="29" t="str">
        <v>Desert Hot Springs City</v>
      </c>
    </row>
    <row r="62" spans="1:8" x14ac:dyDescent="0.45">
      <c r="A62" s="29" t="str">
        <v>Los Angeles County</v>
      </c>
      <c r="B62" s="29" t="str">
        <v>Janssen Payment 4 - Abatement Fund</v>
      </c>
      <c r="C62" s="47">
        <v>7895050.9100000001</v>
      </c>
      <c r="D62" s="53">
        <v>45488</v>
      </c>
      <c r="E62" s="54" t="str">
        <v>2023-24</v>
      </c>
      <c r="H62" s="29" t="str">
        <v>Diamond Bar City</v>
      </c>
    </row>
    <row r="63" spans="1:8" x14ac:dyDescent="0.45">
      <c r="A63" s="29" t="str">
        <v>Los Angeles County</v>
      </c>
      <c r="B63" s="29" t="str">
        <v>Janssen Payment 4 - Subdivision Fund</v>
      </c>
      <c r="C63" s="47">
        <v>1963312.96</v>
      </c>
      <c r="D63" s="53">
        <v>45488</v>
      </c>
      <c r="E63" s="54" t="str">
        <v>2023-24</v>
      </c>
      <c r="H63" s="29" t="str">
        <v>Downey City</v>
      </c>
    </row>
    <row r="64" spans="1:8" x14ac:dyDescent="0.45">
      <c r="A64" s="29" t="str">
        <v>Los Angeles County</v>
      </c>
      <c r="B64" s="29" t="str">
        <v>Janssen Payment 5 - Abatement Fund</v>
      </c>
      <c r="C64" s="47">
        <v>8706323.2100000009</v>
      </c>
      <c r="D64" s="53">
        <v>45853</v>
      </c>
      <c r="E64" s="54" t="str">
        <v>2024-25</v>
      </c>
      <c r="H64" s="29" t="str">
        <v>Dublin City</v>
      </c>
    </row>
    <row r="65" spans="1:8" x14ac:dyDescent="0.45">
      <c r="A65" s="29" t="str">
        <v>Los Angeles County</v>
      </c>
      <c r="B65" s="29" t="str">
        <v>Janssen Payment 5 - Subdivision Fund</v>
      </c>
      <c r="C65" s="47">
        <v>2172341.73</v>
      </c>
      <c r="D65" s="53">
        <v>45853</v>
      </c>
      <c r="E65" s="54" t="str">
        <v>2024-25</v>
      </c>
      <c r="H65" s="29" t="str">
        <v>East Palo Alto City</v>
      </c>
    </row>
    <row r="66" spans="1:8" x14ac:dyDescent="0.45">
      <c r="A66" s="29" t="str">
        <v>Los Angeles County</v>
      </c>
      <c r="B66" s="29" t="str">
        <v>Kroger Payment 1 - Abatement Fund</v>
      </c>
      <c r="C66" s="47">
        <v>1104473.6399999999</v>
      </c>
      <c r="D66" s="53">
        <v>45853</v>
      </c>
      <c r="E66" s="54" t="str">
        <v>2024-25</v>
      </c>
      <c r="H66" s="29" t="str">
        <v>El Centro City</v>
      </c>
    </row>
    <row r="67" spans="1:8" x14ac:dyDescent="0.45">
      <c r="A67" s="29" t="str">
        <v>Los Angeles County</v>
      </c>
      <c r="B67" s="29" t="str">
        <v>Kroger Payment 1 - Subdivision Fund</v>
      </c>
      <c r="C67" s="47">
        <v>283349.87</v>
      </c>
      <c r="D67" s="53">
        <v>45853</v>
      </c>
      <c r="E67" s="54" t="str">
        <v>2024-25</v>
      </c>
      <c r="H67" s="29" t="str">
        <v>El Dorado County</v>
      </c>
    </row>
    <row r="68" spans="1:8" x14ac:dyDescent="0.45">
      <c r="A68" s="29" t="str">
        <v>Los Angeles County</v>
      </c>
      <c r="B68" s="29" t="str">
        <v>Kroger Payment 2 - Abatement Fund</v>
      </c>
      <c r="C68" s="47">
        <v>1050691.51</v>
      </c>
      <c r="D68" s="53">
        <v>45853</v>
      </c>
      <c r="E68" s="54" t="str">
        <v>2024-25</v>
      </c>
      <c r="H68" s="29" t="str">
        <v>El Monte City</v>
      </c>
    </row>
    <row r="69" spans="1:8" x14ac:dyDescent="0.45">
      <c r="A69" s="29" t="str">
        <v>Los Angeles County</v>
      </c>
      <c r="B69" s="29" t="str">
        <v>Kroger Payment 2 - Subdivision Fund</v>
      </c>
      <c r="C69" s="47">
        <v>269552.21000000002</v>
      </c>
      <c r="D69" s="53">
        <v>45853</v>
      </c>
      <c r="E69" s="54" t="str">
        <v>2024-25</v>
      </c>
      <c r="H69" s="29" t="str">
        <v>El Paso De Robles (Paso Robles) City</v>
      </c>
    </row>
    <row r="70" spans="1:8" x14ac:dyDescent="0.45">
      <c r="A70" s="29" t="str">
        <v>Los Angeles County</v>
      </c>
      <c r="B70" s="29" t="str">
        <v>McKinsey</v>
      </c>
      <c r="C70" s="47">
        <v>2719266.28</v>
      </c>
      <c r="D70" s="53">
        <v>45541</v>
      </c>
      <c r="E70" s="54" t="str">
        <v>2024-25</v>
      </c>
      <c r="H70" s="29" t="str">
        <v>El Segundo City</v>
      </c>
    </row>
    <row r="71" spans="1:8" x14ac:dyDescent="0.45">
      <c r="A71" s="29" t="str">
        <v>Los Angeles County</v>
      </c>
      <c r="B71" s="29" t="str">
        <v>Teva Payment 1 - Abatement Fund</v>
      </c>
      <c r="C71" s="47">
        <v>2654802.67</v>
      </c>
      <c r="D71" s="53">
        <v>45534</v>
      </c>
      <c r="E71" s="54" t="str">
        <v>2024-25</v>
      </c>
      <c r="H71" s="29" t="str">
        <v>Elk Grove City</v>
      </c>
    </row>
    <row r="72" spans="1:8" x14ac:dyDescent="0.45">
      <c r="A72" s="29" t="str">
        <v>Los Angeles County</v>
      </c>
      <c r="B72" s="29" t="str">
        <v>Teva Payment 1 - Subdivision Fund</v>
      </c>
      <c r="C72" s="47">
        <v>707113.43</v>
      </c>
      <c r="D72" s="53">
        <v>45534</v>
      </c>
      <c r="E72" s="54" t="str">
        <v>2024-25</v>
      </c>
      <c r="H72" s="29" t="str">
        <v>Emeryville City</v>
      </c>
    </row>
    <row r="73" spans="1:8" x14ac:dyDescent="0.45">
      <c r="A73" s="29" t="str">
        <v>Los Angeles County</v>
      </c>
      <c r="B73" s="29" t="str">
        <v>Teva Payment 2 - Abatement Fund</v>
      </c>
      <c r="C73" s="47">
        <v>2573891.79</v>
      </c>
      <c r="D73" s="53">
        <v>45534</v>
      </c>
      <c r="E73" s="54" t="str">
        <v>2024-25</v>
      </c>
      <c r="H73" s="29" t="str">
        <v>Encinitas City</v>
      </c>
    </row>
    <row r="74" spans="1:8" x14ac:dyDescent="0.45">
      <c r="A74" s="29" t="str">
        <v>Los Angeles County</v>
      </c>
      <c r="B74" s="29" t="str">
        <v>Teva Payment 2 - Subdivision Fund</v>
      </c>
      <c r="C74" s="47">
        <v>685562.61</v>
      </c>
      <c r="D74" s="53">
        <v>45534</v>
      </c>
      <c r="E74" s="54" t="str">
        <v>2024-25</v>
      </c>
      <c r="H74" s="29" t="str">
        <v>Escondido City</v>
      </c>
    </row>
    <row r="75" spans="1:8" x14ac:dyDescent="0.45">
      <c r="A75" s="29" t="str">
        <v>Los Angeles County</v>
      </c>
      <c r="B75" s="29" t="str">
        <v>Teva Payment 3 - Abatement Fund</v>
      </c>
      <c r="C75" s="47">
        <v>2574968.9900000002</v>
      </c>
      <c r="D75" s="53">
        <v>45877</v>
      </c>
      <c r="E75" s="54" t="str">
        <v>2025-26</v>
      </c>
      <c r="H75" s="29" t="str">
        <v>Eureka City</v>
      </c>
    </row>
    <row r="76" spans="1:8" x14ac:dyDescent="0.45">
      <c r="A76" s="29" t="str">
        <v>Los Angeles County</v>
      </c>
      <c r="B76" s="29" t="str">
        <v>Teva Payment 3 - Subdivision Fund</v>
      </c>
      <c r="C76" s="47">
        <v>685562.61</v>
      </c>
      <c r="D76" s="53">
        <v>45877</v>
      </c>
      <c r="E76" s="54" t="str">
        <v>2025-26</v>
      </c>
      <c r="H76" s="29" t="str">
        <v>Fairfield City</v>
      </c>
    </row>
    <row r="77" spans="1:8" x14ac:dyDescent="0.45">
      <c r="A77" s="29" t="str">
        <v>Los Angeles County</v>
      </c>
      <c r="B77" s="29" t="str">
        <v>Walgreens Payment 1 - Abatement Fund</v>
      </c>
      <c r="C77" s="47">
        <v>3919334.1</v>
      </c>
      <c r="D77" s="53">
        <v>45519</v>
      </c>
      <c r="E77" s="54" t="str">
        <v>2024-25</v>
      </c>
      <c r="H77" s="29" t="str">
        <v>Farmersville City</v>
      </c>
    </row>
    <row r="78" spans="1:8" x14ac:dyDescent="0.45">
      <c r="A78" s="29" t="str">
        <v>Los Angeles County</v>
      </c>
      <c r="B78" s="29" t="str">
        <v>Walgreens Payment 1 - Subdivision Fund</v>
      </c>
      <c r="C78" s="47">
        <v>1005275.31</v>
      </c>
      <c r="D78" s="53">
        <v>45519</v>
      </c>
      <c r="E78" s="54" t="str">
        <v>2024-25</v>
      </c>
      <c r="H78" s="29" t="str">
        <v>Folsom City</v>
      </c>
    </row>
    <row r="79" spans="1:8" x14ac:dyDescent="0.45">
      <c r="A79" s="29" t="str">
        <v>Los Angeles County</v>
      </c>
      <c r="B79" s="29" t="str">
        <v>Walgreens Payment 2 - Abatement Fund</v>
      </c>
      <c r="C79" s="47">
        <v>2587022.38</v>
      </c>
      <c r="D79" s="53">
        <v>45519</v>
      </c>
      <c r="E79" s="54" t="str">
        <v>2024-25</v>
      </c>
      <c r="H79" s="29" t="str">
        <v>Fontana City</v>
      </c>
    </row>
    <row r="80" spans="1:8" x14ac:dyDescent="0.45">
      <c r="A80" s="29" t="str">
        <v>Los Angeles County</v>
      </c>
      <c r="B80" s="29" t="str">
        <v>Walgreens Payment 2 - Subdivision Fund</v>
      </c>
      <c r="C80" s="47">
        <v>663548.86</v>
      </c>
      <c r="D80" s="53">
        <v>45519</v>
      </c>
      <c r="E80" s="54" t="str">
        <v>2024-25</v>
      </c>
      <c r="H80" s="29" t="str">
        <v>Fortuna City</v>
      </c>
    </row>
    <row r="81" spans="1:8" x14ac:dyDescent="0.45">
      <c r="A81" s="29" t="str">
        <v>Los Angeles County</v>
      </c>
      <c r="B81" s="29" t="str">
        <v>Walgreens Payment 3 - Abatement Fund</v>
      </c>
      <c r="C81" s="47">
        <v>2587022.38</v>
      </c>
      <c r="D81" s="53">
        <v>45762</v>
      </c>
      <c r="E81" s="54" t="str">
        <v>2024-25</v>
      </c>
      <c r="H81" s="29" t="str">
        <v>Foster City</v>
      </c>
    </row>
    <row r="82" spans="1:8" x14ac:dyDescent="0.45">
      <c r="A82" s="29" t="str">
        <v>Los Angeles County</v>
      </c>
      <c r="B82" s="29" t="str">
        <v>Walgreens Payment 3 - Subdivision Fund</v>
      </c>
      <c r="C82" s="47">
        <v>663548.86</v>
      </c>
      <c r="D82" s="53">
        <v>45762</v>
      </c>
      <c r="E82" s="54" t="str">
        <v>2024-25</v>
      </c>
      <c r="H82" s="29" t="str">
        <v>Fountain Valley City</v>
      </c>
    </row>
    <row r="83" spans="1:8" x14ac:dyDescent="0.45">
      <c r="A83" s="29" t="str">
        <v>Los Angeles County</v>
      </c>
      <c r="B83" s="29" t="str">
        <v>Walmart Payment 1 - Abatement Fund</v>
      </c>
      <c r="C83" s="47">
        <v>24601461.73</v>
      </c>
      <c r="D83" s="53">
        <v>45519</v>
      </c>
      <c r="E83" s="54" t="str">
        <v>2024-25</v>
      </c>
      <c r="H83" s="29" t="str">
        <v>Fremont City</v>
      </c>
    </row>
    <row r="84" spans="1:8" x14ac:dyDescent="0.45">
      <c r="A84" s="29" t="str">
        <v>Los Angeles County</v>
      </c>
      <c r="B84" s="29" t="str">
        <v>Walmart Payment 1 - Subdivision Fund</v>
      </c>
      <c r="C84" s="47">
        <v>6310062.1900000004</v>
      </c>
      <c r="D84" s="53">
        <v>45519</v>
      </c>
      <c r="E84" s="54" t="str">
        <v>2024-25</v>
      </c>
      <c r="H84" s="29" t="str">
        <v>Fresno City</v>
      </c>
    </row>
    <row r="85" spans="1:8" x14ac:dyDescent="0.45">
      <c r="A85" s="29" t="str">
        <v>Los Angeles County</v>
      </c>
      <c r="B85" s="29" t="str">
        <v>Walmart Payment 3 - Abatement Fund</v>
      </c>
      <c r="C85" s="47">
        <v>330803.21999999997</v>
      </c>
      <c r="D85" s="53">
        <v>45961</v>
      </c>
      <c r="E85" s="54" t="str">
        <v>2025-26</v>
      </c>
      <c r="H85" s="29" t="str">
        <v>Fresno County</v>
      </c>
    </row>
    <row r="86" spans="1:8" x14ac:dyDescent="0.45">
      <c r="A86" s="29" t="str">
        <v>Los Angeles County</v>
      </c>
      <c r="B86" s="29" t="str">
        <v>Walmart Payment 3 - Subdivision Fund</v>
      </c>
      <c r="C86" s="47">
        <v>84812.66</v>
      </c>
      <c r="D86" s="53">
        <v>45961</v>
      </c>
      <c r="E86" s="54" t="str">
        <v>2025-26</v>
      </c>
      <c r="H86" s="29" t="str">
        <v>Fullerton City</v>
      </c>
    </row>
    <row r="87" spans="1:8" hidden="1" x14ac:dyDescent="0.45">
      <c r="H87" s="29" t="str">
        <v>Garden Grove City</v>
      </c>
    </row>
    <row r="88" spans="1:8" hidden="1" x14ac:dyDescent="0.45">
      <c r="H88" s="29" t="str">
        <v>Gardena City</v>
      </c>
    </row>
    <row r="89" spans="1:8" hidden="1" x14ac:dyDescent="0.45">
      <c r="H89" s="29" t="str">
        <v>Gilroy City</v>
      </c>
    </row>
    <row r="90" spans="1:8" hidden="1" x14ac:dyDescent="0.45">
      <c r="H90" s="29" t="str">
        <v>Glendale City</v>
      </c>
    </row>
    <row r="91" spans="1:8" hidden="1" x14ac:dyDescent="0.45">
      <c r="H91" s="29" t="str">
        <v>Glendora City</v>
      </c>
    </row>
    <row r="92" spans="1:8" hidden="1" x14ac:dyDescent="0.45">
      <c r="H92" s="29" t="str">
        <v>Glenn County</v>
      </c>
    </row>
    <row r="93" spans="1:8" hidden="1" x14ac:dyDescent="0.45">
      <c r="H93" s="29" t="str">
        <v>Grand Terrace City</v>
      </c>
    </row>
    <row r="94" spans="1:8" hidden="1" x14ac:dyDescent="0.45">
      <c r="H94" s="29" t="str">
        <v>Grover Beach City</v>
      </c>
    </row>
    <row r="95" spans="1:8" hidden="1" x14ac:dyDescent="0.45">
      <c r="H95" s="29" t="str">
        <v>Hanford City</v>
      </c>
    </row>
    <row r="96" spans="1:8" hidden="1" x14ac:dyDescent="0.45">
      <c r="H96" s="29" t="str">
        <v>Hawthorne City</v>
      </c>
    </row>
    <row r="97" spans="8:8" hidden="1" x14ac:dyDescent="0.45">
      <c r="H97" s="29" t="str">
        <v>Hayward City</v>
      </c>
    </row>
    <row r="98" spans="8:8" hidden="1" x14ac:dyDescent="0.45">
      <c r="H98" s="29" t="str">
        <v>Healdsburg City</v>
      </c>
    </row>
    <row r="99" spans="8:8" hidden="1" x14ac:dyDescent="0.45">
      <c r="H99" s="29" t="str">
        <v>Hemet City</v>
      </c>
    </row>
    <row r="100" spans="8:8" hidden="1" x14ac:dyDescent="0.45">
      <c r="H100" s="29" t="str">
        <v>Hercules City</v>
      </c>
    </row>
    <row r="101" spans="8:8" hidden="1" x14ac:dyDescent="0.45">
      <c r="H101" s="29" t="str">
        <v>Hermosa Beach City</v>
      </c>
    </row>
    <row r="102" spans="8:8" hidden="1" x14ac:dyDescent="0.45">
      <c r="H102" s="29" t="str">
        <v>Hesperia City</v>
      </c>
    </row>
    <row r="103" spans="8:8" hidden="1" x14ac:dyDescent="0.45">
      <c r="H103" s="29" t="str">
        <v>Hollister City</v>
      </c>
    </row>
    <row r="104" spans="8:8" hidden="1" x14ac:dyDescent="0.45">
      <c r="H104" s="29" t="str">
        <v>Humboldt County</v>
      </c>
    </row>
    <row r="105" spans="8:8" hidden="1" x14ac:dyDescent="0.45">
      <c r="H105" s="29" t="str">
        <v>Huntington Beach City</v>
      </c>
    </row>
    <row r="106" spans="8:8" hidden="1" x14ac:dyDescent="0.45">
      <c r="H106" s="29" t="str">
        <v>Huntington Park City</v>
      </c>
    </row>
    <row r="107" spans="8:8" hidden="1" x14ac:dyDescent="0.45">
      <c r="H107" s="29" t="str">
        <v>Imperial City</v>
      </c>
    </row>
    <row r="108" spans="8:8" hidden="1" x14ac:dyDescent="0.45">
      <c r="H108" s="29" t="str">
        <v>Imperial County</v>
      </c>
    </row>
    <row r="109" spans="8:8" hidden="1" x14ac:dyDescent="0.45">
      <c r="H109" s="29" t="str">
        <v>Indio City</v>
      </c>
    </row>
    <row r="110" spans="8:8" hidden="1" x14ac:dyDescent="0.45">
      <c r="H110" s="29" t="str">
        <v>Inglewood City</v>
      </c>
    </row>
    <row r="111" spans="8:8" hidden="1" x14ac:dyDescent="0.45">
      <c r="H111" s="29" t="str">
        <v>Inyo County</v>
      </c>
    </row>
    <row r="112" spans="8:8" hidden="1" x14ac:dyDescent="0.45">
      <c r="H112" s="29" t="str">
        <v>Irvine City</v>
      </c>
    </row>
    <row r="113" spans="8:8" hidden="1" x14ac:dyDescent="0.45">
      <c r="H113" s="29" t="str">
        <v>Jurupa Valley City</v>
      </c>
    </row>
    <row r="114" spans="8:8" hidden="1" x14ac:dyDescent="0.45">
      <c r="H114" s="29" t="str">
        <v>Kerman City</v>
      </c>
    </row>
    <row r="115" spans="8:8" hidden="1" x14ac:dyDescent="0.45">
      <c r="H115" s="29" t="str">
        <v>Kern County</v>
      </c>
    </row>
    <row r="116" spans="8:8" hidden="1" x14ac:dyDescent="0.45">
      <c r="H116" s="29" t="str">
        <v>King City</v>
      </c>
    </row>
    <row r="117" spans="8:8" hidden="1" x14ac:dyDescent="0.45">
      <c r="H117" s="29" t="str">
        <v>Kings County</v>
      </c>
    </row>
    <row r="118" spans="8:8" hidden="1" x14ac:dyDescent="0.45">
      <c r="H118" s="29" t="str">
        <v>La Habra City</v>
      </c>
    </row>
    <row r="119" spans="8:8" hidden="1" x14ac:dyDescent="0.45">
      <c r="H119" s="29" t="str">
        <v>La Mesa City</v>
      </c>
    </row>
    <row r="120" spans="8:8" hidden="1" x14ac:dyDescent="0.45">
      <c r="H120" s="29" t="str">
        <v>La Puente City</v>
      </c>
    </row>
    <row r="121" spans="8:8" hidden="1" x14ac:dyDescent="0.45">
      <c r="H121" s="29" t="str">
        <v>La Quinta City</v>
      </c>
    </row>
    <row r="122" spans="8:8" hidden="1" x14ac:dyDescent="0.45">
      <c r="H122" s="29" t="str">
        <v>Laguna Beach City</v>
      </c>
    </row>
    <row r="123" spans="8:8" hidden="1" x14ac:dyDescent="0.45">
      <c r="H123" s="29" t="str">
        <v>Laguna Woods City</v>
      </c>
    </row>
    <row r="124" spans="8:8" hidden="1" x14ac:dyDescent="0.45">
      <c r="H124" s="29" t="str">
        <v>Lake County</v>
      </c>
    </row>
    <row r="125" spans="8:8" hidden="1" x14ac:dyDescent="0.45">
      <c r="H125" s="29" t="str">
        <v>Lake Elsinore City</v>
      </c>
    </row>
    <row r="126" spans="8:8" hidden="1" x14ac:dyDescent="0.45">
      <c r="H126" s="29" t="str">
        <v>Lakeport City</v>
      </c>
    </row>
    <row r="127" spans="8:8" hidden="1" x14ac:dyDescent="0.45">
      <c r="H127" s="29" t="str">
        <v>Lakewood City</v>
      </c>
    </row>
    <row r="128" spans="8:8" hidden="1" x14ac:dyDescent="0.45">
      <c r="H128" s="29" t="str">
        <v>Lancaster City</v>
      </c>
    </row>
    <row r="129" spans="8:8" hidden="1" x14ac:dyDescent="0.45">
      <c r="H129" s="29" t="str">
        <v>Lassen County</v>
      </c>
    </row>
    <row r="130" spans="8:8" hidden="1" x14ac:dyDescent="0.45">
      <c r="H130" s="29" t="str">
        <v>Lemon Grove City</v>
      </c>
    </row>
    <row r="131" spans="8:8" hidden="1" x14ac:dyDescent="0.45">
      <c r="H131" s="29" t="str">
        <v>Lemoore City</v>
      </c>
    </row>
    <row r="132" spans="8:8" hidden="1" x14ac:dyDescent="0.45">
      <c r="H132" s="29" t="str">
        <v>Lindsay City</v>
      </c>
    </row>
    <row r="133" spans="8:8" hidden="1" x14ac:dyDescent="0.45">
      <c r="H133" s="29" t="str">
        <v>Livermore City</v>
      </c>
    </row>
    <row r="134" spans="8:8" hidden="1" x14ac:dyDescent="0.45">
      <c r="H134" s="29" t="str">
        <v>Lompoc City</v>
      </c>
    </row>
    <row r="135" spans="8:8" hidden="1" x14ac:dyDescent="0.45">
      <c r="H135" s="29" t="str">
        <v>Long Beach City</v>
      </c>
    </row>
    <row r="136" spans="8:8" hidden="1" x14ac:dyDescent="0.45">
      <c r="H136" s="29" t="str">
        <v>Los Alamitos City</v>
      </c>
    </row>
    <row r="137" spans="8:8" hidden="1" x14ac:dyDescent="0.45">
      <c r="H137" s="29" t="str">
        <v>Los Angeles City</v>
      </c>
    </row>
    <row r="138" spans="8:8" hidden="1" x14ac:dyDescent="0.45">
      <c r="H138" s="29" t="str">
        <v>Los Angeles County</v>
      </c>
    </row>
    <row r="139" spans="8:8" hidden="1" x14ac:dyDescent="0.45">
      <c r="H139" s="29" t="str">
        <v>Los Gatos Town</v>
      </c>
    </row>
    <row r="140" spans="8:8" hidden="1" x14ac:dyDescent="0.45">
      <c r="H140" s="29" t="str">
        <v>Madera City</v>
      </c>
    </row>
    <row r="141" spans="8:8" hidden="1" x14ac:dyDescent="0.45">
      <c r="H141" s="29" t="str">
        <v>Madera County</v>
      </c>
    </row>
    <row r="142" spans="8:8" hidden="1" x14ac:dyDescent="0.45">
      <c r="H142" s="29" t="str">
        <v>Manhattan Beach City</v>
      </c>
    </row>
    <row r="143" spans="8:8" hidden="1" x14ac:dyDescent="0.45">
      <c r="H143" s="29" t="str">
        <v>Manteca City</v>
      </c>
    </row>
    <row r="144" spans="8:8" hidden="1" x14ac:dyDescent="0.45">
      <c r="H144" s="29" t="str">
        <v>Marin County</v>
      </c>
    </row>
    <row r="145" spans="8:8" hidden="1" x14ac:dyDescent="0.45">
      <c r="H145" s="29" t="str">
        <v>Marina City</v>
      </c>
    </row>
    <row r="146" spans="8:8" hidden="1" x14ac:dyDescent="0.45">
      <c r="H146" s="29" t="str">
        <v>Mariposa County</v>
      </c>
    </row>
    <row r="147" spans="8:8" hidden="1" x14ac:dyDescent="0.45">
      <c r="H147" s="29" t="str">
        <v>Martinez City</v>
      </c>
    </row>
    <row r="148" spans="8:8" hidden="1" x14ac:dyDescent="0.45">
      <c r="H148" s="29" t="str">
        <v>Mcfarland City</v>
      </c>
    </row>
    <row r="149" spans="8:8" hidden="1" x14ac:dyDescent="0.45">
      <c r="H149" s="29" t="str">
        <v>Mendocino County</v>
      </c>
    </row>
    <row r="150" spans="8:8" hidden="1" x14ac:dyDescent="0.45">
      <c r="H150" s="29" t="str">
        <v>Menifee City</v>
      </c>
    </row>
    <row r="151" spans="8:8" hidden="1" x14ac:dyDescent="0.45">
      <c r="H151" s="29" t="str">
        <v>Merced City</v>
      </c>
    </row>
    <row r="152" spans="8:8" hidden="1" x14ac:dyDescent="0.45">
      <c r="H152" s="29" t="str">
        <v>Merced County</v>
      </c>
    </row>
    <row r="153" spans="8:8" hidden="1" x14ac:dyDescent="0.45">
      <c r="H153" s="29" t="str">
        <v>Millbrae City</v>
      </c>
    </row>
    <row r="154" spans="8:8" hidden="1" x14ac:dyDescent="0.45">
      <c r="H154" s="29" t="str">
        <v>Mission Viejo City</v>
      </c>
    </row>
    <row r="155" spans="8:8" hidden="1" x14ac:dyDescent="0.45">
      <c r="H155" s="29" t="str">
        <v>Modesto City</v>
      </c>
    </row>
    <row r="156" spans="8:8" hidden="1" x14ac:dyDescent="0.45">
      <c r="H156" s="29" t="str">
        <v>Modoc County</v>
      </c>
    </row>
    <row r="157" spans="8:8" hidden="1" x14ac:dyDescent="0.45">
      <c r="H157" s="29" t="str">
        <v>Mono County</v>
      </c>
    </row>
    <row r="158" spans="8:8" hidden="1" x14ac:dyDescent="0.45">
      <c r="H158" s="29" t="str">
        <v>Monrovia City</v>
      </c>
    </row>
    <row r="159" spans="8:8" hidden="1" x14ac:dyDescent="0.45">
      <c r="H159" s="29" t="str">
        <v>Montebello City</v>
      </c>
    </row>
    <row r="160" spans="8:8" hidden="1" x14ac:dyDescent="0.45">
      <c r="H160" s="29" t="str">
        <v>Monterey City</v>
      </c>
    </row>
    <row r="161" spans="8:8" hidden="1" x14ac:dyDescent="0.45">
      <c r="H161" s="29" t="str">
        <v>Monterey County</v>
      </c>
    </row>
    <row r="162" spans="8:8" hidden="1" x14ac:dyDescent="0.45">
      <c r="H162" s="29" t="str">
        <v>Monterey Park City</v>
      </c>
    </row>
    <row r="163" spans="8:8" hidden="1" x14ac:dyDescent="0.45">
      <c r="H163" s="29" t="str">
        <v>Moraga Town</v>
      </c>
    </row>
    <row r="164" spans="8:8" hidden="1" x14ac:dyDescent="0.45">
      <c r="H164" s="29" t="str">
        <v>Moreno Valley City</v>
      </c>
    </row>
    <row r="165" spans="8:8" hidden="1" x14ac:dyDescent="0.45">
      <c r="H165" s="29" t="str">
        <v>Murrieta City</v>
      </c>
    </row>
    <row r="166" spans="8:8" hidden="1" x14ac:dyDescent="0.45">
      <c r="H166" s="29" t="str">
        <v>Napa City</v>
      </c>
    </row>
    <row r="167" spans="8:8" hidden="1" x14ac:dyDescent="0.45">
      <c r="H167" s="29" t="str">
        <v>Napa County</v>
      </c>
    </row>
    <row r="168" spans="8:8" hidden="1" x14ac:dyDescent="0.45">
      <c r="H168" s="29" t="str">
        <v>National City</v>
      </c>
    </row>
    <row r="169" spans="8:8" hidden="1" x14ac:dyDescent="0.45">
      <c r="H169" s="29" t="str">
        <v>Nevada County</v>
      </c>
    </row>
    <row r="170" spans="8:8" hidden="1" x14ac:dyDescent="0.45">
      <c r="H170" s="29" t="str">
        <v>Newport Beach City</v>
      </c>
    </row>
    <row r="171" spans="8:8" hidden="1" x14ac:dyDescent="0.45">
      <c r="H171" s="29" t="str">
        <v>Norco City</v>
      </c>
    </row>
    <row r="172" spans="8:8" hidden="1" x14ac:dyDescent="0.45">
      <c r="H172" s="29" t="str">
        <v>Oakland City</v>
      </c>
    </row>
    <row r="173" spans="8:8" hidden="1" x14ac:dyDescent="0.45">
      <c r="H173" s="29" t="str">
        <v>Oakley City</v>
      </c>
    </row>
    <row r="174" spans="8:8" hidden="1" x14ac:dyDescent="0.45">
      <c r="H174" s="29" t="str">
        <v>Oceanside City</v>
      </c>
    </row>
    <row r="175" spans="8:8" hidden="1" x14ac:dyDescent="0.45">
      <c r="H175" s="29" t="str">
        <v>Ontario City</v>
      </c>
    </row>
    <row r="176" spans="8:8" hidden="1" x14ac:dyDescent="0.45">
      <c r="H176" s="29" t="str">
        <v>Orange City</v>
      </c>
    </row>
    <row r="177" spans="8:8" hidden="1" x14ac:dyDescent="0.45">
      <c r="H177" s="29" t="str">
        <v>Orange County</v>
      </c>
    </row>
    <row r="178" spans="8:8" hidden="1" x14ac:dyDescent="0.45">
      <c r="H178" s="29" t="str">
        <v>Orange Cove City</v>
      </c>
    </row>
    <row r="179" spans="8:8" hidden="1" x14ac:dyDescent="0.45">
      <c r="H179" s="29" t="str">
        <v>Oroville City</v>
      </c>
    </row>
    <row r="180" spans="8:8" hidden="1" x14ac:dyDescent="0.45">
      <c r="H180" s="29" t="str">
        <v>Oxnard City</v>
      </c>
    </row>
    <row r="181" spans="8:8" hidden="1" x14ac:dyDescent="0.45">
      <c r="H181" s="29" t="str">
        <v>Pacifica City</v>
      </c>
    </row>
    <row r="182" spans="8:8" hidden="1" x14ac:dyDescent="0.45">
      <c r="H182" s="29" t="str">
        <v>Palm Desert City</v>
      </c>
    </row>
    <row r="183" spans="8:8" hidden="1" x14ac:dyDescent="0.45">
      <c r="H183" s="29" t="str">
        <v>Palm Springs City</v>
      </c>
    </row>
    <row r="184" spans="8:8" hidden="1" x14ac:dyDescent="0.45">
      <c r="H184" s="29" t="str">
        <v>Palmdale City</v>
      </c>
    </row>
    <row r="185" spans="8:8" hidden="1" x14ac:dyDescent="0.45">
      <c r="H185" s="29" t="str">
        <v>Palo Alto City</v>
      </c>
    </row>
    <row r="186" spans="8:8" hidden="1" x14ac:dyDescent="0.45">
      <c r="H186" s="29" t="str">
        <v>Paramount City</v>
      </c>
    </row>
    <row r="187" spans="8:8" hidden="1" x14ac:dyDescent="0.45">
      <c r="H187" s="29" t="str">
        <v>Parlier City</v>
      </c>
    </row>
    <row r="188" spans="8:8" hidden="1" x14ac:dyDescent="0.45">
      <c r="H188" s="29" t="str">
        <v>Pasadena City</v>
      </c>
    </row>
    <row r="189" spans="8:8" hidden="1" x14ac:dyDescent="0.45">
      <c r="H189" s="29" t="str">
        <v>Petaluma City</v>
      </c>
    </row>
    <row r="190" spans="8:8" hidden="1" x14ac:dyDescent="0.45">
      <c r="H190" s="29" t="str">
        <v>Pinole City</v>
      </c>
    </row>
    <row r="191" spans="8:8" hidden="1" x14ac:dyDescent="0.45">
      <c r="H191" s="29" t="str">
        <v>Pittsburg City</v>
      </c>
    </row>
    <row r="192" spans="8:8" hidden="1" x14ac:dyDescent="0.45">
      <c r="H192" s="29" t="str">
        <v>Placentia City</v>
      </c>
    </row>
    <row r="193" spans="8:8" hidden="1" x14ac:dyDescent="0.45">
      <c r="H193" s="29" t="str">
        <v>Placer County</v>
      </c>
    </row>
    <row r="194" spans="8:8" hidden="1" x14ac:dyDescent="0.45">
      <c r="H194" s="29" t="str">
        <v>Placerville City</v>
      </c>
    </row>
    <row r="195" spans="8:8" hidden="1" x14ac:dyDescent="0.45">
      <c r="H195" s="29" t="str">
        <v>Pleasanton City</v>
      </c>
    </row>
    <row r="196" spans="8:8" hidden="1" x14ac:dyDescent="0.45">
      <c r="H196" s="29" t="str">
        <v>Plumas County</v>
      </c>
    </row>
    <row r="197" spans="8:8" hidden="1" x14ac:dyDescent="0.45">
      <c r="H197" s="29" t="str">
        <v>Pomona City</v>
      </c>
    </row>
    <row r="198" spans="8:8" hidden="1" x14ac:dyDescent="0.45">
      <c r="H198" s="29" t="str">
        <v>Rancho Cucamonga City</v>
      </c>
    </row>
    <row r="199" spans="8:8" hidden="1" x14ac:dyDescent="0.45">
      <c r="H199" s="29" t="str">
        <v>Rancho Mirage City</v>
      </c>
    </row>
    <row r="200" spans="8:8" hidden="1" x14ac:dyDescent="0.45">
      <c r="H200" s="29" t="str">
        <v>Red Bluff City</v>
      </c>
    </row>
    <row r="201" spans="8:8" hidden="1" x14ac:dyDescent="0.45">
      <c r="H201" s="29" t="str">
        <v>Redding City</v>
      </c>
    </row>
    <row r="202" spans="8:8" hidden="1" x14ac:dyDescent="0.45">
      <c r="H202" s="29" t="str">
        <v>Redlands City</v>
      </c>
    </row>
    <row r="203" spans="8:8" hidden="1" x14ac:dyDescent="0.45">
      <c r="H203" s="29" t="str">
        <v>Redondo Beach City</v>
      </c>
    </row>
    <row r="204" spans="8:8" hidden="1" x14ac:dyDescent="0.45">
      <c r="H204" s="29" t="str">
        <v>Rialto City</v>
      </c>
    </row>
    <row r="205" spans="8:8" hidden="1" x14ac:dyDescent="0.45">
      <c r="H205" s="29" t="str">
        <v>Richmond City</v>
      </c>
    </row>
    <row r="206" spans="8:8" hidden="1" x14ac:dyDescent="0.45">
      <c r="H206" s="29" t="str">
        <v>Ridgecrest City</v>
      </c>
    </row>
    <row r="207" spans="8:8" hidden="1" x14ac:dyDescent="0.45">
      <c r="H207" s="29" t="str">
        <v>Riverside City</v>
      </c>
    </row>
    <row r="208" spans="8:8" hidden="1" x14ac:dyDescent="0.45">
      <c r="H208" s="29" t="str">
        <v>Riverside County</v>
      </c>
    </row>
    <row r="209" spans="8:8" hidden="1" x14ac:dyDescent="0.45">
      <c r="H209" s="29" t="str">
        <v>Rocklin City</v>
      </c>
    </row>
    <row r="210" spans="8:8" hidden="1" x14ac:dyDescent="0.45">
      <c r="H210" s="29" t="str">
        <v>Rohnert Park City</v>
      </c>
    </row>
    <row r="211" spans="8:8" hidden="1" x14ac:dyDescent="0.45">
      <c r="H211" s="29" t="str">
        <v>Roseville City</v>
      </c>
    </row>
    <row r="212" spans="8:8" hidden="1" x14ac:dyDescent="0.45">
      <c r="H212" s="29" t="str">
        <v>Sacramento City</v>
      </c>
    </row>
    <row r="213" spans="8:8" hidden="1" x14ac:dyDescent="0.45">
      <c r="H213" s="29" t="str">
        <v>Sacramento County</v>
      </c>
    </row>
    <row r="214" spans="8:8" hidden="1" x14ac:dyDescent="0.45">
      <c r="H214" s="29" t="str">
        <v>Salinas City</v>
      </c>
    </row>
    <row r="215" spans="8:8" hidden="1" x14ac:dyDescent="0.45">
      <c r="H215" s="29" t="str">
        <v>San Benito County</v>
      </c>
    </row>
    <row r="216" spans="8:8" hidden="1" x14ac:dyDescent="0.45">
      <c r="H216" s="29" t="str">
        <v>San Bernardino City</v>
      </c>
    </row>
    <row r="217" spans="8:8" hidden="1" x14ac:dyDescent="0.45">
      <c r="H217" s="29" t="str">
        <v>San Bernardino County</v>
      </c>
    </row>
    <row r="218" spans="8:8" hidden="1" x14ac:dyDescent="0.45">
      <c r="H218" s="29" t="str">
        <v>San Bruno City</v>
      </c>
    </row>
    <row r="219" spans="8:8" hidden="1" x14ac:dyDescent="0.45">
      <c r="H219" s="29" t="str">
        <v>San Carlos City</v>
      </c>
    </row>
    <row r="220" spans="8:8" hidden="1" x14ac:dyDescent="0.45">
      <c r="H220" s="29" t="str">
        <v>San Clemente City</v>
      </c>
    </row>
    <row r="221" spans="8:8" hidden="1" x14ac:dyDescent="0.45">
      <c r="H221" s="29" t="str">
        <v>San Diego City</v>
      </c>
    </row>
    <row r="222" spans="8:8" hidden="1" x14ac:dyDescent="0.45">
      <c r="H222" s="29" t="str">
        <v>San Diego County</v>
      </c>
    </row>
    <row r="223" spans="8:8" hidden="1" x14ac:dyDescent="0.45">
      <c r="H223" s="29" t="str">
        <v>San Fernando City</v>
      </c>
    </row>
    <row r="224" spans="8:8" hidden="1" x14ac:dyDescent="0.45">
      <c r="H224" s="29" t="str">
        <v>San Francisco City</v>
      </c>
    </row>
    <row r="225" spans="8:8" hidden="1" x14ac:dyDescent="0.45">
      <c r="H225" s="29" t="str">
        <v>San Gabriel City</v>
      </c>
    </row>
    <row r="226" spans="8:8" hidden="1" x14ac:dyDescent="0.45">
      <c r="H226" s="29" t="str">
        <v>San Jacinto City</v>
      </c>
    </row>
    <row r="227" spans="8:8" hidden="1" x14ac:dyDescent="0.45">
      <c r="H227" s="29" t="str">
        <v>San Joaquin County</v>
      </c>
    </row>
    <row r="228" spans="8:8" hidden="1" x14ac:dyDescent="0.45">
      <c r="H228" s="29" t="str">
        <v>San Jose City</v>
      </c>
    </row>
    <row r="229" spans="8:8" hidden="1" x14ac:dyDescent="0.45">
      <c r="H229" s="29" t="str">
        <v>San Leandro City</v>
      </c>
    </row>
    <row r="230" spans="8:8" hidden="1" x14ac:dyDescent="0.45">
      <c r="H230" s="29" t="str">
        <v>San Luis Obispo City</v>
      </c>
    </row>
    <row r="231" spans="8:8" hidden="1" x14ac:dyDescent="0.45">
      <c r="H231" s="29" t="str">
        <v>San Luis Obispo County</v>
      </c>
    </row>
    <row r="232" spans="8:8" hidden="1" x14ac:dyDescent="0.45">
      <c r="H232" s="29" t="str">
        <v>San Mateo City</v>
      </c>
    </row>
    <row r="233" spans="8:8" hidden="1" x14ac:dyDescent="0.45">
      <c r="H233" s="29" t="str">
        <v>San Mateo County</v>
      </c>
    </row>
    <row r="234" spans="8:8" hidden="1" x14ac:dyDescent="0.45">
      <c r="H234" s="29" t="str">
        <v>San Pablo City</v>
      </c>
    </row>
    <row r="235" spans="8:8" hidden="1" x14ac:dyDescent="0.45">
      <c r="H235" s="29" t="str">
        <v>San Rafael City</v>
      </c>
    </row>
    <row r="236" spans="8:8" hidden="1" x14ac:dyDescent="0.45">
      <c r="H236" s="29" t="str">
        <v>Santa Ana City</v>
      </c>
    </row>
    <row r="237" spans="8:8" hidden="1" x14ac:dyDescent="0.45">
      <c r="H237" s="29" t="str">
        <v>Santa Barbara City</v>
      </c>
    </row>
    <row r="238" spans="8:8" hidden="1" x14ac:dyDescent="0.45">
      <c r="H238" s="29" t="str">
        <v>Santa Barbara County</v>
      </c>
    </row>
    <row r="239" spans="8:8" hidden="1" x14ac:dyDescent="0.45">
      <c r="H239" s="29" t="str">
        <v>Santa Clara City</v>
      </c>
    </row>
    <row r="240" spans="8:8" hidden="1" x14ac:dyDescent="0.45">
      <c r="H240" s="29" t="str">
        <v>Santa Clara County</v>
      </c>
    </row>
    <row r="241" spans="8:8" hidden="1" x14ac:dyDescent="0.45">
      <c r="H241" s="29" t="str">
        <v>Santa Clarita City</v>
      </c>
    </row>
    <row r="242" spans="8:8" hidden="1" x14ac:dyDescent="0.45">
      <c r="H242" s="29" t="str">
        <v>Santa Cruz County</v>
      </c>
    </row>
    <row r="243" spans="8:8" hidden="1" x14ac:dyDescent="0.45">
      <c r="H243" s="29" t="str">
        <v>Santa Monica City</v>
      </c>
    </row>
    <row r="244" spans="8:8" hidden="1" x14ac:dyDescent="0.45">
      <c r="H244" s="29" t="str">
        <v>Santa Rosa City</v>
      </c>
    </row>
    <row r="245" spans="8:8" hidden="1" x14ac:dyDescent="0.45">
      <c r="H245" s="29" t="str">
        <v>Seaside City</v>
      </c>
    </row>
    <row r="246" spans="8:8" hidden="1" x14ac:dyDescent="0.45">
      <c r="H246" s="29" t="str">
        <v>Selma City</v>
      </c>
    </row>
    <row r="247" spans="8:8" hidden="1" x14ac:dyDescent="0.45">
      <c r="H247" s="29" t="str">
        <v>Shasta County</v>
      </c>
    </row>
    <row r="248" spans="8:8" hidden="1" x14ac:dyDescent="0.45">
      <c r="H248" s="29" t="str">
        <v>Simi Valley City</v>
      </c>
    </row>
    <row r="249" spans="8:8" hidden="1" x14ac:dyDescent="0.45">
      <c r="H249" s="29" t="str">
        <v>Siskiyou County</v>
      </c>
    </row>
    <row r="250" spans="8:8" hidden="1" x14ac:dyDescent="0.45">
      <c r="H250" s="29" t="str">
        <v>Solano County</v>
      </c>
    </row>
    <row r="251" spans="8:8" hidden="1" x14ac:dyDescent="0.45">
      <c r="H251" s="29" t="str">
        <v>Soledad City</v>
      </c>
    </row>
    <row r="252" spans="8:8" hidden="1" x14ac:dyDescent="0.45">
      <c r="H252" s="29" t="str">
        <v>Sonoma City</v>
      </c>
    </row>
    <row r="253" spans="8:8" hidden="1" x14ac:dyDescent="0.45">
      <c r="H253" s="29" t="str">
        <v>Sonoma County</v>
      </c>
    </row>
    <row r="254" spans="8:8" hidden="1" x14ac:dyDescent="0.45">
      <c r="H254" s="29" t="str">
        <v>South Lake Tahoe City</v>
      </c>
    </row>
    <row r="255" spans="8:8" hidden="1" x14ac:dyDescent="0.45">
      <c r="H255" s="29" t="str">
        <v>South Pasadena City</v>
      </c>
    </row>
    <row r="256" spans="8:8" hidden="1" x14ac:dyDescent="0.45">
      <c r="H256" s="29" t="str">
        <v>South San Francisco City</v>
      </c>
    </row>
    <row r="257" spans="8:8" hidden="1" x14ac:dyDescent="0.45">
      <c r="H257" s="29" t="str">
        <v>Stanislaus County</v>
      </c>
    </row>
    <row r="258" spans="8:8" hidden="1" x14ac:dyDescent="0.45">
      <c r="H258" s="29" t="str">
        <v>Stockton City</v>
      </c>
    </row>
    <row r="259" spans="8:8" hidden="1" x14ac:dyDescent="0.45">
      <c r="H259" s="29" t="str">
        <v>Sunnyvale City</v>
      </c>
    </row>
    <row r="260" spans="8:8" hidden="1" x14ac:dyDescent="0.45">
      <c r="H260" s="29" t="str">
        <v>Sutter County</v>
      </c>
    </row>
    <row r="261" spans="8:8" hidden="1" x14ac:dyDescent="0.45">
      <c r="H261" s="29" t="str">
        <v>Tehama County</v>
      </c>
    </row>
    <row r="262" spans="8:8" hidden="1" x14ac:dyDescent="0.45">
      <c r="H262" s="29" t="str">
        <v>Torrance City</v>
      </c>
    </row>
    <row r="263" spans="8:8" hidden="1" x14ac:dyDescent="0.45">
      <c r="H263" s="29" t="str">
        <v>Tracy City</v>
      </c>
    </row>
    <row r="264" spans="8:8" hidden="1" x14ac:dyDescent="0.45">
      <c r="H264" s="29" t="str">
        <v>Trinity County</v>
      </c>
    </row>
    <row r="265" spans="8:8" hidden="1" x14ac:dyDescent="0.45">
      <c r="H265" s="29" t="str">
        <v>Tulare County</v>
      </c>
    </row>
    <row r="266" spans="8:8" hidden="1" x14ac:dyDescent="0.45">
      <c r="H266" s="29" t="str">
        <v>Tuolumne County</v>
      </c>
    </row>
    <row r="267" spans="8:8" hidden="1" x14ac:dyDescent="0.45">
      <c r="H267" s="29" t="str">
        <v>Turlock City</v>
      </c>
    </row>
    <row r="268" spans="8:8" hidden="1" x14ac:dyDescent="0.45">
      <c r="H268" s="29" t="str">
        <v>Tustin City</v>
      </c>
    </row>
    <row r="269" spans="8:8" hidden="1" x14ac:dyDescent="0.45">
      <c r="H269" s="29" t="str">
        <v>Ukiah City</v>
      </c>
    </row>
    <row r="270" spans="8:8" hidden="1" x14ac:dyDescent="0.45">
      <c r="H270" s="29" t="str">
        <v>Union City</v>
      </c>
    </row>
    <row r="271" spans="8:8" hidden="1" x14ac:dyDescent="0.45">
      <c r="H271" s="29" t="str">
        <v>Upland City</v>
      </c>
    </row>
    <row r="272" spans="8:8" hidden="1" x14ac:dyDescent="0.45">
      <c r="H272" s="29" t="str">
        <v>Vacaville City</v>
      </c>
    </row>
    <row r="273" spans="8:8" hidden="1" x14ac:dyDescent="0.45">
      <c r="H273" s="29" t="str">
        <v>Vallejo City</v>
      </c>
    </row>
    <row r="274" spans="8:8" hidden="1" x14ac:dyDescent="0.45">
      <c r="H274" s="29" t="str">
        <v>Ventura County</v>
      </c>
    </row>
    <row r="275" spans="8:8" hidden="1" x14ac:dyDescent="0.45">
      <c r="H275" s="29" t="str">
        <v>Victorville City</v>
      </c>
    </row>
    <row r="276" spans="8:8" hidden="1" x14ac:dyDescent="0.45">
      <c r="H276" s="29" t="str">
        <v>Vista City</v>
      </c>
    </row>
    <row r="277" spans="8:8" hidden="1" x14ac:dyDescent="0.45">
      <c r="H277" s="29" t="str">
        <v>West Covina City</v>
      </c>
    </row>
    <row r="278" spans="8:8" hidden="1" x14ac:dyDescent="0.45">
      <c r="H278" s="29" t="str">
        <v>West Hollywood City</v>
      </c>
    </row>
    <row r="279" spans="8:8" hidden="1" x14ac:dyDescent="0.45">
      <c r="H279" s="29" t="str">
        <v>West Sacramento City</v>
      </c>
    </row>
    <row r="280" spans="8:8" hidden="1" x14ac:dyDescent="0.45">
      <c r="H280" s="29" t="str">
        <v>Westminster City</v>
      </c>
    </row>
    <row r="281" spans="8:8" hidden="1" x14ac:dyDescent="0.45">
      <c r="H281" s="29" t="str">
        <v>Whittier City</v>
      </c>
    </row>
    <row r="282" spans="8:8" hidden="1" x14ac:dyDescent="0.45">
      <c r="H282" s="29" t="str">
        <v>Woodland City</v>
      </c>
    </row>
    <row r="283" spans="8:8" hidden="1" x14ac:dyDescent="0.45">
      <c r="H283" s="29" t="str">
        <v>Yolo County</v>
      </c>
    </row>
    <row r="284" spans="8:8" hidden="1" x14ac:dyDescent="0.45">
      <c r="H284" s="29" t="str">
        <v>Yorba Linda City</v>
      </c>
    </row>
    <row r="285" spans="8:8" hidden="1" x14ac:dyDescent="0.45">
      <c r="H285" s="29" t="str">
        <v>Yuba County</v>
      </c>
    </row>
    <row r="286" spans="8:8" hidden="1" x14ac:dyDescent="0.45">
      <c r="H286" s="29" t="str">
        <v>Yucaipa City</v>
      </c>
    </row>
  </sheetData>
  <sheetProtection sheet="1" objects="1" scenarios="1" selectLockedCells="1"/>
  <dataValidations count="2">
    <dataValidation type="list" allowBlank="1" showInputMessage="1" showErrorMessage="1" sqref="B3" xr:uid="{CD89B5AD-7935-4194-B61C-E7C1E3C6288A}">
      <formula1>_xlfn.ANCHORARRAY($H$2)</formula1>
    </dataValidation>
    <dataValidation type="list" allowBlank="1" showInputMessage="1" showErrorMessage="1" sqref="B4" xr:uid="{7E119932-DA79-40EB-9BD8-325667561C2B}">
      <formula1>$J$2:$J$6</formula1>
    </dataValidation>
  </dataValidations>
  <pageMargins left="0.7" right="0.7" top="0.75" bottom="0.75" header="0.3" footer="0.3"/>
  <pageSetup orientation="portrait" horizontalDpi="300" verticalDpi="300" r:id="rId1"/>
  <ignoredErrors>
    <ignoredError sqref="B6 B15 B7:B14 B16:B24 A28:D30 E28:E3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8DC6D-8202-4535-9102-64C4A1160D65}">
  <dimension ref="A1:E9646"/>
  <sheetViews>
    <sheetView showGridLines="0" zoomScale="90" zoomScaleNormal="90" workbookViewId="0">
      <pane ySplit="2" topLeftCell="A7438" activePane="bottomLeft" state="frozen"/>
      <selection activeCell="B7" sqref="B7"/>
      <selection pane="bottomLeft" activeCell="B6" sqref="B6"/>
    </sheetView>
  </sheetViews>
  <sheetFormatPr defaultColWidth="0" defaultRowHeight="17.5" zeroHeight="1" x14ac:dyDescent="0.45"/>
  <cols>
    <col min="1" max="1" width="37.1796875" style="1" customWidth="1"/>
    <col min="2" max="2" width="49.453125" style="1" customWidth="1"/>
    <col min="3" max="3" width="26" style="5" customWidth="1"/>
    <col min="4" max="4" width="20.1796875" style="7" customWidth="1"/>
    <col min="5" max="5" width="18.453125" style="25" customWidth="1"/>
    <col min="6" max="16384" width="9.1796875" style="1" hidden="1"/>
  </cols>
  <sheetData>
    <row r="1" spans="1:5" s="6" customFormat="1" x14ac:dyDescent="0.45">
      <c r="A1" s="55" cm="1">
        <f t="array" aca="1" ref="A1" ca="1">COUNTA(_xlfn.UNIQUE(_xlfn._xlws.FILTER(A3:A9646, SUBTOTAL(103, OFFSET(A3, ROW(A3:A9646)-ROW(A3), 0))&gt;0)))</f>
        <v>285</v>
      </c>
      <c r="C1" s="56" cm="1">
        <f t="array" aca="1" ref="C1" ca="1">SUMPRODUCT(SUBTOTAL(103, OFFSET(C3, ROW(C3:C9646)-ROW(C3), 0, 1)),ROUND(C3:C9646, 2))</f>
        <v>1467470495.4400065</v>
      </c>
      <c r="D1" s="8"/>
    </row>
    <row r="2" spans="1:5" x14ac:dyDescent="0.45">
      <c r="A2" s="57" t="s">
        <v>0</v>
      </c>
      <c r="B2" s="58" t="s">
        <v>1</v>
      </c>
      <c r="C2" s="59" t="s">
        <v>2</v>
      </c>
      <c r="D2" s="60" t="s">
        <v>3</v>
      </c>
      <c r="E2" s="60" t="s">
        <v>451</v>
      </c>
    </row>
    <row r="3" spans="1:5" x14ac:dyDescent="0.45">
      <c r="A3" s="61" t="s">
        <v>4</v>
      </c>
      <c r="B3" s="62" t="s">
        <v>5</v>
      </c>
      <c r="C3" s="63">
        <v>5454727.71</v>
      </c>
      <c r="D3" s="64">
        <v>45519</v>
      </c>
      <c r="E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" spans="1:5" x14ac:dyDescent="0.45">
      <c r="A4" s="61" t="s">
        <v>4</v>
      </c>
      <c r="B4" s="62" t="s">
        <v>6</v>
      </c>
      <c r="C4" s="63">
        <v>5547659.2699999996</v>
      </c>
      <c r="D4" s="64">
        <v>45519</v>
      </c>
      <c r="E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" spans="1:5" x14ac:dyDescent="0.45">
      <c r="A5" s="61" t="s">
        <v>4</v>
      </c>
      <c r="B5" s="62" t="s">
        <v>7</v>
      </c>
      <c r="C5" s="63">
        <v>5547659.2699999996</v>
      </c>
      <c r="D5" s="64">
        <v>45877</v>
      </c>
      <c r="E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" spans="1:5" x14ac:dyDescent="0.45">
      <c r="A6" s="61" t="s">
        <v>4</v>
      </c>
      <c r="B6" s="62" t="s">
        <v>8</v>
      </c>
      <c r="C6" s="63">
        <v>5552531.5099999998</v>
      </c>
      <c r="D6" s="64">
        <v>45519</v>
      </c>
      <c r="E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" spans="1:5" x14ac:dyDescent="0.45">
      <c r="A7" s="61" t="s">
        <v>4</v>
      </c>
      <c r="B7" s="62" t="s">
        <v>9</v>
      </c>
      <c r="C7" s="63">
        <v>25209.58</v>
      </c>
      <c r="D7" s="64">
        <v>45380</v>
      </c>
      <c r="E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" spans="1:5" x14ac:dyDescent="0.45">
      <c r="A8" s="61" t="s">
        <v>4</v>
      </c>
      <c r="B8" s="62" t="s">
        <v>10</v>
      </c>
      <c r="C8" s="63">
        <v>4455524.76</v>
      </c>
      <c r="D8" s="64">
        <v>45519</v>
      </c>
      <c r="E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" spans="1:5" x14ac:dyDescent="0.45">
      <c r="A9" s="61" t="s">
        <v>4</v>
      </c>
      <c r="B9" s="62" t="s">
        <v>11</v>
      </c>
      <c r="C9" s="63">
        <v>1445635.04</v>
      </c>
      <c r="D9" s="64">
        <v>45853</v>
      </c>
      <c r="E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" spans="1:5" x14ac:dyDescent="0.45">
      <c r="A10" s="61" t="s">
        <v>4</v>
      </c>
      <c r="B10" s="62" t="s">
        <v>12</v>
      </c>
      <c r="C10" s="63">
        <v>8429571.6199999992</v>
      </c>
      <c r="D10" s="64">
        <v>45877</v>
      </c>
      <c r="E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" spans="1:5" x14ac:dyDescent="0.45">
      <c r="A11" s="61" t="s">
        <v>4</v>
      </c>
      <c r="B11" s="62" t="s">
        <v>13</v>
      </c>
      <c r="C11" s="63">
        <v>22306678.920000002</v>
      </c>
      <c r="D11" s="64">
        <v>44771</v>
      </c>
      <c r="E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2021-22</v>
      </c>
    </row>
    <row r="12" spans="1:5" x14ac:dyDescent="0.45">
      <c r="A12" s="61" t="s">
        <v>4</v>
      </c>
      <c r="B12" s="62" t="s">
        <v>14</v>
      </c>
      <c r="C12" s="63">
        <v>2286.3000000000002</v>
      </c>
      <c r="D12" s="64">
        <v>45383</v>
      </c>
      <c r="E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" spans="1:5" x14ac:dyDescent="0.45">
      <c r="A13" s="61" t="s">
        <v>4</v>
      </c>
      <c r="B13" s="62" t="s">
        <v>15</v>
      </c>
      <c r="C13" s="63">
        <v>122814.45</v>
      </c>
      <c r="D13" s="64">
        <v>44985</v>
      </c>
      <c r="E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" spans="1:5" x14ac:dyDescent="0.45">
      <c r="A14" s="61" t="s">
        <v>4</v>
      </c>
      <c r="B14" s="62" t="s">
        <v>16</v>
      </c>
      <c r="C14" s="63">
        <v>30919974.25</v>
      </c>
      <c r="D14" s="64">
        <v>44925</v>
      </c>
      <c r="E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" spans="1:5" x14ac:dyDescent="0.45">
      <c r="A15" s="61" t="s">
        <v>4</v>
      </c>
      <c r="B15" s="62" t="s">
        <v>17</v>
      </c>
      <c r="C15" s="63">
        <v>27619639.59</v>
      </c>
      <c r="D15" s="64">
        <v>45140</v>
      </c>
      <c r="E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" spans="1:5" x14ac:dyDescent="0.45">
      <c r="A16" s="61" t="s">
        <v>4</v>
      </c>
      <c r="B16" s="62" t="s">
        <v>18</v>
      </c>
      <c r="C16" s="63">
        <v>13319707.4</v>
      </c>
      <c r="D16" s="64">
        <v>45504</v>
      </c>
      <c r="E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" spans="1:5" x14ac:dyDescent="0.45">
      <c r="A17" s="61" t="s">
        <v>4</v>
      </c>
      <c r="B17" s="62" t="s">
        <v>19</v>
      </c>
      <c r="C17" s="63">
        <v>13319707.310000001</v>
      </c>
      <c r="D17" s="64">
        <v>45877</v>
      </c>
      <c r="E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" spans="1:5" x14ac:dyDescent="0.45">
      <c r="A18" s="61" t="s">
        <v>4</v>
      </c>
      <c r="B18" s="62" t="s">
        <v>20</v>
      </c>
      <c r="C18" s="63">
        <v>5915958.7300000004</v>
      </c>
      <c r="D18" s="64">
        <v>45412</v>
      </c>
      <c r="E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" spans="1:5" x14ac:dyDescent="0.45">
      <c r="A19" s="61" t="s">
        <v>4</v>
      </c>
      <c r="B19" s="62" t="s">
        <v>21</v>
      </c>
      <c r="C19" s="63">
        <v>6266319.04</v>
      </c>
      <c r="D19" s="64">
        <v>44925</v>
      </c>
      <c r="E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" spans="1:5" x14ac:dyDescent="0.45">
      <c r="A20" s="61" t="s">
        <v>4</v>
      </c>
      <c r="B20" s="62" t="s">
        <v>22</v>
      </c>
      <c r="C20" s="63">
        <v>85138.36</v>
      </c>
      <c r="D20" s="64">
        <v>45383</v>
      </c>
      <c r="E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" spans="1:5" x14ac:dyDescent="0.45">
      <c r="A21" s="61" t="s">
        <v>4</v>
      </c>
      <c r="B21" s="62" t="s">
        <v>23</v>
      </c>
      <c r="C21" s="63">
        <v>9899182.5299999993</v>
      </c>
      <c r="D21" s="64">
        <v>44925</v>
      </c>
      <c r="E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" spans="1:5" x14ac:dyDescent="0.45">
      <c r="A22" s="61" t="s">
        <v>4</v>
      </c>
      <c r="B22" s="62" t="s">
        <v>24</v>
      </c>
      <c r="C22" s="63">
        <v>10984863.949999999</v>
      </c>
      <c r="D22" s="64">
        <v>45093</v>
      </c>
      <c r="E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" spans="1:5" x14ac:dyDescent="0.45">
      <c r="A23" s="61" t="s">
        <v>4</v>
      </c>
      <c r="B23" s="62" t="s">
        <v>25</v>
      </c>
      <c r="C23" s="63">
        <v>14935666.390000001</v>
      </c>
      <c r="D23" s="64">
        <v>45460</v>
      </c>
      <c r="E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" spans="1:5" x14ac:dyDescent="0.45">
      <c r="A24" s="61" t="s">
        <v>4</v>
      </c>
      <c r="B24" s="62" t="s">
        <v>26</v>
      </c>
      <c r="C24" s="63">
        <v>12888017.74</v>
      </c>
      <c r="D24" s="64">
        <v>45824</v>
      </c>
      <c r="E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" spans="1:5" x14ac:dyDescent="0.45">
      <c r="A25" s="61" t="s">
        <v>4</v>
      </c>
      <c r="B25" s="62" t="s">
        <v>27</v>
      </c>
      <c r="C25" s="63">
        <v>1691002.58</v>
      </c>
      <c r="D25" s="64">
        <v>45838</v>
      </c>
      <c r="E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" spans="1:5" x14ac:dyDescent="0.45">
      <c r="A26" s="61" t="s">
        <v>4</v>
      </c>
      <c r="B26" s="62" t="s">
        <v>28</v>
      </c>
      <c r="C26" s="63">
        <v>1608659.63</v>
      </c>
      <c r="D26" s="64">
        <v>45838</v>
      </c>
      <c r="E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" spans="1:5" x14ac:dyDescent="0.45">
      <c r="A27" s="61" t="s">
        <v>4</v>
      </c>
      <c r="B27" s="62" t="s">
        <v>29</v>
      </c>
      <c r="C27" s="63">
        <v>4911563.91</v>
      </c>
      <c r="D27" s="64">
        <v>45519</v>
      </c>
      <c r="E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" spans="1:5" x14ac:dyDescent="0.45">
      <c r="A28" s="61" t="s">
        <v>4</v>
      </c>
      <c r="B28" s="62" t="s">
        <v>30</v>
      </c>
      <c r="C28" s="63">
        <v>7596557.8499999996</v>
      </c>
      <c r="D28" s="64">
        <v>45519</v>
      </c>
      <c r="E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" spans="1:5" x14ac:dyDescent="0.45">
      <c r="A29" s="61" t="s">
        <v>4</v>
      </c>
      <c r="B29" s="62" t="s">
        <v>31</v>
      </c>
      <c r="C29" s="63">
        <v>7596557.8499999996</v>
      </c>
      <c r="D29" s="64">
        <v>45877</v>
      </c>
      <c r="E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" spans="1:5" x14ac:dyDescent="0.45">
      <c r="A30" s="61" t="s">
        <v>4</v>
      </c>
      <c r="B30" s="62" t="s">
        <v>32</v>
      </c>
      <c r="C30" s="63">
        <v>5956909.5599999996</v>
      </c>
      <c r="D30" s="64">
        <v>45519</v>
      </c>
      <c r="E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" spans="1:5" x14ac:dyDescent="0.45">
      <c r="A31" s="61" t="s">
        <v>4</v>
      </c>
      <c r="B31" s="62" t="s">
        <v>33</v>
      </c>
      <c r="C31" s="63">
        <v>4430419.5</v>
      </c>
      <c r="D31" s="64">
        <v>45519</v>
      </c>
      <c r="E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" spans="1:5" x14ac:dyDescent="0.45">
      <c r="A32" s="61" t="s">
        <v>4</v>
      </c>
      <c r="B32" s="62" t="s">
        <v>34</v>
      </c>
      <c r="C32" s="63">
        <v>3931958.36</v>
      </c>
      <c r="D32" s="64">
        <v>45762</v>
      </c>
      <c r="E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" spans="1:5" x14ac:dyDescent="0.45">
      <c r="A33" s="61" t="s">
        <v>4</v>
      </c>
      <c r="B33" s="62" t="s">
        <v>35</v>
      </c>
      <c r="C33" s="63">
        <v>498461.14</v>
      </c>
      <c r="D33" s="64">
        <v>45672</v>
      </c>
      <c r="E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" spans="1:5" x14ac:dyDescent="0.45">
      <c r="A34" s="61" t="s">
        <v>4</v>
      </c>
      <c r="B34" s="62" t="s">
        <v>36</v>
      </c>
      <c r="C34" s="63">
        <v>39160075.979999997</v>
      </c>
      <c r="D34" s="64">
        <v>45519</v>
      </c>
      <c r="E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" spans="1:5" x14ac:dyDescent="0.45">
      <c r="A35" s="61" t="s">
        <v>4</v>
      </c>
      <c r="B35" s="62" t="s">
        <v>37</v>
      </c>
      <c r="C35" s="63">
        <v>271728.74</v>
      </c>
      <c r="D35" s="64">
        <v>45961</v>
      </c>
      <c r="E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" spans="1:5" x14ac:dyDescent="0.45">
      <c r="A36" s="61" t="s">
        <v>4</v>
      </c>
      <c r="B36" s="62" t="s">
        <v>38</v>
      </c>
      <c r="C36" s="63">
        <v>502570.1</v>
      </c>
      <c r="D36" s="64">
        <v>45961</v>
      </c>
      <c r="E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" spans="1:5" x14ac:dyDescent="0.45">
      <c r="A37" s="61" t="s">
        <v>39</v>
      </c>
      <c r="B37" s="62" t="s">
        <v>40</v>
      </c>
      <c r="C37" s="63">
        <v>2675.27</v>
      </c>
      <c r="D37" s="64">
        <v>44880</v>
      </c>
      <c r="E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" spans="1:5" x14ac:dyDescent="0.45">
      <c r="A38" s="61" t="s">
        <v>39</v>
      </c>
      <c r="B38" s="62" t="s">
        <v>41</v>
      </c>
      <c r="C38" s="63">
        <v>2811.58</v>
      </c>
      <c r="D38" s="64">
        <v>44925</v>
      </c>
      <c r="E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" spans="1:5" x14ac:dyDescent="0.45">
      <c r="A39" s="61" t="s">
        <v>39</v>
      </c>
      <c r="B39" s="62" t="s">
        <v>42</v>
      </c>
      <c r="C39" s="63">
        <v>2369.25</v>
      </c>
      <c r="D39" s="64">
        <v>45139</v>
      </c>
      <c r="E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" spans="1:5" x14ac:dyDescent="0.45">
      <c r="A40" s="61" t="s">
        <v>39</v>
      </c>
      <c r="B40" s="62" t="s">
        <v>43</v>
      </c>
      <c r="C40" s="63">
        <v>2996.7</v>
      </c>
      <c r="D40" s="64">
        <v>45504</v>
      </c>
      <c r="E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" spans="1:5" x14ac:dyDescent="0.45">
      <c r="A41" s="61" t="s">
        <v>39</v>
      </c>
      <c r="B41" s="62" t="s">
        <v>44</v>
      </c>
      <c r="C41" s="63">
        <v>2996.7</v>
      </c>
      <c r="D41" s="64">
        <v>45877</v>
      </c>
      <c r="E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" spans="1:5" x14ac:dyDescent="0.45">
      <c r="A42" s="61" t="s">
        <v>39</v>
      </c>
      <c r="B42" s="62" t="s">
        <v>45</v>
      </c>
      <c r="C42" s="63">
        <v>1330.99</v>
      </c>
      <c r="D42" s="64">
        <v>45412</v>
      </c>
      <c r="E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" spans="1:5" x14ac:dyDescent="0.45">
      <c r="A43" s="61" t="s">
        <v>46</v>
      </c>
      <c r="B43" s="62" t="s">
        <v>47</v>
      </c>
      <c r="C43" s="63">
        <v>502416.73</v>
      </c>
      <c r="D43" s="64">
        <v>45519</v>
      </c>
      <c r="E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" spans="1:5" x14ac:dyDescent="0.45">
      <c r="A44" s="61" t="s">
        <v>46</v>
      </c>
      <c r="B44" s="62" t="s">
        <v>48</v>
      </c>
      <c r="C44" s="63">
        <v>130632.06</v>
      </c>
      <c r="D44" s="64">
        <v>45519</v>
      </c>
      <c r="E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" spans="1:5" x14ac:dyDescent="0.45">
      <c r="A45" s="61" t="s">
        <v>46</v>
      </c>
      <c r="B45" s="62" t="s">
        <v>49</v>
      </c>
      <c r="C45" s="63">
        <v>485854.71999999997</v>
      </c>
      <c r="D45" s="64">
        <v>45519</v>
      </c>
      <c r="E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" spans="1:5" x14ac:dyDescent="0.45">
      <c r="A46" s="61" t="s">
        <v>46</v>
      </c>
      <c r="B46" s="62" t="s">
        <v>50</v>
      </c>
      <c r="C46" s="63">
        <v>126325.82</v>
      </c>
      <c r="D46" s="64">
        <v>45519</v>
      </c>
      <c r="E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" spans="1:5" x14ac:dyDescent="0.45">
      <c r="A47" s="61" t="s">
        <v>46</v>
      </c>
      <c r="B47" s="62" t="s">
        <v>51</v>
      </c>
      <c r="C47" s="63">
        <v>485854.71999999997</v>
      </c>
      <c r="D47" s="64">
        <v>45877</v>
      </c>
      <c r="E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" spans="1:5" x14ac:dyDescent="0.45">
      <c r="A48" s="61" t="s">
        <v>46</v>
      </c>
      <c r="B48" s="62" t="s">
        <v>52</v>
      </c>
      <c r="C48" s="63">
        <v>126325.82</v>
      </c>
      <c r="D48" s="64">
        <v>45877</v>
      </c>
      <c r="E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" spans="1:5" x14ac:dyDescent="0.45">
      <c r="A49" s="61" t="s">
        <v>46</v>
      </c>
      <c r="B49" s="62" t="s">
        <v>53</v>
      </c>
      <c r="C49" s="63">
        <v>574270.18000000005</v>
      </c>
      <c r="D49" s="64">
        <v>45519</v>
      </c>
      <c r="E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" spans="1:5" x14ac:dyDescent="0.45">
      <c r="A50" s="61" t="s">
        <v>46</v>
      </c>
      <c r="B50" s="62" t="s">
        <v>54</v>
      </c>
      <c r="C50" s="63">
        <v>143786.41</v>
      </c>
      <c r="D50" s="64">
        <v>45519</v>
      </c>
      <c r="E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" spans="1:5" x14ac:dyDescent="0.45">
      <c r="A51" s="61" t="s">
        <v>46</v>
      </c>
      <c r="B51" s="62" t="s">
        <v>55</v>
      </c>
      <c r="C51" s="63">
        <v>450194.22</v>
      </c>
      <c r="D51" s="64">
        <v>45519</v>
      </c>
      <c r="E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" spans="1:5" x14ac:dyDescent="0.45">
      <c r="A52" s="61" t="s">
        <v>46</v>
      </c>
      <c r="B52" s="62" t="s">
        <v>56</v>
      </c>
      <c r="C52" s="63">
        <v>112720.13</v>
      </c>
      <c r="D52" s="64">
        <v>45519</v>
      </c>
      <c r="E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" spans="1:5" x14ac:dyDescent="0.45">
      <c r="A53" s="61" t="s">
        <v>46</v>
      </c>
      <c r="B53" s="62" t="s">
        <v>57</v>
      </c>
      <c r="C53" s="63">
        <v>899675.1</v>
      </c>
      <c r="D53" s="64">
        <v>45877</v>
      </c>
      <c r="E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" spans="1:5" x14ac:dyDescent="0.45">
      <c r="A54" s="61" t="s">
        <v>46</v>
      </c>
      <c r="B54" s="62" t="s">
        <v>58</v>
      </c>
      <c r="C54" s="63">
        <v>225261.66</v>
      </c>
      <c r="D54" s="64">
        <v>45877</v>
      </c>
      <c r="E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" spans="1:5" x14ac:dyDescent="0.45">
      <c r="A55" s="61" t="s">
        <v>46</v>
      </c>
      <c r="B55" s="62" t="s">
        <v>40</v>
      </c>
      <c r="C55" s="63">
        <v>1373775.32</v>
      </c>
      <c r="D55" s="64">
        <v>44880</v>
      </c>
      <c r="E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" spans="1:5" x14ac:dyDescent="0.45">
      <c r="A56" s="61" t="s">
        <v>46</v>
      </c>
      <c r="B56" s="62" t="s">
        <v>59</v>
      </c>
      <c r="C56" s="63">
        <v>336490.73</v>
      </c>
      <c r="D56" s="64">
        <v>44880</v>
      </c>
      <c r="E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" spans="1:5" x14ac:dyDescent="0.45">
      <c r="A57" s="61" t="s">
        <v>46</v>
      </c>
      <c r="B57" s="62" t="s">
        <v>41</v>
      </c>
      <c r="C57" s="63">
        <v>1443770.88</v>
      </c>
      <c r="D57" s="64">
        <v>44925</v>
      </c>
      <c r="E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" spans="1:5" x14ac:dyDescent="0.45">
      <c r="A58" s="61" t="s">
        <v>46</v>
      </c>
      <c r="B58" s="62" t="s">
        <v>60</v>
      </c>
      <c r="C58" s="63">
        <v>353635.36</v>
      </c>
      <c r="D58" s="64">
        <v>44925</v>
      </c>
      <c r="E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" spans="1:5" x14ac:dyDescent="0.45">
      <c r="A59" s="61" t="s">
        <v>46</v>
      </c>
      <c r="B59" s="62" t="s">
        <v>42</v>
      </c>
      <c r="C59" s="63">
        <v>1190185.92</v>
      </c>
      <c r="D59" s="64">
        <v>45140</v>
      </c>
      <c r="E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" spans="1:5" x14ac:dyDescent="0.45">
      <c r="A60" s="61" t="s">
        <v>46</v>
      </c>
      <c r="B60" s="62" t="s">
        <v>61</v>
      </c>
      <c r="C60" s="63">
        <v>298000.08</v>
      </c>
      <c r="D60" s="64">
        <v>45140</v>
      </c>
      <c r="E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" spans="1:5" x14ac:dyDescent="0.45">
      <c r="A61" s="61" t="s">
        <v>46</v>
      </c>
      <c r="B61" s="62" t="s">
        <v>43</v>
      </c>
      <c r="C61" s="63">
        <v>1505383.54</v>
      </c>
      <c r="D61" s="64">
        <v>45504</v>
      </c>
      <c r="E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" spans="1:5" x14ac:dyDescent="0.45">
      <c r="A62" s="61" t="s">
        <v>46</v>
      </c>
      <c r="B62" s="62" t="s">
        <v>62</v>
      </c>
      <c r="C62" s="63">
        <v>789148</v>
      </c>
      <c r="D62" s="64">
        <v>45504</v>
      </c>
      <c r="E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" spans="1:5" x14ac:dyDescent="0.45">
      <c r="A63" s="61" t="s">
        <v>46</v>
      </c>
      <c r="B63" s="62" t="s">
        <v>63</v>
      </c>
      <c r="C63" s="63">
        <v>270988.58</v>
      </c>
      <c r="D63" s="64">
        <v>45504</v>
      </c>
      <c r="E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" spans="1:5" x14ac:dyDescent="0.45">
      <c r="A64" s="61" t="s">
        <v>46</v>
      </c>
      <c r="B64" s="62" t="s">
        <v>44</v>
      </c>
      <c r="C64" s="63">
        <v>1505383.54</v>
      </c>
      <c r="D64" s="64">
        <v>45877</v>
      </c>
      <c r="E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" spans="1:5" x14ac:dyDescent="0.45">
      <c r="A65" s="61" t="s">
        <v>46</v>
      </c>
      <c r="B65" s="62" t="s">
        <v>64</v>
      </c>
      <c r="C65" s="63">
        <v>376919.62</v>
      </c>
      <c r="D65" s="64">
        <v>45877</v>
      </c>
      <c r="E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" spans="1:5" x14ac:dyDescent="0.45">
      <c r="A66" s="61" t="s">
        <v>46</v>
      </c>
      <c r="B66" s="62" t="s">
        <v>45</v>
      </c>
      <c r="C66" s="63">
        <v>668617.31000000006</v>
      </c>
      <c r="D66" s="64">
        <v>45412</v>
      </c>
      <c r="E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" spans="1:5" x14ac:dyDescent="0.45">
      <c r="A67" s="61" t="s">
        <v>46</v>
      </c>
      <c r="B67" s="62" t="s">
        <v>65</v>
      </c>
      <c r="C67" s="63">
        <v>167409.15</v>
      </c>
      <c r="D67" s="64">
        <v>45412</v>
      </c>
      <c r="E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" spans="1:5" x14ac:dyDescent="0.45">
      <c r="A68" s="61" t="s">
        <v>46</v>
      </c>
      <c r="B68" s="62" t="s">
        <v>66</v>
      </c>
      <c r="C68" s="63">
        <v>517195.18</v>
      </c>
      <c r="D68" s="64">
        <v>44985</v>
      </c>
      <c r="E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" spans="1:5" x14ac:dyDescent="0.45">
      <c r="A69" s="61" t="s">
        <v>46</v>
      </c>
      <c r="B69" s="62" t="s">
        <v>67</v>
      </c>
      <c r="C69" s="63">
        <v>119792.86</v>
      </c>
      <c r="D69" s="64">
        <v>44985</v>
      </c>
      <c r="E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" spans="1:5" x14ac:dyDescent="0.45">
      <c r="A70" s="61" t="s">
        <v>46</v>
      </c>
      <c r="B70" s="62" t="s">
        <v>68</v>
      </c>
      <c r="C70" s="63">
        <v>1206626.8400000001</v>
      </c>
      <c r="D70" s="64">
        <v>44985</v>
      </c>
      <c r="E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" spans="1:5" x14ac:dyDescent="0.45">
      <c r="A71" s="61" t="s">
        <v>46</v>
      </c>
      <c r="B71" s="62" t="s">
        <v>69</v>
      </c>
      <c r="C71" s="63">
        <v>279479.17</v>
      </c>
      <c r="D71" s="64">
        <v>44985</v>
      </c>
      <c r="E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" spans="1:5" x14ac:dyDescent="0.45">
      <c r="A72" s="61" t="s">
        <v>46</v>
      </c>
      <c r="B72" s="62" t="s">
        <v>70</v>
      </c>
      <c r="C72" s="63">
        <v>907811.81</v>
      </c>
      <c r="D72" s="64">
        <v>45127</v>
      </c>
      <c r="E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" spans="1:5" x14ac:dyDescent="0.45">
      <c r="A73" s="61" t="s">
        <v>46</v>
      </c>
      <c r="B73" s="62" t="s">
        <v>71</v>
      </c>
      <c r="C73" s="63">
        <v>210267.57</v>
      </c>
      <c r="D73" s="64">
        <v>45127</v>
      </c>
      <c r="E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" spans="1:5" x14ac:dyDescent="0.45">
      <c r="A74" s="61" t="s">
        <v>46</v>
      </c>
      <c r="B74" s="62" t="s">
        <v>72</v>
      </c>
      <c r="C74" s="63">
        <v>1322894.97</v>
      </c>
      <c r="D74" s="64">
        <v>45488</v>
      </c>
      <c r="E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" spans="1:5" x14ac:dyDescent="0.45">
      <c r="A75" s="61" t="s">
        <v>46</v>
      </c>
      <c r="B75" s="62" t="s">
        <v>73</v>
      </c>
      <c r="C75" s="63">
        <v>329461.98</v>
      </c>
      <c r="D75" s="64">
        <v>45488</v>
      </c>
      <c r="E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" spans="1:5" x14ac:dyDescent="0.45">
      <c r="A76" s="61" t="s">
        <v>46</v>
      </c>
      <c r="B76" s="62" t="s">
        <v>74</v>
      </c>
      <c r="C76" s="63">
        <v>1463740.11</v>
      </c>
      <c r="D76" s="64">
        <v>45853</v>
      </c>
      <c r="E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" spans="1:5" x14ac:dyDescent="0.45">
      <c r="A77" s="61" t="s">
        <v>46</v>
      </c>
      <c r="B77" s="62" t="s">
        <v>75</v>
      </c>
      <c r="C77" s="63">
        <v>364538.93</v>
      </c>
      <c r="D77" s="64">
        <v>45853</v>
      </c>
      <c r="E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" spans="1:5" x14ac:dyDescent="0.45">
      <c r="A78" s="61" t="s">
        <v>46</v>
      </c>
      <c r="B78" s="62" t="s">
        <v>76</v>
      </c>
      <c r="C78" s="63">
        <v>189905.36</v>
      </c>
      <c r="D78" s="64">
        <v>45853</v>
      </c>
      <c r="E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" spans="1:5" x14ac:dyDescent="0.45">
      <c r="A79" s="61" t="s">
        <v>46</v>
      </c>
      <c r="B79" s="62" t="s">
        <v>77</v>
      </c>
      <c r="C79" s="63">
        <v>47548.72</v>
      </c>
      <c r="D79" s="64">
        <v>45853</v>
      </c>
      <c r="E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" spans="1:5" x14ac:dyDescent="0.45">
      <c r="A80" s="61" t="s">
        <v>46</v>
      </c>
      <c r="B80" s="62" t="s">
        <v>78</v>
      </c>
      <c r="C80" s="63">
        <v>180657.96</v>
      </c>
      <c r="D80" s="64">
        <v>45853</v>
      </c>
      <c r="E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" spans="1:5" x14ac:dyDescent="0.45">
      <c r="A81" s="61" t="s">
        <v>46</v>
      </c>
      <c r="B81" s="62" t="s">
        <v>79</v>
      </c>
      <c r="C81" s="63">
        <v>45233.34</v>
      </c>
      <c r="D81" s="64">
        <v>45853</v>
      </c>
      <c r="E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" spans="1:5" x14ac:dyDescent="0.45">
      <c r="A82" s="61" t="s">
        <v>46</v>
      </c>
      <c r="B82" s="62" t="s">
        <v>80</v>
      </c>
      <c r="C82" s="63">
        <v>455446.22</v>
      </c>
      <c r="D82" s="64">
        <v>45541</v>
      </c>
      <c r="E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" spans="1:5" x14ac:dyDescent="0.45">
      <c r="A83" s="61" t="s">
        <v>46</v>
      </c>
      <c r="B83" s="62" t="s">
        <v>81</v>
      </c>
      <c r="C83" s="63">
        <v>456372.2</v>
      </c>
      <c r="D83" s="64">
        <v>45519</v>
      </c>
      <c r="E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" spans="1:5" x14ac:dyDescent="0.45">
      <c r="A84" s="61" t="s">
        <v>46</v>
      </c>
      <c r="B84" s="62" t="s">
        <v>82</v>
      </c>
      <c r="C84" s="63">
        <v>118660.14</v>
      </c>
      <c r="D84" s="64">
        <v>45519</v>
      </c>
      <c r="E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" spans="1:5" x14ac:dyDescent="0.45">
      <c r="A85" s="61" t="s">
        <v>46</v>
      </c>
      <c r="B85" s="62" t="s">
        <v>83</v>
      </c>
      <c r="C85" s="63">
        <v>442463.26</v>
      </c>
      <c r="D85" s="64">
        <v>45519</v>
      </c>
      <c r="E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" spans="1:5" x14ac:dyDescent="0.45">
      <c r="A86" s="61" t="s">
        <v>46</v>
      </c>
      <c r="B86" s="62" t="s">
        <v>84</v>
      </c>
      <c r="C86" s="63">
        <v>115043.71</v>
      </c>
      <c r="D86" s="64">
        <v>45519</v>
      </c>
      <c r="E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" spans="1:5" x14ac:dyDescent="0.45">
      <c r="A87" s="61" t="s">
        <v>46</v>
      </c>
      <c r="B87" s="62" t="s">
        <v>85</v>
      </c>
      <c r="C87" s="63">
        <v>442463.26</v>
      </c>
      <c r="D87" s="64">
        <v>45877</v>
      </c>
      <c r="E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" spans="1:5" x14ac:dyDescent="0.45">
      <c r="A88" s="61" t="s">
        <v>46</v>
      </c>
      <c r="B88" s="62" t="s">
        <v>86</v>
      </c>
      <c r="C88" s="63">
        <v>115043.71</v>
      </c>
      <c r="D88" s="64">
        <v>45877</v>
      </c>
      <c r="E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" spans="1:5" x14ac:dyDescent="0.45">
      <c r="A89" s="61" t="s">
        <v>46</v>
      </c>
      <c r="B89" s="62" t="s">
        <v>87</v>
      </c>
      <c r="C89" s="63">
        <v>673750.68</v>
      </c>
      <c r="D89" s="64">
        <v>45519</v>
      </c>
      <c r="E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" spans="1:5" x14ac:dyDescent="0.45">
      <c r="A90" s="61" t="s">
        <v>46</v>
      </c>
      <c r="B90" s="62" t="s">
        <v>88</v>
      </c>
      <c r="C90" s="63">
        <v>168694.45</v>
      </c>
      <c r="D90" s="64">
        <v>45519</v>
      </c>
      <c r="E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" spans="1:5" x14ac:dyDescent="0.45">
      <c r="A91" s="61" t="s">
        <v>46</v>
      </c>
      <c r="B91" s="62" t="s">
        <v>89</v>
      </c>
      <c r="C91" s="63">
        <v>444720.46</v>
      </c>
      <c r="D91" s="64">
        <v>45519</v>
      </c>
      <c r="E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" spans="1:5" x14ac:dyDescent="0.45">
      <c r="A92" s="61" t="s">
        <v>46</v>
      </c>
      <c r="B92" s="62" t="s">
        <v>90</v>
      </c>
      <c r="C92" s="63">
        <v>111349.61</v>
      </c>
      <c r="D92" s="64">
        <v>45519</v>
      </c>
      <c r="E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" spans="1:5" x14ac:dyDescent="0.45">
      <c r="A93" s="61" t="s">
        <v>46</v>
      </c>
      <c r="B93" s="62" t="s">
        <v>91</v>
      </c>
      <c r="C93" s="63">
        <v>444720.46</v>
      </c>
      <c r="D93" s="64">
        <v>45762</v>
      </c>
      <c r="E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4" spans="1:5" x14ac:dyDescent="0.45">
      <c r="A94" s="61" t="s">
        <v>46</v>
      </c>
      <c r="B94" s="62" t="s">
        <v>92</v>
      </c>
      <c r="C94" s="63">
        <v>111349.61</v>
      </c>
      <c r="D94" s="64">
        <v>45762</v>
      </c>
      <c r="E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" spans="1:5" x14ac:dyDescent="0.45">
      <c r="A95" s="61" t="s">
        <v>46</v>
      </c>
      <c r="B95" s="62" t="s">
        <v>93</v>
      </c>
      <c r="C95" s="63">
        <v>4229098.87</v>
      </c>
      <c r="D95" s="64">
        <v>45519</v>
      </c>
      <c r="E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" spans="1:5" x14ac:dyDescent="0.45">
      <c r="A96" s="61" t="s">
        <v>46</v>
      </c>
      <c r="B96" s="62" t="s">
        <v>94</v>
      </c>
      <c r="C96" s="63">
        <v>1058886.5</v>
      </c>
      <c r="D96" s="64">
        <v>45519</v>
      </c>
      <c r="E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7" spans="1:5" x14ac:dyDescent="0.45">
      <c r="A97" s="61" t="s">
        <v>46</v>
      </c>
      <c r="B97" s="62" t="s">
        <v>95</v>
      </c>
      <c r="C97" s="63">
        <v>56842.73</v>
      </c>
      <c r="D97" s="64">
        <v>45961</v>
      </c>
      <c r="E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8" spans="1:5" x14ac:dyDescent="0.45">
      <c r="A98" s="61" t="s">
        <v>46</v>
      </c>
      <c r="B98" s="62" t="s">
        <v>96</v>
      </c>
      <c r="C98" s="63">
        <v>14232.35</v>
      </c>
      <c r="D98" s="64">
        <v>45961</v>
      </c>
      <c r="E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9" spans="1:5" x14ac:dyDescent="0.45">
      <c r="A99" s="61" t="s">
        <v>97</v>
      </c>
      <c r="B99" s="62" t="s">
        <v>47</v>
      </c>
      <c r="C99" s="63">
        <v>2692.99</v>
      </c>
      <c r="D99" s="64">
        <v>45519</v>
      </c>
      <c r="E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0" spans="1:5" x14ac:dyDescent="0.45">
      <c r="A100" s="61" t="s">
        <v>97</v>
      </c>
      <c r="B100" s="62" t="s">
        <v>49</v>
      </c>
      <c r="C100" s="63">
        <v>2604.21</v>
      </c>
      <c r="D100" s="64">
        <v>45519</v>
      </c>
      <c r="E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" spans="1:5" x14ac:dyDescent="0.45">
      <c r="A101" s="61" t="s">
        <v>97</v>
      </c>
      <c r="B101" s="62" t="s">
        <v>51</v>
      </c>
      <c r="C101" s="63">
        <v>2604.21</v>
      </c>
      <c r="D101" s="64">
        <v>45877</v>
      </c>
      <c r="E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2" spans="1:5" x14ac:dyDescent="0.45">
      <c r="A102" s="61" t="s">
        <v>97</v>
      </c>
      <c r="B102" s="62" t="s">
        <v>53</v>
      </c>
      <c r="C102" s="63">
        <v>3078.13</v>
      </c>
      <c r="D102" s="64">
        <v>45519</v>
      </c>
      <c r="E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3" spans="1:5" x14ac:dyDescent="0.45">
      <c r="A103" s="61" t="s">
        <v>97</v>
      </c>
      <c r="B103" s="62" t="s">
        <v>55</v>
      </c>
      <c r="C103" s="63">
        <v>2413.0700000000002</v>
      </c>
      <c r="D103" s="64">
        <v>45519</v>
      </c>
      <c r="E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" spans="1:5" x14ac:dyDescent="0.45">
      <c r="A104" s="61" t="s">
        <v>97</v>
      </c>
      <c r="B104" s="62" t="s">
        <v>57</v>
      </c>
      <c r="C104" s="63">
        <v>4822.32</v>
      </c>
      <c r="D104" s="64">
        <v>45877</v>
      </c>
      <c r="E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5" spans="1:5" x14ac:dyDescent="0.45">
      <c r="A105" s="61" t="s">
        <v>97</v>
      </c>
      <c r="B105" s="62" t="s">
        <v>40</v>
      </c>
      <c r="C105" s="63">
        <v>7203.47</v>
      </c>
      <c r="D105" s="64">
        <v>44880</v>
      </c>
      <c r="E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6" spans="1:5" x14ac:dyDescent="0.45">
      <c r="A106" s="61" t="s">
        <v>97</v>
      </c>
      <c r="B106" s="62" t="s">
        <v>41</v>
      </c>
      <c r="C106" s="63">
        <v>7570.5</v>
      </c>
      <c r="D106" s="64">
        <v>44925</v>
      </c>
      <c r="E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" spans="1:5" x14ac:dyDescent="0.45">
      <c r="A107" s="61" t="s">
        <v>97</v>
      </c>
      <c r="B107" s="62" t="s">
        <v>42</v>
      </c>
      <c r="C107" s="63">
        <v>6379.48</v>
      </c>
      <c r="D107" s="64">
        <v>45139</v>
      </c>
      <c r="E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8" spans="1:5" x14ac:dyDescent="0.45">
      <c r="A108" s="61" t="s">
        <v>97</v>
      </c>
      <c r="B108" s="62" t="s">
        <v>43</v>
      </c>
      <c r="C108" s="63">
        <v>8068.96</v>
      </c>
      <c r="D108" s="64">
        <v>45504</v>
      </c>
      <c r="E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9" spans="1:5" x14ac:dyDescent="0.45">
      <c r="A109" s="61" t="s">
        <v>97</v>
      </c>
      <c r="B109" s="62" t="s">
        <v>44</v>
      </c>
      <c r="C109" s="63">
        <v>8068.96</v>
      </c>
      <c r="D109" s="64">
        <v>45877</v>
      </c>
      <c r="E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0" spans="1:5" x14ac:dyDescent="0.45">
      <c r="A110" s="61" t="s">
        <v>97</v>
      </c>
      <c r="B110" s="62" t="s">
        <v>45</v>
      </c>
      <c r="C110" s="63">
        <v>3583.83</v>
      </c>
      <c r="D110" s="64">
        <v>45412</v>
      </c>
      <c r="E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1" spans="1:5" x14ac:dyDescent="0.45">
      <c r="A111" s="61" t="s">
        <v>97</v>
      </c>
      <c r="B111" s="62" t="s">
        <v>76</v>
      </c>
      <c r="C111" s="63">
        <v>1017.91</v>
      </c>
      <c r="D111" s="64">
        <v>45853</v>
      </c>
      <c r="E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2" spans="1:5" x14ac:dyDescent="0.45">
      <c r="A112" s="61" t="s">
        <v>97</v>
      </c>
      <c r="B112" s="62" t="s">
        <v>78</v>
      </c>
      <c r="C112" s="63">
        <v>968.34</v>
      </c>
      <c r="D112" s="64">
        <v>45853</v>
      </c>
      <c r="E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" spans="1:5" x14ac:dyDescent="0.45">
      <c r="A113" s="61" t="s">
        <v>97</v>
      </c>
      <c r="B113" s="62" t="s">
        <v>81</v>
      </c>
      <c r="C113" s="63">
        <v>2446.19</v>
      </c>
      <c r="D113" s="64">
        <v>45519</v>
      </c>
      <c r="E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" spans="1:5" x14ac:dyDescent="0.45">
      <c r="A114" s="61" t="s">
        <v>97</v>
      </c>
      <c r="B114" s="62" t="s">
        <v>83</v>
      </c>
      <c r="C114" s="63">
        <v>2371.63</v>
      </c>
      <c r="D114" s="64">
        <v>45519</v>
      </c>
      <c r="E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" spans="1:5" x14ac:dyDescent="0.45">
      <c r="A115" s="61" t="s">
        <v>97</v>
      </c>
      <c r="B115" s="62" t="s">
        <v>85</v>
      </c>
      <c r="C115" s="63">
        <v>2371.63</v>
      </c>
      <c r="D115" s="64">
        <v>45877</v>
      </c>
      <c r="E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6" spans="1:5" x14ac:dyDescent="0.45">
      <c r="A116" s="61" t="s">
        <v>97</v>
      </c>
      <c r="B116" s="62" t="s">
        <v>87</v>
      </c>
      <c r="C116" s="63">
        <v>3611.35</v>
      </c>
      <c r="D116" s="64">
        <v>45519</v>
      </c>
      <c r="E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" spans="1:5" x14ac:dyDescent="0.45">
      <c r="A117" s="61" t="s">
        <v>97</v>
      </c>
      <c r="B117" s="62" t="s">
        <v>89</v>
      </c>
      <c r="C117" s="63">
        <v>2383.73</v>
      </c>
      <c r="D117" s="64">
        <v>45519</v>
      </c>
      <c r="E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8" spans="1:5" x14ac:dyDescent="0.45">
      <c r="A118" s="61" t="s">
        <v>97</v>
      </c>
      <c r="B118" s="62" t="s">
        <v>91</v>
      </c>
      <c r="C118" s="63">
        <v>2383.73</v>
      </c>
      <c r="D118" s="64">
        <v>45762</v>
      </c>
      <c r="E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" spans="1:5" x14ac:dyDescent="0.45">
      <c r="A119" s="61" t="s">
        <v>97</v>
      </c>
      <c r="B119" s="62" t="s">
        <v>93</v>
      </c>
      <c r="C119" s="63">
        <v>22668.26</v>
      </c>
      <c r="D119" s="64">
        <v>45519</v>
      </c>
      <c r="E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" spans="1:5" x14ac:dyDescent="0.45">
      <c r="A120" s="61" t="s">
        <v>97</v>
      </c>
      <c r="B120" s="62" t="s">
        <v>95</v>
      </c>
      <c r="C120" s="63">
        <v>304.68</v>
      </c>
      <c r="D120" s="64">
        <v>45961</v>
      </c>
      <c r="E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1" spans="1:5" x14ac:dyDescent="0.45">
      <c r="A121" s="61" t="s">
        <v>98</v>
      </c>
      <c r="B121" s="62" t="s">
        <v>47</v>
      </c>
      <c r="C121" s="63">
        <v>8578.8700000000008</v>
      </c>
      <c r="D121" s="64">
        <v>45519</v>
      </c>
      <c r="E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" spans="1:5" x14ac:dyDescent="0.45">
      <c r="A122" s="61" t="s">
        <v>98</v>
      </c>
      <c r="B122" s="62" t="s">
        <v>49</v>
      </c>
      <c r="C122" s="63">
        <v>8296.07</v>
      </c>
      <c r="D122" s="64">
        <v>45519</v>
      </c>
      <c r="E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3" spans="1:5" x14ac:dyDescent="0.45">
      <c r="A123" s="61" t="s">
        <v>98</v>
      </c>
      <c r="B123" s="62" t="s">
        <v>51</v>
      </c>
      <c r="C123" s="63">
        <v>8296.07</v>
      </c>
      <c r="D123" s="64">
        <v>45877</v>
      </c>
      <c r="E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4" spans="1:5" x14ac:dyDescent="0.45">
      <c r="A124" s="61" t="s">
        <v>98</v>
      </c>
      <c r="B124" s="62" t="s">
        <v>53</v>
      </c>
      <c r="C124" s="63">
        <v>9805.7800000000007</v>
      </c>
      <c r="D124" s="64">
        <v>45519</v>
      </c>
      <c r="E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" spans="1:5" x14ac:dyDescent="0.45">
      <c r="A125" s="61" t="s">
        <v>98</v>
      </c>
      <c r="B125" s="62" t="s">
        <v>55</v>
      </c>
      <c r="C125" s="63">
        <v>7687.16</v>
      </c>
      <c r="D125" s="64">
        <v>45519</v>
      </c>
      <c r="E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6" spans="1:5" x14ac:dyDescent="0.45">
      <c r="A126" s="61" t="s">
        <v>98</v>
      </c>
      <c r="B126" s="62" t="s">
        <v>57</v>
      </c>
      <c r="C126" s="63">
        <v>15362.14</v>
      </c>
      <c r="D126" s="64">
        <v>45877</v>
      </c>
      <c r="E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7" spans="1:5" x14ac:dyDescent="0.45">
      <c r="A127" s="61" t="s">
        <v>98</v>
      </c>
      <c r="B127" s="62" t="s">
        <v>40</v>
      </c>
      <c r="C127" s="63">
        <v>22947.61</v>
      </c>
      <c r="D127" s="64">
        <v>44880</v>
      </c>
      <c r="E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8" spans="1:5" x14ac:dyDescent="0.45">
      <c r="A128" s="61" t="s">
        <v>98</v>
      </c>
      <c r="B128" s="62" t="s">
        <v>41</v>
      </c>
      <c r="C128" s="63">
        <v>24116.82</v>
      </c>
      <c r="D128" s="64">
        <v>44925</v>
      </c>
      <c r="E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9" spans="1:5" x14ac:dyDescent="0.45">
      <c r="A129" s="61" t="s">
        <v>98</v>
      </c>
      <c r="B129" s="62" t="s">
        <v>42</v>
      </c>
      <c r="C129" s="63">
        <v>20322.669999999998</v>
      </c>
      <c r="D129" s="64">
        <v>45139</v>
      </c>
      <c r="E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0" spans="1:5" x14ac:dyDescent="0.45">
      <c r="A130" s="61" t="s">
        <v>98</v>
      </c>
      <c r="B130" s="62" t="s">
        <v>43</v>
      </c>
      <c r="C130" s="63">
        <v>25704.73</v>
      </c>
      <c r="D130" s="64">
        <v>45504</v>
      </c>
      <c r="E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1" spans="1:5" x14ac:dyDescent="0.45">
      <c r="A131" s="61" t="s">
        <v>98</v>
      </c>
      <c r="B131" s="62" t="s">
        <v>44</v>
      </c>
      <c r="C131" s="63">
        <v>25704.73</v>
      </c>
      <c r="D131" s="64">
        <v>45877</v>
      </c>
      <c r="E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2" spans="1:5" x14ac:dyDescent="0.45">
      <c r="A132" s="61" t="s">
        <v>98</v>
      </c>
      <c r="B132" s="62" t="s">
        <v>45</v>
      </c>
      <c r="C132" s="63">
        <v>11416.78</v>
      </c>
      <c r="D132" s="64">
        <v>45412</v>
      </c>
      <c r="E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3" spans="1:5" x14ac:dyDescent="0.45">
      <c r="A133" s="61" t="s">
        <v>98</v>
      </c>
      <c r="B133" s="62" t="s">
        <v>66</v>
      </c>
      <c r="C133" s="63">
        <v>8169.5</v>
      </c>
      <c r="D133" s="64">
        <v>44985</v>
      </c>
      <c r="E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4" spans="1:5" x14ac:dyDescent="0.45">
      <c r="A134" s="61" t="s">
        <v>98</v>
      </c>
      <c r="B134" s="62" t="s">
        <v>68</v>
      </c>
      <c r="C134" s="63">
        <v>19059.599999999999</v>
      </c>
      <c r="D134" s="64">
        <v>44985</v>
      </c>
      <c r="E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5" spans="1:5" x14ac:dyDescent="0.45">
      <c r="A135" s="61" t="s">
        <v>98</v>
      </c>
      <c r="B135" s="62" t="s">
        <v>70</v>
      </c>
      <c r="C135" s="63">
        <v>14339.59</v>
      </c>
      <c r="D135" s="64">
        <v>45127</v>
      </c>
      <c r="E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6" spans="1:5" x14ac:dyDescent="0.45">
      <c r="A136" s="61" t="s">
        <v>98</v>
      </c>
      <c r="B136" s="62" t="s">
        <v>72</v>
      </c>
      <c r="C136" s="63">
        <v>22468.27</v>
      </c>
      <c r="D136" s="64">
        <v>45488</v>
      </c>
      <c r="E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7" spans="1:5" x14ac:dyDescent="0.45">
      <c r="A137" s="61" t="s">
        <v>98</v>
      </c>
      <c r="B137" s="62" t="s">
        <v>74</v>
      </c>
      <c r="C137" s="63">
        <v>24860.41</v>
      </c>
      <c r="D137" s="64">
        <v>45853</v>
      </c>
      <c r="E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" spans="1:5" x14ac:dyDescent="0.45">
      <c r="A138" s="61" t="s">
        <v>98</v>
      </c>
      <c r="B138" s="62" t="s">
        <v>76</v>
      </c>
      <c r="C138" s="63">
        <v>3242.67</v>
      </c>
      <c r="D138" s="64">
        <v>45853</v>
      </c>
      <c r="E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" spans="1:5" x14ac:dyDescent="0.45">
      <c r="A139" s="61" t="s">
        <v>98</v>
      </c>
      <c r="B139" s="62" t="s">
        <v>78</v>
      </c>
      <c r="C139" s="63">
        <v>3084.77</v>
      </c>
      <c r="D139" s="64">
        <v>45853</v>
      </c>
      <c r="E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0" spans="1:5" x14ac:dyDescent="0.45">
      <c r="A140" s="61" t="s">
        <v>98</v>
      </c>
      <c r="B140" s="62" t="s">
        <v>80</v>
      </c>
      <c r="C140" s="63">
        <v>6193.03</v>
      </c>
      <c r="D140" s="64">
        <v>45546</v>
      </c>
      <c r="E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" spans="1:5" x14ac:dyDescent="0.45">
      <c r="A141" s="61" t="s">
        <v>98</v>
      </c>
      <c r="B141" s="62" t="s">
        <v>81</v>
      </c>
      <c r="C141" s="63">
        <v>7792.65</v>
      </c>
      <c r="D141" s="64">
        <v>45519</v>
      </c>
      <c r="E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2" spans="1:5" x14ac:dyDescent="0.45">
      <c r="A142" s="61" t="s">
        <v>98</v>
      </c>
      <c r="B142" s="62" t="s">
        <v>83</v>
      </c>
      <c r="C142" s="63">
        <v>7555.15</v>
      </c>
      <c r="D142" s="64">
        <v>45519</v>
      </c>
      <c r="E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" spans="1:5" x14ac:dyDescent="0.45">
      <c r="A143" s="61" t="s">
        <v>98</v>
      </c>
      <c r="B143" s="62" t="s">
        <v>85</v>
      </c>
      <c r="C143" s="63">
        <v>7555.15</v>
      </c>
      <c r="D143" s="64">
        <v>45877</v>
      </c>
      <c r="E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4" spans="1:5" x14ac:dyDescent="0.45">
      <c r="A144" s="61" t="s">
        <v>98</v>
      </c>
      <c r="B144" s="62" t="s">
        <v>87</v>
      </c>
      <c r="C144" s="63">
        <v>11504.43</v>
      </c>
      <c r="D144" s="64">
        <v>45519</v>
      </c>
      <c r="E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5" spans="1:5" x14ac:dyDescent="0.45">
      <c r="A145" s="61" t="s">
        <v>98</v>
      </c>
      <c r="B145" s="62" t="s">
        <v>89</v>
      </c>
      <c r="C145" s="63">
        <v>7593.69</v>
      </c>
      <c r="D145" s="64">
        <v>45519</v>
      </c>
      <c r="E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" spans="1:5" x14ac:dyDescent="0.45">
      <c r="A146" s="61" t="s">
        <v>98</v>
      </c>
      <c r="B146" s="62" t="s">
        <v>91</v>
      </c>
      <c r="C146" s="63">
        <v>7593.69</v>
      </c>
      <c r="D146" s="64">
        <v>45762</v>
      </c>
      <c r="E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" spans="1:5" x14ac:dyDescent="0.45">
      <c r="A147" s="61" t="s">
        <v>98</v>
      </c>
      <c r="B147" s="62" t="s">
        <v>93</v>
      </c>
      <c r="C147" s="63">
        <v>72212.72</v>
      </c>
      <c r="D147" s="64">
        <v>45519</v>
      </c>
      <c r="E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8" spans="1:5" x14ac:dyDescent="0.45">
      <c r="A148" s="61" t="s">
        <v>98</v>
      </c>
      <c r="B148" s="62" t="s">
        <v>95</v>
      </c>
      <c r="C148" s="63">
        <v>970.6</v>
      </c>
      <c r="D148" s="64">
        <v>45961</v>
      </c>
      <c r="E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9" spans="1:5" x14ac:dyDescent="0.45">
      <c r="A149" s="61" t="s">
        <v>99</v>
      </c>
      <c r="B149" s="62" t="s">
        <v>47</v>
      </c>
      <c r="C149" s="63">
        <v>46524.73</v>
      </c>
      <c r="D149" s="64">
        <v>45519</v>
      </c>
      <c r="E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" spans="1:5" x14ac:dyDescent="0.45">
      <c r="A150" s="61" t="s">
        <v>99</v>
      </c>
      <c r="B150" s="62" t="s">
        <v>48</v>
      </c>
      <c r="C150" s="63">
        <v>12664.86</v>
      </c>
      <c r="D150" s="64">
        <v>45519</v>
      </c>
      <c r="E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" spans="1:5" x14ac:dyDescent="0.45">
      <c r="A151" s="61" t="s">
        <v>99</v>
      </c>
      <c r="B151" s="62" t="s">
        <v>49</v>
      </c>
      <c r="C151" s="63">
        <v>44991.06</v>
      </c>
      <c r="D151" s="64">
        <v>45519</v>
      </c>
      <c r="E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" spans="1:5" x14ac:dyDescent="0.45">
      <c r="A152" s="61" t="s">
        <v>99</v>
      </c>
      <c r="B152" s="62" t="s">
        <v>50</v>
      </c>
      <c r="C152" s="63">
        <v>12247.37</v>
      </c>
      <c r="D152" s="64">
        <v>45519</v>
      </c>
      <c r="E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3" spans="1:5" x14ac:dyDescent="0.45">
      <c r="A153" s="61" t="s">
        <v>99</v>
      </c>
      <c r="B153" s="62" t="s">
        <v>51</v>
      </c>
      <c r="C153" s="63">
        <v>44991.06</v>
      </c>
      <c r="D153" s="64">
        <v>45877</v>
      </c>
      <c r="E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4" spans="1:5" x14ac:dyDescent="0.45">
      <c r="A154" s="61" t="s">
        <v>99</v>
      </c>
      <c r="B154" s="62" t="s">
        <v>52</v>
      </c>
      <c r="C154" s="63">
        <v>12247.37</v>
      </c>
      <c r="D154" s="64">
        <v>45877</v>
      </c>
      <c r="E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5" spans="1:5" x14ac:dyDescent="0.45">
      <c r="A155" s="61" t="s">
        <v>99</v>
      </c>
      <c r="B155" s="62" t="s">
        <v>53</v>
      </c>
      <c r="C155" s="63">
        <v>53178.5</v>
      </c>
      <c r="D155" s="64">
        <v>45519</v>
      </c>
      <c r="E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6" spans="1:5" x14ac:dyDescent="0.45">
      <c r="A156" s="61" t="s">
        <v>99</v>
      </c>
      <c r="B156" s="62" t="s">
        <v>54</v>
      </c>
      <c r="C156" s="63">
        <v>13940.19</v>
      </c>
      <c r="D156" s="64">
        <v>45519</v>
      </c>
      <c r="E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" spans="1:5" x14ac:dyDescent="0.45">
      <c r="A157" s="61" t="s">
        <v>99</v>
      </c>
      <c r="B157" s="62" t="s">
        <v>55</v>
      </c>
      <c r="C157" s="63">
        <v>41688.83</v>
      </c>
      <c r="D157" s="64">
        <v>45519</v>
      </c>
      <c r="E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" spans="1:5" x14ac:dyDescent="0.45">
      <c r="A158" s="61" t="s">
        <v>99</v>
      </c>
      <c r="B158" s="62" t="s">
        <v>56</v>
      </c>
      <c r="C158" s="63">
        <v>10928.29</v>
      </c>
      <c r="D158" s="64">
        <v>45519</v>
      </c>
      <c r="E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9" spans="1:5" x14ac:dyDescent="0.45">
      <c r="A159" s="61" t="s">
        <v>99</v>
      </c>
      <c r="B159" s="62" t="s">
        <v>57</v>
      </c>
      <c r="C159" s="63">
        <v>83311.600000000006</v>
      </c>
      <c r="D159" s="64">
        <v>45877</v>
      </c>
      <c r="E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0" spans="1:5" x14ac:dyDescent="0.45">
      <c r="A160" s="61" t="s">
        <v>99</v>
      </c>
      <c r="B160" s="62" t="s">
        <v>58</v>
      </c>
      <c r="C160" s="63">
        <v>21839.26</v>
      </c>
      <c r="D160" s="64">
        <v>45877</v>
      </c>
      <c r="E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1" spans="1:5" x14ac:dyDescent="0.45">
      <c r="A161" s="61" t="s">
        <v>99</v>
      </c>
      <c r="B161" s="62" t="s">
        <v>40</v>
      </c>
      <c r="C161" s="63">
        <v>124448.98</v>
      </c>
      <c r="D161" s="64">
        <v>44880</v>
      </c>
      <c r="E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2" spans="1:5" x14ac:dyDescent="0.45">
      <c r="A162" s="61" t="s">
        <v>99</v>
      </c>
      <c r="B162" s="62" t="s">
        <v>59</v>
      </c>
      <c r="C162" s="63">
        <v>27910.83</v>
      </c>
      <c r="D162" s="64">
        <v>44880</v>
      </c>
      <c r="E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3" spans="1:5" x14ac:dyDescent="0.45">
      <c r="A163" s="61" t="s">
        <v>99</v>
      </c>
      <c r="B163" s="62" t="s">
        <v>41</v>
      </c>
      <c r="C163" s="63">
        <v>130789.81</v>
      </c>
      <c r="D163" s="64">
        <v>44925</v>
      </c>
      <c r="E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4" spans="1:5" x14ac:dyDescent="0.45">
      <c r="A164" s="61" t="s">
        <v>99</v>
      </c>
      <c r="B164" s="62" t="s">
        <v>60</v>
      </c>
      <c r="C164" s="63">
        <v>29332.93</v>
      </c>
      <c r="D164" s="64">
        <v>44925</v>
      </c>
      <c r="E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5" spans="1:5" x14ac:dyDescent="0.45">
      <c r="A165" s="61" t="s">
        <v>99</v>
      </c>
      <c r="B165" s="62" t="s">
        <v>42</v>
      </c>
      <c r="C165" s="63">
        <v>110213.45</v>
      </c>
      <c r="D165" s="64">
        <v>45140</v>
      </c>
      <c r="E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6" spans="1:5" x14ac:dyDescent="0.45">
      <c r="A166" s="61" t="s">
        <v>99</v>
      </c>
      <c r="B166" s="62" t="s">
        <v>61</v>
      </c>
      <c r="C166" s="63">
        <v>28891.3</v>
      </c>
      <c r="D166" s="64">
        <v>45140</v>
      </c>
      <c r="E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7" spans="1:5" x14ac:dyDescent="0.45">
      <c r="A167" s="61" t="s">
        <v>99</v>
      </c>
      <c r="B167" s="62" t="s">
        <v>43</v>
      </c>
      <c r="C167" s="63">
        <v>139401.34</v>
      </c>
      <c r="D167" s="64">
        <v>45504</v>
      </c>
      <c r="E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8" spans="1:5" x14ac:dyDescent="0.45">
      <c r="A168" s="61" t="s">
        <v>99</v>
      </c>
      <c r="B168" s="62" t="s">
        <v>63</v>
      </c>
      <c r="C168" s="63">
        <v>21302.3</v>
      </c>
      <c r="D168" s="64">
        <v>45504</v>
      </c>
      <c r="E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9" spans="1:5" x14ac:dyDescent="0.45">
      <c r="A169" s="61" t="s">
        <v>99</v>
      </c>
      <c r="B169" s="62" t="s">
        <v>44</v>
      </c>
      <c r="C169" s="63">
        <v>139401.34</v>
      </c>
      <c r="D169" s="64">
        <v>45877</v>
      </c>
      <c r="E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0" spans="1:5" x14ac:dyDescent="0.45">
      <c r="A170" s="61" t="s">
        <v>99</v>
      </c>
      <c r="B170" s="62" t="s">
        <v>64</v>
      </c>
      <c r="C170" s="63">
        <v>31264.28</v>
      </c>
      <c r="D170" s="64">
        <v>45877</v>
      </c>
      <c r="E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1" spans="1:5" x14ac:dyDescent="0.45">
      <c r="A171" s="61" t="s">
        <v>99</v>
      </c>
      <c r="B171" s="62" t="s">
        <v>45</v>
      </c>
      <c r="C171" s="63">
        <v>61915.22</v>
      </c>
      <c r="D171" s="64">
        <v>45412</v>
      </c>
      <c r="E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2" spans="1:5" x14ac:dyDescent="0.45">
      <c r="A172" s="61" t="s">
        <v>99</v>
      </c>
      <c r="B172" s="62" t="s">
        <v>65</v>
      </c>
      <c r="C172" s="63">
        <v>13886.06</v>
      </c>
      <c r="D172" s="64">
        <v>45412</v>
      </c>
      <c r="E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3" spans="1:5" x14ac:dyDescent="0.45">
      <c r="A173" s="61" t="s">
        <v>99</v>
      </c>
      <c r="B173" s="62" t="s">
        <v>66</v>
      </c>
      <c r="C173" s="63">
        <v>44304.639999999999</v>
      </c>
      <c r="D173" s="64">
        <v>44985</v>
      </c>
      <c r="E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4" spans="1:5" x14ac:dyDescent="0.45">
      <c r="A174" s="61" t="s">
        <v>99</v>
      </c>
      <c r="B174" s="62" t="s">
        <v>67</v>
      </c>
      <c r="C174" s="63">
        <v>9936.44</v>
      </c>
      <c r="D174" s="64">
        <v>44985</v>
      </c>
      <c r="E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5" spans="1:5" x14ac:dyDescent="0.45">
      <c r="A175" s="61" t="s">
        <v>99</v>
      </c>
      <c r="B175" s="62" t="s">
        <v>68</v>
      </c>
      <c r="C175" s="63">
        <v>103363.61</v>
      </c>
      <c r="D175" s="64">
        <v>44985</v>
      </c>
      <c r="E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6" spans="1:5" x14ac:dyDescent="0.45">
      <c r="A176" s="61" t="s">
        <v>99</v>
      </c>
      <c r="B176" s="62" t="s">
        <v>69</v>
      </c>
      <c r="C176" s="63">
        <v>23181.91</v>
      </c>
      <c r="D176" s="64">
        <v>44985</v>
      </c>
      <c r="E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7" spans="1:5" x14ac:dyDescent="0.45">
      <c r="A177" s="61" t="s">
        <v>99</v>
      </c>
      <c r="B177" s="62" t="s">
        <v>70</v>
      </c>
      <c r="C177" s="63">
        <v>77766.14</v>
      </c>
      <c r="D177" s="64">
        <v>45127</v>
      </c>
      <c r="E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8" spans="1:5" x14ac:dyDescent="0.45">
      <c r="A178" s="61" t="s">
        <v>99</v>
      </c>
      <c r="B178" s="62" t="s">
        <v>71</v>
      </c>
      <c r="C178" s="63">
        <v>17441.03</v>
      </c>
      <c r="D178" s="64">
        <v>45127</v>
      </c>
      <c r="E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9" spans="1:5" x14ac:dyDescent="0.45">
      <c r="A179" s="61" t="s">
        <v>99</v>
      </c>
      <c r="B179" s="62" t="s">
        <v>72</v>
      </c>
      <c r="C179" s="63">
        <v>121849.44</v>
      </c>
      <c r="D179" s="64">
        <v>45488</v>
      </c>
      <c r="E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0" spans="1:5" x14ac:dyDescent="0.45">
      <c r="A180" s="61" t="s">
        <v>99</v>
      </c>
      <c r="B180" s="62" t="s">
        <v>73</v>
      </c>
      <c r="C180" s="63">
        <v>27327.82</v>
      </c>
      <c r="D180" s="64">
        <v>45488</v>
      </c>
      <c r="E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1" spans="1:5" x14ac:dyDescent="0.45">
      <c r="A181" s="61" t="s">
        <v>99</v>
      </c>
      <c r="B181" s="62" t="s">
        <v>74</v>
      </c>
      <c r="C181" s="63">
        <v>134822.43</v>
      </c>
      <c r="D181" s="64">
        <v>45853</v>
      </c>
      <c r="E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" spans="1:5" x14ac:dyDescent="0.45">
      <c r="A182" s="61" t="s">
        <v>99</v>
      </c>
      <c r="B182" s="62" t="s">
        <v>75</v>
      </c>
      <c r="C182" s="63">
        <v>30237.35</v>
      </c>
      <c r="D182" s="64">
        <v>45853</v>
      </c>
      <c r="E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" spans="1:5" x14ac:dyDescent="0.45">
      <c r="A183" s="61" t="s">
        <v>99</v>
      </c>
      <c r="B183" s="62" t="s">
        <v>76</v>
      </c>
      <c r="C183" s="63">
        <v>17585.59</v>
      </c>
      <c r="D183" s="64">
        <v>45853</v>
      </c>
      <c r="E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4" spans="1:5" x14ac:dyDescent="0.45">
      <c r="A184" s="61" t="s">
        <v>99</v>
      </c>
      <c r="B184" s="62" t="s">
        <v>77</v>
      </c>
      <c r="C184" s="63">
        <v>4609.88</v>
      </c>
      <c r="D184" s="64">
        <v>45853</v>
      </c>
      <c r="E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5" spans="1:5" x14ac:dyDescent="0.45">
      <c r="A185" s="61" t="s">
        <v>99</v>
      </c>
      <c r="B185" s="62" t="s">
        <v>78</v>
      </c>
      <c r="C185" s="63">
        <v>16729.27</v>
      </c>
      <c r="D185" s="64">
        <v>45853</v>
      </c>
      <c r="E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" spans="1:5" x14ac:dyDescent="0.45">
      <c r="A186" s="61" t="s">
        <v>99</v>
      </c>
      <c r="B186" s="62" t="s">
        <v>79</v>
      </c>
      <c r="C186" s="63">
        <v>4385.3999999999996</v>
      </c>
      <c r="D186" s="64">
        <v>45853</v>
      </c>
      <c r="E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" spans="1:5" x14ac:dyDescent="0.45">
      <c r="A187" s="61" t="s">
        <v>99</v>
      </c>
      <c r="B187" s="62" t="s">
        <v>80</v>
      </c>
      <c r="C187" s="63">
        <v>42390.07</v>
      </c>
      <c r="D187" s="64">
        <v>45541</v>
      </c>
      <c r="E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" spans="1:5" x14ac:dyDescent="0.45">
      <c r="A188" s="61" t="s">
        <v>99</v>
      </c>
      <c r="B188" s="62" t="s">
        <v>81</v>
      </c>
      <c r="C188" s="63">
        <v>42260.92</v>
      </c>
      <c r="D188" s="64">
        <v>45519</v>
      </c>
      <c r="E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9" spans="1:5" x14ac:dyDescent="0.45">
      <c r="A189" s="61" t="s">
        <v>99</v>
      </c>
      <c r="B189" s="62" t="s">
        <v>82</v>
      </c>
      <c r="C189" s="63">
        <v>11504.18</v>
      </c>
      <c r="D189" s="64">
        <v>45519</v>
      </c>
      <c r="E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" spans="1:5" x14ac:dyDescent="0.45">
      <c r="A190" s="61" t="s">
        <v>99</v>
      </c>
      <c r="B190" s="62" t="s">
        <v>83</v>
      </c>
      <c r="C190" s="63">
        <v>40972.93</v>
      </c>
      <c r="D190" s="64">
        <v>45519</v>
      </c>
      <c r="E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1" spans="1:5" x14ac:dyDescent="0.45">
      <c r="A191" s="61" t="s">
        <v>99</v>
      </c>
      <c r="B191" s="62" t="s">
        <v>84</v>
      </c>
      <c r="C191" s="63">
        <v>11153.56</v>
      </c>
      <c r="D191" s="64">
        <v>45519</v>
      </c>
      <c r="E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2" spans="1:5" x14ac:dyDescent="0.45">
      <c r="A192" s="61" t="s">
        <v>99</v>
      </c>
      <c r="B192" s="62" t="s">
        <v>85</v>
      </c>
      <c r="C192" s="63">
        <v>40972.93</v>
      </c>
      <c r="D192" s="64">
        <v>45877</v>
      </c>
      <c r="E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3" spans="1:5" x14ac:dyDescent="0.45">
      <c r="A193" s="61" t="s">
        <v>99</v>
      </c>
      <c r="B193" s="62" t="s">
        <v>86</v>
      </c>
      <c r="C193" s="63">
        <v>11153.56</v>
      </c>
      <c r="D193" s="64">
        <v>45877</v>
      </c>
      <c r="E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4" spans="1:5" x14ac:dyDescent="0.45">
      <c r="A194" s="61" t="s">
        <v>99</v>
      </c>
      <c r="B194" s="62" t="s">
        <v>87</v>
      </c>
      <c r="C194" s="63">
        <v>62390.58</v>
      </c>
      <c r="D194" s="64">
        <v>45519</v>
      </c>
      <c r="E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5" spans="1:5" x14ac:dyDescent="0.45">
      <c r="A195" s="61" t="s">
        <v>99</v>
      </c>
      <c r="B195" s="62" t="s">
        <v>88</v>
      </c>
      <c r="C195" s="63">
        <v>16355.04</v>
      </c>
      <c r="D195" s="64">
        <v>45519</v>
      </c>
      <c r="E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6" spans="1:5" x14ac:dyDescent="0.45">
      <c r="A196" s="61" t="s">
        <v>99</v>
      </c>
      <c r="B196" s="62" t="s">
        <v>89</v>
      </c>
      <c r="C196" s="63">
        <v>41181.949999999997</v>
      </c>
      <c r="D196" s="64">
        <v>45519</v>
      </c>
      <c r="E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" spans="1:5" x14ac:dyDescent="0.45">
      <c r="A197" s="61" t="s">
        <v>99</v>
      </c>
      <c r="B197" s="62" t="s">
        <v>90</v>
      </c>
      <c r="C197" s="63">
        <v>10795.42</v>
      </c>
      <c r="D197" s="64">
        <v>45519</v>
      </c>
      <c r="E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" spans="1:5" x14ac:dyDescent="0.45">
      <c r="A198" s="61" t="s">
        <v>99</v>
      </c>
      <c r="B198" s="62" t="s">
        <v>91</v>
      </c>
      <c r="C198" s="63">
        <v>41181.949999999997</v>
      </c>
      <c r="D198" s="64">
        <v>45762</v>
      </c>
      <c r="E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" spans="1:5" x14ac:dyDescent="0.45">
      <c r="A199" s="61" t="s">
        <v>99</v>
      </c>
      <c r="B199" s="62" t="s">
        <v>92</v>
      </c>
      <c r="C199" s="63">
        <v>10795.42</v>
      </c>
      <c r="D199" s="64">
        <v>45762</v>
      </c>
      <c r="E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0" spans="1:5" x14ac:dyDescent="0.45">
      <c r="A200" s="61" t="s">
        <v>99</v>
      </c>
      <c r="B200" s="62" t="s">
        <v>93</v>
      </c>
      <c r="C200" s="63">
        <v>391622.5</v>
      </c>
      <c r="D200" s="64">
        <v>45519</v>
      </c>
      <c r="E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1" spans="1:5" x14ac:dyDescent="0.45">
      <c r="A201" s="61" t="s">
        <v>99</v>
      </c>
      <c r="B201" s="62" t="s">
        <v>94</v>
      </c>
      <c r="C201" s="63">
        <v>102659.74</v>
      </c>
      <c r="D201" s="64">
        <v>45519</v>
      </c>
      <c r="E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2" spans="1:5" x14ac:dyDescent="0.45">
      <c r="A202" s="61" t="s">
        <v>99</v>
      </c>
      <c r="B202" s="62" t="s">
        <v>95</v>
      </c>
      <c r="C202" s="63">
        <v>5263.74</v>
      </c>
      <c r="D202" s="64">
        <v>45961</v>
      </c>
      <c r="E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3" spans="1:5" x14ac:dyDescent="0.45">
      <c r="A203" s="61" t="s">
        <v>99</v>
      </c>
      <c r="B203" s="62" t="s">
        <v>96</v>
      </c>
      <c r="C203" s="63">
        <v>1379.84</v>
      </c>
      <c r="D203" s="64">
        <v>45961</v>
      </c>
      <c r="E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4" spans="1:5" x14ac:dyDescent="0.45">
      <c r="A204" s="61" t="s">
        <v>100</v>
      </c>
      <c r="B204" s="62" t="s">
        <v>47</v>
      </c>
      <c r="C204" s="63">
        <v>3420.18</v>
      </c>
      <c r="D204" s="64">
        <v>45519</v>
      </c>
      <c r="E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5" spans="1:5" x14ac:dyDescent="0.45">
      <c r="A205" s="61" t="s">
        <v>100</v>
      </c>
      <c r="B205" s="62" t="s">
        <v>49</v>
      </c>
      <c r="C205" s="63">
        <v>3307.44</v>
      </c>
      <c r="D205" s="64">
        <v>45519</v>
      </c>
      <c r="E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" spans="1:5" x14ac:dyDescent="0.45">
      <c r="A206" s="61" t="s">
        <v>100</v>
      </c>
      <c r="B206" s="62" t="s">
        <v>51</v>
      </c>
      <c r="C206" s="63">
        <v>3307.44</v>
      </c>
      <c r="D206" s="64">
        <v>45877</v>
      </c>
      <c r="E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7" spans="1:5" x14ac:dyDescent="0.45">
      <c r="A207" s="61" t="s">
        <v>100</v>
      </c>
      <c r="B207" s="62" t="s">
        <v>53</v>
      </c>
      <c r="C207" s="63">
        <v>3909.32</v>
      </c>
      <c r="D207" s="64">
        <v>45519</v>
      </c>
      <c r="E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8" spans="1:5" x14ac:dyDescent="0.45">
      <c r="A208" s="61" t="s">
        <v>100</v>
      </c>
      <c r="B208" s="62" t="s">
        <v>55</v>
      </c>
      <c r="C208" s="63">
        <v>3064.68</v>
      </c>
      <c r="D208" s="64">
        <v>45519</v>
      </c>
      <c r="E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" spans="1:5" x14ac:dyDescent="0.45">
      <c r="A209" s="61" t="s">
        <v>100</v>
      </c>
      <c r="B209" s="62" t="s">
        <v>57</v>
      </c>
      <c r="C209" s="63">
        <v>6124.5</v>
      </c>
      <c r="D209" s="64">
        <v>45877</v>
      </c>
      <c r="E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0" spans="1:5" x14ac:dyDescent="0.45">
      <c r="A210" s="61" t="s">
        <v>100</v>
      </c>
      <c r="B210" s="62" t="s">
        <v>42</v>
      </c>
      <c r="C210" s="63">
        <v>8102.15</v>
      </c>
      <c r="D210" s="64">
        <v>45140</v>
      </c>
      <c r="E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1" spans="1:5" x14ac:dyDescent="0.45">
      <c r="A211" s="61" t="s">
        <v>100</v>
      </c>
      <c r="B211" s="62" t="s">
        <v>43</v>
      </c>
      <c r="C211" s="63">
        <v>10247.84</v>
      </c>
      <c r="D211" s="64">
        <v>45504</v>
      </c>
      <c r="E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2" spans="1:5" x14ac:dyDescent="0.45">
      <c r="A212" s="61" t="s">
        <v>100</v>
      </c>
      <c r="B212" s="62" t="s">
        <v>44</v>
      </c>
      <c r="C212" s="63">
        <v>10247.84</v>
      </c>
      <c r="D212" s="64">
        <v>45877</v>
      </c>
      <c r="E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3" spans="1:5" x14ac:dyDescent="0.45">
      <c r="A213" s="61" t="s">
        <v>100</v>
      </c>
      <c r="B213" s="62" t="s">
        <v>45</v>
      </c>
      <c r="C213" s="63">
        <v>4551.59</v>
      </c>
      <c r="D213" s="64">
        <v>45412</v>
      </c>
      <c r="E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4" spans="1:5" x14ac:dyDescent="0.45">
      <c r="A214" s="61" t="s">
        <v>100</v>
      </c>
      <c r="B214" s="62" t="s">
        <v>66</v>
      </c>
      <c r="C214" s="63">
        <v>3256.98</v>
      </c>
      <c r="D214" s="64">
        <v>45127</v>
      </c>
      <c r="E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5" spans="1:5" x14ac:dyDescent="0.45">
      <c r="A215" s="61" t="s">
        <v>100</v>
      </c>
      <c r="B215" s="62" t="s">
        <v>68</v>
      </c>
      <c r="C215" s="63">
        <v>7598.59</v>
      </c>
      <c r="D215" s="64">
        <v>45127</v>
      </c>
      <c r="E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6" spans="1:5" x14ac:dyDescent="0.45">
      <c r="A216" s="61" t="s">
        <v>100</v>
      </c>
      <c r="B216" s="62" t="s">
        <v>70</v>
      </c>
      <c r="C216" s="63">
        <v>5716.84</v>
      </c>
      <c r="D216" s="64">
        <v>45127</v>
      </c>
      <c r="E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7" spans="1:5" x14ac:dyDescent="0.45">
      <c r="A217" s="61" t="s">
        <v>100</v>
      </c>
      <c r="B217" s="62" t="s">
        <v>72</v>
      </c>
      <c r="C217" s="63">
        <v>8957.5400000000009</v>
      </c>
      <c r="D217" s="64">
        <v>45488</v>
      </c>
      <c r="E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8" spans="1:5" x14ac:dyDescent="0.45">
      <c r="A218" s="61" t="s">
        <v>100</v>
      </c>
      <c r="B218" s="62" t="s">
        <v>74</v>
      </c>
      <c r="C218" s="63">
        <v>9911.23</v>
      </c>
      <c r="D218" s="64">
        <v>45853</v>
      </c>
      <c r="E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" spans="1:5" x14ac:dyDescent="0.45">
      <c r="A219" s="61" t="s">
        <v>100</v>
      </c>
      <c r="B219" s="62" t="s">
        <v>76</v>
      </c>
      <c r="C219" s="63">
        <v>1292.77</v>
      </c>
      <c r="D219" s="64">
        <v>45853</v>
      </c>
      <c r="E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0" spans="1:5" x14ac:dyDescent="0.45">
      <c r="A220" s="61" t="s">
        <v>100</v>
      </c>
      <c r="B220" s="62" t="s">
        <v>78</v>
      </c>
      <c r="C220" s="63">
        <v>1229.82</v>
      </c>
      <c r="D220" s="64">
        <v>45853</v>
      </c>
      <c r="E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" spans="1:5" x14ac:dyDescent="0.45">
      <c r="A221" s="61" t="s">
        <v>100</v>
      </c>
      <c r="B221" s="62" t="s">
        <v>80</v>
      </c>
      <c r="C221" s="63">
        <v>2469.0100000000002</v>
      </c>
      <c r="D221" s="64">
        <v>45541</v>
      </c>
      <c r="E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" spans="1:5" x14ac:dyDescent="0.45">
      <c r="A222" s="61" t="s">
        <v>100</v>
      </c>
      <c r="B222" s="62" t="s">
        <v>81</v>
      </c>
      <c r="C222" s="63">
        <v>3106.74</v>
      </c>
      <c r="D222" s="64">
        <v>45519</v>
      </c>
      <c r="E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3" spans="1:5" x14ac:dyDescent="0.45">
      <c r="A223" s="61" t="s">
        <v>100</v>
      </c>
      <c r="B223" s="62" t="s">
        <v>83</v>
      </c>
      <c r="C223" s="63">
        <v>3012.05</v>
      </c>
      <c r="D223" s="64">
        <v>45519</v>
      </c>
      <c r="E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4" spans="1:5" x14ac:dyDescent="0.45">
      <c r="A224" s="61" t="s">
        <v>100</v>
      </c>
      <c r="B224" s="62" t="s">
        <v>85</v>
      </c>
      <c r="C224" s="63">
        <v>3012.05</v>
      </c>
      <c r="D224" s="64">
        <v>45877</v>
      </c>
      <c r="E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5" spans="1:5" x14ac:dyDescent="0.45">
      <c r="A225" s="61" t="s">
        <v>100</v>
      </c>
      <c r="B225" s="62" t="s">
        <v>87</v>
      </c>
      <c r="C225" s="63">
        <v>4586.53</v>
      </c>
      <c r="D225" s="64">
        <v>45519</v>
      </c>
      <c r="E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" spans="1:5" x14ac:dyDescent="0.45">
      <c r="A226" s="61" t="s">
        <v>100</v>
      </c>
      <c r="B226" s="62" t="s">
        <v>89</v>
      </c>
      <c r="C226" s="63">
        <v>3027.42</v>
      </c>
      <c r="D226" s="64">
        <v>45519</v>
      </c>
      <c r="E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" spans="1:5" x14ac:dyDescent="0.45">
      <c r="A227" s="61" t="s">
        <v>100</v>
      </c>
      <c r="B227" s="62" t="s">
        <v>91</v>
      </c>
      <c r="C227" s="63">
        <v>3027.42</v>
      </c>
      <c r="D227" s="64">
        <v>45762</v>
      </c>
      <c r="E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8" spans="1:5" x14ac:dyDescent="0.45">
      <c r="A228" s="61" t="s">
        <v>100</v>
      </c>
      <c r="B228" s="62" t="s">
        <v>93</v>
      </c>
      <c r="C228" s="63">
        <v>28789.43</v>
      </c>
      <c r="D228" s="64">
        <v>45519</v>
      </c>
      <c r="E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" spans="1:5" x14ac:dyDescent="0.45">
      <c r="A229" s="61" t="s">
        <v>100</v>
      </c>
      <c r="B229" s="62" t="s">
        <v>95</v>
      </c>
      <c r="C229" s="63">
        <v>386.95</v>
      </c>
      <c r="D229" s="64">
        <v>45961</v>
      </c>
      <c r="E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0" spans="1:5" x14ac:dyDescent="0.45">
      <c r="A230" s="61" t="s">
        <v>101</v>
      </c>
      <c r="B230" s="62" t="s">
        <v>47</v>
      </c>
      <c r="C230" s="63">
        <v>114026.45</v>
      </c>
      <c r="D230" s="64">
        <v>45519</v>
      </c>
      <c r="E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" spans="1:5" x14ac:dyDescent="0.45">
      <c r="A231" s="61" t="s">
        <v>101</v>
      </c>
      <c r="B231" s="62" t="s">
        <v>48</v>
      </c>
      <c r="C231" s="63">
        <v>9280.07</v>
      </c>
      <c r="D231" s="64">
        <v>45519</v>
      </c>
      <c r="E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" spans="1:5" x14ac:dyDescent="0.45">
      <c r="A232" s="61" t="s">
        <v>101</v>
      </c>
      <c r="B232" s="62" t="s">
        <v>49</v>
      </c>
      <c r="C232" s="63">
        <v>110267.61</v>
      </c>
      <c r="D232" s="64">
        <v>45519</v>
      </c>
      <c r="E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3" spans="1:5" x14ac:dyDescent="0.45">
      <c r="A233" s="61" t="s">
        <v>101</v>
      </c>
      <c r="B233" s="62" t="s">
        <v>50</v>
      </c>
      <c r="C233" s="63">
        <v>8974.15</v>
      </c>
      <c r="D233" s="64">
        <v>45519</v>
      </c>
      <c r="E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" spans="1:5" x14ac:dyDescent="0.45">
      <c r="A234" s="61" t="s">
        <v>101</v>
      </c>
      <c r="B234" s="62" t="s">
        <v>51</v>
      </c>
      <c r="C234" s="63">
        <v>110267.61</v>
      </c>
      <c r="D234" s="64">
        <v>45877</v>
      </c>
      <c r="E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5" spans="1:5" x14ac:dyDescent="0.45">
      <c r="A235" s="61" t="s">
        <v>101</v>
      </c>
      <c r="B235" s="62" t="s">
        <v>52</v>
      </c>
      <c r="C235" s="63">
        <v>8974.15</v>
      </c>
      <c r="D235" s="64">
        <v>45877</v>
      </c>
      <c r="E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6" spans="1:5" x14ac:dyDescent="0.45">
      <c r="A236" s="61" t="s">
        <v>101</v>
      </c>
      <c r="B236" s="62" t="s">
        <v>53</v>
      </c>
      <c r="C236" s="63">
        <v>130334.02</v>
      </c>
      <c r="D236" s="64">
        <v>45519</v>
      </c>
      <c r="E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" spans="1:5" x14ac:dyDescent="0.45">
      <c r="A237" s="61" t="s">
        <v>101</v>
      </c>
      <c r="B237" s="62" t="s">
        <v>54</v>
      </c>
      <c r="C237" s="63">
        <v>9490.74</v>
      </c>
      <c r="D237" s="64">
        <v>45519</v>
      </c>
      <c r="E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8" spans="1:5" x14ac:dyDescent="0.45">
      <c r="A238" s="61" t="s">
        <v>101</v>
      </c>
      <c r="B238" s="62" t="s">
        <v>55</v>
      </c>
      <c r="C238" s="63">
        <v>102174.25</v>
      </c>
      <c r="D238" s="64">
        <v>45519</v>
      </c>
      <c r="E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" spans="1:5" x14ac:dyDescent="0.45">
      <c r="A239" s="61" t="s">
        <v>101</v>
      </c>
      <c r="B239" s="62" t="s">
        <v>56</v>
      </c>
      <c r="C239" s="63">
        <v>7440.19</v>
      </c>
      <c r="D239" s="64">
        <v>45519</v>
      </c>
      <c r="E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0" spans="1:5" x14ac:dyDescent="0.45">
      <c r="A240" s="61" t="s">
        <v>101</v>
      </c>
      <c r="B240" s="62" t="s">
        <v>57</v>
      </c>
      <c r="C240" s="63">
        <v>204186.6</v>
      </c>
      <c r="D240" s="64">
        <v>45877</v>
      </c>
      <c r="E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" spans="1:5" x14ac:dyDescent="0.45">
      <c r="A241" s="61" t="s">
        <v>101</v>
      </c>
      <c r="B241" s="62" t="s">
        <v>58</v>
      </c>
      <c r="C241" s="63">
        <v>14868.58</v>
      </c>
      <c r="D241" s="64">
        <v>45877</v>
      </c>
      <c r="E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2" spans="1:5" x14ac:dyDescent="0.45">
      <c r="A242" s="61" t="s">
        <v>101</v>
      </c>
      <c r="B242" s="62" t="s">
        <v>40</v>
      </c>
      <c r="C242" s="63">
        <v>305009.28999999998</v>
      </c>
      <c r="D242" s="64">
        <v>44880</v>
      </c>
      <c r="E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3" spans="1:5" x14ac:dyDescent="0.45">
      <c r="A243" s="61" t="s">
        <v>101</v>
      </c>
      <c r="B243" s="62" t="s">
        <v>59</v>
      </c>
      <c r="C243" s="63">
        <v>22210.35</v>
      </c>
      <c r="D243" s="64">
        <v>44880</v>
      </c>
      <c r="E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4" spans="1:5" x14ac:dyDescent="0.45">
      <c r="A244" s="61" t="s">
        <v>101</v>
      </c>
      <c r="B244" s="62" t="s">
        <v>41</v>
      </c>
      <c r="C244" s="63">
        <v>320549.89</v>
      </c>
      <c r="D244" s="64">
        <v>44925</v>
      </c>
      <c r="E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5" spans="1:5" x14ac:dyDescent="0.45">
      <c r="A245" s="61" t="s">
        <v>101</v>
      </c>
      <c r="B245" s="62" t="s">
        <v>60</v>
      </c>
      <c r="C245" s="63">
        <v>23341.99</v>
      </c>
      <c r="D245" s="64">
        <v>44925</v>
      </c>
      <c r="E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6" spans="1:5" x14ac:dyDescent="0.45">
      <c r="A246" s="61" t="s">
        <v>101</v>
      </c>
      <c r="B246" s="62" t="s">
        <v>42</v>
      </c>
      <c r="C246" s="63">
        <v>270119.75</v>
      </c>
      <c r="D246" s="64">
        <v>45140</v>
      </c>
      <c r="E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7" spans="1:5" x14ac:dyDescent="0.45">
      <c r="A247" s="61" t="s">
        <v>101</v>
      </c>
      <c r="B247" s="62" t="s">
        <v>61</v>
      </c>
      <c r="C247" s="63">
        <v>19669.740000000002</v>
      </c>
      <c r="D247" s="64">
        <v>45140</v>
      </c>
      <c r="E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8" spans="1:5" x14ac:dyDescent="0.45">
      <c r="A248" s="61" t="s">
        <v>101</v>
      </c>
      <c r="B248" s="62" t="s">
        <v>43</v>
      </c>
      <c r="C248" s="63">
        <v>341655.72</v>
      </c>
      <c r="D248" s="64">
        <v>45504</v>
      </c>
      <c r="E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9" spans="1:5" x14ac:dyDescent="0.45">
      <c r="A249" s="61" t="s">
        <v>101</v>
      </c>
      <c r="B249" s="62" t="s">
        <v>63</v>
      </c>
      <c r="C249" s="63">
        <v>3483.77</v>
      </c>
      <c r="D249" s="64">
        <v>45504</v>
      </c>
      <c r="E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0" spans="1:5" x14ac:dyDescent="0.45">
      <c r="A250" s="61" t="s">
        <v>101</v>
      </c>
      <c r="B250" s="62" t="s">
        <v>44</v>
      </c>
      <c r="C250" s="63">
        <v>341655.72</v>
      </c>
      <c r="D250" s="64">
        <v>45877</v>
      </c>
      <c r="E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1" spans="1:5" x14ac:dyDescent="0.45">
      <c r="A251" s="61" t="s">
        <v>101</v>
      </c>
      <c r="B251" s="62" t="s">
        <v>64</v>
      </c>
      <c r="C251" s="63">
        <v>24878.89</v>
      </c>
      <c r="D251" s="64">
        <v>45877</v>
      </c>
      <c r="E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2" spans="1:5" x14ac:dyDescent="0.45">
      <c r="A252" s="61" t="s">
        <v>101</v>
      </c>
      <c r="B252" s="62" t="s">
        <v>45</v>
      </c>
      <c r="C252" s="63">
        <v>151746.66</v>
      </c>
      <c r="D252" s="64">
        <v>45412</v>
      </c>
      <c r="E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3" spans="1:5" x14ac:dyDescent="0.45">
      <c r="A253" s="61" t="s">
        <v>101</v>
      </c>
      <c r="B253" s="62" t="s">
        <v>65</v>
      </c>
      <c r="C253" s="63">
        <v>11049.98</v>
      </c>
      <c r="D253" s="64">
        <v>45412</v>
      </c>
      <c r="E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4" spans="1:5" x14ac:dyDescent="0.45">
      <c r="A254" s="61" t="s">
        <v>101</v>
      </c>
      <c r="B254" s="62" t="s">
        <v>66</v>
      </c>
      <c r="C254" s="63">
        <v>108585.27</v>
      </c>
      <c r="D254" s="64">
        <v>44985</v>
      </c>
      <c r="E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5" spans="1:5" x14ac:dyDescent="0.45">
      <c r="A255" s="61" t="s">
        <v>101</v>
      </c>
      <c r="B255" s="62" t="s">
        <v>67</v>
      </c>
      <c r="C255" s="63">
        <v>7907.03</v>
      </c>
      <c r="D255" s="64">
        <v>44985</v>
      </c>
      <c r="E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6" spans="1:5" x14ac:dyDescent="0.45">
      <c r="A256" s="61" t="s">
        <v>101</v>
      </c>
      <c r="B256" s="62" t="s">
        <v>68</v>
      </c>
      <c r="C256" s="63">
        <v>253331.62</v>
      </c>
      <c r="D256" s="64">
        <v>44985</v>
      </c>
      <c r="E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7" spans="1:5" x14ac:dyDescent="0.45">
      <c r="A257" s="61" t="s">
        <v>101</v>
      </c>
      <c r="B257" s="62" t="s">
        <v>69</v>
      </c>
      <c r="C257" s="63">
        <v>18447.25</v>
      </c>
      <c r="D257" s="64">
        <v>44985</v>
      </c>
      <c r="E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8" spans="1:5" x14ac:dyDescent="0.45">
      <c r="A258" s="61" t="s">
        <v>101</v>
      </c>
      <c r="B258" s="62" t="s">
        <v>70</v>
      </c>
      <c r="C258" s="63">
        <v>190595.33</v>
      </c>
      <c r="D258" s="64">
        <v>45127</v>
      </c>
      <c r="E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9" spans="1:5" x14ac:dyDescent="0.45">
      <c r="A259" s="61" t="s">
        <v>101</v>
      </c>
      <c r="B259" s="62" t="s">
        <v>71</v>
      </c>
      <c r="C259" s="63">
        <v>13878.88</v>
      </c>
      <c r="D259" s="64">
        <v>45127</v>
      </c>
      <c r="E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0" spans="1:5" x14ac:dyDescent="0.45">
      <c r="A260" s="61" t="s">
        <v>101</v>
      </c>
      <c r="B260" s="62" t="s">
        <v>72</v>
      </c>
      <c r="C260" s="63">
        <v>298638.13</v>
      </c>
      <c r="D260" s="64">
        <v>45488</v>
      </c>
      <c r="E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1" spans="1:5" x14ac:dyDescent="0.45">
      <c r="A261" s="61" t="s">
        <v>101</v>
      </c>
      <c r="B261" s="62" t="s">
        <v>73</v>
      </c>
      <c r="C261" s="63">
        <v>21746.41</v>
      </c>
      <c r="D261" s="64">
        <v>45488</v>
      </c>
      <c r="E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2" spans="1:5" x14ac:dyDescent="0.45">
      <c r="A262" s="61" t="s">
        <v>101</v>
      </c>
      <c r="B262" s="62" t="s">
        <v>74</v>
      </c>
      <c r="C262" s="63">
        <v>330433.34999999998</v>
      </c>
      <c r="D262" s="64">
        <v>45853</v>
      </c>
      <c r="E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" spans="1:5" x14ac:dyDescent="0.45">
      <c r="A263" s="61" t="s">
        <v>101</v>
      </c>
      <c r="B263" s="62" t="s">
        <v>75</v>
      </c>
      <c r="C263" s="63">
        <v>24061.69</v>
      </c>
      <c r="D263" s="64">
        <v>45853</v>
      </c>
      <c r="E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4" spans="1:5" x14ac:dyDescent="0.45">
      <c r="A264" s="61" t="s">
        <v>101</v>
      </c>
      <c r="B264" s="62" t="s">
        <v>76</v>
      </c>
      <c r="C264" s="63">
        <v>43100.15</v>
      </c>
      <c r="D264" s="64">
        <v>45853</v>
      </c>
      <c r="E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" spans="1:5" x14ac:dyDescent="0.45">
      <c r="A265" s="61" t="s">
        <v>101</v>
      </c>
      <c r="B265" s="62" t="s">
        <v>77</v>
      </c>
      <c r="C265" s="63">
        <v>3138.49</v>
      </c>
      <c r="D265" s="64">
        <v>45853</v>
      </c>
      <c r="E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" spans="1:5" x14ac:dyDescent="0.45">
      <c r="A266" s="61" t="s">
        <v>101</v>
      </c>
      <c r="B266" s="62" t="s">
        <v>78</v>
      </c>
      <c r="C266" s="63">
        <v>41001.39</v>
      </c>
      <c r="D266" s="64">
        <v>45853</v>
      </c>
      <c r="E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7" spans="1:5" x14ac:dyDescent="0.45">
      <c r="A267" s="61" t="s">
        <v>101</v>
      </c>
      <c r="B267" s="62" t="s">
        <v>79</v>
      </c>
      <c r="C267" s="63">
        <v>2985.67</v>
      </c>
      <c r="D267" s="64">
        <v>45853</v>
      </c>
      <c r="E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" spans="1:5" x14ac:dyDescent="0.45">
      <c r="A268" s="61" t="s">
        <v>101</v>
      </c>
      <c r="B268" s="62" t="s">
        <v>80</v>
      </c>
      <c r="C268" s="63">
        <v>103892.9</v>
      </c>
      <c r="D268" s="64">
        <v>45541</v>
      </c>
      <c r="E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" spans="1:5" x14ac:dyDescent="0.45">
      <c r="A269" s="61" t="s">
        <v>101</v>
      </c>
      <c r="B269" s="62" t="s">
        <v>81</v>
      </c>
      <c r="C269" s="63">
        <v>103576.37</v>
      </c>
      <c r="D269" s="64">
        <v>45519</v>
      </c>
      <c r="E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" spans="1:5" x14ac:dyDescent="0.45">
      <c r="A270" s="61" t="s">
        <v>101</v>
      </c>
      <c r="B270" s="62" t="s">
        <v>82</v>
      </c>
      <c r="C270" s="63">
        <v>8429.58</v>
      </c>
      <c r="D270" s="64">
        <v>45519</v>
      </c>
      <c r="E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" spans="1:5" x14ac:dyDescent="0.45">
      <c r="A271" s="61" t="s">
        <v>101</v>
      </c>
      <c r="B271" s="62" t="s">
        <v>83</v>
      </c>
      <c r="C271" s="63">
        <v>100419.66</v>
      </c>
      <c r="D271" s="64">
        <v>45519</v>
      </c>
      <c r="E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2" spans="1:5" x14ac:dyDescent="0.45">
      <c r="A272" s="61" t="s">
        <v>101</v>
      </c>
      <c r="B272" s="62" t="s">
        <v>84</v>
      </c>
      <c r="C272" s="63">
        <v>8172.67</v>
      </c>
      <c r="D272" s="64">
        <v>45519</v>
      </c>
      <c r="E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" spans="1:5" x14ac:dyDescent="0.45">
      <c r="A273" s="61" t="s">
        <v>101</v>
      </c>
      <c r="B273" s="62" t="s">
        <v>85</v>
      </c>
      <c r="C273" s="63">
        <v>100419.66</v>
      </c>
      <c r="D273" s="64">
        <v>45877</v>
      </c>
      <c r="E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4" spans="1:5" x14ac:dyDescent="0.45">
      <c r="A274" s="61" t="s">
        <v>101</v>
      </c>
      <c r="B274" s="62" t="s">
        <v>86</v>
      </c>
      <c r="C274" s="63">
        <v>8172.67</v>
      </c>
      <c r="D274" s="64">
        <v>45877</v>
      </c>
      <c r="E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5" spans="1:5" x14ac:dyDescent="0.45">
      <c r="A275" s="61" t="s">
        <v>101</v>
      </c>
      <c r="B275" s="62" t="s">
        <v>87</v>
      </c>
      <c r="C275" s="63">
        <v>152911.71</v>
      </c>
      <c r="D275" s="64">
        <v>45519</v>
      </c>
      <c r="E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6" spans="1:5" x14ac:dyDescent="0.45">
      <c r="A276" s="61" t="s">
        <v>101</v>
      </c>
      <c r="B276" s="62" t="s">
        <v>88</v>
      </c>
      <c r="C276" s="63">
        <v>11134.81</v>
      </c>
      <c r="D276" s="64">
        <v>45519</v>
      </c>
      <c r="E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" spans="1:5" x14ac:dyDescent="0.45">
      <c r="A277" s="61" t="s">
        <v>101</v>
      </c>
      <c r="B277" s="62" t="s">
        <v>89</v>
      </c>
      <c r="C277" s="63">
        <v>100931.94</v>
      </c>
      <c r="D277" s="64">
        <v>45519</v>
      </c>
      <c r="E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" spans="1:5" x14ac:dyDescent="0.45">
      <c r="A278" s="61" t="s">
        <v>101</v>
      </c>
      <c r="B278" s="62" t="s">
        <v>90</v>
      </c>
      <c r="C278" s="63">
        <v>7349.72</v>
      </c>
      <c r="D278" s="64">
        <v>45519</v>
      </c>
      <c r="E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" spans="1:5" x14ac:dyDescent="0.45">
      <c r="A279" s="61" t="s">
        <v>101</v>
      </c>
      <c r="B279" s="62" t="s">
        <v>91</v>
      </c>
      <c r="C279" s="63">
        <v>100931.94</v>
      </c>
      <c r="D279" s="64">
        <v>45762</v>
      </c>
      <c r="E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0" spans="1:5" x14ac:dyDescent="0.45">
      <c r="A280" s="61" t="s">
        <v>101</v>
      </c>
      <c r="B280" s="62" t="s">
        <v>92</v>
      </c>
      <c r="C280" s="63">
        <v>7349.72</v>
      </c>
      <c r="D280" s="64">
        <v>45762</v>
      </c>
      <c r="E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" spans="1:5" x14ac:dyDescent="0.45">
      <c r="A281" s="61" t="s">
        <v>101</v>
      </c>
      <c r="B281" s="62" t="s">
        <v>93</v>
      </c>
      <c r="C281" s="63">
        <v>959819.06</v>
      </c>
      <c r="D281" s="64">
        <v>45519</v>
      </c>
      <c r="E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2" spans="1:5" x14ac:dyDescent="0.45">
      <c r="A282" s="61" t="s">
        <v>101</v>
      </c>
      <c r="B282" s="62" t="s">
        <v>94</v>
      </c>
      <c r="C282" s="63">
        <v>69892.679999999993</v>
      </c>
      <c r="D282" s="64">
        <v>45519</v>
      </c>
      <c r="E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" spans="1:5" x14ac:dyDescent="0.45">
      <c r="A283" s="61" t="s">
        <v>101</v>
      </c>
      <c r="B283" s="62" t="s">
        <v>95</v>
      </c>
      <c r="C283" s="63">
        <v>12900.79</v>
      </c>
      <c r="D283" s="64">
        <v>45961</v>
      </c>
      <c r="E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4" spans="1:5" x14ac:dyDescent="0.45">
      <c r="A284" s="61" t="s">
        <v>101</v>
      </c>
      <c r="B284" s="62" t="s">
        <v>96</v>
      </c>
      <c r="C284" s="63">
        <v>939.42</v>
      </c>
      <c r="D284" s="64">
        <v>45961</v>
      </c>
      <c r="E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5" spans="1:5" x14ac:dyDescent="0.45">
      <c r="A285" s="61" t="s">
        <v>102</v>
      </c>
      <c r="B285" s="62" t="s">
        <v>47</v>
      </c>
      <c r="C285" s="63">
        <v>5181.68</v>
      </c>
      <c r="D285" s="64">
        <v>45519</v>
      </c>
      <c r="E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" spans="1:5" x14ac:dyDescent="0.45">
      <c r="A286" s="61" t="s">
        <v>102</v>
      </c>
      <c r="B286" s="62" t="s">
        <v>49</v>
      </c>
      <c r="C286" s="63">
        <v>5010.8599999999997</v>
      </c>
      <c r="D286" s="64">
        <v>45519</v>
      </c>
      <c r="E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" spans="1:5" x14ac:dyDescent="0.45">
      <c r="A287" s="61" t="s">
        <v>102</v>
      </c>
      <c r="B287" s="62" t="s">
        <v>51</v>
      </c>
      <c r="C287" s="63">
        <v>5010.8599999999997</v>
      </c>
      <c r="D287" s="64">
        <v>45877</v>
      </c>
      <c r="E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8" spans="1:5" x14ac:dyDescent="0.45">
      <c r="A288" s="61" t="s">
        <v>102</v>
      </c>
      <c r="B288" s="62" t="s">
        <v>53</v>
      </c>
      <c r="C288" s="63">
        <v>5922.74</v>
      </c>
      <c r="D288" s="64">
        <v>45519</v>
      </c>
      <c r="E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" spans="1:5" x14ac:dyDescent="0.45">
      <c r="A289" s="61" t="s">
        <v>102</v>
      </c>
      <c r="B289" s="62" t="s">
        <v>55</v>
      </c>
      <c r="C289" s="63">
        <v>4643.08</v>
      </c>
      <c r="D289" s="64">
        <v>45519</v>
      </c>
      <c r="E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0" spans="1:5" x14ac:dyDescent="0.45">
      <c r="A290" s="61" t="s">
        <v>102</v>
      </c>
      <c r="B290" s="62" t="s">
        <v>57</v>
      </c>
      <c r="C290" s="63">
        <v>9278.7999999999993</v>
      </c>
      <c r="D290" s="64">
        <v>45877</v>
      </c>
      <c r="E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1" spans="1:5" x14ac:dyDescent="0.45">
      <c r="A291" s="61" t="s">
        <v>102</v>
      </c>
      <c r="B291" s="62" t="s">
        <v>40</v>
      </c>
      <c r="C291" s="63">
        <v>13860.46</v>
      </c>
      <c r="D291" s="64">
        <v>44880</v>
      </c>
      <c r="E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2" spans="1:5" x14ac:dyDescent="0.45">
      <c r="A292" s="61" t="s">
        <v>102</v>
      </c>
      <c r="B292" s="62" t="s">
        <v>41</v>
      </c>
      <c r="C292" s="63">
        <v>14566.67</v>
      </c>
      <c r="D292" s="64">
        <v>44925</v>
      </c>
      <c r="E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3" spans="1:5" x14ac:dyDescent="0.45">
      <c r="A293" s="61" t="s">
        <v>102</v>
      </c>
      <c r="B293" s="62" t="s">
        <v>42</v>
      </c>
      <c r="C293" s="63">
        <v>12274.99</v>
      </c>
      <c r="D293" s="64">
        <v>45140</v>
      </c>
      <c r="E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4" spans="1:5" x14ac:dyDescent="0.45">
      <c r="A294" s="61" t="s">
        <v>102</v>
      </c>
      <c r="B294" s="62" t="s">
        <v>43</v>
      </c>
      <c r="C294" s="63">
        <v>15525.78</v>
      </c>
      <c r="D294" s="64">
        <v>45504</v>
      </c>
      <c r="E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5" spans="1:5" x14ac:dyDescent="0.45">
      <c r="A295" s="61" t="s">
        <v>102</v>
      </c>
      <c r="B295" s="62" t="s">
        <v>44</v>
      </c>
      <c r="C295" s="63">
        <v>15525.78</v>
      </c>
      <c r="D295" s="64">
        <v>45877</v>
      </c>
      <c r="E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6" spans="1:5" x14ac:dyDescent="0.45">
      <c r="A296" s="61" t="s">
        <v>102</v>
      </c>
      <c r="B296" s="62" t="s">
        <v>45</v>
      </c>
      <c r="C296" s="63">
        <v>6895.79</v>
      </c>
      <c r="D296" s="64">
        <v>45412</v>
      </c>
      <c r="E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7" spans="1:5" x14ac:dyDescent="0.45">
      <c r="A297" s="61" t="s">
        <v>102</v>
      </c>
      <c r="B297" s="62" t="s">
        <v>66</v>
      </c>
      <c r="C297" s="63">
        <v>4934.41</v>
      </c>
      <c r="D297" s="64">
        <v>44985</v>
      </c>
      <c r="E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8" spans="1:5" x14ac:dyDescent="0.45">
      <c r="A298" s="61" t="s">
        <v>102</v>
      </c>
      <c r="B298" s="62" t="s">
        <v>68</v>
      </c>
      <c r="C298" s="63">
        <v>11512.09</v>
      </c>
      <c r="D298" s="64">
        <v>44985</v>
      </c>
      <c r="E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9" spans="1:5" x14ac:dyDescent="0.45">
      <c r="A299" s="61" t="s">
        <v>102</v>
      </c>
      <c r="B299" s="62" t="s">
        <v>70</v>
      </c>
      <c r="C299" s="63">
        <v>8661.18</v>
      </c>
      <c r="D299" s="64">
        <v>45127</v>
      </c>
      <c r="E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0" spans="1:5" x14ac:dyDescent="0.45">
      <c r="A300" s="61" t="s">
        <v>102</v>
      </c>
      <c r="B300" s="62" t="s">
        <v>72</v>
      </c>
      <c r="C300" s="63">
        <v>13570.94</v>
      </c>
      <c r="D300" s="64">
        <v>45488</v>
      </c>
      <c r="E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1" spans="1:5" x14ac:dyDescent="0.45">
      <c r="A301" s="61" t="s">
        <v>102</v>
      </c>
      <c r="B301" s="62" t="s">
        <v>74</v>
      </c>
      <c r="C301" s="63">
        <v>15015.8</v>
      </c>
      <c r="D301" s="64">
        <v>45853</v>
      </c>
      <c r="E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" spans="1:5" x14ac:dyDescent="0.45">
      <c r="A302" s="61" t="s">
        <v>102</v>
      </c>
      <c r="B302" s="62" t="s">
        <v>76</v>
      </c>
      <c r="C302" s="63">
        <v>1958.59</v>
      </c>
      <c r="D302" s="64">
        <v>45853</v>
      </c>
      <c r="E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3" spans="1:5" x14ac:dyDescent="0.45">
      <c r="A303" s="61" t="s">
        <v>102</v>
      </c>
      <c r="B303" s="62" t="s">
        <v>78</v>
      </c>
      <c r="C303" s="63">
        <v>1863.22</v>
      </c>
      <c r="D303" s="64">
        <v>45853</v>
      </c>
      <c r="E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" spans="1:5" x14ac:dyDescent="0.45">
      <c r="A304" s="61" t="s">
        <v>102</v>
      </c>
      <c r="B304" s="62" t="s">
        <v>80</v>
      </c>
      <c r="C304" s="63">
        <v>3740.62</v>
      </c>
      <c r="D304" s="64">
        <v>45541</v>
      </c>
      <c r="E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" spans="1:5" x14ac:dyDescent="0.45">
      <c r="A305" s="61" t="s">
        <v>102</v>
      </c>
      <c r="B305" s="62" t="s">
        <v>81</v>
      </c>
      <c r="C305" s="63">
        <v>4706.8</v>
      </c>
      <c r="D305" s="64">
        <v>45519</v>
      </c>
      <c r="E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6" spans="1:5" x14ac:dyDescent="0.45">
      <c r="A306" s="61" t="s">
        <v>102</v>
      </c>
      <c r="B306" s="62" t="s">
        <v>83</v>
      </c>
      <c r="C306" s="63">
        <v>4563.3500000000004</v>
      </c>
      <c r="D306" s="64">
        <v>45519</v>
      </c>
      <c r="E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7" spans="1:5" x14ac:dyDescent="0.45">
      <c r="A307" s="61" t="s">
        <v>102</v>
      </c>
      <c r="B307" s="62" t="s">
        <v>85</v>
      </c>
      <c r="C307" s="63">
        <v>4563.3500000000004</v>
      </c>
      <c r="D307" s="64">
        <v>45877</v>
      </c>
      <c r="E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8" spans="1:5" x14ac:dyDescent="0.45">
      <c r="A308" s="61" t="s">
        <v>102</v>
      </c>
      <c r="B308" s="62" t="s">
        <v>87</v>
      </c>
      <c r="C308" s="63">
        <v>6948.73</v>
      </c>
      <c r="D308" s="64">
        <v>45519</v>
      </c>
      <c r="E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" spans="1:5" x14ac:dyDescent="0.45">
      <c r="A309" s="61" t="s">
        <v>102</v>
      </c>
      <c r="B309" s="62" t="s">
        <v>89</v>
      </c>
      <c r="C309" s="63">
        <v>4586.63</v>
      </c>
      <c r="D309" s="64">
        <v>45519</v>
      </c>
      <c r="E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" spans="1:5" x14ac:dyDescent="0.45">
      <c r="A310" s="61" t="s">
        <v>102</v>
      </c>
      <c r="B310" s="62" t="s">
        <v>91</v>
      </c>
      <c r="C310" s="63">
        <v>4586.63</v>
      </c>
      <c r="D310" s="64">
        <v>45762</v>
      </c>
      <c r="E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" spans="1:5" x14ac:dyDescent="0.45">
      <c r="A311" s="61" t="s">
        <v>102</v>
      </c>
      <c r="B311" s="62" t="s">
        <v>93</v>
      </c>
      <c r="C311" s="63">
        <v>43616.83</v>
      </c>
      <c r="D311" s="64">
        <v>45519</v>
      </c>
      <c r="E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2" spans="1:5" x14ac:dyDescent="0.45">
      <c r="A312" s="61" t="s">
        <v>102</v>
      </c>
      <c r="B312" s="62" t="s">
        <v>95</v>
      </c>
      <c r="C312" s="63">
        <v>586.25</v>
      </c>
      <c r="D312" s="64">
        <v>45961</v>
      </c>
      <c r="E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3" spans="1:5" x14ac:dyDescent="0.45">
      <c r="A313" s="61" t="s">
        <v>103</v>
      </c>
      <c r="B313" s="62" t="s">
        <v>47</v>
      </c>
      <c r="C313" s="63">
        <v>6689.93</v>
      </c>
      <c r="D313" s="64">
        <v>45519</v>
      </c>
      <c r="E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" spans="1:5" x14ac:dyDescent="0.45">
      <c r="A314" s="61" t="s">
        <v>103</v>
      </c>
      <c r="B314" s="62" t="s">
        <v>49</v>
      </c>
      <c r="C314" s="63">
        <v>6469.4</v>
      </c>
      <c r="D314" s="64">
        <v>45519</v>
      </c>
      <c r="E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" spans="1:5" x14ac:dyDescent="0.45">
      <c r="A315" s="61" t="s">
        <v>103</v>
      </c>
      <c r="B315" s="62" t="s">
        <v>51</v>
      </c>
      <c r="C315" s="63">
        <v>6469.4</v>
      </c>
      <c r="D315" s="64">
        <v>45877</v>
      </c>
      <c r="E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6" spans="1:5" x14ac:dyDescent="0.45">
      <c r="A316" s="61" t="s">
        <v>103</v>
      </c>
      <c r="B316" s="62" t="s">
        <v>53</v>
      </c>
      <c r="C316" s="63">
        <v>7646.7</v>
      </c>
      <c r="D316" s="64">
        <v>45519</v>
      </c>
      <c r="E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7" spans="1:5" x14ac:dyDescent="0.45">
      <c r="A317" s="61" t="s">
        <v>103</v>
      </c>
      <c r="B317" s="62" t="s">
        <v>55</v>
      </c>
      <c r="C317" s="63">
        <v>5994.56</v>
      </c>
      <c r="D317" s="64">
        <v>45519</v>
      </c>
      <c r="E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" spans="1:5" x14ac:dyDescent="0.45">
      <c r="A318" s="61" t="s">
        <v>103</v>
      </c>
      <c r="B318" s="62" t="s">
        <v>57</v>
      </c>
      <c r="C318" s="63">
        <v>11979.63</v>
      </c>
      <c r="D318" s="64">
        <v>45877</v>
      </c>
      <c r="E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9" spans="1:5" x14ac:dyDescent="0.45">
      <c r="A319" s="61" t="s">
        <v>103</v>
      </c>
      <c r="B319" s="62" t="s">
        <v>40</v>
      </c>
      <c r="C319" s="63">
        <v>17894.900000000001</v>
      </c>
      <c r="D319" s="64">
        <v>44880</v>
      </c>
      <c r="E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0" spans="1:5" x14ac:dyDescent="0.45">
      <c r="A320" s="61" t="s">
        <v>103</v>
      </c>
      <c r="B320" s="62" t="s">
        <v>41</v>
      </c>
      <c r="C320" s="63">
        <v>18806.669999999998</v>
      </c>
      <c r="D320" s="64">
        <v>44925</v>
      </c>
      <c r="E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1" spans="1:5" x14ac:dyDescent="0.45">
      <c r="A321" s="61" t="s">
        <v>103</v>
      </c>
      <c r="B321" s="62" t="s">
        <v>42</v>
      </c>
      <c r="C321" s="63">
        <v>15847.93</v>
      </c>
      <c r="D321" s="64">
        <v>45140</v>
      </c>
      <c r="E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2" spans="1:5" x14ac:dyDescent="0.45">
      <c r="A322" s="61" t="s">
        <v>103</v>
      </c>
      <c r="B322" s="62" t="s">
        <v>43</v>
      </c>
      <c r="C322" s="63">
        <v>20044.95</v>
      </c>
      <c r="D322" s="64">
        <v>45504</v>
      </c>
      <c r="E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3" spans="1:5" x14ac:dyDescent="0.45">
      <c r="A323" s="61" t="s">
        <v>103</v>
      </c>
      <c r="B323" s="62" t="s">
        <v>44</v>
      </c>
      <c r="C323" s="63">
        <v>20044.95</v>
      </c>
      <c r="D323" s="64">
        <v>45877</v>
      </c>
      <c r="E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4" spans="1:5" x14ac:dyDescent="0.45">
      <c r="A324" s="61" t="s">
        <v>103</v>
      </c>
      <c r="B324" s="62" t="s">
        <v>45</v>
      </c>
      <c r="C324" s="63">
        <v>8902.98</v>
      </c>
      <c r="D324" s="64">
        <v>45412</v>
      </c>
      <c r="E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5" spans="1:5" x14ac:dyDescent="0.45">
      <c r="A325" s="61" t="s">
        <v>103</v>
      </c>
      <c r="B325" s="62" t="s">
        <v>76</v>
      </c>
      <c r="C325" s="63">
        <v>2528.69</v>
      </c>
      <c r="D325" s="64">
        <v>45853</v>
      </c>
      <c r="E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" spans="1:5" x14ac:dyDescent="0.45">
      <c r="A326" s="61" t="s">
        <v>103</v>
      </c>
      <c r="B326" s="62" t="s">
        <v>78</v>
      </c>
      <c r="C326" s="63">
        <v>2405.5500000000002</v>
      </c>
      <c r="D326" s="64">
        <v>45853</v>
      </c>
      <c r="E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" spans="1:5" x14ac:dyDescent="0.45">
      <c r="A327" s="61" t="s">
        <v>103</v>
      </c>
      <c r="B327" s="62" t="s">
        <v>81</v>
      </c>
      <c r="C327" s="63">
        <v>6076.83</v>
      </c>
      <c r="D327" s="64">
        <v>45519</v>
      </c>
      <c r="E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8" spans="1:5" x14ac:dyDescent="0.45">
      <c r="A328" s="61" t="s">
        <v>103</v>
      </c>
      <c r="B328" s="62" t="s">
        <v>83</v>
      </c>
      <c r="C328" s="63">
        <v>5891.62</v>
      </c>
      <c r="D328" s="64">
        <v>45519</v>
      </c>
      <c r="E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" spans="1:5" x14ac:dyDescent="0.45">
      <c r="A329" s="61" t="s">
        <v>103</v>
      </c>
      <c r="B329" s="62" t="s">
        <v>85</v>
      </c>
      <c r="C329" s="63">
        <v>5891.62</v>
      </c>
      <c r="D329" s="64">
        <v>45877</v>
      </c>
      <c r="E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0" spans="1:5" x14ac:dyDescent="0.45">
      <c r="A330" s="61" t="s">
        <v>103</v>
      </c>
      <c r="B330" s="62" t="s">
        <v>87</v>
      </c>
      <c r="C330" s="63">
        <v>8971.33</v>
      </c>
      <c r="D330" s="64">
        <v>45519</v>
      </c>
      <c r="E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" spans="1:5" x14ac:dyDescent="0.45">
      <c r="A331" s="61" t="s">
        <v>103</v>
      </c>
      <c r="B331" s="62" t="s">
        <v>89</v>
      </c>
      <c r="C331" s="63">
        <v>5921.68</v>
      </c>
      <c r="D331" s="64">
        <v>45519</v>
      </c>
      <c r="E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" spans="1:5" x14ac:dyDescent="0.45">
      <c r="A332" s="61" t="s">
        <v>103</v>
      </c>
      <c r="B332" s="62" t="s">
        <v>91</v>
      </c>
      <c r="C332" s="63">
        <v>5921.68</v>
      </c>
      <c r="D332" s="64">
        <v>45762</v>
      </c>
      <c r="E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3" spans="1:5" x14ac:dyDescent="0.45">
      <c r="A333" s="61" t="s">
        <v>103</v>
      </c>
      <c r="B333" s="62" t="s">
        <v>93</v>
      </c>
      <c r="C333" s="63">
        <v>56312.6</v>
      </c>
      <c r="D333" s="64">
        <v>45519</v>
      </c>
      <c r="E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4" spans="1:5" x14ac:dyDescent="0.45">
      <c r="A334" s="61" t="s">
        <v>103</v>
      </c>
      <c r="B334" s="62" t="s">
        <v>95</v>
      </c>
      <c r="C334" s="63">
        <v>756.89</v>
      </c>
      <c r="D334" s="64">
        <v>45961</v>
      </c>
      <c r="E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5" spans="1:5" x14ac:dyDescent="0.45">
      <c r="A335" s="61" t="s">
        <v>104</v>
      </c>
      <c r="B335" s="62" t="s">
        <v>47</v>
      </c>
      <c r="C335" s="63">
        <v>11186.46</v>
      </c>
      <c r="D335" s="64">
        <v>45519</v>
      </c>
      <c r="E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" spans="1:5" x14ac:dyDescent="0.45">
      <c r="A336" s="61" t="s">
        <v>104</v>
      </c>
      <c r="B336" s="62" t="s">
        <v>49</v>
      </c>
      <c r="C336" s="63">
        <v>10817.7</v>
      </c>
      <c r="D336" s="64">
        <v>45519</v>
      </c>
      <c r="E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" spans="1:5" x14ac:dyDescent="0.45">
      <c r="A337" s="61" t="s">
        <v>104</v>
      </c>
      <c r="B337" s="62" t="s">
        <v>51</v>
      </c>
      <c r="C337" s="63">
        <v>10817.7</v>
      </c>
      <c r="D337" s="64">
        <v>45877</v>
      </c>
      <c r="E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8" spans="1:5" x14ac:dyDescent="0.45">
      <c r="A338" s="61" t="s">
        <v>104</v>
      </c>
      <c r="B338" s="62" t="s">
        <v>53</v>
      </c>
      <c r="C338" s="63">
        <v>12786.3</v>
      </c>
      <c r="D338" s="64">
        <v>45519</v>
      </c>
      <c r="E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9" spans="1:5" x14ac:dyDescent="0.45">
      <c r="A339" s="61" t="s">
        <v>104</v>
      </c>
      <c r="B339" s="62" t="s">
        <v>55</v>
      </c>
      <c r="C339" s="63">
        <v>10023.709999999999</v>
      </c>
      <c r="D339" s="64">
        <v>45519</v>
      </c>
      <c r="E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0" spans="1:5" x14ac:dyDescent="0.45">
      <c r="A340" s="61" t="s">
        <v>104</v>
      </c>
      <c r="B340" s="62" t="s">
        <v>57</v>
      </c>
      <c r="C340" s="63">
        <v>20031.53</v>
      </c>
      <c r="D340" s="64">
        <v>45877</v>
      </c>
      <c r="E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1" spans="1:5" x14ac:dyDescent="0.45">
      <c r="A341" s="61" t="s">
        <v>104</v>
      </c>
      <c r="B341" s="62" t="s">
        <v>40</v>
      </c>
      <c r="C341" s="63">
        <v>29922.65</v>
      </c>
      <c r="D341" s="64">
        <v>44880</v>
      </c>
      <c r="E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2" spans="1:5" x14ac:dyDescent="0.45">
      <c r="A342" s="61" t="s">
        <v>104</v>
      </c>
      <c r="B342" s="62" t="s">
        <v>41</v>
      </c>
      <c r="C342" s="63">
        <v>31447.24</v>
      </c>
      <c r="D342" s="64">
        <v>44925</v>
      </c>
      <c r="E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3" spans="1:5" x14ac:dyDescent="0.45">
      <c r="A343" s="61" t="s">
        <v>104</v>
      </c>
      <c r="B343" s="62" t="s">
        <v>42</v>
      </c>
      <c r="C343" s="63">
        <v>26499.84</v>
      </c>
      <c r="D343" s="64">
        <v>45140</v>
      </c>
      <c r="E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4" spans="1:5" x14ac:dyDescent="0.45">
      <c r="A344" s="61" t="s">
        <v>104</v>
      </c>
      <c r="B344" s="62" t="s">
        <v>43</v>
      </c>
      <c r="C344" s="63">
        <v>33517.81</v>
      </c>
      <c r="D344" s="64">
        <v>45504</v>
      </c>
      <c r="E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5" spans="1:5" x14ac:dyDescent="0.45">
      <c r="A345" s="61" t="s">
        <v>104</v>
      </c>
      <c r="B345" s="62" t="s">
        <v>44</v>
      </c>
      <c r="C345" s="63">
        <v>33517.81</v>
      </c>
      <c r="D345" s="64">
        <v>45877</v>
      </c>
      <c r="E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6" spans="1:5" x14ac:dyDescent="0.45">
      <c r="A346" s="61" t="s">
        <v>104</v>
      </c>
      <c r="B346" s="62" t="s">
        <v>45</v>
      </c>
      <c r="C346" s="63">
        <v>14886.96</v>
      </c>
      <c r="D346" s="64">
        <v>45412</v>
      </c>
      <c r="E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7" spans="1:5" x14ac:dyDescent="0.45">
      <c r="A347" s="61" t="s">
        <v>104</v>
      </c>
      <c r="B347" s="62" t="s">
        <v>74</v>
      </c>
      <c r="C347" s="63">
        <v>32416.85</v>
      </c>
      <c r="D347" s="64">
        <v>45853</v>
      </c>
      <c r="E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8" spans="1:5" x14ac:dyDescent="0.45">
      <c r="A348" s="61" t="s">
        <v>104</v>
      </c>
      <c r="B348" s="62" t="s">
        <v>76</v>
      </c>
      <c r="C348" s="63">
        <v>4228.3</v>
      </c>
      <c r="D348" s="64">
        <v>45853</v>
      </c>
      <c r="E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" spans="1:5" x14ac:dyDescent="0.45">
      <c r="A349" s="61" t="s">
        <v>104</v>
      </c>
      <c r="B349" s="62" t="s">
        <v>78</v>
      </c>
      <c r="C349" s="63">
        <v>4022.4</v>
      </c>
      <c r="D349" s="64">
        <v>45853</v>
      </c>
      <c r="E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" spans="1:5" x14ac:dyDescent="0.45">
      <c r="A350" s="61" t="s">
        <v>104</v>
      </c>
      <c r="B350" s="62" t="s">
        <v>81</v>
      </c>
      <c r="C350" s="63">
        <v>10161.26</v>
      </c>
      <c r="D350" s="64">
        <v>45519</v>
      </c>
      <c r="E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" spans="1:5" x14ac:dyDescent="0.45">
      <c r="A351" s="61" t="s">
        <v>104</v>
      </c>
      <c r="B351" s="62" t="s">
        <v>83</v>
      </c>
      <c r="C351" s="63">
        <v>9851.58</v>
      </c>
      <c r="D351" s="64">
        <v>45519</v>
      </c>
      <c r="E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2" spans="1:5" x14ac:dyDescent="0.45">
      <c r="A352" s="61" t="s">
        <v>104</v>
      </c>
      <c r="B352" s="62" t="s">
        <v>85</v>
      </c>
      <c r="C352" s="63">
        <v>9851.58</v>
      </c>
      <c r="D352" s="64">
        <v>45877</v>
      </c>
      <c r="E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3" spans="1:5" x14ac:dyDescent="0.45">
      <c r="A353" s="61" t="s">
        <v>104</v>
      </c>
      <c r="B353" s="62" t="s">
        <v>87</v>
      </c>
      <c r="C353" s="63">
        <v>15001.26</v>
      </c>
      <c r="D353" s="64">
        <v>45519</v>
      </c>
      <c r="E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" spans="1:5" x14ac:dyDescent="0.45">
      <c r="A354" s="61" t="s">
        <v>104</v>
      </c>
      <c r="B354" s="62" t="s">
        <v>89</v>
      </c>
      <c r="C354" s="63">
        <v>9901.83</v>
      </c>
      <c r="D354" s="64">
        <v>45519</v>
      </c>
      <c r="E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5" spans="1:5" x14ac:dyDescent="0.45">
      <c r="A355" s="61" t="s">
        <v>104</v>
      </c>
      <c r="B355" s="62" t="s">
        <v>91</v>
      </c>
      <c r="C355" s="63">
        <v>9901.83</v>
      </c>
      <c r="D355" s="64">
        <v>45762</v>
      </c>
      <c r="E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" spans="1:5" x14ac:dyDescent="0.45">
      <c r="A356" s="61" t="s">
        <v>104</v>
      </c>
      <c r="B356" s="62" t="s">
        <v>93</v>
      </c>
      <c r="C356" s="63">
        <v>94162.14</v>
      </c>
      <c r="D356" s="64">
        <v>45519</v>
      </c>
      <c r="E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7" spans="1:5" x14ac:dyDescent="0.45">
      <c r="A357" s="61" t="s">
        <v>104</v>
      </c>
      <c r="B357" s="62" t="s">
        <v>95</v>
      </c>
      <c r="C357" s="63">
        <v>1265.6199999999999</v>
      </c>
      <c r="D357" s="64">
        <v>45961</v>
      </c>
      <c r="E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8" spans="1:5" x14ac:dyDescent="0.45">
      <c r="A358" s="61" t="s">
        <v>105</v>
      </c>
      <c r="B358" s="62" t="s">
        <v>47</v>
      </c>
      <c r="C358" s="63">
        <v>4974.09</v>
      </c>
      <c r="D358" s="64">
        <v>45519</v>
      </c>
      <c r="E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" spans="1:5" x14ac:dyDescent="0.45">
      <c r="A359" s="61" t="s">
        <v>105</v>
      </c>
      <c r="B359" s="62" t="s">
        <v>49</v>
      </c>
      <c r="C359" s="63">
        <v>4810.13</v>
      </c>
      <c r="D359" s="64">
        <v>45519</v>
      </c>
      <c r="E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" spans="1:5" x14ac:dyDescent="0.45">
      <c r="A360" s="61" t="s">
        <v>105</v>
      </c>
      <c r="B360" s="62" t="s">
        <v>51</v>
      </c>
      <c r="C360" s="63">
        <v>4810.13</v>
      </c>
      <c r="D360" s="64">
        <v>45877</v>
      </c>
      <c r="E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1" spans="1:5" x14ac:dyDescent="0.45">
      <c r="A361" s="61" t="s">
        <v>105</v>
      </c>
      <c r="B361" s="62" t="s">
        <v>53</v>
      </c>
      <c r="C361" s="63">
        <v>5685.47</v>
      </c>
      <c r="D361" s="64">
        <v>45519</v>
      </c>
      <c r="E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2" spans="1:5" x14ac:dyDescent="0.45">
      <c r="A362" s="61" t="s">
        <v>105</v>
      </c>
      <c r="B362" s="62" t="s">
        <v>55</v>
      </c>
      <c r="C362" s="63">
        <v>4457.07</v>
      </c>
      <c r="D362" s="64">
        <v>45519</v>
      </c>
      <c r="E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3" spans="1:5" x14ac:dyDescent="0.45">
      <c r="A363" s="61" t="s">
        <v>105</v>
      </c>
      <c r="B363" s="62" t="s">
        <v>57</v>
      </c>
      <c r="C363" s="63">
        <v>8907.09</v>
      </c>
      <c r="D363" s="64">
        <v>45877</v>
      </c>
      <c r="E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4" spans="1:5" x14ac:dyDescent="0.45">
      <c r="A364" s="61" t="s">
        <v>105</v>
      </c>
      <c r="B364" s="62" t="s">
        <v>40</v>
      </c>
      <c r="C364" s="63">
        <v>13305.2</v>
      </c>
      <c r="D364" s="64">
        <v>44880</v>
      </c>
      <c r="E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5" spans="1:5" x14ac:dyDescent="0.45">
      <c r="A365" s="61" t="s">
        <v>105</v>
      </c>
      <c r="B365" s="62" t="s">
        <v>41</v>
      </c>
      <c r="C365" s="63">
        <v>13983.12</v>
      </c>
      <c r="D365" s="64">
        <v>44925</v>
      </c>
      <c r="E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6" spans="1:5" x14ac:dyDescent="0.45">
      <c r="A366" s="61" t="s">
        <v>105</v>
      </c>
      <c r="B366" s="62" t="s">
        <v>42</v>
      </c>
      <c r="C366" s="63">
        <v>11783.24</v>
      </c>
      <c r="D366" s="64">
        <v>45139</v>
      </c>
      <c r="E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7" spans="1:5" x14ac:dyDescent="0.45">
      <c r="A367" s="61" t="s">
        <v>105</v>
      </c>
      <c r="B367" s="62" t="s">
        <v>43</v>
      </c>
      <c r="C367" s="63">
        <v>14903.8</v>
      </c>
      <c r="D367" s="64">
        <v>45504</v>
      </c>
      <c r="E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8" spans="1:5" x14ac:dyDescent="0.45">
      <c r="A368" s="61" t="s">
        <v>105</v>
      </c>
      <c r="B368" s="62" t="s">
        <v>44</v>
      </c>
      <c r="C368" s="63">
        <v>14903.8</v>
      </c>
      <c r="D368" s="64">
        <v>45877</v>
      </c>
      <c r="E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9" spans="1:5" x14ac:dyDescent="0.45">
      <c r="A369" s="61" t="s">
        <v>105</v>
      </c>
      <c r="B369" s="62" t="s">
        <v>45</v>
      </c>
      <c r="C369" s="63">
        <v>6619.54</v>
      </c>
      <c r="D369" s="64">
        <v>45412</v>
      </c>
      <c r="E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0" spans="1:5" x14ac:dyDescent="0.45">
      <c r="A370" s="61" t="s">
        <v>105</v>
      </c>
      <c r="B370" s="62" t="s">
        <v>70</v>
      </c>
      <c r="C370" s="63">
        <v>8314.2000000000007</v>
      </c>
      <c r="D370" s="64">
        <v>45127</v>
      </c>
      <c r="E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1" spans="1:5" x14ac:dyDescent="0.45">
      <c r="A371" s="61" t="s">
        <v>105</v>
      </c>
      <c r="B371" s="62" t="s">
        <v>72</v>
      </c>
      <c r="C371" s="63">
        <v>13027.28</v>
      </c>
      <c r="D371" s="64">
        <v>45488</v>
      </c>
      <c r="E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2" spans="1:5" x14ac:dyDescent="0.45">
      <c r="A372" s="61" t="s">
        <v>105</v>
      </c>
      <c r="B372" s="62" t="s">
        <v>74</v>
      </c>
      <c r="C372" s="63">
        <v>14414.26</v>
      </c>
      <c r="D372" s="64">
        <v>45853</v>
      </c>
      <c r="E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" spans="1:5" x14ac:dyDescent="0.45">
      <c r="A373" s="62" t="s">
        <v>105</v>
      </c>
      <c r="B373" s="62" t="s">
        <v>76</v>
      </c>
      <c r="C373" s="66">
        <v>1880.13</v>
      </c>
      <c r="D373" s="67">
        <v>45853</v>
      </c>
      <c r="E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4" spans="1:5" x14ac:dyDescent="0.45">
      <c r="A374" s="61" t="s">
        <v>105</v>
      </c>
      <c r="B374" s="62" t="s">
        <v>78</v>
      </c>
      <c r="C374" s="63">
        <v>1788.57</v>
      </c>
      <c r="D374" s="64">
        <v>45853</v>
      </c>
      <c r="E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" spans="1:5" x14ac:dyDescent="0.45">
      <c r="A375" s="62" t="s">
        <v>105</v>
      </c>
      <c r="B375" s="62" t="s">
        <v>80</v>
      </c>
      <c r="C375" s="66">
        <v>3590.76</v>
      </c>
      <c r="D375" s="67">
        <v>45546</v>
      </c>
      <c r="E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" spans="1:5" x14ac:dyDescent="0.45">
      <c r="A376" s="61" t="s">
        <v>105</v>
      </c>
      <c r="B376" s="62" t="s">
        <v>81</v>
      </c>
      <c r="C376" s="63">
        <v>4518.24</v>
      </c>
      <c r="D376" s="64">
        <v>45519</v>
      </c>
      <c r="E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7" spans="1:5" x14ac:dyDescent="0.45">
      <c r="A377" s="61" t="s">
        <v>105</v>
      </c>
      <c r="B377" s="62" t="s">
        <v>83</v>
      </c>
      <c r="C377" s="63">
        <v>4380.54</v>
      </c>
      <c r="D377" s="64">
        <v>45519</v>
      </c>
      <c r="E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" spans="1:5" x14ac:dyDescent="0.45">
      <c r="A378" s="61" t="s">
        <v>105</v>
      </c>
      <c r="B378" s="62" t="s">
        <v>85</v>
      </c>
      <c r="C378" s="63">
        <v>4380.54</v>
      </c>
      <c r="D378" s="64">
        <v>45877</v>
      </c>
      <c r="E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9" spans="1:5" x14ac:dyDescent="0.45">
      <c r="A379" s="61" t="s">
        <v>105</v>
      </c>
      <c r="B379" s="62" t="s">
        <v>87</v>
      </c>
      <c r="C379" s="63">
        <v>6670.36</v>
      </c>
      <c r="D379" s="64">
        <v>45519</v>
      </c>
      <c r="E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0" spans="1:5" x14ac:dyDescent="0.45">
      <c r="A380" s="61" t="s">
        <v>105</v>
      </c>
      <c r="B380" s="62" t="s">
        <v>89</v>
      </c>
      <c r="C380" s="63">
        <v>4402.88</v>
      </c>
      <c r="D380" s="64">
        <v>45519</v>
      </c>
      <c r="E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" spans="1:5" x14ac:dyDescent="0.45">
      <c r="A381" s="61" t="s">
        <v>105</v>
      </c>
      <c r="B381" s="62" t="s">
        <v>91</v>
      </c>
      <c r="C381" s="63">
        <v>4402.88</v>
      </c>
      <c r="D381" s="64">
        <v>45762</v>
      </c>
      <c r="E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" spans="1:5" x14ac:dyDescent="0.45">
      <c r="A382" s="61" t="s">
        <v>105</v>
      </c>
      <c r="B382" s="62" t="s">
        <v>93</v>
      </c>
      <c r="C382" s="63">
        <v>41869.5</v>
      </c>
      <c r="D382" s="64">
        <v>45519</v>
      </c>
      <c r="E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3" spans="1:5" x14ac:dyDescent="0.45">
      <c r="A383" s="61" t="s">
        <v>105</v>
      </c>
      <c r="B383" s="62" t="s">
        <v>95</v>
      </c>
      <c r="C383" s="63">
        <v>562.76</v>
      </c>
      <c r="D383" s="64">
        <v>45961</v>
      </c>
      <c r="E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4" spans="1:5" x14ac:dyDescent="0.45">
      <c r="A384" s="61" t="s">
        <v>106</v>
      </c>
      <c r="B384" s="62" t="s">
        <v>47</v>
      </c>
      <c r="C384" s="63">
        <v>1160.0999999999999</v>
      </c>
      <c r="D384" s="64">
        <v>45519</v>
      </c>
      <c r="E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" spans="1:5" x14ac:dyDescent="0.45">
      <c r="A385" s="61" t="s">
        <v>106</v>
      </c>
      <c r="B385" s="62" t="s">
        <v>49</v>
      </c>
      <c r="C385" s="63">
        <v>1121.8499999999999</v>
      </c>
      <c r="D385" s="64">
        <v>45519</v>
      </c>
      <c r="E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" spans="1:5" x14ac:dyDescent="0.45">
      <c r="A386" s="61" t="s">
        <v>106</v>
      </c>
      <c r="B386" s="62" t="s">
        <v>51</v>
      </c>
      <c r="C386" s="63">
        <v>1121.8499999999999</v>
      </c>
      <c r="D386" s="64">
        <v>45877</v>
      </c>
      <c r="E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7" spans="1:5" x14ac:dyDescent="0.45">
      <c r="A387" s="61" t="s">
        <v>106</v>
      </c>
      <c r="B387" s="62" t="s">
        <v>53</v>
      </c>
      <c r="C387" s="63">
        <v>1326.01</v>
      </c>
      <c r="D387" s="64">
        <v>45519</v>
      </c>
      <c r="E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8" spans="1:5" x14ac:dyDescent="0.45">
      <c r="A388" s="61" t="s">
        <v>106</v>
      </c>
      <c r="B388" s="62" t="s">
        <v>55</v>
      </c>
      <c r="C388" s="63">
        <v>1039.51</v>
      </c>
      <c r="D388" s="64">
        <v>45519</v>
      </c>
      <c r="E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9" spans="1:5" x14ac:dyDescent="0.45">
      <c r="A389" s="61" t="s">
        <v>106</v>
      </c>
      <c r="B389" s="62" t="s">
        <v>57</v>
      </c>
      <c r="C389" s="63">
        <v>2077.38</v>
      </c>
      <c r="D389" s="64">
        <v>45877</v>
      </c>
      <c r="E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0" spans="1:5" x14ac:dyDescent="0.45">
      <c r="A390" s="61" t="s">
        <v>106</v>
      </c>
      <c r="B390" s="62" t="s">
        <v>40</v>
      </c>
      <c r="C390" s="63">
        <v>3103.14</v>
      </c>
      <c r="D390" s="64">
        <v>44895</v>
      </c>
      <c r="E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1" spans="1:5" x14ac:dyDescent="0.45">
      <c r="A391" s="61" t="s">
        <v>106</v>
      </c>
      <c r="B391" s="62" t="s">
        <v>41</v>
      </c>
      <c r="C391" s="63">
        <v>3261.25</v>
      </c>
      <c r="D391" s="64">
        <v>44925</v>
      </c>
      <c r="E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2" spans="1:5" x14ac:dyDescent="0.45">
      <c r="A392" s="61" t="s">
        <v>106</v>
      </c>
      <c r="B392" s="62" t="s">
        <v>42</v>
      </c>
      <c r="C392" s="63">
        <v>2748.18</v>
      </c>
      <c r="D392" s="64">
        <v>45140</v>
      </c>
      <c r="E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3" spans="1:5" x14ac:dyDescent="0.45">
      <c r="A393" s="61" t="s">
        <v>106</v>
      </c>
      <c r="B393" s="62" t="s">
        <v>43</v>
      </c>
      <c r="C393" s="63">
        <v>3475.98</v>
      </c>
      <c r="D393" s="64">
        <v>45504</v>
      </c>
      <c r="E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4" spans="1:5" x14ac:dyDescent="0.45">
      <c r="A394" s="61" t="s">
        <v>106</v>
      </c>
      <c r="B394" s="62" t="s">
        <v>44</v>
      </c>
      <c r="C394" s="63">
        <v>3475.98</v>
      </c>
      <c r="D394" s="64">
        <v>45877</v>
      </c>
      <c r="E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5" spans="1:5" x14ac:dyDescent="0.45">
      <c r="A395" s="61" t="s">
        <v>106</v>
      </c>
      <c r="B395" s="62" t="s">
        <v>45</v>
      </c>
      <c r="C395" s="63">
        <v>1543.86</v>
      </c>
      <c r="D395" s="64">
        <v>45412</v>
      </c>
      <c r="E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6" spans="1:5" x14ac:dyDescent="0.45">
      <c r="A396" s="61" t="s">
        <v>106</v>
      </c>
      <c r="B396" s="62" t="s">
        <v>66</v>
      </c>
      <c r="C396" s="63">
        <v>1104.74</v>
      </c>
      <c r="D396" s="64">
        <v>44985</v>
      </c>
      <c r="E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7" spans="1:5" x14ac:dyDescent="0.45">
      <c r="A397" s="61" t="s">
        <v>106</v>
      </c>
      <c r="B397" s="62" t="s">
        <v>68</v>
      </c>
      <c r="C397" s="63">
        <v>2577.38</v>
      </c>
      <c r="D397" s="64">
        <v>44985</v>
      </c>
      <c r="E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8" spans="1:5" x14ac:dyDescent="0.45">
      <c r="A398" s="61" t="s">
        <v>106</v>
      </c>
      <c r="B398" s="62" t="s">
        <v>70</v>
      </c>
      <c r="C398" s="63">
        <v>1939.1</v>
      </c>
      <c r="D398" s="64">
        <v>45127</v>
      </c>
      <c r="E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9" spans="1:5" x14ac:dyDescent="0.45">
      <c r="A399" s="61" t="s">
        <v>106</v>
      </c>
      <c r="B399" s="62" t="s">
        <v>72</v>
      </c>
      <c r="C399" s="63">
        <v>3038.32</v>
      </c>
      <c r="D399" s="64">
        <v>45488</v>
      </c>
      <c r="E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0" spans="1:5" x14ac:dyDescent="0.45">
      <c r="A400" s="61" t="s">
        <v>106</v>
      </c>
      <c r="B400" s="62" t="s">
        <v>74</v>
      </c>
      <c r="C400" s="63">
        <v>3361.8</v>
      </c>
      <c r="D400" s="64">
        <v>45853</v>
      </c>
      <c r="E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" spans="1:5" x14ac:dyDescent="0.45">
      <c r="A401" s="61" t="s">
        <v>106</v>
      </c>
      <c r="B401" s="62" t="s">
        <v>76</v>
      </c>
      <c r="C401" s="63">
        <v>438.5</v>
      </c>
      <c r="D401" s="64">
        <v>45853</v>
      </c>
      <c r="E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2" spans="1:5" x14ac:dyDescent="0.45">
      <c r="A402" s="61" t="s">
        <v>106</v>
      </c>
      <c r="B402" s="62" t="s">
        <v>78</v>
      </c>
      <c r="C402" s="63">
        <v>417.15</v>
      </c>
      <c r="D402" s="64">
        <v>45853</v>
      </c>
      <c r="E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" spans="1:5" x14ac:dyDescent="0.45">
      <c r="A403" s="61" t="s">
        <v>106</v>
      </c>
      <c r="B403" s="62" t="s">
        <v>80</v>
      </c>
      <c r="C403" s="63">
        <v>837.47</v>
      </c>
      <c r="D403" s="64">
        <v>45541</v>
      </c>
      <c r="E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4" spans="1:5" x14ac:dyDescent="0.45">
      <c r="A404" s="61" t="s">
        <v>106</v>
      </c>
      <c r="B404" s="62" t="s">
        <v>81</v>
      </c>
      <c r="C404" s="63">
        <v>1053.78</v>
      </c>
      <c r="D404" s="64">
        <v>45519</v>
      </c>
      <c r="E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" spans="1:5" x14ac:dyDescent="0.45">
      <c r="A405" s="61" t="s">
        <v>106</v>
      </c>
      <c r="B405" s="62" t="s">
        <v>83</v>
      </c>
      <c r="C405" s="63">
        <v>1021.66</v>
      </c>
      <c r="D405" s="64">
        <v>45519</v>
      </c>
      <c r="E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" spans="1:5" x14ac:dyDescent="0.45">
      <c r="A406" s="61" t="s">
        <v>106</v>
      </c>
      <c r="B406" s="62" t="s">
        <v>85</v>
      </c>
      <c r="C406" s="63">
        <v>1021.66</v>
      </c>
      <c r="D406" s="64">
        <v>45877</v>
      </c>
      <c r="E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7" spans="1:5" x14ac:dyDescent="0.45">
      <c r="A407" s="61" t="s">
        <v>106</v>
      </c>
      <c r="B407" s="62" t="s">
        <v>87</v>
      </c>
      <c r="C407" s="63">
        <v>1555.71</v>
      </c>
      <c r="D407" s="64">
        <v>45519</v>
      </c>
      <c r="E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" spans="1:5" x14ac:dyDescent="0.45">
      <c r="A408" s="61" t="s">
        <v>106</v>
      </c>
      <c r="B408" s="62" t="s">
        <v>89</v>
      </c>
      <c r="C408" s="63">
        <v>1026.8699999999999</v>
      </c>
      <c r="D408" s="64">
        <v>45519</v>
      </c>
      <c r="E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" spans="1:5" x14ac:dyDescent="0.45">
      <c r="A409" s="61" t="s">
        <v>106</v>
      </c>
      <c r="B409" s="62" t="s">
        <v>91</v>
      </c>
      <c r="C409" s="63">
        <v>1026.8699999999999</v>
      </c>
      <c r="D409" s="64">
        <v>45762</v>
      </c>
      <c r="E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0" spans="1:5" x14ac:dyDescent="0.45">
      <c r="A410" s="61" t="s">
        <v>106</v>
      </c>
      <c r="B410" s="62" t="s">
        <v>93</v>
      </c>
      <c r="C410" s="63">
        <v>9765.1200000000008</v>
      </c>
      <c r="D410" s="64">
        <v>45519</v>
      </c>
      <c r="E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" spans="1:5" x14ac:dyDescent="0.45">
      <c r="A411" s="61" t="s">
        <v>106</v>
      </c>
      <c r="B411" s="62" t="s">
        <v>95</v>
      </c>
      <c r="C411" s="63">
        <v>131.25</v>
      </c>
      <c r="D411" s="64">
        <v>45961</v>
      </c>
      <c r="E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2" spans="1:5" x14ac:dyDescent="0.45">
      <c r="A412" s="61" t="s">
        <v>107</v>
      </c>
      <c r="B412" s="62" t="s">
        <v>40</v>
      </c>
      <c r="C412" s="63">
        <v>16087.66</v>
      </c>
      <c r="D412" s="64">
        <v>44880</v>
      </c>
      <c r="E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3" spans="1:5" x14ac:dyDescent="0.45">
      <c r="A413" s="61" t="s">
        <v>107</v>
      </c>
      <c r="B413" s="62" t="s">
        <v>41</v>
      </c>
      <c r="C413" s="63">
        <v>16907.349999999999</v>
      </c>
      <c r="D413" s="64">
        <v>44925</v>
      </c>
      <c r="E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4" spans="1:5" x14ac:dyDescent="0.45">
      <c r="A414" s="61" t="s">
        <v>107</v>
      </c>
      <c r="B414" s="62" t="s">
        <v>42</v>
      </c>
      <c r="C414" s="63">
        <v>14247.42</v>
      </c>
      <c r="D414" s="64">
        <v>45139</v>
      </c>
      <c r="E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5" spans="1:5" x14ac:dyDescent="0.45">
      <c r="A415" s="61" t="s">
        <v>107</v>
      </c>
      <c r="B415" s="62" t="s">
        <v>66</v>
      </c>
      <c r="C415" s="63">
        <v>5727.31</v>
      </c>
      <c r="D415" s="64">
        <v>44985</v>
      </c>
      <c r="E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6" spans="1:5" x14ac:dyDescent="0.45">
      <c r="A416" s="61" t="s">
        <v>107</v>
      </c>
      <c r="B416" s="62" t="s">
        <v>68</v>
      </c>
      <c r="C416" s="63">
        <v>13361.93</v>
      </c>
      <c r="D416" s="64">
        <v>44985</v>
      </c>
      <c r="E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" spans="1:5" x14ac:dyDescent="0.45">
      <c r="A417" s="61" t="s">
        <v>107</v>
      </c>
      <c r="B417" s="62" t="s">
        <v>70</v>
      </c>
      <c r="C417" s="63">
        <v>10052.92</v>
      </c>
      <c r="D417" s="64">
        <v>45127</v>
      </c>
      <c r="E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8" spans="1:5" x14ac:dyDescent="0.45">
      <c r="A418" s="61" t="s">
        <v>108</v>
      </c>
      <c r="B418" s="62" t="s">
        <v>70</v>
      </c>
      <c r="C418" s="63">
        <v>5894.17</v>
      </c>
      <c r="D418" s="64">
        <v>45127</v>
      </c>
      <c r="E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9" spans="1:5" x14ac:dyDescent="0.45">
      <c r="A419" s="61" t="s">
        <v>108</v>
      </c>
      <c r="B419" s="62" t="s">
        <v>72</v>
      </c>
      <c r="C419" s="63">
        <v>9235.4</v>
      </c>
      <c r="D419" s="64">
        <v>45488</v>
      </c>
      <c r="E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0" spans="1:5" x14ac:dyDescent="0.45">
      <c r="A420" s="61" t="s">
        <v>108</v>
      </c>
      <c r="B420" s="62" t="s">
        <v>80</v>
      </c>
      <c r="C420" s="63">
        <v>2545.59</v>
      </c>
      <c r="D420" s="64">
        <v>45546</v>
      </c>
      <c r="E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1" spans="1:5" x14ac:dyDescent="0.45">
      <c r="A421" s="61" t="s">
        <v>109</v>
      </c>
      <c r="B421" s="62" t="s">
        <v>47</v>
      </c>
      <c r="C421" s="63">
        <v>1407.75</v>
      </c>
      <c r="D421" s="64">
        <v>45519</v>
      </c>
      <c r="E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2" spans="1:5" x14ac:dyDescent="0.45">
      <c r="A422" s="61" t="s">
        <v>109</v>
      </c>
      <c r="B422" s="62" t="s">
        <v>49</v>
      </c>
      <c r="C422" s="63">
        <v>1361.34</v>
      </c>
      <c r="D422" s="64">
        <v>45519</v>
      </c>
      <c r="E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3" spans="1:5" x14ac:dyDescent="0.45">
      <c r="A423" s="61" t="s">
        <v>109</v>
      </c>
      <c r="B423" s="62" t="s">
        <v>51</v>
      </c>
      <c r="C423" s="63">
        <v>1361.34</v>
      </c>
      <c r="D423" s="64">
        <v>45877</v>
      </c>
      <c r="E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4" spans="1:5" x14ac:dyDescent="0.45">
      <c r="A424" s="61" t="s">
        <v>109</v>
      </c>
      <c r="B424" s="62" t="s">
        <v>53</v>
      </c>
      <c r="C424" s="63">
        <v>1609.08</v>
      </c>
      <c r="D424" s="64">
        <v>45519</v>
      </c>
      <c r="E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" spans="1:5" x14ac:dyDescent="0.45">
      <c r="A425" s="61" t="s">
        <v>109</v>
      </c>
      <c r="B425" s="62" t="s">
        <v>55</v>
      </c>
      <c r="C425" s="63">
        <v>1261.42</v>
      </c>
      <c r="D425" s="64">
        <v>45519</v>
      </c>
      <c r="E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6" spans="1:5" x14ac:dyDescent="0.45">
      <c r="A426" s="61" t="s">
        <v>109</v>
      </c>
      <c r="B426" s="62" t="s">
        <v>57</v>
      </c>
      <c r="C426" s="63">
        <v>2520.85</v>
      </c>
      <c r="D426" s="64">
        <v>45877</v>
      </c>
      <c r="E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7" spans="1:5" x14ac:dyDescent="0.45">
      <c r="A427" s="61" t="s">
        <v>109</v>
      </c>
      <c r="B427" s="62" t="s">
        <v>40</v>
      </c>
      <c r="C427" s="63">
        <v>3765.59</v>
      </c>
      <c r="D427" s="64">
        <v>44880</v>
      </c>
      <c r="E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8" spans="1:5" x14ac:dyDescent="0.45">
      <c r="A428" s="61" t="s">
        <v>109</v>
      </c>
      <c r="B428" s="62" t="s">
        <v>41</v>
      </c>
      <c r="C428" s="63">
        <v>3957.45</v>
      </c>
      <c r="D428" s="64">
        <v>44925</v>
      </c>
      <c r="E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9" spans="1:5" x14ac:dyDescent="0.45">
      <c r="A429" s="61" t="s">
        <v>109</v>
      </c>
      <c r="B429" s="62" t="s">
        <v>42</v>
      </c>
      <c r="C429" s="63">
        <v>3334.85</v>
      </c>
      <c r="D429" s="64">
        <v>45139</v>
      </c>
      <c r="E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0" spans="1:5" x14ac:dyDescent="0.45">
      <c r="A430" s="61" t="s">
        <v>109</v>
      </c>
      <c r="B430" s="62" t="s">
        <v>43</v>
      </c>
      <c r="C430" s="63">
        <v>4218.0200000000004</v>
      </c>
      <c r="D430" s="64">
        <v>45504</v>
      </c>
      <c r="E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1" spans="1:5" x14ac:dyDescent="0.45">
      <c r="A431" s="61" t="s">
        <v>109</v>
      </c>
      <c r="B431" s="62" t="s">
        <v>44</v>
      </c>
      <c r="C431" s="63">
        <v>4218.0200000000004</v>
      </c>
      <c r="D431" s="64">
        <v>45877</v>
      </c>
      <c r="E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2" spans="1:5" x14ac:dyDescent="0.45">
      <c r="A432" s="61" t="s">
        <v>109</v>
      </c>
      <c r="B432" s="62" t="s">
        <v>45</v>
      </c>
      <c r="C432" s="63">
        <v>1873.44</v>
      </c>
      <c r="D432" s="64">
        <v>45412</v>
      </c>
      <c r="E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" spans="1:5" x14ac:dyDescent="0.45">
      <c r="A433" s="61" t="s">
        <v>109</v>
      </c>
      <c r="B433" s="62" t="s">
        <v>76</v>
      </c>
      <c r="C433" s="63">
        <v>532.11</v>
      </c>
      <c r="D433" s="64">
        <v>45853</v>
      </c>
      <c r="E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4" spans="1:5" x14ac:dyDescent="0.45">
      <c r="A434" s="61" t="s">
        <v>109</v>
      </c>
      <c r="B434" s="62" t="s">
        <v>78</v>
      </c>
      <c r="C434" s="63">
        <v>506.2</v>
      </c>
      <c r="D434" s="64">
        <v>45853</v>
      </c>
      <c r="E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" spans="1:5" x14ac:dyDescent="0.45">
      <c r="A435" s="61" t="s">
        <v>109</v>
      </c>
      <c r="B435" s="62" t="s">
        <v>81</v>
      </c>
      <c r="C435" s="63">
        <v>1278.74</v>
      </c>
      <c r="D435" s="64">
        <v>45519</v>
      </c>
      <c r="E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" spans="1:5" x14ac:dyDescent="0.45">
      <c r="A436" s="61" t="s">
        <v>109</v>
      </c>
      <c r="B436" s="62" t="s">
        <v>83</v>
      </c>
      <c r="C436" s="63">
        <v>1239.76</v>
      </c>
      <c r="D436" s="64">
        <v>45519</v>
      </c>
      <c r="E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7" spans="1:5" x14ac:dyDescent="0.45">
      <c r="A437" s="61" t="s">
        <v>109</v>
      </c>
      <c r="B437" s="62" t="s">
        <v>85</v>
      </c>
      <c r="C437" s="63">
        <v>1239.76</v>
      </c>
      <c r="D437" s="64">
        <v>45877</v>
      </c>
      <c r="E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8" spans="1:5" x14ac:dyDescent="0.45">
      <c r="A438" s="61" t="s">
        <v>109</v>
      </c>
      <c r="B438" s="62" t="s">
        <v>87</v>
      </c>
      <c r="C438" s="63">
        <v>1887.82</v>
      </c>
      <c r="D438" s="64">
        <v>45519</v>
      </c>
      <c r="E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" spans="1:5" x14ac:dyDescent="0.45">
      <c r="A439" s="61" t="s">
        <v>109</v>
      </c>
      <c r="B439" s="62" t="s">
        <v>89</v>
      </c>
      <c r="C439" s="63">
        <v>1246.0899999999999</v>
      </c>
      <c r="D439" s="64">
        <v>45519</v>
      </c>
      <c r="E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0" spans="1:5" x14ac:dyDescent="0.45">
      <c r="A440" s="61" t="s">
        <v>109</v>
      </c>
      <c r="B440" s="62" t="s">
        <v>91</v>
      </c>
      <c r="C440" s="63">
        <v>1246.0899999999999</v>
      </c>
      <c r="D440" s="64">
        <v>45762</v>
      </c>
      <c r="E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" spans="1:5" x14ac:dyDescent="0.45">
      <c r="A441" s="61" t="s">
        <v>109</v>
      </c>
      <c r="B441" s="62" t="s">
        <v>93</v>
      </c>
      <c r="C441" s="63">
        <v>11849.76</v>
      </c>
      <c r="D441" s="64">
        <v>45519</v>
      </c>
      <c r="E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" spans="1:5" x14ac:dyDescent="0.45">
      <c r="A442" s="61" t="s">
        <v>109</v>
      </c>
      <c r="B442" s="62" t="s">
        <v>95</v>
      </c>
      <c r="C442" s="63">
        <v>159.27000000000001</v>
      </c>
      <c r="D442" s="64">
        <v>45961</v>
      </c>
      <c r="E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3" spans="1:5" x14ac:dyDescent="0.45">
      <c r="A443" s="61" t="s">
        <v>110</v>
      </c>
      <c r="B443" s="62" t="s">
        <v>47</v>
      </c>
      <c r="C443" s="63">
        <v>5269.05</v>
      </c>
      <c r="D443" s="64">
        <v>45519</v>
      </c>
      <c r="E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4" spans="1:5" x14ac:dyDescent="0.45">
      <c r="A444" s="61" t="s">
        <v>110</v>
      </c>
      <c r="B444" s="62" t="s">
        <v>49</v>
      </c>
      <c r="C444" s="63">
        <v>5095.3500000000004</v>
      </c>
      <c r="D444" s="64">
        <v>45519</v>
      </c>
      <c r="E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5" spans="1:5" x14ac:dyDescent="0.45">
      <c r="A445" s="61" t="s">
        <v>110</v>
      </c>
      <c r="B445" s="62" t="s">
        <v>51</v>
      </c>
      <c r="C445" s="63">
        <v>5095.3500000000004</v>
      </c>
      <c r="D445" s="64">
        <v>45877</v>
      </c>
      <c r="E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6" spans="1:5" x14ac:dyDescent="0.45">
      <c r="A446" s="61" t="s">
        <v>110</v>
      </c>
      <c r="B446" s="62" t="s">
        <v>53</v>
      </c>
      <c r="C446" s="63">
        <v>6022.6</v>
      </c>
      <c r="D446" s="64">
        <v>45519</v>
      </c>
      <c r="E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" spans="1:5" x14ac:dyDescent="0.45">
      <c r="A447" s="61" t="s">
        <v>110</v>
      </c>
      <c r="B447" s="62" t="s">
        <v>55</v>
      </c>
      <c r="C447" s="63">
        <v>4721.37</v>
      </c>
      <c r="D447" s="64">
        <v>45519</v>
      </c>
      <c r="E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" spans="1:5" x14ac:dyDescent="0.45">
      <c r="A448" s="61" t="s">
        <v>110</v>
      </c>
      <c r="B448" s="62" t="s">
        <v>57</v>
      </c>
      <c r="C448" s="63">
        <v>9435.25</v>
      </c>
      <c r="D448" s="64">
        <v>45877</v>
      </c>
      <c r="E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9" spans="1:5" x14ac:dyDescent="0.45">
      <c r="A449" s="61" t="s">
        <v>110</v>
      </c>
      <c r="B449" s="62" t="s">
        <v>40</v>
      </c>
      <c r="C449" s="63">
        <v>14094.17</v>
      </c>
      <c r="D449" s="64">
        <v>44880</v>
      </c>
      <c r="E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0" spans="1:5" x14ac:dyDescent="0.45">
      <c r="A450" s="61" t="s">
        <v>110</v>
      </c>
      <c r="B450" s="62" t="s">
        <v>41</v>
      </c>
      <c r="C450" s="63">
        <v>14812.28</v>
      </c>
      <c r="D450" s="64">
        <v>44925</v>
      </c>
      <c r="E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1" spans="1:5" x14ac:dyDescent="0.45">
      <c r="A451" s="61" t="s">
        <v>110</v>
      </c>
      <c r="B451" s="62" t="s">
        <v>42</v>
      </c>
      <c r="C451" s="63">
        <v>12481.96</v>
      </c>
      <c r="D451" s="64">
        <v>45140</v>
      </c>
      <c r="E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2" spans="1:5" x14ac:dyDescent="0.45">
      <c r="A452" s="61" t="s">
        <v>110</v>
      </c>
      <c r="B452" s="62" t="s">
        <v>43</v>
      </c>
      <c r="C452" s="63">
        <v>15787.56</v>
      </c>
      <c r="D452" s="64">
        <v>45504</v>
      </c>
      <c r="E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3" spans="1:5" x14ac:dyDescent="0.45">
      <c r="A453" s="61" t="s">
        <v>110</v>
      </c>
      <c r="B453" s="62" t="s">
        <v>44</v>
      </c>
      <c r="C453" s="63">
        <v>15787.56</v>
      </c>
      <c r="D453" s="64">
        <v>45877</v>
      </c>
      <c r="E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4" spans="1:5" x14ac:dyDescent="0.45">
      <c r="A454" s="61" t="s">
        <v>110</v>
      </c>
      <c r="B454" s="62" t="s">
        <v>45</v>
      </c>
      <c r="C454" s="63">
        <v>7012.06</v>
      </c>
      <c r="D454" s="64">
        <v>45412</v>
      </c>
      <c r="E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5" spans="1:5" x14ac:dyDescent="0.45">
      <c r="A455" s="61" t="s">
        <v>110</v>
      </c>
      <c r="B455" s="62" t="s">
        <v>66</v>
      </c>
      <c r="C455" s="63">
        <v>5017.6099999999997</v>
      </c>
      <c r="D455" s="64">
        <v>44985</v>
      </c>
      <c r="E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6" spans="1:5" x14ac:dyDescent="0.45">
      <c r="A456" s="61" t="s">
        <v>110</v>
      </c>
      <c r="B456" s="62" t="s">
        <v>68</v>
      </c>
      <c r="C456" s="63">
        <v>11706.19</v>
      </c>
      <c r="D456" s="64">
        <v>44985</v>
      </c>
      <c r="E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7" spans="1:5" x14ac:dyDescent="0.45">
      <c r="A457" s="61" t="s">
        <v>110</v>
      </c>
      <c r="B457" s="62" t="s">
        <v>70</v>
      </c>
      <c r="C457" s="63">
        <v>8807.2099999999991</v>
      </c>
      <c r="D457" s="64">
        <v>45127</v>
      </c>
      <c r="E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8" spans="1:5" x14ac:dyDescent="0.45">
      <c r="A458" s="61" t="s">
        <v>110</v>
      </c>
      <c r="B458" s="62" t="s">
        <v>72</v>
      </c>
      <c r="C458" s="63">
        <v>13799.76</v>
      </c>
      <c r="D458" s="64">
        <v>45488</v>
      </c>
      <c r="E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9" spans="1:5" x14ac:dyDescent="0.45">
      <c r="A459" s="61" t="s">
        <v>110</v>
      </c>
      <c r="B459" s="62" t="s">
        <v>74</v>
      </c>
      <c r="C459" s="63">
        <v>15268.99</v>
      </c>
      <c r="D459" s="64">
        <v>45853</v>
      </c>
      <c r="E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0" spans="1:5" x14ac:dyDescent="0.45">
      <c r="A460" s="61" t="s">
        <v>110</v>
      </c>
      <c r="B460" s="62" t="s">
        <v>76</v>
      </c>
      <c r="C460" s="63">
        <v>1991.61</v>
      </c>
      <c r="D460" s="64">
        <v>45853</v>
      </c>
      <c r="E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1" spans="1:5" x14ac:dyDescent="0.45">
      <c r="A461" s="61" t="s">
        <v>110</v>
      </c>
      <c r="B461" s="62" t="s">
        <v>78</v>
      </c>
      <c r="C461" s="63">
        <v>1894.63</v>
      </c>
      <c r="D461" s="64">
        <v>45853</v>
      </c>
      <c r="E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2" spans="1:5" x14ac:dyDescent="0.45">
      <c r="A462" s="61" t="s">
        <v>110</v>
      </c>
      <c r="B462" s="62" t="s">
        <v>80</v>
      </c>
      <c r="C462" s="63">
        <v>3803.69</v>
      </c>
      <c r="D462" s="64">
        <v>45541</v>
      </c>
      <c r="E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" spans="1:5" x14ac:dyDescent="0.45">
      <c r="A463" s="61" t="s">
        <v>110</v>
      </c>
      <c r="B463" s="62" t="s">
        <v>81</v>
      </c>
      <c r="C463" s="63">
        <v>4786.16</v>
      </c>
      <c r="D463" s="64">
        <v>45519</v>
      </c>
      <c r="E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" spans="1:5" x14ac:dyDescent="0.45">
      <c r="A464" s="61" t="s">
        <v>110</v>
      </c>
      <c r="B464" s="62" t="s">
        <v>83</v>
      </c>
      <c r="C464" s="63">
        <v>4640.29</v>
      </c>
      <c r="D464" s="64">
        <v>45519</v>
      </c>
      <c r="E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5" spans="1:5" x14ac:dyDescent="0.45">
      <c r="A465" s="61" t="s">
        <v>110</v>
      </c>
      <c r="B465" s="62" t="s">
        <v>85</v>
      </c>
      <c r="C465" s="63">
        <v>4640.29</v>
      </c>
      <c r="D465" s="64">
        <v>45877</v>
      </c>
      <c r="E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6" spans="1:5" x14ac:dyDescent="0.45">
      <c r="A466" s="61" t="s">
        <v>110</v>
      </c>
      <c r="B466" s="62" t="s">
        <v>87</v>
      </c>
      <c r="C466" s="63">
        <v>7065.89</v>
      </c>
      <c r="D466" s="64">
        <v>45519</v>
      </c>
      <c r="E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" spans="1:5" x14ac:dyDescent="0.45">
      <c r="A467" s="61" t="s">
        <v>110</v>
      </c>
      <c r="B467" s="62" t="s">
        <v>89</v>
      </c>
      <c r="C467" s="63">
        <v>4663.96</v>
      </c>
      <c r="D467" s="64">
        <v>45519</v>
      </c>
      <c r="E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8" spans="1:5" x14ac:dyDescent="0.45">
      <c r="A468" s="61" t="s">
        <v>110</v>
      </c>
      <c r="B468" s="62" t="s">
        <v>91</v>
      </c>
      <c r="C468" s="63">
        <v>4663.96</v>
      </c>
      <c r="D468" s="64">
        <v>45762</v>
      </c>
      <c r="E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" spans="1:5" x14ac:dyDescent="0.45">
      <c r="A469" s="61" t="s">
        <v>110</v>
      </c>
      <c r="B469" s="62" t="s">
        <v>93</v>
      </c>
      <c r="C469" s="63">
        <v>44352.26</v>
      </c>
      <c r="D469" s="64">
        <v>45519</v>
      </c>
      <c r="E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" spans="1:5" x14ac:dyDescent="0.45">
      <c r="A470" s="61" t="s">
        <v>110</v>
      </c>
      <c r="B470" s="62" t="s">
        <v>95</v>
      </c>
      <c r="C470" s="63">
        <v>596.13</v>
      </c>
      <c r="D470" s="64">
        <v>45961</v>
      </c>
      <c r="E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1" spans="1:5" x14ac:dyDescent="0.45">
      <c r="A471" s="61" t="s">
        <v>111</v>
      </c>
      <c r="B471" s="62" t="s">
        <v>47</v>
      </c>
      <c r="C471" s="63">
        <v>43660.29</v>
      </c>
      <c r="D471" s="64">
        <v>45519</v>
      </c>
      <c r="E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2" spans="1:5" x14ac:dyDescent="0.45">
      <c r="A472" s="61" t="s">
        <v>111</v>
      </c>
      <c r="B472" s="62" t="s">
        <v>49</v>
      </c>
      <c r="C472" s="63">
        <v>42221.05</v>
      </c>
      <c r="D472" s="64">
        <v>45519</v>
      </c>
      <c r="E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3" spans="1:5" x14ac:dyDescent="0.45">
      <c r="A473" s="61" t="s">
        <v>111</v>
      </c>
      <c r="B473" s="62" t="s">
        <v>51</v>
      </c>
      <c r="C473" s="63">
        <v>42221.05</v>
      </c>
      <c r="D473" s="64">
        <v>45877</v>
      </c>
      <c r="E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4" spans="1:5" x14ac:dyDescent="0.45">
      <c r="A474" s="61" t="s">
        <v>111</v>
      </c>
      <c r="B474" s="62" t="s">
        <v>53</v>
      </c>
      <c r="C474" s="63">
        <v>49904.4</v>
      </c>
      <c r="D474" s="64">
        <v>45519</v>
      </c>
      <c r="E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" spans="1:5" x14ac:dyDescent="0.45">
      <c r="A475" s="61" t="s">
        <v>111</v>
      </c>
      <c r="B475" s="62" t="s">
        <v>55</v>
      </c>
      <c r="C475" s="63">
        <v>39122.129999999997</v>
      </c>
      <c r="D475" s="64">
        <v>45519</v>
      </c>
      <c r="E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" spans="1:5" x14ac:dyDescent="0.45">
      <c r="A476" s="61" t="s">
        <v>111</v>
      </c>
      <c r="B476" s="62" t="s">
        <v>57</v>
      </c>
      <c r="C476" s="63">
        <v>78182.27</v>
      </c>
      <c r="D476" s="64">
        <v>45877</v>
      </c>
      <c r="E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7" spans="1:5" x14ac:dyDescent="0.45">
      <c r="A477" s="61" t="s">
        <v>111</v>
      </c>
      <c r="B477" s="62" t="s">
        <v>40</v>
      </c>
      <c r="C477" s="63">
        <v>116786.89</v>
      </c>
      <c r="D477" s="64">
        <v>44880</v>
      </c>
      <c r="E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8" spans="1:5" x14ac:dyDescent="0.45">
      <c r="A478" s="61" t="s">
        <v>111</v>
      </c>
      <c r="B478" s="62" t="s">
        <v>41</v>
      </c>
      <c r="C478" s="63">
        <v>122737.33</v>
      </c>
      <c r="D478" s="64">
        <v>44925</v>
      </c>
      <c r="E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9" spans="1:5" x14ac:dyDescent="0.45">
      <c r="A479" s="61" t="s">
        <v>111</v>
      </c>
      <c r="B479" s="62" t="s">
        <v>42</v>
      </c>
      <c r="C479" s="63">
        <v>103427.82</v>
      </c>
      <c r="D479" s="64">
        <v>45140</v>
      </c>
      <c r="E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0" spans="1:5" x14ac:dyDescent="0.45">
      <c r="A480" s="61" t="s">
        <v>111</v>
      </c>
      <c r="B480" s="62" t="s">
        <v>43</v>
      </c>
      <c r="C480" s="63">
        <v>130818.67</v>
      </c>
      <c r="D480" s="64">
        <v>45504</v>
      </c>
      <c r="E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1" spans="1:5" x14ac:dyDescent="0.45">
      <c r="A481" s="61" t="s">
        <v>111</v>
      </c>
      <c r="B481" s="62" t="s">
        <v>44</v>
      </c>
      <c r="C481" s="63">
        <v>130818.67</v>
      </c>
      <c r="D481" s="64">
        <v>45877</v>
      </c>
      <c r="E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2" spans="1:5" x14ac:dyDescent="0.45">
      <c r="A482" s="61" t="s">
        <v>111</v>
      </c>
      <c r="B482" s="62" t="s">
        <v>45</v>
      </c>
      <c r="C482" s="63">
        <v>58103.22</v>
      </c>
      <c r="D482" s="64">
        <v>45412</v>
      </c>
      <c r="E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3" spans="1:5" x14ac:dyDescent="0.45">
      <c r="A483" s="61" t="s">
        <v>111</v>
      </c>
      <c r="B483" s="62" t="s">
        <v>66</v>
      </c>
      <c r="C483" s="63">
        <v>41576.879999999997</v>
      </c>
      <c r="D483" s="64">
        <v>44985</v>
      </c>
      <c r="E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4" spans="1:5" x14ac:dyDescent="0.45">
      <c r="A484" s="61" t="s">
        <v>111</v>
      </c>
      <c r="B484" s="62" t="s">
        <v>68</v>
      </c>
      <c r="C484" s="63">
        <v>96999.71</v>
      </c>
      <c r="D484" s="64">
        <v>44985</v>
      </c>
      <c r="E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5" spans="1:5" x14ac:dyDescent="0.45">
      <c r="A485" s="61" t="s">
        <v>111</v>
      </c>
      <c r="B485" s="62" t="s">
        <v>70</v>
      </c>
      <c r="C485" s="63">
        <v>72978.22</v>
      </c>
      <c r="D485" s="64">
        <v>45127</v>
      </c>
      <c r="E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6" spans="1:5" x14ac:dyDescent="0.45">
      <c r="A486" s="61" t="s">
        <v>111</v>
      </c>
      <c r="B486" s="62" t="s">
        <v>72</v>
      </c>
      <c r="C486" s="63">
        <v>114347.4</v>
      </c>
      <c r="D486" s="64">
        <v>45488</v>
      </c>
      <c r="E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7" spans="1:5" x14ac:dyDescent="0.45">
      <c r="A487" s="61" t="s">
        <v>111</v>
      </c>
      <c r="B487" s="62" t="s">
        <v>74</v>
      </c>
      <c r="C487" s="63">
        <v>126521.66</v>
      </c>
      <c r="D487" s="64">
        <v>45853</v>
      </c>
      <c r="E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" spans="1:5" x14ac:dyDescent="0.45">
      <c r="A488" s="61" t="s">
        <v>111</v>
      </c>
      <c r="B488" s="62" t="s">
        <v>76</v>
      </c>
      <c r="C488" s="63">
        <v>16502.88</v>
      </c>
      <c r="D488" s="64">
        <v>45853</v>
      </c>
      <c r="E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" spans="1:5" x14ac:dyDescent="0.45">
      <c r="A489" s="61" t="s">
        <v>111</v>
      </c>
      <c r="B489" s="62" t="s">
        <v>78</v>
      </c>
      <c r="C489" s="63">
        <v>15699.28</v>
      </c>
      <c r="D489" s="64">
        <v>45853</v>
      </c>
      <c r="E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" spans="1:5" x14ac:dyDescent="0.45">
      <c r="A490" s="61" t="s">
        <v>111</v>
      </c>
      <c r="B490" s="62" t="s">
        <v>80</v>
      </c>
      <c r="C490" s="63">
        <v>31518.06</v>
      </c>
      <c r="D490" s="64">
        <v>45541</v>
      </c>
      <c r="E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1" spans="1:5" x14ac:dyDescent="0.45">
      <c r="A491" s="61" t="s">
        <v>111</v>
      </c>
      <c r="B491" s="62" t="s">
        <v>81</v>
      </c>
      <c r="C491" s="63">
        <v>39659</v>
      </c>
      <c r="D491" s="64">
        <v>45519</v>
      </c>
      <c r="E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2" spans="1:5" x14ac:dyDescent="0.45">
      <c r="A492" s="61" t="s">
        <v>111</v>
      </c>
      <c r="B492" s="62" t="s">
        <v>83</v>
      </c>
      <c r="C492" s="63">
        <v>38450.300000000003</v>
      </c>
      <c r="D492" s="64">
        <v>45519</v>
      </c>
      <c r="E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3" spans="1:5" x14ac:dyDescent="0.45">
      <c r="A493" s="61" t="s">
        <v>111</v>
      </c>
      <c r="B493" s="62" t="s">
        <v>85</v>
      </c>
      <c r="C493" s="63">
        <v>38450.300000000003</v>
      </c>
      <c r="D493" s="64">
        <v>45877</v>
      </c>
      <c r="E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4" spans="1:5" x14ac:dyDescent="0.45">
      <c r="A494" s="61" t="s">
        <v>111</v>
      </c>
      <c r="B494" s="62" t="s">
        <v>87</v>
      </c>
      <c r="C494" s="63">
        <v>58549.31</v>
      </c>
      <c r="D494" s="64">
        <v>45519</v>
      </c>
      <c r="E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" spans="1:5" x14ac:dyDescent="0.45">
      <c r="A495" s="61" t="s">
        <v>111</v>
      </c>
      <c r="B495" s="62" t="s">
        <v>89</v>
      </c>
      <c r="C495" s="63">
        <v>38646.449999999997</v>
      </c>
      <c r="D495" s="64">
        <v>45519</v>
      </c>
      <c r="E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6" spans="1:5" x14ac:dyDescent="0.45">
      <c r="A496" s="61" t="s">
        <v>111</v>
      </c>
      <c r="B496" s="62" t="s">
        <v>91</v>
      </c>
      <c r="C496" s="63">
        <v>38646.449999999997</v>
      </c>
      <c r="D496" s="64">
        <v>45762</v>
      </c>
      <c r="E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" spans="1:5" x14ac:dyDescent="0.45">
      <c r="A497" s="61" t="s">
        <v>111</v>
      </c>
      <c r="B497" s="62" t="s">
        <v>93</v>
      </c>
      <c r="C497" s="63">
        <v>367511.03999999998</v>
      </c>
      <c r="D497" s="64">
        <v>45519</v>
      </c>
      <c r="E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" spans="1:5" x14ac:dyDescent="0.45">
      <c r="A498" s="61" t="s">
        <v>111</v>
      </c>
      <c r="B498" s="62" t="s">
        <v>95</v>
      </c>
      <c r="C498" s="63">
        <v>4939.66</v>
      </c>
      <c r="D498" s="64">
        <v>45961</v>
      </c>
      <c r="E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9" spans="1:5" x14ac:dyDescent="0.45">
      <c r="A499" s="61" t="s">
        <v>112</v>
      </c>
      <c r="B499" s="62" t="s">
        <v>47</v>
      </c>
      <c r="C499" s="63">
        <v>5460.53</v>
      </c>
      <c r="D499" s="64">
        <v>45519</v>
      </c>
      <c r="E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" spans="1:5" x14ac:dyDescent="0.45">
      <c r="A500" s="61" t="s">
        <v>112</v>
      </c>
      <c r="B500" s="62" t="s">
        <v>49</v>
      </c>
      <c r="C500" s="63">
        <v>5280.53</v>
      </c>
      <c r="D500" s="64">
        <v>45519</v>
      </c>
      <c r="E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" spans="1:5" x14ac:dyDescent="0.45">
      <c r="A501" s="61" t="s">
        <v>112</v>
      </c>
      <c r="B501" s="62" t="s">
        <v>51</v>
      </c>
      <c r="C501" s="63">
        <v>5280.53</v>
      </c>
      <c r="D501" s="64">
        <v>45877</v>
      </c>
      <c r="E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2" spans="1:5" x14ac:dyDescent="0.45">
      <c r="A502" s="61" t="s">
        <v>112</v>
      </c>
      <c r="B502" s="62" t="s">
        <v>53</v>
      </c>
      <c r="C502" s="63">
        <v>6241.48</v>
      </c>
      <c r="D502" s="64">
        <v>45519</v>
      </c>
      <c r="E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" spans="1:5" x14ac:dyDescent="0.45">
      <c r="A503" s="61" t="s">
        <v>112</v>
      </c>
      <c r="B503" s="62" t="s">
        <v>55</v>
      </c>
      <c r="C503" s="63">
        <v>4892.95</v>
      </c>
      <c r="D503" s="64">
        <v>45519</v>
      </c>
      <c r="E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" spans="1:5" x14ac:dyDescent="0.45">
      <c r="A504" s="61" t="s">
        <v>112</v>
      </c>
      <c r="B504" s="62" t="s">
        <v>57</v>
      </c>
      <c r="C504" s="63">
        <v>9778.15</v>
      </c>
      <c r="D504" s="64">
        <v>45877</v>
      </c>
      <c r="E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5" spans="1:5" x14ac:dyDescent="0.45">
      <c r="A505" s="61" t="s">
        <v>112</v>
      </c>
      <c r="B505" s="62" t="s">
        <v>40</v>
      </c>
      <c r="C505" s="63">
        <v>14606.38</v>
      </c>
      <c r="D505" s="64">
        <v>44880</v>
      </c>
      <c r="E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6" spans="1:5" x14ac:dyDescent="0.45">
      <c r="A506" s="61" t="s">
        <v>112</v>
      </c>
      <c r="B506" s="62" t="s">
        <v>41</v>
      </c>
      <c r="C506" s="63">
        <v>15350.59</v>
      </c>
      <c r="D506" s="64">
        <v>44925</v>
      </c>
      <c r="E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7" spans="1:5" x14ac:dyDescent="0.45">
      <c r="A507" s="61" t="s">
        <v>112</v>
      </c>
      <c r="B507" s="62" t="s">
        <v>42</v>
      </c>
      <c r="C507" s="63">
        <v>12935.58</v>
      </c>
      <c r="D507" s="64">
        <v>45140</v>
      </c>
      <c r="E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8" spans="1:5" x14ac:dyDescent="0.45">
      <c r="A508" s="61" t="s">
        <v>112</v>
      </c>
      <c r="B508" s="62" t="s">
        <v>43</v>
      </c>
      <c r="C508" s="63">
        <v>16361.31</v>
      </c>
      <c r="D508" s="64">
        <v>45504</v>
      </c>
      <c r="E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9" spans="1:5" x14ac:dyDescent="0.45">
      <c r="A509" s="61" t="s">
        <v>112</v>
      </c>
      <c r="B509" s="62" t="s">
        <v>45</v>
      </c>
      <c r="C509" s="63">
        <v>7266.89</v>
      </c>
      <c r="D509" s="64">
        <v>45412</v>
      </c>
      <c r="E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0" spans="1:5" x14ac:dyDescent="0.45">
      <c r="A510" s="61" t="s">
        <v>112</v>
      </c>
      <c r="B510" s="62" t="s">
        <v>76</v>
      </c>
      <c r="C510" s="63">
        <v>2063.9899999999998</v>
      </c>
      <c r="D510" s="64">
        <v>45853</v>
      </c>
      <c r="E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" spans="1:5" x14ac:dyDescent="0.45">
      <c r="A511" s="61" t="s">
        <v>112</v>
      </c>
      <c r="B511" s="62" t="s">
        <v>78</v>
      </c>
      <c r="C511" s="63">
        <v>1963.49</v>
      </c>
      <c r="D511" s="64">
        <v>45853</v>
      </c>
      <c r="E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" spans="1:5" x14ac:dyDescent="0.45">
      <c r="A512" s="61" t="s">
        <v>112</v>
      </c>
      <c r="B512" s="62" t="s">
        <v>81</v>
      </c>
      <c r="C512" s="63">
        <v>4960.1000000000004</v>
      </c>
      <c r="D512" s="64">
        <v>45519</v>
      </c>
      <c r="E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3" spans="1:5" x14ac:dyDescent="0.45">
      <c r="A513" s="61" t="s">
        <v>112</v>
      </c>
      <c r="B513" s="62" t="s">
        <v>83</v>
      </c>
      <c r="C513" s="63">
        <v>4808.93</v>
      </c>
      <c r="D513" s="64">
        <v>45519</v>
      </c>
      <c r="E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" spans="1:5" x14ac:dyDescent="0.45">
      <c r="A514" s="61" t="s">
        <v>112</v>
      </c>
      <c r="B514" s="62" t="s">
        <v>85</v>
      </c>
      <c r="C514" s="63">
        <v>4808.93</v>
      </c>
      <c r="D514" s="64">
        <v>45877</v>
      </c>
      <c r="E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5" spans="1:5" x14ac:dyDescent="0.45">
      <c r="A515" s="61" t="s">
        <v>112</v>
      </c>
      <c r="B515" s="62" t="s">
        <v>87</v>
      </c>
      <c r="C515" s="63">
        <v>7322.68</v>
      </c>
      <c r="D515" s="64">
        <v>45519</v>
      </c>
      <c r="E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6" spans="1:5" x14ac:dyDescent="0.45">
      <c r="A516" s="61" t="s">
        <v>112</v>
      </c>
      <c r="B516" s="62" t="s">
        <v>89</v>
      </c>
      <c r="C516" s="63">
        <v>4833.46</v>
      </c>
      <c r="D516" s="64">
        <v>45519</v>
      </c>
      <c r="E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" spans="1:5" x14ac:dyDescent="0.45">
      <c r="A517" s="61" t="s">
        <v>112</v>
      </c>
      <c r="B517" s="62" t="s">
        <v>91</v>
      </c>
      <c r="C517" s="63">
        <v>4833.46</v>
      </c>
      <c r="D517" s="64">
        <v>45762</v>
      </c>
      <c r="E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" spans="1:5" x14ac:dyDescent="0.45">
      <c r="A518" s="61" t="s">
        <v>112</v>
      </c>
      <c r="B518" s="62" t="s">
        <v>93</v>
      </c>
      <c r="C518" s="63">
        <v>45964.1</v>
      </c>
      <c r="D518" s="64">
        <v>45519</v>
      </c>
      <c r="E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9" spans="1:5" x14ac:dyDescent="0.45">
      <c r="A519" s="61" t="s">
        <v>112</v>
      </c>
      <c r="B519" s="62" t="s">
        <v>95</v>
      </c>
      <c r="C519" s="63">
        <v>617.79999999999995</v>
      </c>
      <c r="D519" s="64">
        <v>45961</v>
      </c>
      <c r="E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0" spans="1:5" x14ac:dyDescent="0.45">
      <c r="A520" s="61" t="s">
        <v>113</v>
      </c>
      <c r="B520" s="62" t="s">
        <v>47</v>
      </c>
      <c r="C520" s="63">
        <v>3050.02</v>
      </c>
      <c r="D520" s="64">
        <v>45519</v>
      </c>
      <c r="E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" spans="1:5" x14ac:dyDescent="0.45">
      <c r="A521" s="61" t="s">
        <v>113</v>
      </c>
      <c r="B521" s="62" t="s">
        <v>49</v>
      </c>
      <c r="C521" s="63">
        <v>2949.47</v>
      </c>
      <c r="D521" s="64">
        <v>45519</v>
      </c>
      <c r="E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" spans="1:5" x14ac:dyDescent="0.45">
      <c r="A522" s="61" t="s">
        <v>113</v>
      </c>
      <c r="B522" s="62" t="s">
        <v>51</v>
      </c>
      <c r="C522" s="63">
        <v>2949.47</v>
      </c>
      <c r="D522" s="64">
        <v>45877</v>
      </c>
      <c r="E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3" spans="1:5" x14ac:dyDescent="0.45">
      <c r="A523" s="61" t="s">
        <v>113</v>
      </c>
      <c r="B523" s="62" t="s">
        <v>53</v>
      </c>
      <c r="C523" s="63">
        <v>3486.22</v>
      </c>
      <c r="D523" s="64">
        <v>45519</v>
      </c>
      <c r="E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4" spans="1:5" x14ac:dyDescent="0.45">
      <c r="A524" s="61" t="s">
        <v>113</v>
      </c>
      <c r="B524" s="62" t="s">
        <v>55</v>
      </c>
      <c r="C524" s="63">
        <v>2732.99</v>
      </c>
      <c r="D524" s="64">
        <v>45519</v>
      </c>
      <c r="E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" spans="1:5" x14ac:dyDescent="0.45">
      <c r="A525" s="61" t="s">
        <v>113</v>
      </c>
      <c r="B525" s="62" t="s">
        <v>57</v>
      </c>
      <c r="C525" s="63">
        <v>5461.65</v>
      </c>
      <c r="D525" s="64">
        <v>45877</v>
      </c>
      <c r="E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6" spans="1:5" x14ac:dyDescent="0.45">
      <c r="A526" s="61" t="s">
        <v>113</v>
      </c>
      <c r="B526" s="62" t="s">
        <v>40</v>
      </c>
      <c r="C526" s="63">
        <v>8158.49</v>
      </c>
      <c r="D526" s="64">
        <v>44880</v>
      </c>
      <c r="E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7" spans="1:5" x14ac:dyDescent="0.45">
      <c r="A527" s="61" t="s">
        <v>113</v>
      </c>
      <c r="B527" s="62" t="s">
        <v>41</v>
      </c>
      <c r="C527" s="63">
        <v>8574.17</v>
      </c>
      <c r="D527" s="64">
        <v>44925</v>
      </c>
      <c r="E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8" spans="1:5" x14ac:dyDescent="0.45">
      <c r="A528" s="61" t="s">
        <v>113</v>
      </c>
      <c r="B528" s="62" t="s">
        <v>42</v>
      </c>
      <c r="C528" s="63">
        <v>7225.25</v>
      </c>
      <c r="D528" s="64">
        <v>45140</v>
      </c>
      <c r="E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9" spans="1:5" x14ac:dyDescent="0.45">
      <c r="A529" s="61" t="s">
        <v>113</v>
      </c>
      <c r="B529" s="62" t="s">
        <v>43</v>
      </c>
      <c r="C529" s="63">
        <v>9138.7199999999993</v>
      </c>
      <c r="D529" s="64">
        <v>45504</v>
      </c>
      <c r="E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0" spans="1:5" x14ac:dyDescent="0.45">
      <c r="A530" s="61" t="s">
        <v>113</v>
      </c>
      <c r="B530" s="62" t="s">
        <v>44</v>
      </c>
      <c r="C530" s="63">
        <v>9138.7199999999993</v>
      </c>
      <c r="D530" s="64">
        <v>45877</v>
      </c>
      <c r="E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1" spans="1:5" x14ac:dyDescent="0.45">
      <c r="A531" s="61" t="s">
        <v>113</v>
      </c>
      <c r="B531" s="62" t="s">
        <v>45</v>
      </c>
      <c r="C531" s="63">
        <v>4058.97</v>
      </c>
      <c r="D531" s="64">
        <v>45412</v>
      </c>
      <c r="E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2" spans="1:5" x14ac:dyDescent="0.45">
      <c r="A532" s="61" t="s">
        <v>113</v>
      </c>
      <c r="B532" s="62" t="s">
        <v>66</v>
      </c>
      <c r="C532" s="63">
        <v>2904.47</v>
      </c>
      <c r="D532" s="64">
        <v>44985</v>
      </c>
      <c r="E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3" spans="1:5" x14ac:dyDescent="0.45">
      <c r="A533" s="61" t="s">
        <v>113</v>
      </c>
      <c r="B533" s="62" t="s">
        <v>68</v>
      </c>
      <c r="C533" s="63">
        <v>6776.2</v>
      </c>
      <c r="D533" s="64">
        <v>44985</v>
      </c>
      <c r="E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4" spans="1:5" x14ac:dyDescent="0.45">
      <c r="A534" s="61" t="s">
        <v>113</v>
      </c>
      <c r="B534" s="62" t="s">
        <v>70</v>
      </c>
      <c r="C534" s="63">
        <v>5098.1000000000004</v>
      </c>
      <c r="D534" s="64">
        <v>45127</v>
      </c>
      <c r="E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5" spans="1:5" x14ac:dyDescent="0.45">
      <c r="A535" s="61" t="s">
        <v>113</v>
      </c>
      <c r="B535" s="62" t="s">
        <v>72</v>
      </c>
      <c r="C535" s="63">
        <v>7988.07</v>
      </c>
      <c r="D535" s="64">
        <v>45488</v>
      </c>
      <c r="E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" spans="1:5" x14ac:dyDescent="0.45">
      <c r="A536" s="61" t="s">
        <v>113</v>
      </c>
      <c r="B536" s="62" t="s">
        <v>74</v>
      </c>
      <c r="C536" s="63">
        <v>8838.5400000000009</v>
      </c>
      <c r="D536" s="64">
        <v>45853</v>
      </c>
      <c r="E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7" spans="1:5" x14ac:dyDescent="0.45">
      <c r="A537" s="61" t="s">
        <v>113</v>
      </c>
      <c r="B537" s="62" t="s">
        <v>76</v>
      </c>
      <c r="C537" s="63">
        <v>1152.8599999999999</v>
      </c>
      <c r="D537" s="64">
        <v>45853</v>
      </c>
      <c r="E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" spans="1:5" x14ac:dyDescent="0.45">
      <c r="A538" s="61" t="s">
        <v>113</v>
      </c>
      <c r="B538" s="62" t="s">
        <v>78</v>
      </c>
      <c r="C538" s="63">
        <v>1096.72</v>
      </c>
      <c r="D538" s="64">
        <v>45853</v>
      </c>
      <c r="E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" spans="1:5" x14ac:dyDescent="0.45">
      <c r="A539" s="61" t="s">
        <v>113</v>
      </c>
      <c r="B539" s="62" t="s">
        <v>80</v>
      </c>
      <c r="C539" s="63">
        <v>2201.79</v>
      </c>
      <c r="D539" s="64">
        <v>45541</v>
      </c>
      <c r="E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0" spans="1:5" x14ac:dyDescent="0.45">
      <c r="A540" s="61" t="s">
        <v>113</v>
      </c>
      <c r="B540" s="62" t="s">
        <v>81</v>
      </c>
      <c r="C540" s="63">
        <v>2770.49</v>
      </c>
      <c r="D540" s="64">
        <v>45519</v>
      </c>
      <c r="E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1" spans="1:5" x14ac:dyDescent="0.45">
      <c r="A541" s="61" t="s">
        <v>113</v>
      </c>
      <c r="B541" s="62" t="s">
        <v>83</v>
      </c>
      <c r="C541" s="63">
        <v>2686.06</v>
      </c>
      <c r="D541" s="64">
        <v>45519</v>
      </c>
      <c r="E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" spans="1:5" x14ac:dyDescent="0.45">
      <c r="A542" s="61" t="s">
        <v>113</v>
      </c>
      <c r="B542" s="62" t="s">
        <v>85</v>
      </c>
      <c r="C542" s="63">
        <v>2686.06</v>
      </c>
      <c r="D542" s="64">
        <v>45877</v>
      </c>
      <c r="E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3" spans="1:5" x14ac:dyDescent="0.45">
      <c r="A543" s="61" t="s">
        <v>113</v>
      </c>
      <c r="B543" s="62" t="s">
        <v>87</v>
      </c>
      <c r="C543" s="63">
        <v>4090.13</v>
      </c>
      <c r="D543" s="64">
        <v>45519</v>
      </c>
      <c r="E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" spans="1:5" x14ac:dyDescent="0.45">
      <c r="A544" s="61" t="s">
        <v>113</v>
      </c>
      <c r="B544" s="62" t="s">
        <v>89</v>
      </c>
      <c r="C544" s="63">
        <v>2699.76</v>
      </c>
      <c r="D544" s="64">
        <v>45519</v>
      </c>
      <c r="E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" spans="1:5" x14ac:dyDescent="0.45">
      <c r="A545" s="61" t="s">
        <v>113</v>
      </c>
      <c r="B545" s="62" t="s">
        <v>91</v>
      </c>
      <c r="C545" s="63">
        <v>2699.76</v>
      </c>
      <c r="D545" s="64">
        <v>45762</v>
      </c>
      <c r="E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6" spans="1:5" x14ac:dyDescent="0.45">
      <c r="A546" s="61" t="s">
        <v>113</v>
      </c>
      <c r="B546" s="62" t="s">
        <v>93</v>
      </c>
      <c r="C546" s="63">
        <v>25673.55</v>
      </c>
      <c r="D546" s="64">
        <v>45519</v>
      </c>
      <c r="E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7" spans="1:5" x14ac:dyDescent="0.45">
      <c r="A547" s="61" t="s">
        <v>113</v>
      </c>
      <c r="B547" s="62" t="s">
        <v>95</v>
      </c>
      <c r="C547" s="63">
        <v>345.07</v>
      </c>
      <c r="D547" s="64">
        <v>45961</v>
      </c>
      <c r="E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8" spans="1:5" x14ac:dyDescent="0.45">
      <c r="A548" s="61" t="s">
        <v>114</v>
      </c>
      <c r="B548" s="62" t="s">
        <v>47</v>
      </c>
      <c r="C548" s="63">
        <v>4276.46</v>
      </c>
      <c r="D548" s="64">
        <v>45519</v>
      </c>
      <c r="E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" spans="1:5" x14ac:dyDescent="0.45">
      <c r="A549" s="61" t="s">
        <v>114</v>
      </c>
      <c r="B549" s="62" t="s">
        <v>49</v>
      </c>
      <c r="C549" s="63">
        <v>4135.49</v>
      </c>
      <c r="D549" s="64">
        <v>45519</v>
      </c>
      <c r="E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0" spans="1:5" x14ac:dyDescent="0.45">
      <c r="A550" s="61" t="s">
        <v>114</v>
      </c>
      <c r="B550" s="62" t="s">
        <v>53</v>
      </c>
      <c r="C550" s="63">
        <v>4888.0600000000004</v>
      </c>
      <c r="D550" s="64">
        <v>45519</v>
      </c>
      <c r="E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1" spans="1:5" x14ac:dyDescent="0.45">
      <c r="A551" s="61" t="s">
        <v>114</v>
      </c>
      <c r="B551" s="62" t="s">
        <v>55</v>
      </c>
      <c r="C551" s="63">
        <v>3831.95</v>
      </c>
      <c r="D551" s="64">
        <v>45519</v>
      </c>
      <c r="E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" spans="1:5" x14ac:dyDescent="0.45">
      <c r="A552" s="61" t="s">
        <v>114</v>
      </c>
      <c r="B552" s="62" t="s">
        <v>40</v>
      </c>
      <c r="C552" s="63">
        <v>11439.1</v>
      </c>
      <c r="D552" s="64">
        <v>44880</v>
      </c>
      <c r="E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3" spans="1:5" x14ac:dyDescent="0.45">
      <c r="A553" s="61" t="s">
        <v>114</v>
      </c>
      <c r="B553" s="62" t="s">
        <v>41</v>
      </c>
      <c r="C553" s="63">
        <v>12021.94</v>
      </c>
      <c r="D553" s="64">
        <v>44925</v>
      </c>
      <c r="E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4" spans="1:5" x14ac:dyDescent="0.45">
      <c r="A554" s="61" t="s">
        <v>114</v>
      </c>
      <c r="B554" s="62" t="s">
        <v>42</v>
      </c>
      <c r="C554" s="63">
        <v>10130.6</v>
      </c>
      <c r="D554" s="64">
        <v>45139</v>
      </c>
      <c r="E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5" spans="1:5" x14ac:dyDescent="0.45">
      <c r="A555" s="61" t="s">
        <v>114</v>
      </c>
      <c r="B555" s="62" t="s">
        <v>43</v>
      </c>
      <c r="C555" s="63">
        <v>12813.49</v>
      </c>
      <c r="D555" s="64">
        <v>45504</v>
      </c>
      <c r="E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6" spans="1:5" x14ac:dyDescent="0.45">
      <c r="A556" s="61" t="s">
        <v>114</v>
      </c>
      <c r="B556" s="62" t="s">
        <v>45</v>
      </c>
      <c r="C556" s="63">
        <v>5691.12</v>
      </c>
      <c r="D556" s="64">
        <v>45412</v>
      </c>
      <c r="E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7" spans="1:5" x14ac:dyDescent="0.45">
      <c r="A557" s="61" t="s">
        <v>114</v>
      </c>
      <c r="B557" s="62" t="s">
        <v>81</v>
      </c>
      <c r="C557" s="63">
        <v>3884.54</v>
      </c>
      <c r="D557" s="64">
        <v>45519</v>
      </c>
      <c r="E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" spans="1:5" x14ac:dyDescent="0.45">
      <c r="A558" s="61" t="s">
        <v>114</v>
      </c>
      <c r="B558" s="62" t="s">
        <v>83</v>
      </c>
      <c r="C558" s="63">
        <v>3766.15</v>
      </c>
      <c r="D558" s="64">
        <v>45519</v>
      </c>
      <c r="E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" spans="1:5" x14ac:dyDescent="0.45">
      <c r="A559" s="61" t="s">
        <v>114</v>
      </c>
      <c r="B559" s="62" t="s">
        <v>87</v>
      </c>
      <c r="C559" s="63">
        <v>5734.82</v>
      </c>
      <c r="D559" s="64">
        <v>45519</v>
      </c>
      <c r="E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0" spans="1:5" x14ac:dyDescent="0.45">
      <c r="A560" s="61" t="s">
        <v>114</v>
      </c>
      <c r="B560" s="62" t="s">
        <v>89</v>
      </c>
      <c r="C560" s="63">
        <v>3785.36</v>
      </c>
      <c r="D560" s="64">
        <v>45519</v>
      </c>
      <c r="E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1" spans="1:5" x14ac:dyDescent="0.45">
      <c r="A561" s="61" t="s">
        <v>114</v>
      </c>
      <c r="B561" s="62" t="s">
        <v>91</v>
      </c>
      <c r="C561" s="63">
        <v>3785.36</v>
      </c>
      <c r="D561" s="64">
        <v>45762</v>
      </c>
      <c r="E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" spans="1:5" x14ac:dyDescent="0.45">
      <c r="A562" s="61" t="s">
        <v>114</v>
      </c>
      <c r="B562" s="62" t="s">
        <v>93</v>
      </c>
      <c r="C562" s="63">
        <v>35997.15</v>
      </c>
      <c r="D562" s="64">
        <v>45519</v>
      </c>
      <c r="E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" spans="1:5" x14ac:dyDescent="0.45">
      <c r="A563" s="61" t="s">
        <v>115</v>
      </c>
      <c r="B563" s="62" t="s">
        <v>47</v>
      </c>
      <c r="C563" s="63">
        <v>1718.8</v>
      </c>
      <c r="D563" s="64">
        <v>45519</v>
      </c>
      <c r="E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4" spans="1:5" x14ac:dyDescent="0.45">
      <c r="A564" s="61" t="s">
        <v>115</v>
      </c>
      <c r="B564" s="62" t="s">
        <v>49</v>
      </c>
      <c r="C564" s="63">
        <v>1662.14</v>
      </c>
      <c r="D564" s="64">
        <v>45519</v>
      </c>
      <c r="E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5" spans="1:5" x14ac:dyDescent="0.45">
      <c r="A565" s="61" t="s">
        <v>115</v>
      </c>
      <c r="B565" s="62" t="s">
        <v>51</v>
      </c>
      <c r="C565" s="63">
        <v>1662.14</v>
      </c>
      <c r="D565" s="64">
        <v>45877</v>
      </c>
      <c r="E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6" spans="1:5" x14ac:dyDescent="0.45">
      <c r="A566" s="61" t="s">
        <v>115</v>
      </c>
      <c r="B566" s="62" t="s">
        <v>53</v>
      </c>
      <c r="C566" s="63">
        <v>1964.61</v>
      </c>
      <c r="D566" s="64">
        <v>45519</v>
      </c>
      <c r="E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" spans="1:5" x14ac:dyDescent="0.45">
      <c r="A567" s="61" t="s">
        <v>115</v>
      </c>
      <c r="B567" s="62" t="s">
        <v>55</v>
      </c>
      <c r="C567" s="63">
        <v>1540.14</v>
      </c>
      <c r="D567" s="64">
        <v>45519</v>
      </c>
      <c r="E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8" spans="1:5" x14ac:dyDescent="0.45">
      <c r="A568" s="61" t="s">
        <v>115</v>
      </c>
      <c r="B568" s="62" t="s">
        <v>57</v>
      </c>
      <c r="C568" s="63">
        <v>3077.84</v>
      </c>
      <c r="D568" s="64">
        <v>45877</v>
      </c>
      <c r="E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9" spans="1:5" x14ac:dyDescent="0.45">
      <c r="A569" s="61" t="s">
        <v>115</v>
      </c>
      <c r="B569" s="62" t="s">
        <v>40</v>
      </c>
      <c r="C569" s="63">
        <v>4597.6000000000004</v>
      </c>
      <c r="D569" s="64">
        <v>44910</v>
      </c>
      <c r="E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0" spans="1:5" x14ac:dyDescent="0.45">
      <c r="A570" s="61" t="s">
        <v>115</v>
      </c>
      <c r="B570" s="62" t="s">
        <v>41</v>
      </c>
      <c r="C570" s="63">
        <v>4831.8599999999997</v>
      </c>
      <c r="D570" s="64">
        <v>44925</v>
      </c>
      <c r="E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1" spans="1:5" x14ac:dyDescent="0.45">
      <c r="A571" s="61" t="s">
        <v>115</v>
      </c>
      <c r="B571" s="62" t="s">
        <v>42</v>
      </c>
      <c r="C571" s="63">
        <v>4071.69</v>
      </c>
      <c r="D571" s="64">
        <v>45140</v>
      </c>
      <c r="E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2" spans="1:5" x14ac:dyDescent="0.45">
      <c r="A572" s="61" t="s">
        <v>115</v>
      </c>
      <c r="B572" s="62" t="s">
        <v>43</v>
      </c>
      <c r="C572" s="63">
        <v>5150</v>
      </c>
      <c r="D572" s="64">
        <v>45504</v>
      </c>
      <c r="E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3" spans="1:5" x14ac:dyDescent="0.45">
      <c r="A573" s="61" t="s">
        <v>115</v>
      </c>
      <c r="B573" s="62" t="s">
        <v>44</v>
      </c>
      <c r="C573" s="63">
        <v>5150</v>
      </c>
      <c r="D573" s="64">
        <v>45877</v>
      </c>
      <c r="E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4" spans="1:5" x14ac:dyDescent="0.45">
      <c r="A574" s="61" t="s">
        <v>115</v>
      </c>
      <c r="B574" s="62" t="s">
        <v>45</v>
      </c>
      <c r="C574" s="63">
        <v>2287.38</v>
      </c>
      <c r="D574" s="64">
        <v>45412</v>
      </c>
      <c r="E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5" spans="1:5" x14ac:dyDescent="0.45">
      <c r="A575" s="61" t="s">
        <v>115</v>
      </c>
      <c r="B575" s="62" t="s">
        <v>66</v>
      </c>
      <c r="C575" s="63">
        <v>1636.78</v>
      </c>
      <c r="D575" s="64">
        <v>44985</v>
      </c>
      <c r="E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6" spans="1:5" x14ac:dyDescent="0.45">
      <c r="A576" s="61" t="s">
        <v>115</v>
      </c>
      <c r="B576" s="62" t="s">
        <v>68</v>
      </c>
      <c r="C576" s="63">
        <v>3818.63</v>
      </c>
      <c r="D576" s="64">
        <v>44985</v>
      </c>
      <c r="E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7" spans="1:5" x14ac:dyDescent="0.45">
      <c r="A577" s="61" t="s">
        <v>115</v>
      </c>
      <c r="B577" s="62" t="s">
        <v>70</v>
      </c>
      <c r="C577" s="63">
        <v>2872.97</v>
      </c>
      <c r="D577" s="64">
        <v>45127</v>
      </c>
      <c r="E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8" spans="1:5" x14ac:dyDescent="0.45">
      <c r="A578" s="61" t="s">
        <v>115</v>
      </c>
      <c r="B578" s="62" t="s">
        <v>72</v>
      </c>
      <c r="C578" s="63">
        <v>4501.57</v>
      </c>
      <c r="D578" s="64">
        <v>45488</v>
      </c>
      <c r="E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9" spans="1:5" x14ac:dyDescent="0.45">
      <c r="A579" s="61" t="s">
        <v>115</v>
      </c>
      <c r="B579" s="62" t="s">
        <v>74</v>
      </c>
      <c r="C579" s="63">
        <v>4980.84</v>
      </c>
      <c r="D579" s="64">
        <v>45853</v>
      </c>
      <c r="E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" spans="1:5" x14ac:dyDescent="0.45">
      <c r="A580" s="61" t="s">
        <v>115</v>
      </c>
      <c r="B580" s="62" t="s">
        <v>76</v>
      </c>
      <c r="C580" s="63">
        <v>649.67999999999995</v>
      </c>
      <c r="D580" s="64">
        <v>45853</v>
      </c>
      <c r="E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" spans="1:5" x14ac:dyDescent="0.45">
      <c r="A581" s="61" t="s">
        <v>115</v>
      </c>
      <c r="B581" s="62" t="s">
        <v>78</v>
      </c>
      <c r="C581" s="63">
        <v>618.04</v>
      </c>
      <c r="D581" s="64">
        <v>45853</v>
      </c>
      <c r="E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2" spans="1:5" x14ac:dyDescent="0.45">
      <c r="A582" s="61" t="s">
        <v>115</v>
      </c>
      <c r="B582" s="62" t="s">
        <v>80</v>
      </c>
      <c r="C582" s="63">
        <v>1240.79</v>
      </c>
      <c r="D582" s="64">
        <v>45541</v>
      </c>
      <c r="E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" spans="1:5" x14ac:dyDescent="0.45">
      <c r="A583" s="61" t="s">
        <v>115</v>
      </c>
      <c r="B583" s="62" t="s">
        <v>81</v>
      </c>
      <c r="C583" s="63">
        <v>1561.27</v>
      </c>
      <c r="D583" s="64">
        <v>45519</v>
      </c>
      <c r="E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4" spans="1:5" x14ac:dyDescent="0.45">
      <c r="A584" s="61" t="s">
        <v>115</v>
      </c>
      <c r="B584" s="62" t="s">
        <v>83</v>
      </c>
      <c r="C584" s="63">
        <v>1513.69</v>
      </c>
      <c r="D584" s="64">
        <v>45519</v>
      </c>
      <c r="E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" spans="1:5" x14ac:dyDescent="0.45">
      <c r="A585" s="61" t="s">
        <v>115</v>
      </c>
      <c r="B585" s="62" t="s">
        <v>85</v>
      </c>
      <c r="C585" s="63">
        <v>1513.69</v>
      </c>
      <c r="D585" s="64">
        <v>45877</v>
      </c>
      <c r="E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6" spans="1:5" x14ac:dyDescent="0.45">
      <c r="A586" s="61" t="s">
        <v>115</v>
      </c>
      <c r="B586" s="62" t="s">
        <v>87</v>
      </c>
      <c r="C586" s="63">
        <v>2304.94</v>
      </c>
      <c r="D586" s="64">
        <v>45519</v>
      </c>
      <c r="E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" spans="1:5" x14ac:dyDescent="0.45">
      <c r="A587" s="61" t="s">
        <v>115</v>
      </c>
      <c r="B587" s="62" t="s">
        <v>89</v>
      </c>
      <c r="C587" s="63">
        <v>1521.41</v>
      </c>
      <c r="D587" s="64">
        <v>45519</v>
      </c>
      <c r="E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" spans="1:5" x14ac:dyDescent="0.45">
      <c r="A588" s="61" t="s">
        <v>115</v>
      </c>
      <c r="B588" s="62" t="s">
        <v>91</v>
      </c>
      <c r="C588" s="63">
        <v>1521.41</v>
      </c>
      <c r="D588" s="64">
        <v>45762</v>
      </c>
      <c r="E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9" spans="1:5" x14ac:dyDescent="0.45">
      <c r="A589" s="61" t="s">
        <v>115</v>
      </c>
      <c r="B589" s="62" t="s">
        <v>93</v>
      </c>
      <c r="C589" s="63">
        <v>14467.98</v>
      </c>
      <c r="D589" s="64">
        <v>45519</v>
      </c>
      <c r="E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" spans="1:5" x14ac:dyDescent="0.45">
      <c r="A590" s="61" t="s">
        <v>115</v>
      </c>
      <c r="B590" s="62" t="s">
        <v>95</v>
      </c>
      <c r="C590" s="63">
        <v>194.46</v>
      </c>
      <c r="D590" s="64">
        <v>45961</v>
      </c>
      <c r="E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1" spans="1:5" x14ac:dyDescent="0.45">
      <c r="A591" s="61" t="s">
        <v>116</v>
      </c>
      <c r="B591" s="62" t="s">
        <v>47</v>
      </c>
      <c r="C591" s="63">
        <v>2856.23</v>
      </c>
      <c r="D591" s="64">
        <v>45519</v>
      </c>
      <c r="E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2" spans="1:5" x14ac:dyDescent="0.45">
      <c r="A592" s="61" t="s">
        <v>116</v>
      </c>
      <c r="B592" s="62" t="s">
        <v>49</v>
      </c>
      <c r="C592" s="63">
        <v>2762.07</v>
      </c>
      <c r="D592" s="64">
        <v>45519</v>
      </c>
      <c r="E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" spans="1:5" x14ac:dyDescent="0.45">
      <c r="A593" s="61" t="s">
        <v>116</v>
      </c>
      <c r="B593" s="62" t="s">
        <v>51</v>
      </c>
      <c r="C593" s="63">
        <v>2762.07</v>
      </c>
      <c r="D593" s="64">
        <v>45877</v>
      </c>
      <c r="E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4" spans="1:5" x14ac:dyDescent="0.45">
      <c r="A594" s="61" t="s">
        <v>116</v>
      </c>
      <c r="B594" s="62" t="s">
        <v>53</v>
      </c>
      <c r="C594" s="63">
        <v>3264.71</v>
      </c>
      <c r="D594" s="64">
        <v>45519</v>
      </c>
      <c r="E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" spans="1:5" x14ac:dyDescent="0.45">
      <c r="A595" s="61" t="s">
        <v>116</v>
      </c>
      <c r="B595" s="62" t="s">
        <v>55</v>
      </c>
      <c r="C595" s="63">
        <v>2559.34</v>
      </c>
      <c r="D595" s="64">
        <v>45519</v>
      </c>
      <c r="E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" spans="1:5" x14ac:dyDescent="0.45">
      <c r="A596" s="61" t="s">
        <v>116</v>
      </c>
      <c r="B596" s="62" t="s">
        <v>57</v>
      </c>
      <c r="C596" s="63">
        <v>5114.63</v>
      </c>
      <c r="D596" s="64">
        <v>45877</v>
      </c>
      <c r="E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7" spans="1:5" x14ac:dyDescent="0.45">
      <c r="A597" s="61" t="s">
        <v>116</v>
      </c>
      <c r="B597" s="62" t="s">
        <v>40</v>
      </c>
      <c r="C597" s="63">
        <v>7640.12</v>
      </c>
      <c r="D597" s="64">
        <v>44880</v>
      </c>
      <c r="E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8" spans="1:5" x14ac:dyDescent="0.45">
      <c r="A598" s="61" t="s">
        <v>116</v>
      </c>
      <c r="B598" s="62" t="s">
        <v>41</v>
      </c>
      <c r="C598" s="63">
        <v>8029.4</v>
      </c>
      <c r="D598" s="64">
        <v>44925</v>
      </c>
      <c r="E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9" spans="1:5" x14ac:dyDescent="0.45">
      <c r="A599" s="61" t="s">
        <v>116</v>
      </c>
      <c r="B599" s="62" t="s">
        <v>42</v>
      </c>
      <c r="C599" s="63">
        <v>6766.18</v>
      </c>
      <c r="D599" s="64">
        <v>45139</v>
      </c>
      <c r="E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0" spans="1:5" x14ac:dyDescent="0.45">
      <c r="A600" s="61" t="s">
        <v>116</v>
      </c>
      <c r="B600" s="62" t="s">
        <v>43</v>
      </c>
      <c r="C600" s="63">
        <v>8558.07</v>
      </c>
      <c r="D600" s="64">
        <v>45504</v>
      </c>
      <c r="E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1" spans="1:5" x14ac:dyDescent="0.45">
      <c r="A601" s="61" t="s">
        <v>116</v>
      </c>
      <c r="B601" s="62" t="s">
        <v>44</v>
      </c>
      <c r="C601" s="63">
        <v>8558.07</v>
      </c>
      <c r="D601" s="64">
        <v>45877</v>
      </c>
      <c r="E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2" spans="1:5" x14ac:dyDescent="0.45">
      <c r="A602" s="61" t="s">
        <v>116</v>
      </c>
      <c r="B602" s="62" t="s">
        <v>45</v>
      </c>
      <c r="C602" s="63">
        <v>3801.08</v>
      </c>
      <c r="D602" s="64">
        <v>45412</v>
      </c>
      <c r="E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3" spans="1:5" x14ac:dyDescent="0.45">
      <c r="A603" s="61" t="s">
        <v>116</v>
      </c>
      <c r="B603" s="62" t="s">
        <v>66</v>
      </c>
      <c r="C603" s="63">
        <v>2719.93</v>
      </c>
      <c r="D603" s="64">
        <v>44985</v>
      </c>
      <c r="E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4" spans="1:5" x14ac:dyDescent="0.45">
      <c r="A604" s="61" t="s">
        <v>116</v>
      </c>
      <c r="B604" s="62" t="s">
        <v>68</v>
      </c>
      <c r="C604" s="63">
        <v>6345.66</v>
      </c>
      <c r="D604" s="64">
        <v>44985</v>
      </c>
      <c r="E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5" spans="1:5" x14ac:dyDescent="0.45">
      <c r="A605" s="61" t="s">
        <v>116</v>
      </c>
      <c r="B605" s="62" t="s">
        <v>70</v>
      </c>
      <c r="C605" s="63">
        <v>4774.1899999999996</v>
      </c>
      <c r="D605" s="64">
        <v>45127</v>
      </c>
      <c r="E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6" spans="1:5" x14ac:dyDescent="0.45">
      <c r="A606" s="61" t="s">
        <v>116</v>
      </c>
      <c r="B606" s="62" t="s">
        <v>72</v>
      </c>
      <c r="C606" s="63">
        <v>7480.53</v>
      </c>
      <c r="D606" s="64">
        <v>45488</v>
      </c>
      <c r="E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7" spans="1:5" x14ac:dyDescent="0.45">
      <c r="A607" s="61" t="s">
        <v>116</v>
      </c>
      <c r="B607" s="62" t="s">
        <v>74</v>
      </c>
      <c r="C607" s="63">
        <v>8276.9699999999993</v>
      </c>
      <c r="D607" s="64">
        <v>45853</v>
      </c>
      <c r="E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" spans="1:5" x14ac:dyDescent="0.45">
      <c r="A608" s="61" t="s">
        <v>116</v>
      </c>
      <c r="B608" s="62" t="s">
        <v>76</v>
      </c>
      <c r="C608" s="63">
        <v>1079.6099999999999</v>
      </c>
      <c r="D608" s="64">
        <v>45853</v>
      </c>
      <c r="E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" spans="1:5" x14ac:dyDescent="0.45">
      <c r="A609" s="61" t="s">
        <v>116</v>
      </c>
      <c r="B609" s="62" t="s">
        <v>78</v>
      </c>
      <c r="C609" s="63">
        <v>1027.04</v>
      </c>
      <c r="D609" s="64">
        <v>45853</v>
      </c>
      <c r="E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" spans="1:5" x14ac:dyDescent="0.45">
      <c r="A610" s="61" t="s">
        <v>116</v>
      </c>
      <c r="B610" s="62" t="s">
        <v>80</v>
      </c>
      <c r="C610" s="63">
        <v>2061.89</v>
      </c>
      <c r="D610" s="64">
        <v>45546</v>
      </c>
      <c r="E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1" spans="1:5" x14ac:dyDescent="0.45">
      <c r="A611" s="61" t="s">
        <v>116</v>
      </c>
      <c r="B611" s="62" t="s">
        <v>81</v>
      </c>
      <c r="C611" s="63">
        <v>2594.4699999999998</v>
      </c>
      <c r="D611" s="64">
        <v>45519</v>
      </c>
      <c r="E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" spans="1:5" x14ac:dyDescent="0.45">
      <c r="A612" s="61" t="s">
        <v>116</v>
      </c>
      <c r="B612" s="62" t="s">
        <v>83</v>
      </c>
      <c r="C612" s="63">
        <v>2515.39</v>
      </c>
      <c r="D612" s="64">
        <v>45519</v>
      </c>
      <c r="E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" spans="1:5" x14ac:dyDescent="0.45">
      <c r="A613" s="61" t="s">
        <v>116</v>
      </c>
      <c r="B613" s="62" t="s">
        <v>85</v>
      </c>
      <c r="C613" s="63">
        <v>2515.39</v>
      </c>
      <c r="D613" s="64">
        <v>45877</v>
      </c>
      <c r="E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4" spans="1:5" x14ac:dyDescent="0.45">
      <c r="A614" s="61" t="s">
        <v>116</v>
      </c>
      <c r="B614" s="62" t="s">
        <v>87</v>
      </c>
      <c r="C614" s="63">
        <v>3830.26</v>
      </c>
      <c r="D614" s="64">
        <v>45519</v>
      </c>
      <c r="E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" spans="1:5" x14ac:dyDescent="0.45">
      <c r="A615" s="61" t="s">
        <v>116</v>
      </c>
      <c r="B615" s="62" t="s">
        <v>89</v>
      </c>
      <c r="C615" s="63">
        <v>2528.23</v>
      </c>
      <c r="D615" s="64">
        <v>45519</v>
      </c>
      <c r="E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" spans="1:5" x14ac:dyDescent="0.45">
      <c r="A616" s="61" t="s">
        <v>116</v>
      </c>
      <c r="B616" s="62" t="s">
        <v>91</v>
      </c>
      <c r="C616" s="63">
        <v>2528.23</v>
      </c>
      <c r="D616" s="64">
        <v>45762</v>
      </c>
      <c r="E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7" spans="1:5" x14ac:dyDescent="0.45">
      <c r="A617" s="61" t="s">
        <v>116</v>
      </c>
      <c r="B617" s="62" t="s">
        <v>93</v>
      </c>
      <c r="C617" s="63">
        <v>24042.34</v>
      </c>
      <c r="D617" s="64">
        <v>45519</v>
      </c>
      <c r="E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8" spans="1:5" x14ac:dyDescent="0.45">
      <c r="A618" s="61" t="s">
        <v>116</v>
      </c>
      <c r="B618" s="62" t="s">
        <v>95</v>
      </c>
      <c r="C618" s="63">
        <v>323.14999999999998</v>
      </c>
      <c r="D618" s="64">
        <v>45961</v>
      </c>
      <c r="E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9" spans="1:5" x14ac:dyDescent="0.45">
      <c r="A619" s="61" t="s">
        <v>117</v>
      </c>
      <c r="B619" s="62" t="s">
        <v>47</v>
      </c>
      <c r="C619" s="63">
        <v>31227.360000000001</v>
      </c>
      <c r="D619" s="64">
        <v>45519</v>
      </c>
      <c r="E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" spans="1:5" x14ac:dyDescent="0.45">
      <c r="A620" s="61" t="s">
        <v>117</v>
      </c>
      <c r="B620" s="62" t="s">
        <v>49</v>
      </c>
      <c r="C620" s="63">
        <v>30197.96</v>
      </c>
      <c r="D620" s="64">
        <v>45519</v>
      </c>
      <c r="E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" spans="1:5" x14ac:dyDescent="0.45">
      <c r="A621" s="61" t="s">
        <v>117</v>
      </c>
      <c r="B621" s="62" t="s">
        <v>51</v>
      </c>
      <c r="C621" s="63">
        <v>30197.96</v>
      </c>
      <c r="D621" s="64">
        <v>45877</v>
      </c>
      <c r="E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2" spans="1:5" x14ac:dyDescent="0.45">
      <c r="A622" s="61" t="s">
        <v>117</v>
      </c>
      <c r="B622" s="62" t="s">
        <v>53</v>
      </c>
      <c r="C622" s="63">
        <v>35693.360000000001</v>
      </c>
      <c r="D622" s="64">
        <v>45519</v>
      </c>
      <c r="E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" spans="1:5" x14ac:dyDescent="0.45">
      <c r="A623" s="61" t="s">
        <v>117</v>
      </c>
      <c r="B623" s="62" t="s">
        <v>55</v>
      </c>
      <c r="C623" s="63">
        <v>27981.5</v>
      </c>
      <c r="D623" s="64">
        <v>45519</v>
      </c>
      <c r="E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4" spans="1:5" x14ac:dyDescent="0.45">
      <c r="A624" s="61" t="s">
        <v>117</v>
      </c>
      <c r="B624" s="62" t="s">
        <v>57</v>
      </c>
      <c r="C624" s="63">
        <v>55918.67</v>
      </c>
      <c r="D624" s="64">
        <v>45877</v>
      </c>
      <c r="E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5" spans="1:5" x14ac:dyDescent="0.45">
      <c r="A625" s="61" t="s">
        <v>117</v>
      </c>
      <c r="B625" s="62" t="s">
        <v>40</v>
      </c>
      <c r="C625" s="63">
        <v>83530.03</v>
      </c>
      <c r="D625" s="64">
        <v>44880</v>
      </c>
      <c r="E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6" spans="1:5" x14ac:dyDescent="0.45">
      <c r="A626" s="61" t="s">
        <v>117</v>
      </c>
      <c r="B626" s="62" t="s">
        <v>41</v>
      </c>
      <c r="C626" s="63">
        <v>87785.99</v>
      </c>
      <c r="D626" s="64">
        <v>44925</v>
      </c>
      <c r="E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7" spans="1:5" x14ac:dyDescent="0.45">
      <c r="A627" s="61" t="s">
        <v>117</v>
      </c>
      <c r="B627" s="62" t="s">
        <v>42</v>
      </c>
      <c r="C627" s="63">
        <v>73975.16</v>
      </c>
      <c r="D627" s="64">
        <v>45139</v>
      </c>
      <c r="E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8" spans="1:5" x14ac:dyDescent="0.45">
      <c r="A628" s="61" t="s">
        <v>117</v>
      </c>
      <c r="B628" s="62" t="s">
        <v>43</v>
      </c>
      <c r="C628" s="63">
        <v>93566.05</v>
      </c>
      <c r="D628" s="64">
        <v>45504</v>
      </c>
      <c r="E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9" spans="1:5" x14ac:dyDescent="0.45">
      <c r="A629" s="61" t="s">
        <v>117</v>
      </c>
      <c r="B629" s="62" t="s">
        <v>44</v>
      </c>
      <c r="C629" s="63">
        <v>93566.05</v>
      </c>
      <c r="D629" s="64">
        <v>45877</v>
      </c>
      <c r="E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0" spans="1:5" x14ac:dyDescent="0.45">
      <c r="A630" s="61" t="s">
        <v>117</v>
      </c>
      <c r="B630" s="62" t="s">
        <v>45</v>
      </c>
      <c r="C630" s="63">
        <v>41557.43</v>
      </c>
      <c r="D630" s="64">
        <v>45412</v>
      </c>
      <c r="E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1" spans="1:5" x14ac:dyDescent="0.45">
      <c r="A631" s="61" t="s">
        <v>117</v>
      </c>
      <c r="B631" s="62" t="s">
        <v>66</v>
      </c>
      <c r="C631" s="63">
        <v>29737.23</v>
      </c>
      <c r="D631" s="64">
        <v>44985</v>
      </c>
      <c r="E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2" spans="1:5" x14ac:dyDescent="0.45">
      <c r="A632" s="61" t="s">
        <v>117</v>
      </c>
      <c r="B632" s="62" t="s">
        <v>68</v>
      </c>
      <c r="C632" s="63">
        <v>69377.55</v>
      </c>
      <c r="D632" s="64">
        <v>44985</v>
      </c>
      <c r="E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3" spans="1:5" x14ac:dyDescent="0.45">
      <c r="A633" s="61" t="s">
        <v>117</v>
      </c>
      <c r="B633" s="62" t="s">
        <v>70</v>
      </c>
      <c r="C633" s="63">
        <v>52196.55</v>
      </c>
      <c r="D633" s="64">
        <v>45127</v>
      </c>
      <c r="E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4" spans="1:5" x14ac:dyDescent="0.45">
      <c r="A634" s="61" t="s">
        <v>117</v>
      </c>
      <c r="B634" s="62" t="s">
        <v>72</v>
      </c>
      <c r="C634" s="63">
        <v>81785.22</v>
      </c>
      <c r="D634" s="64">
        <v>45488</v>
      </c>
      <c r="E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5" spans="1:5" x14ac:dyDescent="0.45">
      <c r="A635" s="61" t="s">
        <v>117</v>
      </c>
      <c r="B635" s="62" t="s">
        <v>74</v>
      </c>
      <c r="C635" s="63">
        <v>90492.68</v>
      </c>
      <c r="D635" s="64">
        <v>45853</v>
      </c>
      <c r="E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" spans="1:5" x14ac:dyDescent="0.45">
      <c r="A636" s="61" t="s">
        <v>117</v>
      </c>
      <c r="B636" s="62" t="s">
        <v>76</v>
      </c>
      <c r="C636" s="63">
        <v>11803.43</v>
      </c>
      <c r="D636" s="64">
        <v>45853</v>
      </c>
      <c r="E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7" spans="1:5" x14ac:dyDescent="0.45">
      <c r="A637" s="61" t="s">
        <v>117</v>
      </c>
      <c r="B637" s="62" t="s">
        <v>78</v>
      </c>
      <c r="C637" s="63">
        <v>11228.67</v>
      </c>
      <c r="D637" s="64">
        <v>45853</v>
      </c>
      <c r="E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" spans="1:5" x14ac:dyDescent="0.45">
      <c r="A638" s="61" t="s">
        <v>117</v>
      </c>
      <c r="B638" s="62" t="s">
        <v>80</v>
      </c>
      <c r="C638" s="63">
        <v>22542.81</v>
      </c>
      <c r="D638" s="64">
        <v>45546</v>
      </c>
      <c r="E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9" spans="1:5" x14ac:dyDescent="0.45">
      <c r="A639" s="61" t="s">
        <v>117</v>
      </c>
      <c r="B639" s="62" t="s">
        <v>81</v>
      </c>
      <c r="C639" s="63">
        <v>28365.49</v>
      </c>
      <c r="D639" s="64">
        <v>45519</v>
      </c>
      <c r="E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" spans="1:5" x14ac:dyDescent="0.45">
      <c r="A640" s="61" t="s">
        <v>117</v>
      </c>
      <c r="B640" s="62" t="s">
        <v>83</v>
      </c>
      <c r="C640" s="63">
        <v>27500.99</v>
      </c>
      <c r="D640" s="64">
        <v>45519</v>
      </c>
      <c r="E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" spans="1:5" x14ac:dyDescent="0.45">
      <c r="A641" s="61" t="s">
        <v>117</v>
      </c>
      <c r="B641" s="62" t="s">
        <v>85</v>
      </c>
      <c r="C641" s="63">
        <v>27500.99</v>
      </c>
      <c r="D641" s="64">
        <v>45877</v>
      </c>
      <c r="E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2" spans="1:5" x14ac:dyDescent="0.45">
      <c r="A642" s="61" t="s">
        <v>117</v>
      </c>
      <c r="B642" s="62" t="s">
        <v>87</v>
      </c>
      <c r="C642" s="63">
        <v>41876.5</v>
      </c>
      <c r="D642" s="64">
        <v>45519</v>
      </c>
      <c r="E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" spans="1:5" x14ac:dyDescent="0.45">
      <c r="A643" s="61" t="s">
        <v>117</v>
      </c>
      <c r="B643" s="62" t="s">
        <v>89</v>
      </c>
      <c r="C643" s="63">
        <v>27641.279999999999</v>
      </c>
      <c r="D643" s="64">
        <v>45519</v>
      </c>
      <c r="E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" spans="1:5" x14ac:dyDescent="0.45">
      <c r="A644" s="61" t="s">
        <v>117</v>
      </c>
      <c r="B644" s="62" t="s">
        <v>91</v>
      </c>
      <c r="C644" s="63">
        <v>27641.279999999999</v>
      </c>
      <c r="D644" s="64">
        <v>45762</v>
      </c>
      <c r="E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5" spans="1:5" x14ac:dyDescent="0.45">
      <c r="A645" s="61" t="s">
        <v>117</v>
      </c>
      <c r="B645" s="62" t="s">
        <v>93</v>
      </c>
      <c r="C645" s="63">
        <v>262856.64</v>
      </c>
      <c r="D645" s="64">
        <v>45519</v>
      </c>
      <c r="E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" spans="1:5" x14ac:dyDescent="0.45">
      <c r="A646" s="61" t="s">
        <v>117</v>
      </c>
      <c r="B646" s="62" t="s">
        <v>95</v>
      </c>
      <c r="C646" s="63">
        <v>3533.02</v>
      </c>
      <c r="D646" s="64">
        <v>45961</v>
      </c>
      <c r="E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7" spans="1:5" x14ac:dyDescent="0.45">
      <c r="A647" s="61" t="s">
        <v>118</v>
      </c>
      <c r="B647" s="62" t="s">
        <v>47</v>
      </c>
      <c r="C647" s="63">
        <v>13366.4</v>
      </c>
      <c r="D647" s="64">
        <v>45519</v>
      </c>
      <c r="E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8" spans="1:5" x14ac:dyDescent="0.45">
      <c r="A648" s="61" t="s">
        <v>118</v>
      </c>
      <c r="B648" s="62" t="s">
        <v>49</v>
      </c>
      <c r="C648" s="63">
        <v>12925.78</v>
      </c>
      <c r="D648" s="64">
        <v>45519</v>
      </c>
      <c r="E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9" spans="1:5" x14ac:dyDescent="0.45">
      <c r="A649" s="61" t="s">
        <v>118</v>
      </c>
      <c r="B649" s="62" t="s">
        <v>51</v>
      </c>
      <c r="C649" s="63">
        <v>12925.78</v>
      </c>
      <c r="D649" s="64">
        <v>45877</v>
      </c>
      <c r="E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0" spans="1:5" x14ac:dyDescent="0.45">
      <c r="A650" s="61" t="s">
        <v>118</v>
      </c>
      <c r="B650" s="62" t="s">
        <v>53</v>
      </c>
      <c r="C650" s="63">
        <v>15278.01</v>
      </c>
      <c r="D650" s="64">
        <v>45519</v>
      </c>
      <c r="E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" spans="1:5" x14ac:dyDescent="0.45">
      <c r="A651" s="61" t="s">
        <v>118</v>
      </c>
      <c r="B651" s="62" t="s">
        <v>55</v>
      </c>
      <c r="C651" s="63">
        <v>11977.06</v>
      </c>
      <c r="D651" s="64">
        <v>45519</v>
      </c>
      <c r="E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" spans="1:5" x14ac:dyDescent="0.45">
      <c r="A652" s="61" t="s">
        <v>118</v>
      </c>
      <c r="B652" s="62" t="s">
        <v>57</v>
      </c>
      <c r="C652" s="63">
        <v>23935.15</v>
      </c>
      <c r="D652" s="64">
        <v>45877</v>
      </c>
      <c r="E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3" spans="1:5" x14ac:dyDescent="0.45">
      <c r="A653" s="61" t="s">
        <v>118</v>
      </c>
      <c r="B653" s="62" t="s">
        <v>40</v>
      </c>
      <c r="C653" s="63">
        <v>35753.78</v>
      </c>
      <c r="D653" s="64">
        <v>44880</v>
      </c>
      <c r="E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4" spans="1:5" x14ac:dyDescent="0.45">
      <c r="A654" s="61" t="s">
        <v>118</v>
      </c>
      <c r="B654" s="62" t="s">
        <v>41</v>
      </c>
      <c r="C654" s="63">
        <v>37575.480000000003</v>
      </c>
      <c r="D654" s="64">
        <v>44925</v>
      </c>
      <c r="E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5" spans="1:5" x14ac:dyDescent="0.45">
      <c r="A655" s="61" t="s">
        <v>118</v>
      </c>
      <c r="B655" s="62" t="s">
        <v>42</v>
      </c>
      <c r="C655" s="63">
        <v>31663.96</v>
      </c>
      <c r="D655" s="64">
        <v>45140</v>
      </c>
      <c r="E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6" spans="1:5" x14ac:dyDescent="0.45">
      <c r="A656" s="61" t="s">
        <v>118</v>
      </c>
      <c r="B656" s="62" t="s">
        <v>43</v>
      </c>
      <c r="C656" s="63">
        <v>40049.54</v>
      </c>
      <c r="D656" s="64">
        <v>45504</v>
      </c>
      <c r="E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7" spans="1:5" x14ac:dyDescent="0.45">
      <c r="A657" s="61" t="s">
        <v>118</v>
      </c>
      <c r="B657" s="62" t="s">
        <v>44</v>
      </c>
      <c r="C657" s="63">
        <v>40049.54</v>
      </c>
      <c r="D657" s="64">
        <v>45877</v>
      </c>
      <c r="E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8" spans="1:5" x14ac:dyDescent="0.45">
      <c r="A658" s="61" t="s">
        <v>118</v>
      </c>
      <c r="B658" s="62" t="s">
        <v>45</v>
      </c>
      <c r="C658" s="63">
        <v>17788.04</v>
      </c>
      <c r="D658" s="64">
        <v>45412</v>
      </c>
      <c r="E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9" spans="1:5" x14ac:dyDescent="0.45">
      <c r="A659" s="61" t="s">
        <v>118</v>
      </c>
      <c r="B659" s="62" t="s">
        <v>76</v>
      </c>
      <c r="C659" s="63">
        <v>5052.28</v>
      </c>
      <c r="D659" s="64">
        <v>45853</v>
      </c>
      <c r="E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" spans="1:5" x14ac:dyDescent="0.45">
      <c r="A660" s="61" t="s">
        <v>118</v>
      </c>
      <c r="B660" s="62" t="s">
        <v>78</v>
      </c>
      <c r="C660" s="63">
        <v>4806.26</v>
      </c>
      <c r="D660" s="64">
        <v>45853</v>
      </c>
      <c r="E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1" spans="1:5" x14ac:dyDescent="0.45">
      <c r="A661" s="61" t="s">
        <v>118</v>
      </c>
      <c r="B661" s="62" t="s">
        <v>81</v>
      </c>
      <c r="C661" s="63">
        <v>12141.42</v>
      </c>
      <c r="D661" s="64">
        <v>45519</v>
      </c>
      <c r="E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2" spans="1:5" x14ac:dyDescent="0.45">
      <c r="A662" s="61" t="s">
        <v>118</v>
      </c>
      <c r="B662" s="62" t="s">
        <v>83</v>
      </c>
      <c r="C662" s="63">
        <v>11771.39</v>
      </c>
      <c r="D662" s="64">
        <v>45519</v>
      </c>
      <c r="E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" spans="1:5" x14ac:dyDescent="0.45">
      <c r="A663" s="61" t="s">
        <v>118</v>
      </c>
      <c r="B663" s="62" t="s">
        <v>85</v>
      </c>
      <c r="C663" s="63">
        <v>11771.39</v>
      </c>
      <c r="D663" s="64">
        <v>45877</v>
      </c>
      <c r="E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4" spans="1:5" x14ac:dyDescent="0.45">
      <c r="A664" s="61" t="s">
        <v>118</v>
      </c>
      <c r="B664" s="62" t="s">
        <v>87</v>
      </c>
      <c r="C664" s="63">
        <v>17924.61</v>
      </c>
      <c r="D664" s="64">
        <v>45519</v>
      </c>
      <c r="E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" spans="1:5" x14ac:dyDescent="0.45">
      <c r="A665" s="61" t="s">
        <v>118</v>
      </c>
      <c r="B665" s="62" t="s">
        <v>89</v>
      </c>
      <c r="C665" s="63">
        <v>11831.44</v>
      </c>
      <c r="D665" s="64">
        <v>45519</v>
      </c>
      <c r="E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" spans="1:5" x14ac:dyDescent="0.45">
      <c r="A666" s="61" t="s">
        <v>118</v>
      </c>
      <c r="B666" s="62" t="s">
        <v>91</v>
      </c>
      <c r="C666" s="63">
        <v>11831.44</v>
      </c>
      <c r="D666" s="64">
        <v>45762</v>
      </c>
      <c r="E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7" spans="1:5" x14ac:dyDescent="0.45">
      <c r="A667" s="61" t="s">
        <v>118</v>
      </c>
      <c r="B667" s="62" t="s">
        <v>93</v>
      </c>
      <c r="C667" s="63">
        <v>112511.84</v>
      </c>
      <c r="D667" s="64">
        <v>45519</v>
      </c>
      <c r="E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8" spans="1:5" x14ac:dyDescent="0.45">
      <c r="A668" s="61" t="s">
        <v>118</v>
      </c>
      <c r="B668" s="62" t="s">
        <v>95</v>
      </c>
      <c r="C668" s="63">
        <v>1512.26</v>
      </c>
      <c r="D668" s="64">
        <v>45961</v>
      </c>
      <c r="E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9" spans="1:5" x14ac:dyDescent="0.45">
      <c r="A669" s="61" t="s">
        <v>119</v>
      </c>
      <c r="B669" s="62" t="s">
        <v>47</v>
      </c>
      <c r="C669" s="63">
        <v>2416.7600000000002</v>
      </c>
      <c r="D669" s="64">
        <v>45519</v>
      </c>
      <c r="E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" spans="1:5" x14ac:dyDescent="0.45">
      <c r="A670" s="61" t="s">
        <v>119</v>
      </c>
      <c r="B670" s="62" t="s">
        <v>49</v>
      </c>
      <c r="C670" s="63">
        <v>2337.09</v>
      </c>
      <c r="D670" s="64">
        <v>45519</v>
      </c>
      <c r="E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" spans="1:5" x14ac:dyDescent="0.45">
      <c r="A671" s="61" t="s">
        <v>119</v>
      </c>
      <c r="B671" s="62" t="s">
        <v>51</v>
      </c>
      <c r="C671" s="63">
        <v>2337.09</v>
      </c>
      <c r="D671" s="64">
        <v>45877</v>
      </c>
      <c r="E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2" spans="1:5" x14ac:dyDescent="0.45">
      <c r="A672" s="61" t="s">
        <v>119</v>
      </c>
      <c r="B672" s="62" t="s">
        <v>53</v>
      </c>
      <c r="C672" s="63">
        <v>2762.39</v>
      </c>
      <c r="D672" s="64">
        <v>45519</v>
      </c>
      <c r="E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" spans="1:5" x14ac:dyDescent="0.45">
      <c r="A673" s="61" t="s">
        <v>119</v>
      </c>
      <c r="B673" s="62" t="s">
        <v>55</v>
      </c>
      <c r="C673" s="63">
        <v>2165.5500000000002</v>
      </c>
      <c r="D673" s="64">
        <v>45519</v>
      </c>
      <c r="E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" spans="1:5" x14ac:dyDescent="0.45">
      <c r="A674" s="61" t="s">
        <v>119</v>
      </c>
      <c r="B674" s="62" t="s">
        <v>57</v>
      </c>
      <c r="C674" s="63">
        <v>4327.68</v>
      </c>
      <c r="D674" s="64">
        <v>45877</v>
      </c>
      <c r="E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5" spans="1:5" x14ac:dyDescent="0.45">
      <c r="A675" s="61" t="s">
        <v>119</v>
      </c>
      <c r="B675" s="62" t="s">
        <v>40</v>
      </c>
      <c r="C675" s="63">
        <v>6464.59</v>
      </c>
      <c r="D675" s="64">
        <v>44880</v>
      </c>
      <c r="E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6" spans="1:5" x14ac:dyDescent="0.45">
      <c r="A676" s="61" t="s">
        <v>119</v>
      </c>
      <c r="B676" s="62" t="s">
        <v>41</v>
      </c>
      <c r="C676" s="63">
        <v>6793.96</v>
      </c>
      <c r="D676" s="64">
        <v>44925</v>
      </c>
      <c r="E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7" spans="1:5" x14ac:dyDescent="0.45">
      <c r="A677" s="61" t="s">
        <v>119</v>
      </c>
      <c r="B677" s="62" t="s">
        <v>42</v>
      </c>
      <c r="C677" s="63">
        <v>5725.11</v>
      </c>
      <c r="D677" s="64">
        <v>45139</v>
      </c>
      <c r="E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8" spans="1:5" x14ac:dyDescent="0.45">
      <c r="A678" s="61" t="s">
        <v>119</v>
      </c>
      <c r="B678" s="62" t="s">
        <v>43</v>
      </c>
      <c r="C678" s="63">
        <v>7241.3</v>
      </c>
      <c r="D678" s="64">
        <v>45504</v>
      </c>
      <c r="E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9" spans="1:5" x14ac:dyDescent="0.45">
      <c r="A679" s="61" t="s">
        <v>119</v>
      </c>
      <c r="B679" s="62" t="s">
        <v>44</v>
      </c>
      <c r="C679" s="63">
        <v>7241.3</v>
      </c>
      <c r="D679" s="64">
        <v>45877</v>
      </c>
      <c r="E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0" spans="1:5" x14ac:dyDescent="0.45">
      <c r="A680" s="61" t="s">
        <v>119</v>
      </c>
      <c r="B680" s="62" t="s">
        <v>45</v>
      </c>
      <c r="C680" s="63">
        <v>3216.23</v>
      </c>
      <c r="D680" s="64">
        <v>45412</v>
      </c>
      <c r="E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1" spans="1:5" x14ac:dyDescent="0.45">
      <c r="A681" s="61" t="s">
        <v>119</v>
      </c>
      <c r="B681" s="62" t="s">
        <v>76</v>
      </c>
      <c r="C681" s="63">
        <v>913.5</v>
      </c>
      <c r="D681" s="64">
        <v>45853</v>
      </c>
      <c r="E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" spans="1:5" x14ac:dyDescent="0.45">
      <c r="A682" s="61" t="s">
        <v>119</v>
      </c>
      <c r="B682" s="62" t="s">
        <v>78</v>
      </c>
      <c r="C682" s="63">
        <v>869.01</v>
      </c>
      <c r="D682" s="64">
        <v>45853</v>
      </c>
      <c r="E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3" spans="1:5" x14ac:dyDescent="0.45">
      <c r="A683" s="61" t="s">
        <v>119</v>
      </c>
      <c r="B683" s="62" t="s">
        <v>81</v>
      </c>
      <c r="C683" s="63">
        <v>2195.27</v>
      </c>
      <c r="D683" s="64">
        <v>45519</v>
      </c>
      <c r="E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4" spans="1:5" x14ac:dyDescent="0.45">
      <c r="A684" s="61" t="s">
        <v>119</v>
      </c>
      <c r="B684" s="62" t="s">
        <v>83</v>
      </c>
      <c r="C684" s="63">
        <v>2128.37</v>
      </c>
      <c r="D684" s="64">
        <v>45519</v>
      </c>
      <c r="E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5" spans="1:5" x14ac:dyDescent="0.45">
      <c r="A685" s="61" t="s">
        <v>119</v>
      </c>
      <c r="B685" s="62" t="s">
        <v>85</v>
      </c>
      <c r="C685" s="63">
        <v>2128.37</v>
      </c>
      <c r="D685" s="64">
        <v>45877</v>
      </c>
      <c r="E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6" spans="1:5" x14ac:dyDescent="0.45">
      <c r="A686" s="61" t="s">
        <v>119</v>
      </c>
      <c r="B686" s="62" t="s">
        <v>87</v>
      </c>
      <c r="C686" s="63">
        <v>3240.92</v>
      </c>
      <c r="D686" s="64">
        <v>45519</v>
      </c>
      <c r="E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" spans="1:5" x14ac:dyDescent="0.45">
      <c r="A687" s="61" t="s">
        <v>119</v>
      </c>
      <c r="B687" s="62" t="s">
        <v>89</v>
      </c>
      <c r="C687" s="63">
        <v>2139.2199999999998</v>
      </c>
      <c r="D687" s="64">
        <v>45519</v>
      </c>
      <c r="E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" spans="1:5" x14ac:dyDescent="0.45">
      <c r="A688" s="61" t="s">
        <v>119</v>
      </c>
      <c r="B688" s="62" t="s">
        <v>91</v>
      </c>
      <c r="C688" s="63">
        <v>2139.2199999999998</v>
      </c>
      <c r="D688" s="64">
        <v>45762</v>
      </c>
      <c r="E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" spans="1:5" x14ac:dyDescent="0.45">
      <c r="A689" s="61" t="s">
        <v>119</v>
      </c>
      <c r="B689" s="62" t="s">
        <v>93</v>
      </c>
      <c r="C689" s="63">
        <v>20343.09</v>
      </c>
      <c r="D689" s="64">
        <v>45519</v>
      </c>
      <c r="E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0" spans="1:5" x14ac:dyDescent="0.45">
      <c r="A690" s="61" t="s">
        <v>119</v>
      </c>
      <c r="B690" s="62" t="s">
        <v>95</v>
      </c>
      <c r="C690" s="63">
        <v>273.43</v>
      </c>
      <c r="D690" s="64">
        <v>45961</v>
      </c>
      <c r="E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1" spans="1:5" x14ac:dyDescent="0.45">
      <c r="A691" s="61" t="s">
        <v>120</v>
      </c>
      <c r="B691" s="62" t="s">
        <v>47</v>
      </c>
      <c r="C691" s="63">
        <v>2198.67</v>
      </c>
      <c r="D691" s="64">
        <v>45519</v>
      </c>
      <c r="E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2" spans="1:5" x14ac:dyDescent="0.45">
      <c r="A692" s="61" t="s">
        <v>120</v>
      </c>
      <c r="B692" s="62" t="s">
        <v>49</v>
      </c>
      <c r="C692" s="63">
        <v>2126.19</v>
      </c>
      <c r="D692" s="64">
        <v>45519</v>
      </c>
      <c r="E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3" spans="1:5" x14ac:dyDescent="0.45">
      <c r="A693" s="61" t="s">
        <v>120</v>
      </c>
      <c r="B693" s="62" t="s">
        <v>51</v>
      </c>
      <c r="C693" s="63">
        <v>2126.19</v>
      </c>
      <c r="D693" s="64">
        <v>45877</v>
      </c>
      <c r="E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4" spans="1:5" x14ac:dyDescent="0.45">
      <c r="A694" s="61" t="s">
        <v>120</v>
      </c>
      <c r="B694" s="62" t="s">
        <v>53</v>
      </c>
      <c r="C694" s="63">
        <v>2513.11</v>
      </c>
      <c r="D694" s="64">
        <v>45519</v>
      </c>
      <c r="E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5" spans="1:5" x14ac:dyDescent="0.45">
      <c r="A695" s="61" t="s">
        <v>120</v>
      </c>
      <c r="B695" s="62" t="s">
        <v>55</v>
      </c>
      <c r="C695" s="63">
        <v>1970.13</v>
      </c>
      <c r="D695" s="64">
        <v>45519</v>
      </c>
      <c r="E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" spans="1:5" x14ac:dyDescent="0.45">
      <c r="A696" s="61" t="s">
        <v>120</v>
      </c>
      <c r="B696" s="62" t="s">
        <v>57</v>
      </c>
      <c r="C696" s="63">
        <v>3937.14</v>
      </c>
      <c r="D696" s="64">
        <v>45877</v>
      </c>
      <c r="E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7" spans="1:5" x14ac:dyDescent="0.45">
      <c r="A697" s="61" t="s">
        <v>120</v>
      </c>
      <c r="B697" s="62" t="s">
        <v>40</v>
      </c>
      <c r="C697" s="63">
        <v>5881.21</v>
      </c>
      <c r="D697" s="64">
        <v>44880</v>
      </c>
      <c r="E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" spans="1:5" x14ac:dyDescent="0.45">
      <c r="A698" s="61" t="s">
        <v>120</v>
      </c>
      <c r="B698" s="62" t="s">
        <v>41</v>
      </c>
      <c r="C698" s="63">
        <v>6180.86</v>
      </c>
      <c r="D698" s="64">
        <v>44925</v>
      </c>
      <c r="E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9" spans="1:5" x14ac:dyDescent="0.45">
      <c r="A699" s="61" t="s">
        <v>120</v>
      </c>
      <c r="B699" s="62" t="s">
        <v>42</v>
      </c>
      <c r="C699" s="63">
        <v>5208.47</v>
      </c>
      <c r="D699" s="64">
        <v>45139</v>
      </c>
      <c r="E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0" spans="1:5" x14ac:dyDescent="0.45">
      <c r="A700" s="61" t="s">
        <v>120</v>
      </c>
      <c r="B700" s="62" t="s">
        <v>43</v>
      </c>
      <c r="C700" s="63">
        <v>6587.83</v>
      </c>
      <c r="D700" s="64">
        <v>45504</v>
      </c>
      <c r="E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1" spans="1:5" x14ac:dyDescent="0.45">
      <c r="A701" s="61" t="s">
        <v>120</v>
      </c>
      <c r="B701" s="62" t="s">
        <v>44</v>
      </c>
      <c r="C701" s="63">
        <v>6587.83</v>
      </c>
      <c r="D701" s="64">
        <v>45877</v>
      </c>
      <c r="E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2" spans="1:5" x14ac:dyDescent="0.45">
      <c r="A702" s="61" t="s">
        <v>120</v>
      </c>
      <c r="B702" s="62" t="s">
        <v>45</v>
      </c>
      <c r="C702" s="63">
        <v>2925.99</v>
      </c>
      <c r="D702" s="64">
        <v>45412</v>
      </c>
      <c r="E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" spans="1:5" x14ac:dyDescent="0.45">
      <c r="A703" s="61" t="s">
        <v>120</v>
      </c>
      <c r="B703" s="62" t="s">
        <v>66</v>
      </c>
      <c r="C703" s="63">
        <v>2093.75</v>
      </c>
      <c r="D703" s="64">
        <v>44985</v>
      </c>
      <c r="E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" spans="1:5" x14ac:dyDescent="0.45">
      <c r="A704" s="61" t="s">
        <v>120</v>
      </c>
      <c r="B704" s="62" t="s">
        <v>68</v>
      </c>
      <c r="C704" s="63">
        <v>4884.76</v>
      </c>
      <c r="D704" s="64">
        <v>44985</v>
      </c>
      <c r="E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5" spans="1:5" x14ac:dyDescent="0.45">
      <c r="A705" s="61" t="s">
        <v>120</v>
      </c>
      <c r="B705" s="62" t="s">
        <v>70</v>
      </c>
      <c r="C705" s="63">
        <v>3675.07</v>
      </c>
      <c r="D705" s="64">
        <v>45127</v>
      </c>
      <c r="E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6" spans="1:5" x14ac:dyDescent="0.45">
      <c r="A706" s="61" t="s">
        <v>120</v>
      </c>
      <c r="B706" s="62" t="s">
        <v>72</v>
      </c>
      <c r="C706" s="63">
        <v>5758.36</v>
      </c>
      <c r="D706" s="64">
        <v>45488</v>
      </c>
      <c r="E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7" spans="1:5" x14ac:dyDescent="0.45">
      <c r="A707" s="61" t="s">
        <v>120</v>
      </c>
      <c r="B707" s="62" t="s">
        <v>74</v>
      </c>
      <c r="C707" s="63">
        <v>6371.44</v>
      </c>
      <c r="D707" s="64">
        <v>45853</v>
      </c>
      <c r="E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8" spans="1:5" x14ac:dyDescent="0.45">
      <c r="A708" s="61" t="s">
        <v>120</v>
      </c>
      <c r="B708" s="62" t="s">
        <v>76</v>
      </c>
      <c r="C708" s="63">
        <v>831.06</v>
      </c>
      <c r="D708" s="64">
        <v>45853</v>
      </c>
      <c r="E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" spans="1:5" x14ac:dyDescent="0.45">
      <c r="A709" s="61" t="s">
        <v>120</v>
      </c>
      <c r="B709" s="62" t="s">
        <v>78</v>
      </c>
      <c r="C709" s="63">
        <v>790.59</v>
      </c>
      <c r="D709" s="64">
        <v>45853</v>
      </c>
      <c r="E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0" spans="1:5" x14ac:dyDescent="0.45">
      <c r="A710" s="61" t="s">
        <v>120</v>
      </c>
      <c r="B710" s="62" t="s">
        <v>80</v>
      </c>
      <c r="C710" s="63">
        <v>1587.2</v>
      </c>
      <c r="D710" s="64">
        <v>45546</v>
      </c>
      <c r="E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1" spans="1:5" x14ac:dyDescent="0.45">
      <c r="A711" s="61" t="s">
        <v>120</v>
      </c>
      <c r="B711" s="62" t="s">
        <v>81</v>
      </c>
      <c r="C711" s="63">
        <v>1997.17</v>
      </c>
      <c r="D711" s="64">
        <v>45519</v>
      </c>
      <c r="E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2" spans="1:5" x14ac:dyDescent="0.45">
      <c r="A712" s="61" t="s">
        <v>120</v>
      </c>
      <c r="B712" s="62" t="s">
        <v>83</v>
      </c>
      <c r="C712" s="63">
        <v>1936.3</v>
      </c>
      <c r="D712" s="64">
        <v>45519</v>
      </c>
      <c r="E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" spans="1:5" x14ac:dyDescent="0.45">
      <c r="A713" s="61" t="s">
        <v>120</v>
      </c>
      <c r="B713" s="62" t="s">
        <v>85</v>
      </c>
      <c r="C713" s="63">
        <v>1936.3</v>
      </c>
      <c r="D713" s="64">
        <v>45877</v>
      </c>
      <c r="E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4" spans="1:5" x14ac:dyDescent="0.45">
      <c r="A714" s="61" t="s">
        <v>120</v>
      </c>
      <c r="B714" s="62" t="s">
        <v>87</v>
      </c>
      <c r="C714" s="63">
        <v>2948.45</v>
      </c>
      <c r="D714" s="64">
        <v>45519</v>
      </c>
      <c r="E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5" spans="1:5" x14ac:dyDescent="0.45">
      <c r="A715" s="61" t="s">
        <v>120</v>
      </c>
      <c r="B715" s="62" t="s">
        <v>89</v>
      </c>
      <c r="C715" s="63">
        <v>1946.18</v>
      </c>
      <c r="D715" s="64">
        <v>45519</v>
      </c>
      <c r="E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" spans="1:5" x14ac:dyDescent="0.45">
      <c r="A716" s="61" t="s">
        <v>120</v>
      </c>
      <c r="B716" s="62" t="s">
        <v>91</v>
      </c>
      <c r="C716" s="63">
        <v>1946.18</v>
      </c>
      <c r="D716" s="64">
        <v>45762</v>
      </c>
      <c r="E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" spans="1:5" x14ac:dyDescent="0.45">
      <c r="A717" s="61" t="s">
        <v>120</v>
      </c>
      <c r="B717" s="62" t="s">
        <v>93</v>
      </c>
      <c r="C717" s="63">
        <v>18507.29</v>
      </c>
      <c r="D717" s="64">
        <v>45519</v>
      </c>
      <c r="E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8" spans="1:5" x14ac:dyDescent="0.45">
      <c r="A718" s="61" t="s">
        <v>120</v>
      </c>
      <c r="B718" s="62" t="s">
        <v>95</v>
      </c>
      <c r="C718" s="63">
        <v>248.75</v>
      </c>
      <c r="D718" s="64">
        <v>45961</v>
      </c>
      <c r="E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9" spans="1:5" x14ac:dyDescent="0.45">
      <c r="A719" s="61" t="s">
        <v>121</v>
      </c>
      <c r="B719" s="62" t="s">
        <v>47</v>
      </c>
      <c r="C719" s="63">
        <v>17714.46</v>
      </c>
      <c r="D719" s="64">
        <v>45519</v>
      </c>
      <c r="E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0" spans="1:5" x14ac:dyDescent="0.45">
      <c r="A720" s="61" t="s">
        <v>121</v>
      </c>
      <c r="B720" s="62" t="s">
        <v>49</v>
      </c>
      <c r="C720" s="63">
        <v>17130.509999999998</v>
      </c>
      <c r="D720" s="64">
        <v>45519</v>
      </c>
      <c r="E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" spans="1:5" x14ac:dyDescent="0.45">
      <c r="A721" s="61" t="s">
        <v>121</v>
      </c>
      <c r="B721" s="62" t="s">
        <v>51</v>
      </c>
      <c r="C721" s="63">
        <v>17130.509999999998</v>
      </c>
      <c r="D721" s="64">
        <v>45877</v>
      </c>
      <c r="E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2" spans="1:5" x14ac:dyDescent="0.45">
      <c r="A722" s="61" t="s">
        <v>121</v>
      </c>
      <c r="B722" s="62" t="s">
        <v>53</v>
      </c>
      <c r="C722" s="63">
        <v>20247.91</v>
      </c>
      <c r="D722" s="64">
        <v>45519</v>
      </c>
      <c r="E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" spans="1:5" x14ac:dyDescent="0.45">
      <c r="A723" s="61" t="s">
        <v>121</v>
      </c>
      <c r="B723" s="62" t="s">
        <v>55</v>
      </c>
      <c r="C723" s="63">
        <v>15873.18</v>
      </c>
      <c r="D723" s="64">
        <v>45519</v>
      </c>
      <c r="E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4" spans="1:5" x14ac:dyDescent="0.45">
      <c r="A724" s="61" t="s">
        <v>121</v>
      </c>
      <c r="B724" s="62" t="s">
        <v>57</v>
      </c>
      <c r="C724" s="63">
        <v>31721.200000000001</v>
      </c>
      <c r="D724" s="64">
        <v>45877</v>
      </c>
      <c r="E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5" spans="1:5" x14ac:dyDescent="0.45">
      <c r="A725" s="61" t="s">
        <v>121</v>
      </c>
      <c r="B725" s="62" t="s">
        <v>40</v>
      </c>
      <c r="C725" s="63">
        <v>47384.41</v>
      </c>
      <c r="D725" s="64">
        <v>44880</v>
      </c>
      <c r="E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6" spans="1:5" x14ac:dyDescent="0.45">
      <c r="A726" s="61" t="s">
        <v>121</v>
      </c>
      <c r="B726" s="62" t="s">
        <v>41</v>
      </c>
      <c r="C726" s="63">
        <v>49798.7</v>
      </c>
      <c r="D726" s="64">
        <v>44925</v>
      </c>
      <c r="E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7" spans="1:5" x14ac:dyDescent="0.45">
      <c r="A727" s="61" t="s">
        <v>121</v>
      </c>
      <c r="B727" s="62" t="s">
        <v>42</v>
      </c>
      <c r="C727" s="63">
        <v>41964.18</v>
      </c>
      <c r="D727" s="64">
        <v>45169</v>
      </c>
      <c r="E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8" spans="1:5" x14ac:dyDescent="0.45">
      <c r="A728" s="61" t="s">
        <v>121</v>
      </c>
      <c r="B728" s="62" t="s">
        <v>43</v>
      </c>
      <c r="C728" s="63">
        <v>53077.58</v>
      </c>
      <c r="D728" s="64">
        <v>45504</v>
      </c>
      <c r="E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9" spans="1:5" x14ac:dyDescent="0.45">
      <c r="A729" s="61" t="s">
        <v>121</v>
      </c>
      <c r="B729" s="62" t="s">
        <v>44</v>
      </c>
      <c r="C729" s="63">
        <v>53077.58</v>
      </c>
      <c r="D729" s="64">
        <v>45877</v>
      </c>
      <c r="E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0" spans="1:5" x14ac:dyDescent="0.45">
      <c r="A730" s="61" t="s">
        <v>121</v>
      </c>
      <c r="B730" s="62" t="s">
        <v>45</v>
      </c>
      <c r="C730" s="63">
        <v>23574.45</v>
      </c>
      <c r="D730" s="64">
        <v>45412</v>
      </c>
      <c r="E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1" spans="1:5" x14ac:dyDescent="0.45">
      <c r="A731" s="61" t="s">
        <v>121</v>
      </c>
      <c r="B731" s="62" t="s">
        <v>72</v>
      </c>
      <c r="C731" s="63">
        <v>46394.62</v>
      </c>
      <c r="D731" s="64">
        <v>45488</v>
      </c>
      <c r="E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2" spans="1:5" x14ac:dyDescent="0.45">
      <c r="A732" s="61" t="s">
        <v>121</v>
      </c>
      <c r="B732" s="62" t="s">
        <v>74</v>
      </c>
      <c r="C732" s="63">
        <v>51334.14</v>
      </c>
      <c r="D732" s="64">
        <v>45853</v>
      </c>
      <c r="E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3" spans="1:5" x14ac:dyDescent="0.45">
      <c r="A733" s="61" t="s">
        <v>121</v>
      </c>
      <c r="B733" s="62" t="s">
        <v>76</v>
      </c>
      <c r="C733" s="63">
        <v>6695.78</v>
      </c>
      <c r="D733" s="64">
        <v>45853</v>
      </c>
      <c r="E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4" spans="1:5" x14ac:dyDescent="0.45">
      <c r="A734" s="61" t="s">
        <v>121</v>
      </c>
      <c r="B734" s="62" t="s">
        <v>78</v>
      </c>
      <c r="C734" s="63">
        <v>6369.73</v>
      </c>
      <c r="D734" s="64">
        <v>45853</v>
      </c>
      <c r="E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5" spans="1:5" x14ac:dyDescent="0.45">
      <c r="A735" s="61" t="s">
        <v>121</v>
      </c>
      <c r="B735" s="62" t="s">
        <v>80</v>
      </c>
      <c r="C735" s="63">
        <v>12787.95</v>
      </c>
      <c r="D735" s="64">
        <v>45541</v>
      </c>
      <c r="E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" spans="1:5" x14ac:dyDescent="0.45">
      <c r="A736" s="61" t="s">
        <v>121</v>
      </c>
      <c r="B736" s="62" t="s">
        <v>81</v>
      </c>
      <c r="C736" s="63">
        <v>16091</v>
      </c>
      <c r="D736" s="64">
        <v>45519</v>
      </c>
      <c r="E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" spans="1:5" x14ac:dyDescent="0.45">
      <c r="A737" s="61" t="s">
        <v>121</v>
      </c>
      <c r="B737" s="62" t="s">
        <v>83</v>
      </c>
      <c r="C737" s="63">
        <v>15600.59</v>
      </c>
      <c r="D737" s="64">
        <v>45519</v>
      </c>
      <c r="E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8" spans="1:5" x14ac:dyDescent="0.45">
      <c r="A738" s="61" t="s">
        <v>121</v>
      </c>
      <c r="B738" s="62" t="s">
        <v>85</v>
      </c>
      <c r="C738" s="63">
        <v>15600.59</v>
      </c>
      <c r="D738" s="64">
        <v>45877</v>
      </c>
      <c r="E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9" spans="1:5" x14ac:dyDescent="0.45">
      <c r="A739" s="61" t="s">
        <v>121</v>
      </c>
      <c r="B739" s="62" t="s">
        <v>87</v>
      </c>
      <c r="C739" s="63">
        <v>23755.439999999999</v>
      </c>
      <c r="D739" s="64">
        <v>45519</v>
      </c>
      <c r="E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0" spans="1:5" x14ac:dyDescent="0.45">
      <c r="A740" s="61" t="s">
        <v>121</v>
      </c>
      <c r="B740" s="62" t="s">
        <v>89</v>
      </c>
      <c r="C740" s="63">
        <v>15680.18</v>
      </c>
      <c r="D740" s="64">
        <v>45519</v>
      </c>
      <c r="E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1" spans="1:5" x14ac:dyDescent="0.45">
      <c r="A741" s="61" t="s">
        <v>121</v>
      </c>
      <c r="B741" s="62" t="s">
        <v>91</v>
      </c>
      <c r="C741" s="63">
        <v>15680.18</v>
      </c>
      <c r="D741" s="64">
        <v>45762</v>
      </c>
      <c r="E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" spans="1:5" x14ac:dyDescent="0.45">
      <c r="A742" s="61" t="s">
        <v>121</v>
      </c>
      <c r="B742" s="62" t="s">
        <v>93</v>
      </c>
      <c r="C742" s="63">
        <v>149111.72</v>
      </c>
      <c r="D742" s="64">
        <v>45519</v>
      </c>
      <c r="E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" spans="1:5" x14ac:dyDescent="0.45">
      <c r="A743" s="61" t="s">
        <v>121</v>
      </c>
      <c r="B743" s="62" t="s">
        <v>95</v>
      </c>
      <c r="C743" s="63">
        <v>2004.19</v>
      </c>
      <c r="D743" s="64">
        <v>45961</v>
      </c>
      <c r="E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4" spans="1:5" x14ac:dyDescent="0.45">
      <c r="A744" s="61" t="s">
        <v>122</v>
      </c>
      <c r="B744" s="62" t="s">
        <v>47</v>
      </c>
      <c r="C744" s="63">
        <v>17850.77</v>
      </c>
      <c r="D744" s="64">
        <v>45519</v>
      </c>
      <c r="E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5" spans="1:5" x14ac:dyDescent="0.45">
      <c r="A745" s="61" t="s">
        <v>122</v>
      </c>
      <c r="B745" s="62" t="s">
        <v>49</v>
      </c>
      <c r="C745" s="63">
        <v>17262.330000000002</v>
      </c>
      <c r="D745" s="64">
        <v>45519</v>
      </c>
      <c r="E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6" spans="1:5" x14ac:dyDescent="0.45">
      <c r="A746" s="61" t="s">
        <v>122</v>
      </c>
      <c r="B746" s="62" t="s">
        <v>51</v>
      </c>
      <c r="C746" s="63">
        <v>17262.330000000002</v>
      </c>
      <c r="D746" s="64">
        <v>45877</v>
      </c>
      <c r="E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7" spans="1:5" x14ac:dyDescent="0.45">
      <c r="A747" s="61" t="s">
        <v>122</v>
      </c>
      <c r="B747" s="62" t="s">
        <v>53</v>
      </c>
      <c r="C747" s="63">
        <v>20403.71</v>
      </c>
      <c r="D747" s="64">
        <v>45519</v>
      </c>
      <c r="E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8" spans="1:5" x14ac:dyDescent="0.45">
      <c r="A748" s="61" t="s">
        <v>122</v>
      </c>
      <c r="B748" s="62" t="s">
        <v>55</v>
      </c>
      <c r="C748" s="63">
        <v>15995.32</v>
      </c>
      <c r="D748" s="64">
        <v>45519</v>
      </c>
      <c r="E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" spans="1:5" x14ac:dyDescent="0.45">
      <c r="A749" s="61" t="s">
        <v>122</v>
      </c>
      <c r="B749" s="62" t="s">
        <v>57</v>
      </c>
      <c r="C749" s="63">
        <v>31965.29</v>
      </c>
      <c r="D749" s="64">
        <v>45877</v>
      </c>
      <c r="E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0" spans="1:5" x14ac:dyDescent="0.45">
      <c r="A750" s="61" t="s">
        <v>122</v>
      </c>
      <c r="B750" s="62" t="s">
        <v>40</v>
      </c>
      <c r="C750" s="63">
        <v>47749.02</v>
      </c>
      <c r="D750" s="64">
        <v>44880</v>
      </c>
      <c r="E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1" spans="1:5" x14ac:dyDescent="0.45">
      <c r="A751" s="61" t="s">
        <v>122</v>
      </c>
      <c r="B751" s="62" t="s">
        <v>41</v>
      </c>
      <c r="C751" s="63">
        <v>50181.89</v>
      </c>
      <c r="D751" s="64">
        <v>44925</v>
      </c>
      <c r="E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2" spans="1:5" x14ac:dyDescent="0.45">
      <c r="A752" s="61" t="s">
        <v>122</v>
      </c>
      <c r="B752" s="62" t="s">
        <v>42</v>
      </c>
      <c r="C752" s="63">
        <v>42287.08</v>
      </c>
      <c r="D752" s="64">
        <v>45140</v>
      </c>
      <c r="E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3" spans="1:5" x14ac:dyDescent="0.45">
      <c r="A753" s="61" t="s">
        <v>122</v>
      </c>
      <c r="B753" s="62" t="s">
        <v>43</v>
      </c>
      <c r="C753" s="63">
        <v>53485.99</v>
      </c>
      <c r="D753" s="64">
        <v>45504</v>
      </c>
      <c r="E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4" spans="1:5" x14ac:dyDescent="0.45">
      <c r="A754" s="61" t="s">
        <v>122</v>
      </c>
      <c r="B754" s="62" t="s">
        <v>44</v>
      </c>
      <c r="C754" s="63">
        <v>53485.99</v>
      </c>
      <c r="D754" s="64">
        <v>45877</v>
      </c>
      <c r="E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5" spans="1:5" x14ac:dyDescent="0.45">
      <c r="A755" s="61" t="s">
        <v>122</v>
      </c>
      <c r="B755" s="62" t="s">
        <v>45</v>
      </c>
      <c r="C755" s="63">
        <v>23755.85</v>
      </c>
      <c r="D755" s="64">
        <v>45412</v>
      </c>
      <c r="E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6" spans="1:5" x14ac:dyDescent="0.45">
      <c r="A756" s="61" t="s">
        <v>122</v>
      </c>
      <c r="B756" s="62" t="s">
        <v>66</v>
      </c>
      <c r="C756" s="63">
        <v>16998.96</v>
      </c>
      <c r="D756" s="64">
        <v>44985</v>
      </c>
      <c r="E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7" spans="1:5" x14ac:dyDescent="0.45">
      <c r="A757" s="61" t="s">
        <v>122</v>
      </c>
      <c r="B757" s="62" t="s">
        <v>68</v>
      </c>
      <c r="C757" s="63">
        <v>39658.910000000003</v>
      </c>
      <c r="D757" s="64">
        <v>44985</v>
      </c>
      <c r="E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8" spans="1:5" x14ac:dyDescent="0.45">
      <c r="A758" s="61" t="s">
        <v>122</v>
      </c>
      <c r="B758" s="62" t="s">
        <v>70</v>
      </c>
      <c r="C758" s="63">
        <v>29837.58</v>
      </c>
      <c r="D758" s="64">
        <v>45140</v>
      </c>
      <c r="E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9" spans="1:5" x14ac:dyDescent="0.45">
      <c r="A759" s="61" t="s">
        <v>122</v>
      </c>
      <c r="B759" s="62" t="s">
        <v>72</v>
      </c>
      <c r="C759" s="63">
        <v>46751.62</v>
      </c>
      <c r="D759" s="64">
        <v>45488</v>
      </c>
      <c r="E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0" spans="1:5" x14ac:dyDescent="0.45">
      <c r="A760" s="61" t="s">
        <v>122</v>
      </c>
      <c r="B760" s="62" t="s">
        <v>74</v>
      </c>
      <c r="C760" s="63">
        <v>51729.14</v>
      </c>
      <c r="D760" s="64">
        <v>45853</v>
      </c>
      <c r="E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1" spans="1:5" x14ac:dyDescent="0.45">
      <c r="A761" s="61" t="s">
        <v>122</v>
      </c>
      <c r="B761" s="62" t="s">
        <v>76</v>
      </c>
      <c r="C761" s="63">
        <v>6747.3</v>
      </c>
      <c r="D761" s="64">
        <v>45853</v>
      </c>
      <c r="E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" spans="1:5" x14ac:dyDescent="0.45">
      <c r="A762" s="61" t="s">
        <v>122</v>
      </c>
      <c r="B762" s="62" t="s">
        <v>78</v>
      </c>
      <c r="C762" s="63">
        <v>6418.74</v>
      </c>
      <c r="D762" s="64">
        <v>45853</v>
      </c>
      <c r="E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" spans="1:5" x14ac:dyDescent="0.45">
      <c r="A763" s="61" t="s">
        <v>122</v>
      </c>
      <c r="B763" s="62" t="s">
        <v>80</v>
      </c>
      <c r="C763" s="63">
        <v>12886.35</v>
      </c>
      <c r="D763" s="64">
        <v>45541</v>
      </c>
      <c r="E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" spans="1:5" x14ac:dyDescent="0.45">
      <c r="A764" s="61" t="s">
        <v>122</v>
      </c>
      <c r="B764" s="62" t="s">
        <v>81</v>
      </c>
      <c r="C764" s="63">
        <v>16214.82</v>
      </c>
      <c r="D764" s="64">
        <v>45519</v>
      </c>
      <c r="E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5" spans="1:5" x14ac:dyDescent="0.45">
      <c r="A765" s="61" t="s">
        <v>122</v>
      </c>
      <c r="B765" s="62" t="s">
        <v>83</v>
      </c>
      <c r="C765" s="63">
        <v>15720.64</v>
      </c>
      <c r="D765" s="64">
        <v>45519</v>
      </c>
      <c r="E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" spans="1:5" x14ac:dyDescent="0.45">
      <c r="A766" s="61" t="s">
        <v>122</v>
      </c>
      <c r="B766" s="62" t="s">
        <v>85</v>
      </c>
      <c r="C766" s="63">
        <v>15720.64</v>
      </c>
      <c r="D766" s="64">
        <v>45877</v>
      </c>
      <c r="E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7" spans="1:5" x14ac:dyDescent="0.45">
      <c r="A767" s="61" t="s">
        <v>122</v>
      </c>
      <c r="B767" s="62" t="s">
        <v>87</v>
      </c>
      <c r="C767" s="63">
        <v>23938.240000000002</v>
      </c>
      <c r="D767" s="64">
        <v>45519</v>
      </c>
      <c r="E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8" spans="1:5" x14ac:dyDescent="0.45">
      <c r="A768" s="61" t="s">
        <v>122</v>
      </c>
      <c r="B768" s="62" t="s">
        <v>89</v>
      </c>
      <c r="C768" s="63">
        <v>15800.83</v>
      </c>
      <c r="D768" s="64">
        <v>45519</v>
      </c>
      <c r="E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9" spans="1:5" x14ac:dyDescent="0.45">
      <c r="A769" s="61" t="s">
        <v>122</v>
      </c>
      <c r="B769" s="62" t="s">
        <v>91</v>
      </c>
      <c r="C769" s="63">
        <v>15800.83</v>
      </c>
      <c r="D769" s="64">
        <v>45762</v>
      </c>
      <c r="E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" spans="1:5" x14ac:dyDescent="0.45">
      <c r="A770" s="61" t="s">
        <v>122</v>
      </c>
      <c r="B770" s="62" t="s">
        <v>93</v>
      </c>
      <c r="C770" s="63">
        <v>150259.09</v>
      </c>
      <c r="D770" s="64">
        <v>45519</v>
      </c>
      <c r="E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" spans="1:5" x14ac:dyDescent="0.45">
      <c r="A771" s="61" t="s">
        <v>122</v>
      </c>
      <c r="B771" s="62" t="s">
        <v>95</v>
      </c>
      <c r="C771" s="63">
        <v>2019.61</v>
      </c>
      <c r="D771" s="64">
        <v>45961</v>
      </c>
      <c r="E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2" spans="1:5" x14ac:dyDescent="0.45">
      <c r="A772" s="61" t="s">
        <v>123</v>
      </c>
      <c r="B772" s="62" t="s">
        <v>47</v>
      </c>
      <c r="C772" s="63">
        <v>20569.05</v>
      </c>
      <c r="D772" s="64">
        <v>45519</v>
      </c>
      <c r="E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3" spans="1:5" x14ac:dyDescent="0.45">
      <c r="A773" s="61" t="s">
        <v>123</v>
      </c>
      <c r="B773" s="62" t="s">
        <v>49</v>
      </c>
      <c r="C773" s="63">
        <v>19891</v>
      </c>
      <c r="D773" s="64">
        <v>45519</v>
      </c>
      <c r="E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" spans="1:5" x14ac:dyDescent="0.45">
      <c r="A774" s="61" t="s">
        <v>123</v>
      </c>
      <c r="B774" s="62" t="s">
        <v>51</v>
      </c>
      <c r="C774" s="63">
        <v>19891</v>
      </c>
      <c r="D774" s="64">
        <v>45877</v>
      </c>
      <c r="E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5" spans="1:5" x14ac:dyDescent="0.45">
      <c r="A775" s="61" t="s">
        <v>123</v>
      </c>
      <c r="B775" s="62" t="s">
        <v>53</v>
      </c>
      <c r="C775" s="63">
        <v>23510.75</v>
      </c>
      <c r="D775" s="64">
        <v>45519</v>
      </c>
      <c r="E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6" spans="1:5" x14ac:dyDescent="0.45">
      <c r="A776" s="61" t="s">
        <v>123</v>
      </c>
      <c r="B776" s="62" t="s">
        <v>55</v>
      </c>
      <c r="C776" s="63">
        <v>18431.05</v>
      </c>
      <c r="D776" s="64">
        <v>45519</v>
      </c>
      <c r="E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7" spans="1:5" x14ac:dyDescent="0.45">
      <c r="A777" s="61" t="s">
        <v>123</v>
      </c>
      <c r="B777" s="62" t="s">
        <v>57</v>
      </c>
      <c r="C777" s="63">
        <v>36832.89</v>
      </c>
      <c r="D777" s="64">
        <v>45877</v>
      </c>
      <c r="E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8" spans="1:5" x14ac:dyDescent="0.45">
      <c r="A778" s="61" t="s">
        <v>123</v>
      </c>
      <c r="B778" s="62" t="s">
        <v>40</v>
      </c>
      <c r="C778" s="63">
        <v>55020.14</v>
      </c>
      <c r="D778" s="64">
        <v>44880</v>
      </c>
      <c r="E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9" spans="1:5" x14ac:dyDescent="0.45">
      <c r="A779" s="61" t="s">
        <v>123</v>
      </c>
      <c r="B779" s="62" t="s">
        <v>41</v>
      </c>
      <c r="C779" s="63">
        <v>57823.48</v>
      </c>
      <c r="D779" s="64">
        <v>44925</v>
      </c>
      <c r="E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0" spans="1:5" x14ac:dyDescent="0.45">
      <c r="A780" s="61" t="s">
        <v>123</v>
      </c>
      <c r="B780" s="62" t="s">
        <v>42</v>
      </c>
      <c r="C780" s="63">
        <v>48726.47</v>
      </c>
      <c r="D780" s="64">
        <v>45140</v>
      </c>
      <c r="E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1" spans="1:5" x14ac:dyDescent="0.45">
      <c r="A781" s="61" t="s">
        <v>123</v>
      </c>
      <c r="B781" s="62" t="s">
        <v>43</v>
      </c>
      <c r="C781" s="63">
        <v>61630.73</v>
      </c>
      <c r="D781" s="64">
        <v>45504</v>
      </c>
      <c r="E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2" spans="1:5" x14ac:dyDescent="0.45">
      <c r="A782" s="61" t="s">
        <v>123</v>
      </c>
      <c r="B782" s="62" t="s">
        <v>44</v>
      </c>
      <c r="C782" s="63">
        <v>61630.73</v>
      </c>
      <c r="D782" s="64">
        <v>45877</v>
      </c>
      <c r="E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3" spans="1:5" x14ac:dyDescent="0.45">
      <c r="A783" s="61" t="s">
        <v>123</v>
      </c>
      <c r="B783" s="62" t="s">
        <v>45</v>
      </c>
      <c r="C783" s="63">
        <v>27373.34</v>
      </c>
      <c r="D783" s="64">
        <v>45412</v>
      </c>
      <c r="E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4" spans="1:5" x14ac:dyDescent="0.45">
      <c r="A784" s="61" t="s">
        <v>123</v>
      </c>
      <c r="B784" s="62" t="s">
        <v>66</v>
      </c>
      <c r="C784" s="63">
        <v>19587.52</v>
      </c>
      <c r="D784" s="64">
        <v>44985</v>
      </c>
      <c r="E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5" spans="1:5" x14ac:dyDescent="0.45">
      <c r="A785" s="61" t="s">
        <v>123</v>
      </c>
      <c r="B785" s="62" t="s">
        <v>68</v>
      </c>
      <c r="C785" s="63">
        <v>45698.09</v>
      </c>
      <c r="D785" s="64">
        <v>44985</v>
      </c>
      <c r="E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6" spans="1:5" x14ac:dyDescent="0.45">
      <c r="A786" s="61" t="s">
        <v>123</v>
      </c>
      <c r="B786" s="62" t="s">
        <v>70</v>
      </c>
      <c r="C786" s="63">
        <v>34381.19</v>
      </c>
      <c r="D786" s="64">
        <v>45127</v>
      </c>
      <c r="E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7" spans="1:5" x14ac:dyDescent="0.45">
      <c r="A787" s="61" t="s">
        <v>123</v>
      </c>
      <c r="B787" s="62" t="s">
        <v>72</v>
      </c>
      <c r="C787" s="63">
        <v>53870.86</v>
      </c>
      <c r="D787" s="64">
        <v>45488</v>
      </c>
      <c r="E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8" spans="1:5" x14ac:dyDescent="0.45">
      <c r="A788" s="61" t="s">
        <v>123</v>
      </c>
      <c r="B788" s="62" t="s">
        <v>74</v>
      </c>
      <c r="C788" s="63">
        <v>59606.35</v>
      </c>
      <c r="D788" s="64">
        <v>45853</v>
      </c>
      <c r="E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" spans="1:5" x14ac:dyDescent="0.45">
      <c r="A789" s="61" t="s">
        <v>123</v>
      </c>
      <c r="B789" s="62" t="s">
        <v>76</v>
      </c>
      <c r="C789" s="63">
        <v>7774.77</v>
      </c>
      <c r="D789" s="64">
        <v>45853</v>
      </c>
      <c r="E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0" spans="1:5" x14ac:dyDescent="0.45">
      <c r="A790" s="61" t="s">
        <v>123</v>
      </c>
      <c r="B790" s="62" t="s">
        <v>78</v>
      </c>
      <c r="C790" s="63">
        <v>7396.18</v>
      </c>
      <c r="D790" s="64">
        <v>45853</v>
      </c>
      <c r="E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1" spans="1:5" x14ac:dyDescent="0.45">
      <c r="A791" s="61" t="s">
        <v>123</v>
      </c>
      <c r="B791" s="62" t="s">
        <v>80</v>
      </c>
      <c r="C791" s="63">
        <v>14848.65</v>
      </c>
      <c r="D791" s="64">
        <v>45541</v>
      </c>
      <c r="E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2" spans="1:5" x14ac:dyDescent="0.45">
      <c r="A792" s="61" t="s">
        <v>123</v>
      </c>
      <c r="B792" s="62" t="s">
        <v>81</v>
      </c>
      <c r="C792" s="63">
        <v>18683.98</v>
      </c>
      <c r="D792" s="64">
        <v>45519</v>
      </c>
      <c r="E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" spans="1:5" x14ac:dyDescent="0.45">
      <c r="A793" s="61" t="s">
        <v>123</v>
      </c>
      <c r="B793" s="62" t="s">
        <v>83</v>
      </c>
      <c r="C793" s="63">
        <v>18114.54</v>
      </c>
      <c r="D793" s="64">
        <v>45519</v>
      </c>
      <c r="E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" spans="1:5" x14ac:dyDescent="0.45">
      <c r="A794" s="61" t="s">
        <v>123</v>
      </c>
      <c r="B794" s="62" t="s">
        <v>85</v>
      </c>
      <c r="C794" s="63">
        <v>18114.54</v>
      </c>
      <c r="D794" s="64">
        <v>45877</v>
      </c>
      <c r="E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5" spans="1:5" x14ac:dyDescent="0.45">
      <c r="A795" s="61" t="s">
        <v>123</v>
      </c>
      <c r="B795" s="62" t="s">
        <v>87</v>
      </c>
      <c r="C795" s="63">
        <v>27583.5</v>
      </c>
      <c r="D795" s="64">
        <v>45519</v>
      </c>
      <c r="E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" spans="1:5" x14ac:dyDescent="0.45">
      <c r="A796" s="61" t="s">
        <v>123</v>
      </c>
      <c r="B796" s="62" t="s">
        <v>89</v>
      </c>
      <c r="C796" s="63">
        <v>18206.95</v>
      </c>
      <c r="D796" s="64">
        <v>45519</v>
      </c>
      <c r="E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" spans="1:5" x14ac:dyDescent="0.45">
      <c r="A797" s="61" t="s">
        <v>123</v>
      </c>
      <c r="B797" s="62" t="s">
        <v>91</v>
      </c>
      <c r="C797" s="63">
        <v>18206.95</v>
      </c>
      <c r="D797" s="64">
        <v>45762</v>
      </c>
      <c r="E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" spans="1:5" x14ac:dyDescent="0.45">
      <c r="A798" s="61" t="s">
        <v>123</v>
      </c>
      <c r="B798" s="62" t="s">
        <v>93</v>
      </c>
      <c r="C798" s="63">
        <v>173140.23</v>
      </c>
      <c r="D798" s="64">
        <v>45519</v>
      </c>
      <c r="E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9" spans="1:5" x14ac:dyDescent="0.45">
      <c r="A799" s="61" t="s">
        <v>123</v>
      </c>
      <c r="B799" s="62" t="s">
        <v>95</v>
      </c>
      <c r="C799" s="63">
        <v>2327.15</v>
      </c>
      <c r="D799" s="64">
        <v>45961</v>
      </c>
      <c r="E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0" spans="1:5" x14ac:dyDescent="0.45">
      <c r="A800" s="61" t="s">
        <v>124</v>
      </c>
      <c r="B800" s="62" t="s">
        <v>40</v>
      </c>
      <c r="C800" s="63">
        <v>10195.91</v>
      </c>
      <c r="D800" s="64">
        <v>44880</v>
      </c>
      <c r="E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1" spans="1:5" x14ac:dyDescent="0.45">
      <c r="A801" s="61" t="s">
        <v>124</v>
      </c>
      <c r="B801" s="62" t="s">
        <v>41</v>
      </c>
      <c r="C801" s="63">
        <v>10715.41</v>
      </c>
      <c r="D801" s="64">
        <v>44925</v>
      </c>
      <c r="E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2" spans="1:5" x14ac:dyDescent="0.45">
      <c r="A802" s="61" t="s">
        <v>124</v>
      </c>
      <c r="B802" s="62" t="s">
        <v>42</v>
      </c>
      <c r="C802" s="63">
        <v>9029.6200000000008</v>
      </c>
      <c r="D802" s="64">
        <v>45140</v>
      </c>
      <c r="E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3" spans="1:5" x14ac:dyDescent="0.45">
      <c r="A803" s="61" t="s">
        <v>125</v>
      </c>
      <c r="B803" s="62" t="s">
        <v>47</v>
      </c>
      <c r="C803" s="63">
        <v>332285.53999999998</v>
      </c>
      <c r="D803" s="64">
        <v>45519</v>
      </c>
      <c r="E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4" spans="1:5" x14ac:dyDescent="0.45">
      <c r="A804" s="61" t="s">
        <v>125</v>
      </c>
      <c r="B804" s="62" t="s">
        <v>48</v>
      </c>
      <c r="C804" s="63">
        <v>90454.06</v>
      </c>
      <c r="D804" s="64">
        <v>45519</v>
      </c>
      <c r="E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" spans="1:5" x14ac:dyDescent="0.45">
      <c r="A805" s="61" t="s">
        <v>125</v>
      </c>
      <c r="B805" s="62" t="s">
        <v>49</v>
      </c>
      <c r="C805" s="63">
        <v>321331.86</v>
      </c>
      <c r="D805" s="64">
        <v>45519</v>
      </c>
      <c r="E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6" spans="1:5" x14ac:dyDescent="0.45">
      <c r="A806" s="61" t="s">
        <v>125</v>
      </c>
      <c r="B806" s="62" t="s">
        <v>50</v>
      </c>
      <c r="C806" s="63">
        <v>87472.27</v>
      </c>
      <c r="D806" s="64">
        <v>45519</v>
      </c>
      <c r="E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7" spans="1:5" x14ac:dyDescent="0.45">
      <c r="A807" s="61" t="s">
        <v>125</v>
      </c>
      <c r="B807" s="62" t="s">
        <v>51</v>
      </c>
      <c r="C807" s="63">
        <v>321331.86</v>
      </c>
      <c r="D807" s="64">
        <v>45877</v>
      </c>
      <c r="E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8" spans="1:5" x14ac:dyDescent="0.45">
      <c r="A808" s="61" t="s">
        <v>125</v>
      </c>
      <c r="B808" s="62" t="s">
        <v>52</v>
      </c>
      <c r="C808" s="63">
        <v>87472.27</v>
      </c>
      <c r="D808" s="64">
        <v>45877</v>
      </c>
      <c r="E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9" spans="1:5" x14ac:dyDescent="0.45">
      <c r="A809" s="61" t="s">
        <v>125</v>
      </c>
      <c r="B809" s="62" t="s">
        <v>53</v>
      </c>
      <c r="C809" s="63">
        <v>379807.57</v>
      </c>
      <c r="D809" s="64">
        <v>45519</v>
      </c>
      <c r="E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0" spans="1:5" x14ac:dyDescent="0.45">
      <c r="A810" s="61" t="s">
        <v>125</v>
      </c>
      <c r="B810" s="62" t="s">
        <v>54</v>
      </c>
      <c r="C810" s="63">
        <v>99562.57</v>
      </c>
      <c r="D810" s="64">
        <v>45519</v>
      </c>
      <c r="E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1" spans="1:5" x14ac:dyDescent="0.45">
      <c r="A811" s="61" t="s">
        <v>125</v>
      </c>
      <c r="B811" s="62" t="s">
        <v>55</v>
      </c>
      <c r="C811" s="63">
        <v>297746.92</v>
      </c>
      <c r="D811" s="64">
        <v>45519</v>
      </c>
      <c r="E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" spans="1:5" x14ac:dyDescent="0.45">
      <c r="A812" s="61" t="s">
        <v>125</v>
      </c>
      <c r="B812" s="62" t="s">
        <v>56</v>
      </c>
      <c r="C812" s="63">
        <v>78051.23</v>
      </c>
      <c r="D812" s="64">
        <v>45519</v>
      </c>
      <c r="E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" spans="1:5" x14ac:dyDescent="0.45">
      <c r="A813" s="61" t="s">
        <v>125</v>
      </c>
      <c r="B813" s="62" t="s">
        <v>57</v>
      </c>
      <c r="C813" s="63">
        <v>595022.05000000005</v>
      </c>
      <c r="D813" s="64">
        <v>45877</v>
      </c>
      <c r="E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4" spans="1:5" x14ac:dyDescent="0.45">
      <c r="A814" s="61" t="s">
        <v>125</v>
      </c>
      <c r="B814" s="62" t="s">
        <v>58</v>
      </c>
      <c r="C814" s="63">
        <v>155978.79</v>
      </c>
      <c r="D814" s="64">
        <v>45877</v>
      </c>
      <c r="E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5" spans="1:5" x14ac:dyDescent="0.45">
      <c r="A815" s="61" t="s">
        <v>125</v>
      </c>
      <c r="B815" s="62" t="s">
        <v>40</v>
      </c>
      <c r="C815" s="63">
        <v>1007804.06</v>
      </c>
      <c r="D815" s="64">
        <v>44880</v>
      </c>
      <c r="E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6" spans="1:5" x14ac:dyDescent="0.45">
      <c r="A816" s="61" t="s">
        <v>125</v>
      </c>
      <c r="B816" s="62" t="s">
        <v>59</v>
      </c>
      <c r="C816" s="63">
        <v>199342.73</v>
      </c>
      <c r="D816" s="64">
        <v>44880</v>
      </c>
      <c r="E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7" spans="1:5" x14ac:dyDescent="0.45">
      <c r="A817" s="61" t="s">
        <v>125</v>
      </c>
      <c r="B817" s="62" t="s">
        <v>41</v>
      </c>
      <c r="C817" s="63">
        <v>1059152.93</v>
      </c>
      <c r="D817" s="64">
        <v>44925</v>
      </c>
      <c r="E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8" spans="1:5" x14ac:dyDescent="0.45">
      <c r="A818" s="61" t="s">
        <v>125</v>
      </c>
      <c r="B818" s="62" t="s">
        <v>60</v>
      </c>
      <c r="C818" s="63">
        <v>209499.5</v>
      </c>
      <c r="D818" s="64">
        <v>44925</v>
      </c>
      <c r="E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9" spans="1:5" x14ac:dyDescent="0.45">
      <c r="A819" s="61" t="s">
        <v>125</v>
      </c>
      <c r="B819" s="62" t="s">
        <v>42</v>
      </c>
      <c r="C819" s="63">
        <v>892522.92</v>
      </c>
      <c r="D819" s="64">
        <v>45140</v>
      </c>
      <c r="E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0" spans="1:5" x14ac:dyDescent="0.45">
      <c r="A820" s="61" t="s">
        <v>125</v>
      </c>
      <c r="B820" s="62" t="s">
        <v>61</v>
      </c>
      <c r="C820" s="63">
        <v>176540.23</v>
      </c>
      <c r="D820" s="64">
        <v>45140</v>
      </c>
      <c r="E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1" spans="1:5" x14ac:dyDescent="0.45">
      <c r="A821" s="61" t="s">
        <v>125</v>
      </c>
      <c r="B821" s="62" t="s">
        <v>43</v>
      </c>
      <c r="C821" s="63">
        <v>995622.09</v>
      </c>
      <c r="D821" s="64">
        <v>45504</v>
      </c>
      <c r="E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2" spans="1:5" x14ac:dyDescent="0.45">
      <c r="A822" s="61" t="s">
        <v>125</v>
      </c>
      <c r="B822" s="62" t="s">
        <v>62</v>
      </c>
      <c r="C822" s="63">
        <v>71112</v>
      </c>
      <c r="D822" s="64">
        <v>45504</v>
      </c>
      <c r="E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3" spans="1:5" x14ac:dyDescent="0.45">
      <c r="A823" s="61" t="s">
        <v>125</v>
      </c>
      <c r="B823" s="62" t="s">
        <v>63</v>
      </c>
      <c r="C823" s="63">
        <v>152143.75</v>
      </c>
      <c r="D823" s="64">
        <v>45504</v>
      </c>
      <c r="E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4" spans="1:5" x14ac:dyDescent="0.45">
      <c r="A824" s="61" t="s">
        <v>125</v>
      </c>
      <c r="B824" s="62" t="s">
        <v>44</v>
      </c>
      <c r="C824" s="63">
        <v>995622.09</v>
      </c>
      <c r="D824" s="64">
        <v>45877</v>
      </c>
      <c r="E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5" spans="1:5" x14ac:dyDescent="0.45">
      <c r="A825" s="61" t="s">
        <v>125</v>
      </c>
      <c r="B825" s="62" t="s">
        <v>64</v>
      </c>
      <c r="C825" s="63">
        <v>223293.48</v>
      </c>
      <c r="D825" s="64">
        <v>45877</v>
      </c>
      <c r="E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6" spans="1:5" x14ac:dyDescent="0.45">
      <c r="A826" s="61" t="s">
        <v>125</v>
      </c>
      <c r="B826" s="62" t="s">
        <v>45</v>
      </c>
      <c r="C826" s="63">
        <v>442206.35</v>
      </c>
      <c r="D826" s="64">
        <v>45412</v>
      </c>
      <c r="E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" spans="1:5" x14ac:dyDescent="0.45">
      <c r="A827" s="61" t="s">
        <v>125</v>
      </c>
      <c r="B827" s="62" t="s">
        <v>65</v>
      </c>
      <c r="C827" s="63">
        <v>99175.98</v>
      </c>
      <c r="D827" s="64">
        <v>45412</v>
      </c>
      <c r="E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8" spans="1:5" x14ac:dyDescent="0.45">
      <c r="A828" s="61" t="s">
        <v>125</v>
      </c>
      <c r="B828" s="62" t="s">
        <v>66</v>
      </c>
      <c r="C828" s="63">
        <v>331815.90999999997</v>
      </c>
      <c r="D828" s="64">
        <v>44985</v>
      </c>
      <c r="E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9" spans="1:5" x14ac:dyDescent="0.45">
      <c r="A829" s="61" t="s">
        <v>125</v>
      </c>
      <c r="B829" s="62" t="s">
        <v>67</v>
      </c>
      <c r="C829" s="63">
        <v>70967.289999999994</v>
      </c>
      <c r="D829" s="64">
        <v>44985</v>
      </c>
      <c r="E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0" spans="1:5" x14ac:dyDescent="0.45">
      <c r="A830" s="61" t="s">
        <v>125</v>
      </c>
      <c r="B830" s="62" t="s">
        <v>68</v>
      </c>
      <c r="C830" s="63">
        <v>774133.23</v>
      </c>
      <c r="D830" s="64">
        <v>44985</v>
      </c>
      <c r="E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1" spans="1:5" x14ac:dyDescent="0.45">
      <c r="A831" s="61" t="s">
        <v>125</v>
      </c>
      <c r="B831" s="62" t="s">
        <v>69</v>
      </c>
      <c r="C831" s="63">
        <v>165568.13</v>
      </c>
      <c r="D831" s="64">
        <v>44985</v>
      </c>
      <c r="E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2" spans="1:5" x14ac:dyDescent="0.45">
      <c r="A832" s="61" t="s">
        <v>125</v>
      </c>
      <c r="B832" s="62" t="s">
        <v>70</v>
      </c>
      <c r="C832" s="63">
        <v>555415.62</v>
      </c>
      <c r="D832" s="64">
        <v>45127</v>
      </c>
      <c r="E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3" spans="1:5" x14ac:dyDescent="0.45">
      <c r="A833" s="61" t="s">
        <v>125</v>
      </c>
      <c r="B833" s="62" t="s">
        <v>71</v>
      </c>
      <c r="C833" s="63">
        <v>124566.02</v>
      </c>
      <c r="D833" s="64">
        <v>45127</v>
      </c>
      <c r="E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4" spans="1:5" x14ac:dyDescent="0.45">
      <c r="A834" s="61" t="s">
        <v>125</v>
      </c>
      <c r="B834" s="62" t="s">
        <v>72</v>
      </c>
      <c r="C834" s="63">
        <v>870264.15</v>
      </c>
      <c r="D834" s="64">
        <v>45488</v>
      </c>
      <c r="E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5" spans="1:5" x14ac:dyDescent="0.45">
      <c r="A835" s="61" t="s">
        <v>125</v>
      </c>
      <c r="B835" s="62" t="s">
        <v>73</v>
      </c>
      <c r="C835" s="63">
        <v>195178.79</v>
      </c>
      <c r="D835" s="64">
        <v>45488</v>
      </c>
      <c r="E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6" spans="1:5" x14ac:dyDescent="0.45">
      <c r="A836" s="61" t="s">
        <v>125</v>
      </c>
      <c r="B836" s="62" t="s">
        <v>74</v>
      </c>
      <c r="C836" s="63">
        <v>962918.88</v>
      </c>
      <c r="D836" s="64">
        <v>45853</v>
      </c>
      <c r="E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" spans="1:5" x14ac:dyDescent="0.45">
      <c r="A837" s="61" t="s">
        <v>125</v>
      </c>
      <c r="B837" s="62" t="s">
        <v>75</v>
      </c>
      <c r="C837" s="63">
        <v>215958.95</v>
      </c>
      <c r="D837" s="64">
        <v>45853</v>
      </c>
      <c r="E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" spans="1:5" x14ac:dyDescent="0.45">
      <c r="A838" s="61" t="s">
        <v>125</v>
      </c>
      <c r="B838" s="62" t="s">
        <v>76</v>
      </c>
      <c r="C838" s="63">
        <v>125598.54</v>
      </c>
      <c r="D838" s="64">
        <v>45853</v>
      </c>
      <c r="E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" spans="1:5" x14ac:dyDescent="0.45">
      <c r="A839" s="61" t="s">
        <v>125</v>
      </c>
      <c r="B839" s="62" t="s">
        <v>77</v>
      </c>
      <c r="C839" s="63">
        <v>32924.339999999997</v>
      </c>
      <c r="D839" s="64">
        <v>45853</v>
      </c>
      <c r="E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0" spans="1:5" x14ac:dyDescent="0.45">
      <c r="A840" s="61" t="s">
        <v>125</v>
      </c>
      <c r="B840" s="62" t="s">
        <v>78</v>
      </c>
      <c r="C840" s="63">
        <v>119482.54</v>
      </c>
      <c r="D840" s="64">
        <v>45853</v>
      </c>
      <c r="E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1" spans="1:5" x14ac:dyDescent="0.45">
      <c r="A841" s="61" t="s">
        <v>125</v>
      </c>
      <c r="B841" s="62" t="s">
        <v>79</v>
      </c>
      <c r="C841" s="63">
        <v>31321.1</v>
      </c>
      <c r="D841" s="64">
        <v>45853</v>
      </c>
      <c r="E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2" spans="1:5" x14ac:dyDescent="0.45">
      <c r="A842" s="61" t="s">
        <v>125</v>
      </c>
      <c r="B842" s="62" t="s">
        <v>80</v>
      </c>
      <c r="C842" s="63">
        <v>302755.25</v>
      </c>
      <c r="D842" s="64">
        <v>45541</v>
      </c>
      <c r="E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" spans="1:5" x14ac:dyDescent="0.45">
      <c r="A843" s="61" t="s">
        <v>125</v>
      </c>
      <c r="B843" s="62" t="s">
        <v>81</v>
      </c>
      <c r="C843" s="63">
        <v>301832.87</v>
      </c>
      <c r="D843" s="64">
        <v>45519</v>
      </c>
      <c r="E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" spans="1:5" x14ac:dyDescent="0.45">
      <c r="A844" s="61" t="s">
        <v>125</v>
      </c>
      <c r="B844" s="62" t="s">
        <v>82</v>
      </c>
      <c r="C844" s="63">
        <v>82164.3</v>
      </c>
      <c r="D844" s="64">
        <v>45519</v>
      </c>
      <c r="E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5" spans="1:5" x14ac:dyDescent="0.45">
      <c r="A845" s="61" t="s">
        <v>125</v>
      </c>
      <c r="B845" s="62" t="s">
        <v>83</v>
      </c>
      <c r="C845" s="63">
        <v>292633.86</v>
      </c>
      <c r="D845" s="64">
        <v>45519</v>
      </c>
      <c r="E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6" spans="1:5" x14ac:dyDescent="0.45">
      <c r="A846" s="61" t="s">
        <v>125</v>
      </c>
      <c r="B846" s="62" t="s">
        <v>84</v>
      </c>
      <c r="C846" s="63">
        <v>79660.160000000003</v>
      </c>
      <c r="D846" s="64">
        <v>45519</v>
      </c>
      <c r="E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" spans="1:5" x14ac:dyDescent="0.45">
      <c r="A847" s="61" t="s">
        <v>125</v>
      </c>
      <c r="B847" s="62" t="s">
        <v>85</v>
      </c>
      <c r="C847" s="63">
        <v>292633.86</v>
      </c>
      <c r="D847" s="64">
        <v>45877</v>
      </c>
      <c r="E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8" spans="1:5" x14ac:dyDescent="0.45">
      <c r="A848" s="61" t="s">
        <v>125</v>
      </c>
      <c r="B848" s="62" t="s">
        <v>86</v>
      </c>
      <c r="C848" s="63">
        <v>79660.160000000003</v>
      </c>
      <c r="D848" s="64">
        <v>45877</v>
      </c>
      <c r="E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9" spans="1:5" x14ac:dyDescent="0.45">
      <c r="A849" s="61" t="s">
        <v>125</v>
      </c>
      <c r="B849" s="62" t="s">
        <v>87</v>
      </c>
      <c r="C849" s="63">
        <v>445601.43</v>
      </c>
      <c r="D849" s="64">
        <v>45519</v>
      </c>
      <c r="E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" spans="1:5" x14ac:dyDescent="0.45">
      <c r="A850" s="61" t="s">
        <v>125</v>
      </c>
      <c r="B850" s="62" t="s">
        <v>88</v>
      </c>
      <c r="C850" s="63">
        <v>116809.74</v>
      </c>
      <c r="D850" s="64">
        <v>45519</v>
      </c>
      <c r="E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1" spans="1:5" x14ac:dyDescent="0.45">
      <c r="A851" s="61" t="s">
        <v>125</v>
      </c>
      <c r="B851" s="62" t="s">
        <v>89</v>
      </c>
      <c r="C851" s="63">
        <v>294126.71000000002</v>
      </c>
      <c r="D851" s="64">
        <v>45519</v>
      </c>
      <c r="E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2" spans="1:5" x14ac:dyDescent="0.45">
      <c r="A852" s="61" t="s">
        <v>125</v>
      </c>
      <c r="B852" s="62" t="s">
        <v>90</v>
      </c>
      <c r="C852" s="63">
        <v>77102.240000000005</v>
      </c>
      <c r="D852" s="64">
        <v>45519</v>
      </c>
      <c r="E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" spans="1:5" x14ac:dyDescent="0.45">
      <c r="A853" s="61" t="s">
        <v>125</v>
      </c>
      <c r="B853" s="62" t="s">
        <v>91</v>
      </c>
      <c r="C853" s="63">
        <v>294126.71000000002</v>
      </c>
      <c r="D853" s="64">
        <v>45762</v>
      </c>
      <c r="E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" spans="1:5" x14ac:dyDescent="0.45">
      <c r="A854" s="61" t="s">
        <v>125</v>
      </c>
      <c r="B854" s="62" t="s">
        <v>92</v>
      </c>
      <c r="C854" s="63">
        <v>77102.240000000005</v>
      </c>
      <c r="D854" s="64">
        <v>45762</v>
      </c>
      <c r="E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" spans="1:5" x14ac:dyDescent="0.45">
      <c r="A855" s="61" t="s">
        <v>125</v>
      </c>
      <c r="B855" s="62" t="s">
        <v>93</v>
      </c>
      <c r="C855" s="63">
        <v>2797017.61</v>
      </c>
      <c r="D855" s="64">
        <v>45519</v>
      </c>
      <c r="E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" spans="1:5" x14ac:dyDescent="0.45">
      <c r="A856" s="61" t="s">
        <v>125</v>
      </c>
      <c r="B856" s="62" t="s">
        <v>94</v>
      </c>
      <c r="C856" s="63">
        <v>733208.85</v>
      </c>
      <c r="D856" s="64">
        <v>45519</v>
      </c>
      <c r="E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7" spans="1:5" x14ac:dyDescent="0.45">
      <c r="A857" s="61" t="s">
        <v>125</v>
      </c>
      <c r="B857" s="62" t="s">
        <v>95</v>
      </c>
      <c r="C857" s="63">
        <v>37594.32</v>
      </c>
      <c r="D857" s="64">
        <v>45961</v>
      </c>
      <c r="E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8" spans="1:5" x14ac:dyDescent="0.45">
      <c r="A858" s="61" t="s">
        <v>125</v>
      </c>
      <c r="B858" s="62" t="s">
        <v>96</v>
      </c>
      <c r="C858" s="63">
        <v>9854.9599999999991</v>
      </c>
      <c r="D858" s="64">
        <v>45961</v>
      </c>
      <c r="E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9" spans="1:5" x14ac:dyDescent="0.45">
      <c r="A859" s="61" t="s">
        <v>126</v>
      </c>
      <c r="B859" s="62" t="s">
        <v>47</v>
      </c>
      <c r="C859" s="63">
        <v>1223.1600000000001</v>
      </c>
      <c r="D859" s="64">
        <v>45519</v>
      </c>
      <c r="E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" spans="1:5" x14ac:dyDescent="0.45">
      <c r="A860" s="61" t="s">
        <v>126</v>
      </c>
      <c r="B860" s="62" t="s">
        <v>49</v>
      </c>
      <c r="C860" s="63">
        <v>1182.8399999999999</v>
      </c>
      <c r="D860" s="64">
        <v>45519</v>
      </c>
      <c r="E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" spans="1:5" x14ac:dyDescent="0.45">
      <c r="A861" s="61" t="s">
        <v>126</v>
      </c>
      <c r="B861" s="62" t="s">
        <v>53</v>
      </c>
      <c r="C861" s="63">
        <v>1398.09</v>
      </c>
      <c r="D861" s="64">
        <v>45519</v>
      </c>
      <c r="E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2" spans="1:5" x14ac:dyDescent="0.45">
      <c r="A862" s="61" t="s">
        <v>126</v>
      </c>
      <c r="B862" s="62" t="s">
        <v>55</v>
      </c>
      <c r="C862" s="63">
        <v>1096.02</v>
      </c>
      <c r="D862" s="64">
        <v>45519</v>
      </c>
      <c r="E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3" spans="1:5" x14ac:dyDescent="0.45">
      <c r="A863" s="61" t="s">
        <v>126</v>
      </c>
      <c r="B863" s="62" t="s">
        <v>40</v>
      </c>
      <c r="C863" s="63">
        <v>3271.83</v>
      </c>
      <c r="D863" s="64">
        <v>44880</v>
      </c>
      <c r="E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" spans="1:5" x14ac:dyDescent="0.45">
      <c r="A864" s="61" t="s">
        <v>126</v>
      </c>
      <c r="B864" s="62" t="s">
        <v>41</v>
      </c>
      <c r="C864" s="63">
        <v>3438.53</v>
      </c>
      <c r="D864" s="64">
        <v>44925</v>
      </c>
      <c r="E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5" spans="1:5" x14ac:dyDescent="0.45">
      <c r="A865" s="61" t="s">
        <v>126</v>
      </c>
      <c r="B865" s="62" t="s">
        <v>42</v>
      </c>
      <c r="C865" s="63">
        <v>2897.57</v>
      </c>
      <c r="D865" s="64">
        <v>45139</v>
      </c>
      <c r="E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6" spans="1:5" x14ac:dyDescent="0.45">
      <c r="A866" s="61" t="s">
        <v>126</v>
      </c>
      <c r="B866" s="62" t="s">
        <v>43</v>
      </c>
      <c r="C866" s="63">
        <v>3664.93</v>
      </c>
      <c r="D866" s="64">
        <v>45504</v>
      </c>
      <c r="E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7" spans="1:5" x14ac:dyDescent="0.45">
      <c r="A867" s="61" t="s">
        <v>126</v>
      </c>
      <c r="B867" s="62" t="s">
        <v>45</v>
      </c>
      <c r="C867" s="63">
        <v>1627.78</v>
      </c>
      <c r="D867" s="64">
        <v>45412</v>
      </c>
      <c r="E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8" spans="1:5" x14ac:dyDescent="0.45">
      <c r="A868" s="61" t="s">
        <v>126</v>
      </c>
      <c r="B868" s="62" t="s">
        <v>66</v>
      </c>
      <c r="C868" s="63">
        <v>1164.79</v>
      </c>
      <c r="D868" s="64">
        <v>44985</v>
      </c>
      <c r="E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9" spans="1:5" x14ac:dyDescent="0.45">
      <c r="A869" s="61" t="s">
        <v>126</v>
      </c>
      <c r="B869" s="62" t="s">
        <v>68</v>
      </c>
      <c r="C869" s="63">
        <v>2717.48</v>
      </c>
      <c r="D869" s="64">
        <v>44985</v>
      </c>
      <c r="E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0" spans="1:5" x14ac:dyDescent="0.45">
      <c r="A870" s="61" t="s">
        <v>126</v>
      </c>
      <c r="B870" s="62" t="s">
        <v>70</v>
      </c>
      <c r="C870" s="63">
        <v>2044.51</v>
      </c>
      <c r="D870" s="64">
        <v>45127</v>
      </c>
      <c r="E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1" spans="1:5" x14ac:dyDescent="0.45">
      <c r="A871" s="61" t="s">
        <v>126</v>
      </c>
      <c r="B871" s="62" t="s">
        <v>72</v>
      </c>
      <c r="C871" s="63">
        <v>3203.49</v>
      </c>
      <c r="D871" s="64">
        <v>45488</v>
      </c>
      <c r="E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2" spans="1:5" x14ac:dyDescent="0.45">
      <c r="A872" s="61" t="s">
        <v>126</v>
      </c>
      <c r="B872" s="62" t="s">
        <v>74</v>
      </c>
      <c r="C872" s="63">
        <v>3544.55</v>
      </c>
      <c r="D872" s="64">
        <v>45853</v>
      </c>
      <c r="E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3" spans="1:5" x14ac:dyDescent="0.45">
      <c r="A873" s="61" t="s">
        <v>126</v>
      </c>
      <c r="B873" s="62" t="s">
        <v>76</v>
      </c>
      <c r="C873" s="63">
        <v>462.33</v>
      </c>
      <c r="D873" s="64">
        <v>45853</v>
      </c>
      <c r="E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" spans="1:5" x14ac:dyDescent="0.45">
      <c r="A874" s="61" t="s">
        <v>126</v>
      </c>
      <c r="B874" s="62" t="s">
        <v>78</v>
      </c>
      <c r="C874" s="63">
        <v>439.82</v>
      </c>
      <c r="D874" s="64">
        <v>45853</v>
      </c>
      <c r="E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" spans="1:5" x14ac:dyDescent="0.45">
      <c r="A875" s="61" t="s">
        <v>126</v>
      </c>
      <c r="B875" s="62" t="s">
        <v>80</v>
      </c>
      <c r="C875" s="63">
        <v>882.99</v>
      </c>
      <c r="D875" s="64">
        <v>45546</v>
      </c>
      <c r="E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6" spans="1:5" x14ac:dyDescent="0.45">
      <c r="A876" s="61" t="s">
        <v>126</v>
      </c>
      <c r="B876" s="62" t="s">
        <v>81</v>
      </c>
      <c r="C876" s="63">
        <v>1111.06</v>
      </c>
      <c r="D876" s="64">
        <v>45519</v>
      </c>
      <c r="E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" spans="1:5" x14ac:dyDescent="0.45">
      <c r="A877" s="61" t="s">
        <v>126</v>
      </c>
      <c r="B877" s="62" t="s">
        <v>83</v>
      </c>
      <c r="C877" s="63">
        <v>1077.2</v>
      </c>
      <c r="D877" s="64">
        <v>45519</v>
      </c>
      <c r="E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" spans="1:5" x14ac:dyDescent="0.45">
      <c r="A878" s="61" t="s">
        <v>126</v>
      </c>
      <c r="B878" s="62" t="s">
        <v>87</v>
      </c>
      <c r="C878" s="63">
        <v>1640.28</v>
      </c>
      <c r="D878" s="64">
        <v>45519</v>
      </c>
      <c r="E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9" spans="1:5" x14ac:dyDescent="0.45">
      <c r="A879" s="61" t="s">
        <v>126</v>
      </c>
      <c r="B879" s="62" t="s">
        <v>89</v>
      </c>
      <c r="C879" s="63">
        <v>1082.69</v>
      </c>
      <c r="D879" s="64">
        <v>45519</v>
      </c>
      <c r="E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" spans="1:5" x14ac:dyDescent="0.45">
      <c r="A880" s="61" t="s">
        <v>126</v>
      </c>
      <c r="B880" s="62" t="s">
        <v>91</v>
      </c>
      <c r="C880" s="63">
        <v>1082.69</v>
      </c>
      <c r="D880" s="64">
        <v>45762</v>
      </c>
      <c r="E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1" spans="1:5" x14ac:dyDescent="0.45">
      <c r="A881" s="61" t="s">
        <v>126</v>
      </c>
      <c r="B881" s="62" t="s">
        <v>93</v>
      </c>
      <c r="C881" s="63">
        <v>10295.959999999999</v>
      </c>
      <c r="D881" s="64">
        <v>45519</v>
      </c>
      <c r="E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2" spans="1:5" x14ac:dyDescent="0.45">
      <c r="A882" s="61" t="s">
        <v>127</v>
      </c>
      <c r="B882" s="62" t="s">
        <v>47</v>
      </c>
      <c r="C882" s="63">
        <v>46559.55</v>
      </c>
      <c r="D882" s="64">
        <v>45519</v>
      </c>
      <c r="E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" spans="1:5" x14ac:dyDescent="0.45">
      <c r="A883" s="61" t="s">
        <v>127</v>
      </c>
      <c r="B883" s="62" t="s">
        <v>48</v>
      </c>
      <c r="C883" s="63">
        <v>12674.34</v>
      </c>
      <c r="D883" s="64">
        <v>45519</v>
      </c>
      <c r="E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4" spans="1:5" x14ac:dyDescent="0.45">
      <c r="A884" s="61" t="s">
        <v>127</v>
      </c>
      <c r="B884" s="62" t="s">
        <v>49</v>
      </c>
      <c r="C884" s="63">
        <v>45024.73</v>
      </c>
      <c r="D884" s="64">
        <v>45519</v>
      </c>
      <c r="E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" spans="1:5" x14ac:dyDescent="0.45">
      <c r="A885" s="61" t="s">
        <v>127</v>
      </c>
      <c r="B885" s="62" t="s">
        <v>50</v>
      </c>
      <c r="C885" s="63">
        <v>12256.53</v>
      </c>
      <c r="D885" s="64">
        <v>45519</v>
      </c>
      <c r="E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" spans="1:5" x14ac:dyDescent="0.45">
      <c r="A886" s="61" t="s">
        <v>127</v>
      </c>
      <c r="B886" s="62" t="s">
        <v>51</v>
      </c>
      <c r="C886" s="63">
        <v>45024.73</v>
      </c>
      <c r="D886" s="64">
        <v>45877</v>
      </c>
      <c r="E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7" spans="1:5" x14ac:dyDescent="0.45">
      <c r="A887" s="61" t="s">
        <v>127</v>
      </c>
      <c r="B887" s="62" t="s">
        <v>52</v>
      </c>
      <c r="C887" s="63">
        <v>12256.53</v>
      </c>
      <c r="D887" s="64">
        <v>45877</v>
      </c>
      <c r="E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8" spans="1:5" x14ac:dyDescent="0.45">
      <c r="A888" s="61" t="s">
        <v>127</v>
      </c>
      <c r="B888" s="62" t="s">
        <v>53</v>
      </c>
      <c r="C888" s="63">
        <v>53218.29</v>
      </c>
      <c r="D888" s="64">
        <v>45519</v>
      </c>
      <c r="E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9" spans="1:5" x14ac:dyDescent="0.45">
      <c r="A889" s="61" t="s">
        <v>127</v>
      </c>
      <c r="B889" s="62" t="s">
        <v>54</v>
      </c>
      <c r="C889" s="63">
        <v>13950.62</v>
      </c>
      <c r="D889" s="64">
        <v>45519</v>
      </c>
      <c r="E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" spans="1:5" x14ac:dyDescent="0.45">
      <c r="A890" s="61" t="s">
        <v>127</v>
      </c>
      <c r="B890" s="62" t="s">
        <v>55</v>
      </c>
      <c r="C890" s="63">
        <v>41720.03</v>
      </c>
      <c r="D890" s="64">
        <v>45519</v>
      </c>
      <c r="E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" spans="1:5" x14ac:dyDescent="0.45">
      <c r="A891" s="61" t="s">
        <v>127</v>
      </c>
      <c r="B891" s="62" t="s">
        <v>56</v>
      </c>
      <c r="C891" s="63">
        <v>10936.47</v>
      </c>
      <c r="D891" s="64">
        <v>45519</v>
      </c>
      <c r="E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" spans="1:5" x14ac:dyDescent="0.45">
      <c r="A892" s="61" t="s">
        <v>127</v>
      </c>
      <c r="B892" s="62" t="s">
        <v>57</v>
      </c>
      <c r="C892" s="63">
        <v>83373.95</v>
      </c>
      <c r="D892" s="64">
        <v>45877</v>
      </c>
      <c r="E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3" spans="1:5" x14ac:dyDescent="0.45">
      <c r="A893" s="61" t="s">
        <v>127</v>
      </c>
      <c r="B893" s="62" t="s">
        <v>58</v>
      </c>
      <c r="C893" s="63">
        <v>21855.61</v>
      </c>
      <c r="D893" s="64">
        <v>45877</v>
      </c>
      <c r="E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4" spans="1:5" x14ac:dyDescent="0.45">
      <c r="A894" s="61" t="s">
        <v>127</v>
      </c>
      <c r="B894" s="62" t="s">
        <v>40</v>
      </c>
      <c r="C894" s="63">
        <v>124542.11</v>
      </c>
      <c r="D894" s="64">
        <v>44880</v>
      </c>
      <c r="E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5" spans="1:5" x14ac:dyDescent="0.45">
      <c r="A895" s="61" t="s">
        <v>127</v>
      </c>
      <c r="B895" s="62" t="s">
        <v>59</v>
      </c>
      <c r="C895" s="63">
        <v>27931.72</v>
      </c>
      <c r="D895" s="64">
        <v>44880</v>
      </c>
      <c r="E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6" spans="1:5" x14ac:dyDescent="0.45">
      <c r="A896" s="61" t="s">
        <v>127</v>
      </c>
      <c r="B896" s="62" t="s">
        <v>41</v>
      </c>
      <c r="C896" s="63">
        <v>130887.67999999999</v>
      </c>
      <c r="D896" s="64">
        <v>44925</v>
      </c>
      <c r="E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7" spans="1:5" x14ac:dyDescent="0.45">
      <c r="A897" s="61" t="s">
        <v>127</v>
      </c>
      <c r="B897" s="62" t="s">
        <v>60</v>
      </c>
      <c r="C897" s="63">
        <v>29354.87</v>
      </c>
      <c r="D897" s="64">
        <v>44925</v>
      </c>
      <c r="E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8" spans="1:5" x14ac:dyDescent="0.45">
      <c r="A898" s="61" t="s">
        <v>127</v>
      </c>
      <c r="B898" s="62" t="s">
        <v>42</v>
      </c>
      <c r="C898" s="63">
        <v>110295.93</v>
      </c>
      <c r="D898" s="64">
        <v>45139</v>
      </c>
      <c r="E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9" spans="1:5" x14ac:dyDescent="0.45">
      <c r="A899" s="61" t="s">
        <v>127</v>
      </c>
      <c r="B899" s="62" t="s">
        <v>61</v>
      </c>
      <c r="C899" s="63">
        <v>24736.65</v>
      </c>
      <c r="D899" s="64">
        <v>45139</v>
      </c>
      <c r="E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0" spans="1:5" x14ac:dyDescent="0.45">
      <c r="A900" s="61" t="s">
        <v>127</v>
      </c>
      <c r="B900" s="62" t="s">
        <v>43</v>
      </c>
      <c r="C900" s="63">
        <v>139505.66</v>
      </c>
      <c r="D900" s="64">
        <v>45504</v>
      </c>
      <c r="E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1" spans="1:5" x14ac:dyDescent="0.45">
      <c r="A901" s="61" t="s">
        <v>127</v>
      </c>
      <c r="B901" s="62" t="s">
        <v>62</v>
      </c>
      <c r="C901" s="63">
        <v>19199.39</v>
      </c>
      <c r="D901" s="64">
        <v>45504</v>
      </c>
      <c r="E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2" spans="1:5" x14ac:dyDescent="0.45">
      <c r="A902" s="61" t="s">
        <v>127</v>
      </c>
      <c r="B902" s="62" t="s">
        <v>63</v>
      </c>
      <c r="C902" s="63">
        <v>21318.240000000002</v>
      </c>
      <c r="D902" s="64">
        <v>45504</v>
      </c>
      <c r="E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3" spans="1:5" x14ac:dyDescent="0.45">
      <c r="A903" s="61" t="s">
        <v>127</v>
      </c>
      <c r="B903" s="62" t="s">
        <v>44</v>
      </c>
      <c r="C903" s="63">
        <v>139505.66</v>
      </c>
      <c r="D903" s="64">
        <v>45877</v>
      </c>
      <c r="E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4" spans="1:5" x14ac:dyDescent="0.45">
      <c r="A904" s="61" t="s">
        <v>127</v>
      </c>
      <c r="B904" s="62" t="s">
        <v>64</v>
      </c>
      <c r="C904" s="63">
        <v>31287.68</v>
      </c>
      <c r="D904" s="64">
        <v>45877</v>
      </c>
      <c r="E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5" spans="1:5" x14ac:dyDescent="0.45">
      <c r="A905" s="61" t="s">
        <v>127</v>
      </c>
      <c r="B905" s="62" t="s">
        <v>45</v>
      </c>
      <c r="C905" s="63">
        <v>61961.55</v>
      </c>
      <c r="D905" s="64">
        <v>45412</v>
      </c>
      <c r="E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6" spans="1:5" x14ac:dyDescent="0.45">
      <c r="A906" s="61" t="s">
        <v>127</v>
      </c>
      <c r="B906" s="62" t="s">
        <v>65</v>
      </c>
      <c r="C906" s="63">
        <v>13896.45</v>
      </c>
      <c r="D906" s="64">
        <v>45412</v>
      </c>
      <c r="E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" spans="1:5" x14ac:dyDescent="0.45">
      <c r="A907" s="61" t="s">
        <v>127</v>
      </c>
      <c r="B907" s="62" t="s">
        <v>66</v>
      </c>
      <c r="C907" s="63">
        <v>44337.79</v>
      </c>
      <c r="D907" s="64">
        <v>44985</v>
      </c>
      <c r="E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" spans="1:5" x14ac:dyDescent="0.45">
      <c r="A908" s="61" t="s">
        <v>127</v>
      </c>
      <c r="B908" s="62" t="s">
        <v>67</v>
      </c>
      <c r="C908" s="63">
        <v>9943.8799999999992</v>
      </c>
      <c r="D908" s="64">
        <v>44985</v>
      </c>
      <c r="E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9" spans="1:5" x14ac:dyDescent="0.45">
      <c r="A909" s="61" t="s">
        <v>127</v>
      </c>
      <c r="B909" s="62" t="s">
        <v>68</v>
      </c>
      <c r="C909" s="63">
        <v>103440.96000000001</v>
      </c>
      <c r="D909" s="64">
        <v>44985</v>
      </c>
      <c r="E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0" spans="1:5" x14ac:dyDescent="0.45">
      <c r="A910" s="61" t="s">
        <v>127</v>
      </c>
      <c r="B910" s="62" t="s">
        <v>69</v>
      </c>
      <c r="C910" s="63">
        <v>23199.25</v>
      </c>
      <c r="D910" s="64">
        <v>44985</v>
      </c>
      <c r="E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1" spans="1:5" x14ac:dyDescent="0.45">
      <c r="A911" s="61" t="s">
        <v>127</v>
      </c>
      <c r="B911" s="62" t="s">
        <v>70</v>
      </c>
      <c r="C911" s="63">
        <v>77824.33</v>
      </c>
      <c r="D911" s="64">
        <v>45127</v>
      </c>
      <c r="E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2" spans="1:5" x14ac:dyDescent="0.45">
      <c r="A912" s="61" t="s">
        <v>127</v>
      </c>
      <c r="B912" s="62" t="s">
        <v>71</v>
      </c>
      <c r="C912" s="63">
        <v>17454.080000000002</v>
      </c>
      <c r="D912" s="64">
        <v>45127</v>
      </c>
      <c r="E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3" spans="1:5" x14ac:dyDescent="0.45">
      <c r="A913" s="61" t="s">
        <v>127</v>
      </c>
      <c r="B913" s="62" t="s">
        <v>72</v>
      </c>
      <c r="C913" s="63">
        <v>121940.62</v>
      </c>
      <c r="D913" s="64">
        <v>45488</v>
      </c>
      <c r="E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4" spans="1:5" x14ac:dyDescent="0.45">
      <c r="A914" s="61" t="s">
        <v>127</v>
      </c>
      <c r="B914" s="62" t="s">
        <v>73</v>
      </c>
      <c r="C914" s="63">
        <v>27348.28</v>
      </c>
      <c r="D914" s="64">
        <v>45488</v>
      </c>
      <c r="E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5" spans="1:5" x14ac:dyDescent="0.45">
      <c r="A915" s="61" t="s">
        <v>127</v>
      </c>
      <c r="B915" s="62" t="s">
        <v>74</v>
      </c>
      <c r="C915" s="63">
        <v>134923.32</v>
      </c>
      <c r="D915" s="64">
        <v>45853</v>
      </c>
      <c r="E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" spans="1:5" x14ac:dyDescent="0.45">
      <c r="A916" s="61" t="s">
        <v>127</v>
      </c>
      <c r="B916" s="62" t="s">
        <v>75</v>
      </c>
      <c r="C916" s="63">
        <v>30259.97</v>
      </c>
      <c r="D916" s="64">
        <v>45853</v>
      </c>
      <c r="E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7" spans="1:5" x14ac:dyDescent="0.45">
      <c r="A917" s="61" t="s">
        <v>127</v>
      </c>
      <c r="B917" s="62" t="s">
        <v>76</v>
      </c>
      <c r="C917" s="63">
        <v>17598.75</v>
      </c>
      <c r="D917" s="64">
        <v>45853</v>
      </c>
      <c r="E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8" spans="1:5" x14ac:dyDescent="0.45">
      <c r="A918" s="61" t="s">
        <v>127</v>
      </c>
      <c r="B918" s="62" t="s">
        <v>77</v>
      </c>
      <c r="C918" s="63">
        <v>4613.33</v>
      </c>
      <c r="D918" s="64">
        <v>45853</v>
      </c>
      <c r="E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9" spans="1:5" x14ac:dyDescent="0.45">
      <c r="A919" s="61" t="s">
        <v>127</v>
      </c>
      <c r="B919" s="62" t="s">
        <v>78</v>
      </c>
      <c r="C919" s="63">
        <v>16741.79</v>
      </c>
      <c r="D919" s="64">
        <v>45853</v>
      </c>
      <c r="E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" spans="1:5" x14ac:dyDescent="0.45">
      <c r="A920" s="61" t="s">
        <v>127</v>
      </c>
      <c r="B920" s="62" t="s">
        <v>79</v>
      </c>
      <c r="C920" s="63">
        <v>4388.68</v>
      </c>
      <c r="D920" s="64">
        <v>45853</v>
      </c>
      <c r="E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" spans="1:5" x14ac:dyDescent="0.45">
      <c r="A921" s="61" t="s">
        <v>127</v>
      </c>
      <c r="B921" s="62" t="s">
        <v>80</v>
      </c>
      <c r="C921" s="63">
        <v>42421.79</v>
      </c>
      <c r="D921" s="64">
        <v>45546</v>
      </c>
      <c r="E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2" spans="1:5" x14ac:dyDescent="0.45">
      <c r="A922" s="61" t="s">
        <v>127</v>
      </c>
      <c r="B922" s="62" t="s">
        <v>81</v>
      </c>
      <c r="C922" s="63">
        <v>42292.55</v>
      </c>
      <c r="D922" s="64">
        <v>45519</v>
      </c>
      <c r="E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" spans="1:5" x14ac:dyDescent="0.45">
      <c r="A923" s="61" t="s">
        <v>127</v>
      </c>
      <c r="B923" s="62" t="s">
        <v>82</v>
      </c>
      <c r="C923" s="63">
        <v>11512.79</v>
      </c>
      <c r="D923" s="64">
        <v>45519</v>
      </c>
      <c r="E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4" spans="1:5" x14ac:dyDescent="0.45">
      <c r="A924" s="61" t="s">
        <v>127</v>
      </c>
      <c r="B924" s="62" t="s">
        <v>83</v>
      </c>
      <c r="C924" s="63">
        <v>41003.589999999997</v>
      </c>
      <c r="D924" s="64">
        <v>45519</v>
      </c>
      <c r="E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5" spans="1:5" x14ac:dyDescent="0.45">
      <c r="A925" s="61" t="s">
        <v>127</v>
      </c>
      <c r="B925" s="62" t="s">
        <v>84</v>
      </c>
      <c r="C925" s="63">
        <v>11161.91</v>
      </c>
      <c r="D925" s="64">
        <v>45519</v>
      </c>
      <c r="E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" spans="1:5" x14ac:dyDescent="0.45">
      <c r="A926" s="61" t="s">
        <v>127</v>
      </c>
      <c r="B926" s="62" t="s">
        <v>85</v>
      </c>
      <c r="C926" s="63">
        <v>41003.589999999997</v>
      </c>
      <c r="D926" s="64">
        <v>45877</v>
      </c>
      <c r="E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7" spans="1:5" x14ac:dyDescent="0.45">
      <c r="A927" s="61" t="s">
        <v>127</v>
      </c>
      <c r="B927" s="62" t="s">
        <v>86</v>
      </c>
      <c r="C927" s="63">
        <v>11161.91</v>
      </c>
      <c r="D927" s="64">
        <v>45877</v>
      </c>
      <c r="E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8" spans="1:5" x14ac:dyDescent="0.45">
      <c r="A928" s="61" t="s">
        <v>127</v>
      </c>
      <c r="B928" s="62" t="s">
        <v>87</v>
      </c>
      <c r="C928" s="63">
        <v>62437.27</v>
      </c>
      <c r="D928" s="64">
        <v>45519</v>
      </c>
      <c r="E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9" spans="1:5" x14ac:dyDescent="0.45">
      <c r="A929" s="61" t="s">
        <v>127</v>
      </c>
      <c r="B929" s="62" t="s">
        <v>88</v>
      </c>
      <c r="C929" s="63">
        <v>16367.28</v>
      </c>
      <c r="D929" s="64">
        <v>45519</v>
      </c>
      <c r="E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" spans="1:5" x14ac:dyDescent="0.45">
      <c r="A930" s="61" t="s">
        <v>127</v>
      </c>
      <c r="B930" s="62" t="s">
        <v>89</v>
      </c>
      <c r="C930" s="63">
        <v>41212.769999999997</v>
      </c>
      <c r="D930" s="64">
        <v>45519</v>
      </c>
      <c r="E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1" spans="1:5" x14ac:dyDescent="0.45">
      <c r="A931" s="61" t="s">
        <v>127</v>
      </c>
      <c r="B931" s="62" t="s">
        <v>90</v>
      </c>
      <c r="C931" s="63">
        <v>10803.5</v>
      </c>
      <c r="D931" s="64">
        <v>45519</v>
      </c>
      <c r="E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2" spans="1:5" x14ac:dyDescent="0.45">
      <c r="A932" s="61" t="s">
        <v>127</v>
      </c>
      <c r="B932" s="62" t="s">
        <v>91</v>
      </c>
      <c r="C932" s="63">
        <v>41212.769999999997</v>
      </c>
      <c r="D932" s="64">
        <v>45762</v>
      </c>
      <c r="E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3" spans="1:5" x14ac:dyDescent="0.45">
      <c r="A933" s="61" t="s">
        <v>127</v>
      </c>
      <c r="B933" s="62" t="s">
        <v>92</v>
      </c>
      <c r="C933" s="63">
        <v>10803.5</v>
      </c>
      <c r="D933" s="64">
        <v>45762</v>
      </c>
      <c r="E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4" spans="1:5" x14ac:dyDescent="0.45">
      <c r="A934" s="61" t="s">
        <v>127</v>
      </c>
      <c r="B934" s="62" t="s">
        <v>93</v>
      </c>
      <c r="C934" s="63">
        <v>391915.56</v>
      </c>
      <c r="D934" s="64">
        <v>45519</v>
      </c>
      <c r="E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5" spans="1:5" x14ac:dyDescent="0.45">
      <c r="A935" s="61" t="s">
        <v>127</v>
      </c>
      <c r="B935" s="62" t="s">
        <v>94</v>
      </c>
      <c r="C935" s="63">
        <v>102736.56</v>
      </c>
      <c r="D935" s="64">
        <v>45519</v>
      </c>
      <c r="E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6" spans="1:5" x14ac:dyDescent="0.45">
      <c r="A936" s="61" t="s">
        <v>127</v>
      </c>
      <c r="B936" s="62" t="s">
        <v>95</v>
      </c>
      <c r="C936" s="63">
        <v>5267.68</v>
      </c>
      <c r="D936" s="64">
        <v>45961</v>
      </c>
      <c r="E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37" spans="1:5" x14ac:dyDescent="0.45">
      <c r="A937" s="61" t="s">
        <v>127</v>
      </c>
      <c r="B937" s="62" t="s">
        <v>96</v>
      </c>
      <c r="C937" s="63">
        <v>1380.87</v>
      </c>
      <c r="D937" s="64">
        <v>45961</v>
      </c>
      <c r="E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38" spans="1:5" x14ac:dyDescent="0.45">
      <c r="A938" s="61" t="s">
        <v>128</v>
      </c>
      <c r="B938" s="62" t="s">
        <v>47</v>
      </c>
      <c r="C938" s="63">
        <v>3818.27</v>
      </c>
      <c r="D938" s="64">
        <v>45519</v>
      </c>
      <c r="E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9" spans="1:5" x14ac:dyDescent="0.45">
      <c r="A939" s="61" t="s">
        <v>128</v>
      </c>
      <c r="B939" s="62" t="s">
        <v>49</v>
      </c>
      <c r="C939" s="63">
        <v>3692.4</v>
      </c>
      <c r="D939" s="64">
        <v>45519</v>
      </c>
      <c r="E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40" spans="1:5" x14ac:dyDescent="0.45">
      <c r="A940" s="61" t="s">
        <v>128</v>
      </c>
      <c r="B940" s="62" t="s">
        <v>51</v>
      </c>
      <c r="C940" s="63">
        <v>3692.4</v>
      </c>
      <c r="D940" s="64">
        <v>45877</v>
      </c>
      <c r="E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41" spans="1:5" x14ac:dyDescent="0.45">
      <c r="A941" s="61" t="s">
        <v>128</v>
      </c>
      <c r="B941" s="62" t="s">
        <v>53</v>
      </c>
      <c r="C941" s="63">
        <v>4364.34</v>
      </c>
      <c r="D941" s="64">
        <v>45519</v>
      </c>
      <c r="E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42" spans="1:5" x14ac:dyDescent="0.45">
      <c r="A942" s="61" t="s">
        <v>128</v>
      </c>
      <c r="B942" s="62" t="s">
        <v>55</v>
      </c>
      <c r="C942" s="63">
        <v>3421.39</v>
      </c>
      <c r="D942" s="64">
        <v>45519</v>
      </c>
      <c r="E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43" spans="1:5" x14ac:dyDescent="0.45">
      <c r="A943" s="61" t="s">
        <v>128</v>
      </c>
      <c r="B943" s="62" t="s">
        <v>57</v>
      </c>
      <c r="C943" s="63">
        <v>6837.35</v>
      </c>
      <c r="D943" s="64">
        <v>45877</v>
      </c>
      <c r="E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44" spans="1:5" x14ac:dyDescent="0.45">
      <c r="A944" s="61" t="s">
        <v>128</v>
      </c>
      <c r="B944" s="62" t="s">
        <v>40</v>
      </c>
      <c r="C944" s="63">
        <v>10213.48</v>
      </c>
      <c r="D944" s="64">
        <v>44880</v>
      </c>
      <c r="E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45" spans="1:5" x14ac:dyDescent="0.45">
      <c r="A945" s="61" t="s">
        <v>128</v>
      </c>
      <c r="B945" s="62" t="s">
        <v>41</v>
      </c>
      <c r="C945" s="63">
        <v>10733.87</v>
      </c>
      <c r="D945" s="64">
        <v>44925</v>
      </c>
      <c r="E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46" spans="1:5" x14ac:dyDescent="0.45">
      <c r="A946" s="61" t="s">
        <v>128</v>
      </c>
      <c r="B946" s="62" t="s">
        <v>42</v>
      </c>
      <c r="C946" s="63">
        <v>9045.18</v>
      </c>
      <c r="D946" s="64">
        <v>45140</v>
      </c>
      <c r="E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47" spans="1:5" x14ac:dyDescent="0.45">
      <c r="A947" s="61" t="s">
        <v>128</v>
      </c>
      <c r="B947" s="62" t="s">
        <v>43</v>
      </c>
      <c r="C947" s="63">
        <v>11440.62</v>
      </c>
      <c r="D947" s="64">
        <v>45504</v>
      </c>
      <c r="E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48" spans="1:5" x14ac:dyDescent="0.45">
      <c r="A948" s="61" t="s">
        <v>128</v>
      </c>
      <c r="B948" s="62" t="s">
        <v>44</v>
      </c>
      <c r="C948" s="63">
        <v>11440.62</v>
      </c>
      <c r="D948" s="64">
        <v>45877</v>
      </c>
      <c r="E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49" spans="1:5" x14ac:dyDescent="0.45">
      <c r="A949" s="61" t="s">
        <v>128</v>
      </c>
      <c r="B949" s="62" t="s">
        <v>45</v>
      </c>
      <c r="C949" s="63">
        <v>5081.3599999999997</v>
      </c>
      <c r="D949" s="64">
        <v>45412</v>
      </c>
      <c r="E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50" spans="1:5" x14ac:dyDescent="0.45">
      <c r="A950" s="61" t="s">
        <v>128</v>
      </c>
      <c r="B950" s="62" t="s">
        <v>66</v>
      </c>
      <c r="C950" s="63">
        <v>3636.07</v>
      </c>
      <c r="D950" s="64">
        <v>44985</v>
      </c>
      <c r="E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51" spans="1:5" x14ac:dyDescent="0.45">
      <c r="A951" s="61" t="s">
        <v>128</v>
      </c>
      <c r="B951" s="62" t="s">
        <v>68</v>
      </c>
      <c r="C951" s="63">
        <v>8483.01</v>
      </c>
      <c r="D951" s="64">
        <v>44985</v>
      </c>
      <c r="E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52" spans="1:5" x14ac:dyDescent="0.45">
      <c r="A952" s="61" t="s">
        <v>128</v>
      </c>
      <c r="B952" s="62" t="s">
        <v>70</v>
      </c>
      <c r="C952" s="63">
        <v>6382.24</v>
      </c>
      <c r="D952" s="64">
        <v>45127</v>
      </c>
      <c r="E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53" spans="1:5" x14ac:dyDescent="0.45">
      <c r="A953" s="61" t="s">
        <v>128</v>
      </c>
      <c r="B953" s="62" t="s">
        <v>72</v>
      </c>
      <c r="C953" s="63">
        <v>10000.14</v>
      </c>
      <c r="D953" s="64">
        <v>45488</v>
      </c>
      <c r="E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54" spans="1:5" x14ac:dyDescent="0.45">
      <c r="A954" s="61" t="s">
        <v>128</v>
      </c>
      <c r="B954" s="62" t="s">
        <v>74</v>
      </c>
      <c r="C954" s="63">
        <v>11064.83</v>
      </c>
      <c r="D954" s="64">
        <v>45853</v>
      </c>
      <c r="E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5" spans="1:5" x14ac:dyDescent="0.45">
      <c r="A955" s="61" t="s">
        <v>128</v>
      </c>
      <c r="B955" s="62" t="s">
        <v>76</v>
      </c>
      <c r="C955" s="63">
        <v>1443.24</v>
      </c>
      <c r="D955" s="64">
        <v>45853</v>
      </c>
      <c r="E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6" spans="1:5" x14ac:dyDescent="0.45">
      <c r="A956" s="61" t="s">
        <v>128</v>
      </c>
      <c r="B956" s="62" t="s">
        <v>78</v>
      </c>
      <c r="C956" s="63">
        <v>1372.96</v>
      </c>
      <c r="D956" s="64">
        <v>45853</v>
      </c>
      <c r="E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7" spans="1:5" x14ac:dyDescent="0.45">
      <c r="A957" s="61" t="s">
        <v>128</v>
      </c>
      <c r="B957" s="62" t="s">
        <v>80</v>
      </c>
      <c r="C957" s="63">
        <v>2756.38</v>
      </c>
      <c r="D957" s="64">
        <v>45541</v>
      </c>
      <c r="E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8" spans="1:5" x14ac:dyDescent="0.45">
      <c r="A958" s="61" t="s">
        <v>128</v>
      </c>
      <c r="B958" s="62" t="s">
        <v>81</v>
      </c>
      <c r="C958" s="63">
        <v>3468.34</v>
      </c>
      <c r="D958" s="64">
        <v>45519</v>
      </c>
      <c r="E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59" spans="1:5" x14ac:dyDescent="0.45">
      <c r="A959" s="61" t="s">
        <v>128</v>
      </c>
      <c r="B959" s="62" t="s">
        <v>83</v>
      </c>
      <c r="C959" s="63">
        <v>3362.63</v>
      </c>
      <c r="D959" s="64">
        <v>45519</v>
      </c>
      <c r="E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0" spans="1:5" x14ac:dyDescent="0.45">
      <c r="A960" s="61" t="s">
        <v>128</v>
      </c>
      <c r="B960" s="62" t="s">
        <v>85</v>
      </c>
      <c r="C960" s="63">
        <v>3362.63</v>
      </c>
      <c r="D960" s="64">
        <v>45877</v>
      </c>
      <c r="E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61" spans="1:5" x14ac:dyDescent="0.45">
      <c r="A961" s="61" t="s">
        <v>128</v>
      </c>
      <c r="B961" s="62" t="s">
        <v>87</v>
      </c>
      <c r="C961" s="63">
        <v>5120.37</v>
      </c>
      <c r="D961" s="64">
        <v>45519</v>
      </c>
      <c r="E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2" spans="1:5" x14ac:dyDescent="0.45">
      <c r="A962" s="61" t="s">
        <v>128</v>
      </c>
      <c r="B962" s="62" t="s">
        <v>89</v>
      </c>
      <c r="C962" s="63">
        <v>3379.79</v>
      </c>
      <c r="D962" s="64">
        <v>45519</v>
      </c>
      <c r="E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3" spans="1:5" x14ac:dyDescent="0.45">
      <c r="A963" s="61" t="s">
        <v>128</v>
      </c>
      <c r="B963" s="62" t="s">
        <v>91</v>
      </c>
      <c r="C963" s="63">
        <v>3379.79</v>
      </c>
      <c r="D963" s="64">
        <v>45762</v>
      </c>
      <c r="E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4" spans="1:5" x14ac:dyDescent="0.45">
      <c r="A964" s="61" t="s">
        <v>128</v>
      </c>
      <c r="B964" s="62" t="s">
        <v>93</v>
      </c>
      <c r="C964" s="63">
        <v>32140.31</v>
      </c>
      <c r="D964" s="64">
        <v>45519</v>
      </c>
      <c r="E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5" spans="1:5" x14ac:dyDescent="0.45">
      <c r="A965" s="61" t="s">
        <v>128</v>
      </c>
      <c r="B965" s="62" t="s">
        <v>95</v>
      </c>
      <c r="C965" s="63">
        <v>431.99</v>
      </c>
      <c r="D965" s="64">
        <v>45961</v>
      </c>
      <c r="E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66" spans="1:5" x14ac:dyDescent="0.45">
      <c r="A966" s="61" t="s">
        <v>129</v>
      </c>
      <c r="B966" s="62" t="s">
        <v>47</v>
      </c>
      <c r="C966" s="63">
        <v>2812.87</v>
      </c>
      <c r="D966" s="64">
        <v>45519</v>
      </c>
      <c r="E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7" spans="1:5" x14ac:dyDescent="0.45">
      <c r="A967" s="61" t="s">
        <v>129</v>
      </c>
      <c r="B967" s="62" t="s">
        <v>49</v>
      </c>
      <c r="C967" s="63">
        <v>2720.15</v>
      </c>
      <c r="D967" s="64">
        <v>45519</v>
      </c>
      <c r="E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68" spans="1:5" x14ac:dyDescent="0.45">
      <c r="A968" s="61" t="s">
        <v>129</v>
      </c>
      <c r="B968" s="62" t="s">
        <v>51</v>
      </c>
      <c r="C968" s="63">
        <v>2720.15</v>
      </c>
      <c r="D968" s="64">
        <v>45877</v>
      </c>
      <c r="E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69" spans="1:5" x14ac:dyDescent="0.45">
      <c r="A969" s="61" t="s">
        <v>129</v>
      </c>
      <c r="B969" s="62" t="s">
        <v>53</v>
      </c>
      <c r="C969" s="63">
        <v>3215.16</v>
      </c>
      <c r="D969" s="64">
        <v>45519</v>
      </c>
      <c r="E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70" spans="1:5" x14ac:dyDescent="0.45">
      <c r="A970" s="61" t="s">
        <v>129</v>
      </c>
      <c r="B970" s="62" t="s">
        <v>55</v>
      </c>
      <c r="C970" s="63">
        <v>2520.5</v>
      </c>
      <c r="D970" s="64">
        <v>45519</v>
      </c>
      <c r="E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71" spans="1:5" x14ac:dyDescent="0.45">
      <c r="A971" s="61" t="s">
        <v>129</v>
      </c>
      <c r="B971" s="62" t="s">
        <v>57</v>
      </c>
      <c r="C971" s="63">
        <v>5037</v>
      </c>
      <c r="D971" s="64">
        <v>45877</v>
      </c>
      <c r="E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72" spans="1:5" x14ac:dyDescent="0.45">
      <c r="A972" s="61" t="s">
        <v>129</v>
      </c>
      <c r="B972" s="62" t="s">
        <v>40</v>
      </c>
      <c r="C972" s="63">
        <v>7524.15</v>
      </c>
      <c r="D972" s="64">
        <v>44880</v>
      </c>
      <c r="E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73" spans="1:5" x14ac:dyDescent="0.45">
      <c r="A973" s="61" t="s">
        <v>129</v>
      </c>
      <c r="B973" s="62" t="s">
        <v>41</v>
      </c>
      <c r="C973" s="63">
        <v>7907.52</v>
      </c>
      <c r="D973" s="64">
        <v>44925</v>
      </c>
      <c r="E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74" spans="1:5" x14ac:dyDescent="0.45">
      <c r="A974" s="61" t="s">
        <v>129</v>
      </c>
      <c r="B974" s="62" t="s">
        <v>42</v>
      </c>
      <c r="C974" s="63">
        <v>6663.48</v>
      </c>
      <c r="D974" s="64">
        <v>45139</v>
      </c>
      <c r="E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75" spans="1:5" x14ac:dyDescent="0.45">
      <c r="A975" s="61" t="s">
        <v>129</v>
      </c>
      <c r="B975" s="62" t="s">
        <v>43</v>
      </c>
      <c r="C975" s="63">
        <v>8428.17</v>
      </c>
      <c r="D975" s="64">
        <v>45504</v>
      </c>
      <c r="E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76" spans="1:5" x14ac:dyDescent="0.45">
      <c r="A976" s="61" t="s">
        <v>129</v>
      </c>
      <c r="B976" s="62" t="s">
        <v>44</v>
      </c>
      <c r="C976" s="63">
        <v>8428.17</v>
      </c>
      <c r="D976" s="64">
        <v>45877</v>
      </c>
      <c r="E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77" spans="1:5" x14ac:dyDescent="0.45">
      <c r="A977" s="61" t="s">
        <v>129</v>
      </c>
      <c r="B977" s="62" t="s">
        <v>45</v>
      </c>
      <c r="C977" s="63">
        <v>3743.38</v>
      </c>
      <c r="D977" s="64">
        <v>45412</v>
      </c>
      <c r="E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78" spans="1:5" x14ac:dyDescent="0.45">
      <c r="A978" s="61" t="s">
        <v>129</v>
      </c>
      <c r="B978" s="62" t="s">
        <v>66</v>
      </c>
      <c r="C978" s="63">
        <v>2678.65</v>
      </c>
      <c r="D978" s="64">
        <v>44985</v>
      </c>
      <c r="E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79" spans="1:5" x14ac:dyDescent="0.45">
      <c r="A979" s="61" t="s">
        <v>129</v>
      </c>
      <c r="B979" s="62" t="s">
        <v>68</v>
      </c>
      <c r="C979" s="63">
        <v>6249.34</v>
      </c>
      <c r="D979" s="64">
        <v>44985</v>
      </c>
      <c r="E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80" spans="1:5" x14ac:dyDescent="0.45">
      <c r="A980" s="61" t="s">
        <v>129</v>
      </c>
      <c r="B980" s="62" t="s">
        <v>70</v>
      </c>
      <c r="C980" s="63">
        <v>4701.72</v>
      </c>
      <c r="D980" s="64">
        <v>45127</v>
      </c>
      <c r="E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81" spans="1:5" x14ac:dyDescent="0.45">
      <c r="A981" s="61" t="s">
        <v>129</v>
      </c>
      <c r="B981" s="62" t="s">
        <v>72</v>
      </c>
      <c r="C981" s="63">
        <v>7366.98</v>
      </c>
      <c r="D981" s="64">
        <v>45488</v>
      </c>
      <c r="E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82" spans="1:5" x14ac:dyDescent="0.45">
      <c r="A982" s="61" t="s">
        <v>129</v>
      </c>
      <c r="B982" s="62" t="s">
        <v>74</v>
      </c>
      <c r="C982" s="63">
        <v>8151.33</v>
      </c>
      <c r="D982" s="64">
        <v>45853</v>
      </c>
      <c r="E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3" spans="1:5" x14ac:dyDescent="0.45">
      <c r="A983" s="61" t="s">
        <v>129</v>
      </c>
      <c r="B983" s="62" t="s">
        <v>76</v>
      </c>
      <c r="C983" s="63">
        <v>1063.22</v>
      </c>
      <c r="D983" s="64">
        <v>45853</v>
      </c>
      <c r="E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4" spans="1:5" x14ac:dyDescent="0.45">
      <c r="A984" s="61" t="s">
        <v>129</v>
      </c>
      <c r="B984" s="62" t="s">
        <v>78</v>
      </c>
      <c r="C984" s="63">
        <v>1011.45</v>
      </c>
      <c r="D984" s="64">
        <v>45853</v>
      </c>
      <c r="E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5" spans="1:5" x14ac:dyDescent="0.45">
      <c r="A985" s="61" t="s">
        <v>129</v>
      </c>
      <c r="B985" s="62" t="s">
        <v>80</v>
      </c>
      <c r="C985" s="63">
        <v>2030.59</v>
      </c>
      <c r="D985" s="64">
        <v>45546</v>
      </c>
      <c r="E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6" spans="1:5" x14ac:dyDescent="0.45">
      <c r="A986" s="61" t="s">
        <v>129</v>
      </c>
      <c r="B986" s="62" t="s">
        <v>81</v>
      </c>
      <c r="C986" s="63">
        <v>2555.08</v>
      </c>
      <c r="D986" s="64">
        <v>45519</v>
      </c>
      <c r="E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7" spans="1:5" x14ac:dyDescent="0.45">
      <c r="A987" s="61" t="s">
        <v>129</v>
      </c>
      <c r="B987" s="62" t="s">
        <v>83</v>
      </c>
      <c r="C987" s="63">
        <v>2477.21</v>
      </c>
      <c r="D987" s="64">
        <v>45519</v>
      </c>
      <c r="E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88" spans="1:5" x14ac:dyDescent="0.45">
      <c r="A988" s="61" t="s">
        <v>129</v>
      </c>
      <c r="B988" s="62" t="s">
        <v>85</v>
      </c>
      <c r="C988" s="63">
        <v>2477.21</v>
      </c>
      <c r="D988" s="64">
        <v>45877</v>
      </c>
      <c r="E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89" spans="1:5" x14ac:dyDescent="0.45">
      <c r="A989" s="61" t="s">
        <v>129</v>
      </c>
      <c r="B989" s="62" t="s">
        <v>87</v>
      </c>
      <c r="C989" s="63">
        <v>3772.12</v>
      </c>
      <c r="D989" s="64">
        <v>45519</v>
      </c>
      <c r="E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0" spans="1:5" x14ac:dyDescent="0.45">
      <c r="A990" s="61" t="s">
        <v>129</v>
      </c>
      <c r="B990" s="62" t="s">
        <v>89</v>
      </c>
      <c r="C990" s="63">
        <v>2489.85</v>
      </c>
      <c r="D990" s="64">
        <v>45519</v>
      </c>
      <c r="E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1" spans="1:5" x14ac:dyDescent="0.45">
      <c r="A991" s="61" t="s">
        <v>129</v>
      </c>
      <c r="B991" s="62" t="s">
        <v>91</v>
      </c>
      <c r="C991" s="63">
        <v>2489.85</v>
      </c>
      <c r="D991" s="64">
        <v>45762</v>
      </c>
      <c r="E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2" spans="1:5" x14ac:dyDescent="0.45">
      <c r="A992" s="61" t="s">
        <v>129</v>
      </c>
      <c r="B992" s="62" t="s">
        <v>93</v>
      </c>
      <c r="C992" s="63">
        <v>23677.39</v>
      </c>
      <c r="D992" s="64">
        <v>45519</v>
      </c>
      <c r="E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3" spans="1:5" x14ac:dyDescent="0.45">
      <c r="A993" s="61" t="s">
        <v>129</v>
      </c>
      <c r="B993" s="62" t="s">
        <v>95</v>
      </c>
      <c r="C993" s="63">
        <v>318.24</v>
      </c>
      <c r="D993" s="64">
        <v>45961</v>
      </c>
      <c r="E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94" spans="1:5" x14ac:dyDescent="0.45">
      <c r="A994" s="61" t="s">
        <v>130</v>
      </c>
      <c r="B994" s="62" t="s">
        <v>47</v>
      </c>
      <c r="C994" s="63">
        <v>26250.3</v>
      </c>
      <c r="D994" s="64">
        <v>45519</v>
      </c>
      <c r="E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5" spans="1:5" x14ac:dyDescent="0.45">
      <c r="A995" s="61" t="s">
        <v>130</v>
      </c>
      <c r="B995" s="62" t="s">
        <v>49</v>
      </c>
      <c r="C995" s="63">
        <v>25384.97</v>
      </c>
      <c r="D995" s="64">
        <v>45519</v>
      </c>
      <c r="E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6" spans="1:5" x14ac:dyDescent="0.45">
      <c r="A996" s="61" t="s">
        <v>130</v>
      </c>
      <c r="B996" s="62" t="s">
        <v>51</v>
      </c>
      <c r="C996" s="63">
        <v>25384.97</v>
      </c>
      <c r="D996" s="64">
        <v>45877</v>
      </c>
      <c r="E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97" spans="1:5" x14ac:dyDescent="0.45">
      <c r="A997" s="61" t="s">
        <v>130</v>
      </c>
      <c r="B997" s="62" t="s">
        <v>53</v>
      </c>
      <c r="C997" s="63">
        <v>30004.51</v>
      </c>
      <c r="D997" s="64">
        <v>45519</v>
      </c>
      <c r="E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8" spans="1:5" x14ac:dyDescent="0.45">
      <c r="A998" s="61" t="s">
        <v>130</v>
      </c>
      <c r="B998" s="62" t="s">
        <v>55</v>
      </c>
      <c r="C998" s="63">
        <v>23521.78</v>
      </c>
      <c r="D998" s="64">
        <v>45519</v>
      </c>
      <c r="E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99" spans="1:5" x14ac:dyDescent="0.45">
      <c r="A999" s="61" t="s">
        <v>130</v>
      </c>
      <c r="B999" s="62" t="s">
        <v>57</v>
      </c>
      <c r="C999" s="63">
        <v>47006.29</v>
      </c>
      <c r="D999" s="64">
        <v>45877</v>
      </c>
      <c r="E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00" spans="1:5" x14ac:dyDescent="0.45">
      <c r="A1000" s="61" t="s">
        <v>130</v>
      </c>
      <c r="B1000" s="62" t="s">
        <v>40</v>
      </c>
      <c r="C1000" s="63">
        <v>70216.92</v>
      </c>
      <c r="D1000" s="64">
        <v>44880</v>
      </c>
      <c r="E1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01" spans="1:5" x14ac:dyDescent="0.45">
      <c r="A1001" s="61" t="s">
        <v>130</v>
      </c>
      <c r="B1001" s="62" t="s">
        <v>41</v>
      </c>
      <c r="C1001" s="63">
        <v>73794.559999999998</v>
      </c>
      <c r="D1001" s="64">
        <v>44925</v>
      </c>
      <c r="E1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02" spans="1:5" x14ac:dyDescent="0.45">
      <c r="A1002" s="61" t="s">
        <v>130</v>
      </c>
      <c r="B1002" s="62" t="s">
        <v>42</v>
      </c>
      <c r="C1002" s="63">
        <v>62184.92</v>
      </c>
      <c r="D1002" s="64">
        <v>45140</v>
      </c>
      <c r="E1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03" spans="1:5" x14ac:dyDescent="0.45">
      <c r="A1003" s="61" t="s">
        <v>130</v>
      </c>
      <c r="B1003" s="62" t="s">
        <v>43</v>
      </c>
      <c r="C1003" s="63">
        <v>78653.39</v>
      </c>
      <c r="D1003" s="64">
        <v>45504</v>
      </c>
      <c r="E1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04" spans="1:5" x14ac:dyDescent="0.45">
      <c r="A1004" s="61" t="s">
        <v>130</v>
      </c>
      <c r="B1004" s="62" t="s">
        <v>44</v>
      </c>
      <c r="C1004" s="63">
        <v>78653.39</v>
      </c>
      <c r="D1004" s="64">
        <v>45877</v>
      </c>
      <c r="E1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05" spans="1:5" x14ac:dyDescent="0.45">
      <c r="A1005" s="61" t="s">
        <v>130</v>
      </c>
      <c r="B1005" s="62" t="s">
        <v>45</v>
      </c>
      <c r="C1005" s="63">
        <v>34933.96</v>
      </c>
      <c r="D1005" s="64">
        <v>45412</v>
      </c>
      <c r="E1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06" spans="1:5" x14ac:dyDescent="0.45">
      <c r="A1006" s="61" t="s">
        <v>130</v>
      </c>
      <c r="B1006" s="62" t="s">
        <v>66</v>
      </c>
      <c r="C1006" s="63">
        <v>24997.68</v>
      </c>
      <c r="D1006" s="64">
        <v>44985</v>
      </c>
      <c r="E1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07" spans="1:5" x14ac:dyDescent="0.45">
      <c r="A1007" s="61" t="s">
        <v>130</v>
      </c>
      <c r="B1007" s="62" t="s">
        <v>68</v>
      </c>
      <c r="C1007" s="63">
        <v>58320.08</v>
      </c>
      <c r="D1007" s="64">
        <v>44985</v>
      </c>
      <c r="E1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08" spans="1:5" x14ac:dyDescent="0.45">
      <c r="A1008" s="61" t="s">
        <v>130</v>
      </c>
      <c r="B1008" s="62" t="s">
        <v>70</v>
      </c>
      <c r="C1008" s="63">
        <v>43877.41</v>
      </c>
      <c r="D1008" s="64">
        <v>45127</v>
      </c>
      <c r="E1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09" spans="1:5" x14ac:dyDescent="0.45">
      <c r="A1009" s="61" t="s">
        <v>130</v>
      </c>
      <c r="B1009" s="62" t="s">
        <v>72</v>
      </c>
      <c r="C1009" s="63">
        <v>68750.2</v>
      </c>
      <c r="D1009" s="64">
        <v>45488</v>
      </c>
      <c r="E1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10" spans="1:5" x14ac:dyDescent="0.45">
      <c r="A1010" s="61" t="s">
        <v>130</v>
      </c>
      <c r="B1010" s="62" t="s">
        <v>74</v>
      </c>
      <c r="C1010" s="63">
        <v>76069.86</v>
      </c>
      <c r="D1010" s="64">
        <v>45853</v>
      </c>
      <c r="E1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1" spans="1:5" x14ac:dyDescent="0.45">
      <c r="A1011" s="61" t="s">
        <v>130</v>
      </c>
      <c r="B1011" s="62" t="s">
        <v>76</v>
      </c>
      <c r="C1011" s="63">
        <v>9922.19</v>
      </c>
      <c r="D1011" s="64">
        <v>45853</v>
      </c>
      <c r="E1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2" spans="1:5" x14ac:dyDescent="0.45">
      <c r="A1012" s="61" t="s">
        <v>130</v>
      </c>
      <c r="B1012" s="62" t="s">
        <v>78</v>
      </c>
      <c r="C1012" s="63">
        <v>9439.0300000000007</v>
      </c>
      <c r="D1012" s="64">
        <v>45853</v>
      </c>
      <c r="E1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3" spans="1:5" x14ac:dyDescent="0.45">
      <c r="A1013" s="61" t="s">
        <v>130</v>
      </c>
      <c r="B1013" s="62" t="s">
        <v>80</v>
      </c>
      <c r="C1013" s="63">
        <v>18949.91</v>
      </c>
      <c r="D1013" s="64">
        <v>45541</v>
      </c>
      <c r="E1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4" spans="1:5" x14ac:dyDescent="0.45">
      <c r="A1014" s="61" t="s">
        <v>130</v>
      </c>
      <c r="B1014" s="62" t="s">
        <v>81</v>
      </c>
      <c r="C1014" s="63">
        <v>23844.57</v>
      </c>
      <c r="D1014" s="64">
        <v>45519</v>
      </c>
      <c r="E1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5" spans="1:5" x14ac:dyDescent="0.45">
      <c r="A1015" s="61" t="s">
        <v>130</v>
      </c>
      <c r="B1015" s="62" t="s">
        <v>83</v>
      </c>
      <c r="C1015" s="63">
        <v>23117.85</v>
      </c>
      <c r="D1015" s="64">
        <v>45519</v>
      </c>
      <c r="E1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6" spans="1:5" x14ac:dyDescent="0.45">
      <c r="A1016" s="61" t="s">
        <v>130</v>
      </c>
      <c r="B1016" s="62" t="s">
        <v>85</v>
      </c>
      <c r="C1016" s="63">
        <v>23117.85</v>
      </c>
      <c r="D1016" s="64">
        <v>45877</v>
      </c>
      <c r="E1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17" spans="1:5" x14ac:dyDescent="0.45">
      <c r="A1017" s="61" t="s">
        <v>130</v>
      </c>
      <c r="B1017" s="62" t="s">
        <v>87</v>
      </c>
      <c r="C1017" s="63">
        <v>35202.17</v>
      </c>
      <c r="D1017" s="64">
        <v>45519</v>
      </c>
      <c r="E1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8" spans="1:5" x14ac:dyDescent="0.45">
      <c r="A1018" s="61" t="s">
        <v>130</v>
      </c>
      <c r="B1018" s="62" t="s">
        <v>89</v>
      </c>
      <c r="C1018" s="63">
        <v>23235.79</v>
      </c>
      <c r="D1018" s="64">
        <v>45519</v>
      </c>
      <c r="E1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19" spans="1:5" x14ac:dyDescent="0.45">
      <c r="A1019" s="61" t="s">
        <v>130</v>
      </c>
      <c r="B1019" s="62" t="s">
        <v>91</v>
      </c>
      <c r="C1019" s="63">
        <v>23235.79</v>
      </c>
      <c r="D1019" s="64">
        <v>45762</v>
      </c>
      <c r="E1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0" spans="1:5" x14ac:dyDescent="0.45">
      <c r="A1020" s="61" t="s">
        <v>130</v>
      </c>
      <c r="B1020" s="62" t="s">
        <v>93</v>
      </c>
      <c r="C1020" s="63">
        <v>220962.25</v>
      </c>
      <c r="D1020" s="64">
        <v>45519</v>
      </c>
      <c r="E1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1" spans="1:5" x14ac:dyDescent="0.45">
      <c r="A1021" s="61" t="s">
        <v>130</v>
      </c>
      <c r="B1021" s="62" t="s">
        <v>95</v>
      </c>
      <c r="C1021" s="63">
        <v>2969.92</v>
      </c>
      <c r="D1021" s="64">
        <v>45961</v>
      </c>
      <c r="E1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22" spans="1:5" x14ac:dyDescent="0.45">
      <c r="A1022" s="61" t="s">
        <v>131</v>
      </c>
      <c r="B1022" s="62" t="s">
        <v>47</v>
      </c>
      <c r="C1022" s="63">
        <v>13834.12</v>
      </c>
      <c r="D1022" s="64">
        <v>45519</v>
      </c>
      <c r="E1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3" spans="1:5" x14ac:dyDescent="0.45">
      <c r="A1023" s="61" t="s">
        <v>131</v>
      </c>
      <c r="B1023" s="62" t="s">
        <v>49</v>
      </c>
      <c r="C1023" s="63">
        <v>13378.08</v>
      </c>
      <c r="D1023" s="64">
        <v>45519</v>
      </c>
      <c r="E1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4" spans="1:5" x14ac:dyDescent="0.45">
      <c r="A1024" s="61" t="s">
        <v>131</v>
      </c>
      <c r="B1024" s="62" t="s">
        <v>51</v>
      </c>
      <c r="C1024" s="63">
        <v>13378.08</v>
      </c>
      <c r="D1024" s="64">
        <v>45877</v>
      </c>
      <c r="E1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25" spans="1:5" x14ac:dyDescent="0.45">
      <c r="A1025" s="61" t="s">
        <v>131</v>
      </c>
      <c r="B1025" s="62" t="s">
        <v>53</v>
      </c>
      <c r="C1025" s="63">
        <v>15812.61</v>
      </c>
      <c r="D1025" s="64">
        <v>45519</v>
      </c>
      <c r="E1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6" spans="1:5" x14ac:dyDescent="0.45">
      <c r="A1026" s="61" t="s">
        <v>131</v>
      </c>
      <c r="B1026" s="62" t="s">
        <v>55</v>
      </c>
      <c r="C1026" s="63">
        <v>12396.16</v>
      </c>
      <c r="D1026" s="64">
        <v>45519</v>
      </c>
      <c r="E1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27" spans="1:5" x14ac:dyDescent="0.45">
      <c r="A1027" s="61" t="s">
        <v>131</v>
      </c>
      <c r="B1027" s="62" t="s">
        <v>57</v>
      </c>
      <c r="C1027" s="63">
        <v>24772.69</v>
      </c>
      <c r="D1027" s="64">
        <v>45877</v>
      </c>
      <c r="E1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28" spans="1:5" x14ac:dyDescent="0.45">
      <c r="A1028" s="61" t="s">
        <v>131</v>
      </c>
      <c r="B1028" s="62" t="s">
        <v>40</v>
      </c>
      <c r="C1028" s="63">
        <v>37004.870000000003</v>
      </c>
      <c r="D1028" s="64">
        <v>44880</v>
      </c>
      <c r="E1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29" spans="1:5" x14ac:dyDescent="0.45">
      <c r="A1029" s="61" t="s">
        <v>131</v>
      </c>
      <c r="B1029" s="62" t="s">
        <v>41</v>
      </c>
      <c r="C1029" s="63">
        <v>38890.32</v>
      </c>
      <c r="D1029" s="64">
        <v>44925</v>
      </c>
      <c r="E1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30" spans="1:5" x14ac:dyDescent="0.45">
      <c r="A1030" s="61" t="s">
        <v>131</v>
      </c>
      <c r="B1030" s="62" t="s">
        <v>42</v>
      </c>
      <c r="C1030" s="63">
        <v>32771.94</v>
      </c>
      <c r="D1030" s="64">
        <v>45140</v>
      </c>
      <c r="E1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31" spans="1:5" x14ac:dyDescent="0.45">
      <c r="A1031" s="61" t="s">
        <v>131</v>
      </c>
      <c r="B1031" s="62" t="s">
        <v>43</v>
      </c>
      <c r="C1031" s="63">
        <v>41450.959999999999</v>
      </c>
      <c r="D1031" s="64">
        <v>45504</v>
      </c>
      <c r="E1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32" spans="1:5" x14ac:dyDescent="0.45">
      <c r="A1032" s="61" t="s">
        <v>131</v>
      </c>
      <c r="B1032" s="62" t="s">
        <v>44</v>
      </c>
      <c r="C1032" s="63">
        <v>41450.959999999999</v>
      </c>
      <c r="D1032" s="64">
        <v>45877</v>
      </c>
      <c r="E1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33" spans="1:5" x14ac:dyDescent="0.45">
      <c r="A1033" s="61" t="s">
        <v>131</v>
      </c>
      <c r="B1033" s="62" t="s">
        <v>45</v>
      </c>
      <c r="C1033" s="63">
        <v>18410.48</v>
      </c>
      <c r="D1033" s="64">
        <v>45412</v>
      </c>
      <c r="E1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34" spans="1:5" x14ac:dyDescent="0.45">
      <c r="A1034" s="61" t="s">
        <v>131</v>
      </c>
      <c r="B1034" s="62" t="s">
        <v>66</v>
      </c>
      <c r="C1034" s="63">
        <v>13173.97</v>
      </c>
      <c r="D1034" s="64">
        <v>44985</v>
      </c>
      <c r="E1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35" spans="1:5" x14ac:dyDescent="0.45">
      <c r="A1035" s="61" t="s">
        <v>131</v>
      </c>
      <c r="B1035" s="62" t="s">
        <v>68</v>
      </c>
      <c r="C1035" s="63">
        <v>30735.15</v>
      </c>
      <c r="D1035" s="64">
        <v>44985</v>
      </c>
      <c r="E1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36" spans="1:5" x14ac:dyDescent="0.45">
      <c r="A1036" s="61" t="s">
        <v>131</v>
      </c>
      <c r="B1036" s="62" t="s">
        <v>70</v>
      </c>
      <c r="C1036" s="63">
        <v>23123.74</v>
      </c>
      <c r="D1036" s="64">
        <v>45127</v>
      </c>
      <c r="E1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37" spans="1:5" x14ac:dyDescent="0.45">
      <c r="A1037" s="61" t="s">
        <v>131</v>
      </c>
      <c r="B1037" s="62" t="s">
        <v>72</v>
      </c>
      <c r="C1037" s="63">
        <v>36231.9</v>
      </c>
      <c r="D1037" s="64">
        <v>45488</v>
      </c>
      <c r="E1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38" spans="1:5" x14ac:dyDescent="0.45">
      <c r="A1038" s="61" t="s">
        <v>131</v>
      </c>
      <c r="B1038" s="62" t="s">
        <v>74</v>
      </c>
      <c r="C1038" s="63">
        <v>40089.42</v>
      </c>
      <c r="D1038" s="64">
        <v>45853</v>
      </c>
      <c r="E1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39" spans="1:5" x14ac:dyDescent="0.45">
      <c r="A1039" s="61" t="s">
        <v>131</v>
      </c>
      <c r="B1039" s="62" t="s">
        <v>76</v>
      </c>
      <c r="C1039" s="63">
        <v>5229.07</v>
      </c>
      <c r="D1039" s="64">
        <v>45853</v>
      </c>
      <c r="E1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0" spans="1:5" x14ac:dyDescent="0.45">
      <c r="A1040" s="61" t="s">
        <v>131</v>
      </c>
      <c r="B1040" s="62" t="s">
        <v>78</v>
      </c>
      <c r="C1040" s="63">
        <v>4974.4399999999996</v>
      </c>
      <c r="D1040" s="64">
        <v>45853</v>
      </c>
      <c r="E1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1" spans="1:5" x14ac:dyDescent="0.45">
      <c r="A1041" s="61" t="s">
        <v>131</v>
      </c>
      <c r="B1041" s="62" t="s">
        <v>80</v>
      </c>
      <c r="C1041" s="63">
        <v>9986.75</v>
      </c>
      <c r="D1041" s="64">
        <v>45541</v>
      </c>
      <c r="E1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2" spans="1:5" x14ac:dyDescent="0.45">
      <c r="A1042" s="61" t="s">
        <v>131</v>
      </c>
      <c r="B1042" s="62" t="s">
        <v>81</v>
      </c>
      <c r="C1042" s="63">
        <v>12566.28</v>
      </c>
      <c r="D1042" s="64">
        <v>45519</v>
      </c>
      <c r="E1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3" spans="1:5" x14ac:dyDescent="0.45">
      <c r="A1043" s="61" t="s">
        <v>131</v>
      </c>
      <c r="B1043" s="62" t="s">
        <v>83</v>
      </c>
      <c r="C1043" s="63">
        <v>12183.29</v>
      </c>
      <c r="D1043" s="64">
        <v>45519</v>
      </c>
      <c r="E1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4" spans="1:5" x14ac:dyDescent="0.45">
      <c r="A1044" s="61" t="s">
        <v>131</v>
      </c>
      <c r="B1044" s="62" t="s">
        <v>85</v>
      </c>
      <c r="C1044" s="63">
        <v>12183.29</v>
      </c>
      <c r="D1044" s="64">
        <v>45877</v>
      </c>
      <c r="E1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45" spans="1:5" x14ac:dyDescent="0.45">
      <c r="A1045" s="61" t="s">
        <v>131</v>
      </c>
      <c r="B1045" s="62" t="s">
        <v>87</v>
      </c>
      <c r="C1045" s="63">
        <v>18551.82</v>
      </c>
      <c r="D1045" s="64">
        <v>45519</v>
      </c>
      <c r="E1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6" spans="1:5" x14ac:dyDescent="0.45">
      <c r="A1046" s="61" t="s">
        <v>131</v>
      </c>
      <c r="B1046" s="62" t="s">
        <v>89</v>
      </c>
      <c r="C1046" s="63">
        <v>12245.44</v>
      </c>
      <c r="D1046" s="64">
        <v>45519</v>
      </c>
      <c r="E1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7" spans="1:5" x14ac:dyDescent="0.45">
      <c r="A1047" s="61" t="s">
        <v>131</v>
      </c>
      <c r="B1047" s="62" t="s">
        <v>91</v>
      </c>
      <c r="C1047" s="63">
        <v>12245.44</v>
      </c>
      <c r="D1047" s="64">
        <v>45762</v>
      </c>
      <c r="E1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8" spans="1:5" x14ac:dyDescent="0.45">
      <c r="A1048" s="61" t="s">
        <v>131</v>
      </c>
      <c r="B1048" s="62" t="s">
        <v>93</v>
      </c>
      <c r="C1048" s="63">
        <v>116448.85</v>
      </c>
      <c r="D1048" s="64">
        <v>45519</v>
      </c>
      <c r="E1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49" spans="1:5" x14ac:dyDescent="0.45">
      <c r="A1049" s="61" t="s">
        <v>131</v>
      </c>
      <c r="B1049" s="62" t="s">
        <v>95</v>
      </c>
      <c r="C1049" s="63">
        <v>1565.17</v>
      </c>
      <c r="D1049" s="64">
        <v>45961</v>
      </c>
      <c r="E1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50" spans="1:5" x14ac:dyDescent="0.45">
      <c r="A1050" s="61" t="s">
        <v>132</v>
      </c>
      <c r="B1050" s="62" t="s">
        <v>47</v>
      </c>
      <c r="C1050" s="63">
        <v>44477.81</v>
      </c>
      <c r="D1050" s="64">
        <v>45519</v>
      </c>
      <c r="E1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1" spans="1:5" x14ac:dyDescent="0.45">
      <c r="A1051" s="61" t="s">
        <v>132</v>
      </c>
      <c r="B1051" s="62" t="s">
        <v>48</v>
      </c>
      <c r="C1051" s="63">
        <v>12107.65</v>
      </c>
      <c r="D1051" s="64">
        <v>45519</v>
      </c>
      <c r="E1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2" spans="1:5" x14ac:dyDescent="0.45">
      <c r="A1052" s="61" t="s">
        <v>132</v>
      </c>
      <c r="B1052" s="62" t="s">
        <v>49</v>
      </c>
      <c r="C1052" s="63">
        <v>43011.62</v>
      </c>
      <c r="D1052" s="64">
        <v>45519</v>
      </c>
      <c r="E1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3" spans="1:5" x14ac:dyDescent="0.45">
      <c r="A1053" s="61" t="s">
        <v>132</v>
      </c>
      <c r="B1053" s="62" t="s">
        <v>50</v>
      </c>
      <c r="C1053" s="63">
        <v>11708.53</v>
      </c>
      <c r="D1053" s="64">
        <v>45519</v>
      </c>
      <c r="E1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4" spans="1:5" x14ac:dyDescent="0.45">
      <c r="A1054" s="61" t="s">
        <v>132</v>
      </c>
      <c r="B1054" s="62" t="s">
        <v>51</v>
      </c>
      <c r="C1054" s="63">
        <v>43011.62</v>
      </c>
      <c r="D1054" s="64">
        <v>45877</v>
      </c>
      <c r="E1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55" spans="1:5" x14ac:dyDescent="0.45">
      <c r="A1055" s="61" t="s">
        <v>132</v>
      </c>
      <c r="B1055" s="62" t="s">
        <v>52</v>
      </c>
      <c r="C1055" s="63">
        <v>11708.53</v>
      </c>
      <c r="D1055" s="64">
        <v>45877</v>
      </c>
      <c r="E1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56" spans="1:5" x14ac:dyDescent="0.45">
      <c r="A1056" s="61" t="s">
        <v>132</v>
      </c>
      <c r="B1056" s="62" t="s">
        <v>53</v>
      </c>
      <c r="C1056" s="63">
        <v>50838.83</v>
      </c>
      <c r="D1056" s="64">
        <v>45519</v>
      </c>
      <c r="E1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7" spans="1:5" x14ac:dyDescent="0.45">
      <c r="A1057" s="61" t="s">
        <v>132</v>
      </c>
      <c r="B1057" s="62" t="s">
        <v>54</v>
      </c>
      <c r="C1057" s="63">
        <v>13326.87</v>
      </c>
      <c r="D1057" s="64">
        <v>45519</v>
      </c>
      <c r="E1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8" spans="1:5" x14ac:dyDescent="0.45">
      <c r="A1058" s="61" t="s">
        <v>132</v>
      </c>
      <c r="B1058" s="62" t="s">
        <v>55</v>
      </c>
      <c r="C1058" s="63">
        <v>39854.67</v>
      </c>
      <c r="D1058" s="64">
        <v>45519</v>
      </c>
      <c r="E1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59" spans="1:5" x14ac:dyDescent="0.45">
      <c r="A1059" s="61" t="s">
        <v>132</v>
      </c>
      <c r="B1059" s="62" t="s">
        <v>56</v>
      </c>
      <c r="C1059" s="63">
        <v>10447.48</v>
      </c>
      <c r="D1059" s="64">
        <v>45519</v>
      </c>
      <c r="E1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60" spans="1:5" x14ac:dyDescent="0.45">
      <c r="A1060" s="61" t="s">
        <v>132</v>
      </c>
      <c r="B1060" s="62" t="s">
        <v>57</v>
      </c>
      <c r="C1060" s="63">
        <v>79646.19</v>
      </c>
      <c r="D1060" s="64">
        <v>45877</v>
      </c>
      <c r="E1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61" spans="1:5" x14ac:dyDescent="0.45">
      <c r="A1061" s="61" t="s">
        <v>132</v>
      </c>
      <c r="B1061" s="62" t="s">
        <v>58</v>
      </c>
      <c r="C1061" s="63">
        <v>20878.419999999998</v>
      </c>
      <c r="D1061" s="64">
        <v>45877</v>
      </c>
      <c r="E1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62" spans="1:5" x14ac:dyDescent="0.45">
      <c r="A1062" s="61" t="s">
        <v>132</v>
      </c>
      <c r="B1062" s="62" t="s">
        <v>59</v>
      </c>
      <c r="C1062" s="63">
        <v>26682.86</v>
      </c>
      <c r="D1062" s="64">
        <v>44880</v>
      </c>
      <c r="E1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63" spans="1:5" x14ac:dyDescent="0.45">
      <c r="A1063" s="61" t="s">
        <v>132</v>
      </c>
      <c r="B1063" s="62" t="s">
        <v>60</v>
      </c>
      <c r="C1063" s="63">
        <v>28042.38</v>
      </c>
      <c r="D1063" s="64">
        <v>44957</v>
      </c>
      <c r="E1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64" spans="1:5" x14ac:dyDescent="0.45">
      <c r="A1064" s="61" t="s">
        <v>132</v>
      </c>
      <c r="B1064" s="62" t="s">
        <v>61</v>
      </c>
      <c r="C1064" s="63">
        <v>23630.65</v>
      </c>
      <c r="D1064" s="64">
        <v>45140</v>
      </c>
      <c r="E1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65" spans="1:5" x14ac:dyDescent="0.45">
      <c r="A1065" s="61" t="s">
        <v>132</v>
      </c>
      <c r="B1065" s="62" t="s">
        <v>43</v>
      </c>
      <c r="C1065" s="63">
        <v>133268.19</v>
      </c>
      <c r="D1065" s="64">
        <v>45504</v>
      </c>
      <c r="E1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66" spans="1:5" x14ac:dyDescent="0.45">
      <c r="A1066" s="61" t="s">
        <v>132</v>
      </c>
      <c r="B1066" s="62" t="s">
        <v>63</v>
      </c>
      <c r="C1066" s="63">
        <v>20365.080000000002</v>
      </c>
      <c r="D1066" s="64">
        <v>45504</v>
      </c>
      <c r="E1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67" spans="1:5" x14ac:dyDescent="0.45">
      <c r="A1067" s="61" t="s">
        <v>132</v>
      </c>
      <c r="B1067" s="62" t="s">
        <v>44</v>
      </c>
      <c r="C1067" s="63">
        <v>133268.19</v>
      </c>
      <c r="D1067" s="64">
        <v>45877</v>
      </c>
      <c r="E1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68" spans="1:5" x14ac:dyDescent="0.45">
      <c r="A1068" s="61" t="s">
        <v>132</v>
      </c>
      <c r="B1068" s="62" t="s">
        <v>64</v>
      </c>
      <c r="C1068" s="63">
        <v>29888.77</v>
      </c>
      <c r="D1068" s="64">
        <v>45877</v>
      </c>
      <c r="E1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69" spans="1:5" x14ac:dyDescent="0.45">
      <c r="A1069" s="61" t="s">
        <v>132</v>
      </c>
      <c r="B1069" s="62" t="s">
        <v>45</v>
      </c>
      <c r="C1069" s="63">
        <v>59191.17</v>
      </c>
      <c r="D1069" s="64">
        <v>45412</v>
      </c>
      <c r="E1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70" spans="1:5" x14ac:dyDescent="0.45">
      <c r="A1070" s="61" t="s">
        <v>132</v>
      </c>
      <c r="B1070" s="62" t="s">
        <v>65</v>
      </c>
      <c r="C1070" s="63">
        <v>13275.12</v>
      </c>
      <c r="D1070" s="64">
        <v>45412</v>
      </c>
      <c r="E1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71" spans="1:5" x14ac:dyDescent="0.45">
      <c r="A1071" s="61" t="s">
        <v>132</v>
      </c>
      <c r="B1071" s="62" t="s">
        <v>66</v>
      </c>
      <c r="C1071" s="63">
        <v>42355.39</v>
      </c>
      <c r="D1071" s="64">
        <v>44985</v>
      </c>
      <c r="E1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2" spans="1:5" x14ac:dyDescent="0.45">
      <c r="A1072" s="61" t="s">
        <v>132</v>
      </c>
      <c r="B1072" s="62" t="s">
        <v>67</v>
      </c>
      <c r="C1072" s="63">
        <v>9499.27</v>
      </c>
      <c r="D1072" s="64">
        <v>44985</v>
      </c>
      <c r="E1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3" spans="1:5" x14ac:dyDescent="0.45">
      <c r="A1073" s="61" t="s">
        <v>132</v>
      </c>
      <c r="B1073" s="62" t="s">
        <v>68</v>
      </c>
      <c r="C1073" s="63">
        <v>98815.98</v>
      </c>
      <c r="D1073" s="64">
        <v>44985</v>
      </c>
      <c r="E1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4" spans="1:5" x14ac:dyDescent="0.45">
      <c r="A1074" s="61" t="s">
        <v>132</v>
      </c>
      <c r="B1074" s="62" t="s">
        <v>69</v>
      </c>
      <c r="C1074" s="63">
        <v>22161.98</v>
      </c>
      <c r="D1074" s="64">
        <v>44985</v>
      </c>
      <c r="E1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5" spans="1:5" x14ac:dyDescent="0.45">
      <c r="A1075" s="61" t="s">
        <v>132</v>
      </c>
      <c r="B1075" s="62" t="s">
        <v>70</v>
      </c>
      <c r="C1075" s="63">
        <v>74344.710000000006</v>
      </c>
      <c r="D1075" s="64">
        <v>45127</v>
      </c>
      <c r="E1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6" spans="1:5" x14ac:dyDescent="0.45">
      <c r="A1076" s="61" t="s">
        <v>132</v>
      </c>
      <c r="B1076" s="62" t="s">
        <v>71</v>
      </c>
      <c r="C1076" s="63">
        <v>16673.689999999999</v>
      </c>
      <c r="D1076" s="64">
        <v>45127</v>
      </c>
      <c r="E1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077" spans="1:5" x14ac:dyDescent="0.45">
      <c r="A1077" s="61" t="s">
        <v>132</v>
      </c>
      <c r="B1077" s="62" t="s">
        <v>72</v>
      </c>
      <c r="C1077" s="63">
        <v>116488.5</v>
      </c>
      <c r="D1077" s="64">
        <v>45488</v>
      </c>
      <c r="E1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78" spans="1:5" x14ac:dyDescent="0.45">
      <c r="A1078" s="61" t="s">
        <v>132</v>
      </c>
      <c r="B1078" s="62" t="s">
        <v>73</v>
      </c>
      <c r="C1078" s="63">
        <v>26125.5</v>
      </c>
      <c r="D1078" s="64">
        <v>45488</v>
      </c>
      <c r="E1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079" spans="1:5" x14ac:dyDescent="0.45">
      <c r="A1079" s="61" t="s">
        <v>132</v>
      </c>
      <c r="B1079" s="62" t="s">
        <v>74</v>
      </c>
      <c r="C1079" s="63">
        <v>128890.73</v>
      </c>
      <c r="D1079" s="64">
        <v>45853</v>
      </c>
      <c r="E1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0" spans="1:5" x14ac:dyDescent="0.45">
      <c r="A1080" s="61" t="s">
        <v>132</v>
      </c>
      <c r="B1080" s="62" t="s">
        <v>75</v>
      </c>
      <c r="C1080" s="63">
        <v>28907.01</v>
      </c>
      <c r="D1080" s="64">
        <v>45853</v>
      </c>
      <c r="E1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1" spans="1:5" x14ac:dyDescent="0.45">
      <c r="A1081" s="61" t="s">
        <v>132</v>
      </c>
      <c r="B1081" s="62" t="s">
        <v>76</v>
      </c>
      <c r="C1081" s="63">
        <v>16811.89</v>
      </c>
      <c r="D1081" s="64">
        <v>45853</v>
      </c>
      <c r="E1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2" spans="1:5" x14ac:dyDescent="0.45">
      <c r="A1082" s="61" t="s">
        <v>132</v>
      </c>
      <c r="B1082" s="62" t="s">
        <v>77</v>
      </c>
      <c r="C1082" s="63">
        <v>4407.0600000000004</v>
      </c>
      <c r="D1082" s="64">
        <v>45853</v>
      </c>
      <c r="E1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3" spans="1:5" x14ac:dyDescent="0.45">
      <c r="A1083" s="61" t="s">
        <v>132</v>
      </c>
      <c r="B1083" s="62" t="s">
        <v>78</v>
      </c>
      <c r="C1083" s="63">
        <v>15993.24</v>
      </c>
      <c r="D1083" s="64">
        <v>45853</v>
      </c>
      <c r="E1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4" spans="1:5" x14ac:dyDescent="0.45">
      <c r="A1084" s="61" t="s">
        <v>132</v>
      </c>
      <c r="B1084" s="62" t="s">
        <v>79</v>
      </c>
      <c r="C1084" s="63">
        <v>4192.46</v>
      </c>
      <c r="D1084" s="64">
        <v>45853</v>
      </c>
      <c r="E1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5" spans="1:5" x14ac:dyDescent="0.45">
      <c r="A1085" s="61" t="s">
        <v>132</v>
      </c>
      <c r="B1085" s="62" t="s">
        <v>80</v>
      </c>
      <c r="C1085" s="63">
        <v>40525.06</v>
      </c>
      <c r="D1085" s="64">
        <v>45541</v>
      </c>
      <c r="E1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6" spans="1:5" x14ac:dyDescent="0.45">
      <c r="A1086" s="61" t="s">
        <v>132</v>
      </c>
      <c r="B1086" s="62" t="s">
        <v>81</v>
      </c>
      <c r="C1086" s="63">
        <v>40401.589999999997</v>
      </c>
      <c r="D1086" s="64">
        <v>45519</v>
      </c>
      <c r="E1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7" spans="1:5" x14ac:dyDescent="0.45">
      <c r="A1087" s="61" t="s">
        <v>132</v>
      </c>
      <c r="B1087" s="62" t="s">
        <v>82</v>
      </c>
      <c r="C1087" s="63">
        <v>10998.04</v>
      </c>
      <c r="D1087" s="64">
        <v>45519</v>
      </c>
      <c r="E1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8" spans="1:5" x14ac:dyDescent="0.45">
      <c r="A1088" s="61" t="s">
        <v>132</v>
      </c>
      <c r="B1088" s="62" t="s">
        <v>83</v>
      </c>
      <c r="C1088" s="63">
        <v>39170.269999999997</v>
      </c>
      <c r="D1088" s="64">
        <v>45519</v>
      </c>
      <c r="E1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89" spans="1:5" x14ac:dyDescent="0.45">
      <c r="A1089" s="61" t="s">
        <v>132</v>
      </c>
      <c r="B1089" s="62" t="s">
        <v>84</v>
      </c>
      <c r="C1089" s="63">
        <v>10662.85</v>
      </c>
      <c r="D1089" s="64">
        <v>45519</v>
      </c>
      <c r="E1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0" spans="1:5" x14ac:dyDescent="0.45">
      <c r="A1090" s="61" t="s">
        <v>132</v>
      </c>
      <c r="B1090" s="62" t="s">
        <v>85</v>
      </c>
      <c r="C1090" s="63">
        <v>39170.269999999997</v>
      </c>
      <c r="D1090" s="64">
        <v>45877</v>
      </c>
      <c r="E1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91" spans="1:5" x14ac:dyDescent="0.45">
      <c r="A1091" s="61" t="s">
        <v>132</v>
      </c>
      <c r="B1091" s="62" t="s">
        <v>86</v>
      </c>
      <c r="C1091" s="63">
        <v>10662.85</v>
      </c>
      <c r="D1091" s="64">
        <v>45877</v>
      </c>
      <c r="E1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092" spans="1:5" x14ac:dyDescent="0.45">
      <c r="A1092" s="61" t="s">
        <v>132</v>
      </c>
      <c r="B1092" s="62" t="s">
        <v>87</v>
      </c>
      <c r="C1092" s="63">
        <v>59645.62</v>
      </c>
      <c r="D1092" s="64">
        <v>45519</v>
      </c>
      <c r="E1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3" spans="1:5" x14ac:dyDescent="0.45">
      <c r="A1093" s="61" t="s">
        <v>132</v>
      </c>
      <c r="B1093" s="62" t="s">
        <v>88</v>
      </c>
      <c r="C1093" s="63">
        <v>15635.47</v>
      </c>
      <c r="D1093" s="64">
        <v>45519</v>
      </c>
      <c r="E1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4" spans="1:5" x14ac:dyDescent="0.45">
      <c r="A1094" s="61" t="s">
        <v>132</v>
      </c>
      <c r="B1094" s="62" t="s">
        <v>89</v>
      </c>
      <c r="C1094" s="63">
        <v>39370.089999999997</v>
      </c>
      <c r="D1094" s="64">
        <v>45519</v>
      </c>
      <c r="E1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5" spans="1:5" x14ac:dyDescent="0.45">
      <c r="A1095" s="61" t="s">
        <v>132</v>
      </c>
      <c r="B1095" s="62" t="s">
        <v>90</v>
      </c>
      <c r="C1095" s="63">
        <v>10320.459999999999</v>
      </c>
      <c r="D1095" s="64">
        <v>45519</v>
      </c>
      <c r="E1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6" spans="1:5" x14ac:dyDescent="0.45">
      <c r="A1096" s="61" t="s">
        <v>132</v>
      </c>
      <c r="B1096" s="62" t="s">
        <v>91</v>
      </c>
      <c r="C1096" s="63">
        <v>39370.089999999997</v>
      </c>
      <c r="D1096" s="64">
        <v>45762</v>
      </c>
      <c r="E1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7" spans="1:5" x14ac:dyDescent="0.45">
      <c r="A1097" s="61" t="s">
        <v>132</v>
      </c>
      <c r="B1097" s="62" t="s">
        <v>92</v>
      </c>
      <c r="C1097" s="63">
        <v>10320.459999999999</v>
      </c>
      <c r="D1097" s="64">
        <v>45762</v>
      </c>
      <c r="E1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8" spans="1:5" x14ac:dyDescent="0.45">
      <c r="A1098" s="61" t="s">
        <v>132</v>
      </c>
      <c r="B1098" s="62" t="s">
        <v>93</v>
      </c>
      <c r="C1098" s="63">
        <v>374392.52</v>
      </c>
      <c r="D1098" s="64">
        <v>45519</v>
      </c>
      <c r="E1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099" spans="1:5" x14ac:dyDescent="0.45">
      <c r="A1099" s="61" t="s">
        <v>132</v>
      </c>
      <c r="B1099" s="62" t="s">
        <v>94</v>
      </c>
      <c r="C1099" s="63">
        <v>98143.07</v>
      </c>
      <c r="D1099" s="64">
        <v>45519</v>
      </c>
      <c r="E1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0" spans="1:5" x14ac:dyDescent="0.45">
      <c r="A1100" s="61" t="s">
        <v>132</v>
      </c>
      <c r="B1100" s="62" t="s">
        <v>95</v>
      </c>
      <c r="C1100" s="63">
        <v>5032.16</v>
      </c>
      <c r="D1100" s="64">
        <v>45961</v>
      </c>
      <c r="E1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01" spans="1:5" x14ac:dyDescent="0.45">
      <c r="A1101" s="61" t="s">
        <v>132</v>
      </c>
      <c r="B1101" s="62" t="s">
        <v>96</v>
      </c>
      <c r="C1101" s="63">
        <v>1319.13</v>
      </c>
      <c r="D1101" s="64">
        <v>45961</v>
      </c>
      <c r="E1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02" spans="1:5" x14ac:dyDescent="0.45">
      <c r="A1102" s="61" t="s">
        <v>133</v>
      </c>
      <c r="B1102" s="62" t="s">
        <v>47</v>
      </c>
      <c r="C1102" s="63">
        <v>38834.33</v>
      </c>
      <c r="D1102" s="64">
        <v>45519</v>
      </c>
      <c r="E1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3" spans="1:5" x14ac:dyDescent="0.45">
      <c r="A1103" s="61" t="s">
        <v>133</v>
      </c>
      <c r="B1103" s="62" t="s">
        <v>48</v>
      </c>
      <c r="C1103" s="63">
        <v>10571.4</v>
      </c>
      <c r="D1103" s="64">
        <v>45519</v>
      </c>
      <c r="E1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4" spans="1:5" x14ac:dyDescent="0.45">
      <c r="A1104" s="61" t="s">
        <v>133</v>
      </c>
      <c r="B1104" s="62" t="s">
        <v>49</v>
      </c>
      <c r="C1104" s="63">
        <v>37554.17</v>
      </c>
      <c r="D1104" s="64">
        <v>45519</v>
      </c>
      <c r="E1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5" spans="1:5" x14ac:dyDescent="0.45">
      <c r="A1105" s="61" t="s">
        <v>133</v>
      </c>
      <c r="B1105" s="62" t="s">
        <v>50</v>
      </c>
      <c r="C1105" s="63">
        <v>10222.92</v>
      </c>
      <c r="D1105" s="64">
        <v>45519</v>
      </c>
      <c r="E1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6" spans="1:5" x14ac:dyDescent="0.45">
      <c r="A1106" s="61" t="s">
        <v>133</v>
      </c>
      <c r="B1106" s="62" t="s">
        <v>51</v>
      </c>
      <c r="C1106" s="63">
        <v>37554.17</v>
      </c>
      <c r="D1106" s="64">
        <v>45877</v>
      </c>
      <c r="E1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07" spans="1:5" x14ac:dyDescent="0.45">
      <c r="A1107" s="61" t="s">
        <v>133</v>
      </c>
      <c r="B1107" s="62" t="s">
        <v>52</v>
      </c>
      <c r="C1107" s="63">
        <v>10222.92</v>
      </c>
      <c r="D1107" s="64">
        <v>45877</v>
      </c>
      <c r="E1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08" spans="1:5" x14ac:dyDescent="0.45">
      <c r="A1108" s="61" t="s">
        <v>133</v>
      </c>
      <c r="B1108" s="62" t="s">
        <v>53</v>
      </c>
      <c r="C1108" s="63">
        <v>44388.25</v>
      </c>
      <c r="D1108" s="64">
        <v>45519</v>
      </c>
      <c r="E1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09" spans="1:5" x14ac:dyDescent="0.45">
      <c r="A1109" s="61" t="s">
        <v>133</v>
      </c>
      <c r="B1109" s="62" t="s">
        <v>54</v>
      </c>
      <c r="C1109" s="63">
        <v>11635.91</v>
      </c>
      <c r="D1109" s="64">
        <v>45519</v>
      </c>
      <c r="E1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10" spans="1:5" x14ac:dyDescent="0.45">
      <c r="A1110" s="61" t="s">
        <v>133</v>
      </c>
      <c r="B1110" s="62" t="s">
        <v>55</v>
      </c>
      <c r="C1110" s="63">
        <v>34797.79</v>
      </c>
      <c r="D1110" s="64">
        <v>45519</v>
      </c>
      <c r="E1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11" spans="1:5" x14ac:dyDescent="0.45">
      <c r="A1111" s="61" t="s">
        <v>133</v>
      </c>
      <c r="B1111" s="62" t="s">
        <v>56</v>
      </c>
      <c r="C1111" s="63">
        <v>9121.8799999999992</v>
      </c>
      <c r="D1111" s="64">
        <v>45519</v>
      </c>
      <c r="E1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12" spans="1:5" x14ac:dyDescent="0.45">
      <c r="A1112" s="61" t="s">
        <v>133</v>
      </c>
      <c r="B1112" s="62" t="s">
        <v>57</v>
      </c>
      <c r="C1112" s="63">
        <v>69540.44</v>
      </c>
      <c r="D1112" s="64">
        <v>45877</v>
      </c>
      <c r="E1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13" spans="1:5" x14ac:dyDescent="0.45">
      <c r="A1113" s="61" t="s">
        <v>133</v>
      </c>
      <c r="B1113" s="62" t="s">
        <v>58</v>
      </c>
      <c r="C1113" s="63">
        <v>18229.3</v>
      </c>
      <c r="D1113" s="64">
        <v>45877</v>
      </c>
      <c r="E1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14" spans="1:5" x14ac:dyDescent="0.45">
      <c r="A1114" s="61" t="s">
        <v>133</v>
      </c>
      <c r="B1114" s="62" t="s">
        <v>40</v>
      </c>
      <c r="C1114" s="63">
        <v>103877.92</v>
      </c>
      <c r="D1114" s="64">
        <v>44880</v>
      </c>
      <c r="E1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15" spans="1:5" x14ac:dyDescent="0.45">
      <c r="A1115" s="61" t="s">
        <v>133</v>
      </c>
      <c r="B1115" s="62" t="s">
        <v>59</v>
      </c>
      <c r="C1115" s="63">
        <v>27230.51</v>
      </c>
      <c r="D1115" s="64">
        <v>44880</v>
      </c>
      <c r="E1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16" spans="1:5" x14ac:dyDescent="0.45">
      <c r="A1116" s="61" t="s">
        <v>133</v>
      </c>
      <c r="B1116" s="62" t="s">
        <v>41</v>
      </c>
      <c r="C1116" s="63">
        <v>109170.63</v>
      </c>
      <c r="D1116" s="64">
        <v>44925</v>
      </c>
      <c r="E1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17" spans="1:5" x14ac:dyDescent="0.45">
      <c r="A1117" s="61" t="s">
        <v>133</v>
      </c>
      <c r="B1117" s="62" t="s">
        <v>60</v>
      </c>
      <c r="C1117" s="63">
        <v>28617.94</v>
      </c>
      <c r="D1117" s="64">
        <v>44925</v>
      </c>
      <c r="E1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18" spans="1:5" x14ac:dyDescent="0.45">
      <c r="A1118" s="61" t="s">
        <v>133</v>
      </c>
      <c r="B1118" s="62" t="s">
        <v>42</v>
      </c>
      <c r="C1118" s="63">
        <v>91995.49</v>
      </c>
      <c r="D1118" s="64">
        <v>45139</v>
      </c>
      <c r="E1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19" spans="1:5" x14ac:dyDescent="0.45">
      <c r="A1119" s="61" t="s">
        <v>133</v>
      </c>
      <c r="B1119" s="62" t="s">
        <v>61</v>
      </c>
      <c r="C1119" s="63">
        <v>20632.32</v>
      </c>
      <c r="D1119" s="64">
        <v>45139</v>
      </c>
      <c r="E1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0" spans="1:5" x14ac:dyDescent="0.45">
      <c r="A1120" s="61" t="s">
        <v>133</v>
      </c>
      <c r="B1120" s="62" t="s">
        <v>43</v>
      </c>
      <c r="C1120" s="63">
        <v>116358.71</v>
      </c>
      <c r="D1120" s="64">
        <v>45504</v>
      </c>
      <c r="E1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1" spans="1:5" x14ac:dyDescent="0.45">
      <c r="A1121" s="61" t="s">
        <v>133</v>
      </c>
      <c r="B1121" s="62" t="s">
        <v>62</v>
      </c>
      <c r="C1121" s="63">
        <v>51438.06</v>
      </c>
      <c r="D1121" s="64">
        <v>45504</v>
      </c>
      <c r="E1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2" spans="1:5" x14ac:dyDescent="0.45">
      <c r="A1122" s="61" t="s">
        <v>133</v>
      </c>
      <c r="B1122" s="62" t="s">
        <v>63</v>
      </c>
      <c r="C1122" s="63">
        <v>17781.099999999999</v>
      </c>
      <c r="D1122" s="64">
        <v>45504</v>
      </c>
      <c r="E1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3" spans="1:5" x14ac:dyDescent="0.45">
      <c r="A1123" s="61" t="s">
        <v>133</v>
      </c>
      <c r="B1123" s="62" t="s">
        <v>44</v>
      </c>
      <c r="C1123" s="63">
        <v>116358.71</v>
      </c>
      <c r="D1123" s="64">
        <v>45877</v>
      </c>
      <c r="E1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24" spans="1:5" x14ac:dyDescent="0.45">
      <c r="A1124" s="61" t="s">
        <v>133</v>
      </c>
      <c r="B1124" s="62" t="s">
        <v>64</v>
      </c>
      <c r="C1124" s="63">
        <v>26096.39</v>
      </c>
      <c r="D1124" s="64">
        <v>45877</v>
      </c>
      <c r="E1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25" spans="1:5" x14ac:dyDescent="0.45">
      <c r="A1125" s="61" t="s">
        <v>133</v>
      </c>
      <c r="B1125" s="62" t="s">
        <v>45</v>
      </c>
      <c r="C1125" s="63">
        <v>51680.81</v>
      </c>
      <c r="D1125" s="64">
        <v>45412</v>
      </c>
      <c r="E1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6" spans="1:5" x14ac:dyDescent="0.45">
      <c r="A1126" s="61" t="s">
        <v>133</v>
      </c>
      <c r="B1126" s="62" t="s">
        <v>65</v>
      </c>
      <c r="C1126" s="63">
        <v>11590.73</v>
      </c>
      <c r="D1126" s="64">
        <v>45412</v>
      </c>
      <c r="E1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27" spans="1:5" x14ac:dyDescent="0.45">
      <c r="A1127" s="61" t="s">
        <v>133</v>
      </c>
      <c r="B1127" s="62" t="s">
        <v>67</v>
      </c>
      <c r="C1127" s="63">
        <v>9694.24</v>
      </c>
      <c r="D1127" s="64">
        <v>44985</v>
      </c>
      <c r="E1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28" spans="1:5" x14ac:dyDescent="0.45">
      <c r="A1128" s="61" t="s">
        <v>133</v>
      </c>
      <c r="B1128" s="62" t="s">
        <v>69</v>
      </c>
      <c r="C1128" s="63">
        <v>22616.85</v>
      </c>
      <c r="D1128" s="64">
        <v>44985</v>
      </c>
      <c r="E1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29" spans="1:5" x14ac:dyDescent="0.45">
      <c r="A1129" s="61" t="s">
        <v>133</v>
      </c>
      <c r="B1129" s="62" t="s">
        <v>71</v>
      </c>
      <c r="C1129" s="63">
        <v>14558.07</v>
      </c>
      <c r="D1129" s="64">
        <v>45127</v>
      </c>
      <c r="E1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30" spans="1:5" x14ac:dyDescent="0.45">
      <c r="A1130" s="61" t="s">
        <v>133</v>
      </c>
      <c r="B1130" s="62" t="s">
        <v>73</v>
      </c>
      <c r="C1130" s="63">
        <v>22810.62</v>
      </c>
      <c r="D1130" s="64">
        <v>45488</v>
      </c>
      <c r="E1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31" spans="1:5" x14ac:dyDescent="0.45">
      <c r="A1131" s="61" t="s">
        <v>133</v>
      </c>
      <c r="B1131" s="62" t="s">
        <v>75</v>
      </c>
      <c r="C1131" s="63">
        <v>25239.200000000001</v>
      </c>
      <c r="D1131" s="64">
        <v>45853</v>
      </c>
      <c r="E1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2" spans="1:5" x14ac:dyDescent="0.45">
      <c r="A1132" s="61" t="s">
        <v>133</v>
      </c>
      <c r="B1132" s="62" t="s">
        <v>76</v>
      </c>
      <c r="C1132" s="63">
        <v>14678.75</v>
      </c>
      <c r="D1132" s="64">
        <v>45853</v>
      </c>
      <c r="E1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3" spans="1:5" x14ac:dyDescent="0.45">
      <c r="A1133" s="61" t="s">
        <v>133</v>
      </c>
      <c r="B1133" s="62" t="s">
        <v>77</v>
      </c>
      <c r="C1133" s="63">
        <v>3847.88</v>
      </c>
      <c r="D1133" s="64">
        <v>45853</v>
      </c>
      <c r="E1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4" spans="1:5" x14ac:dyDescent="0.45">
      <c r="A1134" s="61" t="s">
        <v>133</v>
      </c>
      <c r="B1134" s="62" t="s">
        <v>78</v>
      </c>
      <c r="C1134" s="63">
        <v>13963.97</v>
      </c>
      <c r="D1134" s="64">
        <v>45853</v>
      </c>
      <c r="E1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5" spans="1:5" x14ac:dyDescent="0.45">
      <c r="A1135" s="61" t="s">
        <v>133</v>
      </c>
      <c r="B1135" s="62" t="s">
        <v>79</v>
      </c>
      <c r="C1135" s="63">
        <v>3660.51</v>
      </c>
      <c r="D1135" s="64">
        <v>45853</v>
      </c>
      <c r="E1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6" spans="1:5" x14ac:dyDescent="0.45">
      <c r="A1136" s="61" t="s">
        <v>133</v>
      </c>
      <c r="B1136" s="62" t="s">
        <v>81</v>
      </c>
      <c r="C1136" s="63">
        <v>35275.32</v>
      </c>
      <c r="D1136" s="64">
        <v>45519</v>
      </c>
      <c r="E1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7" spans="1:5" x14ac:dyDescent="0.45">
      <c r="A1137" s="61" t="s">
        <v>133</v>
      </c>
      <c r="B1137" s="62" t="s">
        <v>82</v>
      </c>
      <c r="C1137" s="63">
        <v>9602.57</v>
      </c>
      <c r="D1137" s="64">
        <v>45519</v>
      </c>
      <c r="E1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8" spans="1:5" x14ac:dyDescent="0.45">
      <c r="A1138" s="61" t="s">
        <v>133</v>
      </c>
      <c r="B1138" s="62" t="s">
        <v>83</v>
      </c>
      <c r="C1138" s="63">
        <v>34200.22</v>
      </c>
      <c r="D1138" s="64">
        <v>45519</v>
      </c>
      <c r="E1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39" spans="1:5" x14ac:dyDescent="0.45">
      <c r="A1139" s="61" t="s">
        <v>133</v>
      </c>
      <c r="B1139" s="62" t="s">
        <v>84</v>
      </c>
      <c r="C1139" s="63">
        <v>9309.91</v>
      </c>
      <c r="D1139" s="64">
        <v>45519</v>
      </c>
      <c r="E1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0" spans="1:5" x14ac:dyDescent="0.45">
      <c r="A1140" s="61" t="s">
        <v>133</v>
      </c>
      <c r="B1140" s="62" t="s">
        <v>85</v>
      </c>
      <c r="C1140" s="63">
        <v>34200.22</v>
      </c>
      <c r="D1140" s="64">
        <v>45877</v>
      </c>
      <c r="E1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41" spans="1:5" x14ac:dyDescent="0.45">
      <c r="A1141" s="61" t="s">
        <v>133</v>
      </c>
      <c r="B1141" s="62" t="s">
        <v>86</v>
      </c>
      <c r="C1141" s="63">
        <v>9309.91</v>
      </c>
      <c r="D1141" s="64">
        <v>45877</v>
      </c>
      <c r="E1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42" spans="1:5" x14ac:dyDescent="0.45">
      <c r="A1142" s="61" t="s">
        <v>133</v>
      </c>
      <c r="B1142" s="62" t="s">
        <v>87</v>
      </c>
      <c r="C1142" s="63">
        <v>52077.599999999999</v>
      </c>
      <c r="D1142" s="64">
        <v>45519</v>
      </c>
      <c r="E1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3" spans="1:5" x14ac:dyDescent="0.45">
      <c r="A1143" s="61" t="s">
        <v>133</v>
      </c>
      <c r="B1143" s="62" t="s">
        <v>88</v>
      </c>
      <c r="C1143" s="63">
        <v>13651.6</v>
      </c>
      <c r="D1143" s="64">
        <v>45519</v>
      </c>
      <c r="E1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4" spans="1:5" x14ac:dyDescent="0.45">
      <c r="A1144" s="61" t="s">
        <v>133</v>
      </c>
      <c r="B1144" s="62" t="s">
        <v>89</v>
      </c>
      <c r="C1144" s="63">
        <v>34374.69</v>
      </c>
      <c r="D1144" s="64">
        <v>45519</v>
      </c>
      <c r="E1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5" spans="1:5" x14ac:dyDescent="0.45">
      <c r="A1145" s="61" t="s">
        <v>133</v>
      </c>
      <c r="B1145" s="62" t="s">
        <v>90</v>
      </c>
      <c r="C1145" s="63">
        <v>9010.9699999999993</v>
      </c>
      <c r="D1145" s="64">
        <v>45519</v>
      </c>
      <c r="E1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6" spans="1:5" x14ac:dyDescent="0.45">
      <c r="A1146" s="61" t="s">
        <v>133</v>
      </c>
      <c r="B1146" s="62" t="s">
        <v>91</v>
      </c>
      <c r="C1146" s="63">
        <v>34374.69</v>
      </c>
      <c r="D1146" s="64">
        <v>45762</v>
      </c>
      <c r="E1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7" spans="1:5" x14ac:dyDescent="0.45">
      <c r="A1147" s="61" t="s">
        <v>133</v>
      </c>
      <c r="B1147" s="62" t="s">
        <v>92</v>
      </c>
      <c r="C1147" s="63">
        <v>9010.9699999999993</v>
      </c>
      <c r="D1147" s="64">
        <v>45762</v>
      </c>
      <c r="E1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8" spans="1:5" x14ac:dyDescent="0.45">
      <c r="A1148" s="61" t="s">
        <v>133</v>
      </c>
      <c r="B1148" s="62" t="s">
        <v>93</v>
      </c>
      <c r="C1148" s="63">
        <v>326888.44</v>
      </c>
      <c r="D1148" s="64">
        <v>45519</v>
      </c>
      <c r="E1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49" spans="1:5" x14ac:dyDescent="0.45">
      <c r="A1149" s="61" t="s">
        <v>133</v>
      </c>
      <c r="B1149" s="62" t="s">
        <v>94</v>
      </c>
      <c r="C1149" s="63">
        <v>85690.38</v>
      </c>
      <c r="D1149" s="64">
        <v>45519</v>
      </c>
      <c r="E1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0" spans="1:5" x14ac:dyDescent="0.45">
      <c r="A1150" s="61" t="s">
        <v>133</v>
      </c>
      <c r="B1150" s="62" t="s">
        <v>95</v>
      </c>
      <c r="C1150" s="63">
        <v>4393.66</v>
      </c>
      <c r="D1150" s="64">
        <v>45961</v>
      </c>
      <c r="E1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51" spans="1:5" x14ac:dyDescent="0.45">
      <c r="A1151" s="61" t="s">
        <v>133</v>
      </c>
      <c r="B1151" s="62" t="s">
        <v>96</v>
      </c>
      <c r="C1151" s="63">
        <v>1151.75</v>
      </c>
      <c r="D1151" s="64">
        <v>45961</v>
      </c>
      <c r="E1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52" spans="1:5" x14ac:dyDescent="0.45">
      <c r="A1152" s="61" t="s">
        <v>134</v>
      </c>
      <c r="B1152" s="62" t="s">
        <v>47</v>
      </c>
      <c r="C1152" s="63">
        <v>11627.57</v>
      </c>
      <c r="D1152" s="64">
        <v>45519</v>
      </c>
      <c r="E1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3" spans="1:5" x14ac:dyDescent="0.45">
      <c r="A1153" s="61" t="s">
        <v>134</v>
      </c>
      <c r="B1153" s="62" t="s">
        <v>49</v>
      </c>
      <c r="C1153" s="63">
        <v>11244.27</v>
      </c>
      <c r="D1153" s="64">
        <v>45519</v>
      </c>
      <c r="E1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4" spans="1:5" x14ac:dyDescent="0.45">
      <c r="A1154" s="61" t="s">
        <v>134</v>
      </c>
      <c r="B1154" s="62" t="s">
        <v>51</v>
      </c>
      <c r="C1154" s="63">
        <v>11244.27</v>
      </c>
      <c r="D1154" s="64">
        <v>45877</v>
      </c>
      <c r="E1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55" spans="1:5" x14ac:dyDescent="0.45">
      <c r="A1155" s="61" t="s">
        <v>134</v>
      </c>
      <c r="B1155" s="62" t="s">
        <v>53</v>
      </c>
      <c r="C1155" s="63">
        <v>13290.49</v>
      </c>
      <c r="D1155" s="64">
        <v>45519</v>
      </c>
      <c r="E1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6" spans="1:5" x14ac:dyDescent="0.45">
      <c r="A1156" s="61" t="s">
        <v>134</v>
      </c>
      <c r="B1156" s="62" t="s">
        <v>55</v>
      </c>
      <c r="C1156" s="63">
        <v>10418.969999999999</v>
      </c>
      <c r="D1156" s="64">
        <v>45519</v>
      </c>
      <c r="E1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57" spans="1:5" x14ac:dyDescent="0.45">
      <c r="A1157" s="61" t="s">
        <v>134</v>
      </c>
      <c r="B1157" s="62" t="s">
        <v>57</v>
      </c>
      <c r="C1157" s="63">
        <v>20821.43</v>
      </c>
      <c r="D1157" s="64">
        <v>45877</v>
      </c>
      <c r="E1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58" spans="1:5" x14ac:dyDescent="0.45">
      <c r="A1158" s="61" t="s">
        <v>134</v>
      </c>
      <c r="B1158" s="62" t="s">
        <v>40</v>
      </c>
      <c r="C1158" s="63">
        <v>31102.58</v>
      </c>
      <c r="D1158" s="64">
        <v>44880</v>
      </c>
      <c r="E1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59" spans="1:5" x14ac:dyDescent="0.45">
      <c r="A1159" s="61" t="s">
        <v>134</v>
      </c>
      <c r="B1159" s="62" t="s">
        <v>41</v>
      </c>
      <c r="C1159" s="63">
        <v>32687.29</v>
      </c>
      <c r="D1159" s="64">
        <v>44925</v>
      </c>
      <c r="E1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60" spans="1:5" x14ac:dyDescent="0.45">
      <c r="A1160" s="61" t="s">
        <v>134</v>
      </c>
      <c r="B1160" s="62" t="s">
        <v>42</v>
      </c>
      <c r="C1160" s="63">
        <v>27544.799999999999</v>
      </c>
      <c r="D1160" s="64">
        <v>45140</v>
      </c>
      <c r="E1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61" spans="1:5" x14ac:dyDescent="0.45">
      <c r="A1161" s="61" t="s">
        <v>134</v>
      </c>
      <c r="B1161" s="62" t="s">
        <v>43</v>
      </c>
      <c r="C1161" s="63">
        <v>34839.51</v>
      </c>
      <c r="D1161" s="64">
        <v>45504</v>
      </c>
      <c r="E1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62" spans="1:5" x14ac:dyDescent="0.45">
      <c r="A1162" s="61" t="s">
        <v>134</v>
      </c>
      <c r="B1162" s="62" t="s">
        <v>44</v>
      </c>
      <c r="C1162" s="63">
        <v>34839.51</v>
      </c>
      <c r="D1162" s="64">
        <v>45877</v>
      </c>
      <c r="E1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63" spans="1:5" x14ac:dyDescent="0.45">
      <c r="A1163" s="61" t="s">
        <v>134</v>
      </c>
      <c r="B1163" s="62" t="s">
        <v>45</v>
      </c>
      <c r="C1163" s="63">
        <v>15474</v>
      </c>
      <c r="D1163" s="64">
        <v>45412</v>
      </c>
      <c r="E1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64" spans="1:5" x14ac:dyDescent="0.45">
      <c r="A1164" s="61" t="s">
        <v>134</v>
      </c>
      <c r="B1164" s="62" t="s">
        <v>66</v>
      </c>
      <c r="C1164" s="63">
        <v>11072.72</v>
      </c>
      <c r="D1164" s="64">
        <v>44985</v>
      </c>
      <c r="E1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65" spans="1:5" x14ac:dyDescent="0.45">
      <c r="A1165" s="61" t="s">
        <v>134</v>
      </c>
      <c r="B1165" s="62" t="s">
        <v>68</v>
      </c>
      <c r="C1165" s="63">
        <v>25832.880000000001</v>
      </c>
      <c r="D1165" s="64">
        <v>44985</v>
      </c>
      <c r="E1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66" spans="1:5" x14ac:dyDescent="0.45">
      <c r="A1166" s="61" t="s">
        <v>134</v>
      </c>
      <c r="B1166" s="62" t="s">
        <v>70</v>
      </c>
      <c r="C1166" s="63">
        <v>19435.490000000002</v>
      </c>
      <c r="D1166" s="64">
        <v>45127</v>
      </c>
      <c r="E1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67" spans="1:5" x14ac:dyDescent="0.45">
      <c r="A1167" s="61" t="s">
        <v>134</v>
      </c>
      <c r="B1167" s="62" t="s">
        <v>72</v>
      </c>
      <c r="C1167" s="63">
        <v>30452.9</v>
      </c>
      <c r="D1167" s="64">
        <v>45488</v>
      </c>
      <c r="E1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68" spans="1:5" x14ac:dyDescent="0.45">
      <c r="A1168" s="61" t="s">
        <v>134</v>
      </c>
      <c r="B1168" s="62" t="s">
        <v>74</v>
      </c>
      <c r="C1168" s="63">
        <v>33695.14</v>
      </c>
      <c r="D1168" s="64">
        <v>45853</v>
      </c>
      <c r="E1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69" spans="1:5" x14ac:dyDescent="0.45">
      <c r="A1169" s="61" t="s">
        <v>134</v>
      </c>
      <c r="B1169" s="62" t="s">
        <v>76</v>
      </c>
      <c r="C1169" s="63">
        <v>4395.03</v>
      </c>
      <c r="D1169" s="64">
        <v>45853</v>
      </c>
      <c r="E1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0" spans="1:5" x14ac:dyDescent="0.45">
      <c r="A1170" s="61" t="s">
        <v>134</v>
      </c>
      <c r="B1170" s="62" t="s">
        <v>78</v>
      </c>
      <c r="C1170" s="63">
        <v>4181.0200000000004</v>
      </c>
      <c r="D1170" s="64">
        <v>45853</v>
      </c>
      <c r="E1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1" spans="1:5" x14ac:dyDescent="0.45">
      <c r="A1171" s="61" t="s">
        <v>134</v>
      </c>
      <c r="B1171" s="62" t="s">
        <v>80</v>
      </c>
      <c r="C1171" s="63">
        <v>8393.86</v>
      </c>
      <c r="D1171" s="64">
        <v>45541</v>
      </c>
      <c r="E1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2" spans="1:5" x14ac:dyDescent="0.45">
      <c r="A1172" s="61" t="s">
        <v>134</v>
      </c>
      <c r="B1172" s="62" t="s">
        <v>81</v>
      </c>
      <c r="C1172" s="63">
        <v>10561.95</v>
      </c>
      <c r="D1172" s="64">
        <v>45519</v>
      </c>
      <c r="E1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3" spans="1:5" x14ac:dyDescent="0.45">
      <c r="A1173" s="61" t="s">
        <v>134</v>
      </c>
      <c r="B1173" s="62" t="s">
        <v>83</v>
      </c>
      <c r="C1173" s="63">
        <v>10240.049999999999</v>
      </c>
      <c r="D1173" s="64">
        <v>45519</v>
      </c>
      <c r="E1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4" spans="1:5" x14ac:dyDescent="0.45">
      <c r="A1174" s="61" t="s">
        <v>134</v>
      </c>
      <c r="B1174" s="62" t="s">
        <v>85</v>
      </c>
      <c r="C1174" s="63">
        <v>10240.049999999999</v>
      </c>
      <c r="D1174" s="64">
        <v>45877</v>
      </c>
      <c r="E1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75" spans="1:5" x14ac:dyDescent="0.45">
      <c r="A1175" s="61" t="s">
        <v>134</v>
      </c>
      <c r="B1175" s="62" t="s">
        <v>87</v>
      </c>
      <c r="C1175" s="63">
        <v>15592.8</v>
      </c>
      <c r="D1175" s="64">
        <v>45519</v>
      </c>
      <c r="E1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6" spans="1:5" x14ac:dyDescent="0.45">
      <c r="A1176" s="61" t="s">
        <v>134</v>
      </c>
      <c r="B1176" s="62" t="s">
        <v>89</v>
      </c>
      <c r="C1176" s="63">
        <v>10292.290000000001</v>
      </c>
      <c r="D1176" s="64">
        <v>45519</v>
      </c>
      <c r="E1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7" spans="1:5" x14ac:dyDescent="0.45">
      <c r="A1177" s="61" t="s">
        <v>134</v>
      </c>
      <c r="B1177" s="62" t="s">
        <v>91</v>
      </c>
      <c r="C1177" s="63">
        <v>10292.290000000001</v>
      </c>
      <c r="D1177" s="64">
        <v>45762</v>
      </c>
      <c r="E1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8" spans="1:5" x14ac:dyDescent="0.45">
      <c r="A1178" s="61" t="s">
        <v>134</v>
      </c>
      <c r="B1178" s="62" t="s">
        <v>93</v>
      </c>
      <c r="C1178" s="63">
        <v>97875.21</v>
      </c>
      <c r="D1178" s="64">
        <v>45519</v>
      </c>
      <c r="E1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79" spans="1:5" x14ac:dyDescent="0.45">
      <c r="A1179" s="61" t="s">
        <v>134</v>
      </c>
      <c r="B1179" s="62" t="s">
        <v>95</v>
      </c>
      <c r="C1179" s="63">
        <v>1315.53</v>
      </c>
      <c r="D1179" s="64">
        <v>45961</v>
      </c>
      <c r="E1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80" spans="1:5" x14ac:dyDescent="0.45">
      <c r="A1180" s="61" t="s">
        <v>135</v>
      </c>
      <c r="B1180" s="62" t="s">
        <v>47</v>
      </c>
      <c r="C1180" s="63">
        <v>7543.58</v>
      </c>
      <c r="D1180" s="64">
        <v>45519</v>
      </c>
      <c r="E1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81" spans="1:5" x14ac:dyDescent="0.45">
      <c r="A1181" s="61" t="s">
        <v>135</v>
      </c>
      <c r="B1181" s="62" t="s">
        <v>49</v>
      </c>
      <c r="C1181" s="63">
        <v>7294.91</v>
      </c>
      <c r="D1181" s="64">
        <v>45519</v>
      </c>
      <c r="E1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82" spans="1:5" x14ac:dyDescent="0.45">
      <c r="A1182" s="61" t="s">
        <v>135</v>
      </c>
      <c r="B1182" s="62" t="s">
        <v>51</v>
      </c>
      <c r="C1182" s="63">
        <v>7294.91</v>
      </c>
      <c r="D1182" s="64">
        <v>45877</v>
      </c>
      <c r="E1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83" spans="1:5" x14ac:dyDescent="0.45">
      <c r="A1183" s="61" t="s">
        <v>135</v>
      </c>
      <c r="B1183" s="62" t="s">
        <v>53</v>
      </c>
      <c r="C1183" s="63">
        <v>8622.43</v>
      </c>
      <c r="D1183" s="64">
        <v>45519</v>
      </c>
      <c r="E1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84" spans="1:5" x14ac:dyDescent="0.45">
      <c r="A1184" s="61" t="s">
        <v>135</v>
      </c>
      <c r="B1184" s="62" t="s">
        <v>55</v>
      </c>
      <c r="C1184" s="63">
        <v>6759.48</v>
      </c>
      <c r="D1184" s="64">
        <v>45519</v>
      </c>
      <c r="E1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85" spans="1:5" x14ac:dyDescent="0.45">
      <c r="A1185" s="61" t="s">
        <v>135</v>
      </c>
      <c r="B1185" s="62" t="s">
        <v>57</v>
      </c>
      <c r="C1185" s="63">
        <v>13508.26</v>
      </c>
      <c r="D1185" s="64">
        <v>45877</v>
      </c>
      <c r="E1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86" spans="1:5" x14ac:dyDescent="0.45">
      <c r="A1186" s="61" t="s">
        <v>135</v>
      </c>
      <c r="B1186" s="62" t="s">
        <v>40</v>
      </c>
      <c r="C1186" s="63">
        <v>20178.330000000002</v>
      </c>
      <c r="D1186" s="64">
        <v>44880</v>
      </c>
      <c r="E1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87" spans="1:5" x14ac:dyDescent="0.45">
      <c r="A1187" s="61" t="s">
        <v>135</v>
      </c>
      <c r="B1187" s="62" t="s">
        <v>41</v>
      </c>
      <c r="C1187" s="63">
        <v>21206.44</v>
      </c>
      <c r="D1187" s="64">
        <v>44925</v>
      </c>
      <c r="E1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88" spans="1:5" x14ac:dyDescent="0.45">
      <c r="A1188" s="61" t="s">
        <v>135</v>
      </c>
      <c r="B1188" s="62" t="s">
        <v>42</v>
      </c>
      <c r="C1188" s="63">
        <v>17870.16</v>
      </c>
      <c r="D1188" s="64">
        <v>45140</v>
      </c>
      <c r="E1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89" spans="1:5" x14ac:dyDescent="0.45">
      <c r="A1189" s="61" t="s">
        <v>135</v>
      </c>
      <c r="B1189" s="62" t="s">
        <v>43</v>
      </c>
      <c r="C1189" s="63">
        <v>22602.720000000001</v>
      </c>
      <c r="D1189" s="64">
        <v>45504</v>
      </c>
      <c r="E1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90" spans="1:5" x14ac:dyDescent="0.45">
      <c r="A1190" s="61" t="s">
        <v>135</v>
      </c>
      <c r="B1190" s="62" t="s">
        <v>44</v>
      </c>
      <c r="C1190" s="63">
        <v>22602.720000000001</v>
      </c>
      <c r="D1190" s="64">
        <v>45877</v>
      </c>
      <c r="E1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191" spans="1:5" x14ac:dyDescent="0.45">
      <c r="A1191" s="61" t="s">
        <v>135</v>
      </c>
      <c r="B1191" s="62" t="s">
        <v>45</v>
      </c>
      <c r="C1191" s="63">
        <v>10039.02</v>
      </c>
      <c r="D1191" s="64">
        <v>45412</v>
      </c>
      <c r="E1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92" spans="1:5" x14ac:dyDescent="0.45">
      <c r="A1192" s="61" t="s">
        <v>135</v>
      </c>
      <c r="B1192" s="62" t="s">
        <v>70</v>
      </c>
      <c r="C1192" s="63">
        <v>12609.11</v>
      </c>
      <c r="D1192" s="64">
        <v>45127</v>
      </c>
      <c r="E1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193" spans="1:5" x14ac:dyDescent="0.45">
      <c r="A1193" s="61" t="s">
        <v>135</v>
      </c>
      <c r="B1193" s="62" t="s">
        <v>72</v>
      </c>
      <c r="C1193" s="63">
        <v>19756.830000000002</v>
      </c>
      <c r="D1193" s="64">
        <v>45488</v>
      </c>
      <c r="E1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194" spans="1:5" x14ac:dyDescent="0.45">
      <c r="A1194" s="61" t="s">
        <v>135</v>
      </c>
      <c r="B1194" s="62" t="s">
        <v>74</v>
      </c>
      <c r="C1194" s="63">
        <v>21860.29</v>
      </c>
      <c r="D1194" s="64">
        <v>45853</v>
      </c>
      <c r="E1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5" spans="1:5" x14ac:dyDescent="0.45">
      <c r="A1195" s="61" t="s">
        <v>135</v>
      </c>
      <c r="B1195" s="62" t="s">
        <v>76</v>
      </c>
      <c r="C1195" s="63">
        <v>2851.35</v>
      </c>
      <c r="D1195" s="64">
        <v>45853</v>
      </c>
      <c r="E1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6" spans="1:5" x14ac:dyDescent="0.45">
      <c r="A1196" s="61" t="s">
        <v>135</v>
      </c>
      <c r="B1196" s="62" t="s">
        <v>78</v>
      </c>
      <c r="C1196" s="63">
        <v>2712.51</v>
      </c>
      <c r="D1196" s="64">
        <v>45853</v>
      </c>
      <c r="E1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7" spans="1:5" x14ac:dyDescent="0.45">
      <c r="A1197" s="61" t="s">
        <v>135</v>
      </c>
      <c r="B1197" s="62" t="s">
        <v>80</v>
      </c>
      <c r="C1197" s="63">
        <v>5445.66</v>
      </c>
      <c r="D1197" s="64">
        <v>45541</v>
      </c>
      <c r="E1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8" spans="1:5" x14ac:dyDescent="0.45">
      <c r="A1198" s="61" t="s">
        <v>135</v>
      </c>
      <c r="B1198" s="62" t="s">
        <v>81</v>
      </c>
      <c r="C1198" s="63">
        <v>6852.24</v>
      </c>
      <c r="D1198" s="64">
        <v>45519</v>
      </c>
      <c r="E1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199" spans="1:5" x14ac:dyDescent="0.45">
      <c r="A1199" s="61" t="s">
        <v>135</v>
      </c>
      <c r="B1199" s="62" t="s">
        <v>83</v>
      </c>
      <c r="C1199" s="63">
        <v>6643.41</v>
      </c>
      <c r="D1199" s="64">
        <v>45519</v>
      </c>
      <c r="E1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0" spans="1:5" x14ac:dyDescent="0.45">
      <c r="A1200" s="61" t="s">
        <v>135</v>
      </c>
      <c r="B1200" s="62" t="s">
        <v>85</v>
      </c>
      <c r="C1200" s="63">
        <v>6643.41</v>
      </c>
      <c r="D1200" s="64">
        <v>45877</v>
      </c>
      <c r="E1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01" spans="1:5" x14ac:dyDescent="0.45">
      <c r="A1201" s="61" t="s">
        <v>135</v>
      </c>
      <c r="B1201" s="62" t="s">
        <v>87</v>
      </c>
      <c r="C1201" s="63">
        <v>10116.09</v>
      </c>
      <c r="D1201" s="64">
        <v>45519</v>
      </c>
      <c r="E1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2" spans="1:5" x14ac:dyDescent="0.45">
      <c r="A1202" s="61" t="s">
        <v>135</v>
      </c>
      <c r="B1202" s="62" t="s">
        <v>89</v>
      </c>
      <c r="C1202" s="63">
        <v>6677.3</v>
      </c>
      <c r="D1202" s="64">
        <v>45519</v>
      </c>
      <c r="E1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3" spans="1:5" x14ac:dyDescent="0.45">
      <c r="A1203" s="61" t="s">
        <v>135</v>
      </c>
      <c r="B1203" s="62" t="s">
        <v>91</v>
      </c>
      <c r="C1203" s="63">
        <v>6677.3</v>
      </c>
      <c r="D1203" s="64">
        <v>45762</v>
      </c>
      <c r="E1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4" spans="1:5" x14ac:dyDescent="0.45">
      <c r="A1204" s="61" t="s">
        <v>135</v>
      </c>
      <c r="B1204" s="62" t="s">
        <v>93</v>
      </c>
      <c r="C1204" s="63">
        <v>63498.2</v>
      </c>
      <c r="D1204" s="64">
        <v>45519</v>
      </c>
      <c r="E1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5" spans="1:5" x14ac:dyDescent="0.45">
      <c r="A1205" s="61" t="s">
        <v>135</v>
      </c>
      <c r="B1205" s="62" t="s">
        <v>95</v>
      </c>
      <c r="C1205" s="63">
        <v>853.47</v>
      </c>
      <c r="D1205" s="64">
        <v>45961</v>
      </c>
      <c r="E1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06" spans="1:5" x14ac:dyDescent="0.45">
      <c r="A1206" s="61" t="s">
        <v>136</v>
      </c>
      <c r="B1206" s="62" t="s">
        <v>47</v>
      </c>
      <c r="C1206" s="63">
        <v>1884.01</v>
      </c>
      <c r="D1206" s="64">
        <v>45519</v>
      </c>
      <c r="E1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7" spans="1:5" x14ac:dyDescent="0.45">
      <c r="A1207" s="61" t="s">
        <v>136</v>
      </c>
      <c r="B1207" s="62" t="s">
        <v>49</v>
      </c>
      <c r="C1207" s="63">
        <v>1821.9</v>
      </c>
      <c r="D1207" s="64">
        <v>45519</v>
      </c>
      <c r="E1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08" spans="1:5" x14ac:dyDescent="0.45">
      <c r="A1208" s="61" t="s">
        <v>136</v>
      </c>
      <c r="B1208" s="62" t="s">
        <v>51</v>
      </c>
      <c r="C1208" s="63">
        <v>1821.9</v>
      </c>
      <c r="D1208" s="64">
        <v>45877</v>
      </c>
      <c r="E1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09" spans="1:5" x14ac:dyDescent="0.45">
      <c r="A1209" s="61" t="s">
        <v>136</v>
      </c>
      <c r="B1209" s="62" t="s">
        <v>53</v>
      </c>
      <c r="C1209" s="63">
        <v>2153.4499999999998</v>
      </c>
      <c r="D1209" s="64">
        <v>45519</v>
      </c>
      <c r="E1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10" spans="1:5" x14ac:dyDescent="0.45">
      <c r="A1210" s="61" t="s">
        <v>136</v>
      </c>
      <c r="B1210" s="62" t="s">
        <v>55</v>
      </c>
      <c r="C1210" s="63">
        <v>1688.18</v>
      </c>
      <c r="D1210" s="64">
        <v>45519</v>
      </c>
      <c r="E1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11" spans="1:5" x14ac:dyDescent="0.45">
      <c r="A1211" s="61" t="s">
        <v>136</v>
      </c>
      <c r="B1211" s="62" t="s">
        <v>57</v>
      </c>
      <c r="C1211" s="63">
        <v>3373.68</v>
      </c>
      <c r="D1211" s="64">
        <v>45877</v>
      </c>
      <c r="E1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12" spans="1:5" x14ac:dyDescent="0.45">
      <c r="A1212" s="61" t="s">
        <v>136</v>
      </c>
      <c r="B1212" s="62" t="s">
        <v>40</v>
      </c>
      <c r="C1212" s="63">
        <v>5039.53</v>
      </c>
      <c r="D1212" s="64">
        <v>44880</v>
      </c>
      <c r="E1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13" spans="1:5" x14ac:dyDescent="0.45">
      <c r="A1213" s="61" t="s">
        <v>136</v>
      </c>
      <c r="B1213" s="62" t="s">
        <v>41</v>
      </c>
      <c r="C1213" s="63">
        <v>5296.3</v>
      </c>
      <c r="D1213" s="64">
        <v>44925</v>
      </c>
      <c r="E1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14" spans="1:5" x14ac:dyDescent="0.45">
      <c r="A1214" s="61" t="s">
        <v>136</v>
      </c>
      <c r="B1214" s="62" t="s">
        <v>42</v>
      </c>
      <c r="C1214" s="63">
        <v>4463.07</v>
      </c>
      <c r="D1214" s="64">
        <v>45139</v>
      </c>
      <c r="E1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15" spans="1:5" x14ac:dyDescent="0.45">
      <c r="A1215" s="61" t="s">
        <v>136</v>
      </c>
      <c r="B1215" s="62" t="s">
        <v>43</v>
      </c>
      <c r="C1215" s="63">
        <v>5645.02</v>
      </c>
      <c r="D1215" s="64">
        <v>45504</v>
      </c>
      <c r="E1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16" spans="1:5" x14ac:dyDescent="0.45">
      <c r="A1216" s="61" t="s">
        <v>136</v>
      </c>
      <c r="B1216" s="62" t="s">
        <v>44</v>
      </c>
      <c r="C1216" s="63">
        <v>5645.02</v>
      </c>
      <c r="D1216" s="64">
        <v>45877</v>
      </c>
      <c r="E1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17" spans="1:5" x14ac:dyDescent="0.45">
      <c r="A1217" s="61" t="s">
        <v>136</v>
      </c>
      <c r="B1217" s="62" t="s">
        <v>45</v>
      </c>
      <c r="C1217" s="63">
        <v>2507.2399999999998</v>
      </c>
      <c r="D1217" s="64">
        <v>45412</v>
      </c>
      <c r="E1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18" spans="1:5" x14ac:dyDescent="0.45">
      <c r="A1218" s="61" t="s">
        <v>136</v>
      </c>
      <c r="B1218" s="62" t="s">
        <v>76</v>
      </c>
      <c r="C1218" s="63">
        <v>712.12</v>
      </c>
      <c r="D1218" s="64">
        <v>45853</v>
      </c>
      <c r="E1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19" spans="1:5" x14ac:dyDescent="0.45">
      <c r="A1219" s="61" t="s">
        <v>136</v>
      </c>
      <c r="B1219" s="62" t="s">
        <v>78</v>
      </c>
      <c r="C1219" s="63">
        <v>677.45</v>
      </c>
      <c r="D1219" s="64">
        <v>45853</v>
      </c>
      <c r="E1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0" spans="1:5" x14ac:dyDescent="0.45">
      <c r="A1220" s="61" t="s">
        <v>136</v>
      </c>
      <c r="B1220" s="62" t="s">
        <v>81</v>
      </c>
      <c r="C1220" s="63">
        <v>1711.35</v>
      </c>
      <c r="D1220" s="64">
        <v>45519</v>
      </c>
      <c r="E1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1" spans="1:5" x14ac:dyDescent="0.45">
      <c r="A1221" s="61" t="s">
        <v>136</v>
      </c>
      <c r="B1221" s="62" t="s">
        <v>83</v>
      </c>
      <c r="C1221" s="63">
        <v>1659.19</v>
      </c>
      <c r="D1221" s="64">
        <v>45519</v>
      </c>
      <c r="E1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2" spans="1:5" x14ac:dyDescent="0.45">
      <c r="A1222" s="61" t="s">
        <v>136</v>
      </c>
      <c r="B1222" s="62" t="s">
        <v>85</v>
      </c>
      <c r="C1222" s="63">
        <v>1659.19</v>
      </c>
      <c r="D1222" s="64">
        <v>45877</v>
      </c>
      <c r="E1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23" spans="1:5" x14ac:dyDescent="0.45">
      <c r="A1223" s="61" t="s">
        <v>136</v>
      </c>
      <c r="B1223" s="62" t="s">
        <v>87</v>
      </c>
      <c r="C1223" s="63">
        <v>2526.4899999999998</v>
      </c>
      <c r="D1223" s="64">
        <v>45519</v>
      </c>
      <c r="E1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4" spans="1:5" x14ac:dyDescent="0.45">
      <c r="A1224" s="61" t="s">
        <v>136</v>
      </c>
      <c r="B1224" s="62" t="s">
        <v>89</v>
      </c>
      <c r="C1224" s="63">
        <v>1667.65</v>
      </c>
      <c r="D1224" s="64">
        <v>45519</v>
      </c>
      <c r="E1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5" spans="1:5" x14ac:dyDescent="0.45">
      <c r="A1225" s="61" t="s">
        <v>136</v>
      </c>
      <c r="B1225" s="62" t="s">
        <v>91</v>
      </c>
      <c r="C1225" s="63">
        <v>1667.65</v>
      </c>
      <c r="D1225" s="64">
        <v>45762</v>
      </c>
      <c r="E1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6" spans="1:5" x14ac:dyDescent="0.45">
      <c r="A1226" s="61" t="s">
        <v>136</v>
      </c>
      <c r="B1226" s="62" t="s">
        <v>93</v>
      </c>
      <c r="C1226" s="63">
        <v>15858.65</v>
      </c>
      <c r="D1226" s="64">
        <v>45519</v>
      </c>
      <c r="E1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7" spans="1:5" x14ac:dyDescent="0.45">
      <c r="A1227" s="61" t="s">
        <v>136</v>
      </c>
      <c r="B1227" s="62" t="s">
        <v>95</v>
      </c>
      <c r="C1227" s="63">
        <v>213.15</v>
      </c>
      <c r="D1227" s="64">
        <v>45961</v>
      </c>
      <c r="E1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28" spans="1:5" x14ac:dyDescent="0.45">
      <c r="A1228" s="61" t="s">
        <v>137</v>
      </c>
      <c r="B1228" s="62" t="s">
        <v>47</v>
      </c>
      <c r="C1228" s="63">
        <v>29495.42</v>
      </c>
      <c r="D1228" s="64">
        <v>45519</v>
      </c>
      <c r="E1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29" spans="1:5" x14ac:dyDescent="0.45">
      <c r="A1229" s="61" t="s">
        <v>137</v>
      </c>
      <c r="B1229" s="62" t="s">
        <v>49</v>
      </c>
      <c r="C1229" s="63">
        <v>28523.11</v>
      </c>
      <c r="D1229" s="64">
        <v>45519</v>
      </c>
      <c r="E1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30" spans="1:5" x14ac:dyDescent="0.45">
      <c r="A1230" s="61" t="s">
        <v>137</v>
      </c>
      <c r="B1230" s="62" t="s">
        <v>51</v>
      </c>
      <c r="C1230" s="63">
        <v>28523.11</v>
      </c>
      <c r="D1230" s="64">
        <v>45877</v>
      </c>
      <c r="E1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31" spans="1:5" x14ac:dyDescent="0.45">
      <c r="A1231" s="61" t="s">
        <v>137</v>
      </c>
      <c r="B1231" s="62" t="s">
        <v>53</v>
      </c>
      <c r="C1231" s="63">
        <v>33713.730000000003</v>
      </c>
      <c r="D1231" s="64">
        <v>45519</v>
      </c>
      <c r="E1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32" spans="1:5" x14ac:dyDescent="0.45">
      <c r="A1232" s="61" t="s">
        <v>137</v>
      </c>
      <c r="B1232" s="62" t="s">
        <v>55</v>
      </c>
      <c r="C1232" s="63">
        <v>26429.59</v>
      </c>
      <c r="D1232" s="64">
        <v>45519</v>
      </c>
      <c r="E1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33" spans="1:5" x14ac:dyDescent="0.45">
      <c r="A1233" s="61" t="s">
        <v>137</v>
      </c>
      <c r="B1233" s="62" t="s">
        <v>57</v>
      </c>
      <c r="C1233" s="63">
        <v>52817.3</v>
      </c>
      <c r="D1233" s="64">
        <v>45877</v>
      </c>
      <c r="E1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34" spans="1:5" x14ac:dyDescent="0.45">
      <c r="A1234" s="61" t="s">
        <v>137</v>
      </c>
      <c r="B1234" s="62" t="s">
        <v>40</v>
      </c>
      <c r="C1234" s="63">
        <v>78897.279999999999</v>
      </c>
      <c r="D1234" s="64">
        <v>44880</v>
      </c>
      <c r="E1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35" spans="1:5" x14ac:dyDescent="0.45">
      <c r="A1235" s="61" t="s">
        <v>137</v>
      </c>
      <c r="B1235" s="62" t="s">
        <v>41</v>
      </c>
      <c r="C1235" s="63">
        <v>82917.2</v>
      </c>
      <c r="D1235" s="64">
        <v>44925</v>
      </c>
      <c r="E1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36" spans="1:5" x14ac:dyDescent="0.45">
      <c r="A1236" s="61" t="s">
        <v>137</v>
      </c>
      <c r="B1236" s="62" t="s">
        <v>42</v>
      </c>
      <c r="C1236" s="63">
        <v>69872.350000000006</v>
      </c>
      <c r="D1236" s="64">
        <v>45140</v>
      </c>
      <c r="E1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37" spans="1:5" x14ac:dyDescent="0.45">
      <c r="A1237" s="61" t="s">
        <v>137</v>
      </c>
      <c r="B1237" s="62" t="s">
        <v>43</v>
      </c>
      <c r="C1237" s="63">
        <v>88376.68</v>
      </c>
      <c r="D1237" s="64">
        <v>45504</v>
      </c>
      <c r="E1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38" spans="1:5" x14ac:dyDescent="0.45">
      <c r="A1238" s="61" t="s">
        <v>137</v>
      </c>
      <c r="B1238" s="62" t="s">
        <v>44</v>
      </c>
      <c r="C1238" s="63">
        <v>88376.68</v>
      </c>
      <c r="D1238" s="64">
        <v>45877</v>
      </c>
      <c r="E1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39" spans="1:5" x14ac:dyDescent="0.45">
      <c r="A1239" s="61" t="s">
        <v>137</v>
      </c>
      <c r="B1239" s="62" t="s">
        <v>45</v>
      </c>
      <c r="C1239" s="63">
        <v>39252.57</v>
      </c>
      <c r="D1239" s="64">
        <v>45412</v>
      </c>
      <c r="E1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40" spans="1:5" x14ac:dyDescent="0.45">
      <c r="A1240" s="61" t="s">
        <v>137</v>
      </c>
      <c r="B1240" s="62" t="s">
        <v>72</v>
      </c>
      <c r="C1240" s="63">
        <v>77249.25</v>
      </c>
      <c r="D1240" s="64">
        <v>45488</v>
      </c>
      <c r="E1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41" spans="1:5" x14ac:dyDescent="0.45">
      <c r="A1241" s="61" t="s">
        <v>137</v>
      </c>
      <c r="B1241" s="62" t="s">
        <v>74</v>
      </c>
      <c r="C1241" s="63">
        <v>85473.77</v>
      </c>
      <c r="D1241" s="64">
        <v>45853</v>
      </c>
      <c r="E1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2" spans="1:5" x14ac:dyDescent="0.45">
      <c r="A1242" s="61" t="s">
        <v>137</v>
      </c>
      <c r="B1242" s="62" t="s">
        <v>76</v>
      </c>
      <c r="C1242" s="63">
        <v>11148.79</v>
      </c>
      <c r="D1242" s="64">
        <v>45853</v>
      </c>
      <c r="E1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3" spans="1:5" x14ac:dyDescent="0.45">
      <c r="A1243" s="61" t="s">
        <v>137</v>
      </c>
      <c r="B1243" s="62" t="s">
        <v>78</v>
      </c>
      <c r="C1243" s="63">
        <v>10605.9</v>
      </c>
      <c r="D1243" s="64">
        <v>45853</v>
      </c>
      <c r="E1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4" spans="1:5" x14ac:dyDescent="0.45">
      <c r="A1244" s="61" t="s">
        <v>137</v>
      </c>
      <c r="B1244" s="62" t="s">
        <v>80</v>
      </c>
      <c r="C1244" s="63">
        <v>21292.54</v>
      </c>
      <c r="D1244" s="64">
        <v>45541</v>
      </c>
      <c r="E1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5" spans="1:5" x14ac:dyDescent="0.45">
      <c r="A1245" s="61" t="s">
        <v>137</v>
      </c>
      <c r="B1245" s="62" t="s">
        <v>81</v>
      </c>
      <c r="C1245" s="63">
        <v>26792.28</v>
      </c>
      <c r="D1245" s="64">
        <v>45519</v>
      </c>
      <c r="E1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6" spans="1:5" x14ac:dyDescent="0.45">
      <c r="A1246" s="61" t="s">
        <v>137</v>
      </c>
      <c r="B1246" s="62" t="s">
        <v>83</v>
      </c>
      <c r="C1246" s="63">
        <v>25975.73</v>
      </c>
      <c r="D1246" s="64">
        <v>45519</v>
      </c>
      <c r="E1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7" spans="1:5" x14ac:dyDescent="0.45">
      <c r="A1247" s="61" t="s">
        <v>137</v>
      </c>
      <c r="B1247" s="62" t="s">
        <v>85</v>
      </c>
      <c r="C1247" s="63">
        <v>25975.73</v>
      </c>
      <c r="D1247" s="64">
        <v>45877</v>
      </c>
      <c r="E1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48" spans="1:5" x14ac:dyDescent="0.45">
      <c r="A1248" s="61" t="s">
        <v>137</v>
      </c>
      <c r="B1248" s="62" t="s">
        <v>87</v>
      </c>
      <c r="C1248" s="63">
        <v>39553.94</v>
      </c>
      <c r="D1248" s="64">
        <v>45519</v>
      </c>
      <c r="E1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49" spans="1:5" x14ac:dyDescent="0.45">
      <c r="A1249" s="61" t="s">
        <v>137</v>
      </c>
      <c r="B1249" s="62" t="s">
        <v>89</v>
      </c>
      <c r="C1249" s="63">
        <v>26108.240000000002</v>
      </c>
      <c r="D1249" s="64">
        <v>45519</v>
      </c>
      <c r="E1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0" spans="1:5" x14ac:dyDescent="0.45">
      <c r="A1250" s="61" t="s">
        <v>137</v>
      </c>
      <c r="B1250" s="62" t="s">
        <v>91</v>
      </c>
      <c r="C1250" s="63">
        <v>26108.240000000002</v>
      </c>
      <c r="D1250" s="64">
        <v>45762</v>
      </c>
      <c r="E1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1" spans="1:5" x14ac:dyDescent="0.45">
      <c r="A1251" s="61" t="s">
        <v>137</v>
      </c>
      <c r="B1251" s="62" t="s">
        <v>93</v>
      </c>
      <c r="C1251" s="63">
        <v>248278.07</v>
      </c>
      <c r="D1251" s="64">
        <v>45519</v>
      </c>
      <c r="E1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2" spans="1:5" x14ac:dyDescent="0.45">
      <c r="A1252" s="61" t="s">
        <v>137</v>
      </c>
      <c r="B1252" s="62" t="s">
        <v>95</v>
      </c>
      <c r="C1252" s="63">
        <v>3337.07</v>
      </c>
      <c r="D1252" s="64">
        <v>45961</v>
      </c>
      <c r="E1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53" spans="1:5" x14ac:dyDescent="0.45">
      <c r="A1253" s="61" t="s">
        <v>138</v>
      </c>
      <c r="B1253" s="62" t="s">
        <v>47</v>
      </c>
      <c r="C1253" s="63">
        <v>2063.67</v>
      </c>
      <c r="D1253" s="64">
        <v>45519</v>
      </c>
      <c r="E1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4" spans="1:5" x14ac:dyDescent="0.45">
      <c r="A1254" s="61" t="s">
        <v>138</v>
      </c>
      <c r="B1254" s="62" t="s">
        <v>49</v>
      </c>
      <c r="C1254" s="63">
        <v>1995.64</v>
      </c>
      <c r="D1254" s="64">
        <v>45519</v>
      </c>
      <c r="E1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5" spans="1:5" x14ac:dyDescent="0.45">
      <c r="A1255" s="61" t="s">
        <v>138</v>
      </c>
      <c r="B1255" s="62" t="s">
        <v>51</v>
      </c>
      <c r="C1255" s="63">
        <v>1995.64</v>
      </c>
      <c r="D1255" s="64">
        <v>45877</v>
      </c>
      <c r="E1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56" spans="1:5" x14ac:dyDescent="0.45">
      <c r="A1256" s="61" t="s">
        <v>138</v>
      </c>
      <c r="B1256" s="62" t="s">
        <v>53</v>
      </c>
      <c r="C1256" s="63">
        <v>2358.81</v>
      </c>
      <c r="D1256" s="64">
        <v>45519</v>
      </c>
      <c r="E1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7" spans="1:5" x14ac:dyDescent="0.45">
      <c r="A1257" s="61" t="s">
        <v>138</v>
      </c>
      <c r="B1257" s="62" t="s">
        <v>55</v>
      </c>
      <c r="C1257" s="63">
        <v>1849.17</v>
      </c>
      <c r="D1257" s="64">
        <v>45519</v>
      </c>
      <c r="E1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58" spans="1:5" x14ac:dyDescent="0.45">
      <c r="A1258" s="61" t="s">
        <v>138</v>
      </c>
      <c r="B1258" s="62" t="s">
        <v>57</v>
      </c>
      <c r="C1258" s="63">
        <v>3695.41</v>
      </c>
      <c r="D1258" s="64">
        <v>45877</v>
      </c>
      <c r="E1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59" spans="1:5" x14ac:dyDescent="0.45">
      <c r="A1259" s="61" t="s">
        <v>138</v>
      </c>
      <c r="B1259" s="62" t="s">
        <v>40</v>
      </c>
      <c r="C1259" s="63">
        <v>5520.11</v>
      </c>
      <c r="D1259" s="64">
        <v>44880</v>
      </c>
      <c r="E1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60" spans="1:5" x14ac:dyDescent="0.45">
      <c r="A1260" s="61" t="s">
        <v>138</v>
      </c>
      <c r="B1260" s="62" t="s">
        <v>41</v>
      </c>
      <c r="C1260" s="63">
        <v>5801.37</v>
      </c>
      <c r="D1260" s="64">
        <v>44925</v>
      </c>
      <c r="E1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61" spans="1:5" x14ac:dyDescent="0.45">
      <c r="A1261" s="61" t="s">
        <v>138</v>
      </c>
      <c r="B1261" s="62" t="s">
        <v>42</v>
      </c>
      <c r="C1261" s="63">
        <v>4888.68</v>
      </c>
      <c r="D1261" s="64">
        <v>45139</v>
      </c>
      <c r="E1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62" spans="1:5" x14ac:dyDescent="0.45">
      <c r="A1262" s="61" t="s">
        <v>138</v>
      </c>
      <c r="B1262" s="62" t="s">
        <v>43</v>
      </c>
      <c r="C1262" s="63">
        <v>6183.35</v>
      </c>
      <c r="D1262" s="64">
        <v>45504</v>
      </c>
      <c r="E1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63" spans="1:5" x14ac:dyDescent="0.45">
      <c r="A1263" s="61" t="s">
        <v>138</v>
      </c>
      <c r="B1263" s="62" t="s">
        <v>44</v>
      </c>
      <c r="C1263" s="63">
        <v>6183.35</v>
      </c>
      <c r="D1263" s="64">
        <v>45877</v>
      </c>
      <c r="E1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64" spans="1:5" x14ac:dyDescent="0.45">
      <c r="A1264" s="61" t="s">
        <v>138</v>
      </c>
      <c r="B1264" s="62" t="s">
        <v>45</v>
      </c>
      <c r="C1264" s="63">
        <v>2746.34</v>
      </c>
      <c r="D1264" s="64">
        <v>45412</v>
      </c>
      <c r="E1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65" spans="1:5" x14ac:dyDescent="0.45">
      <c r="A1265" s="61" t="s">
        <v>138</v>
      </c>
      <c r="B1265" s="62" t="s">
        <v>66</v>
      </c>
      <c r="C1265" s="63">
        <v>1965.2</v>
      </c>
      <c r="D1265" s="64">
        <v>44985</v>
      </c>
      <c r="E1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66" spans="1:5" x14ac:dyDescent="0.45">
      <c r="A1266" s="61" t="s">
        <v>138</v>
      </c>
      <c r="B1266" s="62" t="s">
        <v>68</v>
      </c>
      <c r="C1266" s="63">
        <v>4584.84</v>
      </c>
      <c r="D1266" s="64">
        <v>44985</v>
      </c>
      <c r="E1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67" spans="1:5" x14ac:dyDescent="0.45">
      <c r="A1267" s="61" t="s">
        <v>138</v>
      </c>
      <c r="B1267" s="62" t="s">
        <v>70</v>
      </c>
      <c r="C1267" s="63">
        <v>3449.43</v>
      </c>
      <c r="D1267" s="64">
        <v>45127</v>
      </c>
      <c r="E1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68" spans="1:5" x14ac:dyDescent="0.45">
      <c r="A1268" s="61" t="s">
        <v>138</v>
      </c>
      <c r="B1268" s="62" t="s">
        <v>72</v>
      </c>
      <c r="C1268" s="63">
        <v>5404.81</v>
      </c>
      <c r="D1268" s="64">
        <v>45488</v>
      </c>
      <c r="E1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69" spans="1:5" x14ac:dyDescent="0.45">
      <c r="A1269" s="61" t="s">
        <v>138</v>
      </c>
      <c r="B1269" s="62" t="s">
        <v>74</v>
      </c>
      <c r="C1269" s="63">
        <v>5980.24</v>
      </c>
      <c r="D1269" s="64">
        <v>45853</v>
      </c>
      <c r="E1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0" spans="1:5" x14ac:dyDescent="0.45">
      <c r="A1270" s="61" t="s">
        <v>138</v>
      </c>
      <c r="B1270" s="62" t="s">
        <v>76</v>
      </c>
      <c r="C1270" s="63">
        <v>780.03</v>
      </c>
      <c r="D1270" s="64">
        <v>45853</v>
      </c>
      <c r="E1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1" spans="1:5" x14ac:dyDescent="0.45">
      <c r="A1271" s="61" t="s">
        <v>138</v>
      </c>
      <c r="B1271" s="62" t="s">
        <v>78</v>
      </c>
      <c r="C1271" s="63">
        <v>742.05</v>
      </c>
      <c r="D1271" s="64">
        <v>45853</v>
      </c>
      <c r="E1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2" spans="1:5" x14ac:dyDescent="0.45">
      <c r="A1272" s="61" t="s">
        <v>138</v>
      </c>
      <c r="B1272" s="62" t="s">
        <v>80</v>
      </c>
      <c r="C1272" s="63">
        <v>1489.75</v>
      </c>
      <c r="D1272" s="64">
        <v>45546</v>
      </c>
      <c r="E1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3" spans="1:5" x14ac:dyDescent="0.45">
      <c r="A1273" s="61" t="s">
        <v>138</v>
      </c>
      <c r="B1273" s="62" t="s">
        <v>81</v>
      </c>
      <c r="C1273" s="63">
        <v>1874.54</v>
      </c>
      <c r="D1273" s="64">
        <v>45519</v>
      </c>
      <c r="E1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4" spans="1:5" x14ac:dyDescent="0.45">
      <c r="A1274" s="61" t="s">
        <v>138</v>
      </c>
      <c r="B1274" s="62" t="s">
        <v>83</v>
      </c>
      <c r="C1274" s="63">
        <v>1817.41</v>
      </c>
      <c r="D1274" s="64">
        <v>45519</v>
      </c>
      <c r="E1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5" spans="1:5" x14ac:dyDescent="0.45">
      <c r="A1275" s="61" t="s">
        <v>138</v>
      </c>
      <c r="B1275" s="62" t="s">
        <v>85</v>
      </c>
      <c r="C1275" s="63">
        <v>1817.41</v>
      </c>
      <c r="D1275" s="64">
        <v>45877</v>
      </c>
      <c r="E1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76" spans="1:5" x14ac:dyDescent="0.45">
      <c r="A1276" s="61" t="s">
        <v>138</v>
      </c>
      <c r="B1276" s="62" t="s">
        <v>87</v>
      </c>
      <c r="C1276" s="63">
        <v>2767.42</v>
      </c>
      <c r="D1276" s="64">
        <v>45519</v>
      </c>
      <c r="E1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7" spans="1:5" x14ac:dyDescent="0.45">
      <c r="A1277" s="61" t="s">
        <v>138</v>
      </c>
      <c r="B1277" s="62" t="s">
        <v>89</v>
      </c>
      <c r="C1277" s="63">
        <v>1826.68</v>
      </c>
      <c r="D1277" s="64">
        <v>45519</v>
      </c>
      <c r="E1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8" spans="1:5" x14ac:dyDescent="0.45">
      <c r="A1278" s="61" t="s">
        <v>138</v>
      </c>
      <c r="B1278" s="62" t="s">
        <v>91</v>
      </c>
      <c r="C1278" s="63">
        <v>1826.68</v>
      </c>
      <c r="D1278" s="64">
        <v>45762</v>
      </c>
      <c r="E1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79" spans="1:5" x14ac:dyDescent="0.45">
      <c r="A1279" s="61" t="s">
        <v>138</v>
      </c>
      <c r="B1279" s="62" t="s">
        <v>93</v>
      </c>
      <c r="C1279" s="63">
        <v>17370.98</v>
      </c>
      <c r="D1279" s="64">
        <v>45519</v>
      </c>
      <c r="E1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0" spans="1:5" x14ac:dyDescent="0.45">
      <c r="A1280" s="61" t="s">
        <v>138</v>
      </c>
      <c r="B1280" s="62" t="s">
        <v>95</v>
      </c>
      <c r="C1280" s="63">
        <v>233.48</v>
      </c>
      <c r="D1280" s="64">
        <v>45961</v>
      </c>
      <c r="E1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81" spans="1:5" x14ac:dyDescent="0.45">
      <c r="A1281" s="61" t="s">
        <v>139</v>
      </c>
      <c r="B1281" s="62" t="s">
        <v>47</v>
      </c>
      <c r="C1281" s="63">
        <v>8439.2800000000007</v>
      </c>
      <c r="D1281" s="64">
        <v>45519</v>
      </c>
      <c r="E1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2" spans="1:5" x14ac:dyDescent="0.45">
      <c r="A1282" s="61" t="s">
        <v>139</v>
      </c>
      <c r="B1282" s="62" t="s">
        <v>48</v>
      </c>
      <c r="C1282" s="63">
        <v>2297.3200000000002</v>
      </c>
      <c r="D1282" s="64">
        <v>45519</v>
      </c>
      <c r="E1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3" spans="1:5" x14ac:dyDescent="0.45">
      <c r="A1283" s="61" t="s">
        <v>139</v>
      </c>
      <c r="B1283" s="62" t="s">
        <v>49</v>
      </c>
      <c r="C1283" s="63">
        <v>8161.08</v>
      </c>
      <c r="D1283" s="64">
        <v>45519</v>
      </c>
      <c r="E1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4" spans="1:5" x14ac:dyDescent="0.45">
      <c r="A1284" s="61" t="s">
        <v>139</v>
      </c>
      <c r="B1284" s="62" t="s">
        <v>50</v>
      </c>
      <c r="C1284" s="63">
        <v>2221.59</v>
      </c>
      <c r="D1284" s="64">
        <v>45519</v>
      </c>
      <c r="E1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5" spans="1:5" x14ac:dyDescent="0.45">
      <c r="A1285" s="61" t="s">
        <v>139</v>
      </c>
      <c r="B1285" s="62" t="s">
        <v>51</v>
      </c>
      <c r="C1285" s="63">
        <v>8161.08</v>
      </c>
      <c r="D1285" s="64">
        <v>45877</v>
      </c>
      <c r="E1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86" spans="1:5" x14ac:dyDescent="0.45">
      <c r="A1286" s="61" t="s">
        <v>139</v>
      </c>
      <c r="B1286" s="62" t="s">
        <v>52</v>
      </c>
      <c r="C1286" s="63">
        <v>2221.59</v>
      </c>
      <c r="D1286" s="64">
        <v>45877</v>
      </c>
      <c r="E1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87" spans="1:5" x14ac:dyDescent="0.45">
      <c r="A1287" s="61" t="s">
        <v>139</v>
      </c>
      <c r="B1287" s="62" t="s">
        <v>53</v>
      </c>
      <c r="C1287" s="63">
        <v>9646.2199999999993</v>
      </c>
      <c r="D1287" s="64">
        <v>45519</v>
      </c>
      <c r="E1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8" spans="1:5" x14ac:dyDescent="0.45">
      <c r="A1288" s="61" t="s">
        <v>139</v>
      </c>
      <c r="B1288" s="62" t="s">
        <v>54</v>
      </c>
      <c r="C1288" s="63">
        <v>2528.66</v>
      </c>
      <c r="D1288" s="64">
        <v>45519</v>
      </c>
      <c r="E1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89" spans="1:5" x14ac:dyDescent="0.45">
      <c r="A1289" s="61" t="s">
        <v>139</v>
      </c>
      <c r="B1289" s="62" t="s">
        <v>55</v>
      </c>
      <c r="C1289" s="63">
        <v>7562.08</v>
      </c>
      <c r="D1289" s="64">
        <v>45519</v>
      </c>
      <c r="E1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90" spans="1:5" x14ac:dyDescent="0.45">
      <c r="A1290" s="61" t="s">
        <v>139</v>
      </c>
      <c r="B1290" s="62" t="s">
        <v>56</v>
      </c>
      <c r="C1290" s="63">
        <v>1982.32</v>
      </c>
      <c r="D1290" s="64">
        <v>45519</v>
      </c>
      <c r="E1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291" spans="1:5" x14ac:dyDescent="0.45">
      <c r="A1291" s="61" t="s">
        <v>139</v>
      </c>
      <c r="B1291" s="62" t="s">
        <v>57</v>
      </c>
      <c r="C1291" s="63">
        <v>15112.17</v>
      </c>
      <c r="D1291" s="64">
        <v>45877</v>
      </c>
      <c r="E1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92" spans="1:5" x14ac:dyDescent="0.45">
      <c r="A1292" s="61" t="s">
        <v>139</v>
      </c>
      <c r="B1292" s="62" t="s">
        <v>58</v>
      </c>
      <c r="C1292" s="63">
        <v>3961.5</v>
      </c>
      <c r="D1292" s="64">
        <v>45877</v>
      </c>
      <c r="E1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293" spans="1:5" x14ac:dyDescent="0.45">
      <c r="A1293" s="61" t="s">
        <v>139</v>
      </c>
      <c r="B1293" s="62" t="s">
        <v>40</v>
      </c>
      <c r="C1293" s="63">
        <v>22574.21</v>
      </c>
      <c r="D1293" s="64">
        <v>44880</v>
      </c>
      <c r="E1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94" spans="1:5" x14ac:dyDescent="0.45">
      <c r="A1294" s="61" t="s">
        <v>139</v>
      </c>
      <c r="B1294" s="62" t="s">
        <v>59</v>
      </c>
      <c r="C1294" s="63">
        <v>5917.59</v>
      </c>
      <c r="D1294" s="64">
        <v>44880</v>
      </c>
      <c r="E1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95" spans="1:5" x14ac:dyDescent="0.45">
      <c r="A1295" s="61" t="s">
        <v>139</v>
      </c>
      <c r="B1295" s="62" t="s">
        <v>41</v>
      </c>
      <c r="C1295" s="63">
        <v>23724.400000000001</v>
      </c>
      <c r="D1295" s="64">
        <v>44925</v>
      </c>
      <c r="E1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96" spans="1:5" x14ac:dyDescent="0.45">
      <c r="A1296" s="61" t="s">
        <v>139</v>
      </c>
      <c r="B1296" s="62" t="s">
        <v>60</v>
      </c>
      <c r="C1296" s="63">
        <v>6219.1</v>
      </c>
      <c r="D1296" s="64">
        <v>44925</v>
      </c>
      <c r="E1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297" spans="1:5" x14ac:dyDescent="0.45">
      <c r="A1297" s="61" t="s">
        <v>139</v>
      </c>
      <c r="B1297" s="62" t="s">
        <v>42</v>
      </c>
      <c r="C1297" s="63">
        <v>19991.98</v>
      </c>
      <c r="D1297" s="64">
        <v>45140</v>
      </c>
      <c r="E1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98" spans="1:5" x14ac:dyDescent="0.45">
      <c r="A1298" s="61" t="s">
        <v>139</v>
      </c>
      <c r="B1298" s="62" t="s">
        <v>61</v>
      </c>
      <c r="C1298" s="63">
        <v>5240.6899999999996</v>
      </c>
      <c r="D1298" s="64">
        <v>45140</v>
      </c>
      <c r="E1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299" spans="1:5" x14ac:dyDescent="0.45">
      <c r="A1299" s="61" t="s">
        <v>139</v>
      </c>
      <c r="B1299" s="62" t="s">
        <v>43</v>
      </c>
      <c r="C1299" s="63">
        <v>25286.47</v>
      </c>
      <c r="D1299" s="64">
        <v>45504</v>
      </c>
      <c r="E1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00" spans="1:5" x14ac:dyDescent="0.45">
      <c r="A1300" s="61" t="s">
        <v>139</v>
      </c>
      <c r="B1300" s="62" t="s">
        <v>63</v>
      </c>
      <c r="C1300" s="63">
        <v>3864.1</v>
      </c>
      <c r="D1300" s="64">
        <v>45504</v>
      </c>
      <c r="E1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01" spans="1:5" x14ac:dyDescent="0.45">
      <c r="A1301" s="61" t="s">
        <v>139</v>
      </c>
      <c r="B1301" s="62" t="s">
        <v>44</v>
      </c>
      <c r="C1301" s="63">
        <v>25286.47</v>
      </c>
      <c r="D1301" s="64">
        <v>45877</v>
      </c>
      <c r="E1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02" spans="1:5" x14ac:dyDescent="0.45">
      <c r="A1302" s="61" t="s">
        <v>139</v>
      </c>
      <c r="B1302" s="62" t="s">
        <v>64</v>
      </c>
      <c r="C1302" s="63">
        <v>5671.13</v>
      </c>
      <c r="D1302" s="64">
        <v>45877</v>
      </c>
      <c r="E1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03" spans="1:5" x14ac:dyDescent="0.45">
      <c r="A1303" s="61" t="s">
        <v>139</v>
      </c>
      <c r="B1303" s="62" t="s">
        <v>45</v>
      </c>
      <c r="C1303" s="63">
        <v>11231.01</v>
      </c>
      <c r="D1303" s="64">
        <v>45412</v>
      </c>
      <c r="E1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04" spans="1:5" x14ac:dyDescent="0.45">
      <c r="A1304" s="61" t="s">
        <v>139</v>
      </c>
      <c r="B1304" s="62" t="s">
        <v>65</v>
      </c>
      <c r="C1304" s="63">
        <v>2518.84</v>
      </c>
      <c r="D1304" s="64">
        <v>45412</v>
      </c>
      <c r="E1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05" spans="1:5" x14ac:dyDescent="0.45">
      <c r="A1305" s="61" t="s">
        <v>139</v>
      </c>
      <c r="B1305" s="62" t="s">
        <v>66</v>
      </c>
      <c r="C1305" s="63">
        <v>8036.56</v>
      </c>
      <c r="D1305" s="64">
        <v>44985</v>
      </c>
      <c r="E1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06" spans="1:5" x14ac:dyDescent="0.45">
      <c r="A1306" s="61" t="s">
        <v>139</v>
      </c>
      <c r="B1306" s="62" t="s">
        <v>67</v>
      </c>
      <c r="C1306" s="63">
        <v>1802.4</v>
      </c>
      <c r="D1306" s="64">
        <v>44985</v>
      </c>
      <c r="E1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07" spans="1:5" x14ac:dyDescent="0.45">
      <c r="A1307" s="61" t="s">
        <v>139</v>
      </c>
      <c r="B1307" s="62" t="s">
        <v>68</v>
      </c>
      <c r="C1307" s="63">
        <v>18749.47</v>
      </c>
      <c r="D1307" s="64">
        <v>44985</v>
      </c>
      <c r="E1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08" spans="1:5" x14ac:dyDescent="0.45">
      <c r="A1308" s="61" t="s">
        <v>139</v>
      </c>
      <c r="B1308" s="62" t="s">
        <v>69</v>
      </c>
      <c r="C1308" s="63">
        <v>4205.05</v>
      </c>
      <c r="D1308" s="64">
        <v>44985</v>
      </c>
      <c r="E1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09" spans="1:5" x14ac:dyDescent="0.45">
      <c r="A1309" s="61" t="s">
        <v>139</v>
      </c>
      <c r="B1309" s="62" t="s">
        <v>70</v>
      </c>
      <c r="C1309" s="63">
        <v>14106.26</v>
      </c>
      <c r="D1309" s="64">
        <v>45127</v>
      </c>
      <c r="E1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10" spans="1:5" x14ac:dyDescent="0.45">
      <c r="A1310" s="61" t="s">
        <v>139</v>
      </c>
      <c r="B1310" s="62" t="s">
        <v>71</v>
      </c>
      <c r="C1310" s="63">
        <v>3697.81</v>
      </c>
      <c r="D1310" s="64">
        <v>45127</v>
      </c>
      <c r="E1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11" spans="1:5" x14ac:dyDescent="0.45">
      <c r="A1311" s="61" t="s">
        <v>139</v>
      </c>
      <c r="B1311" s="62" t="s">
        <v>72</v>
      </c>
      <c r="C1311" s="63">
        <v>22102.67</v>
      </c>
      <c r="D1311" s="64">
        <v>45488</v>
      </c>
      <c r="E1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12" spans="1:5" x14ac:dyDescent="0.45">
      <c r="A1312" s="61" t="s">
        <v>139</v>
      </c>
      <c r="B1312" s="62" t="s">
        <v>73</v>
      </c>
      <c r="C1312" s="63">
        <v>4957.08</v>
      </c>
      <c r="D1312" s="64">
        <v>45488</v>
      </c>
      <c r="E1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13" spans="1:5" x14ac:dyDescent="0.45">
      <c r="A1313" s="61" t="s">
        <v>139</v>
      </c>
      <c r="B1313" s="62" t="s">
        <v>74</v>
      </c>
      <c r="C1313" s="63">
        <v>24455.89</v>
      </c>
      <c r="D1313" s="64">
        <v>45853</v>
      </c>
      <c r="E1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4" spans="1:5" x14ac:dyDescent="0.45">
      <c r="A1314" s="61" t="s">
        <v>139</v>
      </c>
      <c r="B1314" s="62" t="s">
        <v>75</v>
      </c>
      <c r="C1314" s="63">
        <v>5484.85</v>
      </c>
      <c r="D1314" s="64">
        <v>45853</v>
      </c>
      <c r="E1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5" spans="1:5" x14ac:dyDescent="0.45">
      <c r="A1315" s="61" t="s">
        <v>139</v>
      </c>
      <c r="B1315" s="62" t="s">
        <v>76</v>
      </c>
      <c r="C1315" s="63">
        <v>3189.91</v>
      </c>
      <c r="D1315" s="64">
        <v>45853</v>
      </c>
      <c r="E1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6" spans="1:5" x14ac:dyDescent="0.45">
      <c r="A1316" s="61" t="s">
        <v>139</v>
      </c>
      <c r="B1316" s="62" t="s">
        <v>77</v>
      </c>
      <c r="C1316" s="63">
        <v>836.2</v>
      </c>
      <c r="D1316" s="64">
        <v>45853</v>
      </c>
      <c r="E1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7" spans="1:5" x14ac:dyDescent="0.45">
      <c r="A1317" s="61" t="s">
        <v>139</v>
      </c>
      <c r="B1317" s="62" t="s">
        <v>78</v>
      </c>
      <c r="C1317" s="63">
        <v>3034.58</v>
      </c>
      <c r="D1317" s="64">
        <v>45853</v>
      </c>
      <c r="E1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8" spans="1:5" x14ac:dyDescent="0.45">
      <c r="A1318" s="61" t="s">
        <v>139</v>
      </c>
      <c r="B1318" s="62" t="s">
        <v>79</v>
      </c>
      <c r="C1318" s="63">
        <v>795.48</v>
      </c>
      <c r="D1318" s="64">
        <v>45853</v>
      </c>
      <c r="E1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19" spans="1:5" x14ac:dyDescent="0.45">
      <c r="A1319" s="61" t="s">
        <v>139</v>
      </c>
      <c r="B1319" s="62" t="s">
        <v>80</v>
      </c>
      <c r="C1319" s="63">
        <v>7689.28</v>
      </c>
      <c r="D1319" s="64">
        <v>45541</v>
      </c>
      <c r="E1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0" spans="1:5" x14ac:dyDescent="0.45">
      <c r="A1320" s="61" t="s">
        <v>139</v>
      </c>
      <c r="B1320" s="62" t="s">
        <v>81</v>
      </c>
      <c r="C1320" s="63">
        <v>7665.85</v>
      </c>
      <c r="D1320" s="64">
        <v>45519</v>
      </c>
      <c r="E1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1" spans="1:5" x14ac:dyDescent="0.45">
      <c r="A1321" s="61" t="s">
        <v>139</v>
      </c>
      <c r="B1321" s="62" t="s">
        <v>82</v>
      </c>
      <c r="C1321" s="63">
        <v>2086.7800000000002</v>
      </c>
      <c r="D1321" s="64">
        <v>45519</v>
      </c>
      <c r="E1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2" spans="1:5" x14ac:dyDescent="0.45">
      <c r="A1322" s="61" t="s">
        <v>139</v>
      </c>
      <c r="B1322" s="62" t="s">
        <v>83</v>
      </c>
      <c r="C1322" s="63">
        <v>7432.22</v>
      </c>
      <c r="D1322" s="64">
        <v>45519</v>
      </c>
      <c r="E1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3" spans="1:5" x14ac:dyDescent="0.45">
      <c r="A1323" s="61" t="s">
        <v>139</v>
      </c>
      <c r="B1323" s="62" t="s">
        <v>84</v>
      </c>
      <c r="C1323" s="63">
        <v>2023.18</v>
      </c>
      <c r="D1323" s="64">
        <v>45519</v>
      </c>
      <c r="E1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4" spans="1:5" x14ac:dyDescent="0.45">
      <c r="A1324" s="61" t="s">
        <v>139</v>
      </c>
      <c r="B1324" s="62" t="s">
        <v>85</v>
      </c>
      <c r="C1324" s="63">
        <v>7432.22</v>
      </c>
      <c r="D1324" s="64">
        <v>45877</v>
      </c>
      <c r="E1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25" spans="1:5" x14ac:dyDescent="0.45">
      <c r="A1325" s="61" t="s">
        <v>139</v>
      </c>
      <c r="B1325" s="62" t="s">
        <v>86</v>
      </c>
      <c r="C1325" s="63">
        <v>2023.18</v>
      </c>
      <c r="D1325" s="64">
        <v>45877</v>
      </c>
      <c r="E1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26" spans="1:5" x14ac:dyDescent="0.45">
      <c r="A1326" s="61" t="s">
        <v>139</v>
      </c>
      <c r="B1326" s="62" t="s">
        <v>87</v>
      </c>
      <c r="C1326" s="63">
        <v>11317.23</v>
      </c>
      <c r="D1326" s="64">
        <v>45519</v>
      </c>
      <c r="E1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7" spans="1:5" x14ac:dyDescent="0.45">
      <c r="A1327" s="61" t="s">
        <v>139</v>
      </c>
      <c r="B1327" s="62" t="s">
        <v>88</v>
      </c>
      <c r="C1327" s="63">
        <v>2966.69</v>
      </c>
      <c r="D1327" s="64">
        <v>45519</v>
      </c>
      <c r="E1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8" spans="1:5" x14ac:dyDescent="0.45">
      <c r="A1328" s="61" t="s">
        <v>139</v>
      </c>
      <c r="B1328" s="62" t="s">
        <v>89</v>
      </c>
      <c r="C1328" s="63">
        <v>7470.13</v>
      </c>
      <c r="D1328" s="64">
        <v>45519</v>
      </c>
      <c r="E1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29" spans="1:5" x14ac:dyDescent="0.45">
      <c r="A1329" s="61" t="s">
        <v>139</v>
      </c>
      <c r="B1329" s="62" t="s">
        <v>90</v>
      </c>
      <c r="C1329" s="63">
        <v>1958.22</v>
      </c>
      <c r="D1329" s="64">
        <v>45519</v>
      </c>
      <c r="E1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0" spans="1:5" x14ac:dyDescent="0.45">
      <c r="A1330" s="61" t="s">
        <v>139</v>
      </c>
      <c r="B1330" s="62" t="s">
        <v>91</v>
      </c>
      <c r="C1330" s="63">
        <v>7470.13</v>
      </c>
      <c r="D1330" s="64">
        <v>45762</v>
      </c>
      <c r="E1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1" spans="1:5" x14ac:dyDescent="0.45">
      <c r="A1331" s="61" t="s">
        <v>139</v>
      </c>
      <c r="B1331" s="62" t="s">
        <v>92</v>
      </c>
      <c r="C1331" s="63">
        <v>1958.22</v>
      </c>
      <c r="D1331" s="64">
        <v>45762</v>
      </c>
      <c r="E1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2" spans="1:5" x14ac:dyDescent="0.45">
      <c r="A1332" s="61" t="s">
        <v>139</v>
      </c>
      <c r="B1332" s="62" t="s">
        <v>93</v>
      </c>
      <c r="C1332" s="63">
        <v>71037.7</v>
      </c>
      <c r="D1332" s="64">
        <v>45519</v>
      </c>
      <c r="E1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3" spans="1:5" x14ac:dyDescent="0.45">
      <c r="A1333" s="61" t="s">
        <v>139</v>
      </c>
      <c r="B1333" s="62" t="s">
        <v>94</v>
      </c>
      <c r="C1333" s="63">
        <v>18621.79</v>
      </c>
      <c r="D1333" s="64">
        <v>45519</v>
      </c>
      <c r="E1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4" spans="1:5" x14ac:dyDescent="0.45">
      <c r="A1334" s="61" t="s">
        <v>139</v>
      </c>
      <c r="B1334" s="62" t="s">
        <v>95</v>
      </c>
      <c r="C1334" s="63">
        <v>954.81</v>
      </c>
      <c r="D1334" s="64">
        <v>45961</v>
      </c>
      <c r="E1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35" spans="1:5" x14ac:dyDescent="0.45">
      <c r="A1335" s="61" t="s">
        <v>139</v>
      </c>
      <c r="B1335" s="62" t="s">
        <v>96</v>
      </c>
      <c r="C1335" s="63">
        <v>250.29</v>
      </c>
      <c r="D1335" s="64">
        <v>45961</v>
      </c>
      <c r="E1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36" spans="1:5" x14ac:dyDescent="0.45">
      <c r="A1336" s="61" t="s">
        <v>140</v>
      </c>
      <c r="B1336" s="62" t="s">
        <v>47</v>
      </c>
      <c r="C1336" s="63">
        <v>13399.25</v>
      </c>
      <c r="D1336" s="64">
        <v>45519</v>
      </c>
      <c r="E1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7" spans="1:5" x14ac:dyDescent="0.45">
      <c r="A1337" s="61" t="s">
        <v>140</v>
      </c>
      <c r="B1337" s="62" t="s">
        <v>49</v>
      </c>
      <c r="C1337" s="63">
        <v>12957.54</v>
      </c>
      <c r="D1337" s="64">
        <v>45519</v>
      </c>
      <c r="E1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38" spans="1:5" x14ac:dyDescent="0.45">
      <c r="A1338" s="61" t="s">
        <v>140</v>
      </c>
      <c r="B1338" s="62" t="s">
        <v>51</v>
      </c>
      <c r="C1338" s="63">
        <v>12957.54</v>
      </c>
      <c r="D1338" s="64">
        <v>45877</v>
      </c>
      <c r="E1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39" spans="1:5" x14ac:dyDescent="0.45">
      <c r="A1339" s="61" t="s">
        <v>140</v>
      </c>
      <c r="B1339" s="62" t="s">
        <v>53</v>
      </c>
      <c r="C1339" s="63">
        <v>15315.55</v>
      </c>
      <c r="D1339" s="64">
        <v>45519</v>
      </c>
      <c r="E1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40" spans="1:5" x14ac:dyDescent="0.45">
      <c r="A1340" s="61" t="s">
        <v>140</v>
      </c>
      <c r="B1340" s="62" t="s">
        <v>55</v>
      </c>
      <c r="C1340" s="63">
        <v>12006.49</v>
      </c>
      <c r="D1340" s="64">
        <v>45519</v>
      </c>
      <c r="E1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41" spans="1:5" x14ac:dyDescent="0.45">
      <c r="A1341" s="61" t="s">
        <v>140</v>
      </c>
      <c r="B1341" s="62" t="s">
        <v>57</v>
      </c>
      <c r="C1341" s="63">
        <v>23993.96</v>
      </c>
      <c r="D1341" s="64">
        <v>45877</v>
      </c>
      <c r="E1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42" spans="1:5" x14ac:dyDescent="0.45">
      <c r="A1342" s="61" t="s">
        <v>140</v>
      </c>
      <c r="B1342" s="62" t="s">
        <v>40</v>
      </c>
      <c r="C1342" s="63">
        <v>35841.64</v>
      </c>
      <c r="D1342" s="64">
        <v>44880</v>
      </c>
      <c r="E1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43" spans="1:5" x14ac:dyDescent="0.45">
      <c r="A1343" s="61" t="s">
        <v>140</v>
      </c>
      <c r="B1343" s="62" t="s">
        <v>41</v>
      </c>
      <c r="C1343" s="63">
        <v>37667.81</v>
      </c>
      <c r="D1343" s="64">
        <v>44925</v>
      </c>
      <c r="E1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44" spans="1:5" x14ac:dyDescent="0.45">
      <c r="A1344" s="61" t="s">
        <v>140</v>
      </c>
      <c r="B1344" s="62" t="s">
        <v>42</v>
      </c>
      <c r="C1344" s="63">
        <v>31741.77</v>
      </c>
      <c r="D1344" s="64">
        <v>45139</v>
      </c>
      <c r="E1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45" spans="1:5" x14ac:dyDescent="0.45">
      <c r="A1345" s="61" t="s">
        <v>140</v>
      </c>
      <c r="B1345" s="62" t="s">
        <v>43</v>
      </c>
      <c r="C1345" s="63">
        <v>40147.96</v>
      </c>
      <c r="D1345" s="64">
        <v>45504</v>
      </c>
      <c r="E1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46" spans="1:5" x14ac:dyDescent="0.45">
      <c r="A1346" s="61" t="s">
        <v>140</v>
      </c>
      <c r="B1346" s="62" t="s">
        <v>44</v>
      </c>
      <c r="C1346" s="63">
        <v>40147.96</v>
      </c>
      <c r="D1346" s="64">
        <v>45877</v>
      </c>
      <c r="E1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47" spans="1:5" x14ac:dyDescent="0.45">
      <c r="A1347" s="61" t="s">
        <v>140</v>
      </c>
      <c r="B1347" s="62" t="s">
        <v>45</v>
      </c>
      <c r="C1347" s="63">
        <v>17831.75</v>
      </c>
      <c r="D1347" s="64">
        <v>45412</v>
      </c>
      <c r="E1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48" spans="1:5" x14ac:dyDescent="0.45">
      <c r="A1348" s="61" t="s">
        <v>140</v>
      </c>
      <c r="B1348" s="62" t="s">
        <v>66</v>
      </c>
      <c r="C1348" s="63">
        <v>12759.85</v>
      </c>
      <c r="D1348" s="64">
        <v>44985</v>
      </c>
      <c r="E1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49" spans="1:5" x14ac:dyDescent="0.45">
      <c r="A1349" s="61" t="s">
        <v>140</v>
      </c>
      <c r="B1349" s="62" t="s">
        <v>68</v>
      </c>
      <c r="C1349" s="63">
        <v>29768.99</v>
      </c>
      <c r="D1349" s="64">
        <v>44985</v>
      </c>
      <c r="E1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50" spans="1:5" x14ac:dyDescent="0.45">
      <c r="A1350" s="61" t="s">
        <v>140</v>
      </c>
      <c r="B1350" s="62" t="s">
        <v>70</v>
      </c>
      <c r="C1350" s="63">
        <v>22396.85</v>
      </c>
      <c r="D1350" s="64">
        <v>45127</v>
      </c>
      <c r="E1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51" spans="1:5" x14ac:dyDescent="0.45">
      <c r="A1351" s="61" t="s">
        <v>140</v>
      </c>
      <c r="B1351" s="62" t="s">
        <v>72</v>
      </c>
      <c r="C1351" s="63">
        <v>35092.959999999999</v>
      </c>
      <c r="D1351" s="64">
        <v>45488</v>
      </c>
      <c r="E1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52" spans="1:5" x14ac:dyDescent="0.45">
      <c r="A1352" s="61" t="s">
        <v>140</v>
      </c>
      <c r="B1352" s="62" t="s">
        <v>74</v>
      </c>
      <c r="C1352" s="63">
        <v>38829.22</v>
      </c>
      <c r="D1352" s="64">
        <v>45853</v>
      </c>
      <c r="E1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3" spans="1:5" x14ac:dyDescent="0.45">
      <c r="A1353" s="61" t="s">
        <v>140</v>
      </c>
      <c r="B1353" s="62" t="s">
        <v>76</v>
      </c>
      <c r="C1353" s="63">
        <v>5064.7</v>
      </c>
      <c r="D1353" s="64">
        <v>45853</v>
      </c>
      <c r="E1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4" spans="1:5" x14ac:dyDescent="0.45">
      <c r="A1354" s="61" t="s">
        <v>140</v>
      </c>
      <c r="B1354" s="62" t="s">
        <v>78</v>
      </c>
      <c r="C1354" s="63">
        <v>4818.07</v>
      </c>
      <c r="D1354" s="64">
        <v>45853</v>
      </c>
      <c r="E1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5" spans="1:5" x14ac:dyDescent="0.45">
      <c r="A1355" s="61" t="s">
        <v>140</v>
      </c>
      <c r="B1355" s="62" t="s">
        <v>80</v>
      </c>
      <c r="C1355" s="63">
        <v>9672.82</v>
      </c>
      <c r="D1355" s="64">
        <v>45546</v>
      </c>
      <c r="E1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6" spans="1:5" x14ac:dyDescent="0.45">
      <c r="A1356" s="61" t="s">
        <v>140</v>
      </c>
      <c r="B1356" s="62" t="s">
        <v>81</v>
      </c>
      <c r="C1356" s="63">
        <v>12171.26</v>
      </c>
      <c r="D1356" s="64">
        <v>45519</v>
      </c>
      <c r="E1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7" spans="1:5" x14ac:dyDescent="0.45">
      <c r="A1357" s="61" t="s">
        <v>140</v>
      </c>
      <c r="B1357" s="62" t="s">
        <v>83</v>
      </c>
      <c r="C1357" s="63">
        <v>11800.31</v>
      </c>
      <c r="D1357" s="64">
        <v>45519</v>
      </c>
      <c r="E1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58" spans="1:5" x14ac:dyDescent="0.45">
      <c r="A1358" s="61" t="s">
        <v>140</v>
      </c>
      <c r="B1358" s="62" t="s">
        <v>85</v>
      </c>
      <c r="C1358" s="63">
        <v>11800.31</v>
      </c>
      <c r="D1358" s="64">
        <v>45877</v>
      </c>
      <c r="E1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59" spans="1:5" x14ac:dyDescent="0.45">
      <c r="A1359" s="61" t="s">
        <v>140</v>
      </c>
      <c r="B1359" s="62" t="s">
        <v>87</v>
      </c>
      <c r="C1359" s="63">
        <v>17968.650000000001</v>
      </c>
      <c r="D1359" s="64">
        <v>45519</v>
      </c>
      <c r="E1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0" spans="1:5" x14ac:dyDescent="0.45">
      <c r="A1360" s="61" t="s">
        <v>140</v>
      </c>
      <c r="B1360" s="62" t="s">
        <v>89</v>
      </c>
      <c r="C1360" s="63">
        <v>11860.51</v>
      </c>
      <c r="D1360" s="64">
        <v>45519</v>
      </c>
      <c r="E1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1" spans="1:5" x14ac:dyDescent="0.45">
      <c r="A1361" s="61" t="s">
        <v>140</v>
      </c>
      <c r="B1361" s="62" t="s">
        <v>91</v>
      </c>
      <c r="C1361" s="63">
        <v>11860.51</v>
      </c>
      <c r="D1361" s="64">
        <v>45762</v>
      </c>
      <c r="E1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2" spans="1:5" x14ac:dyDescent="0.45">
      <c r="A1362" s="61" t="s">
        <v>140</v>
      </c>
      <c r="B1362" s="62" t="s">
        <v>93</v>
      </c>
      <c r="C1362" s="63">
        <v>112788.32</v>
      </c>
      <c r="D1362" s="64">
        <v>45519</v>
      </c>
      <c r="E1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3" spans="1:5" x14ac:dyDescent="0.45">
      <c r="A1363" s="61" t="s">
        <v>140</v>
      </c>
      <c r="B1363" s="62" t="s">
        <v>95</v>
      </c>
      <c r="C1363" s="63">
        <v>1515.97</v>
      </c>
      <c r="D1363" s="64">
        <v>45961</v>
      </c>
      <c r="E1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64" spans="1:5" x14ac:dyDescent="0.45">
      <c r="A1364" s="61" t="s">
        <v>141</v>
      </c>
      <c r="B1364" s="62" t="s">
        <v>47</v>
      </c>
      <c r="C1364" s="63">
        <v>4324.41</v>
      </c>
      <c r="D1364" s="64">
        <v>45519</v>
      </c>
      <c r="E1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5" spans="1:5" x14ac:dyDescent="0.45">
      <c r="A1365" s="61" t="s">
        <v>141</v>
      </c>
      <c r="B1365" s="62" t="s">
        <v>49</v>
      </c>
      <c r="C1365" s="63">
        <v>4181.8599999999997</v>
      </c>
      <c r="D1365" s="64">
        <v>45519</v>
      </c>
      <c r="E1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6" spans="1:5" x14ac:dyDescent="0.45">
      <c r="A1366" s="61" t="s">
        <v>141</v>
      </c>
      <c r="B1366" s="62" t="s">
        <v>51</v>
      </c>
      <c r="C1366" s="63">
        <v>4181.8599999999997</v>
      </c>
      <c r="D1366" s="64">
        <v>45877</v>
      </c>
      <c r="E1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67" spans="1:5" x14ac:dyDescent="0.45">
      <c r="A1367" s="61" t="s">
        <v>141</v>
      </c>
      <c r="B1367" s="62" t="s">
        <v>53</v>
      </c>
      <c r="C1367" s="63">
        <v>4942.87</v>
      </c>
      <c r="D1367" s="64">
        <v>45519</v>
      </c>
      <c r="E1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8" spans="1:5" x14ac:dyDescent="0.45">
      <c r="A1368" s="61" t="s">
        <v>141</v>
      </c>
      <c r="B1368" s="62" t="s">
        <v>55</v>
      </c>
      <c r="C1368" s="63">
        <v>3874.92</v>
      </c>
      <c r="D1368" s="64">
        <v>45519</v>
      </c>
      <c r="E1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69" spans="1:5" x14ac:dyDescent="0.45">
      <c r="A1369" s="61" t="s">
        <v>141</v>
      </c>
      <c r="B1369" s="62" t="s">
        <v>57</v>
      </c>
      <c r="C1369" s="63">
        <v>7743.71</v>
      </c>
      <c r="D1369" s="64">
        <v>45877</v>
      </c>
      <c r="E1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70" spans="1:5" x14ac:dyDescent="0.45">
      <c r="A1370" s="61" t="s">
        <v>141</v>
      </c>
      <c r="B1370" s="62" t="s">
        <v>40</v>
      </c>
      <c r="C1370" s="63">
        <v>11567.37</v>
      </c>
      <c r="D1370" s="64">
        <v>44880</v>
      </c>
      <c r="E1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71" spans="1:5" x14ac:dyDescent="0.45">
      <c r="A1371" s="61" t="s">
        <v>141</v>
      </c>
      <c r="B1371" s="62" t="s">
        <v>41</v>
      </c>
      <c r="C1371" s="63">
        <v>12156.74</v>
      </c>
      <c r="D1371" s="64">
        <v>44925</v>
      </c>
      <c r="E1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72" spans="1:5" x14ac:dyDescent="0.45">
      <c r="A1372" s="61" t="s">
        <v>141</v>
      </c>
      <c r="B1372" s="62" t="s">
        <v>42</v>
      </c>
      <c r="C1372" s="63">
        <v>10244.200000000001</v>
      </c>
      <c r="D1372" s="64">
        <v>45140</v>
      </c>
      <c r="E1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73" spans="1:5" x14ac:dyDescent="0.45">
      <c r="A1373" s="61" t="s">
        <v>141</v>
      </c>
      <c r="B1373" s="62" t="s">
        <v>43</v>
      </c>
      <c r="C1373" s="63">
        <v>12957.18</v>
      </c>
      <c r="D1373" s="64">
        <v>45504</v>
      </c>
      <c r="E1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74" spans="1:5" x14ac:dyDescent="0.45">
      <c r="A1374" s="61" t="s">
        <v>141</v>
      </c>
      <c r="B1374" s="62" t="s">
        <v>44</v>
      </c>
      <c r="C1374" s="63">
        <v>12957.18</v>
      </c>
      <c r="D1374" s="64">
        <v>45877</v>
      </c>
      <c r="E1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75" spans="1:5" x14ac:dyDescent="0.45">
      <c r="A1375" s="61" t="s">
        <v>141</v>
      </c>
      <c r="B1375" s="62" t="s">
        <v>45</v>
      </c>
      <c r="C1375" s="63">
        <v>5754.94</v>
      </c>
      <c r="D1375" s="64">
        <v>45412</v>
      </c>
      <c r="E1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76" spans="1:5" x14ac:dyDescent="0.45">
      <c r="A1376" s="61" t="s">
        <v>141</v>
      </c>
      <c r="B1376" s="62" t="s">
        <v>66</v>
      </c>
      <c r="C1376" s="63">
        <v>4118.0600000000004</v>
      </c>
      <c r="D1376" s="64">
        <v>44985</v>
      </c>
      <c r="E1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77" spans="1:5" x14ac:dyDescent="0.45">
      <c r="A1377" s="61" t="s">
        <v>141</v>
      </c>
      <c r="B1377" s="62" t="s">
        <v>68</v>
      </c>
      <c r="C1377" s="63">
        <v>9607.52</v>
      </c>
      <c r="D1377" s="64">
        <v>44985</v>
      </c>
      <c r="E1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78" spans="1:5" x14ac:dyDescent="0.45">
      <c r="A1378" s="61" t="s">
        <v>141</v>
      </c>
      <c r="B1378" s="62" t="s">
        <v>70</v>
      </c>
      <c r="C1378" s="63">
        <v>7228.26</v>
      </c>
      <c r="D1378" s="64">
        <v>45127</v>
      </c>
      <c r="E1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79" spans="1:5" x14ac:dyDescent="0.45">
      <c r="A1379" s="61" t="s">
        <v>141</v>
      </c>
      <c r="B1379" s="62" t="s">
        <v>72</v>
      </c>
      <c r="C1379" s="63">
        <v>11325.75</v>
      </c>
      <c r="D1379" s="64">
        <v>45488</v>
      </c>
      <c r="E1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380" spans="1:5" x14ac:dyDescent="0.45">
      <c r="A1380" s="61" t="s">
        <v>141</v>
      </c>
      <c r="B1380" s="62" t="s">
        <v>74</v>
      </c>
      <c r="C1380" s="63">
        <v>12531.57</v>
      </c>
      <c r="D1380" s="64">
        <v>45853</v>
      </c>
      <c r="E1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1" spans="1:5" x14ac:dyDescent="0.45">
      <c r="A1381" s="61" t="s">
        <v>141</v>
      </c>
      <c r="B1381" s="62" t="s">
        <v>76</v>
      </c>
      <c r="C1381" s="63">
        <v>1634.56</v>
      </c>
      <c r="D1381" s="64">
        <v>45853</v>
      </c>
      <c r="E1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2" spans="1:5" x14ac:dyDescent="0.45">
      <c r="A1382" s="61" t="s">
        <v>141</v>
      </c>
      <c r="B1382" s="62" t="s">
        <v>78</v>
      </c>
      <c r="C1382" s="63">
        <v>1554.96</v>
      </c>
      <c r="D1382" s="64">
        <v>45853</v>
      </c>
      <c r="E1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3" spans="1:5" x14ac:dyDescent="0.45">
      <c r="A1383" s="61" t="s">
        <v>141</v>
      </c>
      <c r="B1383" s="62" t="s">
        <v>80</v>
      </c>
      <c r="C1383" s="63">
        <v>3121.76</v>
      </c>
      <c r="D1383" s="64">
        <v>45541</v>
      </c>
      <c r="E1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4" spans="1:5" x14ac:dyDescent="0.45">
      <c r="A1384" s="61" t="s">
        <v>141</v>
      </c>
      <c r="B1384" s="62" t="s">
        <v>81</v>
      </c>
      <c r="C1384" s="63">
        <v>3928.1</v>
      </c>
      <c r="D1384" s="64">
        <v>45519</v>
      </c>
      <c r="E1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5" spans="1:5" x14ac:dyDescent="0.45">
      <c r="A1385" s="61" t="s">
        <v>141</v>
      </c>
      <c r="B1385" s="62" t="s">
        <v>83</v>
      </c>
      <c r="C1385" s="63">
        <v>3808.38</v>
      </c>
      <c r="D1385" s="64">
        <v>45519</v>
      </c>
      <c r="E1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6" spans="1:5" x14ac:dyDescent="0.45">
      <c r="A1386" s="61" t="s">
        <v>141</v>
      </c>
      <c r="B1386" s="62" t="s">
        <v>85</v>
      </c>
      <c r="C1386" s="63">
        <v>3808.38</v>
      </c>
      <c r="D1386" s="64">
        <v>45877</v>
      </c>
      <c r="E1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87" spans="1:5" x14ac:dyDescent="0.45">
      <c r="A1387" s="61" t="s">
        <v>141</v>
      </c>
      <c r="B1387" s="62" t="s">
        <v>87</v>
      </c>
      <c r="C1387" s="63">
        <v>5799.12</v>
      </c>
      <c r="D1387" s="64">
        <v>45519</v>
      </c>
      <c r="E1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8" spans="1:5" x14ac:dyDescent="0.45">
      <c r="A1388" s="61" t="s">
        <v>141</v>
      </c>
      <c r="B1388" s="62" t="s">
        <v>89</v>
      </c>
      <c r="C1388" s="63">
        <v>3827.81</v>
      </c>
      <c r="D1388" s="64">
        <v>45519</v>
      </c>
      <c r="E1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89" spans="1:5" x14ac:dyDescent="0.45">
      <c r="A1389" s="61" t="s">
        <v>141</v>
      </c>
      <c r="B1389" s="62" t="s">
        <v>91</v>
      </c>
      <c r="C1389" s="63">
        <v>3827.81</v>
      </c>
      <c r="D1389" s="64">
        <v>45762</v>
      </c>
      <c r="E1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0" spans="1:5" x14ac:dyDescent="0.45">
      <c r="A1390" s="61" t="s">
        <v>141</v>
      </c>
      <c r="B1390" s="62" t="s">
        <v>93</v>
      </c>
      <c r="C1390" s="63">
        <v>36400.81</v>
      </c>
      <c r="D1390" s="64">
        <v>45519</v>
      </c>
      <c r="E1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1" spans="1:5" x14ac:dyDescent="0.45">
      <c r="A1391" s="61" t="s">
        <v>141</v>
      </c>
      <c r="B1391" s="62" t="s">
        <v>95</v>
      </c>
      <c r="C1391" s="63">
        <v>489.26</v>
      </c>
      <c r="D1391" s="64">
        <v>45961</v>
      </c>
      <c r="E1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92" spans="1:5" x14ac:dyDescent="0.45">
      <c r="A1392" s="61" t="s">
        <v>142</v>
      </c>
      <c r="B1392" s="62" t="s">
        <v>47</v>
      </c>
      <c r="C1392" s="63">
        <v>12225.03</v>
      </c>
      <c r="D1392" s="64">
        <v>45519</v>
      </c>
      <c r="E1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3" spans="1:5" x14ac:dyDescent="0.45">
      <c r="A1393" s="61" t="s">
        <v>142</v>
      </c>
      <c r="B1393" s="62" t="s">
        <v>49</v>
      </c>
      <c r="C1393" s="63">
        <v>11822.03</v>
      </c>
      <c r="D1393" s="64">
        <v>45519</v>
      </c>
      <c r="E1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4" spans="1:5" x14ac:dyDescent="0.45">
      <c r="A1394" s="61" t="s">
        <v>142</v>
      </c>
      <c r="B1394" s="62" t="s">
        <v>51</v>
      </c>
      <c r="C1394" s="63">
        <v>11822.03</v>
      </c>
      <c r="D1394" s="64">
        <v>45877</v>
      </c>
      <c r="E1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95" spans="1:5" x14ac:dyDescent="0.45">
      <c r="A1395" s="61" t="s">
        <v>142</v>
      </c>
      <c r="B1395" s="62" t="s">
        <v>53</v>
      </c>
      <c r="C1395" s="63">
        <v>13973.4</v>
      </c>
      <c r="D1395" s="64">
        <v>45519</v>
      </c>
      <c r="E1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6" spans="1:5" x14ac:dyDescent="0.45">
      <c r="A1396" s="61" t="s">
        <v>142</v>
      </c>
      <c r="B1396" s="62" t="s">
        <v>55</v>
      </c>
      <c r="C1396" s="63">
        <v>10954.33</v>
      </c>
      <c r="D1396" s="64">
        <v>45519</v>
      </c>
      <c r="E1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397" spans="1:5" x14ac:dyDescent="0.45">
      <c r="A1397" s="61" t="s">
        <v>142</v>
      </c>
      <c r="B1397" s="62" t="s">
        <v>57</v>
      </c>
      <c r="C1397" s="63">
        <v>21891.29</v>
      </c>
      <c r="D1397" s="64">
        <v>45877</v>
      </c>
      <c r="E1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398" spans="1:5" x14ac:dyDescent="0.45">
      <c r="A1398" s="61" t="s">
        <v>142</v>
      </c>
      <c r="B1398" s="62" t="s">
        <v>40</v>
      </c>
      <c r="C1398" s="63">
        <v>32700.720000000001</v>
      </c>
      <c r="D1398" s="64">
        <v>44880</v>
      </c>
      <c r="E1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399" spans="1:5" x14ac:dyDescent="0.45">
      <c r="A1399" s="61" t="s">
        <v>142</v>
      </c>
      <c r="B1399" s="62" t="s">
        <v>41</v>
      </c>
      <c r="C1399" s="63">
        <v>34366.86</v>
      </c>
      <c r="D1399" s="64">
        <v>44925</v>
      </c>
      <c r="E1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00" spans="1:5" x14ac:dyDescent="0.45">
      <c r="A1400" s="61" t="s">
        <v>142</v>
      </c>
      <c r="B1400" s="62" t="s">
        <v>42</v>
      </c>
      <c r="C1400" s="63">
        <v>28960.13</v>
      </c>
      <c r="D1400" s="64">
        <v>45140</v>
      </c>
      <c r="E1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01" spans="1:5" x14ac:dyDescent="0.45">
      <c r="A1401" s="61" t="s">
        <v>142</v>
      </c>
      <c r="B1401" s="62" t="s">
        <v>43</v>
      </c>
      <c r="C1401" s="63">
        <v>36629.660000000003</v>
      </c>
      <c r="D1401" s="64">
        <v>45504</v>
      </c>
      <c r="E1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02" spans="1:5" x14ac:dyDescent="0.45">
      <c r="A1402" s="61" t="s">
        <v>142</v>
      </c>
      <c r="B1402" s="62" t="s">
        <v>44</v>
      </c>
      <c r="C1402" s="63">
        <v>36629.660000000003</v>
      </c>
      <c r="D1402" s="64">
        <v>45877</v>
      </c>
      <c r="E1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03" spans="1:5" x14ac:dyDescent="0.45">
      <c r="A1403" s="61" t="s">
        <v>142</v>
      </c>
      <c r="B1403" s="62" t="s">
        <v>45</v>
      </c>
      <c r="C1403" s="63">
        <v>16269.09</v>
      </c>
      <c r="D1403" s="64">
        <v>45412</v>
      </c>
      <c r="E1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04" spans="1:5" x14ac:dyDescent="0.45">
      <c r="A1404" s="61" t="s">
        <v>142</v>
      </c>
      <c r="B1404" s="62" t="s">
        <v>66</v>
      </c>
      <c r="C1404" s="63">
        <v>11641.66</v>
      </c>
      <c r="D1404" s="64">
        <v>44985</v>
      </c>
      <c r="E1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05" spans="1:5" x14ac:dyDescent="0.45">
      <c r="A1405" s="61" t="s">
        <v>142</v>
      </c>
      <c r="B1405" s="62" t="s">
        <v>68</v>
      </c>
      <c r="C1405" s="63">
        <v>27160.240000000002</v>
      </c>
      <c r="D1405" s="64">
        <v>44985</v>
      </c>
      <c r="E1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06" spans="1:5" x14ac:dyDescent="0.45">
      <c r="A1406" s="61" t="s">
        <v>142</v>
      </c>
      <c r="B1406" s="62" t="s">
        <v>70</v>
      </c>
      <c r="C1406" s="63">
        <v>20434.14</v>
      </c>
      <c r="D1406" s="64">
        <v>45127</v>
      </c>
      <c r="E1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07" spans="1:5" x14ac:dyDescent="0.45">
      <c r="A1407" s="61" t="s">
        <v>142</v>
      </c>
      <c r="B1407" s="62" t="s">
        <v>72</v>
      </c>
      <c r="C1407" s="63">
        <v>32017.65</v>
      </c>
      <c r="D1407" s="64">
        <v>45488</v>
      </c>
      <c r="E1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08" spans="1:5" x14ac:dyDescent="0.45">
      <c r="A1408" s="61" t="s">
        <v>142</v>
      </c>
      <c r="B1408" s="62" t="s">
        <v>74</v>
      </c>
      <c r="C1408" s="63">
        <v>35426.480000000003</v>
      </c>
      <c r="D1408" s="64">
        <v>45853</v>
      </c>
      <c r="E1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09" spans="1:5" x14ac:dyDescent="0.45">
      <c r="A1409" s="61" t="s">
        <v>142</v>
      </c>
      <c r="B1409" s="62" t="s">
        <v>76</v>
      </c>
      <c r="C1409" s="63">
        <v>4620.8599999999997</v>
      </c>
      <c r="D1409" s="64">
        <v>45853</v>
      </c>
      <c r="E1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0" spans="1:5" x14ac:dyDescent="0.45">
      <c r="A1410" s="61" t="s">
        <v>142</v>
      </c>
      <c r="B1410" s="62" t="s">
        <v>78</v>
      </c>
      <c r="C1410" s="63">
        <v>4395.8500000000004</v>
      </c>
      <c r="D1410" s="64">
        <v>45853</v>
      </c>
      <c r="E1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1" spans="1:5" x14ac:dyDescent="0.45">
      <c r="A1411" s="61" t="s">
        <v>142</v>
      </c>
      <c r="B1411" s="62" t="s">
        <v>80</v>
      </c>
      <c r="C1411" s="63">
        <v>8825.16</v>
      </c>
      <c r="D1411" s="64">
        <v>45541</v>
      </c>
      <c r="E1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2" spans="1:5" x14ac:dyDescent="0.45">
      <c r="A1412" s="61" t="s">
        <v>142</v>
      </c>
      <c r="B1412" s="62" t="s">
        <v>81</v>
      </c>
      <c r="C1412" s="63">
        <v>11104.65</v>
      </c>
      <c r="D1412" s="64">
        <v>45519</v>
      </c>
      <c r="E1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3" spans="1:5" x14ac:dyDescent="0.45">
      <c r="A1413" s="61" t="s">
        <v>142</v>
      </c>
      <c r="B1413" s="62" t="s">
        <v>83</v>
      </c>
      <c r="C1413" s="63">
        <v>10766.21</v>
      </c>
      <c r="D1413" s="64">
        <v>45519</v>
      </c>
      <c r="E1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4" spans="1:5" x14ac:dyDescent="0.45">
      <c r="A1414" s="61" t="s">
        <v>142</v>
      </c>
      <c r="B1414" s="62" t="s">
        <v>85</v>
      </c>
      <c r="C1414" s="63">
        <v>10766.21</v>
      </c>
      <c r="D1414" s="64">
        <v>45877</v>
      </c>
      <c r="E1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15" spans="1:5" x14ac:dyDescent="0.45">
      <c r="A1415" s="61" t="s">
        <v>142</v>
      </c>
      <c r="B1415" s="62" t="s">
        <v>87</v>
      </c>
      <c r="C1415" s="63">
        <v>16394</v>
      </c>
      <c r="D1415" s="64">
        <v>45519</v>
      </c>
      <c r="E1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6" spans="1:5" x14ac:dyDescent="0.45">
      <c r="A1416" s="61" t="s">
        <v>142</v>
      </c>
      <c r="B1416" s="62" t="s">
        <v>89</v>
      </c>
      <c r="C1416" s="63">
        <v>10821.14</v>
      </c>
      <c r="D1416" s="64">
        <v>45519</v>
      </c>
      <c r="E1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7" spans="1:5" x14ac:dyDescent="0.45">
      <c r="A1417" s="61" t="s">
        <v>142</v>
      </c>
      <c r="B1417" s="62" t="s">
        <v>91</v>
      </c>
      <c r="C1417" s="63">
        <v>10821.14</v>
      </c>
      <c r="D1417" s="64">
        <v>45762</v>
      </c>
      <c r="E1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8" spans="1:5" x14ac:dyDescent="0.45">
      <c r="A1418" s="61" t="s">
        <v>142</v>
      </c>
      <c r="B1418" s="62" t="s">
        <v>93</v>
      </c>
      <c r="C1418" s="63">
        <v>102904.31</v>
      </c>
      <c r="D1418" s="64">
        <v>45519</v>
      </c>
      <c r="E1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19" spans="1:5" x14ac:dyDescent="0.45">
      <c r="A1419" s="61" t="s">
        <v>142</v>
      </c>
      <c r="B1419" s="62" t="s">
        <v>95</v>
      </c>
      <c r="C1419" s="63">
        <v>1383.12</v>
      </c>
      <c r="D1419" s="64">
        <v>45961</v>
      </c>
      <c r="E1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20" spans="1:5" x14ac:dyDescent="0.45">
      <c r="A1420" s="61" t="s">
        <v>143</v>
      </c>
      <c r="B1420" s="62" t="s">
        <v>47</v>
      </c>
      <c r="C1420" s="63">
        <v>9042.9699999999993</v>
      </c>
      <c r="D1420" s="64">
        <v>45519</v>
      </c>
      <c r="E1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21" spans="1:5" x14ac:dyDescent="0.45">
      <c r="A1421" s="61" t="s">
        <v>143</v>
      </c>
      <c r="B1421" s="62" t="s">
        <v>49</v>
      </c>
      <c r="C1421" s="63">
        <v>8744.8700000000008</v>
      </c>
      <c r="D1421" s="64">
        <v>45519</v>
      </c>
      <c r="E1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22" spans="1:5" x14ac:dyDescent="0.45">
      <c r="A1422" s="61" t="s">
        <v>143</v>
      </c>
      <c r="B1422" s="62" t="s">
        <v>51</v>
      </c>
      <c r="C1422" s="63">
        <v>8744.8700000000008</v>
      </c>
      <c r="D1422" s="64">
        <v>45877</v>
      </c>
      <c r="E1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23" spans="1:5" x14ac:dyDescent="0.45">
      <c r="A1423" s="61" t="s">
        <v>143</v>
      </c>
      <c r="B1423" s="62" t="s">
        <v>53</v>
      </c>
      <c r="C1423" s="63">
        <v>10336.26</v>
      </c>
      <c r="D1423" s="64">
        <v>45519</v>
      </c>
      <c r="E1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24" spans="1:5" x14ac:dyDescent="0.45">
      <c r="A1424" s="61" t="s">
        <v>143</v>
      </c>
      <c r="B1424" s="62" t="s">
        <v>55</v>
      </c>
      <c r="C1424" s="63">
        <v>8103.02</v>
      </c>
      <c r="D1424" s="64">
        <v>45519</v>
      </c>
      <c r="E1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25" spans="1:5" x14ac:dyDescent="0.45">
      <c r="A1425" s="61" t="s">
        <v>143</v>
      </c>
      <c r="B1425" s="62" t="s">
        <v>57</v>
      </c>
      <c r="C1425" s="63">
        <v>16193.2</v>
      </c>
      <c r="D1425" s="64">
        <v>45877</v>
      </c>
      <c r="E1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26" spans="1:5" x14ac:dyDescent="0.45">
      <c r="A1426" s="61" t="s">
        <v>143</v>
      </c>
      <c r="B1426" s="62" t="s">
        <v>40</v>
      </c>
      <c r="C1426" s="63">
        <v>24189.040000000001</v>
      </c>
      <c r="D1426" s="64">
        <v>44880</v>
      </c>
      <c r="E1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27" spans="1:5" x14ac:dyDescent="0.45">
      <c r="A1427" s="61" t="s">
        <v>143</v>
      </c>
      <c r="B1427" s="62" t="s">
        <v>41</v>
      </c>
      <c r="C1427" s="63">
        <v>25421.5</v>
      </c>
      <c r="D1427" s="64">
        <v>44925</v>
      </c>
      <c r="E1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28" spans="1:5" x14ac:dyDescent="0.45">
      <c r="A1428" s="61" t="s">
        <v>143</v>
      </c>
      <c r="B1428" s="62" t="s">
        <v>42</v>
      </c>
      <c r="C1428" s="63">
        <v>21422.09</v>
      </c>
      <c r="D1428" s="64">
        <v>45139</v>
      </c>
      <c r="E1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29" spans="1:5" x14ac:dyDescent="0.45">
      <c r="A1429" s="61" t="s">
        <v>143</v>
      </c>
      <c r="B1429" s="62" t="s">
        <v>43</v>
      </c>
      <c r="C1429" s="63">
        <v>27095.32</v>
      </c>
      <c r="D1429" s="64">
        <v>45504</v>
      </c>
      <c r="E1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30" spans="1:5" x14ac:dyDescent="0.45">
      <c r="A1430" s="61" t="s">
        <v>143</v>
      </c>
      <c r="B1430" s="62" t="s">
        <v>44</v>
      </c>
      <c r="C1430" s="63">
        <v>27095.32</v>
      </c>
      <c r="D1430" s="64">
        <v>45877</v>
      </c>
      <c r="E1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31" spans="1:5" x14ac:dyDescent="0.45">
      <c r="A1431" s="61" t="s">
        <v>143</v>
      </c>
      <c r="B1431" s="62" t="s">
        <v>45</v>
      </c>
      <c r="C1431" s="63">
        <v>12034.41</v>
      </c>
      <c r="D1431" s="64">
        <v>45412</v>
      </c>
      <c r="E1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32" spans="1:5" x14ac:dyDescent="0.45">
      <c r="A1432" s="61" t="s">
        <v>143</v>
      </c>
      <c r="B1432" s="62" t="s">
        <v>76</v>
      </c>
      <c r="C1432" s="63">
        <v>3418.1</v>
      </c>
      <c r="D1432" s="64">
        <v>45853</v>
      </c>
      <c r="E1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3" spans="1:5" x14ac:dyDescent="0.45">
      <c r="A1433" s="61" t="s">
        <v>143</v>
      </c>
      <c r="B1433" s="62" t="s">
        <v>78</v>
      </c>
      <c r="C1433" s="63">
        <v>3251.65</v>
      </c>
      <c r="D1433" s="64">
        <v>45853</v>
      </c>
      <c r="E1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4" spans="1:5" x14ac:dyDescent="0.45">
      <c r="A1434" s="61" t="s">
        <v>143</v>
      </c>
      <c r="B1434" s="62" t="s">
        <v>81</v>
      </c>
      <c r="C1434" s="63">
        <v>8214.2199999999993</v>
      </c>
      <c r="D1434" s="64">
        <v>45519</v>
      </c>
      <c r="E1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5" spans="1:5" x14ac:dyDescent="0.45">
      <c r="A1435" s="61" t="s">
        <v>143</v>
      </c>
      <c r="B1435" s="62" t="s">
        <v>83</v>
      </c>
      <c r="C1435" s="63">
        <v>7963.87</v>
      </c>
      <c r="D1435" s="64">
        <v>45519</v>
      </c>
      <c r="E1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6" spans="1:5" x14ac:dyDescent="0.45">
      <c r="A1436" s="61" t="s">
        <v>143</v>
      </c>
      <c r="B1436" s="62" t="s">
        <v>85</v>
      </c>
      <c r="C1436" s="63">
        <v>7963.87</v>
      </c>
      <c r="D1436" s="64">
        <v>45877</v>
      </c>
      <c r="E1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37" spans="1:5" x14ac:dyDescent="0.45">
      <c r="A1437" s="61" t="s">
        <v>143</v>
      </c>
      <c r="B1437" s="62" t="s">
        <v>87</v>
      </c>
      <c r="C1437" s="63">
        <v>12126.8</v>
      </c>
      <c r="D1437" s="64">
        <v>45519</v>
      </c>
      <c r="E1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8" spans="1:5" x14ac:dyDescent="0.45">
      <c r="A1438" s="61" t="s">
        <v>143</v>
      </c>
      <c r="B1438" s="62" t="s">
        <v>89</v>
      </c>
      <c r="C1438" s="63">
        <v>8004.5</v>
      </c>
      <c r="D1438" s="64">
        <v>45519</v>
      </c>
      <c r="E1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39" spans="1:5" x14ac:dyDescent="0.45">
      <c r="A1439" s="61" t="s">
        <v>143</v>
      </c>
      <c r="B1439" s="62" t="s">
        <v>91</v>
      </c>
      <c r="C1439" s="63">
        <v>8004.5</v>
      </c>
      <c r="D1439" s="64">
        <v>45762</v>
      </c>
      <c r="E1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0" spans="1:5" x14ac:dyDescent="0.45">
      <c r="A1440" s="61" t="s">
        <v>143</v>
      </c>
      <c r="B1440" s="62" t="s">
        <v>93</v>
      </c>
      <c r="C1440" s="63">
        <v>76119.33</v>
      </c>
      <c r="D1440" s="64">
        <v>45519</v>
      </c>
      <c r="E1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1" spans="1:5" x14ac:dyDescent="0.45">
      <c r="A1441" s="61" t="s">
        <v>143</v>
      </c>
      <c r="B1441" s="62" t="s">
        <v>95</v>
      </c>
      <c r="C1441" s="63">
        <v>1023.11</v>
      </c>
      <c r="D1441" s="64">
        <v>45961</v>
      </c>
      <c r="E1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42" spans="1:5" x14ac:dyDescent="0.45">
      <c r="A1442" s="61" t="s">
        <v>144</v>
      </c>
      <c r="B1442" s="62" t="s">
        <v>47</v>
      </c>
      <c r="C1442" s="63">
        <v>11411.78</v>
      </c>
      <c r="D1442" s="64">
        <v>45519</v>
      </c>
      <c r="E1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3" spans="1:5" x14ac:dyDescent="0.45">
      <c r="A1443" s="61" t="s">
        <v>144</v>
      </c>
      <c r="B1443" s="62" t="s">
        <v>49</v>
      </c>
      <c r="C1443" s="63">
        <v>11035.59</v>
      </c>
      <c r="D1443" s="64">
        <v>45519</v>
      </c>
      <c r="E1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4" spans="1:5" x14ac:dyDescent="0.45">
      <c r="A1444" s="61" t="s">
        <v>144</v>
      </c>
      <c r="B1444" s="62" t="s">
        <v>51</v>
      </c>
      <c r="C1444" s="63">
        <v>11035.59</v>
      </c>
      <c r="D1444" s="64">
        <v>45877</v>
      </c>
      <c r="E1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45" spans="1:5" x14ac:dyDescent="0.45">
      <c r="A1445" s="61" t="s">
        <v>144</v>
      </c>
      <c r="B1445" s="62" t="s">
        <v>53</v>
      </c>
      <c r="C1445" s="63">
        <v>13043.84</v>
      </c>
      <c r="D1445" s="64">
        <v>45519</v>
      </c>
      <c r="E1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6" spans="1:5" x14ac:dyDescent="0.45">
      <c r="A1446" s="61" t="s">
        <v>144</v>
      </c>
      <c r="B1446" s="62" t="s">
        <v>55</v>
      </c>
      <c r="C1446" s="63">
        <v>10225.61</v>
      </c>
      <c r="D1446" s="64">
        <v>45519</v>
      </c>
      <c r="E1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47" spans="1:5" x14ac:dyDescent="0.45">
      <c r="A1447" s="61" t="s">
        <v>144</v>
      </c>
      <c r="B1447" s="62" t="s">
        <v>57</v>
      </c>
      <c r="C1447" s="63">
        <v>20435.009999999998</v>
      </c>
      <c r="D1447" s="64">
        <v>45877</v>
      </c>
      <c r="E1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48" spans="1:5" x14ac:dyDescent="0.45">
      <c r="A1448" s="61" t="s">
        <v>144</v>
      </c>
      <c r="B1448" s="62" t="s">
        <v>40</v>
      </c>
      <c r="C1448" s="63">
        <v>30525.35</v>
      </c>
      <c r="D1448" s="64">
        <v>44880</v>
      </c>
      <c r="E1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49" spans="1:5" x14ac:dyDescent="0.45">
      <c r="A1449" s="61" t="s">
        <v>144</v>
      </c>
      <c r="B1449" s="62" t="s">
        <v>41</v>
      </c>
      <c r="C1449" s="63">
        <v>32080.66</v>
      </c>
      <c r="D1449" s="64">
        <v>44925</v>
      </c>
      <c r="E1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50" spans="1:5" x14ac:dyDescent="0.45">
      <c r="A1450" s="61" t="s">
        <v>144</v>
      </c>
      <c r="B1450" s="62" t="s">
        <v>42</v>
      </c>
      <c r="C1450" s="63">
        <v>27033.61</v>
      </c>
      <c r="D1450" s="64">
        <v>45139</v>
      </c>
      <c r="E1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51" spans="1:5" x14ac:dyDescent="0.45">
      <c r="A1451" s="61" t="s">
        <v>144</v>
      </c>
      <c r="B1451" s="62" t="s">
        <v>43</v>
      </c>
      <c r="C1451" s="63">
        <v>34192.93</v>
      </c>
      <c r="D1451" s="64">
        <v>45504</v>
      </c>
      <c r="E1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52" spans="1:5" x14ac:dyDescent="0.45">
      <c r="A1452" s="61" t="s">
        <v>144</v>
      </c>
      <c r="B1452" s="62" t="s">
        <v>44</v>
      </c>
      <c r="C1452" s="63">
        <v>34192.93</v>
      </c>
      <c r="D1452" s="64">
        <v>45877</v>
      </c>
      <c r="E1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53" spans="1:5" x14ac:dyDescent="0.45">
      <c r="A1453" s="61" t="s">
        <v>144</v>
      </c>
      <c r="B1453" s="62" t="s">
        <v>45</v>
      </c>
      <c r="C1453" s="63">
        <v>15186.82</v>
      </c>
      <c r="D1453" s="64">
        <v>45412</v>
      </c>
      <c r="E1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54" spans="1:5" x14ac:dyDescent="0.45">
      <c r="A1454" s="61" t="s">
        <v>144</v>
      </c>
      <c r="B1454" s="62" t="s">
        <v>66</v>
      </c>
      <c r="C1454" s="63">
        <v>10867.22</v>
      </c>
      <c r="D1454" s="64">
        <v>44985</v>
      </c>
      <c r="E1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55" spans="1:5" x14ac:dyDescent="0.45">
      <c r="A1455" s="61" t="s">
        <v>144</v>
      </c>
      <c r="B1455" s="62" t="s">
        <v>68</v>
      </c>
      <c r="C1455" s="63">
        <v>25353.45</v>
      </c>
      <c r="D1455" s="64">
        <v>44985</v>
      </c>
      <c r="E1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56" spans="1:5" x14ac:dyDescent="0.45">
      <c r="A1456" s="61" t="s">
        <v>144</v>
      </c>
      <c r="B1456" s="62" t="s">
        <v>70</v>
      </c>
      <c r="C1456" s="63">
        <v>19074.8</v>
      </c>
      <c r="D1456" s="64">
        <v>45127</v>
      </c>
      <c r="E1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57" spans="1:5" x14ac:dyDescent="0.45">
      <c r="A1457" s="61" t="s">
        <v>144</v>
      </c>
      <c r="B1457" s="62" t="s">
        <v>72</v>
      </c>
      <c r="C1457" s="63">
        <v>29887.73</v>
      </c>
      <c r="D1457" s="64">
        <v>45488</v>
      </c>
      <c r="E1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58" spans="1:5" x14ac:dyDescent="0.45">
      <c r="A1458" s="61" t="s">
        <v>144</v>
      </c>
      <c r="B1458" s="62" t="s">
        <v>74</v>
      </c>
      <c r="C1458" s="63">
        <v>33069.800000000003</v>
      </c>
      <c r="D1458" s="64">
        <v>45853</v>
      </c>
      <c r="E1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59" spans="1:5" x14ac:dyDescent="0.45">
      <c r="A1459" s="61" t="s">
        <v>144</v>
      </c>
      <c r="B1459" s="62" t="s">
        <v>76</v>
      </c>
      <c r="C1459" s="63">
        <v>4313.47</v>
      </c>
      <c r="D1459" s="64">
        <v>45853</v>
      </c>
      <c r="E1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0" spans="1:5" x14ac:dyDescent="0.45">
      <c r="A1460" s="61" t="s">
        <v>144</v>
      </c>
      <c r="B1460" s="62" t="s">
        <v>78</v>
      </c>
      <c r="C1460" s="63">
        <v>4103.42</v>
      </c>
      <c r="D1460" s="64">
        <v>45853</v>
      </c>
      <c r="E1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1" spans="1:5" x14ac:dyDescent="0.45">
      <c r="A1461" s="61" t="s">
        <v>144</v>
      </c>
      <c r="B1461" s="62" t="s">
        <v>80</v>
      </c>
      <c r="C1461" s="63">
        <v>8238.08</v>
      </c>
      <c r="D1461" s="64">
        <v>45546</v>
      </c>
      <c r="E1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2" spans="1:5" x14ac:dyDescent="0.45">
      <c r="A1462" s="61" t="s">
        <v>144</v>
      </c>
      <c r="B1462" s="62" t="s">
        <v>81</v>
      </c>
      <c r="C1462" s="63">
        <v>10365.93</v>
      </c>
      <c r="D1462" s="64">
        <v>45519</v>
      </c>
      <c r="E1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3" spans="1:5" x14ac:dyDescent="0.45">
      <c r="A1463" s="61" t="s">
        <v>144</v>
      </c>
      <c r="B1463" s="62" t="s">
        <v>83</v>
      </c>
      <c r="C1463" s="63">
        <v>10050.01</v>
      </c>
      <c r="D1463" s="64">
        <v>45519</v>
      </c>
      <c r="E1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4" spans="1:5" x14ac:dyDescent="0.45">
      <c r="A1464" s="61" t="s">
        <v>144</v>
      </c>
      <c r="B1464" s="62" t="s">
        <v>85</v>
      </c>
      <c r="C1464" s="63">
        <v>10050.01</v>
      </c>
      <c r="D1464" s="64">
        <v>45877</v>
      </c>
      <c r="E1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65" spans="1:5" x14ac:dyDescent="0.45">
      <c r="A1465" s="61" t="s">
        <v>144</v>
      </c>
      <c r="B1465" s="62" t="s">
        <v>87</v>
      </c>
      <c r="C1465" s="63">
        <v>15303.42</v>
      </c>
      <c r="D1465" s="64">
        <v>45519</v>
      </c>
      <c r="E1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6" spans="1:5" x14ac:dyDescent="0.45">
      <c r="A1466" s="61" t="s">
        <v>144</v>
      </c>
      <c r="B1466" s="62" t="s">
        <v>89</v>
      </c>
      <c r="C1466" s="63">
        <v>10101.280000000001</v>
      </c>
      <c r="D1466" s="64">
        <v>45519</v>
      </c>
      <c r="E1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7" spans="1:5" x14ac:dyDescent="0.45">
      <c r="A1467" s="61" t="s">
        <v>144</v>
      </c>
      <c r="B1467" s="62" t="s">
        <v>91</v>
      </c>
      <c r="C1467" s="63">
        <v>10101.280000000001</v>
      </c>
      <c r="D1467" s="64">
        <v>45762</v>
      </c>
      <c r="E1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8" spans="1:5" x14ac:dyDescent="0.45">
      <c r="A1468" s="61" t="s">
        <v>144</v>
      </c>
      <c r="B1468" s="62" t="s">
        <v>93</v>
      </c>
      <c r="C1468" s="63">
        <v>96058.77</v>
      </c>
      <c r="D1468" s="64">
        <v>45519</v>
      </c>
      <c r="E1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69" spans="1:5" x14ac:dyDescent="0.45">
      <c r="A1469" s="61" t="s">
        <v>144</v>
      </c>
      <c r="B1469" s="62" t="s">
        <v>95</v>
      </c>
      <c r="C1469" s="63">
        <v>1291.1099999999999</v>
      </c>
      <c r="D1469" s="64">
        <v>45961</v>
      </c>
      <c r="E1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70" spans="1:5" x14ac:dyDescent="0.45">
      <c r="A1470" s="61" t="s">
        <v>145</v>
      </c>
      <c r="B1470" s="62" t="s">
        <v>47</v>
      </c>
      <c r="C1470" s="63">
        <v>464025.14</v>
      </c>
      <c r="D1470" s="64">
        <v>45519</v>
      </c>
      <c r="E1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1" spans="1:5" x14ac:dyDescent="0.45">
      <c r="A1471" s="61" t="s">
        <v>145</v>
      </c>
      <c r="B1471" s="62" t="s">
        <v>48</v>
      </c>
      <c r="C1471" s="63">
        <v>117732.85</v>
      </c>
      <c r="D1471" s="64">
        <v>45519</v>
      </c>
      <c r="E1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2" spans="1:5" x14ac:dyDescent="0.45">
      <c r="A1472" s="61" t="s">
        <v>145</v>
      </c>
      <c r="B1472" s="62" t="s">
        <v>49</v>
      </c>
      <c r="C1472" s="63">
        <v>448728.73</v>
      </c>
      <c r="D1472" s="64">
        <v>45519</v>
      </c>
      <c r="E1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3" spans="1:5" x14ac:dyDescent="0.45">
      <c r="A1473" s="61" t="s">
        <v>145</v>
      </c>
      <c r="B1473" s="62" t="s">
        <v>50</v>
      </c>
      <c r="C1473" s="63">
        <v>113851.83</v>
      </c>
      <c r="D1473" s="64">
        <v>45519</v>
      </c>
      <c r="E1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4" spans="1:5" x14ac:dyDescent="0.45">
      <c r="A1474" s="61" t="s">
        <v>145</v>
      </c>
      <c r="B1474" s="62" t="s">
        <v>51</v>
      </c>
      <c r="C1474" s="63">
        <v>448728.73</v>
      </c>
      <c r="D1474" s="64">
        <v>45877</v>
      </c>
      <c r="E1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75" spans="1:5" x14ac:dyDescent="0.45">
      <c r="A1475" s="61" t="s">
        <v>145</v>
      </c>
      <c r="B1475" s="62" t="s">
        <v>52</v>
      </c>
      <c r="C1475" s="63">
        <v>113851.83</v>
      </c>
      <c r="D1475" s="64">
        <v>45877</v>
      </c>
      <c r="E1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76" spans="1:5" x14ac:dyDescent="0.45">
      <c r="A1476" s="61" t="s">
        <v>145</v>
      </c>
      <c r="B1476" s="62" t="s">
        <v>53</v>
      </c>
      <c r="C1476" s="63">
        <v>530388</v>
      </c>
      <c r="D1476" s="64">
        <v>45519</v>
      </c>
      <c r="E1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7" spans="1:5" x14ac:dyDescent="0.45">
      <c r="A1477" s="61" t="s">
        <v>145</v>
      </c>
      <c r="B1477" s="62" t="s">
        <v>54</v>
      </c>
      <c r="C1477" s="63">
        <v>129588.28</v>
      </c>
      <c r="D1477" s="64">
        <v>45519</v>
      </c>
      <c r="E1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8" spans="1:5" x14ac:dyDescent="0.45">
      <c r="A1478" s="61" t="s">
        <v>145</v>
      </c>
      <c r="B1478" s="62" t="s">
        <v>55</v>
      </c>
      <c r="C1478" s="63">
        <v>415793.17</v>
      </c>
      <c r="D1478" s="64">
        <v>45519</v>
      </c>
      <c r="E1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79" spans="1:5" x14ac:dyDescent="0.45">
      <c r="A1479" s="61" t="s">
        <v>145</v>
      </c>
      <c r="B1479" s="62" t="s">
        <v>56</v>
      </c>
      <c r="C1479" s="63">
        <v>101589.63</v>
      </c>
      <c r="D1479" s="64">
        <v>45519</v>
      </c>
      <c r="E1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480" spans="1:5" x14ac:dyDescent="0.45">
      <c r="A1480" s="61" t="s">
        <v>145</v>
      </c>
      <c r="B1480" s="62" t="s">
        <v>57</v>
      </c>
      <c r="C1480" s="63">
        <v>830927.48</v>
      </c>
      <c r="D1480" s="64">
        <v>45877</v>
      </c>
      <c r="E1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81" spans="1:5" x14ac:dyDescent="0.45">
      <c r="A1481" s="61" t="s">
        <v>145</v>
      </c>
      <c r="B1481" s="62" t="s">
        <v>58</v>
      </c>
      <c r="C1481" s="63">
        <v>203018.29</v>
      </c>
      <c r="D1481" s="64">
        <v>45877</v>
      </c>
      <c r="E1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82" spans="1:5" x14ac:dyDescent="0.45">
      <c r="A1482" s="61" t="s">
        <v>145</v>
      </c>
      <c r="B1482" s="62" t="s">
        <v>40</v>
      </c>
      <c r="C1482" s="63">
        <v>1229321.97</v>
      </c>
      <c r="D1482" s="64">
        <v>44880</v>
      </c>
      <c r="E1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83" spans="1:5" x14ac:dyDescent="0.45">
      <c r="A1483" s="61" t="s">
        <v>145</v>
      </c>
      <c r="B1483" s="62" t="s">
        <v>59</v>
      </c>
      <c r="C1483" s="63">
        <v>259459.75</v>
      </c>
      <c r="D1483" s="64">
        <v>44880</v>
      </c>
      <c r="E1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84" spans="1:5" x14ac:dyDescent="0.45">
      <c r="A1484" s="61" t="s">
        <v>145</v>
      </c>
      <c r="B1484" s="62" t="s">
        <v>41</v>
      </c>
      <c r="C1484" s="63">
        <v>1291957.46</v>
      </c>
      <c r="D1484" s="64">
        <v>44925</v>
      </c>
      <c r="E1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85" spans="1:5" x14ac:dyDescent="0.45">
      <c r="A1485" s="61" t="s">
        <v>145</v>
      </c>
      <c r="B1485" s="62" t="s">
        <v>60</v>
      </c>
      <c r="C1485" s="63">
        <v>272679.56</v>
      </c>
      <c r="D1485" s="64">
        <v>44925</v>
      </c>
      <c r="E1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86" spans="1:5" x14ac:dyDescent="0.45">
      <c r="A1486" s="61" t="s">
        <v>145</v>
      </c>
      <c r="B1486" s="62" t="s">
        <v>42</v>
      </c>
      <c r="C1486" s="63">
        <v>1088701.74</v>
      </c>
      <c r="D1486" s="64">
        <v>45140</v>
      </c>
      <c r="E1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87" spans="1:5" x14ac:dyDescent="0.45">
      <c r="A1487" s="61" t="s">
        <v>145</v>
      </c>
      <c r="B1487" s="62" t="s">
        <v>61</v>
      </c>
      <c r="C1487" s="63">
        <v>229780.56</v>
      </c>
      <c r="D1487" s="64">
        <v>45140</v>
      </c>
      <c r="E1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88" spans="1:5" x14ac:dyDescent="0.45">
      <c r="A1488" s="61" t="s">
        <v>145</v>
      </c>
      <c r="B1488" s="62" t="s">
        <v>43</v>
      </c>
      <c r="C1488" s="63">
        <v>1390351.47</v>
      </c>
      <c r="D1488" s="64">
        <v>45504</v>
      </c>
      <c r="E1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89" spans="1:5" x14ac:dyDescent="0.45">
      <c r="A1489" s="61" t="s">
        <v>145</v>
      </c>
      <c r="B1489" s="62" t="s">
        <v>62</v>
      </c>
      <c r="C1489" s="63">
        <v>84179.37</v>
      </c>
      <c r="D1489" s="64">
        <v>45504</v>
      </c>
      <c r="E1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90" spans="1:5" x14ac:dyDescent="0.45">
      <c r="A1490" s="61" t="s">
        <v>145</v>
      </c>
      <c r="B1490" s="62" t="s">
        <v>63</v>
      </c>
      <c r="C1490" s="63">
        <v>198026.68</v>
      </c>
      <c r="D1490" s="64">
        <v>45504</v>
      </c>
      <c r="E1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91" spans="1:5" x14ac:dyDescent="0.45">
      <c r="A1491" s="61" t="s">
        <v>145</v>
      </c>
      <c r="B1491" s="62" t="s">
        <v>44</v>
      </c>
      <c r="C1491" s="63">
        <v>1390351.47</v>
      </c>
      <c r="D1491" s="64">
        <v>45877</v>
      </c>
      <c r="E1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92" spans="1:5" x14ac:dyDescent="0.45">
      <c r="A1492" s="61" t="s">
        <v>145</v>
      </c>
      <c r="B1492" s="62" t="s">
        <v>64</v>
      </c>
      <c r="C1492" s="63">
        <v>290633.46999999997</v>
      </c>
      <c r="D1492" s="64">
        <v>45877</v>
      </c>
      <c r="E1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493" spans="1:5" x14ac:dyDescent="0.45">
      <c r="A1493" s="61" t="s">
        <v>145</v>
      </c>
      <c r="B1493" s="62" t="s">
        <v>45</v>
      </c>
      <c r="C1493" s="63">
        <v>617525.71</v>
      </c>
      <c r="D1493" s="64">
        <v>45412</v>
      </c>
      <c r="E1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94" spans="1:5" x14ac:dyDescent="0.45">
      <c r="A1494" s="61" t="s">
        <v>145</v>
      </c>
      <c r="B1494" s="62" t="s">
        <v>65</v>
      </c>
      <c r="C1494" s="63">
        <v>129085.09</v>
      </c>
      <c r="D1494" s="64">
        <v>45412</v>
      </c>
      <c r="E1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495" spans="1:5" x14ac:dyDescent="0.45">
      <c r="A1495" s="61" t="s">
        <v>145</v>
      </c>
      <c r="B1495" s="62" t="s">
        <v>66</v>
      </c>
      <c r="C1495" s="63">
        <v>480268.08</v>
      </c>
      <c r="D1495" s="64">
        <v>44985</v>
      </c>
      <c r="E1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96" spans="1:5" x14ac:dyDescent="0.45">
      <c r="A1496" s="61" t="s">
        <v>145</v>
      </c>
      <c r="B1496" s="62" t="s">
        <v>67</v>
      </c>
      <c r="C1496" s="63">
        <v>92369.34</v>
      </c>
      <c r="D1496" s="64">
        <v>44985</v>
      </c>
      <c r="E1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97" spans="1:5" x14ac:dyDescent="0.45">
      <c r="A1497" s="61" t="s">
        <v>145</v>
      </c>
      <c r="B1497" s="62" t="s">
        <v>68</v>
      </c>
      <c r="C1497" s="63">
        <v>1120475.18</v>
      </c>
      <c r="D1497" s="64">
        <v>44985</v>
      </c>
      <c r="E1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98" spans="1:5" x14ac:dyDescent="0.45">
      <c r="A1498" s="61" t="s">
        <v>145</v>
      </c>
      <c r="B1498" s="62" t="s">
        <v>69</v>
      </c>
      <c r="C1498" s="63">
        <v>215499.54</v>
      </c>
      <c r="D1498" s="64">
        <v>44985</v>
      </c>
      <c r="E1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499" spans="1:5" x14ac:dyDescent="0.45">
      <c r="A1499" s="61" t="s">
        <v>145</v>
      </c>
      <c r="B1499" s="62" t="s">
        <v>70</v>
      </c>
      <c r="C1499" s="63">
        <v>830386.06</v>
      </c>
      <c r="D1499" s="64">
        <v>45127</v>
      </c>
      <c r="E1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00" spans="1:5" x14ac:dyDescent="0.45">
      <c r="A1500" s="61" t="s">
        <v>145</v>
      </c>
      <c r="B1500" s="62" t="s">
        <v>71</v>
      </c>
      <c r="C1500" s="63">
        <v>162132.17000000001</v>
      </c>
      <c r="D1500" s="64">
        <v>45127</v>
      </c>
      <c r="E1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01" spans="1:5" x14ac:dyDescent="0.45">
      <c r="A1501" s="61" t="s">
        <v>145</v>
      </c>
      <c r="B1501" s="62" t="s">
        <v>146</v>
      </c>
      <c r="C1501" s="63">
        <v>3317.12</v>
      </c>
      <c r="D1501" s="64">
        <v>45307</v>
      </c>
      <c r="E1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02" spans="1:5" x14ac:dyDescent="0.45">
      <c r="A1502" s="61" t="s">
        <v>145</v>
      </c>
      <c r="B1502" s="62" t="s">
        <v>72</v>
      </c>
      <c r="C1502" s="63">
        <v>1306304.6200000001</v>
      </c>
      <c r="D1502" s="64">
        <v>45488</v>
      </c>
      <c r="E1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03" spans="1:5" x14ac:dyDescent="0.45">
      <c r="A1503" s="61" t="s">
        <v>145</v>
      </c>
      <c r="B1503" s="62" t="s">
        <v>73</v>
      </c>
      <c r="C1503" s="63">
        <v>254040.06</v>
      </c>
      <c r="D1503" s="64">
        <v>45488</v>
      </c>
      <c r="E1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04" spans="1:5" x14ac:dyDescent="0.45">
      <c r="A1504" s="61" t="s">
        <v>145</v>
      </c>
      <c r="B1504" s="62" t="s">
        <v>74</v>
      </c>
      <c r="C1504" s="63">
        <v>1358381.99</v>
      </c>
      <c r="D1504" s="64">
        <v>45853</v>
      </c>
      <c r="E1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5" spans="1:5" x14ac:dyDescent="0.45">
      <c r="A1505" s="61" t="s">
        <v>145</v>
      </c>
      <c r="B1505" s="62" t="s">
        <v>75</v>
      </c>
      <c r="C1505" s="63">
        <v>281087.03999999998</v>
      </c>
      <c r="D1505" s="64">
        <v>45853</v>
      </c>
      <c r="E1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6" spans="1:5" x14ac:dyDescent="0.45">
      <c r="A1506" s="61" t="s">
        <v>145</v>
      </c>
      <c r="B1506" s="62" t="s">
        <v>76</v>
      </c>
      <c r="C1506" s="63">
        <v>175033.55</v>
      </c>
      <c r="D1506" s="64">
        <v>45853</v>
      </c>
      <c r="E1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7" spans="1:5" x14ac:dyDescent="0.45">
      <c r="A1507" s="61" t="s">
        <v>145</v>
      </c>
      <c r="B1507" s="62" t="s">
        <v>77</v>
      </c>
      <c r="C1507" s="63">
        <v>42853.54</v>
      </c>
      <c r="D1507" s="64">
        <v>45853</v>
      </c>
      <c r="E1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8" spans="1:5" x14ac:dyDescent="0.45">
      <c r="A1508" s="61" t="s">
        <v>145</v>
      </c>
      <c r="B1508" s="62" t="s">
        <v>78</v>
      </c>
      <c r="C1508" s="63">
        <v>166510.34</v>
      </c>
      <c r="D1508" s="64">
        <v>45853</v>
      </c>
      <c r="E1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09" spans="1:5" x14ac:dyDescent="0.45">
      <c r="A1509" s="61" t="s">
        <v>145</v>
      </c>
      <c r="B1509" s="62" t="s">
        <v>79</v>
      </c>
      <c r="C1509" s="63">
        <v>40766.79</v>
      </c>
      <c r="D1509" s="64">
        <v>45853</v>
      </c>
      <c r="E1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0" spans="1:5" x14ac:dyDescent="0.45">
      <c r="A1510" s="61" t="s">
        <v>145</v>
      </c>
      <c r="B1510" s="62" t="s">
        <v>80</v>
      </c>
      <c r="C1510" s="63">
        <v>441906.26</v>
      </c>
      <c r="D1510" s="64">
        <v>45541</v>
      </c>
      <c r="E1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1" spans="1:5" x14ac:dyDescent="0.45">
      <c r="A1511" s="61" t="s">
        <v>145</v>
      </c>
      <c r="B1511" s="62" t="s">
        <v>81</v>
      </c>
      <c r="C1511" s="63">
        <v>421499.06</v>
      </c>
      <c r="D1511" s="64">
        <v>45519</v>
      </c>
      <c r="E1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2" spans="1:5" x14ac:dyDescent="0.45">
      <c r="A1512" s="61" t="s">
        <v>145</v>
      </c>
      <c r="B1512" s="62" t="s">
        <v>82</v>
      </c>
      <c r="C1512" s="63">
        <v>106943.09</v>
      </c>
      <c r="D1512" s="64">
        <v>45519</v>
      </c>
      <c r="E1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3" spans="1:5" x14ac:dyDescent="0.45">
      <c r="A1513" s="61" t="s">
        <v>145</v>
      </c>
      <c r="B1513" s="62" t="s">
        <v>83</v>
      </c>
      <c r="C1513" s="63">
        <v>408652.96</v>
      </c>
      <c r="D1513" s="64">
        <v>45519</v>
      </c>
      <c r="E1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4" spans="1:5" x14ac:dyDescent="0.45">
      <c r="A1514" s="61" t="s">
        <v>145</v>
      </c>
      <c r="B1514" s="62" t="s">
        <v>84</v>
      </c>
      <c r="C1514" s="63">
        <v>103683.77</v>
      </c>
      <c r="D1514" s="64">
        <v>45519</v>
      </c>
      <c r="E1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5" spans="1:5" x14ac:dyDescent="0.45">
      <c r="A1515" s="61" t="s">
        <v>145</v>
      </c>
      <c r="B1515" s="62" t="s">
        <v>85</v>
      </c>
      <c r="C1515" s="63">
        <v>408652.96</v>
      </c>
      <c r="D1515" s="64">
        <v>45877</v>
      </c>
      <c r="E1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16" spans="1:5" x14ac:dyDescent="0.45">
      <c r="A1516" s="61" t="s">
        <v>145</v>
      </c>
      <c r="B1516" s="62" t="s">
        <v>86</v>
      </c>
      <c r="C1516" s="63">
        <v>103683.77</v>
      </c>
      <c r="D1516" s="64">
        <v>45877</v>
      </c>
      <c r="E1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17" spans="1:5" x14ac:dyDescent="0.45">
      <c r="A1517" s="61" t="s">
        <v>145</v>
      </c>
      <c r="B1517" s="62" t="s">
        <v>87</v>
      </c>
      <c r="C1517" s="63">
        <v>622266.81999999995</v>
      </c>
      <c r="D1517" s="64">
        <v>45519</v>
      </c>
      <c r="E1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8" spans="1:5" x14ac:dyDescent="0.45">
      <c r="A1518" s="61" t="s">
        <v>145</v>
      </c>
      <c r="B1518" s="62" t="s">
        <v>88</v>
      </c>
      <c r="C1518" s="63">
        <v>152036.78</v>
      </c>
      <c r="D1518" s="64">
        <v>45519</v>
      </c>
      <c r="E1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19" spans="1:5" x14ac:dyDescent="0.45">
      <c r="A1519" s="61" t="s">
        <v>145</v>
      </c>
      <c r="B1519" s="62" t="s">
        <v>89</v>
      </c>
      <c r="C1519" s="63">
        <v>410737.67</v>
      </c>
      <c r="D1519" s="64">
        <v>45519</v>
      </c>
      <c r="E1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0" spans="1:5" x14ac:dyDescent="0.45">
      <c r="A1520" s="61" t="s">
        <v>145</v>
      </c>
      <c r="B1520" s="62" t="s">
        <v>90</v>
      </c>
      <c r="C1520" s="63">
        <v>100354.44</v>
      </c>
      <c r="D1520" s="64">
        <v>45519</v>
      </c>
      <c r="E1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1" spans="1:5" x14ac:dyDescent="0.45">
      <c r="A1521" s="61" t="s">
        <v>145</v>
      </c>
      <c r="B1521" s="62" t="s">
        <v>91</v>
      </c>
      <c r="C1521" s="63">
        <v>410737.67</v>
      </c>
      <c r="D1521" s="64">
        <v>45762</v>
      </c>
      <c r="E1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2" spans="1:5" x14ac:dyDescent="0.45">
      <c r="A1522" s="61" t="s">
        <v>145</v>
      </c>
      <c r="B1522" s="62" t="s">
        <v>92</v>
      </c>
      <c r="C1522" s="63">
        <v>100354.44</v>
      </c>
      <c r="D1522" s="64">
        <v>45762</v>
      </c>
      <c r="E1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3" spans="1:5" x14ac:dyDescent="0.45">
      <c r="A1523" s="61" t="s">
        <v>145</v>
      </c>
      <c r="B1523" s="62" t="s">
        <v>93</v>
      </c>
      <c r="C1523" s="63">
        <v>3905937.32</v>
      </c>
      <c r="D1523" s="64">
        <v>45519</v>
      </c>
      <c r="E1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4" spans="1:5" x14ac:dyDescent="0.45">
      <c r="A1524" s="61" t="s">
        <v>145</v>
      </c>
      <c r="B1524" s="62" t="s">
        <v>94</v>
      </c>
      <c r="C1524" s="63">
        <v>954327.2</v>
      </c>
      <c r="D1524" s="64">
        <v>45519</v>
      </c>
      <c r="E1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5" spans="1:5" x14ac:dyDescent="0.45">
      <c r="A1525" s="61" t="s">
        <v>145</v>
      </c>
      <c r="B1525" s="62" t="s">
        <v>95</v>
      </c>
      <c r="C1525" s="63">
        <v>52499.17</v>
      </c>
      <c r="D1525" s="64">
        <v>45961</v>
      </c>
      <c r="E1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26" spans="1:5" x14ac:dyDescent="0.45">
      <c r="A1526" s="61" t="s">
        <v>145</v>
      </c>
      <c r="B1526" s="62" t="s">
        <v>96</v>
      </c>
      <c r="C1526" s="63">
        <v>12826.98</v>
      </c>
      <c r="D1526" s="64">
        <v>45961</v>
      </c>
      <c r="E1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27" spans="1:5" x14ac:dyDescent="0.45">
      <c r="A1527" s="61" t="s">
        <v>147</v>
      </c>
      <c r="B1527" s="62" t="s">
        <v>47</v>
      </c>
      <c r="C1527" s="63">
        <v>2674.59</v>
      </c>
      <c r="D1527" s="64">
        <v>45519</v>
      </c>
      <c r="E1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8" spans="1:5" x14ac:dyDescent="0.45">
      <c r="A1528" s="61" t="s">
        <v>147</v>
      </c>
      <c r="B1528" s="62" t="s">
        <v>49</v>
      </c>
      <c r="C1528" s="63">
        <v>2586.4299999999998</v>
      </c>
      <c r="D1528" s="64">
        <v>45519</v>
      </c>
      <c r="E1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29" spans="1:5" x14ac:dyDescent="0.45">
      <c r="A1529" s="61" t="s">
        <v>147</v>
      </c>
      <c r="B1529" s="62" t="s">
        <v>51</v>
      </c>
      <c r="C1529" s="63">
        <v>2586.4299999999998</v>
      </c>
      <c r="D1529" s="64">
        <v>45877</v>
      </c>
      <c r="E1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30" spans="1:5" x14ac:dyDescent="0.45">
      <c r="A1530" s="61" t="s">
        <v>147</v>
      </c>
      <c r="B1530" s="62" t="s">
        <v>53</v>
      </c>
      <c r="C1530" s="63">
        <v>3057.1</v>
      </c>
      <c r="D1530" s="64">
        <v>45519</v>
      </c>
      <c r="E1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31" spans="1:5" x14ac:dyDescent="0.45">
      <c r="A1531" s="61" t="s">
        <v>147</v>
      </c>
      <c r="B1531" s="62" t="s">
        <v>55</v>
      </c>
      <c r="C1531" s="63">
        <v>2396.59</v>
      </c>
      <c r="D1531" s="64">
        <v>45519</v>
      </c>
      <c r="E1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32" spans="1:5" x14ac:dyDescent="0.45">
      <c r="A1532" s="61" t="s">
        <v>147</v>
      </c>
      <c r="B1532" s="62" t="s">
        <v>57</v>
      </c>
      <c r="C1532" s="63">
        <v>4789.38</v>
      </c>
      <c r="D1532" s="64">
        <v>45877</v>
      </c>
      <c r="E1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33" spans="1:5" x14ac:dyDescent="0.45">
      <c r="A1533" s="61" t="s">
        <v>147</v>
      </c>
      <c r="B1533" s="62" t="s">
        <v>40</v>
      </c>
      <c r="C1533" s="63">
        <v>7154.27</v>
      </c>
      <c r="D1533" s="64">
        <v>44880</v>
      </c>
      <c r="E1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34" spans="1:5" x14ac:dyDescent="0.45">
      <c r="A1534" s="61" t="s">
        <v>147</v>
      </c>
      <c r="B1534" s="62" t="s">
        <v>41</v>
      </c>
      <c r="C1534" s="63">
        <v>7518.79</v>
      </c>
      <c r="D1534" s="64">
        <v>44925</v>
      </c>
      <c r="E1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35" spans="1:5" x14ac:dyDescent="0.45">
      <c r="A1535" s="61" t="s">
        <v>147</v>
      </c>
      <c r="B1535" s="62" t="s">
        <v>42</v>
      </c>
      <c r="C1535" s="63">
        <v>6335.9</v>
      </c>
      <c r="D1535" s="64">
        <v>45139</v>
      </c>
      <c r="E1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36" spans="1:5" x14ac:dyDescent="0.45">
      <c r="A1536" s="61" t="s">
        <v>147</v>
      </c>
      <c r="B1536" s="62" t="s">
        <v>43</v>
      </c>
      <c r="C1536" s="63">
        <v>8013.85</v>
      </c>
      <c r="D1536" s="64">
        <v>45504</v>
      </c>
      <c r="E1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37" spans="1:5" x14ac:dyDescent="0.45">
      <c r="A1537" s="61" t="s">
        <v>147</v>
      </c>
      <c r="B1537" s="62" t="s">
        <v>44</v>
      </c>
      <c r="C1537" s="63">
        <v>8013.85</v>
      </c>
      <c r="D1537" s="64">
        <v>45877</v>
      </c>
      <c r="E1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38" spans="1:5" x14ac:dyDescent="0.45">
      <c r="A1538" s="61" t="s">
        <v>147</v>
      </c>
      <c r="B1538" s="62" t="s">
        <v>45</v>
      </c>
      <c r="C1538" s="63">
        <v>3559.36</v>
      </c>
      <c r="D1538" s="64">
        <v>45412</v>
      </c>
      <c r="E1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39" spans="1:5" x14ac:dyDescent="0.45">
      <c r="A1539" s="61" t="s">
        <v>147</v>
      </c>
      <c r="B1539" s="62" t="s">
        <v>66</v>
      </c>
      <c r="C1539" s="63">
        <v>2546.9699999999998</v>
      </c>
      <c r="D1539" s="64">
        <v>44985</v>
      </c>
      <c r="E1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40" spans="1:5" x14ac:dyDescent="0.45">
      <c r="A1540" s="61" t="s">
        <v>147</v>
      </c>
      <c r="B1540" s="62" t="s">
        <v>68</v>
      </c>
      <c r="C1540" s="63">
        <v>5942.12</v>
      </c>
      <c r="D1540" s="64">
        <v>44985</v>
      </c>
      <c r="E1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41" spans="1:5" x14ac:dyDescent="0.45">
      <c r="A1541" s="61" t="s">
        <v>147</v>
      </c>
      <c r="B1541" s="62" t="s">
        <v>70</v>
      </c>
      <c r="C1541" s="63">
        <v>4470.59</v>
      </c>
      <c r="D1541" s="64">
        <v>45127</v>
      </c>
      <c r="E1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42" spans="1:5" x14ac:dyDescent="0.45">
      <c r="A1542" s="61" t="s">
        <v>147</v>
      </c>
      <c r="B1542" s="62" t="s">
        <v>72</v>
      </c>
      <c r="C1542" s="63">
        <v>7004.83</v>
      </c>
      <c r="D1542" s="64">
        <v>45488</v>
      </c>
      <c r="E1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43" spans="1:5" x14ac:dyDescent="0.45">
      <c r="A1543" s="61" t="s">
        <v>147</v>
      </c>
      <c r="B1543" s="62" t="s">
        <v>74</v>
      </c>
      <c r="C1543" s="63">
        <v>7750.61</v>
      </c>
      <c r="D1543" s="64">
        <v>45853</v>
      </c>
      <c r="E1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4" spans="1:5" x14ac:dyDescent="0.45">
      <c r="A1544" s="61" t="s">
        <v>147</v>
      </c>
      <c r="B1544" s="62" t="s">
        <v>76</v>
      </c>
      <c r="C1544" s="63">
        <v>1010.95</v>
      </c>
      <c r="D1544" s="64">
        <v>45853</v>
      </c>
      <c r="E1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5" spans="1:5" x14ac:dyDescent="0.45">
      <c r="A1545" s="61" t="s">
        <v>147</v>
      </c>
      <c r="B1545" s="62" t="s">
        <v>78</v>
      </c>
      <c r="C1545" s="63">
        <v>961.72</v>
      </c>
      <c r="D1545" s="64">
        <v>45853</v>
      </c>
      <c r="E1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6" spans="1:5" x14ac:dyDescent="0.45">
      <c r="A1546" s="61" t="s">
        <v>147</v>
      </c>
      <c r="B1546" s="62" t="s">
        <v>80</v>
      </c>
      <c r="C1546" s="63">
        <v>1930.77</v>
      </c>
      <c r="D1546" s="64">
        <v>45546</v>
      </c>
      <c r="E1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7" spans="1:5" x14ac:dyDescent="0.45">
      <c r="A1547" s="61" t="s">
        <v>147</v>
      </c>
      <c r="B1547" s="62" t="s">
        <v>81</v>
      </c>
      <c r="C1547" s="63">
        <v>2429.48</v>
      </c>
      <c r="D1547" s="64">
        <v>45519</v>
      </c>
      <c r="E1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8" spans="1:5" x14ac:dyDescent="0.45">
      <c r="A1548" s="61" t="s">
        <v>147</v>
      </c>
      <c r="B1548" s="62" t="s">
        <v>83</v>
      </c>
      <c r="C1548" s="63">
        <v>2355.4299999999998</v>
      </c>
      <c r="D1548" s="64">
        <v>45519</v>
      </c>
      <c r="E1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49" spans="1:5" x14ac:dyDescent="0.45">
      <c r="A1549" s="61" t="s">
        <v>147</v>
      </c>
      <c r="B1549" s="62" t="s">
        <v>85</v>
      </c>
      <c r="C1549" s="63">
        <v>2355.4299999999998</v>
      </c>
      <c r="D1549" s="64">
        <v>45877</v>
      </c>
      <c r="E1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50" spans="1:5" x14ac:dyDescent="0.45">
      <c r="A1550" s="61" t="s">
        <v>147</v>
      </c>
      <c r="B1550" s="62" t="s">
        <v>87</v>
      </c>
      <c r="C1550" s="63">
        <v>3586.68</v>
      </c>
      <c r="D1550" s="64">
        <v>45519</v>
      </c>
      <c r="E1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1" spans="1:5" x14ac:dyDescent="0.45">
      <c r="A1551" s="61" t="s">
        <v>147</v>
      </c>
      <c r="B1551" s="62" t="s">
        <v>89</v>
      </c>
      <c r="C1551" s="63">
        <v>2367.4499999999998</v>
      </c>
      <c r="D1551" s="64">
        <v>45519</v>
      </c>
      <c r="E1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2" spans="1:5" x14ac:dyDescent="0.45">
      <c r="A1552" s="61" t="s">
        <v>147</v>
      </c>
      <c r="B1552" s="62" t="s">
        <v>91</v>
      </c>
      <c r="C1552" s="63">
        <v>2367.4499999999998</v>
      </c>
      <c r="D1552" s="64">
        <v>45762</v>
      </c>
      <c r="E1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3" spans="1:5" x14ac:dyDescent="0.45">
      <c r="A1553" s="61" t="s">
        <v>147</v>
      </c>
      <c r="B1553" s="62" t="s">
        <v>93</v>
      </c>
      <c r="C1553" s="63">
        <v>22513.42</v>
      </c>
      <c r="D1553" s="64">
        <v>45519</v>
      </c>
      <c r="E1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4" spans="1:5" x14ac:dyDescent="0.45">
      <c r="A1554" s="61" t="s">
        <v>147</v>
      </c>
      <c r="B1554" s="62" t="s">
        <v>95</v>
      </c>
      <c r="C1554" s="63">
        <v>302.60000000000002</v>
      </c>
      <c r="D1554" s="64">
        <v>45961</v>
      </c>
      <c r="E1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55" spans="1:5" x14ac:dyDescent="0.45">
      <c r="A1555" s="61" t="s">
        <v>148</v>
      </c>
      <c r="B1555" s="62" t="s">
        <v>47</v>
      </c>
      <c r="C1555" s="63">
        <v>30163.5</v>
      </c>
      <c r="D1555" s="64">
        <v>45519</v>
      </c>
      <c r="E1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6" spans="1:5" x14ac:dyDescent="0.45">
      <c r="A1556" s="61" t="s">
        <v>148</v>
      </c>
      <c r="B1556" s="62" t="s">
        <v>49</v>
      </c>
      <c r="C1556" s="63">
        <v>29169.17</v>
      </c>
      <c r="D1556" s="64">
        <v>45519</v>
      </c>
      <c r="E1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7" spans="1:5" x14ac:dyDescent="0.45">
      <c r="A1557" s="61" t="s">
        <v>148</v>
      </c>
      <c r="B1557" s="62" t="s">
        <v>51</v>
      </c>
      <c r="C1557" s="63">
        <v>29169.17</v>
      </c>
      <c r="D1557" s="64">
        <v>45877</v>
      </c>
      <c r="E1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58" spans="1:5" x14ac:dyDescent="0.45">
      <c r="A1558" s="61" t="s">
        <v>148</v>
      </c>
      <c r="B1558" s="62" t="s">
        <v>53</v>
      </c>
      <c r="C1558" s="63">
        <v>34477.35</v>
      </c>
      <c r="D1558" s="64">
        <v>45519</v>
      </c>
      <c r="E1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59" spans="1:5" x14ac:dyDescent="0.45">
      <c r="A1559" s="61" t="s">
        <v>148</v>
      </c>
      <c r="B1559" s="62" t="s">
        <v>55</v>
      </c>
      <c r="C1559" s="63">
        <v>27028.22</v>
      </c>
      <c r="D1559" s="64">
        <v>45519</v>
      </c>
      <c r="E1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60" spans="1:5" x14ac:dyDescent="0.45">
      <c r="A1560" s="61" t="s">
        <v>148</v>
      </c>
      <c r="B1560" s="62" t="s">
        <v>57</v>
      </c>
      <c r="C1560" s="63">
        <v>54013.62</v>
      </c>
      <c r="D1560" s="64">
        <v>45877</v>
      </c>
      <c r="E1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61" spans="1:5" x14ac:dyDescent="0.45">
      <c r="A1561" s="61" t="s">
        <v>148</v>
      </c>
      <c r="B1561" s="62" t="s">
        <v>40</v>
      </c>
      <c r="C1561" s="63">
        <v>80684.31</v>
      </c>
      <c r="D1561" s="64">
        <v>44880</v>
      </c>
      <c r="E1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62" spans="1:5" x14ac:dyDescent="0.45">
      <c r="A1562" s="61" t="s">
        <v>148</v>
      </c>
      <c r="B1562" s="62" t="s">
        <v>41</v>
      </c>
      <c r="C1562" s="63">
        <v>84795.28</v>
      </c>
      <c r="D1562" s="64">
        <v>44925</v>
      </c>
      <c r="E1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63" spans="1:5" x14ac:dyDescent="0.45">
      <c r="A1563" s="61" t="s">
        <v>148</v>
      </c>
      <c r="B1563" s="62" t="s">
        <v>42</v>
      </c>
      <c r="C1563" s="63">
        <v>71454.960000000006</v>
      </c>
      <c r="D1563" s="64">
        <v>45139</v>
      </c>
      <c r="E1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64" spans="1:5" x14ac:dyDescent="0.45">
      <c r="A1564" s="61" t="s">
        <v>148</v>
      </c>
      <c r="B1564" s="62" t="s">
        <v>43</v>
      </c>
      <c r="C1564" s="63">
        <v>90378.42</v>
      </c>
      <c r="D1564" s="64">
        <v>45504</v>
      </c>
      <c r="E1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65" spans="1:5" x14ac:dyDescent="0.45">
      <c r="A1565" s="61" t="s">
        <v>148</v>
      </c>
      <c r="B1565" s="62" t="s">
        <v>44</v>
      </c>
      <c r="C1565" s="63">
        <v>90378.42</v>
      </c>
      <c r="D1565" s="64">
        <v>45877</v>
      </c>
      <c r="E1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66" spans="1:5" x14ac:dyDescent="0.45">
      <c r="A1566" s="61" t="s">
        <v>148</v>
      </c>
      <c r="B1566" s="62" t="s">
        <v>45</v>
      </c>
      <c r="C1566" s="63">
        <v>40141.65</v>
      </c>
      <c r="D1566" s="64">
        <v>45412</v>
      </c>
      <c r="E1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67" spans="1:5" x14ac:dyDescent="0.45">
      <c r="A1567" s="61" t="s">
        <v>148</v>
      </c>
      <c r="B1567" s="62" t="s">
        <v>66</v>
      </c>
      <c r="C1567" s="63">
        <v>28724.13</v>
      </c>
      <c r="D1567" s="64">
        <v>44985</v>
      </c>
      <c r="E1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68" spans="1:5" x14ac:dyDescent="0.45">
      <c r="A1568" s="61" t="s">
        <v>148</v>
      </c>
      <c r="B1568" s="62" t="s">
        <v>68</v>
      </c>
      <c r="C1568" s="63">
        <v>67013.990000000005</v>
      </c>
      <c r="D1568" s="64">
        <v>44985</v>
      </c>
      <c r="E1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69" spans="1:5" x14ac:dyDescent="0.45">
      <c r="A1569" s="61" t="s">
        <v>148</v>
      </c>
      <c r="B1569" s="62" t="s">
        <v>70</v>
      </c>
      <c r="C1569" s="63">
        <v>50418.31</v>
      </c>
      <c r="D1569" s="64">
        <v>45127</v>
      </c>
      <c r="E1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70" spans="1:5" x14ac:dyDescent="0.45">
      <c r="A1570" s="61" t="s">
        <v>148</v>
      </c>
      <c r="B1570" s="62" t="s">
        <v>72</v>
      </c>
      <c r="C1570" s="63">
        <v>78998.95</v>
      </c>
      <c r="D1570" s="64">
        <v>45488</v>
      </c>
      <c r="E1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571" spans="1:5" x14ac:dyDescent="0.45">
      <c r="A1571" s="61" t="s">
        <v>148</v>
      </c>
      <c r="B1571" s="62" t="s">
        <v>74</v>
      </c>
      <c r="C1571" s="63">
        <v>87409.76</v>
      </c>
      <c r="D1571" s="64">
        <v>45853</v>
      </c>
      <c r="E1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2" spans="1:5" x14ac:dyDescent="0.45">
      <c r="A1572" s="61" t="s">
        <v>148</v>
      </c>
      <c r="B1572" s="62" t="s">
        <v>76</v>
      </c>
      <c r="C1572" s="63">
        <v>11401.31</v>
      </c>
      <c r="D1572" s="64">
        <v>45853</v>
      </c>
      <c r="E1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3" spans="1:5" x14ac:dyDescent="0.45">
      <c r="A1573" s="61" t="s">
        <v>148</v>
      </c>
      <c r="B1573" s="62" t="s">
        <v>78</v>
      </c>
      <c r="C1573" s="63">
        <v>10846.13</v>
      </c>
      <c r="D1573" s="64">
        <v>45853</v>
      </c>
      <c r="E1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4" spans="1:5" x14ac:dyDescent="0.45">
      <c r="A1574" s="61" t="s">
        <v>148</v>
      </c>
      <c r="B1574" s="62" t="s">
        <v>80</v>
      </c>
      <c r="C1574" s="63">
        <v>21774.82</v>
      </c>
      <c r="D1574" s="64">
        <v>45546</v>
      </c>
      <c r="E1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5" spans="1:5" x14ac:dyDescent="0.45">
      <c r="A1575" s="61" t="s">
        <v>148</v>
      </c>
      <c r="B1575" s="62" t="s">
        <v>81</v>
      </c>
      <c r="C1575" s="63">
        <v>27399.13</v>
      </c>
      <c r="D1575" s="64">
        <v>45519</v>
      </c>
      <c r="E1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6" spans="1:5" x14ac:dyDescent="0.45">
      <c r="A1576" s="61" t="s">
        <v>148</v>
      </c>
      <c r="B1576" s="62" t="s">
        <v>83</v>
      </c>
      <c r="C1576" s="63">
        <v>26564.080000000002</v>
      </c>
      <c r="D1576" s="64">
        <v>45519</v>
      </c>
      <c r="E1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7" spans="1:5" x14ac:dyDescent="0.45">
      <c r="A1577" s="61" t="s">
        <v>148</v>
      </c>
      <c r="B1577" s="62" t="s">
        <v>85</v>
      </c>
      <c r="C1577" s="63">
        <v>26564.080000000002</v>
      </c>
      <c r="D1577" s="64">
        <v>45877</v>
      </c>
      <c r="E1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78" spans="1:5" x14ac:dyDescent="0.45">
      <c r="A1578" s="61" t="s">
        <v>148</v>
      </c>
      <c r="B1578" s="62" t="s">
        <v>87</v>
      </c>
      <c r="C1578" s="63">
        <v>40449.839999999997</v>
      </c>
      <c r="D1578" s="64">
        <v>45519</v>
      </c>
      <c r="E1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79" spans="1:5" x14ac:dyDescent="0.45">
      <c r="A1579" s="61" t="s">
        <v>148</v>
      </c>
      <c r="B1579" s="62" t="s">
        <v>89</v>
      </c>
      <c r="C1579" s="63">
        <v>26699.599999999999</v>
      </c>
      <c r="D1579" s="64">
        <v>45519</v>
      </c>
      <c r="E1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0" spans="1:5" x14ac:dyDescent="0.45">
      <c r="A1580" s="61" t="s">
        <v>148</v>
      </c>
      <c r="B1580" s="62" t="s">
        <v>91</v>
      </c>
      <c r="C1580" s="63">
        <v>26699.599999999999</v>
      </c>
      <c r="D1580" s="64">
        <v>45762</v>
      </c>
      <c r="E1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1" spans="1:5" x14ac:dyDescent="0.45">
      <c r="A1581" s="61" t="s">
        <v>148</v>
      </c>
      <c r="B1581" s="62" t="s">
        <v>93</v>
      </c>
      <c r="C1581" s="63">
        <v>253901.58</v>
      </c>
      <c r="D1581" s="64">
        <v>45519</v>
      </c>
      <c r="E1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2" spans="1:5" x14ac:dyDescent="0.45">
      <c r="A1582" s="61" t="s">
        <v>148</v>
      </c>
      <c r="B1582" s="62" t="s">
        <v>95</v>
      </c>
      <c r="C1582" s="63">
        <v>3412.66</v>
      </c>
      <c r="D1582" s="64">
        <v>45961</v>
      </c>
      <c r="E1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83" spans="1:5" x14ac:dyDescent="0.45">
      <c r="A1583" s="61" t="s">
        <v>149</v>
      </c>
      <c r="B1583" s="62" t="s">
        <v>47</v>
      </c>
      <c r="C1583" s="63">
        <v>25508</v>
      </c>
      <c r="D1583" s="64">
        <v>45519</v>
      </c>
      <c r="E1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4" spans="1:5" x14ac:dyDescent="0.45">
      <c r="A1584" s="61" t="s">
        <v>149</v>
      </c>
      <c r="B1584" s="62" t="s">
        <v>48</v>
      </c>
      <c r="C1584" s="63">
        <v>6943.73</v>
      </c>
      <c r="D1584" s="64">
        <v>45519</v>
      </c>
      <c r="E1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5" spans="1:5" x14ac:dyDescent="0.45">
      <c r="A1585" s="61" t="s">
        <v>149</v>
      </c>
      <c r="B1585" s="62" t="s">
        <v>49</v>
      </c>
      <c r="C1585" s="63">
        <v>24667.14</v>
      </c>
      <c r="D1585" s="64">
        <v>45519</v>
      </c>
      <c r="E1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6" spans="1:5" x14ac:dyDescent="0.45">
      <c r="A1586" s="61" t="s">
        <v>149</v>
      </c>
      <c r="B1586" s="62" t="s">
        <v>50</v>
      </c>
      <c r="C1586" s="63">
        <v>6714.84</v>
      </c>
      <c r="D1586" s="64">
        <v>45519</v>
      </c>
      <c r="E1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87" spans="1:5" x14ac:dyDescent="0.45">
      <c r="A1587" s="61" t="s">
        <v>149</v>
      </c>
      <c r="B1587" s="62" t="s">
        <v>51</v>
      </c>
      <c r="C1587" s="63">
        <v>24667.14</v>
      </c>
      <c r="D1587" s="64">
        <v>45877</v>
      </c>
      <c r="E1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88" spans="1:5" x14ac:dyDescent="0.45">
      <c r="A1588" s="61" t="s">
        <v>149</v>
      </c>
      <c r="B1588" s="62" t="s">
        <v>52</v>
      </c>
      <c r="C1588" s="63">
        <v>6714.84</v>
      </c>
      <c r="D1588" s="64">
        <v>45877</v>
      </c>
      <c r="E1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89" spans="1:5" x14ac:dyDescent="0.45">
      <c r="A1589" s="61" t="s">
        <v>149</v>
      </c>
      <c r="B1589" s="62" t="s">
        <v>53</v>
      </c>
      <c r="C1589" s="63">
        <v>29156.04</v>
      </c>
      <c r="D1589" s="64">
        <v>45519</v>
      </c>
      <c r="E1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90" spans="1:5" x14ac:dyDescent="0.45">
      <c r="A1590" s="61" t="s">
        <v>149</v>
      </c>
      <c r="B1590" s="62" t="s">
        <v>54</v>
      </c>
      <c r="C1590" s="63">
        <v>7642.95</v>
      </c>
      <c r="D1590" s="64">
        <v>45519</v>
      </c>
      <c r="E1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91" spans="1:5" x14ac:dyDescent="0.45">
      <c r="A1591" s="61" t="s">
        <v>149</v>
      </c>
      <c r="B1591" s="62" t="s">
        <v>55</v>
      </c>
      <c r="C1591" s="63">
        <v>22856.63</v>
      </c>
      <c r="D1591" s="64">
        <v>45519</v>
      </c>
      <c r="E1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92" spans="1:5" x14ac:dyDescent="0.45">
      <c r="A1592" s="61" t="s">
        <v>149</v>
      </c>
      <c r="B1592" s="62" t="s">
        <v>56</v>
      </c>
      <c r="C1592" s="63">
        <v>5991.63</v>
      </c>
      <c r="D1592" s="64">
        <v>45519</v>
      </c>
      <c r="E1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593" spans="1:5" x14ac:dyDescent="0.45">
      <c r="A1593" s="61" t="s">
        <v>149</v>
      </c>
      <c r="B1593" s="62" t="s">
        <v>57</v>
      </c>
      <c r="C1593" s="63">
        <v>45677.05</v>
      </c>
      <c r="D1593" s="64">
        <v>45877</v>
      </c>
      <c r="E1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94" spans="1:5" x14ac:dyDescent="0.45">
      <c r="A1594" s="61" t="s">
        <v>149</v>
      </c>
      <c r="B1594" s="62" t="s">
        <v>58</v>
      </c>
      <c r="C1594" s="63">
        <v>11973.76</v>
      </c>
      <c r="D1594" s="64">
        <v>45877</v>
      </c>
      <c r="E1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595" spans="1:5" x14ac:dyDescent="0.45">
      <c r="A1595" s="61" t="s">
        <v>149</v>
      </c>
      <c r="B1595" s="62" t="s">
        <v>40</v>
      </c>
      <c r="C1595" s="63">
        <v>68231.33</v>
      </c>
      <c r="D1595" s="64">
        <v>44880</v>
      </c>
      <c r="E1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96" spans="1:5" x14ac:dyDescent="0.45">
      <c r="A1596" s="61" t="s">
        <v>149</v>
      </c>
      <c r="B1596" s="62" t="s">
        <v>59</v>
      </c>
      <c r="C1596" s="63">
        <v>17886.13</v>
      </c>
      <c r="D1596" s="64">
        <v>44880</v>
      </c>
      <c r="E1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97" spans="1:5" x14ac:dyDescent="0.45">
      <c r="A1597" s="61" t="s">
        <v>149</v>
      </c>
      <c r="B1597" s="62" t="s">
        <v>41</v>
      </c>
      <c r="C1597" s="63">
        <v>71707.81</v>
      </c>
      <c r="D1597" s="64">
        <v>44925</v>
      </c>
      <c r="E1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98" spans="1:5" x14ac:dyDescent="0.45">
      <c r="A1598" s="61" t="s">
        <v>149</v>
      </c>
      <c r="B1598" s="62" t="s">
        <v>60</v>
      </c>
      <c r="C1598" s="63">
        <v>18797.45</v>
      </c>
      <c r="D1598" s="64">
        <v>44925</v>
      </c>
      <c r="E1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599" spans="1:5" x14ac:dyDescent="0.45">
      <c r="A1599" s="61" t="s">
        <v>149</v>
      </c>
      <c r="B1599" s="62" t="s">
        <v>42</v>
      </c>
      <c r="C1599" s="63">
        <v>60426.46</v>
      </c>
      <c r="D1599" s="64">
        <v>45140</v>
      </c>
      <c r="E1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0" spans="1:5" x14ac:dyDescent="0.45">
      <c r="A1600" s="61" t="s">
        <v>149</v>
      </c>
      <c r="B1600" s="62" t="s">
        <v>61</v>
      </c>
      <c r="C1600" s="63">
        <v>15840.16</v>
      </c>
      <c r="D1600" s="64">
        <v>45140</v>
      </c>
      <c r="E1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1" spans="1:5" x14ac:dyDescent="0.45">
      <c r="A1601" s="61" t="s">
        <v>149</v>
      </c>
      <c r="B1601" s="62" t="s">
        <v>43</v>
      </c>
      <c r="C1601" s="63">
        <v>76429.23</v>
      </c>
      <c r="D1601" s="64">
        <v>45504</v>
      </c>
      <c r="E1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2" spans="1:5" x14ac:dyDescent="0.45">
      <c r="A1602" s="61" t="s">
        <v>149</v>
      </c>
      <c r="B1602" s="62" t="s">
        <v>63</v>
      </c>
      <c r="C1602" s="63">
        <v>14404.37</v>
      </c>
      <c r="D1602" s="64">
        <v>45504</v>
      </c>
      <c r="E1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3" spans="1:5" x14ac:dyDescent="0.45">
      <c r="A1603" s="61" t="s">
        <v>149</v>
      </c>
      <c r="B1603" s="62" t="s">
        <v>44</v>
      </c>
      <c r="C1603" s="63">
        <v>76429.23</v>
      </c>
      <c r="D1603" s="64">
        <v>45877</v>
      </c>
      <c r="E1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04" spans="1:5" x14ac:dyDescent="0.45">
      <c r="A1604" s="61" t="s">
        <v>149</v>
      </c>
      <c r="B1604" s="62" t="s">
        <v>64</v>
      </c>
      <c r="C1604" s="63">
        <v>20035.12</v>
      </c>
      <c r="D1604" s="64">
        <v>45877</v>
      </c>
      <c r="E1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05" spans="1:5" x14ac:dyDescent="0.45">
      <c r="A1605" s="61" t="s">
        <v>149</v>
      </c>
      <c r="B1605" s="62" t="s">
        <v>45</v>
      </c>
      <c r="C1605" s="63">
        <v>33946.1</v>
      </c>
      <c r="D1605" s="64">
        <v>45412</v>
      </c>
      <c r="E1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6" spans="1:5" x14ac:dyDescent="0.45">
      <c r="A1606" s="61" t="s">
        <v>149</v>
      </c>
      <c r="B1606" s="62" t="s">
        <v>65</v>
      </c>
      <c r="C1606" s="63">
        <v>8898.6200000000008</v>
      </c>
      <c r="D1606" s="64">
        <v>45412</v>
      </c>
      <c r="E1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07" spans="1:5" x14ac:dyDescent="0.45">
      <c r="A1607" s="61" t="s">
        <v>149</v>
      </c>
      <c r="B1607" s="62" t="s">
        <v>66</v>
      </c>
      <c r="C1607" s="63">
        <v>24290.79</v>
      </c>
      <c r="D1607" s="64">
        <v>44985</v>
      </c>
      <c r="E1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08" spans="1:5" x14ac:dyDescent="0.45">
      <c r="A1608" s="61" t="s">
        <v>149</v>
      </c>
      <c r="B1608" s="62" t="s">
        <v>67</v>
      </c>
      <c r="C1608" s="63">
        <v>6367.58</v>
      </c>
      <c r="D1608" s="64">
        <v>44985</v>
      </c>
      <c r="E1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09" spans="1:5" x14ac:dyDescent="0.45">
      <c r="A1609" s="61" t="s">
        <v>149</v>
      </c>
      <c r="B1609" s="62" t="s">
        <v>68</v>
      </c>
      <c r="C1609" s="63">
        <v>56670.91</v>
      </c>
      <c r="D1609" s="64">
        <v>44985</v>
      </c>
      <c r="E1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10" spans="1:5" x14ac:dyDescent="0.45">
      <c r="A1610" s="61" t="s">
        <v>149</v>
      </c>
      <c r="B1610" s="62" t="s">
        <v>69</v>
      </c>
      <c r="C1610" s="63">
        <v>14855.69</v>
      </c>
      <c r="D1610" s="64">
        <v>44985</v>
      </c>
      <c r="E1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11" spans="1:5" x14ac:dyDescent="0.45">
      <c r="A1611" s="61" t="s">
        <v>149</v>
      </c>
      <c r="B1611" s="62" t="s">
        <v>70</v>
      </c>
      <c r="C1611" s="63">
        <v>42636.65</v>
      </c>
      <c r="D1611" s="64">
        <v>45127</v>
      </c>
      <c r="E1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12" spans="1:5" x14ac:dyDescent="0.45">
      <c r="A1612" s="61" t="s">
        <v>149</v>
      </c>
      <c r="B1612" s="62" t="s">
        <v>71</v>
      </c>
      <c r="C1612" s="63">
        <v>11176.75</v>
      </c>
      <c r="D1612" s="64">
        <v>45127</v>
      </c>
      <c r="E1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13" spans="1:5" x14ac:dyDescent="0.45">
      <c r="A1613" s="61" t="s">
        <v>149</v>
      </c>
      <c r="B1613" s="62" t="s">
        <v>72</v>
      </c>
      <c r="C1613" s="63">
        <v>66806.09</v>
      </c>
      <c r="D1613" s="64">
        <v>45488</v>
      </c>
      <c r="E1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14" spans="1:5" x14ac:dyDescent="0.45">
      <c r="A1614" s="61" t="s">
        <v>149</v>
      </c>
      <c r="B1614" s="62" t="s">
        <v>73</v>
      </c>
      <c r="C1614" s="63">
        <v>17512.52</v>
      </c>
      <c r="D1614" s="64">
        <v>45488</v>
      </c>
      <c r="E1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15" spans="1:5" x14ac:dyDescent="0.45">
      <c r="A1615" s="61" t="s">
        <v>149</v>
      </c>
      <c r="B1615" s="62" t="s">
        <v>74</v>
      </c>
      <c r="C1615" s="63">
        <v>73918.759999999995</v>
      </c>
      <c r="D1615" s="64">
        <v>45853</v>
      </c>
      <c r="E1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16" spans="1:5" x14ac:dyDescent="0.45">
      <c r="A1616" s="61" t="s">
        <v>149</v>
      </c>
      <c r="B1616" s="62" t="s">
        <v>75</v>
      </c>
      <c r="C1616" s="63">
        <v>19377.03</v>
      </c>
      <c r="D1616" s="64">
        <v>45853</v>
      </c>
      <c r="E1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17" spans="1:5" x14ac:dyDescent="0.45">
      <c r="A1617" s="61" t="s">
        <v>149</v>
      </c>
      <c r="B1617" s="62" t="s">
        <v>76</v>
      </c>
      <c r="C1617" s="63">
        <v>9641.61</v>
      </c>
      <c r="D1617" s="64">
        <v>45853</v>
      </c>
      <c r="E1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18" spans="1:5" x14ac:dyDescent="0.45">
      <c r="A1618" s="61" t="s">
        <v>149</v>
      </c>
      <c r="B1618" s="62" t="s">
        <v>77</v>
      </c>
      <c r="C1618" s="63">
        <v>2527.4499999999998</v>
      </c>
      <c r="D1618" s="64">
        <v>45853</v>
      </c>
      <c r="E1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19" spans="1:5" x14ac:dyDescent="0.45">
      <c r="A1619" s="61" t="s">
        <v>149</v>
      </c>
      <c r="B1619" s="62" t="s">
        <v>78</v>
      </c>
      <c r="C1619" s="63">
        <v>9172.11</v>
      </c>
      <c r="D1619" s="64">
        <v>45853</v>
      </c>
      <c r="E1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0" spans="1:5" x14ac:dyDescent="0.45">
      <c r="A1620" s="61" t="s">
        <v>149</v>
      </c>
      <c r="B1620" s="62" t="s">
        <v>79</v>
      </c>
      <c r="C1620" s="63">
        <v>2404.37</v>
      </c>
      <c r="D1620" s="64">
        <v>45853</v>
      </c>
      <c r="E1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1" spans="1:5" x14ac:dyDescent="0.45">
      <c r="A1621" s="61" t="s">
        <v>149</v>
      </c>
      <c r="B1621" s="62" t="s">
        <v>80</v>
      </c>
      <c r="C1621" s="63">
        <v>23241.1</v>
      </c>
      <c r="D1621" s="64">
        <v>45541</v>
      </c>
      <c r="E1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2" spans="1:5" x14ac:dyDescent="0.45">
      <c r="A1622" s="61" t="s">
        <v>149</v>
      </c>
      <c r="B1622" s="62" t="s">
        <v>81</v>
      </c>
      <c r="C1622" s="63">
        <v>23170.29</v>
      </c>
      <c r="D1622" s="64">
        <v>45519</v>
      </c>
      <c r="E1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3" spans="1:5" x14ac:dyDescent="0.45">
      <c r="A1623" s="61" t="s">
        <v>149</v>
      </c>
      <c r="B1623" s="62" t="s">
        <v>82</v>
      </c>
      <c r="C1623" s="63">
        <v>6307.37</v>
      </c>
      <c r="D1623" s="64">
        <v>45519</v>
      </c>
      <c r="E1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4" spans="1:5" x14ac:dyDescent="0.45">
      <c r="A1624" s="61" t="s">
        <v>149</v>
      </c>
      <c r="B1624" s="62" t="s">
        <v>83</v>
      </c>
      <c r="C1624" s="63">
        <v>22464.13</v>
      </c>
      <c r="D1624" s="64">
        <v>45519</v>
      </c>
      <c r="E1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5" spans="1:5" x14ac:dyDescent="0.45">
      <c r="A1625" s="61" t="s">
        <v>149</v>
      </c>
      <c r="B1625" s="62" t="s">
        <v>84</v>
      </c>
      <c r="C1625" s="63">
        <v>6115.14</v>
      </c>
      <c r="D1625" s="64">
        <v>45519</v>
      </c>
      <c r="E1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6" spans="1:5" x14ac:dyDescent="0.45">
      <c r="A1626" s="61" t="s">
        <v>149</v>
      </c>
      <c r="B1626" s="62" t="s">
        <v>85</v>
      </c>
      <c r="C1626" s="63">
        <v>22464.13</v>
      </c>
      <c r="D1626" s="64">
        <v>45877</v>
      </c>
      <c r="E1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27" spans="1:5" x14ac:dyDescent="0.45">
      <c r="A1627" s="61" t="s">
        <v>149</v>
      </c>
      <c r="B1627" s="62" t="s">
        <v>86</v>
      </c>
      <c r="C1627" s="63">
        <v>6115.14</v>
      </c>
      <c r="D1627" s="64">
        <v>45877</v>
      </c>
      <c r="E1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28" spans="1:5" x14ac:dyDescent="0.45">
      <c r="A1628" s="61" t="s">
        <v>149</v>
      </c>
      <c r="B1628" s="62" t="s">
        <v>87</v>
      </c>
      <c r="C1628" s="63">
        <v>34206.730000000003</v>
      </c>
      <c r="D1628" s="64">
        <v>45519</v>
      </c>
      <c r="E1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29" spans="1:5" x14ac:dyDescent="0.45">
      <c r="A1629" s="61" t="s">
        <v>149</v>
      </c>
      <c r="B1629" s="62" t="s">
        <v>88</v>
      </c>
      <c r="C1629" s="63">
        <v>8966.94</v>
      </c>
      <c r="D1629" s="64">
        <v>45519</v>
      </c>
      <c r="E1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0" spans="1:5" x14ac:dyDescent="0.45">
      <c r="A1630" s="61" t="s">
        <v>149</v>
      </c>
      <c r="B1630" s="62" t="s">
        <v>89</v>
      </c>
      <c r="C1630" s="63">
        <v>22578.73</v>
      </c>
      <c r="D1630" s="64">
        <v>45519</v>
      </c>
      <c r="E1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1" spans="1:5" x14ac:dyDescent="0.45">
      <c r="A1631" s="61" t="s">
        <v>149</v>
      </c>
      <c r="B1631" s="62" t="s">
        <v>90</v>
      </c>
      <c r="C1631" s="63">
        <v>5918.78</v>
      </c>
      <c r="D1631" s="64">
        <v>45519</v>
      </c>
      <c r="E1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2" spans="1:5" x14ac:dyDescent="0.45">
      <c r="A1632" s="61" t="s">
        <v>149</v>
      </c>
      <c r="B1632" s="62" t="s">
        <v>91</v>
      </c>
      <c r="C1632" s="63">
        <v>22578.73</v>
      </c>
      <c r="D1632" s="64">
        <v>45762</v>
      </c>
      <c r="E1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3" spans="1:5" x14ac:dyDescent="0.45">
      <c r="A1633" s="61" t="s">
        <v>149</v>
      </c>
      <c r="B1633" s="62" t="s">
        <v>92</v>
      </c>
      <c r="C1633" s="63">
        <v>5918.78</v>
      </c>
      <c r="D1633" s="64">
        <v>45762</v>
      </c>
      <c r="E1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4" spans="1:5" x14ac:dyDescent="0.45">
      <c r="A1634" s="61" t="s">
        <v>149</v>
      </c>
      <c r="B1634" s="62" t="s">
        <v>93</v>
      </c>
      <c r="C1634" s="63">
        <v>214713.9</v>
      </c>
      <c r="D1634" s="64">
        <v>45519</v>
      </c>
      <c r="E1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5" spans="1:5" x14ac:dyDescent="0.45">
      <c r="A1635" s="61" t="s">
        <v>149</v>
      </c>
      <c r="B1635" s="62" t="s">
        <v>94</v>
      </c>
      <c r="C1635" s="63">
        <v>56285</v>
      </c>
      <c r="D1635" s="64">
        <v>45519</v>
      </c>
      <c r="E1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6" spans="1:5" x14ac:dyDescent="0.45">
      <c r="A1636" s="61" t="s">
        <v>149</v>
      </c>
      <c r="B1636" s="62" t="s">
        <v>95</v>
      </c>
      <c r="C1636" s="63">
        <v>2885.94</v>
      </c>
      <c r="D1636" s="64">
        <v>45961</v>
      </c>
      <c r="E1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37" spans="1:5" x14ac:dyDescent="0.45">
      <c r="A1637" s="61" t="s">
        <v>149</v>
      </c>
      <c r="B1637" s="62" t="s">
        <v>96</v>
      </c>
      <c r="C1637" s="63">
        <v>756.52</v>
      </c>
      <c r="D1637" s="64">
        <v>45961</v>
      </c>
      <c r="E1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38" spans="1:5" x14ac:dyDescent="0.45">
      <c r="A1638" s="61" t="s">
        <v>150</v>
      </c>
      <c r="B1638" s="62" t="s">
        <v>47</v>
      </c>
      <c r="C1638" s="63">
        <v>5725.6</v>
      </c>
      <c r="D1638" s="64">
        <v>45519</v>
      </c>
      <c r="E1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39" spans="1:5" x14ac:dyDescent="0.45">
      <c r="A1639" s="61" t="s">
        <v>150</v>
      </c>
      <c r="B1639" s="62" t="s">
        <v>49</v>
      </c>
      <c r="C1639" s="63">
        <v>5536.85</v>
      </c>
      <c r="D1639" s="64">
        <v>45519</v>
      </c>
      <c r="E1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40" spans="1:5" x14ac:dyDescent="0.45">
      <c r="A1640" s="61" t="s">
        <v>150</v>
      </c>
      <c r="B1640" s="62" t="s">
        <v>51</v>
      </c>
      <c r="C1640" s="63">
        <v>5536.85</v>
      </c>
      <c r="D1640" s="64">
        <v>45877</v>
      </c>
      <c r="E1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41" spans="1:5" x14ac:dyDescent="0.45">
      <c r="A1641" s="61" t="s">
        <v>150</v>
      </c>
      <c r="B1641" s="62" t="s">
        <v>53</v>
      </c>
      <c r="C1641" s="63">
        <v>6544.45</v>
      </c>
      <c r="D1641" s="64">
        <v>45519</v>
      </c>
      <c r="E1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42" spans="1:5" x14ac:dyDescent="0.45">
      <c r="A1642" s="61" t="s">
        <v>150</v>
      </c>
      <c r="B1642" s="62" t="s">
        <v>55</v>
      </c>
      <c r="C1642" s="63">
        <v>5130.46</v>
      </c>
      <c r="D1642" s="64">
        <v>45519</v>
      </c>
      <c r="E1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43" spans="1:5" x14ac:dyDescent="0.45">
      <c r="A1643" s="61" t="s">
        <v>150</v>
      </c>
      <c r="B1643" s="62" t="s">
        <v>57</v>
      </c>
      <c r="C1643" s="63">
        <v>10252.790000000001</v>
      </c>
      <c r="D1643" s="64">
        <v>45877</v>
      </c>
      <c r="E1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44" spans="1:5" x14ac:dyDescent="0.45">
      <c r="A1644" s="61" t="s">
        <v>150</v>
      </c>
      <c r="B1644" s="62" t="s">
        <v>40</v>
      </c>
      <c r="C1644" s="63">
        <v>15315.39</v>
      </c>
      <c r="D1644" s="64">
        <v>44880</v>
      </c>
      <c r="E1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45" spans="1:5" x14ac:dyDescent="0.45">
      <c r="A1645" s="61" t="s">
        <v>150</v>
      </c>
      <c r="B1645" s="62" t="s">
        <v>41</v>
      </c>
      <c r="C1645" s="63">
        <v>16095.73</v>
      </c>
      <c r="D1645" s="64">
        <v>44925</v>
      </c>
      <c r="E1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46" spans="1:5" x14ac:dyDescent="0.45">
      <c r="A1646" s="61" t="s">
        <v>150</v>
      </c>
      <c r="B1646" s="62" t="s">
        <v>42</v>
      </c>
      <c r="C1646" s="63">
        <v>13563.49</v>
      </c>
      <c r="D1646" s="64">
        <v>45140</v>
      </c>
      <c r="E1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47" spans="1:5" x14ac:dyDescent="0.45">
      <c r="A1647" s="61" t="s">
        <v>150</v>
      </c>
      <c r="B1647" s="62" t="s">
        <v>43</v>
      </c>
      <c r="C1647" s="63">
        <v>17155.509999999998</v>
      </c>
      <c r="D1647" s="64">
        <v>45504</v>
      </c>
      <c r="E1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48" spans="1:5" x14ac:dyDescent="0.45">
      <c r="A1648" s="61" t="s">
        <v>150</v>
      </c>
      <c r="B1648" s="62" t="s">
        <v>44</v>
      </c>
      <c r="C1648" s="63">
        <v>17155.509999999998</v>
      </c>
      <c r="D1648" s="64">
        <v>45877</v>
      </c>
      <c r="E1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49" spans="1:5" x14ac:dyDescent="0.45">
      <c r="A1649" s="61" t="s">
        <v>150</v>
      </c>
      <c r="B1649" s="62" t="s">
        <v>45</v>
      </c>
      <c r="C1649" s="63">
        <v>7619.64</v>
      </c>
      <c r="D1649" s="64">
        <v>45412</v>
      </c>
      <c r="E1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50" spans="1:5" x14ac:dyDescent="0.45">
      <c r="A1650" s="61" t="s">
        <v>150</v>
      </c>
      <c r="B1650" s="62" t="s">
        <v>66</v>
      </c>
      <c r="C1650" s="63">
        <v>5452.38</v>
      </c>
      <c r="D1650" s="64">
        <v>44985</v>
      </c>
      <c r="E1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51" spans="1:5" x14ac:dyDescent="0.45">
      <c r="A1651" s="61" t="s">
        <v>150</v>
      </c>
      <c r="B1651" s="62" t="s">
        <v>68</v>
      </c>
      <c r="C1651" s="63">
        <v>12720.51</v>
      </c>
      <c r="D1651" s="64">
        <v>44985</v>
      </c>
      <c r="E1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52" spans="1:5" x14ac:dyDescent="0.45">
      <c r="A1652" s="61" t="s">
        <v>150</v>
      </c>
      <c r="B1652" s="62" t="s">
        <v>70</v>
      </c>
      <c r="C1652" s="63">
        <v>9570.34</v>
      </c>
      <c r="D1652" s="64">
        <v>45127</v>
      </c>
      <c r="E1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53" spans="1:5" x14ac:dyDescent="0.45">
      <c r="A1653" s="61" t="s">
        <v>150</v>
      </c>
      <c r="B1653" s="62" t="s">
        <v>72</v>
      </c>
      <c r="C1653" s="63">
        <v>14995.48</v>
      </c>
      <c r="D1653" s="64">
        <v>45488</v>
      </c>
      <c r="E1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54" spans="1:5" x14ac:dyDescent="0.45">
      <c r="A1654" s="61" t="s">
        <v>150</v>
      </c>
      <c r="B1654" s="62" t="s">
        <v>74</v>
      </c>
      <c r="C1654" s="63">
        <v>16592.009999999998</v>
      </c>
      <c r="D1654" s="64">
        <v>45853</v>
      </c>
      <c r="E1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55" spans="1:5" x14ac:dyDescent="0.45">
      <c r="A1655" s="61" t="s">
        <v>150</v>
      </c>
      <c r="B1655" s="62" t="s">
        <v>76</v>
      </c>
      <c r="C1655" s="63">
        <v>2164.1799999999998</v>
      </c>
      <c r="D1655" s="64">
        <v>45853</v>
      </c>
      <c r="E1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56" spans="1:5" x14ac:dyDescent="0.45">
      <c r="A1656" s="61" t="s">
        <v>150</v>
      </c>
      <c r="B1656" s="62" t="s">
        <v>78</v>
      </c>
      <c r="C1656" s="63">
        <v>2058.8000000000002</v>
      </c>
      <c r="D1656" s="64">
        <v>45853</v>
      </c>
      <c r="E1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57" spans="1:5" x14ac:dyDescent="0.45">
      <c r="A1657" s="61" t="s">
        <v>150</v>
      </c>
      <c r="B1657" s="62" t="s">
        <v>80</v>
      </c>
      <c r="C1657" s="63">
        <v>4133.2700000000004</v>
      </c>
      <c r="D1657" s="64">
        <v>45541</v>
      </c>
      <c r="E1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58" spans="1:5" x14ac:dyDescent="0.45">
      <c r="A1658" s="61" t="s">
        <v>150</v>
      </c>
      <c r="B1658" s="62" t="s">
        <v>81</v>
      </c>
      <c r="C1658" s="63">
        <v>5200.87</v>
      </c>
      <c r="D1658" s="64">
        <v>45519</v>
      </c>
      <c r="E1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59" spans="1:5" x14ac:dyDescent="0.45">
      <c r="A1659" s="61" t="s">
        <v>150</v>
      </c>
      <c r="B1659" s="62" t="s">
        <v>83</v>
      </c>
      <c r="C1659" s="63">
        <v>5042.3599999999997</v>
      </c>
      <c r="D1659" s="64">
        <v>45519</v>
      </c>
      <c r="E1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0" spans="1:5" x14ac:dyDescent="0.45">
      <c r="A1660" s="61" t="s">
        <v>150</v>
      </c>
      <c r="B1660" s="62" t="s">
        <v>85</v>
      </c>
      <c r="C1660" s="63">
        <v>5042.3599999999997</v>
      </c>
      <c r="D1660" s="64">
        <v>45877</v>
      </c>
      <c r="E1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61" spans="1:5" x14ac:dyDescent="0.45">
      <c r="A1661" s="61" t="s">
        <v>150</v>
      </c>
      <c r="B1661" s="62" t="s">
        <v>87</v>
      </c>
      <c r="C1661" s="63">
        <v>7678.14</v>
      </c>
      <c r="D1661" s="64">
        <v>45519</v>
      </c>
      <c r="E1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2" spans="1:5" x14ac:dyDescent="0.45">
      <c r="A1662" s="61" t="s">
        <v>150</v>
      </c>
      <c r="B1662" s="62" t="s">
        <v>89</v>
      </c>
      <c r="C1662" s="63">
        <v>5068.08</v>
      </c>
      <c r="D1662" s="64">
        <v>45519</v>
      </c>
      <c r="E1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3" spans="1:5" x14ac:dyDescent="0.45">
      <c r="A1663" s="61" t="s">
        <v>150</v>
      </c>
      <c r="B1663" s="62" t="s">
        <v>91</v>
      </c>
      <c r="C1663" s="63">
        <v>5068.08</v>
      </c>
      <c r="D1663" s="64">
        <v>45762</v>
      </c>
      <c r="E1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4" spans="1:5" x14ac:dyDescent="0.45">
      <c r="A1664" s="61" t="s">
        <v>150</v>
      </c>
      <c r="B1664" s="62" t="s">
        <v>93</v>
      </c>
      <c r="C1664" s="63">
        <v>48195.27</v>
      </c>
      <c r="D1664" s="64">
        <v>45519</v>
      </c>
      <c r="E1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5" spans="1:5" x14ac:dyDescent="0.45">
      <c r="A1665" s="61" t="s">
        <v>150</v>
      </c>
      <c r="B1665" s="62" t="s">
        <v>95</v>
      </c>
      <c r="C1665" s="63">
        <v>647.79</v>
      </c>
      <c r="D1665" s="64">
        <v>45961</v>
      </c>
      <c r="E1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66" spans="1:5" x14ac:dyDescent="0.45">
      <c r="A1666" s="61" t="s">
        <v>151</v>
      </c>
      <c r="B1666" s="62" t="s">
        <v>47</v>
      </c>
      <c r="C1666" s="63">
        <v>11242.29</v>
      </c>
      <c r="D1666" s="64">
        <v>45519</v>
      </c>
      <c r="E1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7" spans="1:5" x14ac:dyDescent="0.45">
      <c r="A1667" s="61" t="s">
        <v>151</v>
      </c>
      <c r="B1667" s="62" t="s">
        <v>49</v>
      </c>
      <c r="C1667" s="63">
        <v>10871.7</v>
      </c>
      <c r="D1667" s="64">
        <v>45519</v>
      </c>
      <c r="E1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68" spans="1:5" x14ac:dyDescent="0.45">
      <c r="A1668" s="61" t="s">
        <v>151</v>
      </c>
      <c r="B1668" s="62" t="s">
        <v>51</v>
      </c>
      <c r="C1668" s="63">
        <v>10871.7</v>
      </c>
      <c r="D1668" s="64">
        <v>45877</v>
      </c>
      <c r="E1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69" spans="1:5" x14ac:dyDescent="0.45">
      <c r="A1669" s="61" t="s">
        <v>151</v>
      </c>
      <c r="B1669" s="62" t="s">
        <v>53</v>
      </c>
      <c r="C1669" s="63">
        <v>12850.12</v>
      </c>
      <c r="D1669" s="64">
        <v>45519</v>
      </c>
      <c r="E1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70" spans="1:5" x14ac:dyDescent="0.45">
      <c r="A1670" s="61" t="s">
        <v>151</v>
      </c>
      <c r="B1670" s="62" t="s">
        <v>55</v>
      </c>
      <c r="C1670" s="63">
        <v>10073.74</v>
      </c>
      <c r="D1670" s="64">
        <v>45519</v>
      </c>
      <c r="E1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71" spans="1:5" x14ac:dyDescent="0.45">
      <c r="A1671" s="61" t="s">
        <v>151</v>
      </c>
      <c r="B1671" s="62" t="s">
        <v>57</v>
      </c>
      <c r="C1671" s="63">
        <v>20131.52</v>
      </c>
      <c r="D1671" s="64">
        <v>45877</v>
      </c>
      <c r="E1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72" spans="1:5" x14ac:dyDescent="0.45">
      <c r="A1672" s="61" t="s">
        <v>151</v>
      </c>
      <c r="B1672" s="62" t="s">
        <v>40</v>
      </c>
      <c r="C1672" s="63">
        <v>30072.01</v>
      </c>
      <c r="D1672" s="64">
        <v>44880</v>
      </c>
      <c r="E1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73" spans="1:5" x14ac:dyDescent="0.45">
      <c r="A1673" s="61" t="s">
        <v>151</v>
      </c>
      <c r="B1673" s="62" t="s">
        <v>41</v>
      </c>
      <c r="C1673" s="63">
        <v>31604.21</v>
      </c>
      <c r="D1673" s="64">
        <v>44925</v>
      </c>
      <c r="E1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74" spans="1:5" x14ac:dyDescent="0.45">
      <c r="A1674" s="61" t="s">
        <v>151</v>
      </c>
      <c r="B1674" s="62" t="s">
        <v>42</v>
      </c>
      <c r="C1674" s="63">
        <v>26632.12</v>
      </c>
      <c r="D1674" s="64">
        <v>45140</v>
      </c>
      <c r="E1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75" spans="1:5" x14ac:dyDescent="0.45">
      <c r="A1675" s="61" t="s">
        <v>151</v>
      </c>
      <c r="B1675" s="62" t="s">
        <v>43</v>
      </c>
      <c r="C1675" s="63">
        <v>33685.120000000003</v>
      </c>
      <c r="D1675" s="64">
        <v>45504</v>
      </c>
      <c r="E1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76" spans="1:5" x14ac:dyDescent="0.45">
      <c r="A1676" s="61" t="s">
        <v>151</v>
      </c>
      <c r="B1676" s="62" t="s">
        <v>44</v>
      </c>
      <c r="C1676" s="63">
        <v>33685.120000000003</v>
      </c>
      <c r="D1676" s="64">
        <v>45877</v>
      </c>
      <c r="E1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77" spans="1:5" x14ac:dyDescent="0.45">
      <c r="A1677" s="61" t="s">
        <v>151</v>
      </c>
      <c r="B1677" s="62" t="s">
        <v>45</v>
      </c>
      <c r="C1677" s="63">
        <v>14961.27</v>
      </c>
      <c r="D1677" s="64">
        <v>45412</v>
      </c>
      <c r="E1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78" spans="1:5" x14ac:dyDescent="0.45">
      <c r="A1678" s="61" t="s">
        <v>151</v>
      </c>
      <c r="B1678" s="62" t="s">
        <v>70</v>
      </c>
      <c r="C1678" s="63">
        <v>18791.509999999998</v>
      </c>
      <c r="D1678" s="64">
        <v>45127</v>
      </c>
      <c r="E1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679" spans="1:5" x14ac:dyDescent="0.45">
      <c r="A1679" s="61" t="s">
        <v>151</v>
      </c>
      <c r="B1679" s="62" t="s">
        <v>72</v>
      </c>
      <c r="C1679" s="63">
        <v>29443.85</v>
      </c>
      <c r="D1679" s="64">
        <v>45488</v>
      </c>
      <c r="E1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680" spans="1:5" x14ac:dyDescent="0.45">
      <c r="A1680" s="61" t="s">
        <v>151</v>
      </c>
      <c r="B1680" s="62" t="s">
        <v>74</v>
      </c>
      <c r="C1680" s="63">
        <v>32578.66</v>
      </c>
      <c r="D1680" s="64">
        <v>45853</v>
      </c>
      <c r="E1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1" spans="1:5" x14ac:dyDescent="0.45">
      <c r="A1681" s="61" t="s">
        <v>151</v>
      </c>
      <c r="B1681" s="62" t="s">
        <v>76</v>
      </c>
      <c r="C1681" s="63">
        <v>4249.3999999999996</v>
      </c>
      <c r="D1681" s="64">
        <v>45853</v>
      </c>
      <c r="E1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2" spans="1:5" x14ac:dyDescent="0.45">
      <c r="A1682" s="61" t="s">
        <v>151</v>
      </c>
      <c r="B1682" s="62" t="s">
        <v>78</v>
      </c>
      <c r="C1682" s="63">
        <v>4042.48</v>
      </c>
      <c r="D1682" s="64">
        <v>45853</v>
      </c>
      <c r="E1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3" spans="1:5" x14ac:dyDescent="0.45">
      <c r="A1683" s="61" t="s">
        <v>151</v>
      </c>
      <c r="B1683" s="62" t="s">
        <v>80</v>
      </c>
      <c r="C1683" s="63">
        <v>8115.73</v>
      </c>
      <c r="D1683" s="64">
        <v>45541</v>
      </c>
      <c r="E1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4" spans="1:5" x14ac:dyDescent="0.45">
      <c r="A1684" s="61" t="s">
        <v>151</v>
      </c>
      <c r="B1684" s="62" t="s">
        <v>81</v>
      </c>
      <c r="C1684" s="63">
        <v>10211.98</v>
      </c>
      <c r="D1684" s="64">
        <v>45519</v>
      </c>
      <c r="E1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5" spans="1:5" x14ac:dyDescent="0.45">
      <c r="A1685" s="61" t="s">
        <v>151</v>
      </c>
      <c r="B1685" s="62" t="s">
        <v>83</v>
      </c>
      <c r="C1685" s="63">
        <v>9900.75</v>
      </c>
      <c r="D1685" s="64">
        <v>45519</v>
      </c>
      <c r="E1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6" spans="1:5" x14ac:dyDescent="0.45">
      <c r="A1686" s="61" t="s">
        <v>151</v>
      </c>
      <c r="B1686" s="62" t="s">
        <v>85</v>
      </c>
      <c r="C1686" s="63">
        <v>9900.75</v>
      </c>
      <c r="D1686" s="64">
        <v>45877</v>
      </c>
      <c r="E1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87" spans="1:5" x14ac:dyDescent="0.45">
      <c r="A1687" s="61" t="s">
        <v>151</v>
      </c>
      <c r="B1687" s="62" t="s">
        <v>87</v>
      </c>
      <c r="C1687" s="63">
        <v>15076.14</v>
      </c>
      <c r="D1687" s="64">
        <v>45519</v>
      </c>
      <c r="E1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8" spans="1:5" x14ac:dyDescent="0.45">
      <c r="A1688" s="61" t="s">
        <v>151</v>
      </c>
      <c r="B1688" s="62" t="s">
        <v>89</v>
      </c>
      <c r="C1688" s="63">
        <v>9951.26</v>
      </c>
      <c r="D1688" s="64">
        <v>45519</v>
      </c>
      <c r="E1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89" spans="1:5" x14ac:dyDescent="0.45">
      <c r="A1689" s="61" t="s">
        <v>151</v>
      </c>
      <c r="B1689" s="62" t="s">
        <v>91</v>
      </c>
      <c r="C1689" s="63">
        <v>9951.26</v>
      </c>
      <c r="D1689" s="64">
        <v>45762</v>
      </c>
      <c r="E1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0" spans="1:5" x14ac:dyDescent="0.45">
      <c r="A1690" s="61" t="s">
        <v>151</v>
      </c>
      <c r="B1690" s="62" t="s">
        <v>93</v>
      </c>
      <c r="C1690" s="63">
        <v>94632.15</v>
      </c>
      <c r="D1690" s="64">
        <v>45519</v>
      </c>
      <c r="E1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1" spans="1:5" x14ac:dyDescent="0.45">
      <c r="A1691" s="61" t="s">
        <v>151</v>
      </c>
      <c r="B1691" s="62" t="s">
        <v>95</v>
      </c>
      <c r="C1691" s="63">
        <v>1271.94</v>
      </c>
      <c r="D1691" s="64">
        <v>45961</v>
      </c>
      <c r="E1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92" spans="1:5" x14ac:dyDescent="0.45">
      <c r="A1692" s="61" t="s">
        <v>152</v>
      </c>
      <c r="B1692" s="62" t="s">
        <v>47</v>
      </c>
      <c r="C1692" s="63">
        <v>23552.720000000001</v>
      </c>
      <c r="D1692" s="64">
        <v>45519</v>
      </c>
      <c r="E1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3" spans="1:5" x14ac:dyDescent="0.45">
      <c r="A1693" s="61" t="s">
        <v>152</v>
      </c>
      <c r="B1693" s="62" t="s">
        <v>48</v>
      </c>
      <c r="C1693" s="63">
        <v>6411.47</v>
      </c>
      <c r="D1693" s="64">
        <v>45519</v>
      </c>
      <c r="E1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4" spans="1:5" x14ac:dyDescent="0.45">
      <c r="A1694" s="61" t="s">
        <v>152</v>
      </c>
      <c r="B1694" s="62" t="s">
        <v>49</v>
      </c>
      <c r="C1694" s="63">
        <v>22776.31</v>
      </c>
      <c r="D1694" s="64">
        <v>45519</v>
      </c>
      <c r="E1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5" spans="1:5" x14ac:dyDescent="0.45">
      <c r="A1695" s="61" t="s">
        <v>152</v>
      </c>
      <c r="B1695" s="62" t="s">
        <v>50</v>
      </c>
      <c r="C1695" s="63">
        <v>6200.12</v>
      </c>
      <c r="D1695" s="64">
        <v>45519</v>
      </c>
      <c r="E1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6" spans="1:5" x14ac:dyDescent="0.45">
      <c r="A1696" s="61" t="s">
        <v>152</v>
      </c>
      <c r="B1696" s="62" t="s">
        <v>51</v>
      </c>
      <c r="C1696" s="63">
        <v>22776.31</v>
      </c>
      <c r="D1696" s="64">
        <v>45877</v>
      </c>
      <c r="E1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97" spans="1:5" x14ac:dyDescent="0.45">
      <c r="A1697" s="61" t="s">
        <v>152</v>
      </c>
      <c r="B1697" s="62" t="s">
        <v>52</v>
      </c>
      <c r="C1697" s="63">
        <v>6200.12</v>
      </c>
      <c r="D1697" s="64">
        <v>45877</v>
      </c>
      <c r="E1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698" spans="1:5" x14ac:dyDescent="0.45">
      <c r="A1698" s="61" t="s">
        <v>152</v>
      </c>
      <c r="B1698" s="62" t="s">
        <v>53</v>
      </c>
      <c r="C1698" s="63">
        <v>26921.13</v>
      </c>
      <c r="D1698" s="64">
        <v>45519</v>
      </c>
      <c r="E1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699" spans="1:5" x14ac:dyDescent="0.45">
      <c r="A1699" s="61" t="s">
        <v>152</v>
      </c>
      <c r="B1699" s="62" t="s">
        <v>54</v>
      </c>
      <c r="C1699" s="63">
        <v>7057.09</v>
      </c>
      <c r="D1699" s="64">
        <v>45519</v>
      </c>
      <c r="E1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00" spans="1:5" x14ac:dyDescent="0.45">
      <c r="A1700" s="61" t="s">
        <v>152</v>
      </c>
      <c r="B1700" s="62" t="s">
        <v>55</v>
      </c>
      <c r="C1700" s="63">
        <v>21104.59</v>
      </c>
      <c r="D1700" s="64">
        <v>45519</v>
      </c>
      <c r="E1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01" spans="1:5" x14ac:dyDescent="0.45">
      <c r="A1701" s="61" t="s">
        <v>152</v>
      </c>
      <c r="B1701" s="62" t="s">
        <v>56</v>
      </c>
      <c r="C1701" s="63">
        <v>5532.35</v>
      </c>
      <c r="D1701" s="64">
        <v>45519</v>
      </c>
      <c r="E1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02" spans="1:5" x14ac:dyDescent="0.45">
      <c r="A1702" s="61" t="s">
        <v>152</v>
      </c>
      <c r="B1702" s="62" t="s">
        <v>57</v>
      </c>
      <c r="C1702" s="63">
        <v>42175.73</v>
      </c>
      <c r="D1702" s="64">
        <v>45877</v>
      </c>
      <c r="E1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03" spans="1:5" x14ac:dyDescent="0.45">
      <c r="A1703" s="61" t="s">
        <v>152</v>
      </c>
      <c r="B1703" s="62" t="s">
        <v>58</v>
      </c>
      <c r="C1703" s="63">
        <v>11055.93</v>
      </c>
      <c r="D1703" s="64">
        <v>45877</v>
      </c>
      <c r="E1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04" spans="1:5" x14ac:dyDescent="0.45">
      <c r="A1704" s="61" t="s">
        <v>152</v>
      </c>
      <c r="B1704" s="62" t="s">
        <v>40</v>
      </c>
      <c r="C1704" s="63">
        <v>63001.15</v>
      </c>
      <c r="D1704" s="64">
        <v>44880</v>
      </c>
      <c r="E1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05" spans="1:5" x14ac:dyDescent="0.45">
      <c r="A1705" s="61" t="s">
        <v>152</v>
      </c>
      <c r="B1705" s="62" t="s">
        <v>59</v>
      </c>
      <c r="C1705" s="63">
        <v>14129.6</v>
      </c>
      <c r="D1705" s="64">
        <v>44880</v>
      </c>
      <c r="E1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06" spans="1:5" x14ac:dyDescent="0.45">
      <c r="A1706" s="61" t="s">
        <v>152</v>
      </c>
      <c r="B1706" s="62" t="s">
        <v>41</v>
      </c>
      <c r="C1706" s="63">
        <v>66211.14</v>
      </c>
      <c r="D1706" s="64">
        <v>44925</v>
      </c>
      <c r="E1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07" spans="1:5" x14ac:dyDescent="0.45">
      <c r="A1707" s="61" t="s">
        <v>152</v>
      </c>
      <c r="B1707" s="62" t="s">
        <v>60</v>
      </c>
      <c r="C1707" s="63">
        <v>14849.53</v>
      </c>
      <c r="D1707" s="64">
        <v>44925</v>
      </c>
      <c r="E1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08" spans="1:5" x14ac:dyDescent="0.45">
      <c r="A1708" s="61" t="s">
        <v>152</v>
      </c>
      <c r="B1708" s="62" t="s">
        <v>42</v>
      </c>
      <c r="C1708" s="63">
        <v>55794.55</v>
      </c>
      <c r="D1708" s="64">
        <v>45139</v>
      </c>
      <c r="E1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09" spans="1:5" x14ac:dyDescent="0.45">
      <c r="A1709" s="61" t="s">
        <v>152</v>
      </c>
      <c r="B1709" s="62" t="s">
        <v>61</v>
      </c>
      <c r="C1709" s="63">
        <v>12513.34</v>
      </c>
      <c r="D1709" s="64">
        <v>45139</v>
      </c>
      <c r="E1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0" spans="1:5" x14ac:dyDescent="0.45">
      <c r="A1710" s="61" t="s">
        <v>152</v>
      </c>
      <c r="B1710" s="62" t="s">
        <v>43</v>
      </c>
      <c r="C1710" s="63">
        <v>70570.649999999994</v>
      </c>
      <c r="D1710" s="64">
        <v>45504</v>
      </c>
      <c r="E1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1" spans="1:5" x14ac:dyDescent="0.45">
      <c r="A1711" s="61" t="s">
        <v>152</v>
      </c>
      <c r="B1711" s="62" t="s">
        <v>62</v>
      </c>
      <c r="C1711" s="63">
        <v>16375.67</v>
      </c>
      <c r="D1711" s="64">
        <v>45504</v>
      </c>
      <c r="E1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2" spans="1:5" x14ac:dyDescent="0.45">
      <c r="A1712" s="61" t="s">
        <v>152</v>
      </c>
      <c r="B1712" s="62" t="s">
        <v>63</v>
      </c>
      <c r="C1712" s="63">
        <v>10784.09</v>
      </c>
      <c r="D1712" s="64">
        <v>45504</v>
      </c>
      <c r="E1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3" spans="1:5" x14ac:dyDescent="0.45">
      <c r="A1713" s="61" t="s">
        <v>152</v>
      </c>
      <c r="B1713" s="62" t="s">
        <v>44</v>
      </c>
      <c r="C1713" s="63">
        <v>70570.649999999994</v>
      </c>
      <c r="D1713" s="64">
        <v>45877</v>
      </c>
      <c r="E1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14" spans="1:5" x14ac:dyDescent="0.45">
      <c r="A1714" s="61" t="s">
        <v>152</v>
      </c>
      <c r="B1714" s="62" t="s">
        <v>64</v>
      </c>
      <c r="C1714" s="63">
        <v>15827.26</v>
      </c>
      <c r="D1714" s="64">
        <v>45877</v>
      </c>
      <c r="E1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15" spans="1:5" x14ac:dyDescent="0.45">
      <c r="A1715" s="61" t="s">
        <v>152</v>
      </c>
      <c r="B1715" s="62" t="s">
        <v>45</v>
      </c>
      <c r="C1715" s="63">
        <v>31344.01</v>
      </c>
      <c r="D1715" s="64">
        <v>45412</v>
      </c>
      <c r="E1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6" spans="1:5" x14ac:dyDescent="0.45">
      <c r="A1716" s="61" t="s">
        <v>152</v>
      </c>
      <c r="B1716" s="62" t="s">
        <v>65</v>
      </c>
      <c r="C1716" s="63">
        <v>7029.68</v>
      </c>
      <c r="D1716" s="64">
        <v>45412</v>
      </c>
      <c r="E1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17" spans="1:5" x14ac:dyDescent="0.45">
      <c r="A1717" s="61" t="s">
        <v>152</v>
      </c>
      <c r="B1717" s="62" t="s">
        <v>66</v>
      </c>
      <c r="C1717" s="63">
        <v>22428.81</v>
      </c>
      <c r="D1717" s="64">
        <v>44985</v>
      </c>
      <c r="E1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18" spans="1:5" x14ac:dyDescent="0.45">
      <c r="A1718" s="61" t="s">
        <v>152</v>
      </c>
      <c r="B1718" s="62" t="s">
        <v>67</v>
      </c>
      <c r="C1718" s="63">
        <v>5030.2299999999996</v>
      </c>
      <c r="D1718" s="64">
        <v>44985</v>
      </c>
      <c r="E1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19" spans="1:5" x14ac:dyDescent="0.45">
      <c r="A1719" s="61" t="s">
        <v>152</v>
      </c>
      <c r="B1719" s="62" t="s">
        <v>68</v>
      </c>
      <c r="C1719" s="63">
        <v>52326.879999999997</v>
      </c>
      <c r="D1719" s="64">
        <v>44985</v>
      </c>
      <c r="E1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20" spans="1:5" x14ac:dyDescent="0.45">
      <c r="A1720" s="61" t="s">
        <v>152</v>
      </c>
      <c r="B1720" s="62" t="s">
        <v>69</v>
      </c>
      <c r="C1720" s="63">
        <v>11735.63</v>
      </c>
      <c r="D1720" s="64">
        <v>44985</v>
      </c>
      <c r="E1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21" spans="1:5" x14ac:dyDescent="0.45">
      <c r="A1721" s="61" t="s">
        <v>152</v>
      </c>
      <c r="B1721" s="62" t="s">
        <v>70</v>
      </c>
      <c r="C1721" s="63">
        <v>39368.39</v>
      </c>
      <c r="D1721" s="64">
        <v>45127</v>
      </c>
      <c r="E1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22" spans="1:5" x14ac:dyDescent="0.45">
      <c r="A1722" s="61" t="s">
        <v>152</v>
      </c>
      <c r="B1722" s="62" t="s">
        <v>71</v>
      </c>
      <c r="C1722" s="63">
        <v>8829.36</v>
      </c>
      <c r="D1722" s="64">
        <v>45127</v>
      </c>
      <c r="E1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23" spans="1:5" x14ac:dyDescent="0.45">
      <c r="A1723" s="61" t="s">
        <v>152</v>
      </c>
      <c r="B1723" s="62" t="s">
        <v>72</v>
      </c>
      <c r="C1723" s="63">
        <v>61685.16</v>
      </c>
      <c r="D1723" s="64">
        <v>45488</v>
      </c>
      <c r="E1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24" spans="1:5" x14ac:dyDescent="0.45">
      <c r="A1724" s="61" t="s">
        <v>152</v>
      </c>
      <c r="B1724" s="62" t="s">
        <v>73</v>
      </c>
      <c r="C1724" s="63">
        <v>13834.46</v>
      </c>
      <c r="D1724" s="64">
        <v>45488</v>
      </c>
      <c r="E1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25" spans="1:5" x14ac:dyDescent="0.45">
      <c r="A1725" s="61" t="s">
        <v>152</v>
      </c>
      <c r="B1725" s="62" t="s">
        <v>74</v>
      </c>
      <c r="C1725" s="63">
        <v>68252.62</v>
      </c>
      <c r="D1725" s="64">
        <v>45853</v>
      </c>
      <c r="E1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26" spans="1:5" x14ac:dyDescent="0.45">
      <c r="A1726" s="61" t="s">
        <v>152</v>
      </c>
      <c r="B1726" s="62" t="s">
        <v>75</v>
      </c>
      <c r="C1726" s="63">
        <v>15307.38</v>
      </c>
      <c r="D1726" s="64">
        <v>45853</v>
      </c>
      <c r="E1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27" spans="1:5" x14ac:dyDescent="0.45">
      <c r="A1727" s="61" t="s">
        <v>152</v>
      </c>
      <c r="B1727" s="62" t="s">
        <v>76</v>
      </c>
      <c r="C1727" s="63">
        <v>8902.5499999999993</v>
      </c>
      <c r="D1727" s="64">
        <v>45853</v>
      </c>
      <c r="E1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28" spans="1:5" x14ac:dyDescent="0.45">
      <c r="A1728" s="61" t="s">
        <v>152</v>
      </c>
      <c r="B1728" s="62" t="s">
        <v>77</v>
      </c>
      <c r="C1728" s="63">
        <v>2333.71</v>
      </c>
      <c r="D1728" s="64">
        <v>45853</v>
      </c>
      <c r="E1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29" spans="1:5" x14ac:dyDescent="0.45">
      <c r="A1729" s="61" t="s">
        <v>152</v>
      </c>
      <c r="B1729" s="62" t="s">
        <v>78</v>
      </c>
      <c r="C1729" s="63">
        <v>8469.0400000000009</v>
      </c>
      <c r="D1729" s="64">
        <v>45853</v>
      </c>
      <c r="E1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0" spans="1:5" x14ac:dyDescent="0.45">
      <c r="A1730" s="61" t="s">
        <v>152</v>
      </c>
      <c r="B1730" s="62" t="s">
        <v>79</v>
      </c>
      <c r="C1730" s="63">
        <v>2220.0700000000002</v>
      </c>
      <c r="D1730" s="64">
        <v>45853</v>
      </c>
      <c r="E1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1" spans="1:5" x14ac:dyDescent="0.45">
      <c r="A1731" s="61" t="s">
        <v>152</v>
      </c>
      <c r="B1731" s="62" t="s">
        <v>80</v>
      </c>
      <c r="C1731" s="63">
        <v>21459.58</v>
      </c>
      <c r="D1731" s="64">
        <v>45546</v>
      </c>
      <c r="E1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2" spans="1:5" x14ac:dyDescent="0.45">
      <c r="A1732" s="61" t="s">
        <v>152</v>
      </c>
      <c r="B1732" s="62" t="s">
        <v>81</v>
      </c>
      <c r="C1732" s="63">
        <v>21394.2</v>
      </c>
      <c r="D1732" s="64">
        <v>45519</v>
      </c>
      <c r="E1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3" spans="1:5" x14ac:dyDescent="0.45">
      <c r="A1733" s="61" t="s">
        <v>152</v>
      </c>
      <c r="B1733" s="62" t="s">
        <v>82</v>
      </c>
      <c r="C1733" s="63">
        <v>5823.88</v>
      </c>
      <c r="D1733" s="64">
        <v>45519</v>
      </c>
      <c r="E1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4" spans="1:5" x14ac:dyDescent="0.45">
      <c r="A1734" s="61" t="s">
        <v>152</v>
      </c>
      <c r="B1734" s="62" t="s">
        <v>83</v>
      </c>
      <c r="C1734" s="63">
        <v>20742.169999999998</v>
      </c>
      <c r="D1734" s="64">
        <v>45519</v>
      </c>
      <c r="E1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5" spans="1:5" x14ac:dyDescent="0.45">
      <c r="A1735" s="61" t="s">
        <v>152</v>
      </c>
      <c r="B1735" s="62" t="s">
        <v>84</v>
      </c>
      <c r="C1735" s="63">
        <v>5646.39</v>
      </c>
      <c r="D1735" s="64">
        <v>45519</v>
      </c>
      <c r="E1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6" spans="1:5" x14ac:dyDescent="0.45">
      <c r="A1736" s="61" t="s">
        <v>152</v>
      </c>
      <c r="B1736" s="62" t="s">
        <v>85</v>
      </c>
      <c r="C1736" s="63">
        <v>20742.169999999998</v>
      </c>
      <c r="D1736" s="64">
        <v>45877</v>
      </c>
      <c r="E1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37" spans="1:5" x14ac:dyDescent="0.45">
      <c r="A1737" s="61" t="s">
        <v>152</v>
      </c>
      <c r="B1737" s="62" t="s">
        <v>86</v>
      </c>
      <c r="C1737" s="63">
        <v>5646.39</v>
      </c>
      <c r="D1737" s="64">
        <v>45877</v>
      </c>
      <c r="E1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38" spans="1:5" x14ac:dyDescent="0.45">
      <c r="A1738" s="61" t="s">
        <v>152</v>
      </c>
      <c r="B1738" s="62" t="s">
        <v>87</v>
      </c>
      <c r="C1738" s="63">
        <v>31584.66</v>
      </c>
      <c r="D1738" s="64">
        <v>45519</v>
      </c>
      <c r="E1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39" spans="1:5" x14ac:dyDescent="0.45">
      <c r="A1739" s="61" t="s">
        <v>152</v>
      </c>
      <c r="B1739" s="62" t="s">
        <v>88</v>
      </c>
      <c r="C1739" s="63">
        <v>8279.59</v>
      </c>
      <c r="D1739" s="64">
        <v>45519</v>
      </c>
      <c r="E1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0" spans="1:5" x14ac:dyDescent="0.45">
      <c r="A1740" s="61" t="s">
        <v>152</v>
      </c>
      <c r="B1740" s="62" t="s">
        <v>89</v>
      </c>
      <c r="C1740" s="63">
        <v>20847.98</v>
      </c>
      <c r="D1740" s="64">
        <v>45519</v>
      </c>
      <c r="E1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1" spans="1:5" x14ac:dyDescent="0.45">
      <c r="A1741" s="61" t="s">
        <v>152</v>
      </c>
      <c r="B1741" s="62" t="s">
        <v>90</v>
      </c>
      <c r="C1741" s="63">
        <v>5465.08</v>
      </c>
      <c r="D1741" s="64">
        <v>45519</v>
      </c>
      <c r="E1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2" spans="1:5" x14ac:dyDescent="0.45">
      <c r="A1742" s="61" t="s">
        <v>152</v>
      </c>
      <c r="B1742" s="62" t="s">
        <v>91</v>
      </c>
      <c r="C1742" s="63">
        <v>20847.98</v>
      </c>
      <c r="D1742" s="64">
        <v>45762</v>
      </c>
      <c r="E1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3" spans="1:5" x14ac:dyDescent="0.45">
      <c r="A1743" s="61" t="s">
        <v>152</v>
      </c>
      <c r="B1743" s="62" t="s">
        <v>92</v>
      </c>
      <c r="C1743" s="63">
        <v>5465.08</v>
      </c>
      <c r="D1743" s="64">
        <v>45762</v>
      </c>
      <c r="E1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4" spans="1:5" x14ac:dyDescent="0.45">
      <c r="A1744" s="61" t="s">
        <v>152</v>
      </c>
      <c r="B1744" s="62" t="s">
        <v>93</v>
      </c>
      <c r="C1744" s="63">
        <v>198255.3</v>
      </c>
      <c r="D1744" s="64">
        <v>45519</v>
      </c>
      <c r="E1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5" spans="1:5" x14ac:dyDescent="0.45">
      <c r="A1745" s="61" t="s">
        <v>152</v>
      </c>
      <c r="B1745" s="62" t="s">
        <v>94</v>
      </c>
      <c r="C1745" s="63">
        <v>51970.55</v>
      </c>
      <c r="D1745" s="64">
        <v>45519</v>
      </c>
      <c r="E1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6" spans="1:5" x14ac:dyDescent="0.45">
      <c r="A1746" s="61" t="s">
        <v>152</v>
      </c>
      <c r="B1746" s="62" t="s">
        <v>95</v>
      </c>
      <c r="C1746" s="63">
        <v>2664.72</v>
      </c>
      <c r="D1746" s="64">
        <v>45961</v>
      </c>
      <c r="E1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47" spans="1:5" x14ac:dyDescent="0.45">
      <c r="A1747" s="61" t="s">
        <v>152</v>
      </c>
      <c r="B1747" s="62" t="s">
        <v>96</v>
      </c>
      <c r="C1747" s="63">
        <v>698.53</v>
      </c>
      <c r="D1747" s="64">
        <v>45961</v>
      </c>
      <c r="E1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48" spans="1:5" x14ac:dyDescent="0.45">
      <c r="A1748" s="61" t="s">
        <v>153</v>
      </c>
      <c r="B1748" s="62" t="s">
        <v>47</v>
      </c>
      <c r="C1748" s="63">
        <v>6230.1</v>
      </c>
      <c r="D1748" s="64">
        <v>45519</v>
      </c>
      <c r="E1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49" spans="1:5" x14ac:dyDescent="0.45">
      <c r="A1749" s="61" t="s">
        <v>153</v>
      </c>
      <c r="B1749" s="62" t="s">
        <v>49</v>
      </c>
      <c r="C1749" s="63">
        <v>6024.73</v>
      </c>
      <c r="D1749" s="64">
        <v>45519</v>
      </c>
      <c r="E1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50" spans="1:5" x14ac:dyDescent="0.45">
      <c r="A1750" s="61" t="s">
        <v>153</v>
      </c>
      <c r="B1750" s="62" t="s">
        <v>51</v>
      </c>
      <c r="C1750" s="63">
        <v>6024.73</v>
      </c>
      <c r="D1750" s="64">
        <v>45877</v>
      </c>
      <c r="E1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51" spans="1:5" x14ac:dyDescent="0.45">
      <c r="A1751" s="61" t="s">
        <v>153</v>
      </c>
      <c r="B1751" s="62" t="s">
        <v>53</v>
      </c>
      <c r="C1751" s="63">
        <v>7121.1</v>
      </c>
      <c r="D1751" s="64">
        <v>45519</v>
      </c>
      <c r="E1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52" spans="1:5" x14ac:dyDescent="0.45">
      <c r="A1752" s="61" t="s">
        <v>153</v>
      </c>
      <c r="B1752" s="62" t="s">
        <v>55</v>
      </c>
      <c r="C1752" s="63">
        <v>5582.53</v>
      </c>
      <c r="D1752" s="64">
        <v>45519</v>
      </c>
      <c r="E1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53" spans="1:5" x14ac:dyDescent="0.45">
      <c r="A1753" s="61" t="s">
        <v>153</v>
      </c>
      <c r="B1753" s="62" t="s">
        <v>57</v>
      </c>
      <c r="C1753" s="63">
        <v>11156.21</v>
      </c>
      <c r="D1753" s="64">
        <v>45877</v>
      </c>
      <c r="E1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54" spans="1:5" x14ac:dyDescent="0.45">
      <c r="A1754" s="61" t="s">
        <v>153</v>
      </c>
      <c r="B1754" s="62" t="s">
        <v>40</v>
      </c>
      <c r="C1754" s="63">
        <v>16664.89</v>
      </c>
      <c r="D1754" s="64">
        <v>44895</v>
      </c>
      <c r="E1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55" spans="1:5" x14ac:dyDescent="0.45">
      <c r="A1755" s="61" t="s">
        <v>153</v>
      </c>
      <c r="B1755" s="62" t="s">
        <v>41</v>
      </c>
      <c r="C1755" s="63">
        <v>17513.990000000002</v>
      </c>
      <c r="D1755" s="64">
        <v>44925</v>
      </c>
      <c r="E1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56" spans="1:5" x14ac:dyDescent="0.45">
      <c r="A1756" s="61" t="s">
        <v>153</v>
      </c>
      <c r="B1756" s="62" t="s">
        <v>42</v>
      </c>
      <c r="C1756" s="63">
        <v>14758.62</v>
      </c>
      <c r="D1756" s="64">
        <v>45140</v>
      </c>
      <c r="E1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57" spans="1:5" x14ac:dyDescent="0.45">
      <c r="A1757" s="61" t="s">
        <v>153</v>
      </c>
      <c r="B1757" s="62" t="s">
        <v>43</v>
      </c>
      <c r="C1757" s="63">
        <v>18667.150000000001</v>
      </c>
      <c r="D1757" s="64">
        <v>45504</v>
      </c>
      <c r="E1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58" spans="1:5" x14ac:dyDescent="0.45">
      <c r="A1758" s="61" t="s">
        <v>153</v>
      </c>
      <c r="B1758" s="62" t="s">
        <v>44</v>
      </c>
      <c r="C1758" s="63">
        <v>18667.150000000001</v>
      </c>
      <c r="D1758" s="64">
        <v>45877</v>
      </c>
      <c r="E1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59" spans="1:5" x14ac:dyDescent="0.45">
      <c r="A1759" s="61" t="s">
        <v>153</v>
      </c>
      <c r="B1759" s="62" t="s">
        <v>45</v>
      </c>
      <c r="C1759" s="63">
        <v>8291.0300000000007</v>
      </c>
      <c r="D1759" s="64">
        <v>45412</v>
      </c>
      <c r="E1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60" spans="1:5" x14ac:dyDescent="0.45">
      <c r="A1760" s="61" t="s">
        <v>153</v>
      </c>
      <c r="B1760" s="62" t="s">
        <v>76</v>
      </c>
      <c r="C1760" s="63">
        <v>2354.88</v>
      </c>
      <c r="D1760" s="64">
        <v>45853</v>
      </c>
      <c r="E1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1" spans="1:5" x14ac:dyDescent="0.45">
      <c r="A1761" s="61" t="s">
        <v>153</v>
      </c>
      <c r="B1761" s="62" t="s">
        <v>78</v>
      </c>
      <c r="C1761" s="63">
        <v>2240.21</v>
      </c>
      <c r="D1761" s="64">
        <v>45853</v>
      </c>
      <c r="E1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2" spans="1:5" x14ac:dyDescent="0.45">
      <c r="A1762" s="61" t="s">
        <v>153</v>
      </c>
      <c r="B1762" s="62" t="s">
        <v>81</v>
      </c>
      <c r="C1762" s="63">
        <v>5659.14</v>
      </c>
      <c r="D1762" s="64">
        <v>45519</v>
      </c>
      <c r="E1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3" spans="1:5" x14ac:dyDescent="0.45">
      <c r="A1763" s="61" t="s">
        <v>153</v>
      </c>
      <c r="B1763" s="62" t="s">
        <v>83</v>
      </c>
      <c r="C1763" s="63">
        <v>5486.66</v>
      </c>
      <c r="D1763" s="64">
        <v>45519</v>
      </c>
      <c r="E1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4" spans="1:5" x14ac:dyDescent="0.45">
      <c r="A1764" s="61" t="s">
        <v>153</v>
      </c>
      <c r="B1764" s="62" t="s">
        <v>85</v>
      </c>
      <c r="C1764" s="63">
        <v>5486.66</v>
      </c>
      <c r="D1764" s="64">
        <v>45877</v>
      </c>
      <c r="E1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65" spans="1:5" x14ac:dyDescent="0.45">
      <c r="A1765" s="61" t="s">
        <v>153</v>
      </c>
      <c r="B1765" s="62" t="s">
        <v>87</v>
      </c>
      <c r="C1765" s="63">
        <v>8354.69</v>
      </c>
      <c r="D1765" s="64">
        <v>45519</v>
      </c>
      <c r="E1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6" spans="1:5" x14ac:dyDescent="0.45">
      <c r="A1766" s="61" t="s">
        <v>153</v>
      </c>
      <c r="B1766" s="62" t="s">
        <v>89</v>
      </c>
      <c r="C1766" s="63">
        <v>5514.65</v>
      </c>
      <c r="D1766" s="64">
        <v>45519</v>
      </c>
      <c r="E1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7" spans="1:5" x14ac:dyDescent="0.45">
      <c r="A1767" s="61" t="s">
        <v>153</v>
      </c>
      <c r="B1767" s="62" t="s">
        <v>91</v>
      </c>
      <c r="C1767" s="63">
        <v>5514.65</v>
      </c>
      <c r="D1767" s="64">
        <v>45762</v>
      </c>
      <c r="E1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8" spans="1:5" x14ac:dyDescent="0.45">
      <c r="A1768" s="61" t="s">
        <v>153</v>
      </c>
      <c r="B1768" s="62" t="s">
        <v>93</v>
      </c>
      <c r="C1768" s="63">
        <v>52441.94</v>
      </c>
      <c r="D1768" s="64">
        <v>45519</v>
      </c>
      <c r="E1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69" spans="1:5" x14ac:dyDescent="0.45">
      <c r="A1769" s="61" t="s">
        <v>153</v>
      </c>
      <c r="B1769" s="62" t="s">
        <v>95</v>
      </c>
      <c r="C1769" s="63">
        <v>704.86</v>
      </c>
      <c r="D1769" s="64">
        <v>45961</v>
      </c>
      <c r="E1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70" spans="1:5" x14ac:dyDescent="0.45">
      <c r="A1770" s="61" t="s">
        <v>154</v>
      </c>
      <c r="B1770" s="62" t="s">
        <v>47</v>
      </c>
      <c r="C1770" s="63">
        <v>5008.58</v>
      </c>
      <c r="D1770" s="64">
        <v>45519</v>
      </c>
      <c r="E1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71" spans="1:5" x14ac:dyDescent="0.45">
      <c r="A1771" s="61" t="s">
        <v>154</v>
      </c>
      <c r="B1771" s="62" t="s">
        <v>49</v>
      </c>
      <c r="C1771" s="63">
        <v>4843.4799999999996</v>
      </c>
      <c r="D1771" s="64">
        <v>45519</v>
      </c>
      <c r="E1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72" spans="1:5" x14ac:dyDescent="0.45">
      <c r="A1772" s="61" t="s">
        <v>154</v>
      </c>
      <c r="B1772" s="62" t="s">
        <v>51</v>
      </c>
      <c r="C1772" s="63">
        <v>4843.4799999999996</v>
      </c>
      <c r="D1772" s="64">
        <v>45877</v>
      </c>
      <c r="E1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73" spans="1:5" x14ac:dyDescent="0.45">
      <c r="A1773" s="61" t="s">
        <v>154</v>
      </c>
      <c r="B1773" s="62" t="s">
        <v>53</v>
      </c>
      <c r="C1773" s="63">
        <v>5724.89</v>
      </c>
      <c r="D1773" s="64">
        <v>45519</v>
      </c>
      <c r="E1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74" spans="1:5" x14ac:dyDescent="0.45">
      <c r="A1774" s="61" t="s">
        <v>154</v>
      </c>
      <c r="B1774" s="62" t="s">
        <v>55</v>
      </c>
      <c r="C1774" s="63">
        <v>4487.9799999999996</v>
      </c>
      <c r="D1774" s="64">
        <v>45519</v>
      </c>
      <c r="E1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75" spans="1:5" x14ac:dyDescent="0.45">
      <c r="A1775" s="61" t="s">
        <v>154</v>
      </c>
      <c r="B1775" s="62" t="s">
        <v>57</v>
      </c>
      <c r="C1775" s="63">
        <v>8968.84</v>
      </c>
      <c r="D1775" s="64">
        <v>45877</v>
      </c>
      <c r="E1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76" spans="1:5" x14ac:dyDescent="0.45">
      <c r="A1776" s="61" t="s">
        <v>154</v>
      </c>
      <c r="B1776" s="62" t="s">
        <v>40</v>
      </c>
      <c r="C1776" s="63">
        <v>13397.45</v>
      </c>
      <c r="D1776" s="64">
        <v>44880</v>
      </c>
      <c r="E1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77" spans="1:5" x14ac:dyDescent="0.45">
      <c r="A1777" s="61" t="s">
        <v>154</v>
      </c>
      <c r="B1777" s="62" t="s">
        <v>41</v>
      </c>
      <c r="C1777" s="63">
        <v>14080.07</v>
      </c>
      <c r="D1777" s="64">
        <v>44925</v>
      </c>
      <c r="E1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78" spans="1:5" x14ac:dyDescent="0.45">
      <c r="A1778" s="61" t="s">
        <v>154</v>
      </c>
      <c r="B1778" s="62" t="s">
        <v>42</v>
      </c>
      <c r="C1778" s="63">
        <v>11864.94</v>
      </c>
      <c r="D1778" s="64">
        <v>45139</v>
      </c>
      <c r="E1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79" spans="1:5" x14ac:dyDescent="0.45">
      <c r="A1779" s="61" t="s">
        <v>154</v>
      </c>
      <c r="B1779" s="62" t="s">
        <v>43</v>
      </c>
      <c r="C1779" s="63">
        <v>15007.14</v>
      </c>
      <c r="D1779" s="64">
        <v>45504</v>
      </c>
      <c r="E1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80" spans="1:5" x14ac:dyDescent="0.45">
      <c r="A1780" s="61" t="s">
        <v>154</v>
      </c>
      <c r="B1780" s="62" t="s">
        <v>44</v>
      </c>
      <c r="C1780" s="63">
        <v>15007.14</v>
      </c>
      <c r="D1780" s="64">
        <v>45877</v>
      </c>
      <c r="E1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81" spans="1:5" x14ac:dyDescent="0.45">
      <c r="A1781" s="61" t="s">
        <v>154</v>
      </c>
      <c r="B1781" s="62" t="s">
        <v>45</v>
      </c>
      <c r="C1781" s="63">
        <v>6665.43</v>
      </c>
      <c r="D1781" s="64">
        <v>45412</v>
      </c>
      <c r="E1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82" spans="1:5" x14ac:dyDescent="0.45">
      <c r="A1782" s="61" t="s">
        <v>154</v>
      </c>
      <c r="B1782" s="62" t="s">
        <v>66</v>
      </c>
      <c r="C1782" s="63">
        <v>4769.58</v>
      </c>
      <c r="D1782" s="64">
        <v>44985</v>
      </c>
      <c r="E1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83" spans="1:5" x14ac:dyDescent="0.45">
      <c r="A1783" s="61" t="s">
        <v>154</v>
      </c>
      <c r="B1783" s="62" t="s">
        <v>68</v>
      </c>
      <c r="C1783" s="63">
        <v>11127.53</v>
      </c>
      <c r="D1783" s="64">
        <v>44985</v>
      </c>
      <c r="E1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84" spans="1:5" x14ac:dyDescent="0.45">
      <c r="A1784" s="61" t="s">
        <v>154</v>
      </c>
      <c r="B1784" s="62" t="s">
        <v>70</v>
      </c>
      <c r="C1784" s="63">
        <v>8371.85</v>
      </c>
      <c r="D1784" s="64">
        <v>45127</v>
      </c>
      <c r="E1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785" spans="1:5" x14ac:dyDescent="0.45">
      <c r="A1785" s="61" t="s">
        <v>154</v>
      </c>
      <c r="B1785" s="62" t="s">
        <v>72</v>
      </c>
      <c r="C1785" s="63">
        <v>13117.6</v>
      </c>
      <c r="D1785" s="64">
        <v>45488</v>
      </c>
      <c r="E1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786" spans="1:5" x14ac:dyDescent="0.45">
      <c r="A1786" s="61" t="s">
        <v>154</v>
      </c>
      <c r="B1786" s="62" t="s">
        <v>74</v>
      </c>
      <c r="C1786" s="63">
        <v>14514.2</v>
      </c>
      <c r="D1786" s="64">
        <v>45853</v>
      </c>
      <c r="E1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87" spans="1:5" x14ac:dyDescent="0.45">
      <c r="A1787" s="61" t="s">
        <v>154</v>
      </c>
      <c r="B1787" s="62" t="s">
        <v>76</v>
      </c>
      <c r="C1787" s="63">
        <v>1893.16</v>
      </c>
      <c r="D1787" s="64">
        <v>45853</v>
      </c>
      <c r="E1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88" spans="1:5" x14ac:dyDescent="0.45">
      <c r="A1788" s="61" t="s">
        <v>154</v>
      </c>
      <c r="B1788" s="62" t="s">
        <v>78</v>
      </c>
      <c r="C1788" s="63">
        <v>1800.98</v>
      </c>
      <c r="D1788" s="64">
        <v>45853</v>
      </c>
      <c r="E1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89" spans="1:5" x14ac:dyDescent="0.45">
      <c r="A1789" s="61" t="s">
        <v>154</v>
      </c>
      <c r="B1789" s="62" t="s">
        <v>80</v>
      </c>
      <c r="C1789" s="63">
        <v>3615.66</v>
      </c>
      <c r="D1789" s="64">
        <v>45546</v>
      </c>
      <c r="E1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0" spans="1:5" x14ac:dyDescent="0.45">
      <c r="A1790" s="61" t="s">
        <v>154</v>
      </c>
      <c r="B1790" s="62" t="s">
        <v>81</v>
      </c>
      <c r="C1790" s="63">
        <v>4549.57</v>
      </c>
      <c r="D1790" s="64">
        <v>45519</v>
      </c>
      <c r="E1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1" spans="1:5" x14ac:dyDescent="0.45">
      <c r="A1791" s="61" t="s">
        <v>154</v>
      </c>
      <c r="B1791" s="62" t="s">
        <v>83</v>
      </c>
      <c r="C1791" s="63">
        <v>4410.91</v>
      </c>
      <c r="D1791" s="64">
        <v>45519</v>
      </c>
      <c r="E1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2" spans="1:5" x14ac:dyDescent="0.45">
      <c r="A1792" s="61" t="s">
        <v>154</v>
      </c>
      <c r="B1792" s="62" t="s">
        <v>85</v>
      </c>
      <c r="C1792" s="63">
        <v>4410.91</v>
      </c>
      <c r="D1792" s="64">
        <v>45877</v>
      </c>
      <c r="E1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93" spans="1:5" x14ac:dyDescent="0.45">
      <c r="A1793" s="61" t="s">
        <v>154</v>
      </c>
      <c r="B1793" s="62" t="s">
        <v>87</v>
      </c>
      <c r="C1793" s="63">
        <v>6716.61</v>
      </c>
      <c r="D1793" s="64">
        <v>45519</v>
      </c>
      <c r="E1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4" spans="1:5" x14ac:dyDescent="0.45">
      <c r="A1794" s="61" t="s">
        <v>154</v>
      </c>
      <c r="B1794" s="62" t="s">
        <v>89</v>
      </c>
      <c r="C1794" s="63">
        <v>4433.41</v>
      </c>
      <c r="D1794" s="64">
        <v>45519</v>
      </c>
      <c r="E1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5" spans="1:5" x14ac:dyDescent="0.45">
      <c r="A1795" s="61" t="s">
        <v>154</v>
      </c>
      <c r="B1795" s="62" t="s">
        <v>91</v>
      </c>
      <c r="C1795" s="63">
        <v>4433.41</v>
      </c>
      <c r="D1795" s="64">
        <v>45762</v>
      </c>
      <c r="E1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6" spans="1:5" x14ac:dyDescent="0.45">
      <c r="A1796" s="61" t="s">
        <v>154</v>
      </c>
      <c r="B1796" s="62" t="s">
        <v>93</v>
      </c>
      <c r="C1796" s="63">
        <v>42159.81</v>
      </c>
      <c r="D1796" s="64">
        <v>45519</v>
      </c>
      <c r="E1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7" spans="1:5" x14ac:dyDescent="0.45">
      <c r="A1797" s="61" t="s">
        <v>154</v>
      </c>
      <c r="B1797" s="62" t="s">
        <v>95</v>
      </c>
      <c r="C1797" s="63">
        <v>566.66</v>
      </c>
      <c r="D1797" s="64">
        <v>45961</v>
      </c>
      <c r="E1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798" spans="1:5" x14ac:dyDescent="0.45">
      <c r="A1798" s="61" t="s">
        <v>155</v>
      </c>
      <c r="B1798" s="62" t="s">
        <v>47</v>
      </c>
      <c r="C1798" s="63">
        <v>174.74</v>
      </c>
      <c r="D1798" s="64">
        <v>45519</v>
      </c>
      <c r="E1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799" spans="1:5" x14ac:dyDescent="0.45">
      <c r="A1799" s="61" t="s">
        <v>155</v>
      </c>
      <c r="B1799" s="62" t="s">
        <v>49</v>
      </c>
      <c r="C1799" s="63">
        <v>168.98</v>
      </c>
      <c r="D1799" s="64">
        <v>45519</v>
      </c>
      <c r="E1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00" spans="1:5" x14ac:dyDescent="0.45">
      <c r="A1800" s="61" t="s">
        <v>155</v>
      </c>
      <c r="B1800" s="62" t="s">
        <v>51</v>
      </c>
      <c r="C1800" s="63">
        <v>168.98</v>
      </c>
      <c r="D1800" s="64">
        <v>45877</v>
      </c>
      <c r="E1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01" spans="1:5" x14ac:dyDescent="0.45">
      <c r="A1801" s="61" t="s">
        <v>155</v>
      </c>
      <c r="B1801" s="62" t="s">
        <v>53</v>
      </c>
      <c r="C1801" s="63">
        <v>199.73</v>
      </c>
      <c r="D1801" s="64">
        <v>45519</v>
      </c>
      <c r="E1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02" spans="1:5" x14ac:dyDescent="0.45">
      <c r="A1802" s="61" t="s">
        <v>155</v>
      </c>
      <c r="B1802" s="62" t="s">
        <v>55</v>
      </c>
      <c r="C1802" s="63">
        <v>156.57</v>
      </c>
      <c r="D1802" s="64">
        <v>45519</v>
      </c>
      <c r="E1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03" spans="1:5" x14ac:dyDescent="0.45">
      <c r="A1803" s="61" t="s">
        <v>155</v>
      </c>
      <c r="B1803" s="62" t="s">
        <v>57</v>
      </c>
      <c r="C1803" s="63">
        <v>312.89999999999998</v>
      </c>
      <c r="D1803" s="64">
        <v>45877</v>
      </c>
      <c r="E1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04" spans="1:5" x14ac:dyDescent="0.45">
      <c r="A1804" s="61" t="s">
        <v>155</v>
      </c>
      <c r="B1804" s="62" t="s">
        <v>40</v>
      </c>
      <c r="C1804" s="63">
        <v>467.4</v>
      </c>
      <c r="D1804" s="64">
        <v>44880</v>
      </c>
      <c r="E1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05" spans="1:5" x14ac:dyDescent="0.45">
      <c r="A1805" s="61" t="s">
        <v>155</v>
      </c>
      <c r="B1805" s="62" t="s">
        <v>41</v>
      </c>
      <c r="C1805" s="63">
        <v>491.22</v>
      </c>
      <c r="D1805" s="64">
        <v>44925</v>
      </c>
      <c r="E1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06" spans="1:5" x14ac:dyDescent="0.45">
      <c r="A1806" s="61" t="s">
        <v>155</v>
      </c>
      <c r="B1806" s="62" t="s">
        <v>42</v>
      </c>
      <c r="C1806" s="63">
        <v>413.94</v>
      </c>
      <c r="D1806" s="64">
        <v>45140</v>
      </c>
      <c r="E1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07" spans="1:5" x14ac:dyDescent="0.45">
      <c r="A1807" s="61" t="s">
        <v>155</v>
      </c>
      <c r="B1807" s="62" t="s">
        <v>43</v>
      </c>
      <c r="C1807" s="63">
        <v>523.55999999999995</v>
      </c>
      <c r="D1807" s="64">
        <v>45504</v>
      </c>
      <c r="E1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08" spans="1:5" x14ac:dyDescent="0.45">
      <c r="A1808" s="61" t="s">
        <v>155</v>
      </c>
      <c r="B1808" s="62" t="s">
        <v>44</v>
      </c>
      <c r="C1808" s="63">
        <v>523.55999999999995</v>
      </c>
      <c r="D1808" s="64">
        <v>45877</v>
      </c>
      <c r="E1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09" spans="1:5" x14ac:dyDescent="0.45">
      <c r="A1809" s="61" t="s">
        <v>155</v>
      </c>
      <c r="B1809" s="62" t="s">
        <v>45</v>
      </c>
      <c r="C1809" s="63">
        <v>232.54</v>
      </c>
      <c r="D1809" s="64">
        <v>45412</v>
      </c>
      <c r="E1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10" spans="1:5" x14ac:dyDescent="0.45">
      <c r="A1810" s="61" t="s">
        <v>155</v>
      </c>
      <c r="B1810" s="62" t="s">
        <v>66</v>
      </c>
      <c r="C1810" s="63">
        <v>166.4</v>
      </c>
      <c r="D1810" s="64">
        <v>44985</v>
      </c>
      <c r="E1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11" spans="1:5" x14ac:dyDescent="0.45">
      <c r="A1811" s="61" t="s">
        <v>155</v>
      </c>
      <c r="B1811" s="62" t="s">
        <v>68</v>
      </c>
      <c r="C1811" s="63">
        <v>388.21</v>
      </c>
      <c r="D1811" s="64">
        <v>44985</v>
      </c>
      <c r="E1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12" spans="1:5" x14ac:dyDescent="0.45">
      <c r="A1812" s="61" t="s">
        <v>155</v>
      </c>
      <c r="B1812" s="62" t="s">
        <v>70</v>
      </c>
      <c r="C1812" s="63">
        <v>292.07</v>
      </c>
      <c r="D1812" s="64">
        <v>45127</v>
      </c>
      <c r="E1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13" spans="1:5" x14ac:dyDescent="0.45">
      <c r="A1813" s="61" t="s">
        <v>155</v>
      </c>
      <c r="B1813" s="62" t="s">
        <v>72</v>
      </c>
      <c r="C1813" s="63">
        <v>457.64</v>
      </c>
      <c r="D1813" s="64">
        <v>45488</v>
      </c>
      <c r="E1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14" spans="1:5" x14ac:dyDescent="0.45">
      <c r="A1814" s="61" t="s">
        <v>155</v>
      </c>
      <c r="B1814" s="62" t="s">
        <v>74</v>
      </c>
      <c r="C1814" s="63">
        <v>506.36</v>
      </c>
      <c r="D1814" s="64">
        <v>45853</v>
      </c>
      <c r="E1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15" spans="1:5" x14ac:dyDescent="0.45">
      <c r="A1815" s="61" t="s">
        <v>155</v>
      </c>
      <c r="B1815" s="62" t="s">
        <v>76</v>
      </c>
      <c r="C1815" s="63">
        <v>66.05</v>
      </c>
      <c r="D1815" s="64">
        <v>45853</v>
      </c>
      <c r="E1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16" spans="1:5" x14ac:dyDescent="0.45">
      <c r="A1816" s="61" t="s">
        <v>155</v>
      </c>
      <c r="B1816" s="62" t="s">
        <v>78</v>
      </c>
      <c r="C1816" s="63">
        <v>62.83</v>
      </c>
      <c r="D1816" s="64">
        <v>45853</v>
      </c>
      <c r="E1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17" spans="1:5" x14ac:dyDescent="0.45">
      <c r="A1817" s="61" t="s">
        <v>155</v>
      </c>
      <c r="B1817" s="62" t="s">
        <v>80</v>
      </c>
      <c r="C1817" s="63">
        <v>126.14</v>
      </c>
      <c r="D1817" s="64">
        <v>45541</v>
      </c>
      <c r="E1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18" spans="1:5" x14ac:dyDescent="0.45">
      <c r="A1818" s="61" t="s">
        <v>155</v>
      </c>
      <c r="B1818" s="62" t="s">
        <v>81</v>
      </c>
      <c r="C1818" s="63">
        <v>158.72</v>
      </c>
      <c r="D1818" s="64">
        <v>45519</v>
      </c>
      <c r="E1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19" spans="1:5" x14ac:dyDescent="0.45">
      <c r="A1819" s="61" t="s">
        <v>155</v>
      </c>
      <c r="B1819" s="62" t="s">
        <v>83</v>
      </c>
      <c r="C1819" s="63">
        <v>153.88999999999999</v>
      </c>
      <c r="D1819" s="64">
        <v>45519</v>
      </c>
      <c r="E1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0" spans="1:5" x14ac:dyDescent="0.45">
      <c r="A1820" s="61" t="s">
        <v>155</v>
      </c>
      <c r="B1820" s="62" t="s">
        <v>85</v>
      </c>
      <c r="C1820" s="63">
        <v>153.88999999999999</v>
      </c>
      <c r="D1820" s="64">
        <v>45877</v>
      </c>
      <c r="E1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21" spans="1:5" x14ac:dyDescent="0.45">
      <c r="A1821" s="61" t="s">
        <v>155</v>
      </c>
      <c r="B1821" s="62" t="s">
        <v>87</v>
      </c>
      <c r="C1821" s="63">
        <v>234.33</v>
      </c>
      <c r="D1821" s="64">
        <v>45519</v>
      </c>
      <c r="E1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2" spans="1:5" x14ac:dyDescent="0.45">
      <c r="A1822" s="61" t="s">
        <v>155</v>
      </c>
      <c r="B1822" s="62" t="s">
        <v>89</v>
      </c>
      <c r="C1822" s="63">
        <v>154.66999999999999</v>
      </c>
      <c r="D1822" s="64">
        <v>45519</v>
      </c>
      <c r="E1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3" spans="1:5" x14ac:dyDescent="0.45">
      <c r="A1823" s="61" t="s">
        <v>155</v>
      </c>
      <c r="B1823" s="62" t="s">
        <v>91</v>
      </c>
      <c r="C1823" s="63">
        <v>154.66999999999999</v>
      </c>
      <c r="D1823" s="64">
        <v>45762</v>
      </c>
      <c r="E1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4" spans="1:5" x14ac:dyDescent="0.45">
      <c r="A1824" s="61" t="s">
        <v>155</v>
      </c>
      <c r="B1824" s="62" t="s">
        <v>93</v>
      </c>
      <c r="C1824" s="63">
        <v>1470.85</v>
      </c>
      <c r="D1824" s="64">
        <v>45519</v>
      </c>
      <c r="E1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25" spans="1:5" x14ac:dyDescent="0.45">
      <c r="A1825" s="61" t="s">
        <v>155</v>
      </c>
      <c r="B1825" s="62" t="s">
        <v>95</v>
      </c>
      <c r="C1825" s="63">
        <v>19.77</v>
      </c>
      <c r="D1825" s="64">
        <v>45961</v>
      </c>
      <c r="E1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26" spans="1:5" x14ac:dyDescent="0.45">
      <c r="A1826" s="61" t="s">
        <v>156</v>
      </c>
      <c r="B1826" s="62" t="s">
        <v>40</v>
      </c>
      <c r="C1826" s="63">
        <v>28741.84</v>
      </c>
      <c r="D1826" s="64">
        <v>44880</v>
      </c>
      <c r="E1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27" spans="1:5" x14ac:dyDescent="0.45">
      <c r="A1827" s="61" t="s">
        <v>156</v>
      </c>
      <c r="B1827" s="62" t="s">
        <v>41</v>
      </c>
      <c r="C1827" s="63">
        <v>30206.27</v>
      </c>
      <c r="D1827" s="64">
        <v>44925</v>
      </c>
      <c r="E1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28" spans="1:5" x14ac:dyDescent="0.45">
      <c r="A1828" s="61" t="s">
        <v>156</v>
      </c>
      <c r="B1828" s="62" t="s">
        <v>42</v>
      </c>
      <c r="C1828" s="63">
        <v>25454.1</v>
      </c>
      <c r="D1828" s="64">
        <v>45140</v>
      </c>
      <c r="E1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29" spans="1:5" x14ac:dyDescent="0.45">
      <c r="A1829" s="61" t="s">
        <v>156</v>
      </c>
      <c r="B1829" s="62" t="s">
        <v>70</v>
      </c>
      <c r="C1829" s="63">
        <v>17960.310000000001</v>
      </c>
      <c r="D1829" s="64">
        <v>45127</v>
      </c>
      <c r="E1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30" spans="1:5" x14ac:dyDescent="0.45">
      <c r="A1830" s="61" t="s">
        <v>157</v>
      </c>
      <c r="B1830" s="62" t="s">
        <v>47</v>
      </c>
      <c r="C1830" s="63">
        <v>6708</v>
      </c>
      <c r="D1830" s="64">
        <v>45519</v>
      </c>
      <c r="E1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1" spans="1:5" x14ac:dyDescent="0.45">
      <c r="A1831" s="61" t="s">
        <v>157</v>
      </c>
      <c r="B1831" s="62" t="s">
        <v>48</v>
      </c>
      <c r="C1831" s="63">
        <v>1826.04</v>
      </c>
      <c r="D1831" s="64">
        <v>45519</v>
      </c>
      <c r="E1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2" spans="1:5" x14ac:dyDescent="0.45">
      <c r="A1832" s="61" t="s">
        <v>157</v>
      </c>
      <c r="B1832" s="62" t="s">
        <v>49</v>
      </c>
      <c r="C1832" s="63">
        <v>6486.87</v>
      </c>
      <c r="D1832" s="64">
        <v>45519</v>
      </c>
      <c r="E1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3" spans="1:5" x14ac:dyDescent="0.45">
      <c r="A1833" s="61" t="s">
        <v>157</v>
      </c>
      <c r="B1833" s="62" t="s">
        <v>50</v>
      </c>
      <c r="C1833" s="63">
        <v>1765.84</v>
      </c>
      <c r="D1833" s="64">
        <v>45519</v>
      </c>
      <c r="E1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4" spans="1:5" x14ac:dyDescent="0.45">
      <c r="A1834" s="61" t="s">
        <v>157</v>
      </c>
      <c r="B1834" s="62" t="s">
        <v>51</v>
      </c>
      <c r="C1834" s="63">
        <v>6486.87</v>
      </c>
      <c r="D1834" s="64">
        <v>45877</v>
      </c>
      <c r="E1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35" spans="1:5" x14ac:dyDescent="0.45">
      <c r="A1835" s="61" t="s">
        <v>157</v>
      </c>
      <c r="B1835" s="62" t="s">
        <v>52</v>
      </c>
      <c r="C1835" s="63">
        <v>527.92999999999995</v>
      </c>
      <c r="D1835" s="64">
        <v>45877</v>
      </c>
      <c r="E1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36" spans="1:5" x14ac:dyDescent="0.45">
      <c r="A1836" s="61" t="s">
        <v>157</v>
      </c>
      <c r="B1836" s="62" t="s">
        <v>53</v>
      </c>
      <c r="C1836" s="63">
        <v>7667.35</v>
      </c>
      <c r="D1836" s="64">
        <v>45519</v>
      </c>
      <c r="E1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7" spans="1:5" x14ac:dyDescent="0.45">
      <c r="A1837" s="61" t="s">
        <v>157</v>
      </c>
      <c r="B1837" s="62" t="s">
        <v>54</v>
      </c>
      <c r="C1837" s="63">
        <v>2009.91</v>
      </c>
      <c r="D1837" s="64">
        <v>45519</v>
      </c>
      <c r="E1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8" spans="1:5" x14ac:dyDescent="0.45">
      <c r="A1838" s="61" t="s">
        <v>157</v>
      </c>
      <c r="B1838" s="62" t="s">
        <v>55</v>
      </c>
      <c r="C1838" s="63">
        <v>6010.75</v>
      </c>
      <c r="D1838" s="64">
        <v>45519</v>
      </c>
      <c r="E1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39" spans="1:5" x14ac:dyDescent="0.45">
      <c r="A1839" s="61" t="s">
        <v>157</v>
      </c>
      <c r="B1839" s="62" t="s">
        <v>56</v>
      </c>
      <c r="C1839" s="63">
        <v>1575.66</v>
      </c>
      <c r="D1839" s="64">
        <v>45519</v>
      </c>
      <c r="E1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40" spans="1:5" x14ac:dyDescent="0.45">
      <c r="A1840" s="61" t="s">
        <v>157</v>
      </c>
      <c r="B1840" s="62" t="s">
        <v>57</v>
      </c>
      <c r="C1840" s="63">
        <v>12011.98</v>
      </c>
      <c r="D1840" s="64">
        <v>45877</v>
      </c>
      <c r="E1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41" spans="1:5" x14ac:dyDescent="0.45">
      <c r="A1841" s="61" t="s">
        <v>157</v>
      </c>
      <c r="B1841" s="62" t="s">
        <v>58</v>
      </c>
      <c r="C1841" s="63">
        <v>874.69</v>
      </c>
      <c r="D1841" s="64">
        <v>45877</v>
      </c>
      <c r="E1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42" spans="1:5" x14ac:dyDescent="0.45">
      <c r="A1842" s="61" t="s">
        <v>157</v>
      </c>
      <c r="B1842" s="62" t="s">
        <v>40</v>
      </c>
      <c r="C1842" s="63">
        <v>17943.22</v>
      </c>
      <c r="D1842" s="64">
        <v>44880</v>
      </c>
      <c r="E1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43" spans="1:5" x14ac:dyDescent="0.45">
      <c r="A1843" s="61" t="s">
        <v>157</v>
      </c>
      <c r="B1843" s="62" t="s">
        <v>59</v>
      </c>
      <c r="C1843" s="63">
        <v>1306.5999999999999</v>
      </c>
      <c r="D1843" s="64">
        <v>44880</v>
      </c>
      <c r="E1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44" spans="1:5" x14ac:dyDescent="0.45">
      <c r="A1844" s="61" t="s">
        <v>157</v>
      </c>
      <c r="B1844" s="62" t="s">
        <v>41</v>
      </c>
      <c r="C1844" s="63">
        <v>18857.45</v>
      </c>
      <c r="D1844" s="64">
        <v>44925</v>
      </c>
      <c r="E1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45" spans="1:5" x14ac:dyDescent="0.45">
      <c r="A1845" s="61" t="s">
        <v>157</v>
      </c>
      <c r="B1845" s="62" t="s">
        <v>60</v>
      </c>
      <c r="C1845" s="63">
        <v>1373.17</v>
      </c>
      <c r="D1845" s="64">
        <v>44925</v>
      </c>
      <c r="E1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46" spans="1:5" x14ac:dyDescent="0.45">
      <c r="A1846" s="61" t="s">
        <v>157</v>
      </c>
      <c r="B1846" s="62" t="s">
        <v>42</v>
      </c>
      <c r="C1846" s="63">
        <v>15890.72</v>
      </c>
      <c r="D1846" s="64">
        <v>45140</v>
      </c>
      <c r="E1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47" spans="1:5" x14ac:dyDescent="0.45">
      <c r="A1847" s="61" t="s">
        <v>157</v>
      </c>
      <c r="B1847" s="62" t="s">
        <v>61</v>
      </c>
      <c r="C1847" s="63">
        <v>1157.1400000000001</v>
      </c>
      <c r="D1847" s="64">
        <v>45140</v>
      </c>
      <c r="E1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48" spans="1:5" x14ac:dyDescent="0.45">
      <c r="A1848" s="61" t="s">
        <v>157</v>
      </c>
      <c r="B1848" s="62" t="s">
        <v>43</v>
      </c>
      <c r="C1848" s="63">
        <v>20099.07</v>
      </c>
      <c r="D1848" s="64">
        <v>45504</v>
      </c>
      <c r="E1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49" spans="1:5" x14ac:dyDescent="0.45">
      <c r="A1849" s="61" t="s">
        <v>157</v>
      </c>
      <c r="B1849" s="62" t="s">
        <v>63</v>
      </c>
      <c r="C1849" s="63">
        <v>204.95</v>
      </c>
      <c r="D1849" s="64">
        <v>45504</v>
      </c>
      <c r="E1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50" spans="1:5" x14ac:dyDescent="0.45">
      <c r="A1850" s="61" t="s">
        <v>157</v>
      </c>
      <c r="B1850" s="62" t="s">
        <v>44</v>
      </c>
      <c r="C1850" s="63">
        <v>20099.07</v>
      </c>
      <c r="D1850" s="64">
        <v>45877</v>
      </c>
      <c r="E1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51" spans="1:5" x14ac:dyDescent="0.45">
      <c r="A1851" s="61" t="s">
        <v>157</v>
      </c>
      <c r="B1851" s="62" t="s">
        <v>64</v>
      </c>
      <c r="C1851" s="63">
        <v>1463.59</v>
      </c>
      <c r="D1851" s="64">
        <v>45877</v>
      </c>
      <c r="E1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52" spans="1:5" x14ac:dyDescent="0.45">
      <c r="A1852" s="61" t="s">
        <v>157</v>
      </c>
      <c r="B1852" s="62" t="s">
        <v>45</v>
      </c>
      <c r="C1852" s="63">
        <v>8927.02</v>
      </c>
      <c r="D1852" s="64">
        <v>45412</v>
      </c>
      <c r="E1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53" spans="1:5" x14ac:dyDescent="0.45">
      <c r="A1853" s="61" t="s">
        <v>157</v>
      </c>
      <c r="B1853" s="62" t="s">
        <v>65</v>
      </c>
      <c r="C1853" s="63">
        <v>650.04999999999995</v>
      </c>
      <c r="D1853" s="64">
        <v>45412</v>
      </c>
      <c r="E1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54" spans="1:5" x14ac:dyDescent="0.45">
      <c r="A1854" s="61" t="s">
        <v>157</v>
      </c>
      <c r="B1854" s="62" t="s">
        <v>66</v>
      </c>
      <c r="C1854" s="63">
        <v>6387.9</v>
      </c>
      <c r="D1854" s="64">
        <v>44985</v>
      </c>
      <c r="E1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55" spans="1:5" x14ac:dyDescent="0.45">
      <c r="A1855" s="61" t="s">
        <v>157</v>
      </c>
      <c r="B1855" s="62" t="s">
        <v>67</v>
      </c>
      <c r="C1855" s="63">
        <v>465.16</v>
      </c>
      <c r="D1855" s="64">
        <v>44985</v>
      </c>
      <c r="E1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56" spans="1:5" x14ac:dyDescent="0.45">
      <c r="A1856" s="61" t="s">
        <v>157</v>
      </c>
      <c r="B1856" s="62" t="s">
        <v>68</v>
      </c>
      <c r="C1856" s="63">
        <v>14903.1</v>
      </c>
      <c r="D1856" s="64">
        <v>44985</v>
      </c>
      <c r="E1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57" spans="1:5" x14ac:dyDescent="0.45">
      <c r="A1857" s="61" t="s">
        <v>157</v>
      </c>
      <c r="B1857" s="62" t="s">
        <v>69</v>
      </c>
      <c r="C1857" s="63">
        <v>1085.22</v>
      </c>
      <c r="D1857" s="64">
        <v>44985</v>
      </c>
      <c r="E1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58" spans="1:5" x14ac:dyDescent="0.45">
      <c r="A1858" s="61" t="s">
        <v>157</v>
      </c>
      <c r="B1858" s="62" t="s">
        <v>70</v>
      </c>
      <c r="C1858" s="63">
        <v>11212.43</v>
      </c>
      <c r="D1858" s="64">
        <v>45127</v>
      </c>
      <c r="E1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59" spans="1:5" x14ac:dyDescent="0.45">
      <c r="A1859" s="61" t="s">
        <v>157</v>
      </c>
      <c r="B1859" s="62" t="s">
        <v>71</v>
      </c>
      <c r="C1859" s="63">
        <v>816.47</v>
      </c>
      <c r="D1859" s="64">
        <v>45127</v>
      </c>
      <c r="E1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60" spans="1:5" x14ac:dyDescent="0.45">
      <c r="A1860" s="61" t="s">
        <v>157</v>
      </c>
      <c r="B1860" s="62" t="s">
        <v>72</v>
      </c>
      <c r="C1860" s="63">
        <v>17568.419999999998</v>
      </c>
      <c r="D1860" s="64">
        <v>45488</v>
      </c>
      <c r="E1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61" spans="1:5" x14ac:dyDescent="0.45">
      <c r="A1861" s="61" t="s">
        <v>157</v>
      </c>
      <c r="B1861" s="62" t="s">
        <v>73</v>
      </c>
      <c r="C1861" s="63">
        <v>1279.31</v>
      </c>
      <c r="D1861" s="64">
        <v>45488</v>
      </c>
      <c r="E1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62" spans="1:5" x14ac:dyDescent="0.45">
      <c r="A1862" s="61" t="s">
        <v>157</v>
      </c>
      <c r="B1862" s="62" t="s">
        <v>74</v>
      </c>
      <c r="C1862" s="63">
        <v>19438.88</v>
      </c>
      <c r="D1862" s="64">
        <v>45853</v>
      </c>
      <c r="E1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3" spans="1:5" x14ac:dyDescent="0.45">
      <c r="A1863" s="61" t="s">
        <v>157</v>
      </c>
      <c r="B1863" s="62" t="s">
        <v>75</v>
      </c>
      <c r="C1863" s="63">
        <v>1415.51</v>
      </c>
      <c r="D1863" s="64">
        <v>45853</v>
      </c>
      <c r="E1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4" spans="1:5" x14ac:dyDescent="0.45">
      <c r="A1864" s="61" t="s">
        <v>157</v>
      </c>
      <c r="B1864" s="62" t="s">
        <v>76</v>
      </c>
      <c r="C1864" s="63">
        <v>2535.5100000000002</v>
      </c>
      <c r="D1864" s="64">
        <v>45853</v>
      </c>
      <c r="E1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5" spans="1:5" x14ac:dyDescent="0.45">
      <c r="A1865" s="61" t="s">
        <v>157</v>
      </c>
      <c r="B1865" s="62" t="s">
        <v>77</v>
      </c>
      <c r="C1865" s="63">
        <v>184.63</v>
      </c>
      <c r="D1865" s="64">
        <v>45853</v>
      </c>
      <c r="E1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6" spans="1:5" x14ac:dyDescent="0.45">
      <c r="A1866" s="61" t="s">
        <v>157</v>
      </c>
      <c r="B1866" s="62" t="s">
        <v>78</v>
      </c>
      <c r="C1866" s="63">
        <v>2412.0500000000002</v>
      </c>
      <c r="D1866" s="64">
        <v>45853</v>
      </c>
      <c r="E1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7" spans="1:5" x14ac:dyDescent="0.45">
      <c r="A1867" s="61" t="s">
        <v>157</v>
      </c>
      <c r="B1867" s="62" t="s">
        <v>79</v>
      </c>
      <c r="C1867" s="63">
        <v>175.64</v>
      </c>
      <c r="D1867" s="64">
        <v>45853</v>
      </c>
      <c r="E1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8" spans="1:5" x14ac:dyDescent="0.45">
      <c r="A1868" s="61" t="s">
        <v>157</v>
      </c>
      <c r="B1868" s="62" t="s">
        <v>80</v>
      </c>
      <c r="C1868" s="63">
        <v>6111.86</v>
      </c>
      <c r="D1868" s="64">
        <v>45541</v>
      </c>
      <c r="E1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69" spans="1:5" x14ac:dyDescent="0.45">
      <c r="A1869" s="61" t="s">
        <v>157</v>
      </c>
      <c r="B1869" s="62" t="s">
        <v>81</v>
      </c>
      <c r="C1869" s="63">
        <v>6093.24</v>
      </c>
      <c r="D1869" s="64">
        <v>45519</v>
      </c>
      <c r="E1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0" spans="1:5" x14ac:dyDescent="0.45">
      <c r="A1870" s="61" t="s">
        <v>157</v>
      </c>
      <c r="B1870" s="62" t="s">
        <v>82</v>
      </c>
      <c r="C1870" s="63">
        <v>1658.69</v>
      </c>
      <c r="D1870" s="64">
        <v>45519</v>
      </c>
      <c r="E1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1" spans="1:5" x14ac:dyDescent="0.45">
      <c r="A1871" s="61" t="s">
        <v>157</v>
      </c>
      <c r="B1871" s="62" t="s">
        <v>83</v>
      </c>
      <c r="C1871" s="63">
        <v>5907.53</v>
      </c>
      <c r="D1871" s="64">
        <v>45519</v>
      </c>
      <c r="E1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2" spans="1:5" x14ac:dyDescent="0.45">
      <c r="A1872" s="61" t="s">
        <v>157</v>
      </c>
      <c r="B1872" s="62" t="s">
        <v>84</v>
      </c>
      <c r="C1872" s="63">
        <v>1608.14</v>
      </c>
      <c r="D1872" s="64">
        <v>45519</v>
      </c>
      <c r="E1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3" spans="1:5" x14ac:dyDescent="0.45">
      <c r="A1873" s="61" t="s">
        <v>157</v>
      </c>
      <c r="B1873" s="62" t="s">
        <v>85</v>
      </c>
      <c r="C1873" s="63">
        <v>5907.53</v>
      </c>
      <c r="D1873" s="64">
        <v>45877</v>
      </c>
      <c r="E1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74" spans="1:5" x14ac:dyDescent="0.45">
      <c r="A1874" s="61" t="s">
        <v>157</v>
      </c>
      <c r="B1874" s="62" t="s">
        <v>86</v>
      </c>
      <c r="C1874" s="63">
        <v>480.79</v>
      </c>
      <c r="D1874" s="64">
        <v>45877</v>
      </c>
      <c r="E1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75" spans="1:5" x14ac:dyDescent="0.45">
      <c r="A1875" s="61" t="s">
        <v>157</v>
      </c>
      <c r="B1875" s="62" t="s">
        <v>87</v>
      </c>
      <c r="C1875" s="63">
        <v>8995.56</v>
      </c>
      <c r="D1875" s="64">
        <v>45519</v>
      </c>
      <c r="E1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6" spans="1:5" x14ac:dyDescent="0.45">
      <c r="A1876" s="61" t="s">
        <v>157</v>
      </c>
      <c r="B1876" s="62" t="s">
        <v>88</v>
      </c>
      <c r="C1876" s="63">
        <v>2358.09</v>
      </c>
      <c r="D1876" s="64">
        <v>45519</v>
      </c>
      <c r="E1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7" spans="1:5" x14ac:dyDescent="0.45">
      <c r="A1877" s="61" t="s">
        <v>157</v>
      </c>
      <c r="B1877" s="62" t="s">
        <v>89</v>
      </c>
      <c r="C1877" s="63">
        <v>5937.67</v>
      </c>
      <c r="D1877" s="64">
        <v>45519</v>
      </c>
      <c r="E1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8" spans="1:5" x14ac:dyDescent="0.45">
      <c r="A1878" s="61" t="s">
        <v>157</v>
      </c>
      <c r="B1878" s="62" t="s">
        <v>90</v>
      </c>
      <c r="C1878" s="63">
        <v>1556.5</v>
      </c>
      <c r="D1878" s="64">
        <v>45519</v>
      </c>
      <c r="E1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79" spans="1:5" x14ac:dyDescent="0.45">
      <c r="A1879" s="61" t="s">
        <v>157</v>
      </c>
      <c r="B1879" s="62" t="s">
        <v>91</v>
      </c>
      <c r="C1879" s="63">
        <v>5937.67</v>
      </c>
      <c r="D1879" s="64">
        <v>45762</v>
      </c>
      <c r="E1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0" spans="1:5" x14ac:dyDescent="0.45">
      <c r="A1880" s="61" t="s">
        <v>157</v>
      </c>
      <c r="B1880" s="62" t="s">
        <v>92</v>
      </c>
      <c r="C1880" s="63">
        <v>432.37</v>
      </c>
      <c r="D1880" s="64">
        <v>45762</v>
      </c>
      <c r="E1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1" spans="1:5" x14ac:dyDescent="0.45">
      <c r="A1881" s="61" t="s">
        <v>157</v>
      </c>
      <c r="B1881" s="62" t="s">
        <v>93</v>
      </c>
      <c r="C1881" s="63">
        <v>56464.66</v>
      </c>
      <c r="D1881" s="64">
        <v>45519</v>
      </c>
      <c r="E1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2" spans="1:5" x14ac:dyDescent="0.45">
      <c r="A1882" s="61" t="s">
        <v>157</v>
      </c>
      <c r="B1882" s="62" t="s">
        <v>94</v>
      </c>
      <c r="C1882" s="63">
        <v>14801.62</v>
      </c>
      <c r="D1882" s="64">
        <v>45519</v>
      </c>
      <c r="E1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3" spans="1:5" x14ac:dyDescent="0.45">
      <c r="A1883" s="61" t="s">
        <v>157</v>
      </c>
      <c r="B1883" s="62" t="s">
        <v>95</v>
      </c>
      <c r="C1883" s="63">
        <v>758.93</v>
      </c>
      <c r="D1883" s="64">
        <v>45961</v>
      </c>
      <c r="E1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84" spans="1:5" x14ac:dyDescent="0.45">
      <c r="A1884" s="61" t="s">
        <v>157</v>
      </c>
      <c r="B1884" s="62" t="s">
        <v>96</v>
      </c>
      <c r="C1884" s="63">
        <v>55.27</v>
      </c>
      <c r="D1884" s="64">
        <v>45961</v>
      </c>
      <c r="E1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85" spans="1:5" x14ac:dyDescent="0.45">
      <c r="A1885" s="61" t="s">
        <v>158</v>
      </c>
      <c r="B1885" s="62" t="s">
        <v>47</v>
      </c>
      <c r="C1885" s="63">
        <v>2598.39</v>
      </c>
      <c r="D1885" s="64">
        <v>45519</v>
      </c>
      <c r="E1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6" spans="1:5" x14ac:dyDescent="0.45">
      <c r="A1886" s="61" t="s">
        <v>158</v>
      </c>
      <c r="B1886" s="62" t="s">
        <v>49</v>
      </c>
      <c r="C1886" s="63">
        <v>2512.7399999999998</v>
      </c>
      <c r="D1886" s="64">
        <v>45519</v>
      </c>
      <c r="E1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7" spans="1:5" x14ac:dyDescent="0.45">
      <c r="A1887" s="61" t="s">
        <v>158</v>
      </c>
      <c r="B1887" s="62" t="s">
        <v>51</v>
      </c>
      <c r="C1887" s="63">
        <v>2512.7399999999998</v>
      </c>
      <c r="D1887" s="64">
        <v>45877</v>
      </c>
      <c r="E1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88" spans="1:5" x14ac:dyDescent="0.45">
      <c r="A1888" s="61" t="s">
        <v>158</v>
      </c>
      <c r="B1888" s="62" t="s">
        <v>53</v>
      </c>
      <c r="C1888" s="63">
        <v>2970</v>
      </c>
      <c r="D1888" s="64">
        <v>45519</v>
      </c>
      <c r="E1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89" spans="1:5" x14ac:dyDescent="0.45">
      <c r="A1889" s="61" t="s">
        <v>158</v>
      </c>
      <c r="B1889" s="62" t="s">
        <v>55</v>
      </c>
      <c r="C1889" s="63">
        <v>2328.31</v>
      </c>
      <c r="D1889" s="64">
        <v>45519</v>
      </c>
      <c r="E1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90" spans="1:5" x14ac:dyDescent="0.45">
      <c r="A1890" s="61" t="s">
        <v>158</v>
      </c>
      <c r="B1890" s="62" t="s">
        <v>57</v>
      </c>
      <c r="C1890" s="63">
        <v>4652.93</v>
      </c>
      <c r="D1890" s="64">
        <v>45877</v>
      </c>
      <c r="E1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91" spans="1:5" x14ac:dyDescent="0.45">
      <c r="A1891" s="61" t="s">
        <v>158</v>
      </c>
      <c r="B1891" s="62" t="s">
        <v>40</v>
      </c>
      <c r="C1891" s="63">
        <v>6950.44</v>
      </c>
      <c r="D1891" s="64">
        <v>44880</v>
      </c>
      <c r="E1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92" spans="1:5" x14ac:dyDescent="0.45">
      <c r="A1892" s="61" t="s">
        <v>158</v>
      </c>
      <c r="B1892" s="62" t="s">
        <v>41</v>
      </c>
      <c r="C1892" s="63">
        <v>7304.57</v>
      </c>
      <c r="D1892" s="64">
        <v>44925</v>
      </c>
      <c r="E1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893" spans="1:5" x14ac:dyDescent="0.45">
      <c r="A1893" s="61" t="s">
        <v>158</v>
      </c>
      <c r="B1893" s="62" t="s">
        <v>42</v>
      </c>
      <c r="C1893" s="63">
        <v>6155.39</v>
      </c>
      <c r="D1893" s="64">
        <v>45139</v>
      </c>
      <c r="E1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94" spans="1:5" x14ac:dyDescent="0.45">
      <c r="A1894" s="61" t="s">
        <v>158</v>
      </c>
      <c r="B1894" s="62" t="s">
        <v>43</v>
      </c>
      <c r="C1894" s="63">
        <v>7785.52</v>
      </c>
      <c r="D1894" s="64">
        <v>45504</v>
      </c>
      <c r="E1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95" spans="1:5" x14ac:dyDescent="0.45">
      <c r="A1895" s="61" t="s">
        <v>158</v>
      </c>
      <c r="B1895" s="62" t="s">
        <v>44</v>
      </c>
      <c r="C1895" s="63">
        <v>7785.52</v>
      </c>
      <c r="D1895" s="64">
        <v>45877</v>
      </c>
      <c r="E1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896" spans="1:5" x14ac:dyDescent="0.45">
      <c r="A1896" s="61" t="s">
        <v>158</v>
      </c>
      <c r="B1896" s="62" t="s">
        <v>45</v>
      </c>
      <c r="C1896" s="63">
        <v>3457.95</v>
      </c>
      <c r="D1896" s="64">
        <v>45412</v>
      </c>
      <c r="E1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97" spans="1:5" x14ac:dyDescent="0.45">
      <c r="A1897" s="61" t="s">
        <v>158</v>
      </c>
      <c r="B1897" s="62" t="s">
        <v>72</v>
      </c>
      <c r="C1897" s="63">
        <v>6805.26</v>
      </c>
      <c r="D1897" s="64">
        <v>45488</v>
      </c>
      <c r="E1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898" spans="1:5" x14ac:dyDescent="0.45">
      <c r="A1898" s="61" t="s">
        <v>158</v>
      </c>
      <c r="B1898" s="62" t="s">
        <v>74</v>
      </c>
      <c r="C1898" s="63">
        <v>7529.79</v>
      </c>
      <c r="D1898" s="64">
        <v>45853</v>
      </c>
      <c r="E1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899" spans="1:5" x14ac:dyDescent="0.45">
      <c r="A1899" s="61" t="s">
        <v>158</v>
      </c>
      <c r="B1899" s="62" t="s">
        <v>76</v>
      </c>
      <c r="C1899" s="63">
        <v>982.15</v>
      </c>
      <c r="D1899" s="64">
        <v>45853</v>
      </c>
      <c r="E1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0" spans="1:5" x14ac:dyDescent="0.45">
      <c r="A1900" s="61" t="s">
        <v>158</v>
      </c>
      <c r="B1900" s="62" t="s">
        <v>78</v>
      </c>
      <c r="C1900" s="63">
        <v>934.32</v>
      </c>
      <c r="D1900" s="64">
        <v>45853</v>
      </c>
      <c r="E1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1" spans="1:5" x14ac:dyDescent="0.45">
      <c r="A1901" s="61" t="s">
        <v>158</v>
      </c>
      <c r="B1901" s="62" t="s">
        <v>80</v>
      </c>
      <c r="C1901" s="63">
        <v>1875.76</v>
      </c>
      <c r="D1901" s="64">
        <v>45546</v>
      </c>
      <c r="E1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2" spans="1:5" x14ac:dyDescent="0.45">
      <c r="A1902" s="61" t="s">
        <v>158</v>
      </c>
      <c r="B1902" s="62" t="s">
        <v>81</v>
      </c>
      <c r="C1902" s="63">
        <v>2360.2600000000002</v>
      </c>
      <c r="D1902" s="64">
        <v>45519</v>
      </c>
      <c r="E1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3" spans="1:5" x14ac:dyDescent="0.45">
      <c r="A1903" s="61" t="s">
        <v>158</v>
      </c>
      <c r="B1903" s="62" t="s">
        <v>83</v>
      </c>
      <c r="C1903" s="63">
        <v>2288.33</v>
      </c>
      <c r="D1903" s="64">
        <v>45519</v>
      </c>
      <c r="E1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4" spans="1:5" x14ac:dyDescent="0.45">
      <c r="A1904" s="61" t="s">
        <v>158</v>
      </c>
      <c r="B1904" s="62" t="s">
        <v>85</v>
      </c>
      <c r="C1904" s="63">
        <v>2288.33</v>
      </c>
      <c r="D1904" s="64">
        <v>45877</v>
      </c>
      <c r="E1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05" spans="1:5" x14ac:dyDescent="0.45">
      <c r="A1905" s="61" t="s">
        <v>158</v>
      </c>
      <c r="B1905" s="62" t="s">
        <v>87</v>
      </c>
      <c r="C1905" s="63">
        <v>3484.5</v>
      </c>
      <c r="D1905" s="64">
        <v>45519</v>
      </c>
      <c r="E1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6" spans="1:5" x14ac:dyDescent="0.45">
      <c r="A1906" s="61" t="s">
        <v>158</v>
      </c>
      <c r="B1906" s="62" t="s">
        <v>89</v>
      </c>
      <c r="C1906" s="63">
        <v>2300</v>
      </c>
      <c r="D1906" s="64">
        <v>45519</v>
      </c>
      <c r="E1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7" spans="1:5" x14ac:dyDescent="0.45">
      <c r="A1907" s="61" t="s">
        <v>158</v>
      </c>
      <c r="B1907" s="62" t="s">
        <v>91</v>
      </c>
      <c r="C1907" s="63">
        <v>2300</v>
      </c>
      <c r="D1907" s="64">
        <v>45762</v>
      </c>
      <c r="E1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8" spans="1:5" x14ac:dyDescent="0.45">
      <c r="A1908" s="61" t="s">
        <v>158</v>
      </c>
      <c r="B1908" s="62" t="s">
        <v>93</v>
      </c>
      <c r="C1908" s="63">
        <v>21872.01</v>
      </c>
      <c r="D1908" s="64">
        <v>45519</v>
      </c>
      <c r="E1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09" spans="1:5" x14ac:dyDescent="0.45">
      <c r="A1909" s="61" t="s">
        <v>158</v>
      </c>
      <c r="B1909" s="62" t="s">
        <v>95</v>
      </c>
      <c r="C1909" s="63">
        <v>293.98</v>
      </c>
      <c r="D1909" s="64">
        <v>45961</v>
      </c>
      <c r="E1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10" spans="1:5" x14ac:dyDescent="0.45">
      <c r="A1910" s="61" t="s">
        <v>159</v>
      </c>
      <c r="B1910" s="62" t="s">
        <v>47</v>
      </c>
      <c r="C1910" s="63">
        <v>32548.39</v>
      </c>
      <c r="D1910" s="64">
        <v>45519</v>
      </c>
      <c r="E1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11" spans="1:5" x14ac:dyDescent="0.45">
      <c r="A1911" s="61" t="s">
        <v>159</v>
      </c>
      <c r="B1911" s="62" t="s">
        <v>49</v>
      </c>
      <c r="C1911" s="63">
        <v>31475.45</v>
      </c>
      <c r="D1911" s="64">
        <v>45519</v>
      </c>
      <c r="E1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12" spans="1:5" x14ac:dyDescent="0.45">
      <c r="A1912" s="61" t="s">
        <v>159</v>
      </c>
      <c r="B1912" s="62" t="s">
        <v>51</v>
      </c>
      <c r="C1912" s="63">
        <v>31475.45</v>
      </c>
      <c r="D1912" s="64">
        <v>45877</v>
      </c>
      <c r="E1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13" spans="1:5" x14ac:dyDescent="0.45">
      <c r="A1913" s="61" t="s">
        <v>159</v>
      </c>
      <c r="B1913" s="62" t="s">
        <v>53</v>
      </c>
      <c r="C1913" s="63">
        <v>37203.32</v>
      </c>
      <c r="D1913" s="64">
        <v>45519</v>
      </c>
      <c r="E1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14" spans="1:5" x14ac:dyDescent="0.45">
      <c r="A1914" s="61" t="s">
        <v>159</v>
      </c>
      <c r="B1914" s="62" t="s">
        <v>55</v>
      </c>
      <c r="C1914" s="63">
        <v>29165.23</v>
      </c>
      <c r="D1914" s="64">
        <v>45519</v>
      </c>
      <c r="E1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15" spans="1:5" x14ac:dyDescent="0.45">
      <c r="A1915" s="61" t="s">
        <v>159</v>
      </c>
      <c r="B1915" s="62" t="s">
        <v>57</v>
      </c>
      <c r="C1915" s="63">
        <v>58284.24</v>
      </c>
      <c r="D1915" s="64">
        <v>45877</v>
      </c>
      <c r="E1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16" spans="1:5" x14ac:dyDescent="0.45">
      <c r="A1916" s="61" t="s">
        <v>159</v>
      </c>
      <c r="B1916" s="62" t="s">
        <v>40</v>
      </c>
      <c r="C1916" s="63">
        <v>87063.679999999993</v>
      </c>
      <c r="D1916" s="64">
        <v>44880</v>
      </c>
      <c r="E1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17" spans="1:5" x14ac:dyDescent="0.45">
      <c r="A1917" s="61" t="s">
        <v>159</v>
      </c>
      <c r="B1917" s="62" t="s">
        <v>41</v>
      </c>
      <c r="C1917" s="63">
        <v>91499.68</v>
      </c>
      <c r="D1917" s="64">
        <v>44925</v>
      </c>
      <c r="E1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18" spans="1:5" x14ac:dyDescent="0.45">
      <c r="A1918" s="61" t="s">
        <v>159</v>
      </c>
      <c r="B1918" s="62" t="s">
        <v>42</v>
      </c>
      <c r="C1918" s="63">
        <v>77104.600000000006</v>
      </c>
      <c r="D1918" s="64">
        <v>45140</v>
      </c>
      <c r="E1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19" spans="1:5" x14ac:dyDescent="0.45">
      <c r="A1919" s="61" t="s">
        <v>159</v>
      </c>
      <c r="B1919" s="62" t="s">
        <v>43</v>
      </c>
      <c r="C1919" s="63">
        <v>97524.25</v>
      </c>
      <c r="D1919" s="64">
        <v>45504</v>
      </c>
      <c r="E1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20" spans="1:5" x14ac:dyDescent="0.45">
      <c r="A1920" s="61" t="s">
        <v>159</v>
      </c>
      <c r="B1920" s="62" t="s">
        <v>44</v>
      </c>
      <c r="C1920" s="63">
        <v>97524.25</v>
      </c>
      <c r="D1920" s="64">
        <v>45877</v>
      </c>
      <c r="E1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21" spans="1:5" x14ac:dyDescent="0.45">
      <c r="A1921" s="61" t="s">
        <v>159</v>
      </c>
      <c r="B1921" s="62" t="s">
        <v>45</v>
      </c>
      <c r="C1921" s="63">
        <v>43315.48</v>
      </c>
      <c r="D1921" s="64">
        <v>45412</v>
      </c>
      <c r="E1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22" spans="1:5" x14ac:dyDescent="0.45">
      <c r="A1922" s="61" t="s">
        <v>159</v>
      </c>
      <c r="B1922" s="62" t="s">
        <v>66</v>
      </c>
      <c r="C1922" s="63">
        <v>30995.23</v>
      </c>
      <c r="D1922" s="64">
        <v>44985</v>
      </c>
      <c r="E1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23" spans="1:5" x14ac:dyDescent="0.45">
      <c r="A1923" s="61" t="s">
        <v>159</v>
      </c>
      <c r="B1923" s="62" t="s">
        <v>68</v>
      </c>
      <c r="C1923" s="63">
        <v>72312.5</v>
      </c>
      <c r="D1923" s="64">
        <v>44985</v>
      </c>
      <c r="E1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24" spans="1:5" x14ac:dyDescent="0.45">
      <c r="A1924" s="61" t="s">
        <v>159</v>
      </c>
      <c r="B1924" s="62" t="s">
        <v>70</v>
      </c>
      <c r="C1924" s="63">
        <v>54404.67</v>
      </c>
      <c r="D1924" s="64">
        <v>45127</v>
      </c>
      <c r="E1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25" spans="1:5" x14ac:dyDescent="0.45">
      <c r="A1925" s="61" t="s">
        <v>159</v>
      </c>
      <c r="B1925" s="62" t="s">
        <v>72</v>
      </c>
      <c r="C1925" s="63">
        <v>85245.06</v>
      </c>
      <c r="D1925" s="64">
        <v>45488</v>
      </c>
      <c r="E1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26" spans="1:5" x14ac:dyDescent="0.45">
      <c r="A1926" s="61" t="s">
        <v>159</v>
      </c>
      <c r="B1926" s="62" t="s">
        <v>74</v>
      </c>
      <c r="C1926" s="63">
        <v>94320.87</v>
      </c>
      <c r="D1926" s="64">
        <v>45853</v>
      </c>
      <c r="E1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27" spans="1:5" x14ac:dyDescent="0.45">
      <c r="A1927" s="61" t="s">
        <v>159</v>
      </c>
      <c r="B1927" s="62" t="s">
        <v>76</v>
      </c>
      <c r="C1927" s="63">
        <v>12302.76</v>
      </c>
      <c r="D1927" s="64">
        <v>45853</v>
      </c>
      <c r="E1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28" spans="1:5" x14ac:dyDescent="0.45">
      <c r="A1928" s="61" t="s">
        <v>159</v>
      </c>
      <c r="B1928" s="62" t="s">
        <v>78</v>
      </c>
      <c r="C1928" s="63">
        <v>11703.68</v>
      </c>
      <c r="D1928" s="64">
        <v>45853</v>
      </c>
      <c r="E1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29" spans="1:5" x14ac:dyDescent="0.45">
      <c r="A1929" s="61" t="s">
        <v>159</v>
      </c>
      <c r="B1929" s="62" t="s">
        <v>80</v>
      </c>
      <c r="C1929" s="63">
        <v>23496.46</v>
      </c>
      <c r="D1929" s="64">
        <v>45541</v>
      </c>
      <c r="E1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0" spans="1:5" x14ac:dyDescent="0.45">
      <c r="A1930" s="61" t="s">
        <v>159</v>
      </c>
      <c r="B1930" s="62" t="s">
        <v>81</v>
      </c>
      <c r="C1930" s="63">
        <v>29565.46</v>
      </c>
      <c r="D1930" s="64">
        <v>45519</v>
      </c>
      <c r="E1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1" spans="1:5" x14ac:dyDescent="0.45">
      <c r="A1931" s="61" t="s">
        <v>159</v>
      </c>
      <c r="B1931" s="62" t="s">
        <v>83</v>
      </c>
      <c r="C1931" s="63">
        <v>28664.39</v>
      </c>
      <c r="D1931" s="64">
        <v>45519</v>
      </c>
      <c r="E1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2" spans="1:5" x14ac:dyDescent="0.45">
      <c r="A1932" s="61" t="s">
        <v>159</v>
      </c>
      <c r="B1932" s="62" t="s">
        <v>85</v>
      </c>
      <c r="C1932" s="63">
        <v>28664.39</v>
      </c>
      <c r="D1932" s="64">
        <v>45877</v>
      </c>
      <c r="E1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33" spans="1:5" x14ac:dyDescent="0.45">
      <c r="A1933" s="61" t="s">
        <v>159</v>
      </c>
      <c r="B1933" s="62" t="s">
        <v>87</v>
      </c>
      <c r="C1933" s="63">
        <v>43648.03</v>
      </c>
      <c r="D1933" s="64">
        <v>45519</v>
      </c>
      <c r="E1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4" spans="1:5" x14ac:dyDescent="0.45">
      <c r="A1934" s="61" t="s">
        <v>159</v>
      </c>
      <c r="B1934" s="62" t="s">
        <v>89</v>
      </c>
      <c r="C1934" s="63">
        <v>28810.62</v>
      </c>
      <c r="D1934" s="64">
        <v>45519</v>
      </c>
      <c r="E1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5" spans="1:5" x14ac:dyDescent="0.45">
      <c r="A1935" s="61" t="s">
        <v>159</v>
      </c>
      <c r="B1935" s="62" t="s">
        <v>91</v>
      </c>
      <c r="C1935" s="63">
        <v>28810.62</v>
      </c>
      <c r="D1935" s="64">
        <v>45762</v>
      </c>
      <c r="E1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6" spans="1:5" x14ac:dyDescent="0.45">
      <c r="A1936" s="61" t="s">
        <v>159</v>
      </c>
      <c r="B1936" s="62" t="s">
        <v>93</v>
      </c>
      <c r="C1936" s="63">
        <v>273976.5</v>
      </c>
      <c r="D1936" s="64">
        <v>45519</v>
      </c>
      <c r="E1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7" spans="1:5" x14ac:dyDescent="0.45">
      <c r="A1937" s="61" t="s">
        <v>159</v>
      </c>
      <c r="B1937" s="62" t="s">
        <v>95</v>
      </c>
      <c r="C1937" s="63">
        <v>3682.48</v>
      </c>
      <c r="D1937" s="64">
        <v>45961</v>
      </c>
      <c r="E1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38" spans="1:5" x14ac:dyDescent="0.45">
      <c r="A1938" s="61" t="s">
        <v>160</v>
      </c>
      <c r="B1938" s="62" t="s">
        <v>47</v>
      </c>
      <c r="C1938" s="63">
        <v>157994.51</v>
      </c>
      <c r="D1938" s="64">
        <v>45519</v>
      </c>
      <c r="E1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39" spans="1:5" x14ac:dyDescent="0.45">
      <c r="A1939" s="61" t="s">
        <v>160</v>
      </c>
      <c r="B1939" s="62" t="s">
        <v>48</v>
      </c>
      <c r="C1939" s="63">
        <v>43008.93</v>
      </c>
      <c r="D1939" s="64">
        <v>45519</v>
      </c>
      <c r="E1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0" spans="1:5" x14ac:dyDescent="0.45">
      <c r="A1940" s="61" t="s">
        <v>160</v>
      </c>
      <c r="B1940" s="62" t="s">
        <v>49</v>
      </c>
      <c r="C1940" s="63">
        <v>152786.26999999999</v>
      </c>
      <c r="D1940" s="64">
        <v>45519</v>
      </c>
      <c r="E1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1" spans="1:5" x14ac:dyDescent="0.45">
      <c r="A1941" s="61" t="s">
        <v>160</v>
      </c>
      <c r="B1941" s="62" t="s">
        <v>50</v>
      </c>
      <c r="C1941" s="63">
        <v>41591.15</v>
      </c>
      <c r="D1941" s="64">
        <v>45519</v>
      </c>
      <c r="E1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2" spans="1:5" x14ac:dyDescent="0.45">
      <c r="A1942" s="61" t="s">
        <v>160</v>
      </c>
      <c r="B1942" s="62" t="s">
        <v>51</v>
      </c>
      <c r="C1942" s="63">
        <v>152786.26999999999</v>
      </c>
      <c r="D1942" s="64">
        <v>45877</v>
      </c>
      <c r="E1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43" spans="1:5" x14ac:dyDescent="0.45">
      <c r="A1943" s="61" t="s">
        <v>160</v>
      </c>
      <c r="B1943" s="62" t="s">
        <v>52</v>
      </c>
      <c r="C1943" s="63">
        <v>41591.15</v>
      </c>
      <c r="D1943" s="64">
        <v>45877</v>
      </c>
      <c r="E1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44" spans="1:5" x14ac:dyDescent="0.45">
      <c r="A1944" s="61" t="s">
        <v>160</v>
      </c>
      <c r="B1944" s="62" t="s">
        <v>53</v>
      </c>
      <c r="C1944" s="63">
        <v>180590.19</v>
      </c>
      <c r="D1944" s="64">
        <v>45519</v>
      </c>
      <c r="E1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5" spans="1:5" x14ac:dyDescent="0.45">
      <c r="A1945" s="61" t="s">
        <v>160</v>
      </c>
      <c r="B1945" s="62" t="s">
        <v>54</v>
      </c>
      <c r="C1945" s="63">
        <v>47339.83</v>
      </c>
      <c r="D1945" s="64">
        <v>45519</v>
      </c>
      <c r="E1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6" spans="1:5" x14ac:dyDescent="0.45">
      <c r="A1946" s="61" t="s">
        <v>160</v>
      </c>
      <c r="B1946" s="62" t="s">
        <v>55</v>
      </c>
      <c r="C1946" s="63">
        <v>141572.15</v>
      </c>
      <c r="D1946" s="64">
        <v>45519</v>
      </c>
      <c r="E1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7" spans="1:5" x14ac:dyDescent="0.45">
      <c r="A1947" s="61" t="s">
        <v>160</v>
      </c>
      <c r="B1947" s="62" t="s">
        <v>56</v>
      </c>
      <c r="C1947" s="63">
        <v>37111.65</v>
      </c>
      <c r="D1947" s="64">
        <v>45519</v>
      </c>
      <c r="E1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48" spans="1:5" x14ac:dyDescent="0.45">
      <c r="A1948" s="61" t="s">
        <v>160</v>
      </c>
      <c r="B1948" s="62" t="s">
        <v>57</v>
      </c>
      <c r="C1948" s="63">
        <v>282919.96999999997</v>
      </c>
      <c r="D1948" s="64">
        <v>45877</v>
      </c>
      <c r="E1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49" spans="1:5" x14ac:dyDescent="0.45">
      <c r="A1949" s="61" t="s">
        <v>160</v>
      </c>
      <c r="B1949" s="62" t="s">
        <v>58</v>
      </c>
      <c r="C1949" s="63">
        <v>74164.5</v>
      </c>
      <c r="D1949" s="64">
        <v>45877</v>
      </c>
      <c r="E1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50" spans="1:5" x14ac:dyDescent="0.45">
      <c r="A1950" s="61" t="s">
        <v>160</v>
      </c>
      <c r="B1950" s="62" t="s">
        <v>40</v>
      </c>
      <c r="C1950" s="63">
        <v>422619.4</v>
      </c>
      <c r="D1950" s="64">
        <v>44880</v>
      </c>
      <c r="E1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51" spans="1:5" x14ac:dyDescent="0.45">
      <c r="A1951" s="61" t="s">
        <v>160</v>
      </c>
      <c r="B1951" s="62" t="s">
        <v>59</v>
      </c>
      <c r="C1951" s="63">
        <v>94783.11</v>
      </c>
      <c r="D1951" s="64">
        <v>44880</v>
      </c>
      <c r="E1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52" spans="1:5" x14ac:dyDescent="0.45">
      <c r="A1952" s="61" t="s">
        <v>160</v>
      </c>
      <c r="B1952" s="62" t="s">
        <v>41</v>
      </c>
      <c r="C1952" s="63">
        <v>444152.39</v>
      </c>
      <c r="D1952" s="64">
        <v>44925</v>
      </c>
      <c r="E1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53" spans="1:5" x14ac:dyDescent="0.45">
      <c r="A1953" s="61" t="s">
        <v>160</v>
      </c>
      <c r="B1953" s="62" t="s">
        <v>60</v>
      </c>
      <c r="C1953" s="63">
        <v>99612.42</v>
      </c>
      <c r="D1953" s="64">
        <v>44925</v>
      </c>
      <c r="E1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54" spans="1:5" x14ac:dyDescent="0.45">
      <c r="A1954" s="61" t="s">
        <v>160</v>
      </c>
      <c r="B1954" s="62" t="s">
        <v>42</v>
      </c>
      <c r="C1954" s="63">
        <v>374276.63</v>
      </c>
      <c r="D1954" s="64">
        <v>45140</v>
      </c>
      <c r="E1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55" spans="1:5" x14ac:dyDescent="0.45">
      <c r="A1955" s="61" t="s">
        <v>160</v>
      </c>
      <c r="B1955" s="62" t="s">
        <v>61</v>
      </c>
      <c r="C1955" s="63">
        <v>83941.01</v>
      </c>
      <c r="D1955" s="64">
        <v>45140</v>
      </c>
      <c r="E1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56" spans="1:5" x14ac:dyDescent="0.45">
      <c r="A1956" s="61" t="s">
        <v>160</v>
      </c>
      <c r="B1956" s="62" t="s">
        <v>43</v>
      </c>
      <c r="C1956" s="63">
        <v>473396.52</v>
      </c>
      <c r="D1956" s="64">
        <v>45504</v>
      </c>
      <c r="E1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57" spans="1:5" x14ac:dyDescent="0.45">
      <c r="A1957" s="61" t="s">
        <v>160</v>
      </c>
      <c r="B1957" s="62" t="s">
        <v>62</v>
      </c>
      <c r="C1957" s="63">
        <v>36151.53</v>
      </c>
      <c r="D1957" s="64">
        <v>45504</v>
      </c>
      <c r="E1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58" spans="1:5" x14ac:dyDescent="0.45">
      <c r="A1958" s="61" t="s">
        <v>160</v>
      </c>
      <c r="B1958" s="62" t="s">
        <v>63</v>
      </c>
      <c r="C1958" s="63">
        <v>72341.02</v>
      </c>
      <c r="D1958" s="64">
        <v>45504</v>
      </c>
      <c r="E1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59" spans="1:5" x14ac:dyDescent="0.45">
      <c r="A1959" s="61" t="s">
        <v>160</v>
      </c>
      <c r="B1959" s="62" t="s">
        <v>44</v>
      </c>
      <c r="C1959" s="63">
        <v>473396.52</v>
      </c>
      <c r="D1959" s="64">
        <v>45877</v>
      </c>
      <c r="E1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60" spans="1:5" x14ac:dyDescent="0.45">
      <c r="A1960" s="61" t="s">
        <v>160</v>
      </c>
      <c r="B1960" s="62" t="s">
        <v>64</v>
      </c>
      <c r="C1960" s="63">
        <v>106171.17</v>
      </c>
      <c r="D1960" s="64">
        <v>45877</v>
      </c>
      <c r="E1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61" spans="1:5" x14ac:dyDescent="0.45">
      <c r="A1961" s="61" t="s">
        <v>160</v>
      </c>
      <c r="B1961" s="62" t="s">
        <v>45</v>
      </c>
      <c r="C1961" s="63">
        <v>210259.45</v>
      </c>
      <c r="D1961" s="64">
        <v>45412</v>
      </c>
      <c r="E1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62" spans="1:5" x14ac:dyDescent="0.45">
      <c r="A1962" s="61" t="s">
        <v>160</v>
      </c>
      <c r="B1962" s="62" t="s">
        <v>65</v>
      </c>
      <c r="C1962" s="63">
        <v>47156.01</v>
      </c>
      <c r="D1962" s="64">
        <v>45412</v>
      </c>
      <c r="E1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63" spans="1:5" x14ac:dyDescent="0.45">
      <c r="A1963" s="61" t="s">
        <v>160</v>
      </c>
      <c r="B1963" s="62" t="s">
        <v>66</v>
      </c>
      <c r="C1963" s="63">
        <v>150455.22</v>
      </c>
      <c r="D1963" s="64">
        <v>44985</v>
      </c>
      <c r="E1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4" spans="1:5" x14ac:dyDescent="0.45">
      <c r="A1964" s="61" t="s">
        <v>160</v>
      </c>
      <c r="B1964" s="62" t="s">
        <v>67</v>
      </c>
      <c r="C1964" s="63">
        <v>33743.4</v>
      </c>
      <c r="D1964" s="64">
        <v>44985</v>
      </c>
      <c r="E1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5" spans="1:5" x14ac:dyDescent="0.45">
      <c r="A1965" s="61" t="s">
        <v>160</v>
      </c>
      <c r="B1965" s="62" t="s">
        <v>68</v>
      </c>
      <c r="C1965" s="63">
        <v>351015.08</v>
      </c>
      <c r="D1965" s="64">
        <v>44985</v>
      </c>
      <c r="E1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6" spans="1:5" x14ac:dyDescent="0.45">
      <c r="A1966" s="61" t="s">
        <v>160</v>
      </c>
      <c r="B1966" s="62" t="s">
        <v>69</v>
      </c>
      <c r="C1966" s="63">
        <v>78724.02</v>
      </c>
      <c r="D1966" s="64">
        <v>44985</v>
      </c>
      <c r="E1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7" spans="1:5" x14ac:dyDescent="0.45">
      <c r="A1967" s="61" t="s">
        <v>160</v>
      </c>
      <c r="B1967" s="62" t="s">
        <v>70</v>
      </c>
      <c r="C1967" s="63">
        <v>264087.96999999997</v>
      </c>
      <c r="D1967" s="64">
        <v>45127</v>
      </c>
      <c r="E1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8" spans="1:5" x14ac:dyDescent="0.45">
      <c r="A1968" s="61" t="s">
        <v>160</v>
      </c>
      <c r="B1968" s="62" t="s">
        <v>71</v>
      </c>
      <c r="C1968" s="63">
        <v>59228.41</v>
      </c>
      <c r="D1968" s="64">
        <v>45127</v>
      </c>
      <c r="E1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1969" spans="1:5" x14ac:dyDescent="0.45">
      <c r="A1969" s="61" t="s">
        <v>160</v>
      </c>
      <c r="B1969" s="62" t="s">
        <v>72</v>
      </c>
      <c r="C1969" s="63">
        <v>413791.56</v>
      </c>
      <c r="D1969" s="64">
        <v>45488</v>
      </c>
      <c r="E1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70" spans="1:5" x14ac:dyDescent="0.45">
      <c r="A1970" s="61" t="s">
        <v>160</v>
      </c>
      <c r="B1970" s="62" t="s">
        <v>73</v>
      </c>
      <c r="C1970" s="63">
        <v>92803.24</v>
      </c>
      <c r="D1970" s="64">
        <v>45488</v>
      </c>
      <c r="E1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1971" spans="1:5" x14ac:dyDescent="0.45">
      <c r="A1971" s="61" t="s">
        <v>160</v>
      </c>
      <c r="B1971" s="62" t="s">
        <v>74</v>
      </c>
      <c r="C1971" s="63">
        <v>457846.86</v>
      </c>
      <c r="D1971" s="64">
        <v>45853</v>
      </c>
      <c r="E1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2" spans="1:5" x14ac:dyDescent="0.45">
      <c r="A1972" s="61" t="s">
        <v>160</v>
      </c>
      <c r="B1972" s="62" t="s">
        <v>75</v>
      </c>
      <c r="C1972" s="63">
        <v>102683.76</v>
      </c>
      <c r="D1972" s="64">
        <v>45853</v>
      </c>
      <c r="E1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3" spans="1:5" x14ac:dyDescent="0.45">
      <c r="A1973" s="61" t="s">
        <v>160</v>
      </c>
      <c r="B1973" s="62" t="s">
        <v>76</v>
      </c>
      <c r="C1973" s="63">
        <v>59719.360000000001</v>
      </c>
      <c r="D1973" s="64">
        <v>45853</v>
      </c>
      <c r="E1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4" spans="1:5" x14ac:dyDescent="0.45">
      <c r="A1974" s="61" t="s">
        <v>160</v>
      </c>
      <c r="B1974" s="62" t="s">
        <v>77</v>
      </c>
      <c r="C1974" s="63">
        <v>15654.8</v>
      </c>
      <c r="D1974" s="64">
        <v>45853</v>
      </c>
      <c r="E1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5" spans="1:5" x14ac:dyDescent="0.45">
      <c r="A1975" s="61" t="s">
        <v>160</v>
      </c>
      <c r="B1975" s="62" t="s">
        <v>78</v>
      </c>
      <c r="C1975" s="63">
        <v>56811.33</v>
      </c>
      <c r="D1975" s="64">
        <v>45853</v>
      </c>
      <c r="E1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6" spans="1:5" x14ac:dyDescent="0.45">
      <c r="A1976" s="61" t="s">
        <v>160</v>
      </c>
      <c r="B1976" s="62" t="s">
        <v>79</v>
      </c>
      <c r="C1976" s="63">
        <v>14892.5</v>
      </c>
      <c r="D1976" s="64">
        <v>45853</v>
      </c>
      <c r="E1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7" spans="1:5" x14ac:dyDescent="0.45">
      <c r="A1977" s="61" t="s">
        <v>160</v>
      </c>
      <c r="B1977" s="62" t="s">
        <v>80</v>
      </c>
      <c r="C1977" s="63">
        <v>143953.5</v>
      </c>
      <c r="D1977" s="64">
        <v>45541</v>
      </c>
      <c r="E1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8" spans="1:5" x14ac:dyDescent="0.45">
      <c r="A1978" s="61" t="s">
        <v>160</v>
      </c>
      <c r="B1978" s="62" t="s">
        <v>81</v>
      </c>
      <c r="C1978" s="63">
        <v>143514.93</v>
      </c>
      <c r="D1978" s="64">
        <v>45519</v>
      </c>
      <c r="E1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79" spans="1:5" x14ac:dyDescent="0.45">
      <c r="A1979" s="61" t="s">
        <v>160</v>
      </c>
      <c r="B1979" s="62" t="s">
        <v>82</v>
      </c>
      <c r="C1979" s="63">
        <v>39067.33</v>
      </c>
      <c r="D1979" s="64">
        <v>45519</v>
      </c>
      <c r="E1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0" spans="1:5" x14ac:dyDescent="0.45">
      <c r="A1980" s="61" t="s">
        <v>160</v>
      </c>
      <c r="B1980" s="62" t="s">
        <v>83</v>
      </c>
      <c r="C1980" s="63">
        <v>139141</v>
      </c>
      <c r="D1980" s="64">
        <v>45519</v>
      </c>
      <c r="E1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1" spans="1:5" x14ac:dyDescent="0.45">
      <c r="A1981" s="61" t="s">
        <v>160</v>
      </c>
      <c r="B1981" s="62" t="s">
        <v>84</v>
      </c>
      <c r="C1981" s="63">
        <v>37876.660000000003</v>
      </c>
      <c r="D1981" s="64">
        <v>45519</v>
      </c>
      <c r="E1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2" spans="1:5" x14ac:dyDescent="0.45">
      <c r="A1982" s="61" t="s">
        <v>160</v>
      </c>
      <c r="B1982" s="62" t="s">
        <v>85</v>
      </c>
      <c r="C1982" s="63">
        <v>139141</v>
      </c>
      <c r="D1982" s="64">
        <v>45877</v>
      </c>
      <c r="E1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83" spans="1:5" x14ac:dyDescent="0.45">
      <c r="A1983" s="61" t="s">
        <v>160</v>
      </c>
      <c r="B1983" s="62" t="s">
        <v>86</v>
      </c>
      <c r="C1983" s="63">
        <v>37876.660000000003</v>
      </c>
      <c r="D1983" s="64">
        <v>45877</v>
      </c>
      <c r="E1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84" spans="1:5" x14ac:dyDescent="0.45">
      <c r="A1984" s="61" t="s">
        <v>160</v>
      </c>
      <c r="B1984" s="62" t="s">
        <v>87</v>
      </c>
      <c r="C1984" s="63">
        <v>211873.73</v>
      </c>
      <c r="D1984" s="64">
        <v>45519</v>
      </c>
      <c r="E1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5" spans="1:5" x14ac:dyDescent="0.45">
      <c r="A1985" s="61" t="s">
        <v>160</v>
      </c>
      <c r="B1985" s="62" t="s">
        <v>88</v>
      </c>
      <c r="C1985" s="63">
        <v>55540.480000000003</v>
      </c>
      <c r="D1985" s="64">
        <v>45519</v>
      </c>
      <c r="E1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6" spans="1:5" x14ac:dyDescent="0.45">
      <c r="A1986" s="61" t="s">
        <v>160</v>
      </c>
      <c r="B1986" s="62" t="s">
        <v>89</v>
      </c>
      <c r="C1986" s="63">
        <v>139850.82</v>
      </c>
      <c r="D1986" s="64">
        <v>45519</v>
      </c>
      <c r="E1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7" spans="1:5" x14ac:dyDescent="0.45">
      <c r="A1987" s="61" t="s">
        <v>160</v>
      </c>
      <c r="B1987" s="62" t="s">
        <v>90</v>
      </c>
      <c r="C1987" s="63">
        <v>36660.43</v>
      </c>
      <c r="D1987" s="64">
        <v>45519</v>
      </c>
      <c r="E1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8" spans="1:5" x14ac:dyDescent="0.45">
      <c r="A1988" s="61" t="s">
        <v>160</v>
      </c>
      <c r="B1988" s="62" t="s">
        <v>91</v>
      </c>
      <c r="C1988" s="63">
        <v>139850.82</v>
      </c>
      <c r="D1988" s="64">
        <v>45762</v>
      </c>
      <c r="E1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89" spans="1:5" x14ac:dyDescent="0.45">
      <c r="A1989" s="61" t="s">
        <v>160</v>
      </c>
      <c r="B1989" s="62" t="s">
        <v>92</v>
      </c>
      <c r="C1989" s="63">
        <v>36660.43</v>
      </c>
      <c r="D1989" s="64">
        <v>45762</v>
      </c>
      <c r="E1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0" spans="1:5" x14ac:dyDescent="0.45">
      <c r="A1990" s="61" t="s">
        <v>160</v>
      </c>
      <c r="B1990" s="62" t="s">
        <v>93</v>
      </c>
      <c r="C1990" s="63">
        <v>1329920.68</v>
      </c>
      <c r="D1990" s="64">
        <v>45519</v>
      </c>
      <c r="E1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1" spans="1:5" x14ac:dyDescent="0.45">
      <c r="A1991" s="61" t="s">
        <v>160</v>
      </c>
      <c r="B1991" s="62" t="s">
        <v>94</v>
      </c>
      <c r="C1991" s="63">
        <v>348624.77</v>
      </c>
      <c r="D1991" s="64">
        <v>45519</v>
      </c>
      <c r="E1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2" spans="1:5" x14ac:dyDescent="0.45">
      <c r="A1992" s="61" t="s">
        <v>160</v>
      </c>
      <c r="B1992" s="62" t="s">
        <v>95</v>
      </c>
      <c r="C1992" s="63">
        <v>17875.28</v>
      </c>
      <c r="D1992" s="64">
        <v>45961</v>
      </c>
      <c r="E1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93" spans="1:5" x14ac:dyDescent="0.45">
      <c r="A1993" s="61" t="s">
        <v>160</v>
      </c>
      <c r="B1993" s="62" t="s">
        <v>96</v>
      </c>
      <c r="C1993" s="63">
        <v>4685.82</v>
      </c>
      <c r="D1993" s="64">
        <v>45961</v>
      </c>
      <c r="E1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94" spans="1:5" x14ac:dyDescent="0.45">
      <c r="A1994" s="61" t="s">
        <v>161</v>
      </c>
      <c r="B1994" s="62" t="s">
        <v>47</v>
      </c>
      <c r="C1994" s="63">
        <v>6315.5</v>
      </c>
      <c r="D1994" s="64">
        <v>45580</v>
      </c>
      <c r="E1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5" spans="1:5" x14ac:dyDescent="0.45">
      <c r="A1995" s="61" t="s">
        <v>161</v>
      </c>
      <c r="B1995" s="62" t="s">
        <v>48</v>
      </c>
      <c r="C1995" s="63">
        <v>1719.19</v>
      </c>
      <c r="D1995" s="64">
        <v>45580</v>
      </c>
      <c r="E1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6" spans="1:5" x14ac:dyDescent="0.45">
      <c r="A1996" s="61" t="s">
        <v>161</v>
      </c>
      <c r="B1996" s="62" t="s">
        <v>49</v>
      </c>
      <c r="C1996" s="63">
        <v>6107.31</v>
      </c>
      <c r="D1996" s="64">
        <v>45580</v>
      </c>
      <c r="E1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7" spans="1:5" x14ac:dyDescent="0.45">
      <c r="A1997" s="61" t="s">
        <v>161</v>
      </c>
      <c r="B1997" s="62" t="s">
        <v>50</v>
      </c>
      <c r="C1997" s="63">
        <v>1662.52</v>
      </c>
      <c r="D1997" s="64">
        <v>45580</v>
      </c>
      <c r="E1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1998" spans="1:5" x14ac:dyDescent="0.45">
      <c r="A1998" s="61" t="s">
        <v>161</v>
      </c>
      <c r="B1998" s="62" t="s">
        <v>51</v>
      </c>
      <c r="C1998" s="63">
        <v>6107.31</v>
      </c>
      <c r="D1998" s="64">
        <v>45877</v>
      </c>
      <c r="E1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1999" spans="1:5" x14ac:dyDescent="0.45">
      <c r="A1999" s="61" t="s">
        <v>161</v>
      </c>
      <c r="B1999" s="62" t="s">
        <v>52</v>
      </c>
      <c r="C1999" s="63">
        <v>1662.52</v>
      </c>
      <c r="D1999" s="64">
        <v>45877</v>
      </c>
      <c r="E1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00" spans="1:5" x14ac:dyDescent="0.45">
      <c r="A2000" s="61" t="s">
        <v>161</v>
      </c>
      <c r="B2000" s="62" t="s">
        <v>53</v>
      </c>
      <c r="C2000" s="63">
        <v>7218.71</v>
      </c>
      <c r="D2000" s="64">
        <v>45519</v>
      </c>
      <c r="E2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01" spans="1:5" x14ac:dyDescent="0.45">
      <c r="A2001" s="61" t="s">
        <v>161</v>
      </c>
      <c r="B2001" s="62" t="s">
        <v>54</v>
      </c>
      <c r="C2001" s="63">
        <v>1892.31</v>
      </c>
      <c r="D2001" s="64">
        <v>45519</v>
      </c>
      <c r="E2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02" spans="1:5" x14ac:dyDescent="0.45">
      <c r="A2002" s="61" t="s">
        <v>161</v>
      </c>
      <c r="B2002" s="62" t="s">
        <v>55</v>
      </c>
      <c r="C2002" s="63">
        <v>5659.05</v>
      </c>
      <c r="D2002" s="64">
        <v>45519</v>
      </c>
      <c r="E2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03" spans="1:5" x14ac:dyDescent="0.45">
      <c r="A2003" s="61" t="s">
        <v>161</v>
      </c>
      <c r="B2003" s="62" t="s">
        <v>56</v>
      </c>
      <c r="C2003" s="63">
        <v>1483.46</v>
      </c>
      <c r="D2003" s="64">
        <v>45519</v>
      </c>
      <c r="E2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04" spans="1:5" x14ac:dyDescent="0.45">
      <c r="A2004" s="61" t="s">
        <v>161</v>
      </c>
      <c r="B2004" s="62" t="s">
        <v>57</v>
      </c>
      <c r="C2004" s="63">
        <v>11309.13</v>
      </c>
      <c r="D2004" s="64">
        <v>45877</v>
      </c>
      <c r="E2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05" spans="1:5" x14ac:dyDescent="0.45">
      <c r="A2005" s="61" t="s">
        <v>161</v>
      </c>
      <c r="B2005" s="62" t="s">
        <v>58</v>
      </c>
      <c r="C2005" s="63">
        <v>2964.57</v>
      </c>
      <c r="D2005" s="64">
        <v>45877</v>
      </c>
      <c r="E2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06" spans="1:5" x14ac:dyDescent="0.45">
      <c r="A2006" s="61" t="s">
        <v>161</v>
      </c>
      <c r="B2006" s="62" t="s">
        <v>40</v>
      </c>
      <c r="C2006" s="63">
        <v>16893.32</v>
      </c>
      <c r="D2006" s="64">
        <v>44880</v>
      </c>
      <c r="E2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07" spans="1:5" x14ac:dyDescent="0.45">
      <c r="A2007" s="61" t="s">
        <v>161</v>
      </c>
      <c r="B2007" s="62" t="s">
        <v>59</v>
      </c>
      <c r="C2007" s="63">
        <v>1230.1500000000001</v>
      </c>
      <c r="D2007" s="64">
        <v>44880</v>
      </c>
      <c r="E2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08" spans="1:5" x14ac:dyDescent="0.45">
      <c r="A2008" s="61" t="s">
        <v>161</v>
      </c>
      <c r="B2008" s="62" t="s">
        <v>41</v>
      </c>
      <c r="C2008" s="63">
        <v>17754.060000000001</v>
      </c>
      <c r="D2008" s="64">
        <v>44925</v>
      </c>
      <c r="E2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09" spans="1:5" x14ac:dyDescent="0.45">
      <c r="A2009" s="61" t="s">
        <v>161</v>
      </c>
      <c r="B2009" s="62" t="s">
        <v>60</v>
      </c>
      <c r="C2009" s="63">
        <v>1292.83</v>
      </c>
      <c r="D2009" s="64">
        <v>44925</v>
      </c>
      <c r="E2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10" spans="1:5" x14ac:dyDescent="0.45">
      <c r="A2010" s="61" t="s">
        <v>161</v>
      </c>
      <c r="B2010" s="62" t="s">
        <v>42</v>
      </c>
      <c r="C2010" s="63">
        <v>14960.92</v>
      </c>
      <c r="D2010" s="64">
        <v>45140</v>
      </c>
      <c r="E2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1" spans="1:5" x14ac:dyDescent="0.45">
      <c r="A2011" s="61" t="s">
        <v>161</v>
      </c>
      <c r="B2011" s="62" t="s">
        <v>61</v>
      </c>
      <c r="C2011" s="63">
        <v>3921.85</v>
      </c>
      <c r="D2011" s="64">
        <v>45140</v>
      </c>
      <c r="E2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2" spans="1:5" x14ac:dyDescent="0.45">
      <c r="A2012" s="61" t="s">
        <v>161</v>
      </c>
      <c r="B2012" s="62" t="s">
        <v>43</v>
      </c>
      <c r="C2012" s="63">
        <v>18923.03</v>
      </c>
      <c r="D2012" s="64">
        <v>45504</v>
      </c>
      <c r="E2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3" spans="1:5" x14ac:dyDescent="0.45">
      <c r="A2013" s="61" t="s">
        <v>161</v>
      </c>
      <c r="B2013" s="62" t="s">
        <v>63</v>
      </c>
      <c r="C2013" s="63">
        <v>3566.36</v>
      </c>
      <c r="D2013" s="64">
        <v>45504</v>
      </c>
      <c r="E2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4" spans="1:5" x14ac:dyDescent="0.45">
      <c r="A2014" s="61" t="s">
        <v>161</v>
      </c>
      <c r="B2014" s="62" t="s">
        <v>44</v>
      </c>
      <c r="C2014" s="63">
        <v>18923.03</v>
      </c>
      <c r="D2014" s="64">
        <v>45877</v>
      </c>
      <c r="E2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15" spans="1:5" x14ac:dyDescent="0.45">
      <c r="A2015" s="61" t="s">
        <v>161</v>
      </c>
      <c r="B2015" s="62" t="s">
        <v>64</v>
      </c>
      <c r="C2015" s="63">
        <v>1377.94</v>
      </c>
      <c r="D2015" s="64">
        <v>45877</v>
      </c>
      <c r="E2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16" spans="1:5" x14ac:dyDescent="0.45">
      <c r="A2016" s="61" t="s">
        <v>161</v>
      </c>
      <c r="B2016" s="62" t="s">
        <v>45</v>
      </c>
      <c r="C2016" s="63">
        <v>8404.68</v>
      </c>
      <c r="D2016" s="64">
        <v>45412</v>
      </c>
      <c r="E2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7" spans="1:5" x14ac:dyDescent="0.45">
      <c r="A2017" s="61" t="s">
        <v>161</v>
      </c>
      <c r="B2017" s="62" t="s">
        <v>65</v>
      </c>
      <c r="C2017" s="63">
        <v>2203.1999999999998</v>
      </c>
      <c r="D2017" s="64">
        <v>45412</v>
      </c>
      <c r="E2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18" spans="1:5" x14ac:dyDescent="0.45">
      <c r="A2018" s="61" t="s">
        <v>161</v>
      </c>
      <c r="B2018" s="62" t="s">
        <v>66</v>
      </c>
      <c r="C2018" s="63">
        <v>6014.13</v>
      </c>
      <c r="D2018" s="64">
        <v>44985</v>
      </c>
      <c r="E2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19" spans="1:5" x14ac:dyDescent="0.45">
      <c r="A2019" s="61" t="s">
        <v>161</v>
      </c>
      <c r="B2019" s="62" t="s">
        <v>67</v>
      </c>
      <c r="C2019" s="63">
        <v>437.94</v>
      </c>
      <c r="D2019" s="64">
        <v>44985</v>
      </c>
      <c r="E2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20" spans="1:5" x14ac:dyDescent="0.45">
      <c r="A2020" s="61" t="s">
        <v>161</v>
      </c>
      <c r="B2020" s="62" t="s">
        <v>68</v>
      </c>
      <c r="C2020" s="63">
        <v>14031.09</v>
      </c>
      <c r="D2020" s="64">
        <v>44985</v>
      </c>
      <c r="E2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21" spans="1:5" x14ac:dyDescent="0.45">
      <c r="A2021" s="61" t="s">
        <v>161</v>
      </c>
      <c r="B2021" s="62" t="s">
        <v>69</v>
      </c>
      <c r="C2021" s="63">
        <v>1021.72</v>
      </c>
      <c r="D2021" s="64">
        <v>44985</v>
      </c>
      <c r="E2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22" spans="1:5" x14ac:dyDescent="0.45">
      <c r="A2022" s="61" t="s">
        <v>161</v>
      </c>
      <c r="B2022" s="62" t="s">
        <v>70</v>
      </c>
      <c r="C2022" s="63">
        <v>10556.36</v>
      </c>
      <c r="D2022" s="64">
        <v>45127</v>
      </c>
      <c r="E2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23" spans="1:5" x14ac:dyDescent="0.45">
      <c r="A2023" s="61" t="s">
        <v>161</v>
      </c>
      <c r="B2023" s="62" t="s">
        <v>71</v>
      </c>
      <c r="C2023" s="63">
        <v>2767.24</v>
      </c>
      <c r="D2023" s="64">
        <v>45127</v>
      </c>
      <c r="E2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24" spans="1:5" x14ac:dyDescent="0.45">
      <c r="A2024" s="61" t="s">
        <v>161</v>
      </c>
      <c r="B2024" s="62" t="s">
        <v>72</v>
      </c>
      <c r="C2024" s="63">
        <v>16540.45</v>
      </c>
      <c r="D2024" s="64">
        <v>45488</v>
      </c>
      <c r="E2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25" spans="1:5" x14ac:dyDescent="0.45">
      <c r="A2025" s="61" t="s">
        <v>161</v>
      </c>
      <c r="B2025" s="62" t="s">
        <v>73</v>
      </c>
      <c r="C2025" s="63">
        <v>4335.8999999999996</v>
      </c>
      <c r="D2025" s="64">
        <v>45488</v>
      </c>
      <c r="E2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26" spans="1:5" x14ac:dyDescent="0.45">
      <c r="A2026" s="61" t="s">
        <v>161</v>
      </c>
      <c r="B2026" s="62" t="s">
        <v>74</v>
      </c>
      <c r="C2026" s="63">
        <v>18301.46</v>
      </c>
      <c r="D2026" s="64">
        <v>45853</v>
      </c>
      <c r="E2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27" spans="1:5" x14ac:dyDescent="0.45">
      <c r="A2027" s="61" t="s">
        <v>161</v>
      </c>
      <c r="B2027" s="62" t="s">
        <v>75</v>
      </c>
      <c r="C2027" s="63">
        <v>1332.69</v>
      </c>
      <c r="D2027" s="64">
        <v>45853</v>
      </c>
      <c r="E2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28" spans="1:5" x14ac:dyDescent="0.45">
      <c r="A2028" s="61" t="s">
        <v>161</v>
      </c>
      <c r="B2028" s="62" t="s">
        <v>76</v>
      </c>
      <c r="C2028" s="63">
        <v>2387.16</v>
      </c>
      <c r="D2028" s="64">
        <v>45853</v>
      </c>
      <c r="E2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29" spans="1:5" x14ac:dyDescent="0.45">
      <c r="A2029" s="61" t="s">
        <v>161</v>
      </c>
      <c r="B2029" s="62" t="s">
        <v>77</v>
      </c>
      <c r="C2029" s="63">
        <v>173.83</v>
      </c>
      <c r="D2029" s="64">
        <v>45853</v>
      </c>
      <c r="E2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0" spans="1:5" x14ac:dyDescent="0.45">
      <c r="A2030" s="61" t="s">
        <v>161</v>
      </c>
      <c r="B2030" s="62" t="s">
        <v>78</v>
      </c>
      <c r="C2030" s="63">
        <v>2270.91</v>
      </c>
      <c r="D2030" s="64">
        <v>45853</v>
      </c>
      <c r="E2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1" spans="1:5" x14ac:dyDescent="0.45">
      <c r="A2031" s="61" t="s">
        <v>161</v>
      </c>
      <c r="B2031" s="62" t="s">
        <v>79</v>
      </c>
      <c r="C2031" s="63">
        <v>165.37</v>
      </c>
      <c r="D2031" s="64">
        <v>45853</v>
      </c>
      <c r="E2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2" spans="1:5" x14ac:dyDescent="0.45">
      <c r="A2032" s="61" t="s">
        <v>161</v>
      </c>
      <c r="B2032" s="62" t="s">
        <v>80</v>
      </c>
      <c r="C2032" s="63">
        <v>5754.24</v>
      </c>
      <c r="D2032" s="64">
        <v>45541</v>
      </c>
      <c r="E2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3" spans="1:5" x14ac:dyDescent="0.45">
      <c r="A2033" s="61" t="s">
        <v>161</v>
      </c>
      <c r="B2033" s="62" t="s">
        <v>81</v>
      </c>
      <c r="C2033" s="63">
        <v>5736.71</v>
      </c>
      <c r="D2033" s="64">
        <v>45646</v>
      </c>
      <c r="E2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4" spans="1:5" x14ac:dyDescent="0.45">
      <c r="A2034" s="61" t="s">
        <v>161</v>
      </c>
      <c r="B2034" s="62" t="s">
        <v>82</v>
      </c>
      <c r="C2034" s="63">
        <v>1561.63</v>
      </c>
      <c r="D2034" s="64">
        <v>45646</v>
      </c>
      <c r="E2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5" spans="1:5" x14ac:dyDescent="0.45">
      <c r="A2035" s="61" t="s">
        <v>161</v>
      </c>
      <c r="B2035" s="62" t="s">
        <v>83</v>
      </c>
      <c r="C2035" s="63">
        <v>5561.87</v>
      </c>
      <c r="D2035" s="64">
        <v>45646</v>
      </c>
      <c r="E2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6" spans="1:5" x14ac:dyDescent="0.45">
      <c r="A2036" s="61" t="s">
        <v>161</v>
      </c>
      <c r="B2036" s="62" t="s">
        <v>84</v>
      </c>
      <c r="C2036" s="63">
        <v>1514.04</v>
      </c>
      <c r="D2036" s="64">
        <v>45646</v>
      </c>
      <c r="E2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37" spans="1:5" x14ac:dyDescent="0.45">
      <c r="A2037" s="61" t="s">
        <v>161</v>
      </c>
      <c r="B2037" s="62" t="s">
        <v>85</v>
      </c>
      <c r="C2037" s="63">
        <v>5561.87</v>
      </c>
      <c r="D2037" s="64">
        <v>45877</v>
      </c>
      <c r="E2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38" spans="1:5" x14ac:dyDescent="0.45">
      <c r="A2038" s="61" t="s">
        <v>161</v>
      </c>
      <c r="B2038" s="62" t="s">
        <v>86</v>
      </c>
      <c r="C2038" s="63">
        <v>1514.04</v>
      </c>
      <c r="D2038" s="64">
        <v>45877</v>
      </c>
      <c r="E2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39" spans="1:5" x14ac:dyDescent="0.45">
      <c r="A2039" s="61" t="s">
        <v>161</v>
      </c>
      <c r="B2039" s="62" t="s">
        <v>87</v>
      </c>
      <c r="C2039" s="63">
        <v>8469.2099999999991</v>
      </c>
      <c r="D2039" s="64">
        <v>45519</v>
      </c>
      <c r="E2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0" spans="1:5" x14ac:dyDescent="0.45">
      <c r="A2040" s="61" t="s">
        <v>161</v>
      </c>
      <c r="B2040" s="62" t="s">
        <v>88</v>
      </c>
      <c r="C2040" s="63">
        <v>2220.11</v>
      </c>
      <c r="D2040" s="64">
        <v>45519</v>
      </c>
      <c r="E2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1" spans="1:5" x14ac:dyDescent="0.45">
      <c r="A2041" s="61" t="s">
        <v>161</v>
      </c>
      <c r="B2041" s="62" t="s">
        <v>89</v>
      </c>
      <c r="C2041" s="63">
        <v>5590.24</v>
      </c>
      <c r="D2041" s="64">
        <v>45519</v>
      </c>
      <c r="E2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2" spans="1:5" x14ac:dyDescent="0.45">
      <c r="A2042" s="61" t="s">
        <v>161</v>
      </c>
      <c r="B2042" s="62" t="s">
        <v>90</v>
      </c>
      <c r="C2042" s="63">
        <v>1465.42</v>
      </c>
      <c r="D2042" s="64">
        <v>45519</v>
      </c>
      <c r="E2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3" spans="1:5" x14ac:dyDescent="0.45">
      <c r="A2043" s="61" t="s">
        <v>161</v>
      </c>
      <c r="B2043" s="62" t="s">
        <v>91</v>
      </c>
      <c r="C2043" s="63">
        <v>5590.24</v>
      </c>
      <c r="D2043" s="64">
        <v>45762</v>
      </c>
      <c r="E2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4" spans="1:5" x14ac:dyDescent="0.45">
      <c r="A2044" s="61" t="s">
        <v>161</v>
      </c>
      <c r="B2044" s="62" t="s">
        <v>92</v>
      </c>
      <c r="C2044" s="63">
        <v>1465.42</v>
      </c>
      <c r="D2044" s="64">
        <v>45762</v>
      </c>
      <c r="E2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5" spans="1:5" x14ac:dyDescent="0.45">
      <c r="A2045" s="61" t="s">
        <v>161</v>
      </c>
      <c r="B2045" s="62" t="s">
        <v>93</v>
      </c>
      <c r="C2045" s="63">
        <v>53160.78</v>
      </c>
      <c r="D2045" s="64">
        <v>45519</v>
      </c>
      <c r="E2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6" spans="1:5" x14ac:dyDescent="0.45">
      <c r="A2046" s="61" t="s">
        <v>161</v>
      </c>
      <c r="B2046" s="62" t="s">
        <v>94</v>
      </c>
      <c r="C2046" s="63">
        <v>13935.54</v>
      </c>
      <c r="D2046" s="64">
        <v>45519</v>
      </c>
      <c r="E2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47" spans="1:5" x14ac:dyDescent="0.45">
      <c r="A2047" s="61" t="s">
        <v>161</v>
      </c>
      <c r="B2047" s="62" t="s">
        <v>95</v>
      </c>
      <c r="C2047" s="63">
        <v>714.53</v>
      </c>
      <c r="D2047" s="64">
        <v>45961</v>
      </c>
      <c r="E2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48" spans="1:5" x14ac:dyDescent="0.45">
      <c r="A2048" s="61" t="s">
        <v>161</v>
      </c>
      <c r="B2048" s="62" t="s">
        <v>96</v>
      </c>
      <c r="C2048" s="63">
        <v>187.31</v>
      </c>
      <c r="D2048" s="64">
        <v>45961</v>
      </c>
      <c r="E2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49" spans="1:5" x14ac:dyDescent="0.45">
      <c r="A2049" s="61" t="s">
        <v>162</v>
      </c>
      <c r="B2049" s="62" t="s">
        <v>47</v>
      </c>
      <c r="C2049" s="63">
        <v>8832.43</v>
      </c>
      <c r="D2049" s="64">
        <v>45519</v>
      </c>
      <c r="E2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50" spans="1:5" x14ac:dyDescent="0.45">
      <c r="A2050" s="61" t="s">
        <v>162</v>
      </c>
      <c r="B2050" s="62" t="s">
        <v>49</v>
      </c>
      <c r="C2050" s="63">
        <v>8541.2800000000007</v>
      </c>
      <c r="D2050" s="64">
        <v>45519</v>
      </c>
      <c r="E2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51" spans="1:5" x14ac:dyDescent="0.45">
      <c r="A2051" s="61" t="s">
        <v>162</v>
      </c>
      <c r="B2051" s="62" t="s">
        <v>51</v>
      </c>
      <c r="C2051" s="63">
        <v>8541.2800000000007</v>
      </c>
      <c r="D2051" s="64">
        <v>45877</v>
      </c>
      <c r="E2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52" spans="1:5" x14ac:dyDescent="0.45">
      <c r="A2052" s="61" t="s">
        <v>162</v>
      </c>
      <c r="B2052" s="62" t="s">
        <v>53</v>
      </c>
      <c r="C2052" s="63">
        <v>10095.61</v>
      </c>
      <c r="D2052" s="64">
        <v>45519</v>
      </c>
      <c r="E2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53" spans="1:5" x14ac:dyDescent="0.45">
      <c r="A2053" s="61" t="s">
        <v>162</v>
      </c>
      <c r="B2053" s="62" t="s">
        <v>55</v>
      </c>
      <c r="C2053" s="63">
        <v>7914.37</v>
      </c>
      <c r="D2053" s="64">
        <v>45519</v>
      </c>
      <c r="E2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54" spans="1:5" x14ac:dyDescent="0.45">
      <c r="A2054" s="61" t="s">
        <v>162</v>
      </c>
      <c r="B2054" s="62" t="s">
        <v>57</v>
      </c>
      <c r="C2054" s="63">
        <v>15816.19</v>
      </c>
      <c r="D2054" s="64">
        <v>45877</v>
      </c>
      <c r="E2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55" spans="1:5" x14ac:dyDescent="0.45">
      <c r="A2055" s="61" t="s">
        <v>162</v>
      </c>
      <c r="B2055" s="62" t="s">
        <v>40</v>
      </c>
      <c r="C2055" s="63">
        <v>23625.87</v>
      </c>
      <c r="D2055" s="64">
        <v>44880</v>
      </c>
      <c r="E2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56" spans="1:5" x14ac:dyDescent="0.45">
      <c r="A2056" s="61" t="s">
        <v>162</v>
      </c>
      <c r="B2056" s="62" t="s">
        <v>41</v>
      </c>
      <c r="C2056" s="63">
        <v>24829.64</v>
      </c>
      <c r="D2056" s="64">
        <v>44925</v>
      </c>
      <c r="E2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57" spans="1:5" x14ac:dyDescent="0.45">
      <c r="A2057" s="61" t="s">
        <v>162</v>
      </c>
      <c r="B2057" s="62" t="s">
        <v>42</v>
      </c>
      <c r="C2057" s="63">
        <v>20923.34</v>
      </c>
      <c r="D2057" s="64">
        <v>45140</v>
      </c>
      <c r="E2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58" spans="1:5" x14ac:dyDescent="0.45">
      <c r="A2058" s="61" t="s">
        <v>162</v>
      </c>
      <c r="B2058" s="62" t="s">
        <v>43</v>
      </c>
      <c r="C2058" s="63">
        <v>26464.49</v>
      </c>
      <c r="D2058" s="64">
        <v>45504</v>
      </c>
      <c r="E2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59" spans="1:5" x14ac:dyDescent="0.45">
      <c r="A2059" s="61" t="s">
        <v>162</v>
      </c>
      <c r="B2059" s="62" t="s">
        <v>44</v>
      </c>
      <c r="C2059" s="63">
        <v>26464.49</v>
      </c>
      <c r="D2059" s="64">
        <v>45877</v>
      </c>
      <c r="E2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60" spans="1:5" x14ac:dyDescent="0.45">
      <c r="A2060" s="61" t="s">
        <v>162</v>
      </c>
      <c r="B2060" s="62" t="s">
        <v>45</v>
      </c>
      <c r="C2060" s="63">
        <v>11754.22</v>
      </c>
      <c r="D2060" s="64">
        <v>45412</v>
      </c>
      <c r="E2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61" spans="1:5" x14ac:dyDescent="0.45">
      <c r="A2061" s="61" t="s">
        <v>162</v>
      </c>
      <c r="B2061" s="62" t="s">
        <v>76</v>
      </c>
      <c r="C2061" s="63">
        <v>3338.52</v>
      </c>
      <c r="D2061" s="64">
        <v>45853</v>
      </c>
      <c r="E2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2" spans="1:5" x14ac:dyDescent="0.45">
      <c r="A2062" s="61" t="s">
        <v>162</v>
      </c>
      <c r="B2062" s="62" t="s">
        <v>78</v>
      </c>
      <c r="C2062" s="63">
        <v>3175.95</v>
      </c>
      <c r="D2062" s="64">
        <v>45853</v>
      </c>
      <c r="E2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3" spans="1:5" x14ac:dyDescent="0.45">
      <c r="A2063" s="61" t="s">
        <v>162</v>
      </c>
      <c r="B2063" s="62" t="s">
        <v>81</v>
      </c>
      <c r="C2063" s="63">
        <v>8022.98</v>
      </c>
      <c r="D2063" s="64">
        <v>45519</v>
      </c>
      <c r="E2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4" spans="1:5" x14ac:dyDescent="0.45">
      <c r="A2064" s="61" t="s">
        <v>162</v>
      </c>
      <c r="B2064" s="62" t="s">
        <v>83</v>
      </c>
      <c r="C2064" s="63">
        <v>7778.46</v>
      </c>
      <c r="D2064" s="64">
        <v>45519</v>
      </c>
      <c r="E2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5" spans="1:5" x14ac:dyDescent="0.45">
      <c r="A2065" s="61" t="s">
        <v>162</v>
      </c>
      <c r="B2065" s="62" t="s">
        <v>85</v>
      </c>
      <c r="C2065" s="63">
        <v>7778.46</v>
      </c>
      <c r="D2065" s="64">
        <v>45877</v>
      </c>
      <c r="E2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66" spans="1:5" x14ac:dyDescent="0.45">
      <c r="A2066" s="61" t="s">
        <v>162</v>
      </c>
      <c r="B2066" s="62" t="s">
        <v>87</v>
      </c>
      <c r="C2066" s="63">
        <v>11844.47</v>
      </c>
      <c r="D2066" s="64">
        <v>45519</v>
      </c>
      <c r="E2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7" spans="1:5" x14ac:dyDescent="0.45">
      <c r="A2067" s="61" t="s">
        <v>162</v>
      </c>
      <c r="B2067" s="62" t="s">
        <v>89</v>
      </c>
      <c r="C2067" s="63">
        <v>7818.14</v>
      </c>
      <c r="D2067" s="64">
        <v>45519</v>
      </c>
      <c r="E2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8" spans="1:5" x14ac:dyDescent="0.45">
      <c r="A2068" s="61" t="s">
        <v>162</v>
      </c>
      <c r="B2068" s="62" t="s">
        <v>91</v>
      </c>
      <c r="C2068" s="63">
        <v>7818.14</v>
      </c>
      <c r="D2068" s="64">
        <v>45762</v>
      </c>
      <c r="E2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69" spans="1:5" x14ac:dyDescent="0.45">
      <c r="A2069" s="61" t="s">
        <v>162</v>
      </c>
      <c r="B2069" s="62" t="s">
        <v>93</v>
      </c>
      <c r="C2069" s="63">
        <v>74347.12</v>
      </c>
      <c r="D2069" s="64">
        <v>45519</v>
      </c>
      <c r="E2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70" spans="1:5" x14ac:dyDescent="0.45">
      <c r="A2070" s="61" t="s">
        <v>162</v>
      </c>
      <c r="B2070" s="62" t="s">
        <v>95</v>
      </c>
      <c r="C2070" s="63">
        <v>999.29</v>
      </c>
      <c r="D2070" s="64">
        <v>45961</v>
      </c>
      <c r="E2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71" spans="1:5" x14ac:dyDescent="0.45">
      <c r="A2071" s="61" t="s">
        <v>163</v>
      </c>
      <c r="B2071" s="62" t="s">
        <v>47</v>
      </c>
      <c r="C2071" s="63">
        <v>6697.49</v>
      </c>
      <c r="D2071" s="64">
        <v>45519</v>
      </c>
      <c r="E2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72" spans="1:5" x14ac:dyDescent="0.45">
      <c r="A2072" s="61" t="s">
        <v>163</v>
      </c>
      <c r="B2072" s="62" t="s">
        <v>49</v>
      </c>
      <c r="C2072" s="63">
        <v>6476.71</v>
      </c>
      <c r="D2072" s="64">
        <v>45519</v>
      </c>
      <c r="E2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73" spans="1:5" x14ac:dyDescent="0.45">
      <c r="A2073" s="61" t="s">
        <v>163</v>
      </c>
      <c r="B2073" s="62" t="s">
        <v>51</v>
      </c>
      <c r="C2073" s="63">
        <v>6476.71</v>
      </c>
      <c r="D2073" s="64">
        <v>45877</v>
      </c>
      <c r="E2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74" spans="1:5" x14ac:dyDescent="0.45">
      <c r="A2074" s="61" t="s">
        <v>163</v>
      </c>
      <c r="B2074" s="62" t="s">
        <v>53</v>
      </c>
      <c r="C2074" s="63">
        <v>7655.33</v>
      </c>
      <c r="D2074" s="64">
        <v>45519</v>
      </c>
      <c r="E2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75" spans="1:5" x14ac:dyDescent="0.45">
      <c r="A2075" s="61" t="s">
        <v>163</v>
      </c>
      <c r="B2075" s="62" t="s">
        <v>55</v>
      </c>
      <c r="C2075" s="63">
        <v>6001.33</v>
      </c>
      <c r="D2075" s="64">
        <v>45519</v>
      </c>
      <c r="E2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76" spans="1:5" x14ac:dyDescent="0.45">
      <c r="A2076" s="61" t="s">
        <v>163</v>
      </c>
      <c r="B2076" s="62" t="s">
        <v>57</v>
      </c>
      <c r="C2076" s="63">
        <v>11993.16</v>
      </c>
      <c r="D2076" s="64">
        <v>45877</v>
      </c>
      <c r="E2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77" spans="1:5" x14ac:dyDescent="0.45">
      <c r="A2077" s="61" t="s">
        <v>163</v>
      </c>
      <c r="B2077" s="62" t="s">
        <v>40</v>
      </c>
      <c r="C2077" s="63">
        <v>17915.11</v>
      </c>
      <c r="D2077" s="64">
        <v>44880</v>
      </c>
      <c r="E2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78" spans="1:5" x14ac:dyDescent="0.45">
      <c r="A2078" s="61" t="s">
        <v>163</v>
      </c>
      <c r="B2078" s="62" t="s">
        <v>41</v>
      </c>
      <c r="C2078" s="63">
        <v>18827.900000000001</v>
      </c>
      <c r="D2078" s="64">
        <v>44925</v>
      </c>
      <c r="E2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79" spans="1:5" x14ac:dyDescent="0.45">
      <c r="A2079" s="61" t="s">
        <v>163</v>
      </c>
      <c r="B2079" s="62" t="s">
        <v>42</v>
      </c>
      <c r="C2079" s="63">
        <v>15865.83</v>
      </c>
      <c r="D2079" s="64">
        <v>45139</v>
      </c>
      <c r="E2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80" spans="1:5" x14ac:dyDescent="0.45">
      <c r="A2080" s="61" t="s">
        <v>163</v>
      </c>
      <c r="B2080" s="62" t="s">
        <v>43</v>
      </c>
      <c r="C2080" s="63">
        <v>20067.580000000002</v>
      </c>
      <c r="D2080" s="64">
        <v>45504</v>
      </c>
      <c r="E2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81" spans="1:5" x14ac:dyDescent="0.45">
      <c r="A2081" s="61" t="s">
        <v>163</v>
      </c>
      <c r="B2081" s="62" t="s">
        <v>44</v>
      </c>
      <c r="C2081" s="63">
        <v>20067.580000000002</v>
      </c>
      <c r="D2081" s="64">
        <v>45877</v>
      </c>
      <c r="E2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82" spans="1:5" x14ac:dyDescent="0.45">
      <c r="A2082" s="61" t="s">
        <v>163</v>
      </c>
      <c r="B2082" s="62" t="s">
        <v>45</v>
      </c>
      <c r="C2082" s="63">
        <v>8913.0300000000007</v>
      </c>
      <c r="D2082" s="64">
        <v>45412</v>
      </c>
      <c r="E2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83" spans="1:5" x14ac:dyDescent="0.45">
      <c r="A2083" s="61" t="s">
        <v>163</v>
      </c>
      <c r="B2083" s="62" t="s">
        <v>66</v>
      </c>
      <c r="C2083" s="63">
        <v>6377.89</v>
      </c>
      <c r="D2083" s="64">
        <v>44985</v>
      </c>
      <c r="E2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84" spans="1:5" x14ac:dyDescent="0.45">
      <c r="A2084" s="61" t="s">
        <v>163</v>
      </c>
      <c r="B2084" s="62" t="s">
        <v>68</v>
      </c>
      <c r="C2084" s="63">
        <v>14879.75</v>
      </c>
      <c r="D2084" s="64">
        <v>44985</v>
      </c>
      <c r="E2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85" spans="1:5" x14ac:dyDescent="0.45">
      <c r="A2085" s="61" t="s">
        <v>163</v>
      </c>
      <c r="B2085" s="62" t="s">
        <v>70</v>
      </c>
      <c r="C2085" s="63">
        <v>11194.86</v>
      </c>
      <c r="D2085" s="64">
        <v>45127</v>
      </c>
      <c r="E2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086" spans="1:5" x14ac:dyDescent="0.45">
      <c r="A2086" s="61" t="s">
        <v>163</v>
      </c>
      <c r="B2086" s="62" t="s">
        <v>72</v>
      </c>
      <c r="C2086" s="63">
        <v>17540.89</v>
      </c>
      <c r="D2086" s="64">
        <v>45488</v>
      </c>
      <c r="E2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087" spans="1:5" x14ac:dyDescent="0.45">
      <c r="A2087" s="61" t="s">
        <v>163</v>
      </c>
      <c r="B2087" s="62" t="s">
        <v>74</v>
      </c>
      <c r="C2087" s="63">
        <v>19408.419999999998</v>
      </c>
      <c r="D2087" s="64">
        <v>45853</v>
      </c>
      <c r="E2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88" spans="1:5" x14ac:dyDescent="0.45">
      <c r="A2088" s="61" t="s">
        <v>163</v>
      </c>
      <c r="B2088" s="62" t="s">
        <v>76</v>
      </c>
      <c r="C2088" s="63">
        <v>2531.54</v>
      </c>
      <c r="D2088" s="64">
        <v>45853</v>
      </c>
      <c r="E2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89" spans="1:5" x14ac:dyDescent="0.45">
      <c r="A2089" s="61" t="s">
        <v>163</v>
      </c>
      <c r="B2089" s="62" t="s">
        <v>78</v>
      </c>
      <c r="C2089" s="63">
        <v>2408.27</v>
      </c>
      <c r="D2089" s="64">
        <v>45853</v>
      </c>
      <c r="E2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0" spans="1:5" x14ac:dyDescent="0.45">
      <c r="A2090" s="61" t="s">
        <v>163</v>
      </c>
      <c r="B2090" s="62" t="s">
        <v>80</v>
      </c>
      <c r="C2090" s="63">
        <v>4834.87</v>
      </c>
      <c r="D2090" s="64">
        <v>45546</v>
      </c>
      <c r="E2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1" spans="1:5" x14ac:dyDescent="0.45">
      <c r="A2091" s="61" t="s">
        <v>163</v>
      </c>
      <c r="B2091" s="62" t="s">
        <v>81</v>
      </c>
      <c r="C2091" s="63">
        <v>6083.69</v>
      </c>
      <c r="D2091" s="64">
        <v>45519</v>
      </c>
      <c r="E2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2" spans="1:5" x14ac:dyDescent="0.45">
      <c r="A2092" s="61" t="s">
        <v>163</v>
      </c>
      <c r="B2092" s="62" t="s">
        <v>83</v>
      </c>
      <c r="C2092" s="63">
        <v>5898.28</v>
      </c>
      <c r="D2092" s="64">
        <v>45519</v>
      </c>
      <c r="E2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3" spans="1:5" x14ac:dyDescent="0.45">
      <c r="A2093" s="61" t="s">
        <v>163</v>
      </c>
      <c r="B2093" s="62" t="s">
        <v>85</v>
      </c>
      <c r="C2093" s="63">
        <v>5898.28</v>
      </c>
      <c r="D2093" s="64">
        <v>45877</v>
      </c>
      <c r="E2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94" spans="1:5" x14ac:dyDescent="0.45">
      <c r="A2094" s="61" t="s">
        <v>163</v>
      </c>
      <c r="B2094" s="62" t="s">
        <v>87</v>
      </c>
      <c r="C2094" s="63">
        <v>8981.4599999999991</v>
      </c>
      <c r="D2094" s="64">
        <v>45519</v>
      </c>
      <c r="E2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5" spans="1:5" x14ac:dyDescent="0.45">
      <c r="A2095" s="61" t="s">
        <v>163</v>
      </c>
      <c r="B2095" s="62" t="s">
        <v>89</v>
      </c>
      <c r="C2095" s="63">
        <v>5928.37</v>
      </c>
      <c r="D2095" s="64">
        <v>45519</v>
      </c>
      <c r="E2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6" spans="1:5" x14ac:dyDescent="0.45">
      <c r="A2096" s="61" t="s">
        <v>163</v>
      </c>
      <c r="B2096" s="62" t="s">
        <v>91</v>
      </c>
      <c r="C2096" s="63">
        <v>5928.37</v>
      </c>
      <c r="D2096" s="64">
        <v>45762</v>
      </c>
      <c r="E2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7" spans="1:5" x14ac:dyDescent="0.45">
      <c r="A2097" s="61" t="s">
        <v>163</v>
      </c>
      <c r="B2097" s="62" t="s">
        <v>93</v>
      </c>
      <c r="C2097" s="63">
        <v>56376.19</v>
      </c>
      <c r="D2097" s="64">
        <v>45519</v>
      </c>
      <c r="E2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098" spans="1:5" x14ac:dyDescent="0.45">
      <c r="A2098" s="61" t="s">
        <v>163</v>
      </c>
      <c r="B2098" s="62" t="s">
        <v>95</v>
      </c>
      <c r="C2098" s="63">
        <v>757.74</v>
      </c>
      <c r="D2098" s="64">
        <v>45961</v>
      </c>
      <c r="E2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099" spans="1:5" x14ac:dyDescent="0.45">
      <c r="A2099" s="61" t="s">
        <v>164</v>
      </c>
      <c r="B2099" s="62" t="s">
        <v>47</v>
      </c>
      <c r="C2099" s="63">
        <v>26662.84</v>
      </c>
      <c r="D2099" s="64">
        <v>45519</v>
      </c>
      <c r="E2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00" spans="1:5" x14ac:dyDescent="0.45">
      <c r="A2100" s="61" t="s">
        <v>164</v>
      </c>
      <c r="B2100" s="62" t="s">
        <v>49</v>
      </c>
      <c r="C2100" s="63">
        <v>25783.91</v>
      </c>
      <c r="D2100" s="64">
        <v>45519</v>
      </c>
      <c r="E2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01" spans="1:5" x14ac:dyDescent="0.45">
      <c r="A2101" s="61" t="s">
        <v>164</v>
      </c>
      <c r="B2101" s="62" t="s">
        <v>51</v>
      </c>
      <c r="C2101" s="63">
        <v>25783.91</v>
      </c>
      <c r="D2101" s="64">
        <v>45877</v>
      </c>
      <c r="E2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02" spans="1:5" x14ac:dyDescent="0.45">
      <c r="A2102" s="61" t="s">
        <v>164</v>
      </c>
      <c r="B2102" s="62" t="s">
        <v>53</v>
      </c>
      <c r="C2102" s="63">
        <v>30476.04</v>
      </c>
      <c r="D2102" s="64">
        <v>45519</v>
      </c>
      <c r="E2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03" spans="1:5" x14ac:dyDescent="0.45">
      <c r="A2103" s="61" t="s">
        <v>164</v>
      </c>
      <c r="B2103" s="62" t="s">
        <v>55</v>
      </c>
      <c r="C2103" s="63">
        <v>23891.439999999999</v>
      </c>
      <c r="D2103" s="64">
        <v>45519</v>
      </c>
      <c r="E2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04" spans="1:5" x14ac:dyDescent="0.45">
      <c r="A2104" s="61" t="s">
        <v>164</v>
      </c>
      <c r="B2104" s="62" t="s">
        <v>57</v>
      </c>
      <c r="C2104" s="63">
        <v>47745.02</v>
      </c>
      <c r="D2104" s="64">
        <v>45877</v>
      </c>
      <c r="E2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05" spans="1:5" x14ac:dyDescent="0.45">
      <c r="A2105" s="61" t="s">
        <v>164</v>
      </c>
      <c r="B2105" s="62" t="s">
        <v>40</v>
      </c>
      <c r="C2105" s="63">
        <v>71320.42</v>
      </c>
      <c r="D2105" s="64">
        <v>44880</v>
      </c>
      <c r="E2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06" spans="1:5" x14ac:dyDescent="0.45">
      <c r="A2106" s="61" t="s">
        <v>164</v>
      </c>
      <c r="B2106" s="62" t="s">
        <v>41</v>
      </c>
      <c r="C2106" s="63">
        <v>74954.28</v>
      </c>
      <c r="D2106" s="64">
        <v>44925</v>
      </c>
      <c r="E2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07" spans="1:5" x14ac:dyDescent="0.45">
      <c r="A2107" s="61" t="s">
        <v>164</v>
      </c>
      <c r="B2107" s="62" t="s">
        <v>42</v>
      </c>
      <c r="C2107" s="63">
        <v>63162.19</v>
      </c>
      <c r="D2107" s="64">
        <v>45139</v>
      </c>
      <c r="E2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08" spans="1:5" x14ac:dyDescent="0.45">
      <c r="A2108" s="61" t="s">
        <v>164</v>
      </c>
      <c r="B2108" s="62" t="s">
        <v>43</v>
      </c>
      <c r="C2108" s="63">
        <v>79889.460000000006</v>
      </c>
      <c r="D2108" s="64">
        <v>45504</v>
      </c>
      <c r="E2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09" spans="1:5" x14ac:dyDescent="0.45">
      <c r="A2109" s="61" t="s">
        <v>164</v>
      </c>
      <c r="B2109" s="62" t="s">
        <v>44</v>
      </c>
      <c r="C2109" s="63">
        <v>79889.460000000006</v>
      </c>
      <c r="D2109" s="64">
        <v>45877</v>
      </c>
      <c r="E2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10" spans="1:5" x14ac:dyDescent="0.45">
      <c r="A2110" s="61" t="s">
        <v>164</v>
      </c>
      <c r="B2110" s="62" t="s">
        <v>45</v>
      </c>
      <c r="C2110" s="63">
        <v>35482.97</v>
      </c>
      <c r="D2110" s="64">
        <v>45412</v>
      </c>
      <c r="E2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11" spans="1:5" x14ac:dyDescent="0.45">
      <c r="A2111" s="61" t="s">
        <v>164</v>
      </c>
      <c r="B2111" s="62" t="s">
        <v>66</v>
      </c>
      <c r="C2111" s="63">
        <v>25390.53</v>
      </c>
      <c r="D2111" s="64">
        <v>44985</v>
      </c>
      <c r="E2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12" spans="1:5" x14ac:dyDescent="0.45">
      <c r="A2112" s="61" t="s">
        <v>164</v>
      </c>
      <c r="B2112" s="62" t="s">
        <v>68</v>
      </c>
      <c r="C2112" s="63">
        <v>59236.61</v>
      </c>
      <c r="D2112" s="64">
        <v>44985</v>
      </c>
      <c r="E2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13" spans="1:5" x14ac:dyDescent="0.45">
      <c r="A2113" s="61" t="s">
        <v>164</v>
      </c>
      <c r="B2113" s="62" t="s">
        <v>70</v>
      </c>
      <c r="C2113" s="63">
        <v>44566.97</v>
      </c>
      <c r="D2113" s="64">
        <v>45127</v>
      </c>
      <c r="E2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14" spans="1:5" x14ac:dyDescent="0.45">
      <c r="A2114" s="61" t="s">
        <v>164</v>
      </c>
      <c r="B2114" s="62" t="s">
        <v>72</v>
      </c>
      <c r="C2114" s="63">
        <v>69830.649999999994</v>
      </c>
      <c r="D2114" s="64">
        <v>45488</v>
      </c>
      <c r="E2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15" spans="1:5" x14ac:dyDescent="0.45">
      <c r="A2115" s="61" t="s">
        <v>164</v>
      </c>
      <c r="B2115" s="62" t="s">
        <v>74</v>
      </c>
      <c r="C2115" s="63">
        <v>77265.33</v>
      </c>
      <c r="D2115" s="64">
        <v>45853</v>
      </c>
      <c r="E2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16" spans="1:5" x14ac:dyDescent="0.45">
      <c r="A2116" s="61" t="s">
        <v>164</v>
      </c>
      <c r="B2116" s="62" t="s">
        <v>76</v>
      </c>
      <c r="C2116" s="63">
        <v>10078.120000000001</v>
      </c>
      <c r="D2116" s="64">
        <v>45853</v>
      </c>
      <c r="E2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17" spans="1:5" x14ac:dyDescent="0.45">
      <c r="A2117" s="61" t="s">
        <v>164</v>
      </c>
      <c r="B2117" s="62" t="s">
        <v>78</v>
      </c>
      <c r="C2117" s="63">
        <v>9587.3700000000008</v>
      </c>
      <c r="D2117" s="64">
        <v>45853</v>
      </c>
      <c r="E2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18" spans="1:5" x14ac:dyDescent="0.45">
      <c r="A2118" s="61" t="s">
        <v>164</v>
      </c>
      <c r="B2118" s="62" t="s">
        <v>80</v>
      </c>
      <c r="C2118" s="63">
        <v>19247.72</v>
      </c>
      <c r="D2118" s="64">
        <v>45546</v>
      </c>
      <c r="E2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19" spans="1:5" x14ac:dyDescent="0.45">
      <c r="A2119" s="61" t="s">
        <v>164</v>
      </c>
      <c r="B2119" s="62" t="s">
        <v>81</v>
      </c>
      <c r="C2119" s="63">
        <v>24219.3</v>
      </c>
      <c r="D2119" s="64">
        <v>45519</v>
      </c>
      <c r="E2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0" spans="1:5" x14ac:dyDescent="0.45">
      <c r="A2120" s="61" t="s">
        <v>164</v>
      </c>
      <c r="B2120" s="62" t="s">
        <v>83</v>
      </c>
      <c r="C2120" s="63">
        <v>23481.16</v>
      </c>
      <c r="D2120" s="64">
        <v>45519</v>
      </c>
      <c r="E2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1" spans="1:5" x14ac:dyDescent="0.45">
      <c r="A2121" s="61" t="s">
        <v>164</v>
      </c>
      <c r="B2121" s="62" t="s">
        <v>85</v>
      </c>
      <c r="C2121" s="63">
        <v>23481.16</v>
      </c>
      <c r="D2121" s="64">
        <v>45877</v>
      </c>
      <c r="E2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22" spans="1:5" x14ac:dyDescent="0.45">
      <c r="A2122" s="61" t="s">
        <v>164</v>
      </c>
      <c r="B2122" s="62" t="s">
        <v>87</v>
      </c>
      <c r="C2122" s="63">
        <v>35755.39</v>
      </c>
      <c r="D2122" s="64">
        <v>45519</v>
      </c>
      <c r="E2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3" spans="1:5" x14ac:dyDescent="0.45">
      <c r="A2123" s="61" t="s">
        <v>164</v>
      </c>
      <c r="B2123" s="62" t="s">
        <v>89</v>
      </c>
      <c r="C2123" s="63">
        <v>23600.95</v>
      </c>
      <c r="D2123" s="64">
        <v>45519</v>
      </c>
      <c r="E2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4" spans="1:5" x14ac:dyDescent="0.45">
      <c r="A2124" s="61" t="s">
        <v>164</v>
      </c>
      <c r="B2124" s="62" t="s">
        <v>91</v>
      </c>
      <c r="C2124" s="63">
        <v>23600.95</v>
      </c>
      <c r="D2124" s="64">
        <v>45762</v>
      </c>
      <c r="E2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5" spans="1:5" x14ac:dyDescent="0.45">
      <c r="A2125" s="61" t="s">
        <v>164</v>
      </c>
      <c r="B2125" s="62" t="s">
        <v>93</v>
      </c>
      <c r="C2125" s="63">
        <v>224434.79</v>
      </c>
      <c r="D2125" s="64">
        <v>45519</v>
      </c>
      <c r="E2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6" spans="1:5" x14ac:dyDescent="0.45">
      <c r="A2126" s="61" t="s">
        <v>164</v>
      </c>
      <c r="B2126" s="62" t="s">
        <v>95</v>
      </c>
      <c r="C2126" s="63">
        <v>3016.6</v>
      </c>
      <c r="D2126" s="64">
        <v>45961</v>
      </c>
      <c r="E2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27" spans="1:5" x14ac:dyDescent="0.45">
      <c r="A2127" s="61" t="s">
        <v>165</v>
      </c>
      <c r="B2127" s="62" t="s">
        <v>47</v>
      </c>
      <c r="C2127" s="63">
        <v>4642.03</v>
      </c>
      <c r="D2127" s="64">
        <v>45519</v>
      </c>
      <c r="E2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8" spans="1:5" x14ac:dyDescent="0.45">
      <c r="A2128" s="61" t="s">
        <v>165</v>
      </c>
      <c r="B2128" s="62" t="s">
        <v>49</v>
      </c>
      <c r="C2128" s="63">
        <v>4489.01</v>
      </c>
      <c r="D2128" s="64">
        <v>45519</v>
      </c>
      <c r="E2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29" spans="1:5" x14ac:dyDescent="0.45">
      <c r="A2129" s="61" t="s">
        <v>165</v>
      </c>
      <c r="B2129" s="62" t="s">
        <v>51</v>
      </c>
      <c r="C2129" s="63">
        <v>4489.01</v>
      </c>
      <c r="D2129" s="64">
        <v>45877</v>
      </c>
      <c r="E2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30" spans="1:5" x14ac:dyDescent="0.45">
      <c r="A2130" s="61" t="s">
        <v>165</v>
      </c>
      <c r="B2130" s="62" t="s">
        <v>53</v>
      </c>
      <c r="C2130" s="63">
        <v>5305.91</v>
      </c>
      <c r="D2130" s="64">
        <v>45519</v>
      </c>
      <c r="E2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31" spans="1:5" x14ac:dyDescent="0.45">
      <c r="A2131" s="61" t="s">
        <v>165</v>
      </c>
      <c r="B2131" s="62" t="s">
        <v>55</v>
      </c>
      <c r="C2131" s="63">
        <v>4159.5200000000004</v>
      </c>
      <c r="D2131" s="64">
        <v>45519</v>
      </c>
      <c r="E2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32" spans="1:5" x14ac:dyDescent="0.45">
      <c r="A2132" s="61" t="s">
        <v>165</v>
      </c>
      <c r="B2132" s="62" t="s">
        <v>57</v>
      </c>
      <c r="C2132" s="63">
        <v>8312.4599999999991</v>
      </c>
      <c r="D2132" s="64">
        <v>45877</v>
      </c>
      <c r="E2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33" spans="1:5" x14ac:dyDescent="0.45">
      <c r="A2133" s="61" t="s">
        <v>165</v>
      </c>
      <c r="B2133" s="62" t="s">
        <v>40</v>
      </c>
      <c r="C2133" s="63">
        <v>12416.96</v>
      </c>
      <c r="D2133" s="64">
        <v>44880</v>
      </c>
      <c r="E2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34" spans="1:5" x14ac:dyDescent="0.45">
      <c r="A2134" s="61" t="s">
        <v>165</v>
      </c>
      <c r="B2134" s="62" t="s">
        <v>41</v>
      </c>
      <c r="C2134" s="63">
        <v>13049.62</v>
      </c>
      <c r="D2134" s="64">
        <v>44925</v>
      </c>
      <c r="E2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35" spans="1:5" x14ac:dyDescent="0.45">
      <c r="A2135" s="61" t="s">
        <v>165</v>
      </c>
      <c r="B2135" s="62" t="s">
        <v>42</v>
      </c>
      <c r="C2135" s="63">
        <v>10996.6</v>
      </c>
      <c r="D2135" s="64">
        <v>45140</v>
      </c>
      <c r="E2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36" spans="1:5" x14ac:dyDescent="0.45">
      <c r="A2136" s="61" t="s">
        <v>165</v>
      </c>
      <c r="B2136" s="62" t="s">
        <v>43</v>
      </c>
      <c r="C2136" s="63">
        <v>13908.84</v>
      </c>
      <c r="D2136" s="64">
        <v>45504</v>
      </c>
      <c r="E2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37" spans="1:5" x14ac:dyDescent="0.45">
      <c r="A2137" s="61" t="s">
        <v>165</v>
      </c>
      <c r="B2137" s="62" t="s">
        <v>44</v>
      </c>
      <c r="C2137" s="63">
        <v>13908.84</v>
      </c>
      <c r="D2137" s="64">
        <v>45877</v>
      </c>
      <c r="E2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38" spans="1:5" x14ac:dyDescent="0.45">
      <c r="A2138" s="61" t="s">
        <v>165</v>
      </c>
      <c r="B2138" s="62" t="s">
        <v>45</v>
      </c>
      <c r="C2138" s="63">
        <v>6177.62</v>
      </c>
      <c r="D2138" s="64">
        <v>45412</v>
      </c>
      <c r="E2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39" spans="1:5" x14ac:dyDescent="0.45">
      <c r="A2139" s="61" t="s">
        <v>165</v>
      </c>
      <c r="B2139" s="62" t="s">
        <v>66</v>
      </c>
      <c r="C2139" s="63">
        <v>4420.5200000000004</v>
      </c>
      <c r="D2139" s="64">
        <v>44985</v>
      </c>
      <c r="E2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40" spans="1:5" x14ac:dyDescent="0.45">
      <c r="A2140" s="61" t="s">
        <v>165</v>
      </c>
      <c r="B2140" s="62" t="s">
        <v>68</v>
      </c>
      <c r="C2140" s="63">
        <v>10313.16</v>
      </c>
      <c r="D2140" s="64">
        <v>44985</v>
      </c>
      <c r="E2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41" spans="1:5" x14ac:dyDescent="0.45">
      <c r="A2141" s="61" t="s">
        <v>165</v>
      </c>
      <c r="B2141" s="62" t="s">
        <v>70</v>
      </c>
      <c r="C2141" s="63">
        <v>7759.16</v>
      </c>
      <c r="D2141" s="64">
        <v>45127</v>
      </c>
      <c r="E2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42" spans="1:5" x14ac:dyDescent="0.45">
      <c r="A2142" s="61" t="s">
        <v>165</v>
      </c>
      <c r="B2142" s="62" t="s">
        <v>72</v>
      </c>
      <c r="C2142" s="63">
        <v>12157.59</v>
      </c>
      <c r="D2142" s="64">
        <v>45488</v>
      </c>
      <c r="E2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43" spans="1:5" x14ac:dyDescent="0.45">
      <c r="A2143" s="61" t="s">
        <v>165</v>
      </c>
      <c r="B2143" s="62" t="s">
        <v>74</v>
      </c>
      <c r="C2143" s="63">
        <v>13451.97</v>
      </c>
      <c r="D2143" s="64">
        <v>45853</v>
      </c>
      <c r="E2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4" spans="1:5" x14ac:dyDescent="0.45">
      <c r="A2144" s="61" t="s">
        <v>165</v>
      </c>
      <c r="B2144" s="62" t="s">
        <v>76</v>
      </c>
      <c r="C2144" s="63">
        <v>1754.61</v>
      </c>
      <c r="D2144" s="64">
        <v>45853</v>
      </c>
      <c r="E2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5" spans="1:5" x14ac:dyDescent="0.45">
      <c r="A2145" s="61" t="s">
        <v>165</v>
      </c>
      <c r="B2145" s="62" t="s">
        <v>78</v>
      </c>
      <c r="C2145" s="63">
        <v>1669.17</v>
      </c>
      <c r="D2145" s="64">
        <v>45853</v>
      </c>
      <c r="E2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6" spans="1:5" x14ac:dyDescent="0.45">
      <c r="A2146" s="61" t="s">
        <v>165</v>
      </c>
      <c r="B2146" s="62" t="s">
        <v>80</v>
      </c>
      <c r="C2146" s="63">
        <v>3351.05</v>
      </c>
      <c r="D2146" s="64">
        <v>45541</v>
      </c>
      <c r="E2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7" spans="1:5" x14ac:dyDescent="0.45">
      <c r="A2147" s="61" t="s">
        <v>165</v>
      </c>
      <c r="B2147" s="62" t="s">
        <v>81</v>
      </c>
      <c r="C2147" s="63">
        <v>4216.6000000000004</v>
      </c>
      <c r="D2147" s="64">
        <v>45519</v>
      </c>
      <c r="E2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8" spans="1:5" x14ac:dyDescent="0.45">
      <c r="A2148" s="61" t="s">
        <v>165</v>
      </c>
      <c r="B2148" s="62" t="s">
        <v>83</v>
      </c>
      <c r="C2148" s="63">
        <v>4088.09</v>
      </c>
      <c r="D2148" s="64">
        <v>45519</v>
      </c>
      <c r="E2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49" spans="1:5" x14ac:dyDescent="0.45">
      <c r="A2149" s="61" t="s">
        <v>165</v>
      </c>
      <c r="B2149" s="62" t="s">
        <v>85</v>
      </c>
      <c r="C2149" s="63">
        <v>4088.09</v>
      </c>
      <c r="D2149" s="64">
        <v>45877</v>
      </c>
      <c r="E2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50" spans="1:5" x14ac:dyDescent="0.45">
      <c r="A2150" s="61" t="s">
        <v>165</v>
      </c>
      <c r="B2150" s="62" t="s">
        <v>87</v>
      </c>
      <c r="C2150" s="63">
        <v>6225.05</v>
      </c>
      <c r="D2150" s="64">
        <v>45519</v>
      </c>
      <c r="E2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1" spans="1:5" x14ac:dyDescent="0.45">
      <c r="A2151" s="61" t="s">
        <v>165</v>
      </c>
      <c r="B2151" s="62" t="s">
        <v>89</v>
      </c>
      <c r="C2151" s="63">
        <v>4108.95</v>
      </c>
      <c r="D2151" s="64">
        <v>45519</v>
      </c>
      <c r="E2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2" spans="1:5" x14ac:dyDescent="0.45">
      <c r="A2152" s="61" t="s">
        <v>165</v>
      </c>
      <c r="B2152" s="62" t="s">
        <v>91</v>
      </c>
      <c r="C2152" s="63">
        <v>4108.95</v>
      </c>
      <c r="D2152" s="64">
        <v>45762</v>
      </c>
      <c r="E2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3" spans="1:5" x14ac:dyDescent="0.45">
      <c r="A2153" s="61" t="s">
        <v>165</v>
      </c>
      <c r="B2153" s="62" t="s">
        <v>93</v>
      </c>
      <c r="C2153" s="63">
        <v>39074.339999999997</v>
      </c>
      <c r="D2153" s="64">
        <v>45519</v>
      </c>
      <c r="E2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4" spans="1:5" x14ac:dyDescent="0.45">
      <c r="A2154" s="61" t="s">
        <v>165</v>
      </c>
      <c r="B2154" s="62" t="s">
        <v>95</v>
      </c>
      <c r="C2154" s="63">
        <v>525.19000000000005</v>
      </c>
      <c r="D2154" s="64">
        <v>45961</v>
      </c>
      <c r="E2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55" spans="1:5" x14ac:dyDescent="0.45">
      <c r="A2155" s="61" t="s">
        <v>166</v>
      </c>
      <c r="B2155" s="62" t="s">
        <v>48</v>
      </c>
      <c r="C2155" s="63">
        <v>3396.99</v>
      </c>
      <c r="D2155" s="64">
        <v>45519</v>
      </c>
      <c r="E2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6" spans="1:5" x14ac:dyDescent="0.45">
      <c r="A2156" s="61" t="s">
        <v>166</v>
      </c>
      <c r="B2156" s="62" t="s">
        <v>50</v>
      </c>
      <c r="C2156" s="63">
        <v>3285</v>
      </c>
      <c r="D2156" s="64">
        <v>45519</v>
      </c>
      <c r="E2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57" spans="1:5" x14ac:dyDescent="0.45">
      <c r="A2157" s="61" t="s">
        <v>166</v>
      </c>
      <c r="B2157" s="62" t="s">
        <v>51</v>
      </c>
      <c r="C2157" s="63">
        <v>12067.56</v>
      </c>
      <c r="D2157" s="64">
        <v>45877</v>
      </c>
      <c r="E2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58" spans="1:5" x14ac:dyDescent="0.45">
      <c r="A2158" s="61" t="s">
        <v>166</v>
      </c>
      <c r="B2158" s="62" t="s">
        <v>52</v>
      </c>
      <c r="C2158" s="63">
        <v>982.12</v>
      </c>
      <c r="D2158" s="64">
        <v>45877</v>
      </c>
      <c r="E2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59" spans="1:5" x14ac:dyDescent="0.45">
      <c r="A2159" s="61" t="s">
        <v>166</v>
      </c>
      <c r="B2159" s="62" t="s">
        <v>54</v>
      </c>
      <c r="C2159" s="63">
        <v>3739.05</v>
      </c>
      <c r="D2159" s="64">
        <v>45519</v>
      </c>
      <c r="E2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60" spans="1:5" x14ac:dyDescent="0.45">
      <c r="A2160" s="61" t="s">
        <v>166</v>
      </c>
      <c r="B2160" s="62" t="s">
        <v>56</v>
      </c>
      <c r="C2160" s="63">
        <v>2931.2</v>
      </c>
      <c r="D2160" s="64">
        <v>45519</v>
      </c>
      <c r="E2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61" spans="1:5" x14ac:dyDescent="0.45">
      <c r="A2161" s="61" t="s">
        <v>166</v>
      </c>
      <c r="B2161" s="62" t="s">
        <v>57</v>
      </c>
      <c r="C2161" s="63">
        <v>22345.94</v>
      </c>
      <c r="D2161" s="64">
        <v>45877</v>
      </c>
      <c r="E2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62" spans="1:5" x14ac:dyDescent="0.45">
      <c r="A2162" s="61" t="s">
        <v>166</v>
      </c>
      <c r="B2162" s="62" t="s">
        <v>58</v>
      </c>
      <c r="C2162" s="63">
        <v>1627.2</v>
      </c>
      <c r="D2162" s="64">
        <v>45877</v>
      </c>
      <c r="E2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63" spans="1:5" x14ac:dyDescent="0.45">
      <c r="A2163" s="61" t="s">
        <v>166</v>
      </c>
      <c r="B2163" s="62" t="s">
        <v>59</v>
      </c>
      <c r="C2163" s="63">
        <v>2430.67</v>
      </c>
      <c r="D2163" s="64">
        <v>45127</v>
      </c>
      <c r="E2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64" spans="1:5" x14ac:dyDescent="0.45">
      <c r="A2164" s="61" t="s">
        <v>166</v>
      </c>
      <c r="B2164" s="62" t="s">
        <v>60</v>
      </c>
      <c r="C2164" s="63">
        <v>2554.52</v>
      </c>
      <c r="D2164" s="64">
        <v>45127</v>
      </c>
      <c r="E2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65" spans="1:5" x14ac:dyDescent="0.45">
      <c r="A2165" s="61" t="s">
        <v>166</v>
      </c>
      <c r="B2165" s="62" t="s">
        <v>61</v>
      </c>
      <c r="C2165" s="63">
        <v>2152.63</v>
      </c>
      <c r="D2165" s="64">
        <v>45140</v>
      </c>
      <c r="E2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66" spans="1:5" x14ac:dyDescent="0.45">
      <c r="A2166" s="61" t="s">
        <v>166</v>
      </c>
      <c r="B2166" s="62" t="s">
        <v>43</v>
      </c>
      <c r="C2166" s="63">
        <v>37390.400000000001</v>
      </c>
      <c r="D2166" s="64">
        <v>45504</v>
      </c>
      <c r="E2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67" spans="1:5" x14ac:dyDescent="0.45">
      <c r="A2167" s="61" t="s">
        <v>166</v>
      </c>
      <c r="B2167" s="62" t="s">
        <v>63</v>
      </c>
      <c r="C2167" s="63">
        <v>381.26</v>
      </c>
      <c r="D2167" s="64">
        <v>45504</v>
      </c>
      <c r="E2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68" spans="1:5" x14ac:dyDescent="0.45">
      <c r="A2168" s="61" t="s">
        <v>166</v>
      </c>
      <c r="B2168" s="62" t="s">
        <v>44</v>
      </c>
      <c r="C2168" s="63">
        <v>37390.400000000001</v>
      </c>
      <c r="D2168" s="64">
        <v>45877</v>
      </c>
      <c r="E2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69" spans="1:5" x14ac:dyDescent="0.45">
      <c r="A2169" s="61" t="s">
        <v>166</v>
      </c>
      <c r="B2169" s="62" t="s">
        <v>64</v>
      </c>
      <c r="C2169" s="63">
        <v>2722.71</v>
      </c>
      <c r="D2169" s="64">
        <v>45877</v>
      </c>
      <c r="E2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70" spans="1:5" x14ac:dyDescent="0.45">
      <c r="A2170" s="61" t="s">
        <v>166</v>
      </c>
      <c r="B2170" s="62" t="s">
        <v>65</v>
      </c>
      <c r="C2170" s="63">
        <v>1209.29</v>
      </c>
      <c r="D2170" s="64">
        <v>45412</v>
      </c>
      <c r="E2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71" spans="1:5" x14ac:dyDescent="0.45">
      <c r="A2171" s="61" t="s">
        <v>166</v>
      </c>
      <c r="B2171" s="62" t="s">
        <v>67</v>
      </c>
      <c r="C2171" s="63">
        <v>865.34</v>
      </c>
      <c r="D2171" s="64">
        <v>45127</v>
      </c>
      <c r="E2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72" spans="1:5" x14ac:dyDescent="0.45">
      <c r="A2172" s="61" t="s">
        <v>166</v>
      </c>
      <c r="B2172" s="62" t="s">
        <v>69</v>
      </c>
      <c r="C2172" s="63">
        <v>2018.85</v>
      </c>
      <c r="D2172" s="64">
        <v>45127</v>
      </c>
      <c r="E2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73" spans="1:5" x14ac:dyDescent="0.45">
      <c r="A2173" s="61" t="s">
        <v>166</v>
      </c>
      <c r="B2173" s="62" t="s">
        <v>71</v>
      </c>
      <c r="C2173" s="63">
        <v>1518.88</v>
      </c>
      <c r="D2173" s="64">
        <v>45127</v>
      </c>
      <c r="E2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74" spans="1:5" x14ac:dyDescent="0.45">
      <c r="A2174" s="61" t="s">
        <v>166</v>
      </c>
      <c r="B2174" s="62" t="s">
        <v>73</v>
      </c>
      <c r="C2174" s="63">
        <v>2379.9</v>
      </c>
      <c r="D2174" s="64">
        <v>45488</v>
      </c>
      <c r="E2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175" spans="1:5" x14ac:dyDescent="0.45">
      <c r="A2175" s="61" t="s">
        <v>166</v>
      </c>
      <c r="B2175" s="62" t="s">
        <v>74</v>
      </c>
      <c r="C2175" s="63">
        <v>36162.239999999998</v>
      </c>
      <c r="D2175" s="64">
        <v>45853</v>
      </c>
      <c r="E2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76" spans="1:5" x14ac:dyDescent="0.45">
      <c r="A2176" s="61" t="s">
        <v>166</v>
      </c>
      <c r="B2176" s="62" t="s">
        <v>75</v>
      </c>
      <c r="C2176" s="63">
        <v>2633.28</v>
      </c>
      <c r="D2176" s="64">
        <v>45853</v>
      </c>
      <c r="E2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77" spans="1:5" x14ac:dyDescent="0.45">
      <c r="A2177" s="61" t="s">
        <v>166</v>
      </c>
      <c r="B2177" s="62" t="s">
        <v>76</v>
      </c>
      <c r="C2177" s="63">
        <v>4716.83</v>
      </c>
      <c r="D2177" s="64">
        <v>45853</v>
      </c>
      <c r="E2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78" spans="1:5" x14ac:dyDescent="0.45">
      <c r="A2178" s="61" t="s">
        <v>166</v>
      </c>
      <c r="B2178" s="62" t="s">
        <v>77</v>
      </c>
      <c r="C2178" s="63">
        <v>343.47</v>
      </c>
      <c r="D2178" s="64">
        <v>45853</v>
      </c>
      <c r="E2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79" spans="1:5" x14ac:dyDescent="0.45">
      <c r="A2179" s="61" t="s">
        <v>166</v>
      </c>
      <c r="B2179" s="62" t="s">
        <v>78</v>
      </c>
      <c r="C2179" s="63">
        <v>4487.1400000000003</v>
      </c>
      <c r="D2179" s="64">
        <v>45853</v>
      </c>
      <c r="E2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0" spans="1:5" x14ac:dyDescent="0.45">
      <c r="A2180" s="61" t="s">
        <v>166</v>
      </c>
      <c r="B2180" s="62" t="s">
        <v>79</v>
      </c>
      <c r="C2180" s="63">
        <v>326.75</v>
      </c>
      <c r="D2180" s="64">
        <v>45853</v>
      </c>
      <c r="E2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1" spans="1:5" x14ac:dyDescent="0.45">
      <c r="A2181" s="61" t="s">
        <v>166</v>
      </c>
      <c r="B2181" s="62" t="s">
        <v>82</v>
      </c>
      <c r="C2181" s="63">
        <v>3085.66</v>
      </c>
      <c r="D2181" s="64">
        <v>45519</v>
      </c>
      <c r="E2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2" spans="1:5" x14ac:dyDescent="0.45">
      <c r="A2182" s="61" t="s">
        <v>166</v>
      </c>
      <c r="B2182" s="62" t="s">
        <v>84</v>
      </c>
      <c r="C2182" s="63">
        <v>2991.62</v>
      </c>
      <c r="D2182" s="64">
        <v>45519</v>
      </c>
      <c r="E2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3" spans="1:5" x14ac:dyDescent="0.45">
      <c r="A2183" s="61" t="s">
        <v>166</v>
      </c>
      <c r="B2183" s="62" t="s">
        <v>85</v>
      </c>
      <c r="C2183" s="63">
        <v>10989.81</v>
      </c>
      <c r="D2183" s="64">
        <v>45877</v>
      </c>
      <c r="E2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84" spans="1:5" x14ac:dyDescent="0.45">
      <c r="A2184" s="61" t="s">
        <v>166</v>
      </c>
      <c r="B2184" s="62" t="s">
        <v>86</v>
      </c>
      <c r="C2184" s="63">
        <v>894.41</v>
      </c>
      <c r="D2184" s="64">
        <v>45877</v>
      </c>
      <c r="E2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85" spans="1:5" x14ac:dyDescent="0.45">
      <c r="A2185" s="61" t="s">
        <v>166</v>
      </c>
      <c r="B2185" s="62" t="s">
        <v>88</v>
      </c>
      <c r="C2185" s="63">
        <v>4386.7700000000004</v>
      </c>
      <c r="D2185" s="64">
        <v>45519</v>
      </c>
      <c r="E2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6" spans="1:5" x14ac:dyDescent="0.45">
      <c r="A2186" s="61" t="s">
        <v>166</v>
      </c>
      <c r="B2186" s="62" t="s">
        <v>90</v>
      </c>
      <c r="C2186" s="63">
        <v>2895.56</v>
      </c>
      <c r="D2186" s="64">
        <v>45519</v>
      </c>
      <c r="E2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7" spans="1:5" x14ac:dyDescent="0.45">
      <c r="A2187" s="61" t="s">
        <v>166</v>
      </c>
      <c r="B2187" s="62" t="s">
        <v>91</v>
      </c>
      <c r="C2187" s="63">
        <v>11045.87</v>
      </c>
      <c r="D2187" s="64">
        <v>45762</v>
      </c>
      <c r="E2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8" spans="1:5" x14ac:dyDescent="0.45">
      <c r="A2188" s="61" t="s">
        <v>166</v>
      </c>
      <c r="B2188" s="62" t="s">
        <v>92</v>
      </c>
      <c r="C2188" s="63">
        <v>804.35</v>
      </c>
      <c r="D2188" s="64">
        <v>45762</v>
      </c>
      <c r="E2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89" spans="1:5" x14ac:dyDescent="0.45">
      <c r="A2189" s="61" t="s">
        <v>166</v>
      </c>
      <c r="B2189" s="62" t="s">
        <v>94</v>
      </c>
      <c r="C2189" s="63">
        <v>27535.52</v>
      </c>
      <c r="D2189" s="64">
        <v>45519</v>
      </c>
      <c r="E2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0" spans="1:5" x14ac:dyDescent="0.45">
      <c r="A2190" s="61" t="s">
        <v>166</v>
      </c>
      <c r="B2190" s="62" t="s">
        <v>95</v>
      </c>
      <c r="C2190" s="63">
        <v>1411.85</v>
      </c>
      <c r="D2190" s="64">
        <v>45961</v>
      </c>
      <c r="E2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91" spans="1:5" x14ac:dyDescent="0.45">
      <c r="A2191" s="61" t="s">
        <v>166</v>
      </c>
      <c r="B2191" s="62" t="s">
        <v>96</v>
      </c>
      <c r="C2191" s="63">
        <v>102.81</v>
      </c>
      <c r="D2191" s="64">
        <v>45961</v>
      </c>
      <c r="E2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92" spans="1:5" x14ac:dyDescent="0.45">
      <c r="A2192" s="61" t="s">
        <v>167</v>
      </c>
      <c r="B2192" s="62" t="s">
        <v>47</v>
      </c>
      <c r="C2192" s="63">
        <v>29791.69</v>
      </c>
      <c r="D2192" s="64">
        <v>45519</v>
      </c>
      <c r="E2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3" spans="1:5" x14ac:dyDescent="0.45">
      <c r="A2193" s="61" t="s">
        <v>167</v>
      </c>
      <c r="B2193" s="62" t="s">
        <v>49</v>
      </c>
      <c r="C2193" s="63">
        <v>28809.61</v>
      </c>
      <c r="D2193" s="64">
        <v>45519</v>
      </c>
      <c r="E2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4" spans="1:5" x14ac:dyDescent="0.45">
      <c r="A2194" s="61" t="s">
        <v>167</v>
      </c>
      <c r="B2194" s="62" t="s">
        <v>51</v>
      </c>
      <c r="C2194" s="63">
        <v>28809.61</v>
      </c>
      <c r="D2194" s="64">
        <v>45877</v>
      </c>
      <c r="E2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95" spans="1:5" x14ac:dyDescent="0.45">
      <c r="A2195" s="61" t="s">
        <v>167</v>
      </c>
      <c r="B2195" s="62" t="s">
        <v>53</v>
      </c>
      <c r="C2195" s="63">
        <v>34052.36</v>
      </c>
      <c r="D2195" s="64">
        <v>45519</v>
      </c>
      <c r="E2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6" spans="1:5" x14ac:dyDescent="0.45">
      <c r="A2196" s="61" t="s">
        <v>167</v>
      </c>
      <c r="B2196" s="62" t="s">
        <v>55</v>
      </c>
      <c r="C2196" s="63">
        <v>26695.06</v>
      </c>
      <c r="D2196" s="64">
        <v>45519</v>
      </c>
      <c r="E2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197" spans="1:5" x14ac:dyDescent="0.45">
      <c r="A2197" s="61" t="s">
        <v>167</v>
      </c>
      <c r="B2197" s="62" t="s">
        <v>57</v>
      </c>
      <c r="C2197" s="63">
        <v>53347.82</v>
      </c>
      <c r="D2197" s="64">
        <v>45877</v>
      </c>
      <c r="E2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198" spans="1:5" x14ac:dyDescent="0.45">
      <c r="A2198" s="61" t="s">
        <v>167</v>
      </c>
      <c r="B2198" s="62" t="s">
        <v>40</v>
      </c>
      <c r="C2198" s="63">
        <v>79689.759999999995</v>
      </c>
      <c r="D2198" s="64">
        <v>44880</v>
      </c>
      <c r="E2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199" spans="1:5" x14ac:dyDescent="0.45">
      <c r="A2199" s="61" t="s">
        <v>167</v>
      </c>
      <c r="B2199" s="62" t="s">
        <v>41</v>
      </c>
      <c r="C2199" s="63">
        <v>83750.06</v>
      </c>
      <c r="D2199" s="64">
        <v>44925</v>
      </c>
      <c r="E2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00" spans="1:5" x14ac:dyDescent="0.45">
      <c r="A2200" s="61" t="s">
        <v>167</v>
      </c>
      <c r="B2200" s="62" t="s">
        <v>42</v>
      </c>
      <c r="C2200" s="63">
        <v>70574.17</v>
      </c>
      <c r="D2200" s="64">
        <v>45139</v>
      </c>
      <c r="E2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01" spans="1:5" x14ac:dyDescent="0.45">
      <c r="A2201" s="61" t="s">
        <v>167</v>
      </c>
      <c r="B2201" s="62" t="s">
        <v>43</v>
      </c>
      <c r="C2201" s="63">
        <v>89264.37</v>
      </c>
      <c r="D2201" s="64">
        <v>45504</v>
      </c>
      <c r="E2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02" spans="1:5" x14ac:dyDescent="0.45">
      <c r="A2202" s="61" t="s">
        <v>167</v>
      </c>
      <c r="B2202" s="62" t="s">
        <v>44</v>
      </c>
      <c r="C2202" s="63">
        <v>89264.37</v>
      </c>
      <c r="D2202" s="64">
        <v>45877</v>
      </c>
      <c r="E2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03" spans="1:5" x14ac:dyDescent="0.45">
      <c r="A2203" s="61" t="s">
        <v>167</v>
      </c>
      <c r="B2203" s="62" t="s">
        <v>45</v>
      </c>
      <c r="C2203" s="63">
        <v>39646.839999999997</v>
      </c>
      <c r="D2203" s="64">
        <v>45412</v>
      </c>
      <c r="E2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04" spans="1:5" x14ac:dyDescent="0.45">
      <c r="A2204" s="61" t="s">
        <v>167</v>
      </c>
      <c r="B2204" s="62" t="s">
        <v>66</v>
      </c>
      <c r="C2204" s="63">
        <v>28370.07</v>
      </c>
      <c r="D2204" s="64">
        <v>44985</v>
      </c>
      <c r="E2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05" spans="1:5" x14ac:dyDescent="0.45">
      <c r="A2205" s="61" t="s">
        <v>167</v>
      </c>
      <c r="B2205" s="62" t="s">
        <v>68</v>
      </c>
      <c r="C2205" s="63">
        <v>66187.94</v>
      </c>
      <c r="D2205" s="64">
        <v>44985</v>
      </c>
      <c r="E2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06" spans="1:5" x14ac:dyDescent="0.45">
      <c r="A2206" s="61" t="s">
        <v>167</v>
      </c>
      <c r="B2206" s="62" t="s">
        <v>70</v>
      </c>
      <c r="C2206" s="63">
        <v>49796.83</v>
      </c>
      <c r="D2206" s="64">
        <v>45127</v>
      </c>
      <c r="E2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07" spans="1:5" x14ac:dyDescent="0.45">
      <c r="A2207" s="61" t="s">
        <v>167</v>
      </c>
      <c r="B2207" s="62" t="s">
        <v>72</v>
      </c>
      <c r="C2207" s="63">
        <v>78025.17</v>
      </c>
      <c r="D2207" s="64">
        <v>45488</v>
      </c>
      <c r="E2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08" spans="1:5" x14ac:dyDescent="0.45">
      <c r="A2208" s="61" t="s">
        <v>167</v>
      </c>
      <c r="B2208" s="62" t="s">
        <v>74</v>
      </c>
      <c r="C2208" s="63">
        <v>86332.31</v>
      </c>
      <c r="D2208" s="64">
        <v>45853</v>
      </c>
      <c r="E2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09" spans="1:5" x14ac:dyDescent="0.45">
      <c r="A2209" s="61" t="s">
        <v>167</v>
      </c>
      <c r="B2209" s="62" t="s">
        <v>76</v>
      </c>
      <c r="C2209" s="63">
        <v>11260.77</v>
      </c>
      <c r="D2209" s="64">
        <v>45853</v>
      </c>
      <c r="E2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0" spans="1:5" x14ac:dyDescent="0.45">
      <c r="A2210" s="61" t="s">
        <v>167</v>
      </c>
      <c r="B2210" s="62" t="s">
        <v>78</v>
      </c>
      <c r="C2210" s="63">
        <v>10712.43</v>
      </c>
      <c r="D2210" s="64">
        <v>45853</v>
      </c>
      <c r="E2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1" spans="1:5" x14ac:dyDescent="0.45">
      <c r="A2211" s="61" t="s">
        <v>167</v>
      </c>
      <c r="B2211" s="62" t="s">
        <v>80</v>
      </c>
      <c r="C2211" s="63">
        <v>21506.41</v>
      </c>
      <c r="D2211" s="64">
        <v>45546</v>
      </c>
      <c r="E2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2" spans="1:5" x14ac:dyDescent="0.45">
      <c r="A2212" s="61" t="s">
        <v>167</v>
      </c>
      <c r="B2212" s="62" t="s">
        <v>81</v>
      </c>
      <c r="C2212" s="63">
        <v>27061.39</v>
      </c>
      <c r="D2212" s="64">
        <v>45519</v>
      </c>
      <c r="E2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3" spans="1:5" x14ac:dyDescent="0.45">
      <c r="A2213" s="61" t="s">
        <v>167</v>
      </c>
      <c r="B2213" s="62" t="s">
        <v>83</v>
      </c>
      <c r="C2213" s="63">
        <v>26236.639999999999</v>
      </c>
      <c r="D2213" s="64">
        <v>45519</v>
      </c>
      <c r="E2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4" spans="1:5" x14ac:dyDescent="0.45">
      <c r="A2214" s="61" t="s">
        <v>167</v>
      </c>
      <c r="B2214" s="62" t="s">
        <v>85</v>
      </c>
      <c r="C2214" s="63">
        <v>26236.639999999999</v>
      </c>
      <c r="D2214" s="64">
        <v>45877</v>
      </c>
      <c r="E2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15" spans="1:5" x14ac:dyDescent="0.45">
      <c r="A2215" s="61" t="s">
        <v>167</v>
      </c>
      <c r="B2215" s="62" t="s">
        <v>87</v>
      </c>
      <c r="C2215" s="63">
        <v>39951.24</v>
      </c>
      <c r="D2215" s="64">
        <v>45519</v>
      </c>
      <c r="E2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6" spans="1:5" x14ac:dyDescent="0.45">
      <c r="A2216" s="61" t="s">
        <v>167</v>
      </c>
      <c r="B2216" s="62" t="s">
        <v>89</v>
      </c>
      <c r="C2216" s="63">
        <v>26370.48</v>
      </c>
      <c r="D2216" s="64">
        <v>45519</v>
      </c>
      <c r="E2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7" spans="1:5" x14ac:dyDescent="0.45">
      <c r="A2217" s="61" t="s">
        <v>167</v>
      </c>
      <c r="B2217" s="62" t="s">
        <v>91</v>
      </c>
      <c r="C2217" s="63">
        <v>26370.48</v>
      </c>
      <c r="D2217" s="64">
        <v>45762</v>
      </c>
      <c r="E2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8" spans="1:5" x14ac:dyDescent="0.45">
      <c r="A2218" s="61" t="s">
        <v>167</v>
      </c>
      <c r="B2218" s="62" t="s">
        <v>93</v>
      </c>
      <c r="C2218" s="63">
        <v>250771.88</v>
      </c>
      <c r="D2218" s="64">
        <v>45519</v>
      </c>
      <c r="E2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19" spans="1:5" x14ac:dyDescent="0.45">
      <c r="A2219" s="61" t="s">
        <v>167</v>
      </c>
      <c r="B2219" s="62" t="s">
        <v>95</v>
      </c>
      <c r="C2219" s="63">
        <v>3370.59</v>
      </c>
      <c r="D2219" s="64">
        <v>45961</v>
      </c>
      <c r="E2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20" spans="1:5" x14ac:dyDescent="0.45">
      <c r="A2220" s="61" t="s">
        <v>168</v>
      </c>
      <c r="B2220" s="62" t="s">
        <v>47</v>
      </c>
      <c r="C2220" s="63">
        <v>24080.87</v>
      </c>
      <c r="D2220" s="64">
        <v>45519</v>
      </c>
      <c r="E2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1" spans="1:5" x14ac:dyDescent="0.45">
      <c r="A2221" s="61" t="s">
        <v>168</v>
      </c>
      <c r="B2221" s="62" t="s">
        <v>48</v>
      </c>
      <c r="C2221" s="63">
        <v>6555.24</v>
      </c>
      <c r="D2221" s="64">
        <v>45519</v>
      </c>
      <c r="E2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2" spans="1:5" x14ac:dyDescent="0.45">
      <c r="A2222" s="61" t="s">
        <v>168</v>
      </c>
      <c r="B2222" s="62" t="s">
        <v>49</v>
      </c>
      <c r="C2222" s="63">
        <v>23287.05</v>
      </c>
      <c r="D2222" s="64">
        <v>45519</v>
      </c>
      <c r="E2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3" spans="1:5" x14ac:dyDescent="0.45">
      <c r="A2223" s="61" t="s">
        <v>168</v>
      </c>
      <c r="B2223" s="62" t="s">
        <v>50</v>
      </c>
      <c r="C2223" s="63">
        <v>6339.15</v>
      </c>
      <c r="D2223" s="64">
        <v>45519</v>
      </c>
      <c r="E2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4" spans="1:5" x14ac:dyDescent="0.45">
      <c r="A2224" s="61" t="s">
        <v>168</v>
      </c>
      <c r="B2224" s="62" t="s">
        <v>51</v>
      </c>
      <c r="C2224" s="63">
        <v>23287.05</v>
      </c>
      <c r="D2224" s="64">
        <v>45877</v>
      </c>
      <c r="E2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25" spans="1:5" x14ac:dyDescent="0.45">
      <c r="A2225" s="61" t="s">
        <v>168</v>
      </c>
      <c r="B2225" s="62" t="s">
        <v>52</v>
      </c>
      <c r="C2225" s="63">
        <v>1895.22</v>
      </c>
      <c r="D2225" s="64">
        <v>45877</v>
      </c>
      <c r="E2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26" spans="1:5" x14ac:dyDescent="0.45">
      <c r="A2226" s="61" t="s">
        <v>168</v>
      </c>
      <c r="B2226" s="62" t="s">
        <v>53</v>
      </c>
      <c r="C2226" s="63">
        <v>27524.81</v>
      </c>
      <c r="D2226" s="64">
        <v>45519</v>
      </c>
      <c r="E2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7" spans="1:5" x14ac:dyDescent="0.45">
      <c r="A2227" s="61" t="s">
        <v>168</v>
      </c>
      <c r="B2227" s="62" t="s">
        <v>54</v>
      </c>
      <c r="C2227" s="63">
        <v>7215.34</v>
      </c>
      <c r="D2227" s="64">
        <v>45519</v>
      </c>
      <c r="E2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8" spans="1:5" x14ac:dyDescent="0.45">
      <c r="A2228" s="61" t="s">
        <v>168</v>
      </c>
      <c r="B2228" s="62" t="s">
        <v>55</v>
      </c>
      <c r="C2228" s="63">
        <v>21577.84</v>
      </c>
      <c r="D2228" s="64">
        <v>45519</v>
      </c>
      <c r="E2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29" spans="1:5" x14ac:dyDescent="0.45">
      <c r="A2229" s="61" t="s">
        <v>168</v>
      </c>
      <c r="B2229" s="62" t="s">
        <v>56</v>
      </c>
      <c r="C2229" s="63">
        <v>5656.41</v>
      </c>
      <c r="D2229" s="64">
        <v>45519</v>
      </c>
      <c r="E2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30" spans="1:5" x14ac:dyDescent="0.45">
      <c r="A2230" s="61" t="s">
        <v>168</v>
      </c>
      <c r="B2230" s="62" t="s">
        <v>57</v>
      </c>
      <c r="C2230" s="63">
        <v>43121.49</v>
      </c>
      <c r="D2230" s="64">
        <v>45877</v>
      </c>
      <c r="E2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31" spans="1:5" x14ac:dyDescent="0.45">
      <c r="A2231" s="61" t="s">
        <v>168</v>
      </c>
      <c r="B2231" s="62" t="s">
        <v>58</v>
      </c>
      <c r="C2231" s="63">
        <v>3140.05</v>
      </c>
      <c r="D2231" s="64">
        <v>45877</v>
      </c>
      <c r="E2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32" spans="1:5" x14ac:dyDescent="0.45">
      <c r="A2232" s="61" t="s">
        <v>168</v>
      </c>
      <c r="B2232" s="62" t="s">
        <v>40</v>
      </c>
      <c r="C2232" s="63">
        <v>64413.91</v>
      </c>
      <c r="D2232" s="64">
        <v>44880</v>
      </c>
      <c r="E2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33" spans="1:5" x14ac:dyDescent="0.45">
      <c r="A2233" s="61" t="s">
        <v>168</v>
      </c>
      <c r="B2233" s="62" t="s">
        <v>59</v>
      </c>
      <c r="C2233" s="63">
        <v>4690.53</v>
      </c>
      <c r="D2233" s="64">
        <v>44880</v>
      </c>
      <c r="E2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34" spans="1:5" x14ac:dyDescent="0.45">
      <c r="A2234" s="61" t="s">
        <v>168</v>
      </c>
      <c r="B2234" s="62" t="s">
        <v>41</v>
      </c>
      <c r="C2234" s="63">
        <v>67695.88</v>
      </c>
      <c r="D2234" s="64">
        <v>44925</v>
      </c>
      <c r="E2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35" spans="1:5" x14ac:dyDescent="0.45">
      <c r="A2235" s="61" t="s">
        <v>168</v>
      </c>
      <c r="B2235" s="62" t="s">
        <v>60</v>
      </c>
      <c r="C2235" s="63">
        <v>4929.51</v>
      </c>
      <c r="D2235" s="64">
        <v>44925</v>
      </c>
      <c r="E2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36" spans="1:5" x14ac:dyDescent="0.45">
      <c r="A2236" s="61" t="s">
        <v>168</v>
      </c>
      <c r="B2236" s="62" t="s">
        <v>42</v>
      </c>
      <c r="C2236" s="63">
        <v>57045.7</v>
      </c>
      <c r="D2236" s="64">
        <v>45140</v>
      </c>
      <c r="E2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37" spans="1:5" x14ac:dyDescent="0.45">
      <c r="A2237" s="61" t="s">
        <v>168</v>
      </c>
      <c r="B2237" s="62" t="s">
        <v>61</v>
      </c>
      <c r="C2237" s="63">
        <v>14953.93</v>
      </c>
      <c r="D2237" s="64">
        <v>45140</v>
      </c>
      <c r="E2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38" spans="1:5" x14ac:dyDescent="0.45">
      <c r="A2238" s="61" t="s">
        <v>168</v>
      </c>
      <c r="B2238" s="62" t="s">
        <v>43</v>
      </c>
      <c r="C2238" s="63">
        <v>72153.149999999994</v>
      </c>
      <c r="D2238" s="64">
        <v>45504</v>
      </c>
      <c r="E2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39" spans="1:5" x14ac:dyDescent="0.45">
      <c r="A2239" s="61" t="s">
        <v>168</v>
      </c>
      <c r="B2239" s="62" t="s">
        <v>63</v>
      </c>
      <c r="C2239" s="63">
        <v>43938.91</v>
      </c>
      <c r="D2239" s="64">
        <v>45504</v>
      </c>
      <c r="E2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40" spans="1:5" x14ac:dyDescent="0.45">
      <c r="A2240" s="61" t="s">
        <v>168</v>
      </c>
      <c r="B2240" s="62" t="s">
        <v>44</v>
      </c>
      <c r="C2240" s="63">
        <v>72153.149999999994</v>
      </c>
      <c r="D2240" s="64">
        <v>45877</v>
      </c>
      <c r="E2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41" spans="1:5" x14ac:dyDescent="0.45">
      <c r="A2241" s="61" t="s">
        <v>168</v>
      </c>
      <c r="B2241" s="62" t="s">
        <v>64</v>
      </c>
      <c r="C2241" s="63">
        <v>5254.09</v>
      </c>
      <c r="D2241" s="64">
        <v>45877</v>
      </c>
      <c r="E2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42" spans="1:5" x14ac:dyDescent="0.45">
      <c r="A2242" s="61" t="s">
        <v>168</v>
      </c>
      <c r="B2242" s="62" t="s">
        <v>45</v>
      </c>
      <c r="C2242" s="63">
        <v>32046.880000000001</v>
      </c>
      <c r="D2242" s="64">
        <v>45412</v>
      </c>
      <c r="E2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43" spans="1:5" x14ac:dyDescent="0.45">
      <c r="A2243" s="61" t="s">
        <v>168</v>
      </c>
      <c r="B2243" s="62" t="s">
        <v>65</v>
      </c>
      <c r="C2243" s="63">
        <v>8400.75</v>
      </c>
      <c r="D2243" s="64">
        <v>45412</v>
      </c>
      <c r="E2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44" spans="1:5" x14ac:dyDescent="0.45">
      <c r="A2244" s="61" t="s">
        <v>168</v>
      </c>
      <c r="B2244" s="62" t="s">
        <v>66</v>
      </c>
      <c r="C2244" s="63">
        <v>22931.759999999998</v>
      </c>
      <c r="D2244" s="64">
        <v>44985</v>
      </c>
      <c r="E2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45" spans="1:5" x14ac:dyDescent="0.45">
      <c r="A2245" s="61" t="s">
        <v>168</v>
      </c>
      <c r="B2245" s="62" t="s">
        <v>67</v>
      </c>
      <c r="C2245" s="63">
        <v>6011.32</v>
      </c>
      <c r="D2245" s="64">
        <v>44985</v>
      </c>
      <c r="E2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46" spans="1:5" x14ac:dyDescent="0.45">
      <c r="A2246" s="61" t="s">
        <v>168</v>
      </c>
      <c r="B2246" s="62" t="s">
        <v>68</v>
      </c>
      <c r="C2246" s="63">
        <v>53500.27</v>
      </c>
      <c r="D2246" s="64">
        <v>44985</v>
      </c>
      <c r="E2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47" spans="1:5" x14ac:dyDescent="0.45">
      <c r="A2247" s="61" t="s">
        <v>168</v>
      </c>
      <c r="B2247" s="62" t="s">
        <v>69</v>
      </c>
      <c r="C2247" s="63">
        <v>14024.54</v>
      </c>
      <c r="D2247" s="64">
        <v>44985</v>
      </c>
      <c r="E2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48" spans="1:5" x14ac:dyDescent="0.45">
      <c r="A2248" s="61" t="s">
        <v>168</v>
      </c>
      <c r="B2248" s="62" t="s">
        <v>70</v>
      </c>
      <c r="C2248" s="63">
        <v>40251.199999999997</v>
      </c>
      <c r="D2248" s="64">
        <v>45127</v>
      </c>
      <c r="E2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49" spans="1:5" x14ac:dyDescent="0.45">
      <c r="A2249" s="61" t="s">
        <v>168</v>
      </c>
      <c r="B2249" s="62" t="s">
        <v>71</v>
      </c>
      <c r="C2249" s="63">
        <v>10551.43</v>
      </c>
      <c r="D2249" s="64">
        <v>45127</v>
      </c>
      <c r="E2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50" spans="1:5" x14ac:dyDescent="0.45">
      <c r="A2250" s="61" t="s">
        <v>168</v>
      </c>
      <c r="B2250" s="62" t="s">
        <v>72</v>
      </c>
      <c r="C2250" s="63">
        <v>63068.4</v>
      </c>
      <c r="D2250" s="64">
        <v>45488</v>
      </c>
      <c r="E2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51" spans="1:5" x14ac:dyDescent="0.45">
      <c r="A2251" s="61" t="s">
        <v>168</v>
      </c>
      <c r="B2251" s="62" t="s">
        <v>73</v>
      </c>
      <c r="C2251" s="63">
        <v>16532.72</v>
      </c>
      <c r="D2251" s="64">
        <v>45488</v>
      </c>
      <c r="E2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52" spans="1:5" x14ac:dyDescent="0.45">
      <c r="A2252" s="61" t="s">
        <v>168</v>
      </c>
      <c r="B2252" s="62" t="s">
        <v>74</v>
      </c>
      <c r="C2252" s="63">
        <v>69783.13</v>
      </c>
      <c r="D2252" s="64">
        <v>45853</v>
      </c>
      <c r="E2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3" spans="1:5" x14ac:dyDescent="0.45">
      <c r="A2253" s="61" t="s">
        <v>168</v>
      </c>
      <c r="B2253" s="62" t="s">
        <v>75</v>
      </c>
      <c r="C2253" s="63">
        <v>5081.51</v>
      </c>
      <c r="D2253" s="64">
        <v>45853</v>
      </c>
      <c r="E2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4" spans="1:5" x14ac:dyDescent="0.45">
      <c r="A2254" s="61" t="s">
        <v>168</v>
      </c>
      <c r="B2254" s="62" t="s">
        <v>76</v>
      </c>
      <c r="C2254" s="63">
        <v>9102.18</v>
      </c>
      <c r="D2254" s="64">
        <v>45853</v>
      </c>
      <c r="E2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5" spans="1:5" x14ac:dyDescent="0.45">
      <c r="A2255" s="61" t="s">
        <v>168</v>
      </c>
      <c r="B2255" s="62" t="s">
        <v>77</v>
      </c>
      <c r="C2255" s="63">
        <v>2386.04</v>
      </c>
      <c r="D2255" s="64">
        <v>45853</v>
      </c>
      <c r="E2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6" spans="1:5" x14ac:dyDescent="0.45">
      <c r="A2256" s="61" t="s">
        <v>168</v>
      </c>
      <c r="B2256" s="62" t="s">
        <v>78</v>
      </c>
      <c r="C2256" s="63">
        <v>8658.9500000000007</v>
      </c>
      <c r="D2256" s="64">
        <v>45853</v>
      </c>
      <c r="E2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7" spans="1:5" x14ac:dyDescent="0.45">
      <c r="A2257" s="61" t="s">
        <v>168</v>
      </c>
      <c r="B2257" s="62" t="s">
        <v>79</v>
      </c>
      <c r="C2257" s="63">
        <v>2269.85</v>
      </c>
      <c r="D2257" s="64">
        <v>45853</v>
      </c>
      <c r="E2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8" spans="1:5" x14ac:dyDescent="0.45">
      <c r="A2258" s="61" t="s">
        <v>168</v>
      </c>
      <c r="B2258" s="62" t="s">
        <v>80</v>
      </c>
      <c r="C2258" s="63">
        <v>21940.799999999999</v>
      </c>
      <c r="D2258" s="64">
        <v>45541</v>
      </c>
      <c r="E2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59" spans="1:5" x14ac:dyDescent="0.45">
      <c r="A2259" s="61" t="s">
        <v>168</v>
      </c>
      <c r="B2259" s="62" t="s">
        <v>81</v>
      </c>
      <c r="C2259" s="63">
        <v>21873.95</v>
      </c>
      <c r="D2259" s="64">
        <v>45519</v>
      </c>
      <c r="E2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0" spans="1:5" x14ac:dyDescent="0.45">
      <c r="A2260" s="61" t="s">
        <v>168</v>
      </c>
      <c r="B2260" s="62" t="s">
        <v>82</v>
      </c>
      <c r="C2260" s="63">
        <v>5954.48</v>
      </c>
      <c r="D2260" s="64">
        <v>45519</v>
      </c>
      <c r="E2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1" spans="1:5" x14ac:dyDescent="0.45">
      <c r="A2261" s="61" t="s">
        <v>168</v>
      </c>
      <c r="B2261" s="62" t="s">
        <v>83</v>
      </c>
      <c r="C2261" s="63">
        <v>21207.3</v>
      </c>
      <c r="D2261" s="64">
        <v>45519</v>
      </c>
      <c r="E2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2" spans="1:5" x14ac:dyDescent="0.45">
      <c r="A2262" s="61" t="s">
        <v>168</v>
      </c>
      <c r="B2262" s="62" t="s">
        <v>84</v>
      </c>
      <c r="C2262" s="63">
        <v>5773</v>
      </c>
      <c r="D2262" s="64">
        <v>45519</v>
      </c>
      <c r="E2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3" spans="1:5" x14ac:dyDescent="0.45">
      <c r="A2263" s="61" t="s">
        <v>168</v>
      </c>
      <c r="B2263" s="62" t="s">
        <v>85</v>
      </c>
      <c r="C2263" s="63">
        <v>21207.3</v>
      </c>
      <c r="D2263" s="64">
        <v>45877</v>
      </c>
      <c r="E2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64" spans="1:5" x14ac:dyDescent="0.45">
      <c r="A2264" s="61" t="s">
        <v>168</v>
      </c>
      <c r="B2264" s="62" t="s">
        <v>86</v>
      </c>
      <c r="C2264" s="63">
        <v>1725.95</v>
      </c>
      <c r="D2264" s="64">
        <v>45877</v>
      </c>
      <c r="E2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65" spans="1:5" x14ac:dyDescent="0.45">
      <c r="A2265" s="61" t="s">
        <v>168</v>
      </c>
      <c r="B2265" s="62" t="s">
        <v>87</v>
      </c>
      <c r="C2265" s="63">
        <v>32292.92</v>
      </c>
      <c r="D2265" s="64">
        <v>45519</v>
      </c>
      <c r="E2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6" spans="1:5" x14ac:dyDescent="0.45">
      <c r="A2266" s="61" t="s">
        <v>168</v>
      </c>
      <c r="B2266" s="62" t="s">
        <v>88</v>
      </c>
      <c r="C2266" s="63">
        <v>8465.25</v>
      </c>
      <c r="D2266" s="64">
        <v>45519</v>
      </c>
      <c r="E2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7" spans="1:5" x14ac:dyDescent="0.45">
      <c r="A2267" s="61" t="s">
        <v>168</v>
      </c>
      <c r="B2267" s="62" t="s">
        <v>89</v>
      </c>
      <c r="C2267" s="63">
        <v>21315.49</v>
      </c>
      <c r="D2267" s="64">
        <v>45519</v>
      </c>
      <c r="E2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8" spans="1:5" x14ac:dyDescent="0.45">
      <c r="A2268" s="61" t="s">
        <v>168</v>
      </c>
      <c r="B2268" s="62" t="s">
        <v>90</v>
      </c>
      <c r="C2268" s="63">
        <v>5587.63</v>
      </c>
      <c r="D2268" s="64">
        <v>45519</v>
      </c>
      <c r="E2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69" spans="1:5" x14ac:dyDescent="0.45">
      <c r="A2269" s="61" t="s">
        <v>168</v>
      </c>
      <c r="B2269" s="62" t="s">
        <v>91</v>
      </c>
      <c r="C2269" s="63">
        <v>21315.49</v>
      </c>
      <c r="D2269" s="64">
        <v>45762</v>
      </c>
      <c r="E2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0" spans="1:5" x14ac:dyDescent="0.45">
      <c r="A2270" s="61" t="s">
        <v>168</v>
      </c>
      <c r="B2270" s="62" t="s">
        <v>92</v>
      </c>
      <c r="C2270" s="63">
        <v>1552.16</v>
      </c>
      <c r="D2270" s="64">
        <v>45762</v>
      </c>
      <c r="E2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1" spans="1:5" x14ac:dyDescent="0.45">
      <c r="A2271" s="61" t="s">
        <v>168</v>
      </c>
      <c r="B2271" s="62" t="s">
        <v>93</v>
      </c>
      <c r="C2271" s="63">
        <v>202701.03</v>
      </c>
      <c r="D2271" s="64">
        <v>45519</v>
      </c>
      <c r="E2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2" spans="1:5" x14ac:dyDescent="0.45">
      <c r="A2272" s="61" t="s">
        <v>168</v>
      </c>
      <c r="B2272" s="62" t="s">
        <v>94</v>
      </c>
      <c r="C2272" s="63">
        <v>53135.95</v>
      </c>
      <c r="D2272" s="64">
        <v>45519</v>
      </c>
      <c r="E2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3" spans="1:5" x14ac:dyDescent="0.45">
      <c r="A2273" s="61" t="s">
        <v>168</v>
      </c>
      <c r="B2273" s="62" t="s">
        <v>95</v>
      </c>
      <c r="C2273" s="63">
        <v>2724.48</v>
      </c>
      <c r="D2273" s="64">
        <v>45961</v>
      </c>
      <c r="E2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74" spans="1:5" x14ac:dyDescent="0.45">
      <c r="A2274" s="61" t="s">
        <v>168</v>
      </c>
      <c r="B2274" s="62" t="s">
        <v>96</v>
      </c>
      <c r="C2274" s="63">
        <v>198.39</v>
      </c>
      <c r="D2274" s="64">
        <v>45961</v>
      </c>
      <c r="E2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75" spans="1:5" x14ac:dyDescent="0.45">
      <c r="A2275" s="61" t="s">
        <v>169</v>
      </c>
      <c r="B2275" s="62" t="s">
        <v>47</v>
      </c>
      <c r="C2275" s="63">
        <v>22422.84</v>
      </c>
      <c r="D2275" s="64">
        <v>45519</v>
      </c>
      <c r="E2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6" spans="1:5" x14ac:dyDescent="0.45">
      <c r="A2276" s="61" t="s">
        <v>169</v>
      </c>
      <c r="B2276" s="62" t="s">
        <v>49</v>
      </c>
      <c r="C2276" s="63">
        <v>21683.68</v>
      </c>
      <c r="D2276" s="64">
        <v>45519</v>
      </c>
      <c r="E2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7" spans="1:5" x14ac:dyDescent="0.45">
      <c r="A2277" s="61" t="s">
        <v>169</v>
      </c>
      <c r="B2277" s="62" t="s">
        <v>51</v>
      </c>
      <c r="C2277" s="63">
        <v>21683.68</v>
      </c>
      <c r="D2277" s="64">
        <v>45877</v>
      </c>
      <c r="E2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78" spans="1:5" x14ac:dyDescent="0.45">
      <c r="A2278" s="61" t="s">
        <v>169</v>
      </c>
      <c r="B2278" s="62" t="s">
        <v>53</v>
      </c>
      <c r="C2278" s="63">
        <v>25629.66</v>
      </c>
      <c r="D2278" s="64">
        <v>45519</v>
      </c>
      <c r="E2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79" spans="1:5" x14ac:dyDescent="0.45">
      <c r="A2279" s="61" t="s">
        <v>169</v>
      </c>
      <c r="B2279" s="62" t="s">
        <v>55</v>
      </c>
      <c r="C2279" s="63">
        <v>20092.150000000001</v>
      </c>
      <c r="D2279" s="64">
        <v>45519</v>
      </c>
      <c r="E2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80" spans="1:5" x14ac:dyDescent="0.45">
      <c r="A2280" s="61" t="s">
        <v>169</v>
      </c>
      <c r="B2280" s="62" t="s">
        <v>57</v>
      </c>
      <c r="C2280" s="63">
        <v>40152.47</v>
      </c>
      <c r="D2280" s="64">
        <v>45877</v>
      </c>
      <c r="E2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81" spans="1:5" x14ac:dyDescent="0.45">
      <c r="A2281" s="61" t="s">
        <v>169</v>
      </c>
      <c r="B2281" s="62" t="s">
        <v>40</v>
      </c>
      <c r="C2281" s="63">
        <v>59978.84</v>
      </c>
      <c r="D2281" s="64">
        <v>44880</v>
      </c>
      <c r="E2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82" spans="1:5" x14ac:dyDescent="0.45">
      <c r="A2282" s="61" t="s">
        <v>169</v>
      </c>
      <c r="B2282" s="62" t="s">
        <v>41</v>
      </c>
      <c r="C2282" s="63">
        <v>63034.84</v>
      </c>
      <c r="D2282" s="64">
        <v>44925</v>
      </c>
      <c r="E2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283" spans="1:5" x14ac:dyDescent="0.45">
      <c r="A2283" s="61" t="s">
        <v>169</v>
      </c>
      <c r="B2283" s="62" t="s">
        <v>42</v>
      </c>
      <c r="C2283" s="63">
        <v>53117.95</v>
      </c>
      <c r="D2283" s="64">
        <v>45140</v>
      </c>
      <c r="E2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84" spans="1:5" x14ac:dyDescent="0.45">
      <c r="A2284" s="61" t="s">
        <v>169</v>
      </c>
      <c r="B2284" s="62" t="s">
        <v>43</v>
      </c>
      <c r="C2284" s="63">
        <v>67185.210000000006</v>
      </c>
      <c r="D2284" s="64">
        <v>45504</v>
      </c>
      <c r="E2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85" spans="1:5" x14ac:dyDescent="0.45">
      <c r="A2285" s="61" t="s">
        <v>169</v>
      </c>
      <c r="B2285" s="62" t="s">
        <v>44</v>
      </c>
      <c r="C2285" s="63">
        <v>67185.210000000006</v>
      </c>
      <c r="D2285" s="64">
        <v>45877</v>
      </c>
      <c r="E2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86" spans="1:5" x14ac:dyDescent="0.45">
      <c r="A2286" s="61" t="s">
        <v>169</v>
      </c>
      <c r="B2286" s="62" t="s">
        <v>45</v>
      </c>
      <c r="C2286" s="63">
        <v>29840.37</v>
      </c>
      <c r="D2286" s="64">
        <v>45412</v>
      </c>
      <c r="E2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287" spans="1:5" x14ac:dyDescent="0.45">
      <c r="A2287" s="61" t="s">
        <v>169</v>
      </c>
      <c r="B2287" s="62" t="s">
        <v>76</v>
      </c>
      <c r="C2287" s="63">
        <v>8475.4699999999993</v>
      </c>
      <c r="D2287" s="64">
        <v>45853</v>
      </c>
      <c r="E2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88" spans="1:5" x14ac:dyDescent="0.45">
      <c r="A2288" s="61" t="s">
        <v>169</v>
      </c>
      <c r="B2288" s="62" t="s">
        <v>78</v>
      </c>
      <c r="C2288" s="63">
        <v>8062.76</v>
      </c>
      <c r="D2288" s="64">
        <v>45853</v>
      </c>
      <c r="E2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89" spans="1:5" x14ac:dyDescent="0.45">
      <c r="A2289" s="61" t="s">
        <v>169</v>
      </c>
      <c r="B2289" s="62" t="s">
        <v>81</v>
      </c>
      <c r="C2289" s="63">
        <v>20367.87</v>
      </c>
      <c r="D2289" s="64">
        <v>45519</v>
      </c>
      <c r="E2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0" spans="1:5" x14ac:dyDescent="0.45">
      <c r="A2290" s="61" t="s">
        <v>169</v>
      </c>
      <c r="B2290" s="62" t="s">
        <v>83</v>
      </c>
      <c r="C2290" s="63">
        <v>19747.12</v>
      </c>
      <c r="D2290" s="64">
        <v>45519</v>
      </c>
      <c r="E2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1" spans="1:5" x14ac:dyDescent="0.45">
      <c r="A2291" s="61" t="s">
        <v>169</v>
      </c>
      <c r="B2291" s="62" t="s">
        <v>85</v>
      </c>
      <c r="C2291" s="63">
        <v>19747.12</v>
      </c>
      <c r="D2291" s="64">
        <v>45877</v>
      </c>
      <c r="E2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92" spans="1:5" x14ac:dyDescent="0.45">
      <c r="A2292" s="61" t="s">
        <v>169</v>
      </c>
      <c r="B2292" s="62" t="s">
        <v>87</v>
      </c>
      <c r="C2292" s="63">
        <v>30069.47</v>
      </c>
      <c r="D2292" s="64">
        <v>45519</v>
      </c>
      <c r="E2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3" spans="1:5" x14ac:dyDescent="0.45">
      <c r="A2293" s="61" t="s">
        <v>169</v>
      </c>
      <c r="B2293" s="62" t="s">
        <v>89</v>
      </c>
      <c r="C2293" s="63">
        <v>19847.86</v>
      </c>
      <c r="D2293" s="64">
        <v>45519</v>
      </c>
      <c r="E2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4" spans="1:5" x14ac:dyDescent="0.45">
      <c r="A2294" s="61" t="s">
        <v>169</v>
      </c>
      <c r="B2294" s="62" t="s">
        <v>91</v>
      </c>
      <c r="C2294" s="63">
        <v>19847.86</v>
      </c>
      <c r="D2294" s="64">
        <v>45762</v>
      </c>
      <c r="E2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5" spans="1:5" x14ac:dyDescent="0.45">
      <c r="A2295" s="61" t="s">
        <v>169</v>
      </c>
      <c r="B2295" s="62" t="s">
        <v>93</v>
      </c>
      <c r="C2295" s="63">
        <v>188744.53</v>
      </c>
      <c r="D2295" s="64">
        <v>45519</v>
      </c>
      <c r="E2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6" spans="1:5" x14ac:dyDescent="0.45">
      <c r="A2296" s="61" t="s">
        <v>169</v>
      </c>
      <c r="B2296" s="62" t="s">
        <v>95</v>
      </c>
      <c r="C2296" s="63">
        <v>2536.89</v>
      </c>
      <c r="D2296" s="64">
        <v>45961</v>
      </c>
      <c r="E2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297" spans="1:5" x14ac:dyDescent="0.45">
      <c r="A2297" s="61" t="s">
        <v>170</v>
      </c>
      <c r="B2297" s="62" t="s">
        <v>47</v>
      </c>
      <c r="C2297" s="63">
        <v>696.65</v>
      </c>
      <c r="D2297" s="64">
        <v>45807</v>
      </c>
      <c r="E2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8" spans="1:5" x14ac:dyDescent="0.45">
      <c r="A2298" s="61" t="s">
        <v>170</v>
      </c>
      <c r="B2298" s="62" t="s">
        <v>49</v>
      </c>
      <c r="C2298" s="63">
        <v>673.68</v>
      </c>
      <c r="D2298" s="64">
        <v>45807</v>
      </c>
      <c r="E2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299" spans="1:5" x14ac:dyDescent="0.45">
      <c r="A2299" s="61" t="s">
        <v>170</v>
      </c>
      <c r="B2299" s="62" t="s">
        <v>51</v>
      </c>
      <c r="C2299" s="63">
        <v>673.68</v>
      </c>
      <c r="D2299" s="64">
        <v>45877</v>
      </c>
      <c r="E2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00" spans="1:5" x14ac:dyDescent="0.45">
      <c r="A2300" s="61" t="s">
        <v>170</v>
      </c>
      <c r="B2300" s="62" t="s">
        <v>53</v>
      </c>
      <c r="C2300" s="63">
        <v>796.28</v>
      </c>
      <c r="D2300" s="64">
        <v>45807</v>
      </c>
      <c r="E2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1" spans="1:5" x14ac:dyDescent="0.45">
      <c r="A2301" s="61" t="s">
        <v>170</v>
      </c>
      <c r="B2301" s="62" t="s">
        <v>55</v>
      </c>
      <c r="C2301" s="63">
        <v>624.24</v>
      </c>
      <c r="D2301" s="64">
        <v>45807</v>
      </c>
      <c r="E2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2" spans="1:5" x14ac:dyDescent="0.45">
      <c r="A2302" s="61" t="s">
        <v>170</v>
      </c>
      <c r="B2302" s="62" t="s">
        <v>57</v>
      </c>
      <c r="C2302" s="63">
        <v>1247.49</v>
      </c>
      <c r="D2302" s="64">
        <v>45877</v>
      </c>
      <c r="E2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03" spans="1:5" x14ac:dyDescent="0.45">
      <c r="A2303" s="61" t="s">
        <v>170</v>
      </c>
      <c r="B2303" s="62" t="s">
        <v>42</v>
      </c>
      <c r="C2303" s="63">
        <v>1650.31</v>
      </c>
      <c r="D2303" s="64">
        <v>45807</v>
      </c>
      <c r="E2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4" spans="1:5" x14ac:dyDescent="0.45">
      <c r="A2304" s="61" t="s">
        <v>170</v>
      </c>
      <c r="B2304" s="62" t="s">
        <v>43</v>
      </c>
      <c r="C2304" s="63">
        <v>2087.36</v>
      </c>
      <c r="D2304" s="64">
        <v>45807</v>
      </c>
      <c r="E2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5" spans="1:5" x14ac:dyDescent="0.45">
      <c r="A2305" s="61" t="s">
        <v>170</v>
      </c>
      <c r="B2305" s="62" t="s">
        <v>44</v>
      </c>
      <c r="C2305" s="63">
        <v>2087.36</v>
      </c>
      <c r="D2305" s="64">
        <v>45877</v>
      </c>
      <c r="E2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06" spans="1:5" x14ac:dyDescent="0.45">
      <c r="A2306" s="61" t="s">
        <v>170</v>
      </c>
      <c r="B2306" s="62" t="s">
        <v>45</v>
      </c>
      <c r="C2306" s="63">
        <v>927.1</v>
      </c>
      <c r="D2306" s="64">
        <v>45807</v>
      </c>
      <c r="E2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7" spans="1:5" x14ac:dyDescent="0.45">
      <c r="A2307" s="61" t="s">
        <v>170</v>
      </c>
      <c r="B2307" s="62" t="s">
        <v>70</v>
      </c>
      <c r="C2307" s="63">
        <v>1164.45</v>
      </c>
      <c r="D2307" s="64">
        <v>45807</v>
      </c>
      <c r="E2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8" spans="1:5" x14ac:dyDescent="0.45">
      <c r="A2308" s="61" t="s">
        <v>170</v>
      </c>
      <c r="B2308" s="62" t="s">
        <v>72</v>
      </c>
      <c r="C2308" s="63">
        <v>1824.54</v>
      </c>
      <c r="D2308" s="64">
        <v>45807</v>
      </c>
      <c r="E2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09" spans="1:5" x14ac:dyDescent="0.45">
      <c r="A2309" s="61" t="s">
        <v>170</v>
      </c>
      <c r="B2309" s="62" t="s">
        <v>74</v>
      </c>
      <c r="C2309" s="63">
        <v>2018.8</v>
      </c>
      <c r="D2309" s="64">
        <v>45853</v>
      </c>
      <c r="E2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0" spans="1:5" x14ac:dyDescent="0.45">
      <c r="A2310" s="61" t="s">
        <v>170</v>
      </c>
      <c r="B2310" s="62" t="s">
        <v>76</v>
      </c>
      <c r="C2310" s="63">
        <v>263.32</v>
      </c>
      <c r="D2310" s="64">
        <v>45853</v>
      </c>
      <c r="E2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1" spans="1:5" x14ac:dyDescent="0.45">
      <c r="A2311" s="61" t="s">
        <v>170</v>
      </c>
      <c r="B2311" s="62" t="s">
        <v>78</v>
      </c>
      <c r="C2311" s="63">
        <v>250.5</v>
      </c>
      <c r="D2311" s="64">
        <v>45853</v>
      </c>
      <c r="E2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2" spans="1:5" x14ac:dyDescent="0.45">
      <c r="A2312" s="61" t="s">
        <v>170</v>
      </c>
      <c r="B2312" s="62" t="s">
        <v>80</v>
      </c>
      <c r="C2312" s="63">
        <v>502.91</v>
      </c>
      <c r="D2312" s="64">
        <v>45805</v>
      </c>
      <c r="E2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3" spans="1:5" x14ac:dyDescent="0.45">
      <c r="A2313" s="61" t="s">
        <v>170</v>
      </c>
      <c r="B2313" s="62" t="s">
        <v>81</v>
      </c>
      <c r="C2313" s="63">
        <v>632.79999999999995</v>
      </c>
      <c r="D2313" s="64">
        <v>45807</v>
      </c>
      <c r="E2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4" spans="1:5" x14ac:dyDescent="0.45">
      <c r="A2314" s="61" t="s">
        <v>170</v>
      </c>
      <c r="B2314" s="62" t="s">
        <v>83</v>
      </c>
      <c r="C2314" s="63">
        <v>613.52</v>
      </c>
      <c r="D2314" s="64">
        <v>45807</v>
      </c>
      <c r="E2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5" spans="1:5" x14ac:dyDescent="0.45">
      <c r="A2315" s="61" t="s">
        <v>170</v>
      </c>
      <c r="B2315" s="62" t="s">
        <v>85</v>
      </c>
      <c r="C2315" s="63">
        <v>613.52</v>
      </c>
      <c r="D2315" s="64">
        <v>45877</v>
      </c>
      <c r="E2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16" spans="1:5" x14ac:dyDescent="0.45">
      <c r="A2316" s="61" t="s">
        <v>170</v>
      </c>
      <c r="B2316" s="62" t="s">
        <v>87</v>
      </c>
      <c r="C2316" s="63">
        <v>934.22</v>
      </c>
      <c r="D2316" s="64">
        <v>45807</v>
      </c>
      <c r="E2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7" spans="1:5" x14ac:dyDescent="0.45">
      <c r="A2317" s="61" t="s">
        <v>170</v>
      </c>
      <c r="B2317" s="62" t="s">
        <v>89</v>
      </c>
      <c r="C2317" s="63">
        <v>616.65</v>
      </c>
      <c r="D2317" s="64">
        <v>45807</v>
      </c>
      <c r="E2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8" spans="1:5" x14ac:dyDescent="0.45">
      <c r="A2318" s="61" t="s">
        <v>170</v>
      </c>
      <c r="B2318" s="62" t="s">
        <v>91</v>
      </c>
      <c r="C2318" s="63">
        <v>616.65</v>
      </c>
      <c r="D2318" s="64">
        <v>45807</v>
      </c>
      <c r="E2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19" spans="1:5" x14ac:dyDescent="0.45">
      <c r="A2319" s="61" t="s">
        <v>170</v>
      </c>
      <c r="B2319" s="62" t="s">
        <v>93</v>
      </c>
      <c r="C2319" s="63">
        <v>5864.05</v>
      </c>
      <c r="D2319" s="64">
        <v>45807</v>
      </c>
      <c r="E2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0" spans="1:5" x14ac:dyDescent="0.45">
      <c r="A2320" s="61" t="s">
        <v>170</v>
      </c>
      <c r="B2320" s="62" t="s">
        <v>95</v>
      </c>
      <c r="C2320" s="63">
        <v>78.819999999999993</v>
      </c>
      <c r="D2320" s="64">
        <v>45961</v>
      </c>
      <c r="E2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21" spans="1:5" x14ac:dyDescent="0.45">
      <c r="A2321" s="61" t="s">
        <v>171</v>
      </c>
      <c r="B2321" s="62" t="s">
        <v>47</v>
      </c>
      <c r="C2321" s="63">
        <v>22261.24</v>
      </c>
      <c r="D2321" s="64">
        <v>45519</v>
      </c>
      <c r="E2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2" spans="1:5" x14ac:dyDescent="0.45">
      <c r="A2322" s="61" t="s">
        <v>171</v>
      </c>
      <c r="B2322" s="62" t="s">
        <v>49</v>
      </c>
      <c r="C2322" s="63">
        <v>21527.41</v>
      </c>
      <c r="D2322" s="64">
        <v>45519</v>
      </c>
      <c r="E2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3" spans="1:5" x14ac:dyDescent="0.45">
      <c r="A2323" s="61" t="s">
        <v>171</v>
      </c>
      <c r="B2323" s="62" t="s">
        <v>51</v>
      </c>
      <c r="C2323" s="63">
        <v>21527.41</v>
      </c>
      <c r="D2323" s="64">
        <v>45877</v>
      </c>
      <c r="E2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24" spans="1:5" x14ac:dyDescent="0.45">
      <c r="A2324" s="61" t="s">
        <v>171</v>
      </c>
      <c r="B2324" s="62" t="s">
        <v>53</v>
      </c>
      <c r="C2324" s="63">
        <v>25444.95</v>
      </c>
      <c r="D2324" s="64">
        <v>45519</v>
      </c>
      <c r="E2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5" spans="1:5" x14ac:dyDescent="0.45">
      <c r="A2325" s="61" t="s">
        <v>171</v>
      </c>
      <c r="B2325" s="62" t="s">
        <v>55</v>
      </c>
      <c r="C2325" s="63">
        <v>19947.349999999999</v>
      </c>
      <c r="D2325" s="64">
        <v>45519</v>
      </c>
      <c r="E2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26" spans="1:5" x14ac:dyDescent="0.45">
      <c r="A2326" s="61" t="s">
        <v>171</v>
      </c>
      <c r="B2326" s="62" t="s">
        <v>57</v>
      </c>
      <c r="C2326" s="63">
        <v>39863.089999999997</v>
      </c>
      <c r="D2326" s="64">
        <v>45877</v>
      </c>
      <c r="E2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27" spans="1:5" x14ac:dyDescent="0.45">
      <c r="A2327" s="61" t="s">
        <v>171</v>
      </c>
      <c r="B2327" s="62" t="s">
        <v>40</v>
      </c>
      <c r="C2327" s="63">
        <v>59546.58</v>
      </c>
      <c r="D2327" s="64">
        <v>44880</v>
      </c>
      <c r="E2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28" spans="1:5" x14ac:dyDescent="0.45">
      <c r="A2328" s="61" t="s">
        <v>171</v>
      </c>
      <c r="B2328" s="62" t="s">
        <v>41</v>
      </c>
      <c r="C2328" s="63">
        <v>62580.55</v>
      </c>
      <c r="D2328" s="64">
        <v>44925</v>
      </c>
      <c r="E2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29" spans="1:5" x14ac:dyDescent="0.45">
      <c r="A2329" s="61" t="s">
        <v>171</v>
      </c>
      <c r="B2329" s="62" t="s">
        <v>42</v>
      </c>
      <c r="C2329" s="63">
        <v>52735.14</v>
      </c>
      <c r="D2329" s="64">
        <v>45140</v>
      </c>
      <c r="E2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30" spans="1:5" x14ac:dyDescent="0.45">
      <c r="A2330" s="61" t="s">
        <v>171</v>
      </c>
      <c r="B2330" s="62" t="s">
        <v>43</v>
      </c>
      <c r="C2330" s="63">
        <v>66701.02</v>
      </c>
      <c r="D2330" s="64">
        <v>45504</v>
      </c>
      <c r="E2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31" spans="1:5" x14ac:dyDescent="0.45">
      <c r="A2331" s="61" t="s">
        <v>171</v>
      </c>
      <c r="B2331" s="62" t="s">
        <v>44</v>
      </c>
      <c r="C2331" s="63">
        <v>66701.02</v>
      </c>
      <c r="D2331" s="64">
        <v>45877</v>
      </c>
      <c r="E2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32" spans="1:5" x14ac:dyDescent="0.45">
      <c r="A2332" s="61" t="s">
        <v>171</v>
      </c>
      <c r="B2332" s="62" t="s">
        <v>45</v>
      </c>
      <c r="C2332" s="63">
        <v>29625.31</v>
      </c>
      <c r="D2332" s="64">
        <v>45412</v>
      </c>
      <c r="E2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33" spans="1:5" x14ac:dyDescent="0.45">
      <c r="A2333" s="61" t="s">
        <v>171</v>
      </c>
      <c r="B2333" s="62" t="s">
        <v>66</v>
      </c>
      <c r="C2333" s="63">
        <v>21198.959999999999</v>
      </c>
      <c r="D2333" s="64">
        <v>44985</v>
      </c>
      <c r="E2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34" spans="1:5" x14ac:dyDescent="0.45">
      <c r="A2334" s="61" t="s">
        <v>171</v>
      </c>
      <c r="B2334" s="62" t="s">
        <v>68</v>
      </c>
      <c r="C2334" s="63">
        <v>49457.61</v>
      </c>
      <c r="D2334" s="64">
        <v>44985</v>
      </c>
      <c r="E2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35" spans="1:5" x14ac:dyDescent="0.45">
      <c r="A2335" s="61" t="s">
        <v>171</v>
      </c>
      <c r="B2335" s="62" t="s">
        <v>70</v>
      </c>
      <c r="C2335" s="63">
        <v>37209.69</v>
      </c>
      <c r="D2335" s="64">
        <v>45127</v>
      </c>
      <c r="E2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36" spans="1:5" x14ac:dyDescent="0.45">
      <c r="A2336" s="61" t="s">
        <v>171</v>
      </c>
      <c r="B2336" s="62" t="s">
        <v>72</v>
      </c>
      <c r="C2336" s="63">
        <v>58302.75</v>
      </c>
      <c r="D2336" s="64">
        <v>45488</v>
      </c>
      <c r="E2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37" spans="1:5" x14ac:dyDescent="0.45">
      <c r="A2337" s="61" t="s">
        <v>171</v>
      </c>
      <c r="B2337" s="62" t="s">
        <v>74</v>
      </c>
      <c r="C2337" s="63">
        <v>64510.09</v>
      </c>
      <c r="D2337" s="64">
        <v>45853</v>
      </c>
      <c r="E2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38" spans="1:5" x14ac:dyDescent="0.45">
      <c r="A2338" s="61" t="s">
        <v>171</v>
      </c>
      <c r="B2338" s="62" t="s">
        <v>76</v>
      </c>
      <c r="C2338" s="63">
        <v>8414.39</v>
      </c>
      <c r="D2338" s="64">
        <v>45853</v>
      </c>
      <c r="E2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39" spans="1:5" x14ac:dyDescent="0.45">
      <c r="A2339" s="61" t="s">
        <v>171</v>
      </c>
      <c r="B2339" s="62" t="s">
        <v>78</v>
      </c>
      <c r="C2339" s="63">
        <v>8004.65</v>
      </c>
      <c r="D2339" s="64">
        <v>45853</v>
      </c>
      <c r="E2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0" spans="1:5" x14ac:dyDescent="0.45">
      <c r="A2340" s="61" t="s">
        <v>171</v>
      </c>
      <c r="B2340" s="62" t="s">
        <v>80</v>
      </c>
      <c r="C2340" s="63">
        <v>16070.24</v>
      </c>
      <c r="D2340" s="64">
        <v>45541</v>
      </c>
      <c r="E2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1" spans="1:5" x14ac:dyDescent="0.45">
      <c r="A2341" s="61" t="s">
        <v>171</v>
      </c>
      <c r="B2341" s="62" t="s">
        <v>81</v>
      </c>
      <c r="C2341" s="63">
        <v>20221.09</v>
      </c>
      <c r="D2341" s="64">
        <v>45519</v>
      </c>
      <c r="E2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2" spans="1:5" x14ac:dyDescent="0.45">
      <c r="A2342" s="61" t="s">
        <v>171</v>
      </c>
      <c r="B2342" s="62" t="s">
        <v>83</v>
      </c>
      <c r="C2342" s="63">
        <v>19604.8</v>
      </c>
      <c r="D2342" s="64">
        <v>45519</v>
      </c>
      <c r="E2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3" spans="1:5" x14ac:dyDescent="0.45">
      <c r="A2343" s="61" t="s">
        <v>171</v>
      </c>
      <c r="B2343" s="62" t="s">
        <v>85</v>
      </c>
      <c r="C2343" s="63">
        <v>19604.8</v>
      </c>
      <c r="D2343" s="64">
        <v>45877</v>
      </c>
      <c r="E2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44" spans="1:5" x14ac:dyDescent="0.45">
      <c r="A2344" s="61" t="s">
        <v>171</v>
      </c>
      <c r="B2344" s="62" t="s">
        <v>87</v>
      </c>
      <c r="C2344" s="63">
        <v>29852.76</v>
      </c>
      <c r="D2344" s="64">
        <v>45519</v>
      </c>
      <c r="E2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5" spans="1:5" x14ac:dyDescent="0.45">
      <c r="A2345" s="61" t="s">
        <v>171</v>
      </c>
      <c r="B2345" s="62" t="s">
        <v>89</v>
      </c>
      <c r="C2345" s="63">
        <v>19704.82</v>
      </c>
      <c r="D2345" s="64">
        <v>45519</v>
      </c>
      <c r="E2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6" spans="1:5" x14ac:dyDescent="0.45">
      <c r="A2346" s="61" t="s">
        <v>171</v>
      </c>
      <c r="B2346" s="62" t="s">
        <v>91</v>
      </c>
      <c r="C2346" s="63">
        <v>19704.82</v>
      </c>
      <c r="D2346" s="64">
        <v>45762</v>
      </c>
      <c r="E2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7" spans="1:5" x14ac:dyDescent="0.45">
      <c r="A2347" s="61" t="s">
        <v>171</v>
      </c>
      <c r="B2347" s="62" t="s">
        <v>93</v>
      </c>
      <c r="C2347" s="63">
        <v>187384.26</v>
      </c>
      <c r="D2347" s="64">
        <v>45519</v>
      </c>
      <c r="E2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48" spans="1:5" x14ac:dyDescent="0.45">
      <c r="A2348" s="61" t="s">
        <v>171</v>
      </c>
      <c r="B2348" s="62" t="s">
        <v>95</v>
      </c>
      <c r="C2348" s="63">
        <v>2518.61</v>
      </c>
      <c r="D2348" s="64">
        <v>45961</v>
      </c>
      <c r="E2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49" spans="1:5" x14ac:dyDescent="0.45">
      <c r="A2349" s="61" t="s">
        <v>172</v>
      </c>
      <c r="B2349" s="62" t="s">
        <v>47</v>
      </c>
      <c r="C2349" s="63">
        <v>23003.22</v>
      </c>
      <c r="D2349" s="64">
        <v>45519</v>
      </c>
      <c r="E2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50" spans="1:5" x14ac:dyDescent="0.45">
      <c r="A2350" s="61" t="s">
        <v>172</v>
      </c>
      <c r="B2350" s="62" t="s">
        <v>49</v>
      </c>
      <c r="C2350" s="63">
        <v>22244.92</v>
      </c>
      <c r="D2350" s="64">
        <v>45519</v>
      </c>
      <c r="E2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51" spans="1:5" x14ac:dyDescent="0.45">
      <c r="A2351" s="61" t="s">
        <v>172</v>
      </c>
      <c r="B2351" s="62" t="s">
        <v>51</v>
      </c>
      <c r="C2351" s="63">
        <v>22244.92</v>
      </c>
      <c r="D2351" s="64">
        <v>45877</v>
      </c>
      <c r="E2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52" spans="1:5" x14ac:dyDescent="0.45">
      <c r="A2352" s="61" t="s">
        <v>172</v>
      </c>
      <c r="B2352" s="62" t="s">
        <v>53</v>
      </c>
      <c r="C2352" s="63">
        <v>26293.040000000001</v>
      </c>
      <c r="D2352" s="64">
        <v>45519</v>
      </c>
      <c r="E2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53" spans="1:5" x14ac:dyDescent="0.45">
      <c r="A2353" s="61" t="s">
        <v>172</v>
      </c>
      <c r="B2353" s="62" t="s">
        <v>55</v>
      </c>
      <c r="C2353" s="63">
        <v>20612.2</v>
      </c>
      <c r="D2353" s="64">
        <v>45519</v>
      </c>
      <c r="E2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54" spans="1:5" x14ac:dyDescent="0.45">
      <c r="A2354" s="61" t="s">
        <v>172</v>
      </c>
      <c r="B2354" s="62" t="s">
        <v>57</v>
      </c>
      <c r="C2354" s="63">
        <v>41191.74</v>
      </c>
      <c r="D2354" s="64">
        <v>45877</v>
      </c>
      <c r="E2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55" spans="1:5" x14ac:dyDescent="0.45">
      <c r="A2355" s="61" t="s">
        <v>172</v>
      </c>
      <c r="B2355" s="62" t="s">
        <v>40</v>
      </c>
      <c r="C2355" s="63">
        <v>61531.29</v>
      </c>
      <c r="D2355" s="64">
        <v>44880</v>
      </c>
      <c r="E2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56" spans="1:5" x14ac:dyDescent="0.45">
      <c r="A2356" s="61" t="s">
        <v>172</v>
      </c>
      <c r="B2356" s="62" t="s">
        <v>41</v>
      </c>
      <c r="C2356" s="63">
        <v>64666.39</v>
      </c>
      <c r="D2356" s="64">
        <v>44925</v>
      </c>
      <c r="E2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57" spans="1:5" x14ac:dyDescent="0.45">
      <c r="A2357" s="61" t="s">
        <v>172</v>
      </c>
      <c r="B2357" s="62" t="s">
        <v>42</v>
      </c>
      <c r="C2357" s="63">
        <v>54492.82</v>
      </c>
      <c r="D2357" s="64">
        <v>45140</v>
      </c>
      <c r="E2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58" spans="1:5" x14ac:dyDescent="0.45">
      <c r="A2358" s="61" t="s">
        <v>172</v>
      </c>
      <c r="B2358" s="62" t="s">
        <v>43</v>
      </c>
      <c r="C2358" s="63">
        <v>68924.19</v>
      </c>
      <c r="D2358" s="64">
        <v>45504</v>
      </c>
      <c r="E2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59" spans="1:5" x14ac:dyDescent="0.45">
      <c r="A2359" s="61" t="s">
        <v>172</v>
      </c>
      <c r="B2359" s="62" t="s">
        <v>44</v>
      </c>
      <c r="C2359" s="63">
        <v>68924.19</v>
      </c>
      <c r="D2359" s="64">
        <v>45877</v>
      </c>
      <c r="E2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60" spans="1:5" x14ac:dyDescent="0.45">
      <c r="A2360" s="61" t="s">
        <v>172</v>
      </c>
      <c r="B2360" s="62" t="s">
        <v>45</v>
      </c>
      <c r="C2360" s="63">
        <v>30612.73</v>
      </c>
      <c r="D2360" s="64">
        <v>45412</v>
      </c>
      <c r="E2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61" spans="1:5" x14ac:dyDescent="0.45">
      <c r="A2361" s="61" t="s">
        <v>172</v>
      </c>
      <c r="B2361" s="62" t="s">
        <v>66</v>
      </c>
      <c r="C2361" s="63">
        <v>21905.53</v>
      </c>
      <c r="D2361" s="64">
        <v>44985</v>
      </c>
      <c r="E2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62" spans="1:5" x14ac:dyDescent="0.45">
      <c r="A2362" s="61" t="s">
        <v>172</v>
      </c>
      <c r="B2362" s="62" t="s">
        <v>68</v>
      </c>
      <c r="C2362" s="63">
        <v>51106.05</v>
      </c>
      <c r="D2362" s="64">
        <v>44985</v>
      </c>
      <c r="E2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63" spans="1:5" x14ac:dyDescent="0.45">
      <c r="A2363" s="61" t="s">
        <v>172</v>
      </c>
      <c r="B2363" s="62" t="s">
        <v>70</v>
      </c>
      <c r="C2363" s="63">
        <v>38449.9</v>
      </c>
      <c r="D2363" s="64">
        <v>45127</v>
      </c>
      <c r="E2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64" spans="1:5" x14ac:dyDescent="0.45">
      <c r="A2364" s="61" t="s">
        <v>172</v>
      </c>
      <c r="B2364" s="62" t="s">
        <v>72</v>
      </c>
      <c r="C2364" s="63">
        <v>60246</v>
      </c>
      <c r="D2364" s="64">
        <v>45488</v>
      </c>
      <c r="E2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65" spans="1:5" x14ac:dyDescent="0.45">
      <c r="A2365" s="61" t="s">
        <v>172</v>
      </c>
      <c r="B2365" s="62" t="s">
        <v>74</v>
      </c>
      <c r="C2365" s="63">
        <v>66660.23</v>
      </c>
      <c r="D2365" s="64">
        <v>45853</v>
      </c>
      <c r="E2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66" spans="1:5" x14ac:dyDescent="0.45">
      <c r="A2366" s="61" t="s">
        <v>172</v>
      </c>
      <c r="B2366" s="62" t="s">
        <v>76</v>
      </c>
      <c r="C2366" s="63">
        <v>8694.84</v>
      </c>
      <c r="D2366" s="64">
        <v>45853</v>
      </c>
      <c r="E2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67" spans="1:5" x14ac:dyDescent="0.45">
      <c r="A2367" s="61" t="s">
        <v>172</v>
      </c>
      <c r="B2367" s="62" t="s">
        <v>78</v>
      </c>
      <c r="C2367" s="63">
        <v>8271.4500000000007</v>
      </c>
      <c r="D2367" s="64">
        <v>45853</v>
      </c>
      <c r="E2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68" spans="1:5" x14ac:dyDescent="0.45">
      <c r="A2368" s="61" t="s">
        <v>172</v>
      </c>
      <c r="B2368" s="62" t="s">
        <v>80</v>
      </c>
      <c r="C2368" s="63">
        <v>16605.86</v>
      </c>
      <c r="D2368" s="64">
        <v>45541</v>
      </c>
      <c r="E2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69" spans="1:5" x14ac:dyDescent="0.45">
      <c r="A2369" s="61" t="s">
        <v>172</v>
      </c>
      <c r="B2369" s="62" t="s">
        <v>81</v>
      </c>
      <c r="C2369" s="63">
        <v>20895.060000000001</v>
      </c>
      <c r="D2369" s="64">
        <v>45519</v>
      </c>
      <c r="E2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0" spans="1:5" x14ac:dyDescent="0.45">
      <c r="A2370" s="61" t="s">
        <v>172</v>
      </c>
      <c r="B2370" s="62" t="s">
        <v>83</v>
      </c>
      <c r="C2370" s="63">
        <v>20258.240000000002</v>
      </c>
      <c r="D2370" s="64">
        <v>45519</v>
      </c>
      <c r="E2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1" spans="1:5" x14ac:dyDescent="0.45">
      <c r="A2371" s="61" t="s">
        <v>172</v>
      </c>
      <c r="B2371" s="62" t="s">
        <v>85</v>
      </c>
      <c r="C2371" s="63">
        <v>20258.240000000002</v>
      </c>
      <c r="D2371" s="64">
        <v>45877</v>
      </c>
      <c r="E2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72" spans="1:5" x14ac:dyDescent="0.45">
      <c r="A2372" s="61" t="s">
        <v>172</v>
      </c>
      <c r="B2372" s="62" t="s">
        <v>87</v>
      </c>
      <c r="C2372" s="63">
        <v>30847.759999999998</v>
      </c>
      <c r="D2372" s="64">
        <v>45519</v>
      </c>
      <c r="E2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3" spans="1:5" x14ac:dyDescent="0.45">
      <c r="A2373" s="61" t="s">
        <v>172</v>
      </c>
      <c r="B2373" s="62" t="s">
        <v>89</v>
      </c>
      <c r="C2373" s="63">
        <v>20361.59</v>
      </c>
      <c r="D2373" s="64">
        <v>45519</v>
      </c>
      <c r="E2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4" spans="1:5" x14ac:dyDescent="0.45">
      <c r="A2374" s="61" t="s">
        <v>172</v>
      </c>
      <c r="B2374" s="62" t="s">
        <v>91</v>
      </c>
      <c r="C2374" s="63">
        <v>20361.59</v>
      </c>
      <c r="D2374" s="64">
        <v>45762</v>
      </c>
      <c r="E2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5" spans="1:5" x14ac:dyDescent="0.45">
      <c r="A2375" s="61" t="s">
        <v>172</v>
      </c>
      <c r="B2375" s="62" t="s">
        <v>93</v>
      </c>
      <c r="C2375" s="63">
        <v>193629.86</v>
      </c>
      <c r="D2375" s="64">
        <v>45519</v>
      </c>
      <c r="E2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6" spans="1:5" x14ac:dyDescent="0.45">
      <c r="A2376" s="61" t="s">
        <v>172</v>
      </c>
      <c r="B2376" s="62" t="s">
        <v>95</v>
      </c>
      <c r="C2376" s="63">
        <v>2602.5500000000002</v>
      </c>
      <c r="D2376" s="64">
        <v>45961</v>
      </c>
      <c r="E2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77" spans="1:5" x14ac:dyDescent="0.45">
      <c r="A2377" s="61" t="s">
        <v>173</v>
      </c>
      <c r="B2377" s="62" t="s">
        <v>47</v>
      </c>
      <c r="C2377" s="63">
        <v>6667.93</v>
      </c>
      <c r="D2377" s="64">
        <v>45519</v>
      </c>
      <c r="E2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8" spans="1:5" x14ac:dyDescent="0.45">
      <c r="A2378" s="61" t="s">
        <v>173</v>
      </c>
      <c r="B2378" s="62" t="s">
        <v>49</v>
      </c>
      <c r="C2378" s="63">
        <v>6448.12</v>
      </c>
      <c r="D2378" s="64">
        <v>45519</v>
      </c>
      <c r="E2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79" spans="1:5" x14ac:dyDescent="0.45">
      <c r="A2379" s="61" t="s">
        <v>173</v>
      </c>
      <c r="B2379" s="62" t="s">
        <v>51</v>
      </c>
      <c r="C2379" s="63">
        <v>6448.12</v>
      </c>
      <c r="D2379" s="64">
        <v>45877</v>
      </c>
      <c r="E2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80" spans="1:5" x14ac:dyDescent="0.45">
      <c r="A2380" s="61" t="s">
        <v>173</v>
      </c>
      <c r="B2380" s="62" t="s">
        <v>53</v>
      </c>
      <c r="C2380" s="63">
        <v>7621.55</v>
      </c>
      <c r="D2380" s="64">
        <v>45519</v>
      </c>
      <c r="E2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81" spans="1:5" x14ac:dyDescent="0.45">
      <c r="A2381" s="61" t="s">
        <v>173</v>
      </c>
      <c r="B2381" s="62" t="s">
        <v>55</v>
      </c>
      <c r="C2381" s="63">
        <v>5974.85</v>
      </c>
      <c r="D2381" s="64">
        <v>45519</v>
      </c>
      <c r="E2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82" spans="1:5" x14ac:dyDescent="0.45">
      <c r="A2382" s="61" t="s">
        <v>173</v>
      </c>
      <c r="B2382" s="62" t="s">
        <v>57</v>
      </c>
      <c r="C2382" s="63">
        <v>11940.22</v>
      </c>
      <c r="D2382" s="64">
        <v>45877</v>
      </c>
      <c r="E2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83" spans="1:5" x14ac:dyDescent="0.45">
      <c r="A2383" s="61" t="s">
        <v>173</v>
      </c>
      <c r="B2383" s="62" t="s">
        <v>40</v>
      </c>
      <c r="C2383" s="63">
        <v>17836.03</v>
      </c>
      <c r="D2383" s="64">
        <v>44880</v>
      </c>
      <c r="E2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84" spans="1:5" x14ac:dyDescent="0.45">
      <c r="A2384" s="61" t="s">
        <v>173</v>
      </c>
      <c r="B2384" s="62" t="s">
        <v>41</v>
      </c>
      <c r="C2384" s="63">
        <v>18744.8</v>
      </c>
      <c r="D2384" s="64">
        <v>44925</v>
      </c>
      <c r="E2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85" spans="1:5" x14ac:dyDescent="0.45">
      <c r="A2385" s="61" t="s">
        <v>173</v>
      </c>
      <c r="B2385" s="62" t="s">
        <v>42</v>
      </c>
      <c r="C2385" s="63">
        <v>15795.8</v>
      </c>
      <c r="D2385" s="64">
        <v>45140</v>
      </c>
      <c r="E2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86" spans="1:5" x14ac:dyDescent="0.45">
      <c r="A2386" s="61" t="s">
        <v>173</v>
      </c>
      <c r="B2386" s="62" t="s">
        <v>43</v>
      </c>
      <c r="C2386" s="63">
        <v>19979.009999999998</v>
      </c>
      <c r="D2386" s="64">
        <v>45504</v>
      </c>
      <c r="E2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87" spans="1:5" x14ac:dyDescent="0.45">
      <c r="A2387" s="61" t="s">
        <v>173</v>
      </c>
      <c r="B2387" s="62" t="s">
        <v>44</v>
      </c>
      <c r="C2387" s="63">
        <v>19979.009999999998</v>
      </c>
      <c r="D2387" s="64">
        <v>45877</v>
      </c>
      <c r="E2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388" spans="1:5" x14ac:dyDescent="0.45">
      <c r="A2388" s="61" t="s">
        <v>173</v>
      </c>
      <c r="B2388" s="62" t="s">
        <v>45</v>
      </c>
      <c r="C2388" s="63">
        <v>8873.69</v>
      </c>
      <c r="D2388" s="64">
        <v>45412</v>
      </c>
      <c r="E2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89" spans="1:5" x14ac:dyDescent="0.45">
      <c r="A2389" s="61" t="s">
        <v>173</v>
      </c>
      <c r="B2389" s="62" t="s">
        <v>66</v>
      </c>
      <c r="C2389" s="63">
        <v>6349.74</v>
      </c>
      <c r="D2389" s="64">
        <v>44985</v>
      </c>
      <c r="E2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90" spans="1:5" x14ac:dyDescent="0.45">
      <c r="A2390" s="61" t="s">
        <v>173</v>
      </c>
      <c r="B2390" s="62" t="s">
        <v>68</v>
      </c>
      <c r="C2390" s="63">
        <v>14814.08</v>
      </c>
      <c r="D2390" s="64">
        <v>44985</v>
      </c>
      <c r="E2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91" spans="1:5" x14ac:dyDescent="0.45">
      <c r="A2391" s="61" t="s">
        <v>173</v>
      </c>
      <c r="B2391" s="62" t="s">
        <v>70</v>
      </c>
      <c r="C2391" s="63">
        <v>11145.45</v>
      </c>
      <c r="D2391" s="64">
        <v>45127</v>
      </c>
      <c r="E2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392" spans="1:5" x14ac:dyDescent="0.45">
      <c r="A2392" s="61" t="s">
        <v>173</v>
      </c>
      <c r="B2392" s="62" t="s">
        <v>72</v>
      </c>
      <c r="C2392" s="63">
        <v>17463.47</v>
      </c>
      <c r="D2392" s="64">
        <v>45488</v>
      </c>
      <c r="E2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393" spans="1:5" x14ac:dyDescent="0.45">
      <c r="A2393" s="61" t="s">
        <v>173</v>
      </c>
      <c r="B2393" s="62" t="s">
        <v>74</v>
      </c>
      <c r="C2393" s="63">
        <v>19322.759999999998</v>
      </c>
      <c r="D2393" s="64">
        <v>45853</v>
      </c>
      <c r="E2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4" spans="1:5" x14ac:dyDescent="0.45">
      <c r="A2394" s="61" t="s">
        <v>173</v>
      </c>
      <c r="B2394" s="62" t="s">
        <v>76</v>
      </c>
      <c r="C2394" s="63">
        <v>2520.37</v>
      </c>
      <c r="D2394" s="64">
        <v>45853</v>
      </c>
      <c r="E2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5" spans="1:5" x14ac:dyDescent="0.45">
      <c r="A2395" s="61" t="s">
        <v>173</v>
      </c>
      <c r="B2395" s="62" t="s">
        <v>78</v>
      </c>
      <c r="C2395" s="63">
        <v>2397.64</v>
      </c>
      <c r="D2395" s="64">
        <v>45853</v>
      </c>
      <c r="E2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6" spans="1:5" x14ac:dyDescent="0.45">
      <c r="A2396" s="61" t="s">
        <v>173</v>
      </c>
      <c r="B2396" s="62" t="s">
        <v>80</v>
      </c>
      <c r="C2396" s="63">
        <v>4813.53</v>
      </c>
      <c r="D2396" s="64">
        <v>45541</v>
      </c>
      <c r="E2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7" spans="1:5" x14ac:dyDescent="0.45">
      <c r="A2397" s="61" t="s">
        <v>173</v>
      </c>
      <c r="B2397" s="62" t="s">
        <v>81</v>
      </c>
      <c r="C2397" s="63">
        <v>6056.84</v>
      </c>
      <c r="D2397" s="64">
        <v>45519</v>
      </c>
      <c r="E2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8" spans="1:5" x14ac:dyDescent="0.45">
      <c r="A2398" s="61" t="s">
        <v>173</v>
      </c>
      <c r="B2398" s="62" t="s">
        <v>83</v>
      </c>
      <c r="C2398" s="63">
        <v>5872.24</v>
      </c>
      <c r="D2398" s="64">
        <v>45519</v>
      </c>
      <c r="E2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399" spans="1:5" x14ac:dyDescent="0.45">
      <c r="A2399" s="61" t="s">
        <v>173</v>
      </c>
      <c r="B2399" s="62" t="s">
        <v>85</v>
      </c>
      <c r="C2399" s="63">
        <v>5872.24</v>
      </c>
      <c r="D2399" s="64">
        <v>45877</v>
      </c>
      <c r="E2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00" spans="1:5" x14ac:dyDescent="0.45">
      <c r="A2400" s="61" t="s">
        <v>173</v>
      </c>
      <c r="B2400" s="62" t="s">
        <v>87</v>
      </c>
      <c r="C2400" s="63">
        <v>8941.82</v>
      </c>
      <c r="D2400" s="64">
        <v>45519</v>
      </c>
      <c r="E2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01" spans="1:5" x14ac:dyDescent="0.45">
      <c r="A2401" s="61" t="s">
        <v>173</v>
      </c>
      <c r="B2401" s="62" t="s">
        <v>89</v>
      </c>
      <c r="C2401" s="63">
        <v>5902.2</v>
      </c>
      <c r="D2401" s="64">
        <v>45519</v>
      </c>
      <c r="E2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02" spans="1:5" x14ac:dyDescent="0.45">
      <c r="A2402" s="61" t="s">
        <v>173</v>
      </c>
      <c r="B2402" s="62" t="s">
        <v>91</v>
      </c>
      <c r="C2402" s="63">
        <v>5902.2</v>
      </c>
      <c r="D2402" s="64">
        <v>45762</v>
      </c>
      <c r="E2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03" spans="1:5" x14ac:dyDescent="0.45">
      <c r="A2403" s="61" t="s">
        <v>173</v>
      </c>
      <c r="B2403" s="62" t="s">
        <v>93</v>
      </c>
      <c r="C2403" s="63">
        <v>56127.360000000001</v>
      </c>
      <c r="D2403" s="64">
        <v>45519</v>
      </c>
      <c r="E2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04" spans="1:5" x14ac:dyDescent="0.45">
      <c r="A2404" s="61" t="s">
        <v>173</v>
      </c>
      <c r="B2404" s="62" t="s">
        <v>95</v>
      </c>
      <c r="C2404" s="63">
        <v>754.4</v>
      </c>
      <c r="D2404" s="64">
        <v>45961</v>
      </c>
      <c r="E2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05" spans="1:5" x14ac:dyDescent="0.45">
      <c r="A2405" s="61" t="s">
        <v>174</v>
      </c>
      <c r="B2405" s="62" t="s">
        <v>51</v>
      </c>
      <c r="C2405" s="63">
        <v>4013.84</v>
      </c>
      <c r="D2405" s="64">
        <v>45877</v>
      </c>
      <c r="E2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06" spans="1:5" x14ac:dyDescent="0.45">
      <c r="A2406" s="61" t="s">
        <v>174</v>
      </c>
      <c r="B2406" s="62" t="s">
        <v>57</v>
      </c>
      <c r="C2406" s="63">
        <v>7432.57</v>
      </c>
      <c r="D2406" s="64">
        <v>45877</v>
      </c>
      <c r="E2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07" spans="1:5" x14ac:dyDescent="0.45">
      <c r="A2407" s="61" t="s">
        <v>174</v>
      </c>
      <c r="B2407" s="62" t="s">
        <v>40</v>
      </c>
      <c r="C2407" s="63">
        <v>11102.6</v>
      </c>
      <c r="D2407" s="64">
        <v>44880</v>
      </c>
      <c r="E2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08" spans="1:5" x14ac:dyDescent="0.45">
      <c r="A2408" s="61" t="s">
        <v>174</v>
      </c>
      <c r="B2408" s="62" t="s">
        <v>41</v>
      </c>
      <c r="C2408" s="63">
        <v>11668.3</v>
      </c>
      <c r="D2408" s="64">
        <v>44925</v>
      </c>
      <c r="E2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09" spans="1:5" x14ac:dyDescent="0.45">
      <c r="A2409" s="61" t="s">
        <v>174</v>
      </c>
      <c r="B2409" s="62" t="s">
        <v>44</v>
      </c>
      <c r="C2409" s="63">
        <v>12436.57</v>
      </c>
      <c r="D2409" s="64">
        <v>45877</v>
      </c>
      <c r="E2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0" spans="1:5" x14ac:dyDescent="0.45">
      <c r="A2410" s="61" t="s">
        <v>174</v>
      </c>
      <c r="B2410" s="62" t="s">
        <v>66</v>
      </c>
      <c r="C2410" s="63">
        <v>3952.6</v>
      </c>
      <c r="D2410" s="64">
        <v>44985</v>
      </c>
      <c r="E2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11" spans="1:5" x14ac:dyDescent="0.45">
      <c r="A2411" s="61" t="s">
        <v>174</v>
      </c>
      <c r="B2411" s="62" t="s">
        <v>68</v>
      </c>
      <c r="C2411" s="63">
        <v>9221.49</v>
      </c>
      <c r="D2411" s="64">
        <v>44985</v>
      </c>
      <c r="E2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12" spans="1:5" x14ac:dyDescent="0.45">
      <c r="A2412" s="61" t="s">
        <v>174</v>
      </c>
      <c r="B2412" s="62" t="s">
        <v>74</v>
      </c>
      <c r="C2412" s="63">
        <v>12028.06</v>
      </c>
      <c r="D2412" s="64">
        <v>45877</v>
      </c>
      <c r="E2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3" spans="1:5" x14ac:dyDescent="0.45">
      <c r="A2413" s="61" t="s">
        <v>174</v>
      </c>
      <c r="B2413" s="62" t="s">
        <v>76</v>
      </c>
      <c r="C2413" s="63">
        <v>1568.88</v>
      </c>
      <c r="D2413" s="64">
        <v>45877</v>
      </c>
      <c r="E2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4" spans="1:5" x14ac:dyDescent="0.45">
      <c r="A2414" s="61" t="s">
        <v>174</v>
      </c>
      <c r="B2414" s="62" t="s">
        <v>78</v>
      </c>
      <c r="C2414" s="63">
        <v>1492.49</v>
      </c>
      <c r="D2414" s="64">
        <v>45877</v>
      </c>
      <c r="E2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5" spans="1:5" x14ac:dyDescent="0.45">
      <c r="A2415" s="61" t="s">
        <v>174</v>
      </c>
      <c r="B2415" s="62" t="s">
        <v>85</v>
      </c>
      <c r="C2415" s="63">
        <v>3655.36</v>
      </c>
      <c r="D2415" s="64">
        <v>45877</v>
      </c>
      <c r="E2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6" spans="1:5" x14ac:dyDescent="0.45">
      <c r="A2416" s="61" t="s">
        <v>174</v>
      </c>
      <c r="B2416" s="62" t="s">
        <v>91</v>
      </c>
      <c r="C2416" s="63">
        <v>3674.01</v>
      </c>
      <c r="D2416" s="64">
        <v>45877</v>
      </c>
      <c r="E2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7" spans="1:5" x14ac:dyDescent="0.45">
      <c r="A2417" s="61" t="s">
        <v>174</v>
      </c>
      <c r="B2417" s="62" t="s">
        <v>95</v>
      </c>
      <c r="C2417" s="63">
        <v>469.6</v>
      </c>
      <c r="D2417" s="64">
        <v>45961</v>
      </c>
      <c r="E2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18" spans="1:5" x14ac:dyDescent="0.45">
      <c r="A2418" s="61" t="s">
        <v>175</v>
      </c>
      <c r="B2418" s="62" t="s">
        <v>47</v>
      </c>
      <c r="C2418" s="63">
        <v>11394.37</v>
      </c>
      <c r="D2418" s="64">
        <v>45519</v>
      </c>
      <c r="E2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19" spans="1:5" x14ac:dyDescent="0.45">
      <c r="A2419" s="61" t="s">
        <v>175</v>
      </c>
      <c r="B2419" s="62" t="s">
        <v>49</v>
      </c>
      <c r="C2419" s="63">
        <v>11018.76</v>
      </c>
      <c r="D2419" s="64">
        <v>45519</v>
      </c>
      <c r="E2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20" spans="1:5" x14ac:dyDescent="0.45">
      <c r="A2420" s="61" t="s">
        <v>175</v>
      </c>
      <c r="B2420" s="62" t="s">
        <v>51</v>
      </c>
      <c r="C2420" s="63">
        <v>11018.76</v>
      </c>
      <c r="D2420" s="64">
        <v>45877</v>
      </c>
      <c r="E2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21" spans="1:5" x14ac:dyDescent="0.45">
      <c r="A2421" s="61" t="s">
        <v>175</v>
      </c>
      <c r="B2421" s="62" t="s">
        <v>53</v>
      </c>
      <c r="C2421" s="63">
        <v>13023.94</v>
      </c>
      <c r="D2421" s="64">
        <v>45519</v>
      </c>
      <c r="E2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22" spans="1:5" x14ac:dyDescent="0.45">
      <c r="A2422" s="61" t="s">
        <v>175</v>
      </c>
      <c r="B2422" s="62" t="s">
        <v>55</v>
      </c>
      <c r="C2422" s="63">
        <v>10210.01</v>
      </c>
      <c r="D2422" s="64">
        <v>45519</v>
      </c>
      <c r="E2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23" spans="1:5" x14ac:dyDescent="0.45">
      <c r="A2423" s="61" t="s">
        <v>175</v>
      </c>
      <c r="B2423" s="62" t="s">
        <v>57</v>
      </c>
      <c r="C2423" s="63">
        <v>20403.84</v>
      </c>
      <c r="D2423" s="64">
        <v>45877</v>
      </c>
      <c r="E2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24" spans="1:5" x14ac:dyDescent="0.45">
      <c r="A2424" s="61" t="s">
        <v>175</v>
      </c>
      <c r="B2424" s="62" t="s">
        <v>40</v>
      </c>
      <c r="C2424" s="63">
        <v>30478.79</v>
      </c>
      <c r="D2424" s="64">
        <v>45366</v>
      </c>
      <c r="E2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25" spans="1:5" x14ac:dyDescent="0.45">
      <c r="A2425" s="61" t="s">
        <v>175</v>
      </c>
      <c r="B2425" s="62" t="s">
        <v>41</v>
      </c>
      <c r="C2425" s="63">
        <v>32031.72</v>
      </c>
      <c r="D2425" s="64">
        <v>44925</v>
      </c>
      <c r="E2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26" spans="1:5" x14ac:dyDescent="0.45">
      <c r="A2426" s="61" t="s">
        <v>175</v>
      </c>
      <c r="B2426" s="62" t="s">
        <v>42</v>
      </c>
      <c r="C2426" s="63">
        <v>26992.37</v>
      </c>
      <c r="D2426" s="64">
        <v>45366</v>
      </c>
      <c r="E2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27" spans="1:5" x14ac:dyDescent="0.45">
      <c r="A2427" s="61" t="s">
        <v>175</v>
      </c>
      <c r="B2427" s="62" t="s">
        <v>43</v>
      </c>
      <c r="C2427" s="63">
        <v>34140.769999999997</v>
      </c>
      <c r="D2427" s="64">
        <v>45504</v>
      </c>
      <c r="E2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28" spans="1:5" x14ac:dyDescent="0.45">
      <c r="A2428" s="61" t="s">
        <v>175</v>
      </c>
      <c r="B2428" s="62" t="s">
        <v>44</v>
      </c>
      <c r="C2428" s="63">
        <v>34140.769999999997</v>
      </c>
      <c r="D2428" s="64">
        <v>45877</v>
      </c>
      <c r="E2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29" spans="1:5" x14ac:dyDescent="0.45">
      <c r="A2429" s="61" t="s">
        <v>175</v>
      </c>
      <c r="B2429" s="62" t="s">
        <v>45</v>
      </c>
      <c r="C2429" s="63">
        <v>15163.65</v>
      </c>
      <c r="D2429" s="64">
        <v>45412</v>
      </c>
      <c r="E2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30" spans="1:5" x14ac:dyDescent="0.45">
      <c r="A2430" s="61" t="s">
        <v>175</v>
      </c>
      <c r="B2430" s="62" t="s">
        <v>66</v>
      </c>
      <c r="C2430" s="63">
        <v>10850.64</v>
      </c>
      <c r="D2430" s="64">
        <v>45366</v>
      </c>
      <c r="E2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31" spans="1:5" x14ac:dyDescent="0.45">
      <c r="A2431" s="61" t="s">
        <v>175</v>
      </c>
      <c r="B2431" s="62" t="s">
        <v>68</v>
      </c>
      <c r="C2431" s="63">
        <v>25314.77</v>
      </c>
      <c r="D2431" s="64">
        <v>45366</v>
      </c>
      <c r="E2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32" spans="1:5" x14ac:dyDescent="0.45">
      <c r="A2432" s="61" t="s">
        <v>175</v>
      </c>
      <c r="B2432" s="62" t="s">
        <v>70</v>
      </c>
      <c r="C2432" s="63">
        <v>19045.7</v>
      </c>
      <c r="D2432" s="64">
        <v>45366</v>
      </c>
      <c r="E2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33" spans="1:5" x14ac:dyDescent="0.45">
      <c r="A2433" s="61" t="s">
        <v>175</v>
      </c>
      <c r="B2433" s="62" t="s">
        <v>72</v>
      </c>
      <c r="C2433" s="63">
        <v>29842.14</v>
      </c>
      <c r="D2433" s="64">
        <v>45488</v>
      </c>
      <c r="E2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34" spans="1:5" x14ac:dyDescent="0.45">
      <c r="A2434" s="61" t="s">
        <v>175</v>
      </c>
      <c r="B2434" s="62" t="s">
        <v>74</v>
      </c>
      <c r="C2434" s="63">
        <v>33019.35</v>
      </c>
      <c r="D2434" s="64">
        <v>45853</v>
      </c>
      <c r="E2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35" spans="1:5" x14ac:dyDescent="0.45">
      <c r="A2435" s="61" t="s">
        <v>175</v>
      </c>
      <c r="B2435" s="62" t="s">
        <v>76</v>
      </c>
      <c r="C2435" s="63">
        <v>4306.8900000000003</v>
      </c>
      <c r="D2435" s="64">
        <v>45853</v>
      </c>
      <c r="E2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36" spans="1:5" x14ac:dyDescent="0.45">
      <c r="A2436" s="61" t="s">
        <v>175</v>
      </c>
      <c r="B2436" s="62" t="s">
        <v>78</v>
      </c>
      <c r="C2436" s="63">
        <v>4097.16</v>
      </c>
      <c r="D2436" s="64">
        <v>45853</v>
      </c>
      <c r="E2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37" spans="1:5" x14ac:dyDescent="0.45">
      <c r="A2437" s="61" t="s">
        <v>175</v>
      </c>
      <c r="B2437" s="62" t="s">
        <v>80</v>
      </c>
      <c r="C2437" s="63">
        <v>8225.52</v>
      </c>
      <c r="D2437" s="64">
        <v>45541</v>
      </c>
      <c r="E2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38" spans="1:5" x14ac:dyDescent="0.45">
      <c r="A2438" s="61" t="s">
        <v>175</v>
      </c>
      <c r="B2438" s="62" t="s">
        <v>81</v>
      </c>
      <c r="C2438" s="63">
        <v>10350.120000000001</v>
      </c>
      <c r="D2438" s="64">
        <v>45519</v>
      </c>
      <c r="E2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39" spans="1:5" x14ac:dyDescent="0.45">
      <c r="A2439" s="61" t="s">
        <v>175</v>
      </c>
      <c r="B2439" s="62" t="s">
        <v>83</v>
      </c>
      <c r="C2439" s="63">
        <v>10034.68</v>
      </c>
      <c r="D2439" s="64">
        <v>45519</v>
      </c>
      <c r="E2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0" spans="1:5" x14ac:dyDescent="0.45">
      <c r="A2440" s="61" t="s">
        <v>175</v>
      </c>
      <c r="B2440" s="62" t="s">
        <v>85</v>
      </c>
      <c r="C2440" s="63">
        <v>10034.68</v>
      </c>
      <c r="D2440" s="64">
        <v>45877</v>
      </c>
      <c r="E2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41" spans="1:5" x14ac:dyDescent="0.45">
      <c r="A2441" s="61" t="s">
        <v>175</v>
      </c>
      <c r="B2441" s="62" t="s">
        <v>87</v>
      </c>
      <c r="C2441" s="63">
        <v>15280.07</v>
      </c>
      <c r="D2441" s="64">
        <v>45519</v>
      </c>
      <c r="E2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2" spans="1:5" x14ac:dyDescent="0.45">
      <c r="A2442" s="61" t="s">
        <v>175</v>
      </c>
      <c r="B2442" s="62" t="s">
        <v>89</v>
      </c>
      <c r="C2442" s="63">
        <v>10085.870000000001</v>
      </c>
      <c r="D2442" s="64">
        <v>45519</v>
      </c>
      <c r="E2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3" spans="1:5" x14ac:dyDescent="0.45">
      <c r="A2443" s="61" t="s">
        <v>175</v>
      </c>
      <c r="B2443" s="62" t="s">
        <v>91</v>
      </c>
      <c r="C2443" s="63">
        <v>10085.870000000001</v>
      </c>
      <c r="D2443" s="64">
        <v>45762</v>
      </c>
      <c r="E2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4" spans="1:5" x14ac:dyDescent="0.45">
      <c r="A2444" s="61" t="s">
        <v>175</v>
      </c>
      <c r="B2444" s="62" t="s">
        <v>93</v>
      </c>
      <c r="C2444" s="63">
        <v>95912.24</v>
      </c>
      <c r="D2444" s="64">
        <v>45519</v>
      </c>
      <c r="E2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5" spans="1:5" x14ac:dyDescent="0.45">
      <c r="A2445" s="61" t="s">
        <v>175</v>
      </c>
      <c r="B2445" s="62" t="s">
        <v>95</v>
      </c>
      <c r="C2445" s="63">
        <v>1289.1400000000001</v>
      </c>
      <c r="D2445" s="64">
        <v>45961</v>
      </c>
      <c r="E2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46" spans="1:5" x14ac:dyDescent="0.45">
      <c r="A2446" s="61" t="s">
        <v>176</v>
      </c>
      <c r="B2446" s="62" t="s">
        <v>47</v>
      </c>
      <c r="C2446" s="63">
        <v>22204.42</v>
      </c>
      <c r="D2446" s="64">
        <v>45519</v>
      </c>
      <c r="E2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7" spans="1:5" x14ac:dyDescent="0.45">
      <c r="A2447" s="61" t="s">
        <v>176</v>
      </c>
      <c r="B2447" s="62" t="s">
        <v>49</v>
      </c>
      <c r="C2447" s="63">
        <v>21472.46</v>
      </c>
      <c r="D2447" s="64">
        <v>45519</v>
      </c>
      <c r="E2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48" spans="1:5" x14ac:dyDescent="0.45">
      <c r="A2448" s="61" t="s">
        <v>176</v>
      </c>
      <c r="B2448" s="62" t="s">
        <v>51</v>
      </c>
      <c r="C2448" s="63">
        <v>21472.46</v>
      </c>
      <c r="D2448" s="64">
        <v>45877</v>
      </c>
      <c r="E2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49" spans="1:5" x14ac:dyDescent="0.45">
      <c r="A2449" s="61" t="s">
        <v>176</v>
      </c>
      <c r="B2449" s="62" t="s">
        <v>53</v>
      </c>
      <c r="C2449" s="63">
        <v>25380</v>
      </c>
      <c r="D2449" s="64">
        <v>45519</v>
      </c>
      <c r="E2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50" spans="1:5" x14ac:dyDescent="0.45">
      <c r="A2450" s="61" t="s">
        <v>176</v>
      </c>
      <c r="B2450" s="62" t="s">
        <v>55</v>
      </c>
      <c r="C2450" s="63">
        <v>19896.43</v>
      </c>
      <c r="D2450" s="64">
        <v>45519</v>
      </c>
      <c r="E2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51" spans="1:5" x14ac:dyDescent="0.45">
      <c r="A2451" s="61" t="s">
        <v>176</v>
      </c>
      <c r="B2451" s="62" t="s">
        <v>57</v>
      </c>
      <c r="C2451" s="63">
        <v>39761.339999999997</v>
      </c>
      <c r="D2451" s="64">
        <v>45877</v>
      </c>
      <c r="E2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52" spans="1:5" x14ac:dyDescent="0.45">
      <c r="A2452" s="61" t="s">
        <v>176</v>
      </c>
      <c r="B2452" s="62" t="s">
        <v>40</v>
      </c>
      <c r="C2452" s="63">
        <v>59394.58</v>
      </c>
      <c r="D2452" s="64">
        <v>44880</v>
      </c>
      <c r="E2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53" spans="1:5" x14ac:dyDescent="0.45">
      <c r="A2453" s="61" t="s">
        <v>176</v>
      </c>
      <c r="B2453" s="62" t="s">
        <v>41</v>
      </c>
      <c r="C2453" s="63">
        <v>62420.81</v>
      </c>
      <c r="D2453" s="64">
        <v>44925</v>
      </c>
      <c r="E2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54" spans="1:5" x14ac:dyDescent="0.45">
      <c r="A2454" s="61" t="s">
        <v>176</v>
      </c>
      <c r="B2454" s="62" t="s">
        <v>42</v>
      </c>
      <c r="C2454" s="63">
        <v>52600.53</v>
      </c>
      <c r="D2454" s="64">
        <v>45140</v>
      </c>
      <c r="E2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55" spans="1:5" x14ac:dyDescent="0.45">
      <c r="A2455" s="61" t="s">
        <v>176</v>
      </c>
      <c r="B2455" s="62" t="s">
        <v>43</v>
      </c>
      <c r="C2455" s="63">
        <v>66530.759999999995</v>
      </c>
      <c r="D2455" s="64">
        <v>45504</v>
      </c>
      <c r="E2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56" spans="1:5" x14ac:dyDescent="0.45">
      <c r="A2456" s="61" t="s">
        <v>176</v>
      </c>
      <c r="B2456" s="62" t="s">
        <v>44</v>
      </c>
      <c r="C2456" s="63">
        <v>66530.759999999995</v>
      </c>
      <c r="D2456" s="64">
        <v>45877</v>
      </c>
      <c r="E2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57" spans="1:5" x14ac:dyDescent="0.45">
      <c r="A2457" s="61" t="s">
        <v>176</v>
      </c>
      <c r="B2457" s="62" t="s">
        <v>45</v>
      </c>
      <c r="C2457" s="63">
        <v>29549.69</v>
      </c>
      <c r="D2457" s="64">
        <v>45412</v>
      </c>
      <c r="E2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58" spans="1:5" x14ac:dyDescent="0.45">
      <c r="A2458" s="61" t="s">
        <v>176</v>
      </c>
      <c r="B2458" s="62" t="s">
        <v>66</v>
      </c>
      <c r="C2458" s="63">
        <v>21144.85</v>
      </c>
      <c r="D2458" s="64">
        <v>44985</v>
      </c>
      <c r="E2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59" spans="1:5" x14ac:dyDescent="0.45">
      <c r="A2459" s="61" t="s">
        <v>176</v>
      </c>
      <c r="B2459" s="62" t="s">
        <v>68</v>
      </c>
      <c r="C2459" s="63">
        <v>49331.37</v>
      </c>
      <c r="D2459" s="64">
        <v>44985</v>
      </c>
      <c r="E2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60" spans="1:5" x14ac:dyDescent="0.45">
      <c r="A2460" s="61" t="s">
        <v>176</v>
      </c>
      <c r="B2460" s="62" t="s">
        <v>70</v>
      </c>
      <c r="C2460" s="63">
        <v>37114.71</v>
      </c>
      <c r="D2460" s="64">
        <v>45127</v>
      </c>
      <c r="E2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61" spans="1:5" x14ac:dyDescent="0.45">
      <c r="A2461" s="61" t="s">
        <v>176</v>
      </c>
      <c r="B2461" s="62" t="s">
        <v>72</v>
      </c>
      <c r="C2461" s="63">
        <v>58153.93</v>
      </c>
      <c r="D2461" s="64">
        <v>45488</v>
      </c>
      <c r="E2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62" spans="1:5" x14ac:dyDescent="0.45">
      <c r="A2462" s="61" t="s">
        <v>176</v>
      </c>
      <c r="B2462" s="62" t="s">
        <v>74</v>
      </c>
      <c r="C2462" s="63">
        <v>64345.42</v>
      </c>
      <c r="D2462" s="64">
        <v>45853</v>
      </c>
      <c r="E2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3" spans="1:5" x14ac:dyDescent="0.45">
      <c r="A2463" s="61" t="s">
        <v>176</v>
      </c>
      <c r="B2463" s="62" t="s">
        <v>76</v>
      </c>
      <c r="C2463" s="63">
        <v>8392.91</v>
      </c>
      <c r="D2463" s="64">
        <v>45853</v>
      </c>
      <c r="E2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4" spans="1:5" x14ac:dyDescent="0.45">
      <c r="A2464" s="61" t="s">
        <v>176</v>
      </c>
      <c r="B2464" s="62" t="s">
        <v>78</v>
      </c>
      <c r="C2464" s="63">
        <v>7984.22</v>
      </c>
      <c r="D2464" s="64">
        <v>45853</v>
      </c>
      <c r="E2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5" spans="1:5" x14ac:dyDescent="0.45">
      <c r="A2465" s="61" t="s">
        <v>176</v>
      </c>
      <c r="B2465" s="62" t="s">
        <v>80</v>
      </c>
      <c r="C2465" s="63">
        <v>16029.22</v>
      </c>
      <c r="D2465" s="64">
        <v>45541</v>
      </c>
      <c r="E2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6" spans="1:5" x14ac:dyDescent="0.45">
      <c r="A2466" s="61" t="s">
        <v>176</v>
      </c>
      <c r="B2466" s="62" t="s">
        <v>81</v>
      </c>
      <c r="C2466" s="63">
        <v>20169.47</v>
      </c>
      <c r="D2466" s="64">
        <v>45519</v>
      </c>
      <c r="E2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7" spans="1:5" x14ac:dyDescent="0.45">
      <c r="A2467" s="61" t="s">
        <v>176</v>
      </c>
      <c r="B2467" s="62" t="s">
        <v>83</v>
      </c>
      <c r="C2467" s="63">
        <v>19554.759999999998</v>
      </c>
      <c r="D2467" s="64">
        <v>45519</v>
      </c>
      <c r="E2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68" spans="1:5" x14ac:dyDescent="0.45">
      <c r="A2468" s="61" t="s">
        <v>176</v>
      </c>
      <c r="B2468" s="62" t="s">
        <v>85</v>
      </c>
      <c r="C2468" s="63">
        <v>19554.759999999998</v>
      </c>
      <c r="D2468" s="64">
        <v>45877</v>
      </c>
      <c r="E2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69" spans="1:5" x14ac:dyDescent="0.45">
      <c r="A2469" s="61" t="s">
        <v>176</v>
      </c>
      <c r="B2469" s="62" t="s">
        <v>87</v>
      </c>
      <c r="C2469" s="63">
        <v>29776.560000000001</v>
      </c>
      <c r="D2469" s="64">
        <v>45519</v>
      </c>
      <c r="E2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0" spans="1:5" x14ac:dyDescent="0.45">
      <c r="A2470" s="61" t="s">
        <v>176</v>
      </c>
      <c r="B2470" s="62" t="s">
        <v>89</v>
      </c>
      <c r="C2470" s="63">
        <v>19654.52</v>
      </c>
      <c r="D2470" s="64">
        <v>45519</v>
      </c>
      <c r="E2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1" spans="1:5" x14ac:dyDescent="0.45">
      <c r="A2471" s="61" t="s">
        <v>176</v>
      </c>
      <c r="B2471" s="62" t="s">
        <v>91</v>
      </c>
      <c r="C2471" s="63">
        <v>19654.52</v>
      </c>
      <c r="D2471" s="64">
        <v>45762</v>
      </c>
      <c r="E2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2" spans="1:5" x14ac:dyDescent="0.45">
      <c r="A2472" s="61" t="s">
        <v>176</v>
      </c>
      <c r="B2472" s="62" t="s">
        <v>93</v>
      </c>
      <c r="C2472" s="63">
        <v>186905.96</v>
      </c>
      <c r="D2472" s="64">
        <v>45519</v>
      </c>
      <c r="E2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3" spans="1:5" x14ac:dyDescent="0.45">
      <c r="A2473" s="61" t="s">
        <v>176</v>
      </c>
      <c r="B2473" s="62" t="s">
        <v>95</v>
      </c>
      <c r="C2473" s="63">
        <v>2512.1799999999998</v>
      </c>
      <c r="D2473" s="64">
        <v>45961</v>
      </c>
      <c r="E2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74" spans="1:5" x14ac:dyDescent="0.45">
      <c r="A2474" s="61" t="s">
        <v>177</v>
      </c>
      <c r="B2474" s="62" t="s">
        <v>47</v>
      </c>
      <c r="C2474" s="63">
        <v>81728.34</v>
      </c>
      <c r="D2474" s="64">
        <v>45519</v>
      </c>
      <c r="E2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5" spans="1:5" x14ac:dyDescent="0.45">
      <c r="A2475" s="61" t="s">
        <v>177</v>
      </c>
      <c r="B2475" s="62" t="s">
        <v>49</v>
      </c>
      <c r="C2475" s="63">
        <v>79034.19</v>
      </c>
      <c r="D2475" s="64">
        <v>45519</v>
      </c>
      <c r="E2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6" spans="1:5" x14ac:dyDescent="0.45">
      <c r="A2476" s="61" t="s">
        <v>177</v>
      </c>
      <c r="B2476" s="62" t="s">
        <v>51</v>
      </c>
      <c r="C2476" s="63">
        <v>79034.19</v>
      </c>
      <c r="D2476" s="64">
        <v>45884</v>
      </c>
      <c r="E2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77" spans="1:5" x14ac:dyDescent="0.45">
      <c r="A2477" s="61" t="s">
        <v>177</v>
      </c>
      <c r="B2477" s="62" t="s">
        <v>53</v>
      </c>
      <c r="C2477" s="63">
        <v>93416.77</v>
      </c>
      <c r="D2477" s="64">
        <v>45519</v>
      </c>
      <c r="E2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8" spans="1:5" x14ac:dyDescent="0.45">
      <c r="A2478" s="61" t="s">
        <v>177</v>
      </c>
      <c r="B2478" s="62" t="s">
        <v>55</v>
      </c>
      <c r="C2478" s="63">
        <v>73233.279999999999</v>
      </c>
      <c r="D2478" s="64">
        <v>45519</v>
      </c>
      <c r="E2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79" spans="1:5" x14ac:dyDescent="0.45">
      <c r="A2479" s="61" t="s">
        <v>177</v>
      </c>
      <c r="B2479" s="62" t="s">
        <v>57</v>
      </c>
      <c r="C2479" s="63">
        <v>146350.53</v>
      </c>
      <c r="D2479" s="64">
        <v>45884</v>
      </c>
      <c r="E2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80" spans="1:5" x14ac:dyDescent="0.45">
      <c r="A2480" s="61" t="s">
        <v>177</v>
      </c>
      <c r="B2480" s="62" t="s">
        <v>40</v>
      </c>
      <c r="C2480" s="63">
        <v>218615.09</v>
      </c>
      <c r="D2480" s="64">
        <v>44880</v>
      </c>
      <c r="E2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81" spans="1:5" x14ac:dyDescent="0.45">
      <c r="A2481" s="61" t="s">
        <v>177</v>
      </c>
      <c r="B2481" s="62" t="s">
        <v>41</v>
      </c>
      <c r="C2481" s="63">
        <v>229753.8</v>
      </c>
      <c r="D2481" s="64">
        <v>44925</v>
      </c>
      <c r="E2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82" spans="1:5" x14ac:dyDescent="0.45">
      <c r="A2482" s="61" t="s">
        <v>177</v>
      </c>
      <c r="B2482" s="62" t="s">
        <v>42</v>
      </c>
      <c r="C2482" s="63">
        <v>193608.05</v>
      </c>
      <c r="D2482" s="64">
        <v>45140</v>
      </c>
      <c r="E2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83" spans="1:5" x14ac:dyDescent="0.45">
      <c r="A2483" s="61" t="s">
        <v>177</v>
      </c>
      <c r="B2483" s="62" t="s">
        <v>43</v>
      </c>
      <c r="C2483" s="63">
        <v>244881.38</v>
      </c>
      <c r="D2483" s="64">
        <v>45504</v>
      </c>
      <c r="E2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84" spans="1:5" x14ac:dyDescent="0.45">
      <c r="A2484" s="61" t="s">
        <v>177</v>
      </c>
      <c r="B2484" s="62" t="s">
        <v>44</v>
      </c>
      <c r="C2484" s="63">
        <v>244881.38</v>
      </c>
      <c r="D2484" s="64">
        <v>45884</v>
      </c>
      <c r="E2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85" spans="1:5" x14ac:dyDescent="0.45">
      <c r="A2485" s="61" t="s">
        <v>177</v>
      </c>
      <c r="B2485" s="62" t="s">
        <v>45</v>
      </c>
      <c r="C2485" s="63">
        <v>108764.26</v>
      </c>
      <c r="D2485" s="64">
        <v>45412</v>
      </c>
      <c r="E2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86" spans="1:5" x14ac:dyDescent="0.45">
      <c r="A2486" s="61" t="s">
        <v>177</v>
      </c>
      <c r="B2486" s="62" t="s">
        <v>66</v>
      </c>
      <c r="C2486" s="63">
        <v>77828.38</v>
      </c>
      <c r="D2486" s="64">
        <v>44985</v>
      </c>
      <c r="E2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87" spans="1:5" x14ac:dyDescent="0.45">
      <c r="A2487" s="61" t="s">
        <v>177</v>
      </c>
      <c r="B2487" s="62" t="s">
        <v>68</v>
      </c>
      <c r="C2487" s="63">
        <v>181575.17</v>
      </c>
      <c r="D2487" s="64">
        <v>44985</v>
      </c>
      <c r="E2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88" spans="1:5" x14ac:dyDescent="0.45">
      <c r="A2488" s="61" t="s">
        <v>177</v>
      </c>
      <c r="B2488" s="62" t="s">
        <v>70</v>
      </c>
      <c r="C2488" s="63">
        <v>136609</v>
      </c>
      <c r="D2488" s="64">
        <v>45127</v>
      </c>
      <c r="E2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489" spans="1:5" x14ac:dyDescent="0.45">
      <c r="A2489" s="61" t="s">
        <v>177</v>
      </c>
      <c r="B2489" s="62" t="s">
        <v>72</v>
      </c>
      <c r="C2489" s="63">
        <v>214048.57</v>
      </c>
      <c r="D2489" s="64">
        <v>45488</v>
      </c>
      <c r="E2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490" spans="1:5" x14ac:dyDescent="0.45">
      <c r="A2490" s="61" t="s">
        <v>177</v>
      </c>
      <c r="B2490" s="62" t="s">
        <v>74</v>
      </c>
      <c r="C2490" s="63">
        <v>236837.76000000001</v>
      </c>
      <c r="D2490" s="64">
        <v>45853</v>
      </c>
      <c r="E2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1" spans="1:5" x14ac:dyDescent="0.45">
      <c r="A2491" s="61" t="s">
        <v>177</v>
      </c>
      <c r="B2491" s="62" t="s">
        <v>76</v>
      </c>
      <c r="C2491" s="63">
        <v>30891.99</v>
      </c>
      <c r="D2491" s="64">
        <v>45853</v>
      </c>
      <c r="E2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2" spans="1:5" x14ac:dyDescent="0.45">
      <c r="A2492" s="61" t="s">
        <v>177</v>
      </c>
      <c r="B2492" s="62" t="s">
        <v>78</v>
      </c>
      <c r="C2492" s="63">
        <v>29387.71</v>
      </c>
      <c r="D2492" s="64">
        <v>45853</v>
      </c>
      <c r="E2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3" spans="1:5" x14ac:dyDescent="0.45">
      <c r="A2493" s="61" t="s">
        <v>177</v>
      </c>
      <c r="B2493" s="62" t="s">
        <v>80</v>
      </c>
      <c r="C2493" s="63">
        <v>58999.12</v>
      </c>
      <c r="D2493" s="64">
        <v>45541</v>
      </c>
      <c r="E2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4" spans="1:5" x14ac:dyDescent="0.45">
      <c r="A2494" s="61" t="s">
        <v>177</v>
      </c>
      <c r="B2494" s="62" t="s">
        <v>81</v>
      </c>
      <c r="C2494" s="63">
        <v>74238.259999999995</v>
      </c>
      <c r="D2494" s="64">
        <v>45519</v>
      </c>
      <c r="E2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5" spans="1:5" x14ac:dyDescent="0.45">
      <c r="A2495" s="61" t="s">
        <v>177</v>
      </c>
      <c r="B2495" s="62" t="s">
        <v>83</v>
      </c>
      <c r="C2495" s="63">
        <v>71975.69</v>
      </c>
      <c r="D2495" s="64">
        <v>45519</v>
      </c>
      <c r="E2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6" spans="1:5" x14ac:dyDescent="0.45">
      <c r="A2496" s="61" t="s">
        <v>177</v>
      </c>
      <c r="B2496" s="62" t="s">
        <v>85</v>
      </c>
      <c r="C2496" s="63">
        <v>71975.69</v>
      </c>
      <c r="D2496" s="64">
        <v>45884</v>
      </c>
      <c r="E2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497" spans="1:5" x14ac:dyDescent="0.45">
      <c r="A2497" s="61" t="s">
        <v>177</v>
      </c>
      <c r="B2497" s="62" t="s">
        <v>87</v>
      </c>
      <c r="C2497" s="63">
        <v>109599.31</v>
      </c>
      <c r="D2497" s="64">
        <v>45519</v>
      </c>
      <c r="E2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8" spans="1:5" x14ac:dyDescent="0.45">
      <c r="A2498" s="61" t="s">
        <v>177</v>
      </c>
      <c r="B2498" s="62" t="s">
        <v>89</v>
      </c>
      <c r="C2498" s="63">
        <v>72342.87</v>
      </c>
      <c r="D2498" s="64">
        <v>45519</v>
      </c>
      <c r="E2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499" spans="1:5" x14ac:dyDescent="0.45">
      <c r="A2499" s="61" t="s">
        <v>177</v>
      </c>
      <c r="B2499" s="62" t="s">
        <v>91</v>
      </c>
      <c r="C2499" s="63">
        <v>72342.87</v>
      </c>
      <c r="D2499" s="64">
        <v>45762</v>
      </c>
      <c r="E2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0" spans="1:5" x14ac:dyDescent="0.45">
      <c r="A2500" s="61" t="s">
        <v>177</v>
      </c>
      <c r="B2500" s="62" t="s">
        <v>93</v>
      </c>
      <c r="C2500" s="63">
        <v>687949.31</v>
      </c>
      <c r="D2500" s="64">
        <v>45519</v>
      </c>
      <c r="E2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1" spans="1:5" x14ac:dyDescent="0.45">
      <c r="A2501" s="61" t="s">
        <v>177</v>
      </c>
      <c r="B2501" s="62" t="s">
        <v>95</v>
      </c>
      <c r="C2501" s="63">
        <v>9246.6299999999992</v>
      </c>
      <c r="D2501" s="64">
        <v>45961</v>
      </c>
      <c r="E2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02" spans="1:5" x14ac:dyDescent="0.45">
      <c r="A2502" s="61" t="s">
        <v>178</v>
      </c>
      <c r="B2502" s="62" t="s">
        <v>47</v>
      </c>
      <c r="C2502" s="63">
        <v>404875.65</v>
      </c>
      <c r="D2502" s="64">
        <v>45519</v>
      </c>
      <c r="E2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3" spans="1:5" x14ac:dyDescent="0.45">
      <c r="A2503" s="61" t="s">
        <v>178</v>
      </c>
      <c r="B2503" s="62" t="s">
        <v>48</v>
      </c>
      <c r="C2503" s="63">
        <v>106138.95</v>
      </c>
      <c r="D2503" s="64">
        <v>45519</v>
      </c>
      <c r="E2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4" spans="1:5" x14ac:dyDescent="0.45">
      <c r="A2504" s="61" t="s">
        <v>178</v>
      </c>
      <c r="B2504" s="62" t="s">
        <v>49</v>
      </c>
      <c r="C2504" s="63">
        <v>391529.07</v>
      </c>
      <c r="D2504" s="64">
        <v>45519</v>
      </c>
      <c r="E2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5" spans="1:5" x14ac:dyDescent="0.45">
      <c r="A2505" s="61" t="s">
        <v>178</v>
      </c>
      <c r="B2505" s="62" t="s">
        <v>50</v>
      </c>
      <c r="C2505" s="63">
        <v>102640.12</v>
      </c>
      <c r="D2505" s="64">
        <v>45519</v>
      </c>
      <c r="E2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6" spans="1:5" x14ac:dyDescent="0.45">
      <c r="A2506" s="61" t="s">
        <v>178</v>
      </c>
      <c r="B2506" s="62" t="s">
        <v>51</v>
      </c>
      <c r="C2506" s="63">
        <v>388447.15</v>
      </c>
      <c r="D2506" s="64">
        <v>45877</v>
      </c>
      <c r="E2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07" spans="1:5" x14ac:dyDescent="0.45">
      <c r="A2507" s="61" t="s">
        <v>178</v>
      </c>
      <c r="B2507" s="62" t="s">
        <v>52</v>
      </c>
      <c r="C2507" s="63">
        <v>102640.12</v>
      </c>
      <c r="D2507" s="64">
        <v>45877</v>
      </c>
      <c r="E2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08" spans="1:5" x14ac:dyDescent="0.45">
      <c r="A2508" s="61" t="s">
        <v>178</v>
      </c>
      <c r="B2508" s="62" t="s">
        <v>53</v>
      </c>
      <c r="C2508" s="63">
        <v>462779.21</v>
      </c>
      <c r="D2508" s="64">
        <v>45519</v>
      </c>
      <c r="E2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09" spans="1:5" x14ac:dyDescent="0.45">
      <c r="A2509" s="61" t="s">
        <v>178</v>
      </c>
      <c r="B2509" s="62" t="s">
        <v>54</v>
      </c>
      <c r="C2509" s="63">
        <v>116826.9</v>
      </c>
      <c r="D2509" s="64">
        <v>45519</v>
      </c>
      <c r="E2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10" spans="1:5" x14ac:dyDescent="0.45">
      <c r="A2510" s="61" t="s">
        <v>178</v>
      </c>
      <c r="B2510" s="62" t="s">
        <v>55</v>
      </c>
      <c r="C2510" s="63">
        <v>362791.84</v>
      </c>
      <c r="D2510" s="64">
        <v>45519</v>
      </c>
      <c r="E2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11" spans="1:5" x14ac:dyDescent="0.45">
      <c r="A2511" s="61" t="s">
        <v>178</v>
      </c>
      <c r="B2511" s="62" t="s">
        <v>56</v>
      </c>
      <c r="C2511" s="63">
        <v>91585.46</v>
      </c>
      <c r="D2511" s="64">
        <v>45519</v>
      </c>
      <c r="E2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12" spans="1:5" x14ac:dyDescent="0.45">
      <c r="A2512" s="61" t="s">
        <v>178</v>
      </c>
      <c r="B2512" s="62" t="s">
        <v>57</v>
      </c>
      <c r="C2512" s="63">
        <v>719301.89</v>
      </c>
      <c r="D2512" s="64">
        <v>45877</v>
      </c>
      <c r="E2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13" spans="1:5" x14ac:dyDescent="0.45">
      <c r="A2513" s="61" t="s">
        <v>178</v>
      </c>
      <c r="B2513" s="62" t="s">
        <v>58</v>
      </c>
      <c r="C2513" s="63">
        <v>183025.79</v>
      </c>
      <c r="D2513" s="64">
        <v>45877</v>
      </c>
      <c r="E2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14" spans="1:5" x14ac:dyDescent="0.45">
      <c r="A2514" s="61" t="s">
        <v>178</v>
      </c>
      <c r="B2514" s="62" t="s">
        <v>40</v>
      </c>
      <c r="C2514" s="63">
        <v>1072275.07</v>
      </c>
      <c r="D2514" s="64">
        <v>44880</v>
      </c>
      <c r="E2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15" spans="1:5" x14ac:dyDescent="0.45">
      <c r="A2515" s="61" t="s">
        <v>178</v>
      </c>
      <c r="B2515" s="62" t="s">
        <v>59</v>
      </c>
      <c r="C2515" s="63">
        <v>233909.11</v>
      </c>
      <c r="D2515" s="64">
        <v>44880</v>
      </c>
      <c r="E2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16" spans="1:5" x14ac:dyDescent="0.45">
      <c r="A2516" s="61" t="s">
        <v>178</v>
      </c>
      <c r="B2516" s="62" t="s">
        <v>41</v>
      </c>
      <c r="C2516" s="63">
        <v>1126908.8400000001</v>
      </c>
      <c r="D2516" s="64">
        <v>44925</v>
      </c>
      <c r="E2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17" spans="1:5" x14ac:dyDescent="0.45">
      <c r="A2517" s="61" t="s">
        <v>178</v>
      </c>
      <c r="B2517" s="62" t="s">
        <v>60</v>
      </c>
      <c r="C2517" s="63">
        <v>245827.08</v>
      </c>
      <c r="D2517" s="64">
        <v>44925</v>
      </c>
      <c r="E2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18" spans="1:5" x14ac:dyDescent="0.45">
      <c r="A2518" s="61" t="s">
        <v>178</v>
      </c>
      <c r="B2518" s="62" t="s">
        <v>179</v>
      </c>
      <c r="C2518" s="63">
        <v>2987.94</v>
      </c>
      <c r="D2518" s="64">
        <v>44985</v>
      </c>
      <c r="E2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19" spans="1:5" x14ac:dyDescent="0.45">
      <c r="A2519" s="61" t="s">
        <v>178</v>
      </c>
      <c r="B2519" s="62" t="s">
        <v>42</v>
      </c>
      <c r="C2519" s="63">
        <v>952137.06</v>
      </c>
      <c r="D2519" s="64">
        <v>45140</v>
      </c>
      <c r="E2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0" spans="1:5" x14ac:dyDescent="0.45">
      <c r="A2520" s="61" t="s">
        <v>178</v>
      </c>
      <c r="B2520" s="62" t="s">
        <v>61</v>
      </c>
      <c r="C2520" s="63">
        <v>242125.98</v>
      </c>
      <c r="D2520" s="64">
        <v>45140</v>
      </c>
      <c r="E2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1" spans="1:5" x14ac:dyDescent="0.45">
      <c r="A2521" s="61" t="s">
        <v>178</v>
      </c>
      <c r="B2521" s="62" t="s">
        <v>43</v>
      </c>
      <c r="C2521" s="63">
        <v>1204292.06</v>
      </c>
      <c r="D2521" s="64">
        <v>45504</v>
      </c>
      <c r="E2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2" spans="1:5" x14ac:dyDescent="0.45">
      <c r="A2522" s="61" t="s">
        <v>178</v>
      </c>
      <c r="B2522" s="62" t="s">
        <v>63</v>
      </c>
      <c r="C2522" s="63">
        <v>178525.74</v>
      </c>
      <c r="D2522" s="64">
        <v>45504</v>
      </c>
      <c r="E2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3" spans="1:5" x14ac:dyDescent="0.45">
      <c r="A2523" s="61" t="s">
        <v>178</v>
      </c>
      <c r="B2523" s="62" t="s">
        <v>44</v>
      </c>
      <c r="C2523" s="63">
        <v>1194742.96</v>
      </c>
      <c r="D2523" s="64">
        <v>45877</v>
      </c>
      <c r="E2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24" spans="1:5" x14ac:dyDescent="0.45">
      <c r="A2524" s="61" t="s">
        <v>178</v>
      </c>
      <c r="B2524" s="62" t="s">
        <v>64</v>
      </c>
      <c r="C2524" s="63">
        <v>262012.96</v>
      </c>
      <c r="D2524" s="64">
        <v>45877</v>
      </c>
      <c r="E2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25" spans="1:5" x14ac:dyDescent="0.45">
      <c r="A2525" s="61" t="s">
        <v>178</v>
      </c>
      <c r="B2525" s="62" t="s">
        <v>45</v>
      </c>
      <c r="C2525" s="63">
        <v>534887.30000000005</v>
      </c>
      <c r="D2525" s="64">
        <v>45412</v>
      </c>
      <c r="E2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6" spans="1:5" x14ac:dyDescent="0.45">
      <c r="A2526" s="61" t="s">
        <v>178</v>
      </c>
      <c r="B2526" s="62" t="s">
        <v>65</v>
      </c>
      <c r="C2526" s="63">
        <v>116373.27</v>
      </c>
      <c r="D2526" s="64">
        <v>45412</v>
      </c>
      <c r="E2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27" spans="1:5" x14ac:dyDescent="0.45">
      <c r="A2527" s="61" t="s">
        <v>178</v>
      </c>
      <c r="B2527" s="62" t="s">
        <v>66</v>
      </c>
      <c r="C2527" s="63">
        <v>385256.22</v>
      </c>
      <c r="D2527" s="64">
        <v>44985</v>
      </c>
      <c r="E2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28" spans="1:5" x14ac:dyDescent="0.45">
      <c r="A2528" s="61" t="s">
        <v>178</v>
      </c>
      <c r="B2528" s="62" t="s">
        <v>67</v>
      </c>
      <c r="C2528" s="63">
        <v>83273.149999999994</v>
      </c>
      <c r="D2528" s="64">
        <v>44985</v>
      </c>
      <c r="E2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29" spans="1:5" x14ac:dyDescent="0.45">
      <c r="A2529" s="61" t="s">
        <v>178</v>
      </c>
      <c r="B2529" s="62" t="s">
        <v>68</v>
      </c>
      <c r="C2529" s="63">
        <v>898810.55</v>
      </c>
      <c r="D2529" s="64">
        <v>44985</v>
      </c>
      <c r="E2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30" spans="1:5" x14ac:dyDescent="0.45">
      <c r="A2530" s="61" t="s">
        <v>178</v>
      </c>
      <c r="B2530" s="62" t="s">
        <v>69</v>
      </c>
      <c r="C2530" s="63">
        <v>194277.94</v>
      </c>
      <c r="D2530" s="64">
        <v>44985</v>
      </c>
      <c r="E2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31" spans="1:5" x14ac:dyDescent="0.45">
      <c r="A2531" s="61" t="s">
        <v>178</v>
      </c>
      <c r="B2531" s="62" t="s">
        <v>70</v>
      </c>
      <c r="C2531" s="63">
        <v>676224.67</v>
      </c>
      <c r="D2531" s="64">
        <v>45127</v>
      </c>
      <c r="E2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32" spans="1:5" x14ac:dyDescent="0.45">
      <c r="A2532" s="61" t="s">
        <v>178</v>
      </c>
      <c r="B2532" s="62" t="s">
        <v>71</v>
      </c>
      <c r="C2532" s="63">
        <v>146165.99</v>
      </c>
      <c r="D2532" s="64">
        <v>45127</v>
      </c>
      <c r="E2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33" spans="1:5" x14ac:dyDescent="0.45">
      <c r="A2533" s="61" t="s">
        <v>178</v>
      </c>
      <c r="B2533" s="62" t="s">
        <v>72</v>
      </c>
      <c r="C2533" s="63">
        <v>1054991.02</v>
      </c>
      <c r="D2533" s="64">
        <v>45488</v>
      </c>
      <c r="E2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34" spans="1:5" x14ac:dyDescent="0.45">
      <c r="A2534" s="61" t="s">
        <v>178</v>
      </c>
      <c r="B2534" s="62" t="s">
        <v>73</v>
      </c>
      <c r="C2534" s="63">
        <v>229023.13</v>
      </c>
      <c r="D2534" s="64">
        <v>45488</v>
      </c>
      <c r="E2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35" spans="1:5" x14ac:dyDescent="0.45">
      <c r="A2535" s="61" t="s">
        <v>178</v>
      </c>
      <c r="B2535" s="62" t="s">
        <v>74</v>
      </c>
      <c r="C2535" s="63">
        <v>1158077.7</v>
      </c>
      <c r="D2535" s="64">
        <v>45853</v>
      </c>
      <c r="E2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36" spans="1:5" x14ac:dyDescent="0.45">
      <c r="A2536" s="61" t="s">
        <v>178</v>
      </c>
      <c r="B2536" s="62" t="s">
        <v>75</v>
      </c>
      <c r="C2536" s="63">
        <v>253406.62</v>
      </c>
      <c r="D2536" s="64">
        <v>45853</v>
      </c>
      <c r="E2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37" spans="1:5" x14ac:dyDescent="0.45">
      <c r="A2537" s="61" t="s">
        <v>178</v>
      </c>
      <c r="B2537" s="62" t="s">
        <v>76</v>
      </c>
      <c r="C2537" s="63">
        <v>149337.5</v>
      </c>
      <c r="D2537" s="64">
        <v>45853</v>
      </c>
      <c r="E2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38" spans="1:5" x14ac:dyDescent="0.45">
      <c r="A2538" s="61" t="s">
        <v>178</v>
      </c>
      <c r="B2538" s="62" t="s">
        <v>77</v>
      </c>
      <c r="C2538" s="63">
        <v>38633.480000000003</v>
      </c>
      <c r="D2538" s="64">
        <v>45853</v>
      </c>
      <c r="E2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39" spans="1:5" x14ac:dyDescent="0.45">
      <c r="A2539" s="61" t="s">
        <v>178</v>
      </c>
      <c r="B2539" s="62" t="s">
        <v>78</v>
      </c>
      <c r="C2539" s="63">
        <v>142065.54</v>
      </c>
      <c r="D2539" s="64">
        <v>45853</v>
      </c>
      <c r="E2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0" spans="1:5" x14ac:dyDescent="0.45">
      <c r="A2540" s="61" t="s">
        <v>178</v>
      </c>
      <c r="B2540" s="62" t="s">
        <v>79</v>
      </c>
      <c r="C2540" s="63">
        <v>36752.230000000003</v>
      </c>
      <c r="D2540" s="64">
        <v>45853</v>
      </c>
      <c r="E2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1" spans="1:5" x14ac:dyDescent="0.45">
      <c r="A2541" s="61" t="s">
        <v>178</v>
      </c>
      <c r="B2541" s="62" t="s">
        <v>80</v>
      </c>
      <c r="C2541" s="63">
        <v>366703.49</v>
      </c>
      <c r="D2541" s="64">
        <v>45541</v>
      </c>
      <c r="E2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2" spans="1:5" x14ac:dyDescent="0.45">
      <c r="A2542" s="61" t="s">
        <v>178</v>
      </c>
      <c r="B2542" s="62" t="s">
        <v>81</v>
      </c>
      <c r="C2542" s="63">
        <v>367770.39</v>
      </c>
      <c r="D2542" s="64">
        <v>45519</v>
      </c>
      <c r="E2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3" spans="1:5" x14ac:dyDescent="0.45">
      <c r="A2543" s="61" t="s">
        <v>178</v>
      </c>
      <c r="B2543" s="62" t="s">
        <v>82</v>
      </c>
      <c r="C2543" s="63">
        <v>96411.73</v>
      </c>
      <c r="D2543" s="64">
        <v>45519</v>
      </c>
      <c r="E2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4" spans="1:5" x14ac:dyDescent="0.45">
      <c r="A2544" s="61" t="s">
        <v>178</v>
      </c>
      <c r="B2544" s="62" t="s">
        <v>83</v>
      </c>
      <c r="C2544" s="63">
        <v>356561.79</v>
      </c>
      <c r="D2544" s="64">
        <v>45519</v>
      </c>
      <c r="E2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5" spans="1:5" x14ac:dyDescent="0.45">
      <c r="A2545" s="61" t="s">
        <v>178</v>
      </c>
      <c r="B2545" s="62" t="s">
        <v>84</v>
      </c>
      <c r="C2545" s="63">
        <v>93473.37</v>
      </c>
      <c r="D2545" s="64">
        <v>45519</v>
      </c>
      <c r="E2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6" spans="1:5" x14ac:dyDescent="0.45">
      <c r="A2546" s="61" t="s">
        <v>178</v>
      </c>
      <c r="B2546" s="62" t="s">
        <v>85</v>
      </c>
      <c r="C2546" s="63">
        <v>353755.11</v>
      </c>
      <c r="D2546" s="64">
        <v>45877</v>
      </c>
      <c r="E2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47" spans="1:5" x14ac:dyDescent="0.45">
      <c r="A2547" s="61" t="s">
        <v>178</v>
      </c>
      <c r="B2547" s="62" t="s">
        <v>86</v>
      </c>
      <c r="C2547" s="63">
        <v>93473.37</v>
      </c>
      <c r="D2547" s="64">
        <v>45877</v>
      </c>
      <c r="E2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48" spans="1:5" x14ac:dyDescent="0.45">
      <c r="A2548" s="61" t="s">
        <v>178</v>
      </c>
      <c r="B2548" s="62" t="s">
        <v>87</v>
      </c>
      <c r="C2548" s="63">
        <v>542946.19999999995</v>
      </c>
      <c r="D2548" s="64">
        <v>45519</v>
      </c>
      <c r="E2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49" spans="1:5" x14ac:dyDescent="0.45">
      <c r="A2549" s="61" t="s">
        <v>178</v>
      </c>
      <c r="B2549" s="62" t="s">
        <v>88</v>
      </c>
      <c r="C2549" s="63">
        <v>137064.76</v>
      </c>
      <c r="D2549" s="64">
        <v>45519</v>
      </c>
      <c r="E2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0" spans="1:5" x14ac:dyDescent="0.45">
      <c r="A2550" s="61" t="s">
        <v>178</v>
      </c>
      <c r="B2550" s="62" t="s">
        <v>89</v>
      </c>
      <c r="C2550" s="63">
        <v>358380.78</v>
      </c>
      <c r="D2550" s="64">
        <v>45519</v>
      </c>
      <c r="E2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1" spans="1:5" x14ac:dyDescent="0.45">
      <c r="A2551" s="61" t="s">
        <v>178</v>
      </c>
      <c r="B2551" s="62" t="s">
        <v>90</v>
      </c>
      <c r="C2551" s="63">
        <v>90471.9</v>
      </c>
      <c r="D2551" s="64">
        <v>45519</v>
      </c>
      <c r="E2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2" spans="1:5" x14ac:dyDescent="0.45">
      <c r="A2552" s="61" t="s">
        <v>178</v>
      </c>
      <c r="B2552" s="62" t="s">
        <v>91</v>
      </c>
      <c r="C2552" s="63">
        <v>355559.78</v>
      </c>
      <c r="D2552" s="64">
        <v>45762</v>
      </c>
      <c r="E2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3" spans="1:5" x14ac:dyDescent="0.45">
      <c r="A2553" s="61" t="s">
        <v>178</v>
      </c>
      <c r="B2553" s="62" t="s">
        <v>92</v>
      </c>
      <c r="C2553" s="63">
        <v>90471.9</v>
      </c>
      <c r="D2553" s="64">
        <v>45762</v>
      </c>
      <c r="E2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4" spans="1:5" x14ac:dyDescent="0.45">
      <c r="A2554" s="61" t="s">
        <v>178</v>
      </c>
      <c r="B2554" s="62" t="s">
        <v>93</v>
      </c>
      <c r="C2554" s="63">
        <v>3408045.8</v>
      </c>
      <c r="D2554" s="64">
        <v>45519</v>
      </c>
      <c r="E2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5" spans="1:5" x14ac:dyDescent="0.45">
      <c r="A2555" s="61" t="s">
        <v>178</v>
      </c>
      <c r="B2555" s="62" t="s">
        <v>94</v>
      </c>
      <c r="C2555" s="63">
        <v>860348.55</v>
      </c>
      <c r="D2555" s="64">
        <v>45519</v>
      </c>
      <c r="E2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6" spans="1:5" x14ac:dyDescent="0.45">
      <c r="A2556" s="61" t="s">
        <v>178</v>
      </c>
      <c r="B2556" s="62" t="s">
        <v>95</v>
      </c>
      <c r="C2556" s="63">
        <v>45446.49</v>
      </c>
      <c r="D2556" s="64">
        <v>45961</v>
      </c>
      <c r="E2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57" spans="1:5" x14ac:dyDescent="0.45">
      <c r="A2557" s="61" t="s">
        <v>178</v>
      </c>
      <c r="B2557" s="62" t="s">
        <v>96</v>
      </c>
      <c r="C2557" s="63">
        <v>11563.82</v>
      </c>
      <c r="D2557" s="64">
        <v>45961</v>
      </c>
      <c r="E2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58" spans="1:5" x14ac:dyDescent="0.45">
      <c r="A2558" s="61" t="s">
        <v>180</v>
      </c>
      <c r="B2558" s="62" t="s">
        <v>47</v>
      </c>
      <c r="C2558" s="63">
        <v>28227.919999999998</v>
      </c>
      <c r="D2558" s="64">
        <v>45519</v>
      </c>
      <c r="E2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59" spans="1:5" x14ac:dyDescent="0.45">
      <c r="A2559" s="61" t="s">
        <v>180</v>
      </c>
      <c r="B2559" s="62" t="s">
        <v>48</v>
      </c>
      <c r="C2559" s="63">
        <v>7684.14</v>
      </c>
      <c r="D2559" s="64">
        <v>45519</v>
      </c>
      <c r="E2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0" spans="1:5" x14ac:dyDescent="0.45">
      <c r="A2560" s="61" t="s">
        <v>180</v>
      </c>
      <c r="B2560" s="62" t="s">
        <v>49</v>
      </c>
      <c r="C2560" s="63">
        <v>27297.4</v>
      </c>
      <c r="D2560" s="64">
        <v>45519</v>
      </c>
      <c r="E2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1" spans="1:5" x14ac:dyDescent="0.45">
      <c r="A2561" s="61" t="s">
        <v>180</v>
      </c>
      <c r="B2561" s="62" t="s">
        <v>50</v>
      </c>
      <c r="C2561" s="63">
        <v>7430.84</v>
      </c>
      <c r="D2561" s="64">
        <v>45519</v>
      </c>
      <c r="E2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2" spans="1:5" x14ac:dyDescent="0.45">
      <c r="A2562" s="61" t="s">
        <v>180</v>
      </c>
      <c r="B2562" s="62" t="s">
        <v>51</v>
      </c>
      <c r="C2562" s="63">
        <v>27297.4</v>
      </c>
      <c r="D2562" s="64">
        <v>45877</v>
      </c>
      <c r="E2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63" spans="1:5" x14ac:dyDescent="0.45">
      <c r="A2563" s="61" t="s">
        <v>180</v>
      </c>
      <c r="B2563" s="62" t="s">
        <v>52</v>
      </c>
      <c r="C2563" s="63">
        <v>2221.6</v>
      </c>
      <c r="D2563" s="64">
        <v>45877</v>
      </c>
      <c r="E2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64" spans="1:5" x14ac:dyDescent="0.45">
      <c r="A2564" s="61" t="s">
        <v>180</v>
      </c>
      <c r="B2564" s="62" t="s">
        <v>53</v>
      </c>
      <c r="C2564" s="63">
        <v>32264.95</v>
      </c>
      <c r="D2564" s="64">
        <v>45519</v>
      </c>
      <c r="E2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5" spans="1:5" x14ac:dyDescent="0.45">
      <c r="A2565" s="61" t="s">
        <v>180</v>
      </c>
      <c r="B2565" s="62" t="s">
        <v>54</v>
      </c>
      <c r="C2565" s="63">
        <v>8457.92</v>
      </c>
      <c r="D2565" s="64">
        <v>45519</v>
      </c>
      <c r="E2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6" spans="1:5" x14ac:dyDescent="0.45">
      <c r="A2566" s="61" t="s">
        <v>180</v>
      </c>
      <c r="B2566" s="62" t="s">
        <v>55</v>
      </c>
      <c r="C2566" s="63">
        <v>25293.84</v>
      </c>
      <c r="D2566" s="64">
        <v>45519</v>
      </c>
      <c r="E2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7" spans="1:5" x14ac:dyDescent="0.45">
      <c r="A2567" s="61" t="s">
        <v>180</v>
      </c>
      <c r="B2567" s="62" t="s">
        <v>56</v>
      </c>
      <c r="C2567" s="63">
        <v>6630.51</v>
      </c>
      <c r="D2567" s="64">
        <v>45519</v>
      </c>
      <c r="E2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68" spans="1:5" x14ac:dyDescent="0.45">
      <c r="A2568" s="61" t="s">
        <v>180</v>
      </c>
      <c r="B2568" s="62" t="s">
        <v>57</v>
      </c>
      <c r="C2568" s="63">
        <v>50547.6</v>
      </c>
      <c r="D2568" s="64">
        <v>45877</v>
      </c>
      <c r="E2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69" spans="1:5" x14ac:dyDescent="0.45">
      <c r="A2569" s="61" t="s">
        <v>180</v>
      </c>
      <c r="B2569" s="62" t="s">
        <v>58</v>
      </c>
      <c r="C2569" s="63">
        <v>3680.8</v>
      </c>
      <c r="D2569" s="64">
        <v>45877</v>
      </c>
      <c r="E2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70" spans="1:5" x14ac:dyDescent="0.45">
      <c r="A2570" s="61" t="s">
        <v>180</v>
      </c>
      <c r="B2570" s="62" t="s">
        <v>59</v>
      </c>
      <c r="C2570" s="63">
        <v>19793.330000000002</v>
      </c>
      <c r="D2570" s="64">
        <v>45077</v>
      </c>
      <c r="E2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71" spans="1:5" x14ac:dyDescent="0.45">
      <c r="A2571" s="61" t="s">
        <v>180</v>
      </c>
      <c r="B2571" s="62" t="s">
        <v>60</v>
      </c>
      <c r="C2571" s="63">
        <v>20801.82</v>
      </c>
      <c r="D2571" s="64">
        <v>45077</v>
      </c>
      <c r="E2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72" spans="1:5" x14ac:dyDescent="0.45">
      <c r="A2572" s="61" t="s">
        <v>180</v>
      </c>
      <c r="B2572" s="62" t="s">
        <v>61</v>
      </c>
      <c r="C2572" s="63">
        <v>17529.2</v>
      </c>
      <c r="D2572" s="64">
        <v>45140</v>
      </c>
      <c r="E2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73" spans="1:5" x14ac:dyDescent="0.45">
      <c r="A2573" s="61" t="s">
        <v>180</v>
      </c>
      <c r="B2573" s="62" t="s">
        <v>43</v>
      </c>
      <c r="C2573" s="63">
        <v>84578.89</v>
      </c>
      <c r="D2573" s="64">
        <v>45504</v>
      </c>
      <c r="E2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74" spans="1:5" x14ac:dyDescent="0.45">
      <c r="A2574" s="61" t="s">
        <v>180</v>
      </c>
      <c r="B2574" s="62" t="s">
        <v>63</v>
      </c>
      <c r="C2574" s="63">
        <v>15940.31</v>
      </c>
      <c r="D2574" s="64">
        <v>45504</v>
      </c>
      <c r="E2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75" spans="1:5" x14ac:dyDescent="0.45">
      <c r="A2575" s="61" t="s">
        <v>180</v>
      </c>
      <c r="B2575" s="62" t="s">
        <v>44</v>
      </c>
      <c r="C2575" s="63">
        <v>84578.89</v>
      </c>
      <c r="D2575" s="64">
        <v>45877</v>
      </c>
      <c r="E2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76" spans="1:5" x14ac:dyDescent="0.45">
      <c r="A2576" s="61" t="s">
        <v>180</v>
      </c>
      <c r="B2576" s="62" t="s">
        <v>64</v>
      </c>
      <c r="C2576" s="63">
        <v>6158.92</v>
      </c>
      <c r="D2576" s="64">
        <v>45877</v>
      </c>
      <c r="E2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77" spans="1:5" x14ac:dyDescent="0.45">
      <c r="A2577" s="61" t="s">
        <v>180</v>
      </c>
      <c r="B2577" s="62" t="s">
        <v>45</v>
      </c>
      <c r="C2577" s="63">
        <v>37565.78</v>
      </c>
      <c r="D2577" s="64">
        <v>45412</v>
      </c>
      <c r="E2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78" spans="1:5" x14ac:dyDescent="0.45">
      <c r="A2578" s="61" t="s">
        <v>180</v>
      </c>
      <c r="B2578" s="62" t="s">
        <v>65</v>
      </c>
      <c r="C2578" s="63">
        <v>9847.48</v>
      </c>
      <c r="D2578" s="64">
        <v>45412</v>
      </c>
      <c r="E2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579" spans="1:5" x14ac:dyDescent="0.45">
      <c r="A2579" s="61" t="s">
        <v>180</v>
      </c>
      <c r="B2579" s="62" t="s">
        <v>67</v>
      </c>
      <c r="C2579" s="63">
        <v>7046.55</v>
      </c>
      <c r="D2579" s="64">
        <v>45077</v>
      </c>
      <c r="E2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80" spans="1:5" x14ac:dyDescent="0.45">
      <c r="A2580" s="61" t="s">
        <v>180</v>
      </c>
      <c r="B2580" s="62" t="s">
        <v>69</v>
      </c>
      <c r="C2580" s="63">
        <v>16439.75</v>
      </c>
      <c r="D2580" s="64">
        <v>45077</v>
      </c>
      <c r="E2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81" spans="1:5" x14ac:dyDescent="0.45">
      <c r="A2581" s="61" t="s">
        <v>180</v>
      </c>
      <c r="B2581" s="62" t="s">
        <v>71</v>
      </c>
      <c r="C2581" s="63">
        <v>12368.53</v>
      </c>
      <c r="D2581" s="64">
        <v>45127</v>
      </c>
      <c r="E2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582" spans="1:5" x14ac:dyDescent="0.45">
      <c r="A2582" s="61" t="s">
        <v>180</v>
      </c>
      <c r="B2582" s="62" t="s">
        <v>72</v>
      </c>
      <c r="C2582" s="63">
        <v>73929.63</v>
      </c>
      <c r="D2582" s="64">
        <v>45519</v>
      </c>
      <c r="E2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3" spans="1:5" x14ac:dyDescent="0.45">
      <c r="A2583" s="61" t="s">
        <v>180</v>
      </c>
      <c r="B2583" s="62" t="s">
        <v>73</v>
      </c>
      <c r="C2583" s="63">
        <v>19379.88</v>
      </c>
      <c r="D2583" s="64">
        <v>45519</v>
      </c>
      <c r="E2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4" spans="1:5" x14ac:dyDescent="0.45">
      <c r="A2584" s="61" t="s">
        <v>180</v>
      </c>
      <c r="B2584" s="62" t="s">
        <v>74</v>
      </c>
      <c r="C2584" s="63">
        <v>81800.72</v>
      </c>
      <c r="D2584" s="64">
        <v>45853</v>
      </c>
      <c r="E2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5" spans="1:5" x14ac:dyDescent="0.45">
      <c r="A2585" s="61" t="s">
        <v>180</v>
      </c>
      <c r="B2585" s="62" t="s">
        <v>75</v>
      </c>
      <c r="C2585" s="63">
        <v>5956.61</v>
      </c>
      <c r="D2585" s="64">
        <v>45853</v>
      </c>
      <c r="E2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6" spans="1:5" x14ac:dyDescent="0.45">
      <c r="A2586" s="61" t="s">
        <v>180</v>
      </c>
      <c r="B2586" s="62" t="s">
        <v>76</v>
      </c>
      <c r="C2586" s="63">
        <v>10669.7</v>
      </c>
      <c r="D2586" s="64">
        <v>45853</v>
      </c>
      <c r="E2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7" spans="1:5" x14ac:dyDescent="0.45">
      <c r="A2587" s="61" t="s">
        <v>180</v>
      </c>
      <c r="B2587" s="62" t="s">
        <v>77</v>
      </c>
      <c r="C2587" s="63">
        <v>776.95</v>
      </c>
      <c r="D2587" s="64">
        <v>45853</v>
      </c>
      <c r="E2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8" spans="1:5" x14ac:dyDescent="0.45">
      <c r="A2588" s="61" t="s">
        <v>180</v>
      </c>
      <c r="B2588" s="62" t="s">
        <v>78</v>
      </c>
      <c r="C2588" s="63">
        <v>10150.14</v>
      </c>
      <c r="D2588" s="64">
        <v>45853</v>
      </c>
      <c r="E2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89" spans="1:5" x14ac:dyDescent="0.45">
      <c r="A2589" s="61" t="s">
        <v>180</v>
      </c>
      <c r="B2589" s="62" t="s">
        <v>79</v>
      </c>
      <c r="C2589" s="63">
        <v>739.12</v>
      </c>
      <c r="D2589" s="64">
        <v>45853</v>
      </c>
      <c r="E2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0" spans="1:5" x14ac:dyDescent="0.45">
      <c r="A2590" s="61" t="s">
        <v>180</v>
      </c>
      <c r="B2590" s="62" t="s">
        <v>80</v>
      </c>
      <c r="C2590" s="63">
        <v>25719.3</v>
      </c>
      <c r="D2590" s="64">
        <v>45541</v>
      </c>
      <c r="E2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1" spans="1:5" x14ac:dyDescent="0.45">
      <c r="A2591" s="61" t="s">
        <v>180</v>
      </c>
      <c r="B2591" s="62" t="s">
        <v>81</v>
      </c>
      <c r="C2591" s="63">
        <v>25640.94</v>
      </c>
      <c r="D2591" s="64">
        <v>45519</v>
      </c>
      <c r="E2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2" spans="1:5" x14ac:dyDescent="0.45">
      <c r="A2592" s="61" t="s">
        <v>180</v>
      </c>
      <c r="B2592" s="62" t="s">
        <v>82</v>
      </c>
      <c r="C2592" s="63">
        <v>6979.92</v>
      </c>
      <c r="D2592" s="64">
        <v>45519</v>
      </c>
      <c r="E2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3" spans="1:5" x14ac:dyDescent="0.45">
      <c r="A2593" s="61" t="s">
        <v>180</v>
      </c>
      <c r="B2593" s="62" t="s">
        <v>83</v>
      </c>
      <c r="C2593" s="63">
        <v>24859.48</v>
      </c>
      <c r="D2593" s="64">
        <v>45519</v>
      </c>
      <c r="E2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4" spans="1:5" x14ac:dyDescent="0.45">
      <c r="A2594" s="61" t="s">
        <v>180</v>
      </c>
      <c r="B2594" s="62" t="s">
        <v>84</v>
      </c>
      <c r="C2594" s="63">
        <v>6767.19</v>
      </c>
      <c r="D2594" s="64">
        <v>45519</v>
      </c>
      <c r="E2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5" spans="1:5" x14ac:dyDescent="0.45">
      <c r="A2595" s="61" t="s">
        <v>180</v>
      </c>
      <c r="B2595" s="62" t="s">
        <v>85</v>
      </c>
      <c r="C2595" s="63">
        <v>24859.48</v>
      </c>
      <c r="D2595" s="64">
        <v>45877</v>
      </c>
      <c r="E2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96" spans="1:5" x14ac:dyDescent="0.45">
      <c r="A2596" s="61" t="s">
        <v>180</v>
      </c>
      <c r="B2596" s="62" t="s">
        <v>86</v>
      </c>
      <c r="C2596" s="63">
        <v>2023.19</v>
      </c>
      <c r="D2596" s="64">
        <v>45877</v>
      </c>
      <c r="E2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597" spans="1:5" x14ac:dyDescent="0.45">
      <c r="A2597" s="61" t="s">
        <v>180</v>
      </c>
      <c r="B2597" s="62" t="s">
        <v>87</v>
      </c>
      <c r="C2597" s="63">
        <v>37854.199999999997</v>
      </c>
      <c r="D2597" s="64">
        <v>45519</v>
      </c>
      <c r="E2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8" spans="1:5" x14ac:dyDescent="0.45">
      <c r="A2598" s="61" t="s">
        <v>180</v>
      </c>
      <c r="B2598" s="62" t="s">
        <v>88</v>
      </c>
      <c r="C2598" s="63">
        <v>9923.08</v>
      </c>
      <c r="D2598" s="64">
        <v>45519</v>
      </c>
      <c r="E2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599" spans="1:5" x14ac:dyDescent="0.45">
      <c r="A2599" s="61" t="s">
        <v>180</v>
      </c>
      <c r="B2599" s="62" t="s">
        <v>89</v>
      </c>
      <c r="C2599" s="63">
        <v>24986.3</v>
      </c>
      <c r="D2599" s="64">
        <v>45519</v>
      </c>
      <c r="E2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0" spans="1:5" x14ac:dyDescent="0.45">
      <c r="A2600" s="61" t="s">
        <v>180</v>
      </c>
      <c r="B2600" s="62" t="s">
        <v>90</v>
      </c>
      <c r="C2600" s="63">
        <v>6549.9</v>
      </c>
      <c r="D2600" s="64">
        <v>45519</v>
      </c>
      <c r="E2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1" spans="1:5" x14ac:dyDescent="0.45">
      <c r="A2601" s="61" t="s">
        <v>180</v>
      </c>
      <c r="B2601" s="62" t="s">
        <v>91</v>
      </c>
      <c r="C2601" s="63">
        <v>24986.3</v>
      </c>
      <c r="D2601" s="64">
        <v>45762</v>
      </c>
      <c r="E2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2" spans="1:5" x14ac:dyDescent="0.45">
      <c r="A2602" s="61" t="s">
        <v>180</v>
      </c>
      <c r="B2602" s="62" t="s">
        <v>92</v>
      </c>
      <c r="C2602" s="63">
        <v>1819.47</v>
      </c>
      <c r="D2602" s="64">
        <v>45762</v>
      </c>
      <c r="E2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3" spans="1:5" x14ac:dyDescent="0.45">
      <c r="A2603" s="61" t="s">
        <v>180</v>
      </c>
      <c r="B2603" s="62" t="s">
        <v>93</v>
      </c>
      <c r="C2603" s="63">
        <v>237608.86</v>
      </c>
      <c r="D2603" s="64">
        <v>45519</v>
      </c>
      <c r="E2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4" spans="1:5" x14ac:dyDescent="0.45">
      <c r="A2604" s="61" t="s">
        <v>180</v>
      </c>
      <c r="B2604" s="62" t="s">
        <v>94</v>
      </c>
      <c r="C2604" s="63">
        <v>62286.68</v>
      </c>
      <c r="D2604" s="64">
        <v>45519</v>
      </c>
      <c r="E2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5" spans="1:5" x14ac:dyDescent="0.45">
      <c r="A2605" s="61" t="s">
        <v>180</v>
      </c>
      <c r="B2605" s="62" t="s">
        <v>95</v>
      </c>
      <c r="C2605" s="63">
        <v>3193.67</v>
      </c>
      <c r="D2605" s="64">
        <v>45961</v>
      </c>
      <c r="E2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06" spans="1:5" x14ac:dyDescent="0.45">
      <c r="A2606" s="61" t="s">
        <v>180</v>
      </c>
      <c r="B2606" s="62" t="s">
        <v>96</v>
      </c>
      <c r="C2606" s="63">
        <v>232.56</v>
      </c>
      <c r="D2606" s="64">
        <v>45961</v>
      </c>
      <c r="E2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07" spans="1:5" x14ac:dyDescent="0.45">
      <c r="A2607" s="61" t="s">
        <v>181</v>
      </c>
      <c r="B2607" s="62" t="s">
        <v>47</v>
      </c>
      <c r="C2607" s="63">
        <v>43792.33</v>
      </c>
      <c r="D2607" s="64">
        <v>45519</v>
      </c>
      <c r="E2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8" spans="1:5" x14ac:dyDescent="0.45">
      <c r="A2608" s="61" t="s">
        <v>181</v>
      </c>
      <c r="B2608" s="62" t="s">
        <v>49</v>
      </c>
      <c r="C2608" s="63">
        <v>42348.73</v>
      </c>
      <c r="D2608" s="64">
        <v>45519</v>
      </c>
      <c r="E2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09" spans="1:5" x14ac:dyDescent="0.45">
      <c r="A2609" s="61" t="s">
        <v>181</v>
      </c>
      <c r="B2609" s="62" t="s">
        <v>51</v>
      </c>
      <c r="C2609" s="63">
        <v>42348.73</v>
      </c>
      <c r="D2609" s="64">
        <v>45877</v>
      </c>
      <c r="E2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10" spans="1:5" x14ac:dyDescent="0.45">
      <c r="A2610" s="61" t="s">
        <v>181</v>
      </c>
      <c r="B2610" s="62" t="s">
        <v>53</v>
      </c>
      <c r="C2610" s="63">
        <v>50055.32</v>
      </c>
      <c r="D2610" s="64">
        <v>45519</v>
      </c>
      <c r="E2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11" spans="1:5" x14ac:dyDescent="0.45">
      <c r="A2611" s="61" t="s">
        <v>181</v>
      </c>
      <c r="B2611" s="62" t="s">
        <v>55</v>
      </c>
      <c r="C2611" s="63">
        <v>39240.44</v>
      </c>
      <c r="D2611" s="64">
        <v>45519</v>
      </c>
      <c r="E2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12" spans="1:5" x14ac:dyDescent="0.45">
      <c r="A2612" s="61" t="s">
        <v>181</v>
      </c>
      <c r="B2612" s="62" t="s">
        <v>57</v>
      </c>
      <c r="C2612" s="63">
        <v>78418.710000000006</v>
      </c>
      <c r="D2612" s="64">
        <v>45877</v>
      </c>
      <c r="E2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13" spans="1:5" x14ac:dyDescent="0.45">
      <c r="A2613" s="61" t="s">
        <v>181</v>
      </c>
      <c r="B2613" s="62" t="s">
        <v>40</v>
      </c>
      <c r="C2613" s="63">
        <v>117140.08</v>
      </c>
      <c r="D2613" s="64">
        <v>44880</v>
      </c>
      <c r="E2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14" spans="1:5" x14ac:dyDescent="0.45">
      <c r="A2614" s="61" t="s">
        <v>181</v>
      </c>
      <c r="B2614" s="62" t="s">
        <v>41</v>
      </c>
      <c r="C2614" s="63">
        <v>123108.51</v>
      </c>
      <c r="D2614" s="64">
        <v>44925</v>
      </c>
      <c r="E2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15" spans="1:5" x14ac:dyDescent="0.45">
      <c r="A2615" s="61" t="s">
        <v>181</v>
      </c>
      <c r="B2615" s="62" t="s">
        <v>42</v>
      </c>
      <c r="C2615" s="63">
        <v>103740.6</v>
      </c>
      <c r="D2615" s="64">
        <v>45140</v>
      </c>
      <c r="E2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16" spans="1:5" x14ac:dyDescent="0.45">
      <c r="A2616" s="61" t="s">
        <v>181</v>
      </c>
      <c r="B2616" s="62" t="s">
        <v>43</v>
      </c>
      <c r="C2616" s="63">
        <v>131214.29</v>
      </c>
      <c r="D2616" s="64">
        <v>45504</v>
      </c>
      <c r="E2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17" spans="1:5" x14ac:dyDescent="0.45">
      <c r="A2617" s="61" t="s">
        <v>181</v>
      </c>
      <c r="B2617" s="62" t="s">
        <v>44</v>
      </c>
      <c r="C2617" s="63">
        <v>131214.29</v>
      </c>
      <c r="D2617" s="64">
        <v>45877</v>
      </c>
      <c r="E2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18" spans="1:5" x14ac:dyDescent="0.45">
      <c r="A2618" s="61" t="s">
        <v>181</v>
      </c>
      <c r="B2618" s="62" t="s">
        <v>45</v>
      </c>
      <c r="C2618" s="63">
        <v>58278.93</v>
      </c>
      <c r="D2618" s="64">
        <v>45412</v>
      </c>
      <c r="E2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19" spans="1:5" x14ac:dyDescent="0.45">
      <c r="A2619" s="61" t="s">
        <v>181</v>
      </c>
      <c r="B2619" s="62" t="s">
        <v>66</v>
      </c>
      <c r="C2619" s="63">
        <v>41702.620000000003</v>
      </c>
      <c r="D2619" s="64">
        <v>44985</v>
      </c>
      <c r="E2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20" spans="1:5" x14ac:dyDescent="0.45">
      <c r="A2620" s="61" t="s">
        <v>181</v>
      </c>
      <c r="B2620" s="62" t="s">
        <v>68</v>
      </c>
      <c r="C2620" s="63">
        <v>97293.06</v>
      </c>
      <c r="D2620" s="64">
        <v>44985</v>
      </c>
      <c r="E2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21" spans="1:5" x14ac:dyDescent="0.45">
      <c r="A2621" s="61" t="s">
        <v>181</v>
      </c>
      <c r="B2621" s="62" t="s">
        <v>70</v>
      </c>
      <c r="C2621" s="63">
        <v>73198.92</v>
      </c>
      <c r="D2621" s="64">
        <v>45127</v>
      </c>
      <c r="E2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22" spans="1:5" x14ac:dyDescent="0.45">
      <c r="A2622" s="61" t="s">
        <v>181</v>
      </c>
      <c r="B2622" s="62" t="s">
        <v>72</v>
      </c>
      <c r="C2622" s="63">
        <v>114693.21</v>
      </c>
      <c r="D2622" s="64">
        <v>45488</v>
      </c>
      <c r="E2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23" spans="1:5" x14ac:dyDescent="0.45">
      <c r="A2623" s="61" t="s">
        <v>181</v>
      </c>
      <c r="B2623" s="62" t="s">
        <v>74</v>
      </c>
      <c r="C2623" s="63">
        <v>126904.29</v>
      </c>
      <c r="D2623" s="64">
        <v>45853</v>
      </c>
      <c r="E2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4" spans="1:5" x14ac:dyDescent="0.45">
      <c r="A2624" s="61" t="s">
        <v>181</v>
      </c>
      <c r="B2624" s="62" t="s">
        <v>76</v>
      </c>
      <c r="C2624" s="63">
        <v>16552.79</v>
      </c>
      <c r="D2624" s="64">
        <v>45853</v>
      </c>
      <c r="E2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5" spans="1:5" x14ac:dyDescent="0.45">
      <c r="A2625" s="61" t="s">
        <v>181</v>
      </c>
      <c r="B2625" s="62" t="s">
        <v>78</v>
      </c>
      <c r="C2625" s="63">
        <v>15746.75</v>
      </c>
      <c r="D2625" s="64">
        <v>45853</v>
      </c>
      <c r="E2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6" spans="1:5" x14ac:dyDescent="0.45">
      <c r="A2626" s="61" t="s">
        <v>181</v>
      </c>
      <c r="B2626" s="62" t="s">
        <v>80</v>
      </c>
      <c r="C2626" s="63">
        <v>31613.38</v>
      </c>
      <c r="D2626" s="64">
        <v>45541</v>
      </c>
      <c r="E2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7" spans="1:5" x14ac:dyDescent="0.45">
      <c r="A2627" s="61" t="s">
        <v>181</v>
      </c>
      <c r="B2627" s="62" t="s">
        <v>81</v>
      </c>
      <c r="C2627" s="63">
        <v>39778.93</v>
      </c>
      <c r="D2627" s="64">
        <v>45519</v>
      </c>
      <c r="E2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8" spans="1:5" x14ac:dyDescent="0.45">
      <c r="A2628" s="61" t="s">
        <v>181</v>
      </c>
      <c r="B2628" s="62" t="s">
        <v>83</v>
      </c>
      <c r="C2628" s="63">
        <v>38566.58</v>
      </c>
      <c r="D2628" s="64">
        <v>45519</v>
      </c>
      <c r="E2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29" spans="1:5" x14ac:dyDescent="0.45">
      <c r="A2629" s="61" t="s">
        <v>181</v>
      </c>
      <c r="B2629" s="62" t="s">
        <v>85</v>
      </c>
      <c r="C2629" s="63">
        <v>38566.58</v>
      </c>
      <c r="D2629" s="64">
        <v>45877</v>
      </c>
      <c r="E2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30" spans="1:5" x14ac:dyDescent="0.45">
      <c r="A2630" s="61" t="s">
        <v>181</v>
      </c>
      <c r="B2630" s="62" t="s">
        <v>87</v>
      </c>
      <c r="C2630" s="63">
        <v>58726.37</v>
      </c>
      <c r="D2630" s="64">
        <v>45519</v>
      </c>
      <c r="E2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1" spans="1:5" x14ac:dyDescent="0.45">
      <c r="A2631" s="61" t="s">
        <v>181</v>
      </c>
      <c r="B2631" s="62" t="s">
        <v>89</v>
      </c>
      <c r="C2631" s="63">
        <v>38763.33</v>
      </c>
      <c r="D2631" s="64">
        <v>45519</v>
      </c>
      <c r="E2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2" spans="1:5" x14ac:dyDescent="0.45">
      <c r="A2632" s="61" t="s">
        <v>181</v>
      </c>
      <c r="B2632" s="62" t="s">
        <v>91</v>
      </c>
      <c r="C2632" s="63">
        <v>38763.33</v>
      </c>
      <c r="D2632" s="64">
        <v>45762</v>
      </c>
      <c r="E2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3" spans="1:5" x14ac:dyDescent="0.45">
      <c r="A2633" s="61" t="s">
        <v>181</v>
      </c>
      <c r="B2633" s="62" t="s">
        <v>93</v>
      </c>
      <c r="C2633" s="63">
        <v>368622.48</v>
      </c>
      <c r="D2633" s="64">
        <v>45519</v>
      </c>
      <c r="E2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4" spans="1:5" x14ac:dyDescent="0.45">
      <c r="A2634" s="61" t="s">
        <v>181</v>
      </c>
      <c r="B2634" s="62" t="s">
        <v>95</v>
      </c>
      <c r="C2634" s="63">
        <v>4954.6000000000004</v>
      </c>
      <c r="D2634" s="64">
        <v>45961</v>
      </c>
      <c r="E2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35" spans="1:5" x14ac:dyDescent="0.45">
      <c r="A2635" s="61" t="s">
        <v>182</v>
      </c>
      <c r="B2635" s="62" t="s">
        <v>47</v>
      </c>
      <c r="C2635" s="63">
        <v>6949.08</v>
      </c>
      <c r="D2635" s="64">
        <v>45519</v>
      </c>
      <c r="E2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6" spans="1:5" x14ac:dyDescent="0.45">
      <c r="A2636" s="61" t="s">
        <v>182</v>
      </c>
      <c r="B2636" s="62" t="s">
        <v>49</v>
      </c>
      <c r="C2636" s="63">
        <v>6720.01</v>
      </c>
      <c r="D2636" s="64">
        <v>45519</v>
      </c>
      <c r="E2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7" spans="1:5" x14ac:dyDescent="0.45">
      <c r="A2637" s="61" t="s">
        <v>182</v>
      </c>
      <c r="B2637" s="62" t="s">
        <v>51</v>
      </c>
      <c r="C2637" s="63">
        <v>6720.01</v>
      </c>
      <c r="D2637" s="64">
        <v>45877</v>
      </c>
      <c r="E2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38" spans="1:5" x14ac:dyDescent="0.45">
      <c r="A2638" s="61" t="s">
        <v>182</v>
      </c>
      <c r="B2638" s="62" t="s">
        <v>53</v>
      </c>
      <c r="C2638" s="63">
        <v>7942.91</v>
      </c>
      <c r="D2638" s="64">
        <v>45519</v>
      </c>
      <c r="E2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39" spans="1:5" x14ac:dyDescent="0.45">
      <c r="A2639" s="61" t="s">
        <v>182</v>
      </c>
      <c r="B2639" s="62" t="s">
        <v>55</v>
      </c>
      <c r="C2639" s="63">
        <v>6226.78</v>
      </c>
      <c r="D2639" s="64">
        <v>45519</v>
      </c>
      <c r="E2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40" spans="1:5" x14ac:dyDescent="0.45">
      <c r="A2640" s="61" t="s">
        <v>182</v>
      </c>
      <c r="B2640" s="62" t="s">
        <v>57</v>
      </c>
      <c r="C2640" s="63">
        <v>12443.69</v>
      </c>
      <c r="D2640" s="64">
        <v>45877</v>
      </c>
      <c r="E2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41" spans="1:5" x14ac:dyDescent="0.45">
      <c r="A2641" s="61" t="s">
        <v>182</v>
      </c>
      <c r="B2641" s="62" t="s">
        <v>40</v>
      </c>
      <c r="C2641" s="63">
        <v>18588.099999999999</v>
      </c>
      <c r="D2641" s="64">
        <v>44880</v>
      </c>
      <c r="E2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42" spans="1:5" x14ac:dyDescent="0.45">
      <c r="A2642" s="61" t="s">
        <v>182</v>
      </c>
      <c r="B2642" s="62" t="s">
        <v>41</v>
      </c>
      <c r="C2642" s="63">
        <v>19535.189999999999</v>
      </c>
      <c r="D2642" s="64">
        <v>44925</v>
      </c>
      <c r="E2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43" spans="1:5" x14ac:dyDescent="0.45">
      <c r="A2643" s="61" t="s">
        <v>182</v>
      </c>
      <c r="B2643" s="62" t="s">
        <v>42</v>
      </c>
      <c r="C2643" s="63">
        <v>16461.830000000002</v>
      </c>
      <c r="D2643" s="64">
        <v>45140</v>
      </c>
      <c r="E2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44" spans="1:5" x14ac:dyDescent="0.45">
      <c r="A2644" s="61" t="s">
        <v>182</v>
      </c>
      <c r="B2644" s="62" t="s">
        <v>43</v>
      </c>
      <c r="C2644" s="63">
        <v>20821.43</v>
      </c>
      <c r="D2644" s="64">
        <v>45504</v>
      </c>
      <c r="E2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45" spans="1:5" x14ac:dyDescent="0.45">
      <c r="A2645" s="61" t="s">
        <v>182</v>
      </c>
      <c r="B2645" s="62" t="s">
        <v>44</v>
      </c>
      <c r="C2645" s="63">
        <v>20821.43</v>
      </c>
      <c r="D2645" s="64">
        <v>45877</v>
      </c>
      <c r="E2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46" spans="1:5" x14ac:dyDescent="0.45">
      <c r="A2646" s="61" t="s">
        <v>182</v>
      </c>
      <c r="B2646" s="62" t="s">
        <v>45</v>
      </c>
      <c r="C2646" s="63">
        <v>9247.86</v>
      </c>
      <c r="D2646" s="64">
        <v>45412</v>
      </c>
      <c r="E2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47" spans="1:5" x14ac:dyDescent="0.45">
      <c r="A2647" s="61" t="s">
        <v>182</v>
      </c>
      <c r="B2647" s="62" t="s">
        <v>66</v>
      </c>
      <c r="C2647" s="63">
        <v>6617.48</v>
      </c>
      <c r="D2647" s="64">
        <v>44985</v>
      </c>
      <c r="E2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48" spans="1:5" x14ac:dyDescent="0.45">
      <c r="A2648" s="61" t="s">
        <v>182</v>
      </c>
      <c r="B2648" s="62" t="s">
        <v>68</v>
      </c>
      <c r="C2648" s="63">
        <v>15438.72</v>
      </c>
      <c r="D2648" s="64">
        <v>44985</v>
      </c>
      <c r="E2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49" spans="1:5" x14ac:dyDescent="0.45">
      <c r="A2649" s="61" t="s">
        <v>182</v>
      </c>
      <c r="B2649" s="62" t="s">
        <v>70</v>
      </c>
      <c r="C2649" s="63">
        <v>11615.4</v>
      </c>
      <c r="D2649" s="64">
        <v>45127</v>
      </c>
      <c r="E2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50" spans="1:5" x14ac:dyDescent="0.45">
      <c r="A2650" s="61" t="s">
        <v>182</v>
      </c>
      <c r="B2650" s="62" t="s">
        <v>72</v>
      </c>
      <c r="C2650" s="63">
        <v>18199.82</v>
      </c>
      <c r="D2650" s="64">
        <v>45488</v>
      </c>
      <c r="E2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51" spans="1:5" x14ac:dyDescent="0.45">
      <c r="A2651" s="61" t="s">
        <v>182</v>
      </c>
      <c r="B2651" s="62" t="s">
        <v>74</v>
      </c>
      <c r="C2651" s="63">
        <v>20137.509999999998</v>
      </c>
      <c r="D2651" s="64">
        <v>45853</v>
      </c>
      <c r="E2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2" spans="1:5" x14ac:dyDescent="0.45">
      <c r="A2652" s="61" t="s">
        <v>182</v>
      </c>
      <c r="B2652" s="62" t="s">
        <v>76</v>
      </c>
      <c r="C2652" s="63">
        <v>2626.64</v>
      </c>
      <c r="D2652" s="64">
        <v>45853</v>
      </c>
      <c r="E2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3" spans="1:5" x14ac:dyDescent="0.45">
      <c r="A2653" s="61" t="s">
        <v>182</v>
      </c>
      <c r="B2653" s="62" t="s">
        <v>78</v>
      </c>
      <c r="C2653" s="63">
        <v>2498.7399999999998</v>
      </c>
      <c r="D2653" s="64">
        <v>45853</v>
      </c>
      <c r="E2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4" spans="1:5" x14ac:dyDescent="0.45">
      <c r="A2654" s="61" t="s">
        <v>182</v>
      </c>
      <c r="B2654" s="62" t="s">
        <v>80</v>
      </c>
      <c r="C2654" s="63">
        <v>5016.5</v>
      </c>
      <c r="D2654" s="64">
        <v>45541</v>
      </c>
      <c r="E2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5" spans="1:5" x14ac:dyDescent="0.45">
      <c r="A2655" s="61" t="s">
        <v>182</v>
      </c>
      <c r="B2655" s="62" t="s">
        <v>81</v>
      </c>
      <c r="C2655" s="63">
        <v>6312.23</v>
      </c>
      <c r="D2655" s="64">
        <v>45519</v>
      </c>
      <c r="E2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6" spans="1:5" x14ac:dyDescent="0.45">
      <c r="A2656" s="61" t="s">
        <v>182</v>
      </c>
      <c r="B2656" s="62" t="s">
        <v>83</v>
      </c>
      <c r="C2656" s="63">
        <v>6119.85</v>
      </c>
      <c r="D2656" s="64">
        <v>45519</v>
      </c>
      <c r="E2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7" spans="1:5" x14ac:dyDescent="0.45">
      <c r="A2657" s="61" t="s">
        <v>182</v>
      </c>
      <c r="B2657" s="62" t="s">
        <v>85</v>
      </c>
      <c r="C2657" s="63">
        <v>6119.85</v>
      </c>
      <c r="D2657" s="64">
        <v>45877</v>
      </c>
      <c r="E2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58" spans="1:5" x14ac:dyDescent="0.45">
      <c r="A2658" s="61" t="s">
        <v>182</v>
      </c>
      <c r="B2658" s="62" t="s">
        <v>87</v>
      </c>
      <c r="C2658" s="63">
        <v>9318.86</v>
      </c>
      <c r="D2658" s="64">
        <v>45519</v>
      </c>
      <c r="E2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59" spans="1:5" x14ac:dyDescent="0.45">
      <c r="A2659" s="61" t="s">
        <v>182</v>
      </c>
      <c r="B2659" s="62" t="s">
        <v>89</v>
      </c>
      <c r="C2659" s="63">
        <v>6151.07</v>
      </c>
      <c r="D2659" s="64">
        <v>45519</v>
      </c>
      <c r="E2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0" spans="1:5" x14ac:dyDescent="0.45">
      <c r="A2660" s="61" t="s">
        <v>182</v>
      </c>
      <c r="B2660" s="62" t="s">
        <v>91</v>
      </c>
      <c r="C2660" s="63">
        <v>6151.07</v>
      </c>
      <c r="D2660" s="64">
        <v>45762</v>
      </c>
      <c r="E2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1" spans="1:5" x14ac:dyDescent="0.45">
      <c r="A2661" s="61" t="s">
        <v>182</v>
      </c>
      <c r="B2661" s="62" t="s">
        <v>93</v>
      </c>
      <c r="C2661" s="63">
        <v>58493.99</v>
      </c>
      <c r="D2661" s="64">
        <v>45519</v>
      </c>
      <c r="E2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2" spans="1:5" x14ac:dyDescent="0.45">
      <c r="A2662" s="61" t="s">
        <v>182</v>
      </c>
      <c r="B2662" s="62" t="s">
        <v>95</v>
      </c>
      <c r="C2662" s="63">
        <v>786.21</v>
      </c>
      <c r="D2662" s="64">
        <v>45961</v>
      </c>
      <c r="E2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63" spans="1:5" x14ac:dyDescent="0.45">
      <c r="A2663" s="61" t="s">
        <v>183</v>
      </c>
      <c r="B2663" s="62" t="s">
        <v>47</v>
      </c>
      <c r="C2663" s="63">
        <v>5070</v>
      </c>
      <c r="D2663" s="64">
        <v>45519</v>
      </c>
      <c r="E2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4" spans="1:5" x14ac:dyDescent="0.45">
      <c r="A2664" s="61" t="s">
        <v>183</v>
      </c>
      <c r="B2664" s="62" t="s">
        <v>49</v>
      </c>
      <c r="C2664" s="63">
        <v>4902.87</v>
      </c>
      <c r="D2664" s="64">
        <v>45519</v>
      </c>
      <c r="E2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5" spans="1:5" x14ac:dyDescent="0.45">
      <c r="A2665" s="61" t="s">
        <v>183</v>
      </c>
      <c r="B2665" s="62" t="s">
        <v>51</v>
      </c>
      <c r="C2665" s="63">
        <v>4902.87</v>
      </c>
      <c r="D2665" s="64">
        <v>45877</v>
      </c>
      <c r="E2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66" spans="1:5" x14ac:dyDescent="0.45">
      <c r="A2666" s="61" t="s">
        <v>183</v>
      </c>
      <c r="B2666" s="62" t="s">
        <v>53</v>
      </c>
      <c r="C2666" s="63">
        <v>5795.09</v>
      </c>
      <c r="D2666" s="64">
        <v>45519</v>
      </c>
      <c r="E2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7" spans="1:5" x14ac:dyDescent="0.45">
      <c r="A2667" s="61" t="s">
        <v>183</v>
      </c>
      <c r="B2667" s="62" t="s">
        <v>55</v>
      </c>
      <c r="C2667" s="63">
        <v>4543.01</v>
      </c>
      <c r="D2667" s="64">
        <v>45519</v>
      </c>
      <c r="E2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68" spans="1:5" x14ac:dyDescent="0.45">
      <c r="A2668" s="61" t="s">
        <v>183</v>
      </c>
      <c r="B2668" s="62" t="s">
        <v>57</v>
      </c>
      <c r="C2668" s="63">
        <v>9078.83</v>
      </c>
      <c r="D2668" s="64">
        <v>45877</v>
      </c>
      <c r="E2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69" spans="1:5" x14ac:dyDescent="0.45">
      <c r="A2669" s="61" t="s">
        <v>183</v>
      </c>
      <c r="B2669" s="62" t="s">
        <v>40</v>
      </c>
      <c r="C2669" s="63">
        <v>13561.75</v>
      </c>
      <c r="D2669" s="64">
        <v>44880</v>
      </c>
      <c r="E2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70" spans="1:5" x14ac:dyDescent="0.45">
      <c r="A2670" s="61" t="s">
        <v>183</v>
      </c>
      <c r="B2670" s="62" t="s">
        <v>41</v>
      </c>
      <c r="C2670" s="63">
        <v>14252.74</v>
      </c>
      <c r="D2670" s="64">
        <v>44925</v>
      </c>
      <c r="E2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71" spans="1:5" x14ac:dyDescent="0.45">
      <c r="A2671" s="61" t="s">
        <v>183</v>
      </c>
      <c r="B2671" s="62" t="s">
        <v>42</v>
      </c>
      <c r="C2671" s="63">
        <v>12010.44</v>
      </c>
      <c r="D2671" s="64">
        <v>45139</v>
      </c>
      <c r="E2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72" spans="1:5" x14ac:dyDescent="0.45">
      <c r="A2672" s="61" t="s">
        <v>183</v>
      </c>
      <c r="B2672" s="62" t="s">
        <v>43</v>
      </c>
      <c r="C2672" s="63">
        <v>15191.17</v>
      </c>
      <c r="D2672" s="64">
        <v>45504</v>
      </c>
      <c r="E2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73" spans="1:5" x14ac:dyDescent="0.45">
      <c r="A2673" s="61" t="s">
        <v>183</v>
      </c>
      <c r="B2673" s="62" t="s">
        <v>44</v>
      </c>
      <c r="C2673" s="63">
        <v>15191.17</v>
      </c>
      <c r="D2673" s="64">
        <v>45877</v>
      </c>
      <c r="E2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74" spans="1:5" x14ac:dyDescent="0.45">
      <c r="A2674" s="61" t="s">
        <v>183</v>
      </c>
      <c r="B2674" s="62" t="s">
        <v>45</v>
      </c>
      <c r="C2674" s="63">
        <v>6747.17</v>
      </c>
      <c r="D2674" s="64">
        <v>45412</v>
      </c>
      <c r="E2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75" spans="1:5" x14ac:dyDescent="0.45">
      <c r="A2675" s="61" t="s">
        <v>183</v>
      </c>
      <c r="B2675" s="62" t="s">
        <v>66</v>
      </c>
      <c r="C2675" s="63">
        <v>4828.07</v>
      </c>
      <c r="D2675" s="64">
        <v>44985</v>
      </c>
      <c r="E2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76" spans="1:5" x14ac:dyDescent="0.45">
      <c r="A2676" s="61" t="s">
        <v>183</v>
      </c>
      <c r="B2676" s="62" t="s">
        <v>68</v>
      </c>
      <c r="C2676" s="63">
        <v>11263.98</v>
      </c>
      <c r="D2676" s="64">
        <v>44985</v>
      </c>
      <c r="E2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77" spans="1:5" x14ac:dyDescent="0.45">
      <c r="A2677" s="61" t="s">
        <v>183</v>
      </c>
      <c r="B2677" s="62" t="s">
        <v>70</v>
      </c>
      <c r="C2677" s="63">
        <v>8474.51</v>
      </c>
      <c r="D2677" s="64">
        <v>45127</v>
      </c>
      <c r="E2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78" spans="1:5" x14ac:dyDescent="0.45">
      <c r="A2678" s="61" t="s">
        <v>183</v>
      </c>
      <c r="B2678" s="62" t="s">
        <v>72</v>
      </c>
      <c r="C2678" s="63">
        <v>13278.46</v>
      </c>
      <c r="D2678" s="64">
        <v>45488</v>
      </c>
      <c r="E2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679" spans="1:5" x14ac:dyDescent="0.45">
      <c r="A2679" s="61" t="s">
        <v>183</v>
      </c>
      <c r="B2679" s="62" t="s">
        <v>74</v>
      </c>
      <c r="C2679" s="63">
        <v>14692.19</v>
      </c>
      <c r="D2679" s="64">
        <v>45853</v>
      </c>
      <c r="E2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0" spans="1:5" x14ac:dyDescent="0.45">
      <c r="A2680" s="61" t="s">
        <v>183</v>
      </c>
      <c r="B2680" s="62" t="s">
        <v>76</v>
      </c>
      <c r="C2680" s="63">
        <v>1916.38</v>
      </c>
      <c r="D2680" s="64">
        <v>45853</v>
      </c>
      <c r="E2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1" spans="1:5" x14ac:dyDescent="0.45">
      <c r="A2681" s="61" t="s">
        <v>183</v>
      </c>
      <c r="B2681" s="62" t="s">
        <v>78</v>
      </c>
      <c r="C2681" s="63">
        <v>1823.06</v>
      </c>
      <c r="D2681" s="64">
        <v>45853</v>
      </c>
      <c r="E2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2" spans="1:5" x14ac:dyDescent="0.45">
      <c r="A2682" s="61" t="s">
        <v>183</v>
      </c>
      <c r="B2682" s="62" t="s">
        <v>80</v>
      </c>
      <c r="C2682" s="63">
        <v>3660</v>
      </c>
      <c r="D2682" s="64">
        <v>45546</v>
      </c>
      <c r="E2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3" spans="1:5" x14ac:dyDescent="0.45">
      <c r="A2683" s="61" t="s">
        <v>183</v>
      </c>
      <c r="B2683" s="62" t="s">
        <v>81</v>
      </c>
      <c r="C2683" s="63">
        <v>4605.3599999999997</v>
      </c>
      <c r="D2683" s="64">
        <v>45519</v>
      </c>
      <c r="E2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4" spans="1:5" x14ac:dyDescent="0.45">
      <c r="A2684" s="61" t="s">
        <v>183</v>
      </c>
      <c r="B2684" s="62" t="s">
        <v>83</v>
      </c>
      <c r="C2684" s="63">
        <v>4465</v>
      </c>
      <c r="D2684" s="64">
        <v>45519</v>
      </c>
      <c r="E2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5" spans="1:5" x14ac:dyDescent="0.45">
      <c r="A2685" s="61" t="s">
        <v>183</v>
      </c>
      <c r="B2685" s="62" t="s">
        <v>85</v>
      </c>
      <c r="C2685" s="63">
        <v>4465</v>
      </c>
      <c r="D2685" s="64">
        <v>45877</v>
      </c>
      <c r="E2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86" spans="1:5" x14ac:dyDescent="0.45">
      <c r="A2686" s="61" t="s">
        <v>183</v>
      </c>
      <c r="B2686" s="62" t="s">
        <v>87</v>
      </c>
      <c r="C2686" s="63">
        <v>6798.97</v>
      </c>
      <c r="D2686" s="64">
        <v>45519</v>
      </c>
      <c r="E2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7" spans="1:5" x14ac:dyDescent="0.45">
      <c r="A2687" s="61" t="s">
        <v>183</v>
      </c>
      <c r="B2687" s="62" t="s">
        <v>89</v>
      </c>
      <c r="C2687" s="63">
        <v>4487.78</v>
      </c>
      <c r="D2687" s="64">
        <v>45519</v>
      </c>
      <c r="E2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8" spans="1:5" x14ac:dyDescent="0.45">
      <c r="A2688" s="61" t="s">
        <v>183</v>
      </c>
      <c r="B2688" s="62" t="s">
        <v>91</v>
      </c>
      <c r="C2688" s="63">
        <v>4487.78</v>
      </c>
      <c r="D2688" s="64">
        <v>45762</v>
      </c>
      <c r="E2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89" spans="1:5" x14ac:dyDescent="0.45">
      <c r="A2689" s="61" t="s">
        <v>183</v>
      </c>
      <c r="B2689" s="62" t="s">
        <v>93</v>
      </c>
      <c r="C2689" s="63">
        <v>42676.81</v>
      </c>
      <c r="D2689" s="64">
        <v>45519</v>
      </c>
      <c r="E2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0" spans="1:5" x14ac:dyDescent="0.45">
      <c r="A2690" s="61" t="s">
        <v>183</v>
      </c>
      <c r="B2690" s="62" t="s">
        <v>95</v>
      </c>
      <c r="C2690" s="63">
        <v>573.61</v>
      </c>
      <c r="D2690" s="64">
        <v>45961</v>
      </c>
      <c r="E2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91" spans="1:5" x14ac:dyDescent="0.45">
      <c r="A2691" s="61" t="s">
        <v>184</v>
      </c>
      <c r="B2691" s="62" t="s">
        <v>47</v>
      </c>
      <c r="C2691" s="63">
        <v>34149.269999999997</v>
      </c>
      <c r="D2691" s="64">
        <v>45519</v>
      </c>
      <c r="E2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2" spans="1:5" x14ac:dyDescent="0.45">
      <c r="A2692" s="61" t="s">
        <v>184</v>
      </c>
      <c r="B2692" s="62" t="s">
        <v>49</v>
      </c>
      <c r="C2692" s="63">
        <v>33023.550000000003</v>
      </c>
      <c r="D2692" s="64">
        <v>45519</v>
      </c>
      <c r="E2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3" spans="1:5" x14ac:dyDescent="0.45">
      <c r="A2693" s="61" t="s">
        <v>184</v>
      </c>
      <c r="B2693" s="62" t="s">
        <v>51</v>
      </c>
      <c r="C2693" s="63">
        <v>33023.550000000003</v>
      </c>
      <c r="D2693" s="64">
        <v>45877</v>
      </c>
      <c r="E2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94" spans="1:5" x14ac:dyDescent="0.45">
      <c r="A2694" s="61" t="s">
        <v>184</v>
      </c>
      <c r="B2694" s="62" t="s">
        <v>53</v>
      </c>
      <c r="C2694" s="63">
        <v>39033.15</v>
      </c>
      <c r="D2694" s="64">
        <v>45519</v>
      </c>
      <c r="E2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5" spans="1:5" x14ac:dyDescent="0.45">
      <c r="A2695" s="61" t="s">
        <v>184</v>
      </c>
      <c r="B2695" s="62" t="s">
        <v>55</v>
      </c>
      <c r="C2695" s="63">
        <v>30599.71</v>
      </c>
      <c r="D2695" s="64">
        <v>45519</v>
      </c>
      <c r="E2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696" spans="1:5" x14ac:dyDescent="0.45">
      <c r="A2696" s="61" t="s">
        <v>184</v>
      </c>
      <c r="B2696" s="62" t="s">
        <v>57</v>
      </c>
      <c r="C2696" s="63">
        <v>61150.93</v>
      </c>
      <c r="D2696" s="64">
        <v>45877</v>
      </c>
      <c r="E2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697" spans="1:5" x14ac:dyDescent="0.45">
      <c r="A2697" s="61" t="s">
        <v>184</v>
      </c>
      <c r="B2697" s="62" t="s">
        <v>40</v>
      </c>
      <c r="C2697" s="63">
        <v>91345.87</v>
      </c>
      <c r="D2697" s="64">
        <v>44895</v>
      </c>
      <c r="E2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98" spans="1:5" x14ac:dyDescent="0.45">
      <c r="A2698" s="61" t="s">
        <v>184</v>
      </c>
      <c r="B2698" s="62" t="s">
        <v>41</v>
      </c>
      <c r="C2698" s="63">
        <v>96000.06</v>
      </c>
      <c r="D2698" s="64">
        <v>44925</v>
      </c>
      <c r="E2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699" spans="1:5" x14ac:dyDescent="0.45">
      <c r="A2699" s="61" t="s">
        <v>184</v>
      </c>
      <c r="B2699" s="62" t="s">
        <v>42</v>
      </c>
      <c r="C2699" s="63">
        <v>80896.960000000006</v>
      </c>
      <c r="D2699" s="64">
        <v>45140</v>
      </c>
      <c r="E2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00" spans="1:5" x14ac:dyDescent="0.45">
      <c r="A2700" s="61" t="s">
        <v>184</v>
      </c>
      <c r="B2700" s="62" t="s">
        <v>43</v>
      </c>
      <c r="C2700" s="63">
        <v>102320.95</v>
      </c>
      <c r="D2700" s="64">
        <v>45504</v>
      </c>
      <c r="E2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01" spans="1:5" x14ac:dyDescent="0.45">
      <c r="A2701" s="61" t="s">
        <v>184</v>
      </c>
      <c r="B2701" s="62" t="s">
        <v>44</v>
      </c>
      <c r="C2701" s="63">
        <v>102320.95</v>
      </c>
      <c r="D2701" s="64">
        <v>45877</v>
      </c>
      <c r="E2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02" spans="1:5" x14ac:dyDescent="0.45">
      <c r="A2702" s="61" t="s">
        <v>184</v>
      </c>
      <c r="B2702" s="62" t="s">
        <v>45</v>
      </c>
      <c r="C2702" s="63">
        <v>45445.93</v>
      </c>
      <c r="D2702" s="64">
        <v>45412</v>
      </c>
      <c r="E2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03" spans="1:5" x14ac:dyDescent="0.45">
      <c r="A2703" s="61" t="s">
        <v>184</v>
      </c>
      <c r="B2703" s="62" t="s">
        <v>76</v>
      </c>
      <c r="C2703" s="63">
        <v>12907.87</v>
      </c>
      <c r="D2703" s="64">
        <v>45853</v>
      </c>
      <c r="E2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4" spans="1:5" x14ac:dyDescent="0.45">
      <c r="A2704" s="61" t="s">
        <v>184</v>
      </c>
      <c r="B2704" s="62" t="s">
        <v>78</v>
      </c>
      <c r="C2704" s="63">
        <v>12279.32</v>
      </c>
      <c r="D2704" s="64">
        <v>45853</v>
      </c>
      <c r="E2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5" spans="1:5" x14ac:dyDescent="0.45">
      <c r="A2705" s="61" t="s">
        <v>184</v>
      </c>
      <c r="B2705" s="62" t="s">
        <v>81</v>
      </c>
      <c r="C2705" s="63">
        <v>31019.63</v>
      </c>
      <c r="D2705" s="64">
        <v>45519</v>
      </c>
      <c r="E2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6" spans="1:5" x14ac:dyDescent="0.45">
      <c r="A2706" s="61" t="s">
        <v>184</v>
      </c>
      <c r="B2706" s="62" t="s">
        <v>83</v>
      </c>
      <c r="C2706" s="63">
        <v>30074.240000000002</v>
      </c>
      <c r="D2706" s="64">
        <v>45519</v>
      </c>
      <c r="E2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7" spans="1:5" x14ac:dyDescent="0.45">
      <c r="A2707" s="61" t="s">
        <v>184</v>
      </c>
      <c r="B2707" s="62" t="s">
        <v>85</v>
      </c>
      <c r="C2707" s="63">
        <v>30074.240000000002</v>
      </c>
      <c r="D2707" s="64">
        <v>45877</v>
      </c>
      <c r="E2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08" spans="1:5" x14ac:dyDescent="0.45">
      <c r="A2708" s="61" t="s">
        <v>184</v>
      </c>
      <c r="B2708" s="62" t="s">
        <v>87</v>
      </c>
      <c r="C2708" s="63">
        <v>45794.85</v>
      </c>
      <c r="D2708" s="64">
        <v>45519</v>
      </c>
      <c r="E2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09" spans="1:5" x14ac:dyDescent="0.45">
      <c r="A2709" s="61" t="s">
        <v>184</v>
      </c>
      <c r="B2709" s="62" t="s">
        <v>89</v>
      </c>
      <c r="C2709" s="63">
        <v>30227.66</v>
      </c>
      <c r="D2709" s="64">
        <v>45519</v>
      </c>
      <c r="E2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0" spans="1:5" x14ac:dyDescent="0.45">
      <c r="A2710" s="61" t="s">
        <v>184</v>
      </c>
      <c r="B2710" s="62" t="s">
        <v>91</v>
      </c>
      <c r="C2710" s="63">
        <v>30227.66</v>
      </c>
      <c r="D2710" s="64">
        <v>45762</v>
      </c>
      <c r="E2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1" spans="1:5" x14ac:dyDescent="0.45">
      <c r="A2711" s="61" t="s">
        <v>184</v>
      </c>
      <c r="B2711" s="62" t="s">
        <v>93</v>
      </c>
      <c r="C2711" s="63">
        <v>287451.93</v>
      </c>
      <c r="D2711" s="64">
        <v>45519</v>
      </c>
      <c r="E2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2" spans="1:5" x14ac:dyDescent="0.45">
      <c r="A2712" s="61" t="s">
        <v>184</v>
      </c>
      <c r="B2712" s="62" t="s">
        <v>95</v>
      </c>
      <c r="C2712" s="63">
        <v>3863.6</v>
      </c>
      <c r="D2712" s="64">
        <v>45961</v>
      </c>
      <c r="E2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13" spans="1:5" x14ac:dyDescent="0.45">
      <c r="A2713" s="61" t="s">
        <v>185</v>
      </c>
      <c r="B2713" s="62" t="s">
        <v>47</v>
      </c>
      <c r="C2713" s="63">
        <v>3358.76</v>
      </c>
      <c r="D2713" s="64">
        <v>45519</v>
      </c>
      <c r="E2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4" spans="1:5" x14ac:dyDescent="0.45">
      <c r="A2714" s="61" t="s">
        <v>185</v>
      </c>
      <c r="B2714" s="62" t="s">
        <v>49</v>
      </c>
      <c r="C2714" s="63">
        <v>3248.04</v>
      </c>
      <c r="D2714" s="64">
        <v>45519</v>
      </c>
      <c r="E2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5" spans="1:5" x14ac:dyDescent="0.45">
      <c r="A2715" s="61" t="s">
        <v>185</v>
      </c>
      <c r="B2715" s="62" t="s">
        <v>51</v>
      </c>
      <c r="C2715" s="63">
        <v>3248.04</v>
      </c>
      <c r="D2715" s="64">
        <v>45877</v>
      </c>
      <c r="E2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16" spans="1:5" x14ac:dyDescent="0.45">
      <c r="A2716" s="61" t="s">
        <v>185</v>
      </c>
      <c r="B2716" s="62" t="s">
        <v>53</v>
      </c>
      <c r="C2716" s="63">
        <v>3839.12</v>
      </c>
      <c r="D2716" s="64">
        <v>45519</v>
      </c>
      <c r="E2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7" spans="1:5" x14ac:dyDescent="0.45">
      <c r="A2717" s="61" t="s">
        <v>185</v>
      </c>
      <c r="B2717" s="62" t="s">
        <v>55</v>
      </c>
      <c r="C2717" s="63">
        <v>3009.64</v>
      </c>
      <c r="D2717" s="64">
        <v>45519</v>
      </c>
      <c r="E2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18" spans="1:5" x14ac:dyDescent="0.45">
      <c r="A2718" s="61" t="s">
        <v>185</v>
      </c>
      <c r="B2718" s="62" t="s">
        <v>57</v>
      </c>
      <c r="C2718" s="63">
        <v>6014.52</v>
      </c>
      <c r="D2718" s="64">
        <v>45877</v>
      </c>
      <c r="E2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19" spans="1:5" x14ac:dyDescent="0.45">
      <c r="A2719" s="61" t="s">
        <v>185</v>
      </c>
      <c r="B2719" s="62" t="s">
        <v>40</v>
      </c>
      <c r="C2719" s="63">
        <v>8984.35</v>
      </c>
      <c r="D2719" s="64">
        <v>44895</v>
      </c>
      <c r="E2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20" spans="1:5" x14ac:dyDescent="0.45">
      <c r="A2720" s="61" t="s">
        <v>185</v>
      </c>
      <c r="B2720" s="62" t="s">
        <v>41</v>
      </c>
      <c r="C2720" s="63">
        <v>9442.11</v>
      </c>
      <c r="D2720" s="64">
        <v>44925</v>
      </c>
      <c r="E2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21" spans="1:5" x14ac:dyDescent="0.45">
      <c r="A2721" s="61" t="s">
        <v>185</v>
      </c>
      <c r="B2721" s="62" t="s">
        <v>42</v>
      </c>
      <c r="C2721" s="63">
        <v>7956.64</v>
      </c>
      <c r="D2721" s="64">
        <v>45140</v>
      </c>
      <c r="E2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22" spans="1:5" x14ac:dyDescent="0.45">
      <c r="A2722" s="61" t="s">
        <v>185</v>
      </c>
      <c r="B2722" s="62" t="s">
        <v>43</v>
      </c>
      <c r="C2722" s="63">
        <v>10063.81</v>
      </c>
      <c r="D2722" s="64">
        <v>45504</v>
      </c>
      <c r="E2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23" spans="1:5" x14ac:dyDescent="0.45">
      <c r="A2723" s="61" t="s">
        <v>185</v>
      </c>
      <c r="B2723" s="62" t="s">
        <v>44</v>
      </c>
      <c r="C2723" s="63">
        <v>10063.81</v>
      </c>
      <c r="D2723" s="64">
        <v>45877</v>
      </c>
      <c r="E2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24" spans="1:5" x14ac:dyDescent="0.45">
      <c r="A2724" s="61" t="s">
        <v>185</v>
      </c>
      <c r="B2724" s="62" t="s">
        <v>45</v>
      </c>
      <c r="C2724" s="63">
        <v>4469.8500000000004</v>
      </c>
      <c r="D2724" s="64">
        <v>45412</v>
      </c>
      <c r="E2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25" spans="1:5" x14ac:dyDescent="0.45">
      <c r="A2725" s="61" t="s">
        <v>185</v>
      </c>
      <c r="B2725" s="62" t="s">
        <v>66</v>
      </c>
      <c r="C2725" s="63">
        <v>3198.49</v>
      </c>
      <c r="D2725" s="64">
        <v>44985</v>
      </c>
      <c r="E2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26" spans="1:5" x14ac:dyDescent="0.45">
      <c r="A2726" s="61" t="s">
        <v>185</v>
      </c>
      <c r="B2726" s="62" t="s">
        <v>68</v>
      </c>
      <c r="C2726" s="63">
        <v>7462.13</v>
      </c>
      <c r="D2726" s="64">
        <v>44985</v>
      </c>
      <c r="E2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27" spans="1:5" x14ac:dyDescent="0.45">
      <c r="A2727" s="61" t="s">
        <v>185</v>
      </c>
      <c r="B2727" s="62" t="s">
        <v>70</v>
      </c>
      <c r="C2727" s="63">
        <v>5614.17</v>
      </c>
      <c r="D2727" s="64">
        <v>45127</v>
      </c>
      <c r="E2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28" spans="1:5" x14ac:dyDescent="0.45">
      <c r="A2728" s="61" t="s">
        <v>185</v>
      </c>
      <c r="B2728" s="62" t="s">
        <v>72</v>
      </c>
      <c r="C2728" s="63">
        <v>8796.68</v>
      </c>
      <c r="D2728" s="64">
        <v>45488</v>
      </c>
      <c r="E2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29" spans="1:5" x14ac:dyDescent="0.45">
      <c r="A2729" s="61" t="s">
        <v>185</v>
      </c>
      <c r="B2729" s="62" t="s">
        <v>74</v>
      </c>
      <c r="C2729" s="63">
        <v>9733.24</v>
      </c>
      <c r="D2729" s="64">
        <v>45853</v>
      </c>
      <c r="E2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0" spans="1:5" x14ac:dyDescent="0.45">
      <c r="A2730" s="61" t="s">
        <v>185</v>
      </c>
      <c r="B2730" s="62" t="s">
        <v>76</v>
      </c>
      <c r="C2730" s="63">
        <v>1269.56</v>
      </c>
      <c r="D2730" s="64">
        <v>45853</v>
      </c>
      <c r="E2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1" spans="1:5" x14ac:dyDescent="0.45">
      <c r="A2731" s="61" t="s">
        <v>185</v>
      </c>
      <c r="B2731" s="62" t="s">
        <v>78</v>
      </c>
      <c r="C2731" s="63">
        <v>1207.74</v>
      </c>
      <c r="D2731" s="64">
        <v>45853</v>
      </c>
      <c r="E2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2" spans="1:5" x14ac:dyDescent="0.45">
      <c r="A2732" s="61" t="s">
        <v>185</v>
      </c>
      <c r="B2732" s="62" t="s">
        <v>80</v>
      </c>
      <c r="C2732" s="63">
        <v>2424.67</v>
      </c>
      <c r="D2732" s="64">
        <v>45541</v>
      </c>
      <c r="E2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3" spans="1:5" x14ac:dyDescent="0.45">
      <c r="A2733" s="61" t="s">
        <v>185</v>
      </c>
      <c r="B2733" s="62" t="s">
        <v>81</v>
      </c>
      <c r="C2733" s="63">
        <v>3050.94</v>
      </c>
      <c r="D2733" s="64">
        <v>45519</v>
      </c>
      <c r="E2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4" spans="1:5" x14ac:dyDescent="0.45">
      <c r="A2734" s="61" t="s">
        <v>185</v>
      </c>
      <c r="B2734" s="62" t="s">
        <v>83</v>
      </c>
      <c r="C2734" s="63">
        <v>2957.96</v>
      </c>
      <c r="D2734" s="64">
        <v>45519</v>
      </c>
      <c r="E2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5" spans="1:5" x14ac:dyDescent="0.45">
      <c r="A2735" s="61" t="s">
        <v>185</v>
      </c>
      <c r="B2735" s="62" t="s">
        <v>85</v>
      </c>
      <c r="C2735" s="63">
        <v>2957.96</v>
      </c>
      <c r="D2735" s="64">
        <v>45877</v>
      </c>
      <c r="E2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36" spans="1:5" x14ac:dyDescent="0.45">
      <c r="A2736" s="61" t="s">
        <v>185</v>
      </c>
      <c r="B2736" s="62" t="s">
        <v>87</v>
      </c>
      <c r="C2736" s="63">
        <v>4504.17</v>
      </c>
      <c r="D2736" s="64">
        <v>45519</v>
      </c>
      <c r="E2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7" spans="1:5" x14ac:dyDescent="0.45">
      <c r="A2737" s="61" t="s">
        <v>185</v>
      </c>
      <c r="B2737" s="62" t="s">
        <v>89</v>
      </c>
      <c r="C2737" s="63">
        <v>2973.05</v>
      </c>
      <c r="D2737" s="64">
        <v>45519</v>
      </c>
      <c r="E2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8" spans="1:5" x14ac:dyDescent="0.45">
      <c r="A2738" s="61" t="s">
        <v>185</v>
      </c>
      <c r="B2738" s="62" t="s">
        <v>91</v>
      </c>
      <c r="C2738" s="63">
        <v>2973.05</v>
      </c>
      <c r="D2738" s="64">
        <v>45762</v>
      </c>
      <c r="E2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39" spans="1:5" x14ac:dyDescent="0.45">
      <c r="A2739" s="61" t="s">
        <v>185</v>
      </c>
      <c r="B2739" s="62" t="s">
        <v>93</v>
      </c>
      <c r="C2739" s="63">
        <v>28272.42</v>
      </c>
      <c r="D2739" s="64">
        <v>45519</v>
      </c>
      <c r="E2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0" spans="1:5" x14ac:dyDescent="0.45">
      <c r="A2740" s="61" t="s">
        <v>185</v>
      </c>
      <c r="B2740" s="62" t="s">
        <v>95</v>
      </c>
      <c r="C2740" s="63">
        <v>380.01</v>
      </c>
      <c r="D2740" s="64">
        <v>45961</v>
      </c>
      <c r="E2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41" spans="1:5" x14ac:dyDescent="0.45">
      <c r="A2741" s="61" t="s">
        <v>186</v>
      </c>
      <c r="B2741" s="62" t="s">
        <v>47</v>
      </c>
      <c r="C2741" s="63">
        <v>22114.75</v>
      </c>
      <c r="D2741" s="64">
        <v>45519</v>
      </c>
      <c r="E2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2" spans="1:5" x14ac:dyDescent="0.45">
      <c r="A2742" s="61" t="s">
        <v>186</v>
      </c>
      <c r="B2742" s="62" t="s">
        <v>48</v>
      </c>
      <c r="C2742" s="63">
        <v>6020.03</v>
      </c>
      <c r="D2742" s="64">
        <v>45519</v>
      </c>
      <c r="E2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3" spans="1:5" x14ac:dyDescent="0.45">
      <c r="A2743" s="61" t="s">
        <v>186</v>
      </c>
      <c r="B2743" s="62" t="s">
        <v>49</v>
      </c>
      <c r="C2743" s="63">
        <v>21385.75</v>
      </c>
      <c r="D2743" s="64">
        <v>45519</v>
      </c>
      <c r="E2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4" spans="1:5" x14ac:dyDescent="0.45">
      <c r="A2744" s="61" t="s">
        <v>186</v>
      </c>
      <c r="B2744" s="62" t="s">
        <v>50</v>
      </c>
      <c r="C2744" s="63">
        <v>5821.58</v>
      </c>
      <c r="D2744" s="64">
        <v>45519</v>
      </c>
      <c r="E2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5" spans="1:5" x14ac:dyDescent="0.45">
      <c r="A2745" s="61" t="s">
        <v>186</v>
      </c>
      <c r="B2745" s="62" t="s">
        <v>51</v>
      </c>
      <c r="C2745" s="63">
        <v>21385.75</v>
      </c>
      <c r="D2745" s="64">
        <v>45877</v>
      </c>
      <c r="E2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46" spans="1:5" x14ac:dyDescent="0.45">
      <c r="A2746" s="61" t="s">
        <v>186</v>
      </c>
      <c r="B2746" s="62" t="s">
        <v>52</v>
      </c>
      <c r="C2746" s="63">
        <v>5821.58</v>
      </c>
      <c r="D2746" s="64">
        <v>45877</v>
      </c>
      <c r="E2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47" spans="1:5" x14ac:dyDescent="0.45">
      <c r="A2747" s="61" t="s">
        <v>186</v>
      </c>
      <c r="B2747" s="62" t="s">
        <v>53</v>
      </c>
      <c r="C2747" s="63">
        <v>25277.51</v>
      </c>
      <c r="D2747" s="64">
        <v>45519</v>
      </c>
      <c r="E2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8" spans="1:5" x14ac:dyDescent="0.45">
      <c r="A2748" s="61" t="s">
        <v>186</v>
      </c>
      <c r="B2748" s="62" t="s">
        <v>54</v>
      </c>
      <c r="C2748" s="63">
        <v>6626.23</v>
      </c>
      <c r="D2748" s="64">
        <v>45519</v>
      </c>
      <c r="E2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49" spans="1:5" x14ac:dyDescent="0.45">
      <c r="A2749" s="61" t="s">
        <v>186</v>
      </c>
      <c r="B2749" s="62" t="s">
        <v>55</v>
      </c>
      <c r="C2749" s="63">
        <v>19816.09</v>
      </c>
      <c r="D2749" s="64">
        <v>45519</v>
      </c>
      <c r="E2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50" spans="1:5" x14ac:dyDescent="0.45">
      <c r="A2750" s="61" t="s">
        <v>186</v>
      </c>
      <c r="B2750" s="62" t="s">
        <v>56</v>
      </c>
      <c r="C2750" s="63">
        <v>5194.58</v>
      </c>
      <c r="D2750" s="64">
        <v>45519</v>
      </c>
      <c r="E2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51" spans="1:5" x14ac:dyDescent="0.45">
      <c r="A2751" s="61" t="s">
        <v>186</v>
      </c>
      <c r="B2751" s="62" t="s">
        <v>57</v>
      </c>
      <c r="C2751" s="63">
        <v>39600.769999999997</v>
      </c>
      <c r="D2751" s="64">
        <v>45877</v>
      </c>
      <c r="E2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52" spans="1:5" x14ac:dyDescent="0.45">
      <c r="A2752" s="61" t="s">
        <v>186</v>
      </c>
      <c r="B2752" s="62" t="s">
        <v>58</v>
      </c>
      <c r="C2752" s="63">
        <v>10380.93</v>
      </c>
      <c r="D2752" s="64">
        <v>45877</v>
      </c>
      <c r="E2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53" spans="1:5" x14ac:dyDescent="0.45">
      <c r="A2753" s="61" t="s">
        <v>186</v>
      </c>
      <c r="B2753" s="62" t="s">
        <v>40</v>
      </c>
      <c r="C2753" s="63">
        <v>59154.73</v>
      </c>
      <c r="D2753" s="64">
        <v>44880</v>
      </c>
      <c r="E2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54" spans="1:5" x14ac:dyDescent="0.45">
      <c r="A2754" s="61" t="s">
        <v>186</v>
      </c>
      <c r="B2754" s="62" t="s">
        <v>59</v>
      </c>
      <c r="C2754" s="63">
        <v>13266.94</v>
      </c>
      <c r="D2754" s="64">
        <v>44880</v>
      </c>
      <c r="E2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55" spans="1:5" x14ac:dyDescent="0.45">
      <c r="A2755" s="61" t="s">
        <v>186</v>
      </c>
      <c r="B2755" s="62" t="s">
        <v>41</v>
      </c>
      <c r="C2755" s="63">
        <v>62168.74</v>
      </c>
      <c r="D2755" s="64">
        <v>44925</v>
      </c>
      <c r="E2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56" spans="1:5" x14ac:dyDescent="0.45">
      <c r="A2756" s="61" t="s">
        <v>186</v>
      </c>
      <c r="B2756" s="62" t="s">
        <v>60</v>
      </c>
      <c r="C2756" s="63">
        <v>13942.91</v>
      </c>
      <c r="D2756" s="64">
        <v>44925</v>
      </c>
      <c r="E2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57" spans="1:5" x14ac:dyDescent="0.45">
      <c r="A2757" s="61" t="s">
        <v>186</v>
      </c>
      <c r="B2757" s="62" t="s">
        <v>42</v>
      </c>
      <c r="C2757" s="63">
        <v>52388.11</v>
      </c>
      <c r="D2757" s="64">
        <v>45140</v>
      </c>
      <c r="E2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58" spans="1:5" x14ac:dyDescent="0.45">
      <c r="A2758" s="61" t="s">
        <v>186</v>
      </c>
      <c r="B2758" s="62" t="s">
        <v>61</v>
      </c>
      <c r="C2758" s="63">
        <v>11749.37</v>
      </c>
      <c r="D2758" s="64">
        <v>45140</v>
      </c>
      <c r="E2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59" spans="1:5" x14ac:dyDescent="0.45">
      <c r="A2759" s="61" t="s">
        <v>186</v>
      </c>
      <c r="B2759" s="62" t="s">
        <v>43</v>
      </c>
      <c r="C2759" s="63">
        <v>66262.09</v>
      </c>
      <c r="D2759" s="64">
        <v>45504</v>
      </c>
      <c r="E2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60" spans="1:5" x14ac:dyDescent="0.45">
      <c r="A2760" s="61" t="s">
        <v>186</v>
      </c>
      <c r="B2760" s="62" t="s">
        <v>62</v>
      </c>
      <c r="C2760" s="63">
        <v>29539.98</v>
      </c>
      <c r="D2760" s="64">
        <v>45504</v>
      </c>
      <c r="E2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61" spans="1:5" x14ac:dyDescent="0.45">
      <c r="A2761" s="61" t="s">
        <v>186</v>
      </c>
      <c r="B2761" s="62" t="s">
        <v>63</v>
      </c>
      <c r="C2761" s="63">
        <v>10125.69</v>
      </c>
      <c r="D2761" s="64">
        <v>45504</v>
      </c>
      <c r="E2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62" spans="1:5" x14ac:dyDescent="0.45">
      <c r="A2762" s="61" t="s">
        <v>186</v>
      </c>
      <c r="B2762" s="62" t="s">
        <v>44</v>
      </c>
      <c r="C2762" s="63">
        <v>66262.09</v>
      </c>
      <c r="D2762" s="64">
        <v>45877</v>
      </c>
      <c r="E2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63" spans="1:5" x14ac:dyDescent="0.45">
      <c r="A2763" s="61" t="s">
        <v>186</v>
      </c>
      <c r="B2763" s="62" t="s">
        <v>64</v>
      </c>
      <c r="C2763" s="63">
        <v>14860.95</v>
      </c>
      <c r="D2763" s="64">
        <v>45877</v>
      </c>
      <c r="E2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64" spans="1:5" x14ac:dyDescent="0.45">
      <c r="A2764" s="61" t="s">
        <v>186</v>
      </c>
      <c r="B2764" s="62" t="s">
        <v>45</v>
      </c>
      <c r="C2764" s="63">
        <v>29430.36</v>
      </c>
      <c r="D2764" s="64">
        <v>45412</v>
      </c>
      <c r="E2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65" spans="1:5" x14ac:dyDescent="0.45">
      <c r="A2765" s="61" t="s">
        <v>186</v>
      </c>
      <c r="B2765" s="62" t="s">
        <v>65</v>
      </c>
      <c r="C2765" s="63">
        <v>6600.5</v>
      </c>
      <c r="D2765" s="64">
        <v>45412</v>
      </c>
      <c r="E2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66" spans="1:5" x14ac:dyDescent="0.45">
      <c r="A2766" s="61" t="s">
        <v>186</v>
      </c>
      <c r="B2766" s="62" t="s">
        <v>66</v>
      </c>
      <c r="C2766" s="63">
        <v>21059.46</v>
      </c>
      <c r="D2766" s="64">
        <v>44985</v>
      </c>
      <c r="E2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67" spans="1:5" x14ac:dyDescent="0.45">
      <c r="A2767" s="61" t="s">
        <v>186</v>
      </c>
      <c r="B2767" s="62" t="s">
        <v>67</v>
      </c>
      <c r="C2767" s="63">
        <v>4723.12</v>
      </c>
      <c r="D2767" s="64">
        <v>44985</v>
      </c>
      <c r="E2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68" spans="1:5" x14ac:dyDescent="0.45">
      <c r="A2768" s="61" t="s">
        <v>186</v>
      </c>
      <c r="B2768" s="62" t="s">
        <v>68</v>
      </c>
      <c r="C2768" s="63">
        <v>49132.160000000003</v>
      </c>
      <c r="D2768" s="64">
        <v>44985</v>
      </c>
      <c r="E2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69" spans="1:5" x14ac:dyDescent="0.45">
      <c r="A2769" s="61" t="s">
        <v>186</v>
      </c>
      <c r="B2769" s="62" t="s">
        <v>69</v>
      </c>
      <c r="C2769" s="63">
        <v>11019.13</v>
      </c>
      <c r="D2769" s="64">
        <v>44985</v>
      </c>
      <c r="E2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70" spans="1:5" x14ac:dyDescent="0.45">
      <c r="A2770" s="61" t="s">
        <v>186</v>
      </c>
      <c r="B2770" s="62" t="s">
        <v>70</v>
      </c>
      <c r="C2770" s="63">
        <v>36964.83</v>
      </c>
      <c r="D2770" s="64">
        <v>45127</v>
      </c>
      <c r="E2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71" spans="1:5" x14ac:dyDescent="0.45">
      <c r="A2771" s="61" t="s">
        <v>186</v>
      </c>
      <c r="B2771" s="62" t="s">
        <v>71</v>
      </c>
      <c r="C2771" s="63">
        <v>8290.2999999999993</v>
      </c>
      <c r="D2771" s="64">
        <v>45127</v>
      </c>
      <c r="E2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772" spans="1:5" x14ac:dyDescent="0.45">
      <c r="A2772" s="61" t="s">
        <v>186</v>
      </c>
      <c r="B2772" s="62" t="s">
        <v>72</v>
      </c>
      <c r="C2772" s="63">
        <v>57919.09</v>
      </c>
      <c r="D2772" s="64">
        <v>45488</v>
      </c>
      <c r="E2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73" spans="1:5" x14ac:dyDescent="0.45">
      <c r="A2773" s="61" t="s">
        <v>186</v>
      </c>
      <c r="B2773" s="62" t="s">
        <v>73</v>
      </c>
      <c r="C2773" s="63">
        <v>12989.82</v>
      </c>
      <c r="D2773" s="64">
        <v>45488</v>
      </c>
      <c r="E2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774" spans="1:5" x14ac:dyDescent="0.45">
      <c r="A2774" s="61" t="s">
        <v>186</v>
      </c>
      <c r="B2774" s="62" t="s">
        <v>74</v>
      </c>
      <c r="C2774" s="63">
        <v>64085.58</v>
      </c>
      <c r="D2774" s="64">
        <v>45853</v>
      </c>
      <c r="E2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5" spans="1:5" x14ac:dyDescent="0.45">
      <c r="A2775" s="61" t="s">
        <v>186</v>
      </c>
      <c r="B2775" s="62" t="s">
        <v>75</v>
      </c>
      <c r="C2775" s="63">
        <v>14372.81</v>
      </c>
      <c r="D2775" s="64">
        <v>45853</v>
      </c>
      <c r="E2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6" spans="1:5" x14ac:dyDescent="0.45">
      <c r="A2776" s="61" t="s">
        <v>186</v>
      </c>
      <c r="B2776" s="62" t="s">
        <v>76</v>
      </c>
      <c r="C2776" s="63">
        <v>8359.02</v>
      </c>
      <c r="D2776" s="64">
        <v>45853</v>
      </c>
      <c r="E2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7" spans="1:5" x14ac:dyDescent="0.45">
      <c r="A2777" s="61" t="s">
        <v>186</v>
      </c>
      <c r="B2777" s="62" t="s">
        <v>77</v>
      </c>
      <c r="C2777" s="63">
        <v>2191.23</v>
      </c>
      <c r="D2777" s="64">
        <v>45853</v>
      </c>
      <c r="E2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8" spans="1:5" x14ac:dyDescent="0.45">
      <c r="A2778" s="61" t="s">
        <v>186</v>
      </c>
      <c r="B2778" s="62" t="s">
        <v>78</v>
      </c>
      <c r="C2778" s="63">
        <v>7951.98</v>
      </c>
      <c r="D2778" s="64">
        <v>45853</v>
      </c>
      <c r="E2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79" spans="1:5" x14ac:dyDescent="0.45">
      <c r="A2779" s="61" t="s">
        <v>186</v>
      </c>
      <c r="B2779" s="62" t="s">
        <v>79</v>
      </c>
      <c r="C2779" s="63">
        <v>2084.5300000000002</v>
      </c>
      <c r="D2779" s="64">
        <v>45853</v>
      </c>
      <c r="E2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0" spans="1:5" x14ac:dyDescent="0.45">
      <c r="A2780" s="61" t="s">
        <v>186</v>
      </c>
      <c r="B2780" s="62" t="s">
        <v>80</v>
      </c>
      <c r="C2780" s="63">
        <v>20149.41</v>
      </c>
      <c r="D2780" s="64">
        <v>45541</v>
      </c>
      <c r="E2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1" spans="1:5" x14ac:dyDescent="0.45">
      <c r="A2781" s="61" t="s">
        <v>186</v>
      </c>
      <c r="B2781" s="62" t="s">
        <v>81</v>
      </c>
      <c r="C2781" s="63">
        <v>20088.02</v>
      </c>
      <c r="D2781" s="64">
        <v>45519</v>
      </c>
      <c r="E2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2" spans="1:5" x14ac:dyDescent="0.45">
      <c r="A2782" s="61" t="s">
        <v>186</v>
      </c>
      <c r="B2782" s="62" t="s">
        <v>82</v>
      </c>
      <c r="C2782" s="63">
        <v>5468.32</v>
      </c>
      <c r="D2782" s="64">
        <v>45519</v>
      </c>
      <c r="E2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3" spans="1:5" x14ac:dyDescent="0.45">
      <c r="A2783" s="61" t="s">
        <v>186</v>
      </c>
      <c r="B2783" s="62" t="s">
        <v>83</v>
      </c>
      <c r="C2783" s="63">
        <v>19475.79</v>
      </c>
      <c r="D2783" s="64">
        <v>45519</v>
      </c>
      <c r="E2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4" spans="1:5" x14ac:dyDescent="0.45">
      <c r="A2784" s="61" t="s">
        <v>186</v>
      </c>
      <c r="B2784" s="62" t="s">
        <v>84</v>
      </c>
      <c r="C2784" s="63">
        <v>5301.66</v>
      </c>
      <c r="D2784" s="64">
        <v>45519</v>
      </c>
      <c r="E2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5" spans="1:5" x14ac:dyDescent="0.45">
      <c r="A2785" s="61" t="s">
        <v>186</v>
      </c>
      <c r="B2785" s="62" t="s">
        <v>85</v>
      </c>
      <c r="C2785" s="63">
        <v>19475.79</v>
      </c>
      <c r="D2785" s="64">
        <v>45877</v>
      </c>
      <c r="E2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86" spans="1:5" x14ac:dyDescent="0.45">
      <c r="A2786" s="61" t="s">
        <v>186</v>
      </c>
      <c r="B2786" s="62" t="s">
        <v>86</v>
      </c>
      <c r="C2786" s="63">
        <v>5301.66</v>
      </c>
      <c r="D2786" s="64">
        <v>45877</v>
      </c>
      <c r="E2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87" spans="1:5" x14ac:dyDescent="0.45">
      <c r="A2787" s="61" t="s">
        <v>186</v>
      </c>
      <c r="B2787" s="62" t="s">
        <v>87</v>
      </c>
      <c r="C2787" s="63">
        <v>29656.31</v>
      </c>
      <c r="D2787" s="64">
        <v>45519</v>
      </c>
      <c r="E2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8" spans="1:5" x14ac:dyDescent="0.45">
      <c r="A2788" s="61" t="s">
        <v>186</v>
      </c>
      <c r="B2788" s="62" t="s">
        <v>88</v>
      </c>
      <c r="C2788" s="63">
        <v>7774.09</v>
      </c>
      <c r="D2788" s="64">
        <v>45519</v>
      </c>
      <c r="E2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89" spans="1:5" x14ac:dyDescent="0.45">
      <c r="A2789" s="61" t="s">
        <v>186</v>
      </c>
      <c r="B2789" s="62" t="s">
        <v>89</v>
      </c>
      <c r="C2789" s="63">
        <v>19575.150000000001</v>
      </c>
      <c r="D2789" s="64">
        <v>45519</v>
      </c>
      <c r="E2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0" spans="1:5" x14ac:dyDescent="0.45">
      <c r="A2790" s="61" t="s">
        <v>186</v>
      </c>
      <c r="B2790" s="62" t="s">
        <v>90</v>
      </c>
      <c r="C2790" s="63">
        <v>5131.42</v>
      </c>
      <c r="D2790" s="64">
        <v>45519</v>
      </c>
      <c r="E2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1" spans="1:5" x14ac:dyDescent="0.45">
      <c r="A2791" s="61" t="s">
        <v>186</v>
      </c>
      <c r="B2791" s="62" t="s">
        <v>91</v>
      </c>
      <c r="C2791" s="63">
        <v>19575.150000000001</v>
      </c>
      <c r="D2791" s="64">
        <v>45762</v>
      </c>
      <c r="E2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2" spans="1:5" x14ac:dyDescent="0.45">
      <c r="A2792" s="61" t="s">
        <v>186</v>
      </c>
      <c r="B2792" s="62" t="s">
        <v>92</v>
      </c>
      <c r="C2792" s="63">
        <v>5131.42</v>
      </c>
      <c r="D2792" s="64">
        <v>45762</v>
      </c>
      <c r="E2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3" spans="1:5" x14ac:dyDescent="0.45">
      <c r="A2793" s="61" t="s">
        <v>186</v>
      </c>
      <c r="B2793" s="62" t="s">
        <v>93</v>
      </c>
      <c r="C2793" s="63">
        <v>186151.18</v>
      </c>
      <c r="D2793" s="64">
        <v>45519</v>
      </c>
      <c r="E2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4" spans="1:5" x14ac:dyDescent="0.45">
      <c r="A2794" s="61" t="s">
        <v>186</v>
      </c>
      <c r="B2794" s="62" t="s">
        <v>94</v>
      </c>
      <c r="C2794" s="63">
        <v>48797.58</v>
      </c>
      <c r="D2794" s="64">
        <v>45519</v>
      </c>
      <c r="E2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5" spans="1:5" x14ac:dyDescent="0.45">
      <c r="A2795" s="61" t="s">
        <v>186</v>
      </c>
      <c r="B2795" s="62" t="s">
        <v>95</v>
      </c>
      <c r="C2795" s="63">
        <v>2502.0300000000002</v>
      </c>
      <c r="D2795" s="64">
        <v>45961</v>
      </c>
      <c r="E2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96" spans="1:5" x14ac:dyDescent="0.45">
      <c r="A2796" s="61" t="s">
        <v>186</v>
      </c>
      <c r="B2796" s="62" t="s">
        <v>96</v>
      </c>
      <c r="C2796" s="63">
        <v>655.88</v>
      </c>
      <c r="D2796" s="64">
        <v>45961</v>
      </c>
      <c r="E2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797" spans="1:5" x14ac:dyDescent="0.45">
      <c r="A2797" s="61" t="s">
        <v>187</v>
      </c>
      <c r="B2797" s="62" t="s">
        <v>47</v>
      </c>
      <c r="C2797" s="63">
        <v>1275.71</v>
      </c>
      <c r="D2797" s="64">
        <v>45519</v>
      </c>
      <c r="E2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8" spans="1:5" x14ac:dyDescent="0.45">
      <c r="A2798" s="61" t="s">
        <v>187</v>
      </c>
      <c r="B2798" s="62" t="s">
        <v>49</v>
      </c>
      <c r="C2798" s="63">
        <v>1233.6600000000001</v>
      </c>
      <c r="D2798" s="64">
        <v>45519</v>
      </c>
      <c r="E2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799" spans="1:5" x14ac:dyDescent="0.45">
      <c r="A2799" s="61" t="s">
        <v>187</v>
      </c>
      <c r="B2799" s="62" t="s">
        <v>51</v>
      </c>
      <c r="C2799" s="63">
        <v>1233.6600000000001</v>
      </c>
      <c r="D2799" s="64">
        <v>45877</v>
      </c>
      <c r="E2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00" spans="1:5" x14ac:dyDescent="0.45">
      <c r="A2800" s="61" t="s">
        <v>187</v>
      </c>
      <c r="B2800" s="62" t="s">
        <v>53</v>
      </c>
      <c r="C2800" s="63">
        <v>1458.16</v>
      </c>
      <c r="D2800" s="64">
        <v>45519</v>
      </c>
      <c r="E2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01" spans="1:5" x14ac:dyDescent="0.45">
      <c r="A2801" s="61" t="s">
        <v>187</v>
      </c>
      <c r="B2801" s="62" t="s">
        <v>55</v>
      </c>
      <c r="C2801" s="63">
        <v>1143.1099999999999</v>
      </c>
      <c r="D2801" s="64">
        <v>45519</v>
      </c>
      <c r="E2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02" spans="1:5" x14ac:dyDescent="0.45">
      <c r="A2802" s="61" t="s">
        <v>187</v>
      </c>
      <c r="B2802" s="62" t="s">
        <v>57</v>
      </c>
      <c r="C2802" s="63">
        <v>2284.41</v>
      </c>
      <c r="D2802" s="64">
        <v>45877</v>
      </c>
      <c r="E2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03" spans="1:5" x14ac:dyDescent="0.45">
      <c r="A2803" s="61" t="s">
        <v>187</v>
      </c>
      <c r="B2803" s="62" t="s">
        <v>40</v>
      </c>
      <c r="C2803" s="63">
        <v>3412.4</v>
      </c>
      <c r="D2803" s="64">
        <v>44895</v>
      </c>
      <c r="E2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04" spans="1:5" x14ac:dyDescent="0.45">
      <c r="A2804" s="61" t="s">
        <v>187</v>
      </c>
      <c r="B2804" s="62" t="s">
        <v>41</v>
      </c>
      <c r="C2804" s="63">
        <v>3586.27</v>
      </c>
      <c r="D2804" s="64">
        <v>44925</v>
      </c>
      <c r="E2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05" spans="1:5" x14ac:dyDescent="0.45">
      <c r="A2805" s="61" t="s">
        <v>187</v>
      </c>
      <c r="B2805" s="62" t="s">
        <v>42</v>
      </c>
      <c r="C2805" s="63">
        <v>3022.06</v>
      </c>
      <c r="D2805" s="64">
        <v>45140</v>
      </c>
      <c r="E2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06" spans="1:5" x14ac:dyDescent="0.45">
      <c r="A2806" s="61" t="s">
        <v>187</v>
      </c>
      <c r="B2806" s="62" t="s">
        <v>43</v>
      </c>
      <c r="C2806" s="63">
        <v>3822.4</v>
      </c>
      <c r="D2806" s="64">
        <v>45504</v>
      </c>
      <c r="E2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07" spans="1:5" x14ac:dyDescent="0.45">
      <c r="A2807" s="61" t="s">
        <v>187</v>
      </c>
      <c r="B2807" s="62" t="s">
        <v>44</v>
      </c>
      <c r="C2807" s="63">
        <v>3822.4</v>
      </c>
      <c r="D2807" s="64">
        <v>45877</v>
      </c>
      <c r="E2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08" spans="1:5" x14ac:dyDescent="0.45">
      <c r="A2808" s="61" t="s">
        <v>187</v>
      </c>
      <c r="B2808" s="62" t="s">
        <v>45</v>
      </c>
      <c r="C2808" s="63">
        <v>1697.72</v>
      </c>
      <c r="D2808" s="64">
        <v>45412</v>
      </c>
      <c r="E2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09" spans="1:5" x14ac:dyDescent="0.45">
      <c r="A2809" s="61" t="s">
        <v>187</v>
      </c>
      <c r="B2809" s="62" t="s">
        <v>76</v>
      </c>
      <c r="C2809" s="63">
        <v>482.2</v>
      </c>
      <c r="D2809" s="64">
        <v>45853</v>
      </c>
      <c r="E2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0" spans="1:5" x14ac:dyDescent="0.45">
      <c r="A2810" s="61" t="s">
        <v>187</v>
      </c>
      <c r="B2810" s="62" t="s">
        <v>78</v>
      </c>
      <c r="C2810" s="63">
        <v>458.72</v>
      </c>
      <c r="D2810" s="64">
        <v>45853</v>
      </c>
      <c r="E2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1" spans="1:5" x14ac:dyDescent="0.45">
      <c r="A2811" s="61" t="s">
        <v>187</v>
      </c>
      <c r="B2811" s="62" t="s">
        <v>81</v>
      </c>
      <c r="C2811" s="63">
        <v>1158.8</v>
      </c>
      <c r="D2811" s="64">
        <v>45519</v>
      </c>
      <c r="E2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2" spans="1:5" x14ac:dyDescent="0.45">
      <c r="A2812" s="61" t="s">
        <v>187</v>
      </c>
      <c r="B2812" s="62" t="s">
        <v>83</v>
      </c>
      <c r="C2812" s="63">
        <v>1123.48</v>
      </c>
      <c r="D2812" s="64">
        <v>45519</v>
      </c>
      <c r="E2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3" spans="1:5" x14ac:dyDescent="0.45">
      <c r="A2813" s="61" t="s">
        <v>187</v>
      </c>
      <c r="B2813" s="62" t="s">
        <v>85</v>
      </c>
      <c r="C2813" s="63">
        <v>1123.48</v>
      </c>
      <c r="D2813" s="64">
        <v>45877</v>
      </c>
      <c r="E2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14" spans="1:5" x14ac:dyDescent="0.45">
      <c r="A2814" s="61" t="s">
        <v>187</v>
      </c>
      <c r="B2814" s="62" t="s">
        <v>87</v>
      </c>
      <c r="C2814" s="63">
        <v>1710.75</v>
      </c>
      <c r="D2814" s="64">
        <v>45519</v>
      </c>
      <c r="E2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5" spans="1:5" x14ac:dyDescent="0.45">
      <c r="A2815" s="61" t="s">
        <v>187</v>
      </c>
      <c r="B2815" s="62" t="s">
        <v>89</v>
      </c>
      <c r="C2815" s="63">
        <v>1129.21</v>
      </c>
      <c r="D2815" s="64">
        <v>45519</v>
      </c>
      <c r="E2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6" spans="1:5" x14ac:dyDescent="0.45">
      <c r="A2816" s="61" t="s">
        <v>187</v>
      </c>
      <c r="B2816" s="62" t="s">
        <v>91</v>
      </c>
      <c r="C2816" s="63">
        <v>1129.21</v>
      </c>
      <c r="D2816" s="64">
        <v>45762</v>
      </c>
      <c r="E2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7" spans="1:5" x14ac:dyDescent="0.45">
      <c r="A2817" s="61" t="s">
        <v>187</v>
      </c>
      <c r="B2817" s="62" t="s">
        <v>93</v>
      </c>
      <c r="C2817" s="63">
        <v>10738.32</v>
      </c>
      <c r="D2817" s="64">
        <v>45519</v>
      </c>
      <c r="E2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18" spans="1:5" x14ac:dyDescent="0.45">
      <c r="A2818" s="61" t="s">
        <v>187</v>
      </c>
      <c r="B2818" s="62" t="s">
        <v>95</v>
      </c>
      <c r="C2818" s="63">
        <v>144.33000000000001</v>
      </c>
      <c r="D2818" s="64">
        <v>45961</v>
      </c>
      <c r="E2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19" spans="1:5" x14ac:dyDescent="0.45">
      <c r="A2819" s="61" t="s">
        <v>188</v>
      </c>
      <c r="B2819" s="62" t="s">
        <v>47</v>
      </c>
      <c r="C2819" s="63">
        <v>3445.47</v>
      </c>
      <c r="D2819" s="64">
        <v>45519</v>
      </c>
      <c r="E2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20" spans="1:5" x14ac:dyDescent="0.45">
      <c r="A2820" s="61" t="s">
        <v>188</v>
      </c>
      <c r="B2820" s="62" t="s">
        <v>49</v>
      </c>
      <c r="C2820" s="63">
        <v>3331.89</v>
      </c>
      <c r="D2820" s="64">
        <v>45519</v>
      </c>
      <c r="E2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21" spans="1:5" x14ac:dyDescent="0.45">
      <c r="A2821" s="61" t="s">
        <v>188</v>
      </c>
      <c r="B2821" s="62" t="s">
        <v>51</v>
      </c>
      <c r="C2821" s="63">
        <v>3331.89</v>
      </c>
      <c r="D2821" s="64">
        <v>45877</v>
      </c>
      <c r="E2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22" spans="1:5" x14ac:dyDescent="0.45">
      <c r="A2822" s="61" t="s">
        <v>188</v>
      </c>
      <c r="B2822" s="62" t="s">
        <v>53</v>
      </c>
      <c r="C2822" s="63">
        <v>3938.23</v>
      </c>
      <c r="D2822" s="64">
        <v>45519</v>
      </c>
      <c r="E2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23" spans="1:5" x14ac:dyDescent="0.45">
      <c r="A2823" s="61" t="s">
        <v>188</v>
      </c>
      <c r="B2823" s="62" t="s">
        <v>55</v>
      </c>
      <c r="C2823" s="63">
        <v>3087.34</v>
      </c>
      <c r="D2823" s="64">
        <v>45519</v>
      </c>
      <c r="E2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24" spans="1:5" x14ac:dyDescent="0.45">
      <c r="A2824" s="61" t="s">
        <v>188</v>
      </c>
      <c r="B2824" s="62" t="s">
        <v>57</v>
      </c>
      <c r="C2824" s="63">
        <v>6169.79</v>
      </c>
      <c r="D2824" s="64">
        <v>45877</v>
      </c>
      <c r="E2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25" spans="1:5" x14ac:dyDescent="0.45">
      <c r="A2825" s="61" t="s">
        <v>188</v>
      </c>
      <c r="B2825" s="62" t="s">
        <v>42</v>
      </c>
      <c r="C2825" s="63">
        <v>6121.54</v>
      </c>
      <c r="D2825" s="64">
        <v>45139</v>
      </c>
      <c r="E2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26" spans="1:5" x14ac:dyDescent="0.45">
      <c r="A2826" s="61" t="s">
        <v>188</v>
      </c>
      <c r="B2826" s="62" t="s">
        <v>43</v>
      </c>
      <c r="C2826" s="63">
        <v>7742.71</v>
      </c>
      <c r="D2826" s="64">
        <v>45504</v>
      </c>
      <c r="E2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27" spans="1:5" x14ac:dyDescent="0.45">
      <c r="A2827" s="61" t="s">
        <v>188</v>
      </c>
      <c r="B2827" s="62" t="s">
        <v>44</v>
      </c>
      <c r="C2827" s="63">
        <v>7742.71</v>
      </c>
      <c r="D2827" s="64">
        <v>45877</v>
      </c>
      <c r="E2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28" spans="1:5" x14ac:dyDescent="0.45">
      <c r="A2828" s="61" t="s">
        <v>188</v>
      </c>
      <c r="B2828" s="62" t="s">
        <v>45</v>
      </c>
      <c r="C2828" s="63">
        <v>3438.93</v>
      </c>
      <c r="D2828" s="64">
        <v>45412</v>
      </c>
      <c r="E2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29" spans="1:5" x14ac:dyDescent="0.45">
      <c r="A2829" s="61" t="s">
        <v>188</v>
      </c>
      <c r="B2829" s="62" t="s">
        <v>72</v>
      </c>
      <c r="C2829" s="63">
        <v>6767.84</v>
      </c>
      <c r="D2829" s="64">
        <v>45488</v>
      </c>
      <c r="E2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30" spans="1:5" x14ac:dyDescent="0.45">
      <c r="A2830" s="61" t="s">
        <v>188</v>
      </c>
      <c r="B2830" s="62" t="s">
        <v>74</v>
      </c>
      <c r="C2830" s="63">
        <v>7488.39</v>
      </c>
      <c r="D2830" s="64">
        <v>45853</v>
      </c>
      <c r="E2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1" spans="1:5" x14ac:dyDescent="0.45">
      <c r="A2831" s="61" t="s">
        <v>188</v>
      </c>
      <c r="B2831" s="62" t="s">
        <v>76</v>
      </c>
      <c r="C2831" s="63">
        <v>1302.33</v>
      </c>
      <c r="D2831" s="64">
        <v>45853</v>
      </c>
      <c r="E2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2" spans="1:5" x14ac:dyDescent="0.45">
      <c r="A2832" s="61" t="s">
        <v>188</v>
      </c>
      <c r="B2832" s="62" t="s">
        <v>78</v>
      </c>
      <c r="C2832" s="63">
        <v>1238.92</v>
      </c>
      <c r="D2832" s="64">
        <v>45853</v>
      </c>
      <c r="E2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3" spans="1:5" x14ac:dyDescent="0.45">
      <c r="A2833" s="61" t="s">
        <v>188</v>
      </c>
      <c r="B2833" s="62" t="s">
        <v>80</v>
      </c>
      <c r="C2833" s="63">
        <v>2487.2600000000002</v>
      </c>
      <c r="D2833" s="64">
        <v>45546</v>
      </c>
      <c r="E2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4" spans="1:5" x14ac:dyDescent="0.45">
      <c r="A2834" s="61" t="s">
        <v>188</v>
      </c>
      <c r="B2834" s="62" t="s">
        <v>81</v>
      </c>
      <c r="C2834" s="63">
        <v>3129.71</v>
      </c>
      <c r="D2834" s="64">
        <v>45519</v>
      </c>
      <c r="E2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5" spans="1:5" x14ac:dyDescent="0.45">
      <c r="A2835" s="61" t="s">
        <v>188</v>
      </c>
      <c r="B2835" s="62" t="s">
        <v>83</v>
      </c>
      <c r="C2835" s="63">
        <v>3034.32</v>
      </c>
      <c r="D2835" s="64">
        <v>45519</v>
      </c>
      <c r="E2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6" spans="1:5" x14ac:dyDescent="0.45">
      <c r="A2836" s="61" t="s">
        <v>188</v>
      </c>
      <c r="B2836" s="62" t="s">
        <v>85</v>
      </c>
      <c r="C2836" s="63">
        <v>3034.32</v>
      </c>
      <c r="D2836" s="64">
        <v>45877</v>
      </c>
      <c r="E2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37" spans="1:5" x14ac:dyDescent="0.45">
      <c r="A2837" s="61" t="s">
        <v>188</v>
      </c>
      <c r="B2837" s="62" t="s">
        <v>87</v>
      </c>
      <c r="C2837" s="63">
        <v>4620.45</v>
      </c>
      <c r="D2837" s="64">
        <v>45519</v>
      </c>
      <c r="E2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8" spans="1:5" x14ac:dyDescent="0.45">
      <c r="A2838" s="61" t="s">
        <v>188</v>
      </c>
      <c r="B2838" s="62" t="s">
        <v>89</v>
      </c>
      <c r="C2838" s="63">
        <v>3049.8</v>
      </c>
      <c r="D2838" s="64">
        <v>45519</v>
      </c>
      <c r="E2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39" spans="1:5" x14ac:dyDescent="0.45">
      <c r="A2839" s="61" t="s">
        <v>188</v>
      </c>
      <c r="B2839" s="62" t="s">
        <v>91</v>
      </c>
      <c r="C2839" s="63">
        <v>3049.8</v>
      </c>
      <c r="D2839" s="64">
        <v>45762</v>
      </c>
      <c r="E2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40" spans="1:5" x14ac:dyDescent="0.45">
      <c r="A2840" s="61" t="s">
        <v>188</v>
      </c>
      <c r="B2840" s="62" t="s">
        <v>93</v>
      </c>
      <c r="C2840" s="63">
        <v>29002.32</v>
      </c>
      <c r="D2840" s="64">
        <v>45519</v>
      </c>
      <c r="E2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41" spans="1:5" x14ac:dyDescent="0.45">
      <c r="A2841" s="61" t="s">
        <v>188</v>
      </c>
      <c r="B2841" s="62" t="s">
        <v>95</v>
      </c>
      <c r="C2841" s="63">
        <v>389.82</v>
      </c>
      <c r="D2841" s="64">
        <v>45961</v>
      </c>
      <c r="E2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42" spans="1:5" x14ac:dyDescent="0.45">
      <c r="A2842" s="61" t="s">
        <v>189</v>
      </c>
      <c r="B2842" s="62" t="s">
        <v>40</v>
      </c>
      <c r="C2842" s="63">
        <v>15108.93</v>
      </c>
      <c r="D2842" s="64">
        <v>44880</v>
      </c>
      <c r="E2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43" spans="1:5" x14ac:dyDescent="0.45">
      <c r="A2843" s="61" t="s">
        <v>189</v>
      </c>
      <c r="B2843" s="62" t="s">
        <v>41</v>
      </c>
      <c r="C2843" s="63">
        <v>15878.74</v>
      </c>
      <c r="D2843" s="64">
        <v>44925</v>
      </c>
      <c r="E2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44" spans="1:5" x14ac:dyDescent="0.45">
      <c r="A2844" s="61" t="s">
        <v>189</v>
      </c>
      <c r="B2844" s="62" t="s">
        <v>42</v>
      </c>
      <c r="C2844" s="63">
        <v>13380.64</v>
      </c>
      <c r="D2844" s="64">
        <v>45139</v>
      </c>
      <c r="E2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45" spans="1:5" x14ac:dyDescent="0.45">
      <c r="A2845" s="61" t="s">
        <v>190</v>
      </c>
      <c r="B2845" s="62" t="s">
        <v>47</v>
      </c>
      <c r="C2845" s="63">
        <v>10191.24</v>
      </c>
      <c r="D2845" s="64">
        <v>45519</v>
      </c>
      <c r="E2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46" spans="1:5" x14ac:dyDescent="0.45">
      <c r="A2846" s="61" t="s">
        <v>190</v>
      </c>
      <c r="B2846" s="62" t="s">
        <v>49</v>
      </c>
      <c r="C2846" s="63">
        <v>9855.2900000000009</v>
      </c>
      <c r="D2846" s="64">
        <v>45519</v>
      </c>
      <c r="E2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47" spans="1:5" x14ac:dyDescent="0.45">
      <c r="A2847" s="61" t="s">
        <v>190</v>
      </c>
      <c r="B2847" s="62" t="s">
        <v>51</v>
      </c>
      <c r="C2847" s="63">
        <v>9855.2900000000009</v>
      </c>
      <c r="D2847" s="64">
        <v>45877</v>
      </c>
      <c r="E2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48" spans="1:5" x14ac:dyDescent="0.45">
      <c r="A2848" s="61" t="s">
        <v>190</v>
      </c>
      <c r="B2848" s="62" t="s">
        <v>53</v>
      </c>
      <c r="C2848" s="63">
        <v>11648.75</v>
      </c>
      <c r="D2848" s="64">
        <v>45519</v>
      </c>
      <c r="E2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49" spans="1:5" x14ac:dyDescent="0.45">
      <c r="A2849" s="61" t="s">
        <v>190</v>
      </c>
      <c r="B2849" s="62" t="s">
        <v>55</v>
      </c>
      <c r="C2849" s="63">
        <v>9131.94</v>
      </c>
      <c r="D2849" s="64">
        <v>45519</v>
      </c>
      <c r="E2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50" spans="1:5" x14ac:dyDescent="0.45">
      <c r="A2850" s="61" t="s">
        <v>190</v>
      </c>
      <c r="B2850" s="62" t="s">
        <v>57</v>
      </c>
      <c r="C2850" s="63">
        <v>18249.41</v>
      </c>
      <c r="D2850" s="64">
        <v>45877</v>
      </c>
      <c r="E2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51" spans="1:5" x14ac:dyDescent="0.45">
      <c r="A2851" s="61" t="s">
        <v>190</v>
      </c>
      <c r="B2851" s="62" t="s">
        <v>40</v>
      </c>
      <c r="C2851" s="63">
        <v>27260.55</v>
      </c>
      <c r="D2851" s="64">
        <v>44880</v>
      </c>
      <c r="E2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52" spans="1:5" x14ac:dyDescent="0.45">
      <c r="A2852" s="61" t="s">
        <v>190</v>
      </c>
      <c r="B2852" s="62" t="s">
        <v>41</v>
      </c>
      <c r="C2852" s="63">
        <v>28649.51</v>
      </c>
      <c r="D2852" s="64">
        <v>44925</v>
      </c>
      <c r="E2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53" spans="1:5" x14ac:dyDescent="0.45">
      <c r="A2853" s="61" t="s">
        <v>190</v>
      </c>
      <c r="B2853" s="62" t="s">
        <v>42</v>
      </c>
      <c r="C2853" s="63">
        <v>24142.26</v>
      </c>
      <c r="D2853" s="64">
        <v>45140</v>
      </c>
      <c r="E2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54" spans="1:5" x14ac:dyDescent="0.45">
      <c r="A2854" s="61" t="s">
        <v>190</v>
      </c>
      <c r="B2854" s="62" t="s">
        <v>43</v>
      </c>
      <c r="C2854" s="63">
        <v>30535.87</v>
      </c>
      <c r="D2854" s="64">
        <v>45504</v>
      </c>
      <c r="E2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55" spans="1:5" x14ac:dyDescent="0.45">
      <c r="A2855" s="61" t="s">
        <v>190</v>
      </c>
      <c r="B2855" s="62" t="s">
        <v>44</v>
      </c>
      <c r="C2855" s="63">
        <v>30535.87</v>
      </c>
      <c r="D2855" s="64">
        <v>45877</v>
      </c>
      <c r="E2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56" spans="1:5" x14ac:dyDescent="0.45">
      <c r="A2856" s="61" t="s">
        <v>190</v>
      </c>
      <c r="B2856" s="62" t="s">
        <v>45</v>
      </c>
      <c r="C2856" s="63">
        <v>13562.53</v>
      </c>
      <c r="D2856" s="64">
        <v>45412</v>
      </c>
      <c r="E2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57" spans="1:5" x14ac:dyDescent="0.45">
      <c r="A2857" s="61" t="s">
        <v>190</v>
      </c>
      <c r="B2857" s="62" t="s">
        <v>66</v>
      </c>
      <c r="C2857" s="63">
        <v>9704.93</v>
      </c>
      <c r="D2857" s="64">
        <v>44985</v>
      </c>
      <c r="E2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58" spans="1:5" x14ac:dyDescent="0.45">
      <c r="A2858" s="61" t="s">
        <v>190</v>
      </c>
      <c r="B2858" s="62" t="s">
        <v>68</v>
      </c>
      <c r="C2858" s="63">
        <v>22641.8</v>
      </c>
      <c r="D2858" s="64">
        <v>44985</v>
      </c>
      <c r="E2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59" spans="1:5" x14ac:dyDescent="0.45">
      <c r="A2859" s="61" t="s">
        <v>190</v>
      </c>
      <c r="B2859" s="62" t="s">
        <v>70</v>
      </c>
      <c r="C2859" s="63">
        <v>17034.68</v>
      </c>
      <c r="D2859" s="64">
        <v>45140</v>
      </c>
      <c r="E2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60" spans="1:5" x14ac:dyDescent="0.45">
      <c r="A2860" s="61" t="s">
        <v>190</v>
      </c>
      <c r="B2860" s="62" t="s">
        <v>72</v>
      </c>
      <c r="C2860" s="63">
        <v>26691.119999999999</v>
      </c>
      <c r="D2860" s="64">
        <v>45488</v>
      </c>
      <c r="E2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61" spans="1:5" x14ac:dyDescent="0.45">
      <c r="A2861" s="61" t="s">
        <v>190</v>
      </c>
      <c r="B2861" s="62" t="s">
        <v>74</v>
      </c>
      <c r="C2861" s="63">
        <v>29532.86</v>
      </c>
      <c r="D2861" s="64">
        <v>45853</v>
      </c>
      <c r="E2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2" spans="1:5" x14ac:dyDescent="0.45">
      <c r="A2862" s="61" t="s">
        <v>190</v>
      </c>
      <c r="B2862" s="62" t="s">
        <v>76</v>
      </c>
      <c r="C2862" s="63">
        <v>3852.12</v>
      </c>
      <c r="D2862" s="64">
        <v>45853</v>
      </c>
      <c r="E2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3" spans="1:5" x14ac:dyDescent="0.45">
      <c r="A2863" s="61" t="s">
        <v>190</v>
      </c>
      <c r="B2863" s="62" t="s">
        <v>78</v>
      </c>
      <c r="C2863" s="63">
        <v>3664.55</v>
      </c>
      <c r="D2863" s="64">
        <v>45853</v>
      </c>
      <c r="E2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4" spans="1:5" x14ac:dyDescent="0.45">
      <c r="A2864" s="61" t="s">
        <v>190</v>
      </c>
      <c r="B2864" s="62" t="s">
        <v>80</v>
      </c>
      <c r="C2864" s="63">
        <v>7356.99</v>
      </c>
      <c r="D2864" s="64">
        <v>45541</v>
      </c>
      <c r="E2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5" spans="1:5" x14ac:dyDescent="0.45">
      <c r="A2865" s="61" t="s">
        <v>190</v>
      </c>
      <c r="B2865" s="62" t="s">
        <v>81</v>
      </c>
      <c r="C2865" s="63">
        <v>9257.26</v>
      </c>
      <c r="D2865" s="64">
        <v>45519</v>
      </c>
      <c r="E2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6" spans="1:5" x14ac:dyDescent="0.45">
      <c r="A2866" s="61" t="s">
        <v>190</v>
      </c>
      <c r="B2866" s="62" t="s">
        <v>83</v>
      </c>
      <c r="C2866" s="63">
        <v>8975.1200000000008</v>
      </c>
      <c r="D2866" s="64">
        <v>45519</v>
      </c>
      <c r="E2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7" spans="1:5" x14ac:dyDescent="0.45">
      <c r="A2867" s="61" t="s">
        <v>190</v>
      </c>
      <c r="B2867" s="62" t="s">
        <v>85</v>
      </c>
      <c r="C2867" s="63">
        <v>8975.1200000000008</v>
      </c>
      <c r="D2867" s="64">
        <v>45877</v>
      </c>
      <c r="E2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68" spans="1:5" x14ac:dyDescent="0.45">
      <c r="A2868" s="61" t="s">
        <v>190</v>
      </c>
      <c r="B2868" s="62" t="s">
        <v>87</v>
      </c>
      <c r="C2868" s="63">
        <v>13666.66</v>
      </c>
      <c r="D2868" s="64">
        <v>45519</v>
      </c>
      <c r="E2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69" spans="1:5" x14ac:dyDescent="0.45">
      <c r="A2869" s="61" t="s">
        <v>190</v>
      </c>
      <c r="B2869" s="62" t="s">
        <v>89</v>
      </c>
      <c r="C2869" s="63">
        <v>9020.91</v>
      </c>
      <c r="D2869" s="64">
        <v>45519</v>
      </c>
      <c r="E2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0" spans="1:5" x14ac:dyDescent="0.45">
      <c r="A2870" s="61" t="s">
        <v>190</v>
      </c>
      <c r="B2870" s="62" t="s">
        <v>91</v>
      </c>
      <c r="C2870" s="63">
        <v>9020.91</v>
      </c>
      <c r="D2870" s="64">
        <v>45762</v>
      </c>
      <c r="E2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1" spans="1:5" x14ac:dyDescent="0.45">
      <c r="A2871" s="61" t="s">
        <v>190</v>
      </c>
      <c r="B2871" s="62" t="s">
        <v>93</v>
      </c>
      <c r="C2871" s="63">
        <v>85784.92</v>
      </c>
      <c r="D2871" s="64">
        <v>45519</v>
      </c>
      <c r="E2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2" spans="1:5" x14ac:dyDescent="0.45">
      <c r="A2872" s="61" t="s">
        <v>190</v>
      </c>
      <c r="B2872" s="62" t="s">
        <v>95</v>
      </c>
      <c r="C2872" s="63">
        <v>1153.02</v>
      </c>
      <c r="D2872" s="64">
        <v>45961</v>
      </c>
      <c r="E2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73" spans="1:5" x14ac:dyDescent="0.45">
      <c r="A2873" s="61" t="s">
        <v>191</v>
      </c>
      <c r="B2873" s="62" t="s">
        <v>47</v>
      </c>
      <c r="C2873" s="63">
        <v>24144.59</v>
      </c>
      <c r="D2873" s="64">
        <v>45519</v>
      </c>
      <c r="E2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4" spans="1:5" x14ac:dyDescent="0.45">
      <c r="A2874" s="61" t="s">
        <v>191</v>
      </c>
      <c r="B2874" s="62" t="s">
        <v>49</v>
      </c>
      <c r="C2874" s="63">
        <v>23348.67</v>
      </c>
      <c r="D2874" s="64">
        <v>45519</v>
      </c>
      <c r="E2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5" spans="1:5" x14ac:dyDescent="0.45">
      <c r="A2875" s="61" t="s">
        <v>191</v>
      </c>
      <c r="B2875" s="62" t="s">
        <v>51</v>
      </c>
      <c r="C2875" s="63">
        <v>23348.67</v>
      </c>
      <c r="D2875" s="64">
        <v>45877</v>
      </c>
      <c r="E2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76" spans="1:5" x14ac:dyDescent="0.45">
      <c r="A2876" s="61" t="s">
        <v>191</v>
      </c>
      <c r="B2876" s="62" t="s">
        <v>53</v>
      </c>
      <c r="C2876" s="63">
        <v>27597.65</v>
      </c>
      <c r="D2876" s="64">
        <v>45519</v>
      </c>
      <c r="E2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7" spans="1:5" x14ac:dyDescent="0.45">
      <c r="A2877" s="61" t="s">
        <v>191</v>
      </c>
      <c r="B2877" s="62" t="s">
        <v>55</v>
      </c>
      <c r="C2877" s="63">
        <v>21634.94</v>
      </c>
      <c r="D2877" s="64">
        <v>45519</v>
      </c>
      <c r="E2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78" spans="1:5" x14ac:dyDescent="0.45">
      <c r="A2878" s="61" t="s">
        <v>191</v>
      </c>
      <c r="B2878" s="62" t="s">
        <v>57</v>
      </c>
      <c r="C2878" s="63">
        <v>43235.6</v>
      </c>
      <c r="D2878" s="64">
        <v>45877</v>
      </c>
      <c r="E2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79" spans="1:5" x14ac:dyDescent="0.45">
      <c r="A2879" s="61" t="s">
        <v>191</v>
      </c>
      <c r="B2879" s="62" t="s">
        <v>40</v>
      </c>
      <c r="C2879" s="63">
        <v>64584.35</v>
      </c>
      <c r="D2879" s="64">
        <v>44880</v>
      </c>
      <c r="E2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80" spans="1:5" x14ac:dyDescent="0.45">
      <c r="A2880" s="61" t="s">
        <v>191</v>
      </c>
      <c r="B2880" s="62" t="s">
        <v>41</v>
      </c>
      <c r="C2880" s="63">
        <v>67875</v>
      </c>
      <c r="D2880" s="64">
        <v>44925</v>
      </c>
      <c r="E2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881" spans="1:5" x14ac:dyDescent="0.45">
      <c r="A2881" s="61" t="s">
        <v>191</v>
      </c>
      <c r="B2881" s="62" t="s">
        <v>42</v>
      </c>
      <c r="C2881" s="63">
        <v>57196.65</v>
      </c>
      <c r="D2881" s="64">
        <v>45140</v>
      </c>
      <c r="E2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82" spans="1:5" x14ac:dyDescent="0.45">
      <c r="A2882" s="61" t="s">
        <v>191</v>
      </c>
      <c r="B2882" s="62" t="s">
        <v>43</v>
      </c>
      <c r="C2882" s="63">
        <v>72344.070000000007</v>
      </c>
      <c r="D2882" s="64">
        <v>45504</v>
      </c>
      <c r="E2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83" spans="1:5" x14ac:dyDescent="0.45">
      <c r="A2883" s="61" t="s">
        <v>191</v>
      </c>
      <c r="B2883" s="62" t="s">
        <v>44</v>
      </c>
      <c r="C2883" s="63">
        <v>72344.070000000007</v>
      </c>
      <c r="D2883" s="64">
        <v>45877</v>
      </c>
      <c r="E2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84" spans="1:5" x14ac:dyDescent="0.45">
      <c r="A2884" s="61" t="s">
        <v>191</v>
      </c>
      <c r="B2884" s="62" t="s">
        <v>45</v>
      </c>
      <c r="C2884" s="63">
        <v>32131.68</v>
      </c>
      <c r="D2884" s="64">
        <v>45412</v>
      </c>
      <c r="E2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85" spans="1:5" x14ac:dyDescent="0.45">
      <c r="A2885" s="61" t="s">
        <v>191</v>
      </c>
      <c r="B2885" s="62" t="s">
        <v>72</v>
      </c>
      <c r="C2885" s="63">
        <v>63235.29</v>
      </c>
      <c r="D2885" s="64">
        <v>45488</v>
      </c>
      <c r="E2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886" spans="1:5" x14ac:dyDescent="0.45">
      <c r="A2886" s="61" t="s">
        <v>191</v>
      </c>
      <c r="B2886" s="62" t="s">
        <v>74</v>
      </c>
      <c r="C2886" s="63">
        <v>69967.78</v>
      </c>
      <c r="D2886" s="64">
        <v>45853</v>
      </c>
      <c r="E2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87" spans="1:5" x14ac:dyDescent="0.45">
      <c r="A2887" s="61" t="s">
        <v>191</v>
      </c>
      <c r="B2887" s="62" t="s">
        <v>76</v>
      </c>
      <c r="C2887" s="63">
        <v>9126.26</v>
      </c>
      <c r="D2887" s="64">
        <v>45853</v>
      </c>
      <c r="E2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88" spans="1:5" x14ac:dyDescent="0.45">
      <c r="A2888" s="61" t="s">
        <v>191</v>
      </c>
      <c r="B2888" s="62" t="s">
        <v>78</v>
      </c>
      <c r="C2888" s="63">
        <v>8681.86</v>
      </c>
      <c r="D2888" s="64">
        <v>45853</v>
      </c>
      <c r="E2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89" spans="1:5" x14ac:dyDescent="0.45">
      <c r="A2889" s="61" t="s">
        <v>191</v>
      </c>
      <c r="B2889" s="62" t="s">
        <v>80</v>
      </c>
      <c r="C2889" s="63">
        <v>17429.810000000001</v>
      </c>
      <c r="D2889" s="64">
        <v>45541</v>
      </c>
      <c r="E2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0" spans="1:5" x14ac:dyDescent="0.45">
      <c r="A2890" s="61" t="s">
        <v>191</v>
      </c>
      <c r="B2890" s="62" t="s">
        <v>81</v>
      </c>
      <c r="C2890" s="63">
        <v>21931.83</v>
      </c>
      <c r="D2890" s="64">
        <v>45519</v>
      </c>
      <c r="E2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1" spans="1:5" x14ac:dyDescent="0.45">
      <c r="A2891" s="61" t="s">
        <v>191</v>
      </c>
      <c r="B2891" s="62" t="s">
        <v>83</v>
      </c>
      <c r="C2891" s="63">
        <v>21263.41</v>
      </c>
      <c r="D2891" s="64">
        <v>45519</v>
      </c>
      <c r="E2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2" spans="1:5" x14ac:dyDescent="0.45">
      <c r="A2892" s="61" t="s">
        <v>191</v>
      </c>
      <c r="B2892" s="62" t="s">
        <v>85</v>
      </c>
      <c r="C2892" s="63">
        <v>21263.41</v>
      </c>
      <c r="D2892" s="64">
        <v>45877</v>
      </c>
      <c r="E2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93" spans="1:5" x14ac:dyDescent="0.45">
      <c r="A2893" s="61" t="s">
        <v>191</v>
      </c>
      <c r="B2893" s="62" t="s">
        <v>87</v>
      </c>
      <c r="C2893" s="63">
        <v>32378.37</v>
      </c>
      <c r="D2893" s="64">
        <v>45519</v>
      </c>
      <c r="E2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4" spans="1:5" x14ac:dyDescent="0.45">
      <c r="A2894" s="61" t="s">
        <v>191</v>
      </c>
      <c r="B2894" s="62" t="s">
        <v>89</v>
      </c>
      <c r="C2894" s="63">
        <v>21371.89</v>
      </c>
      <c r="D2894" s="64">
        <v>45519</v>
      </c>
      <c r="E2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5" spans="1:5" x14ac:dyDescent="0.45">
      <c r="A2895" s="61" t="s">
        <v>191</v>
      </c>
      <c r="B2895" s="62" t="s">
        <v>91</v>
      </c>
      <c r="C2895" s="63">
        <v>21371.89</v>
      </c>
      <c r="D2895" s="64">
        <v>45762</v>
      </c>
      <c r="E2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6" spans="1:5" x14ac:dyDescent="0.45">
      <c r="A2896" s="61" t="s">
        <v>191</v>
      </c>
      <c r="B2896" s="62" t="s">
        <v>93</v>
      </c>
      <c r="C2896" s="63">
        <v>203237.39</v>
      </c>
      <c r="D2896" s="64">
        <v>45519</v>
      </c>
      <c r="E2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7" spans="1:5" x14ac:dyDescent="0.45">
      <c r="A2897" s="61" t="s">
        <v>191</v>
      </c>
      <c r="B2897" s="62" t="s">
        <v>95</v>
      </c>
      <c r="C2897" s="63">
        <v>2731.69</v>
      </c>
      <c r="D2897" s="64">
        <v>45961</v>
      </c>
      <c r="E2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898" spans="1:5" x14ac:dyDescent="0.45">
      <c r="A2898" s="61" t="s">
        <v>192</v>
      </c>
      <c r="B2898" s="62" t="s">
        <v>47</v>
      </c>
      <c r="C2898" s="63">
        <v>6670.23</v>
      </c>
      <c r="D2898" s="64">
        <v>45519</v>
      </c>
      <c r="E2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899" spans="1:5" x14ac:dyDescent="0.45">
      <c r="A2899" s="61" t="s">
        <v>192</v>
      </c>
      <c r="B2899" s="62" t="s">
        <v>49</v>
      </c>
      <c r="C2899" s="63">
        <v>6450.34</v>
      </c>
      <c r="D2899" s="64">
        <v>45519</v>
      </c>
      <c r="E2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00" spans="1:5" x14ac:dyDescent="0.45">
      <c r="A2900" s="61" t="s">
        <v>192</v>
      </c>
      <c r="B2900" s="62" t="s">
        <v>51</v>
      </c>
      <c r="C2900" s="63">
        <v>6450.34</v>
      </c>
      <c r="D2900" s="64">
        <v>45877</v>
      </c>
      <c r="E2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01" spans="1:5" x14ac:dyDescent="0.45">
      <c r="A2901" s="61" t="s">
        <v>192</v>
      </c>
      <c r="B2901" s="62" t="s">
        <v>53</v>
      </c>
      <c r="C2901" s="63">
        <v>7624.17</v>
      </c>
      <c r="D2901" s="64">
        <v>45519</v>
      </c>
      <c r="E2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02" spans="1:5" x14ac:dyDescent="0.45">
      <c r="A2902" s="61" t="s">
        <v>192</v>
      </c>
      <c r="B2902" s="62" t="s">
        <v>55</v>
      </c>
      <c r="C2902" s="63">
        <v>5976.91</v>
      </c>
      <c r="D2902" s="64">
        <v>45519</v>
      </c>
      <c r="E2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03" spans="1:5" x14ac:dyDescent="0.45">
      <c r="A2903" s="61" t="s">
        <v>192</v>
      </c>
      <c r="B2903" s="62" t="s">
        <v>57</v>
      </c>
      <c r="C2903" s="63">
        <v>11944.34</v>
      </c>
      <c r="D2903" s="64">
        <v>45877</v>
      </c>
      <c r="E2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04" spans="1:5" x14ac:dyDescent="0.45">
      <c r="A2904" s="61" t="s">
        <v>192</v>
      </c>
      <c r="B2904" s="62" t="s">
        <v>40</v>
      </c>
      <c r="C2904" s="63">
        <v>17842.18</v>
      </c>
      <c r="D2904" s="64">
        <v>44880</v>
      </c>
      <c r="E2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05" spans="1:5" x14ac:dyDescent="0.45">
      <c r="A2905" s="61" t="s">
        <v>192</v>
      </c>
      <c r="B2905" s="62" t="s">
        <v>41</v>
      </c>
      <c r="C2905" s="63">
        <v>18751.27</v>
      </c>
      <c r="D2905" s="64">
        <v>44925</v>
      </c>
      <c r="E2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06" spans="1:5" x14ac:dyDescent="0.45">
      <c r="A2906" s="61" t="s">
        <v>192</v>
      </c>
      <c r="B2906" s="62" t="s">
        <v>42</v>
      </c>
      <c r="C2906" s="63">
        <v>15801.25</v>
      </c>
      <c r="D2906" s="64">
        <v>45139</v>
      </c>
      <c r="E2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07" spans="1:5" x14ac:dyDescent="0.45">
      <c r="A2907" s="61" t="s">
        <v>192</v>
      </c>
      <c r="B2907" s="62" t="s">
        <v>43</v>
      </c>
      <c r="C2907" s="63">
        <v>19985.900000000001</v>
      </c>
      <c r="D2907" s="64">
        <v>45504</v>
      </c>
      <c r="E2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08" spans="1:5" x14ac:dyDescent="0.45">
      <c r="A2908" s="61" t="s">
        <v>192</v>
      </c>
      <c r="B2908" s="62" t="s">
        <v>44</v>
      </c>
      <c r="C2908" s="63">
        <v>19985.900000000001</v>
      </c>
      <c r="D2908" s="64">
        <v>45877</v>
      </c>
      <c r="E2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09" spans="1:5" x14ac:dyDescent="0.45">
      <c r="A2909" s="61" t="s">
        <v>192</v>
      </c>
      <c r="B2909" s="62" t="s">
        <v>45</v>
      </c>
      <c r="C2909" s="63">
        <v>8876.75</v>
      </c>
      <c r="D2909" s="64">
        <v>45412</v>
      </c>
      <c r="E2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10" spans="1:5" x14ac:dyDescent="0.45">
      <c r="A2910" s="61" t="s">
        <v>192</v>
      </c>
      <c r="B2910" s="62" t="s">
        <v>66</v>
      </c>
      <c r="C2910" s="63">
        <v>6351.93</v>
      </c>
      <c r="D2910" s="64">
        <v>44985</v>
      </c>
      <c r="E2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11" spans="1:5" x14ac:dyDescent="0.45">
      <c r="A2911" s="61" t="s">
        <v>192</v>
      </c>
      <c r="B2911" s="62" t="s">
        <v>68</v>
      </c>
      <c r="C2911" s="63">
        <v>14819.19</v>
      </c>
      <c r="D2911" s="64">
        <v>44985</v>
      </c>
      <c r="E2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12" spans="1:5" x14ac:dyDescent="0.45">
      <c r="A2912" s="61" t="s">
        <v>192</v>
      </c>
      <c r="B2912" s="62" t="s">
        <v>70</v>
      </c>
      <c r="C2912" s="63">
        <v>11149.29</v>
      </c>
      <c r="D2912" s="64">
        <v>45127</v>
      </c>
      <c r="E2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13" spans="1:5" x14ac:dyDescent="0.45">
      <c r="A2913" s="61" t="s">
        <v>192</v>
      </c>
      <c r="B2913" s="62" t="s">
        <v>72</v>
      </c>
      <c r="C2913" s="63">
        <v>17469.490000000002</v>
      </c>
      <c r="D2913" s="64">
        <v>45488</v>
      </c>
      <c r="E2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14" spans="1:5" x14ac:dyDescent="0.45">
      <c r="A2914" s="61" t="s">
        <v>192</v>
      </c>
      <c r="B2914" s="62" t="s">
        <v>74</v>
      </c>
      <c r="C2914" s="63">
        <v>19329.419999999998</v>
      </c>
      <c r="D2914" s="64">
        <v>45853</v>
      </c>
      <c r="E2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15" spans="1:5" x14ac:dyDescent="0.45">
      <c r="A2915" s="61" t="s">
        <v>192</v>
      </c>
      <c r="B2915" s="62" t="s">
        <v>76</v>
      </c>
      <c r="C2915" s="63">
        <v>2521.2399999999998</v>
      </c>
      <c r="D2915" s="64">
        <v>45853</v>
      </c>
      <c r="E2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16" spans="1:5" x14ac:dyDescent="0.45">
      <c r="A2916" s="61" t="s">
        <v>192</v>
      </c>
      <c r="B2916" s="62" t="s">
        <v>78</v>
      </c>
      <c r="C2916" s="63">
        <v>2398.4699999999998</v>
      </c>
      <c r="D2916" s="64">
        <v>45853</v>
      </c>
      <c r="E2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17" spans="1:5" x14ac:dyDescent="0.45">
      <c r="A2917" s="61" t="s">
        <v>192</v>
      </c>
      <c r="B2917" s="62" t="s">
        <v>80</v>
      </c>
      <c r="C2917" s="63">
        <v>4815.1899999999996</v>
      </c>
      <c r="D2917" s="64">
        <v>45546</v>
      </c>
      <c r="E2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18" spans="1:5" x14ac:dyDescent="0.45">
      <c r="A2918" s="61" t="s">
        <v>192</v>
      </c>
      <c r="B2918" s="62" t="s">
        <v>81</v>
      </c>
      <c r="C2918" s="63">
        <v>6058.93</v>
      </c>
      <c r="D2918" s="64">
        <v>45519</v>
      </c>
      <c r="E2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19" spans="1:5" x14ac:dyDescent="0.45">
      <c r="A2919" s="61" t="s">
        <v>192</v>
      </c>
      <c r="B2919" s="62" t="s">
        <v>83</v>
      </c>
      <c r="C2919" s="63">
        <v>5874.27</v>
      </c>
      <c r="D2919" s="64">
        <v>45519</v>
      </c>
      <c r="E2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0" spans="1:5" x14ac:dyDescent="0.45">
      <c r="A2920" s="61" t="s">
        <v>192</v>
      </c>
      <c r="B2920" s="62" t="s">
        <v>85</v>
      </c>
      <c r="C2920" s="63">
        <v>5874.27</v>
      </c>
      <c r="D2920" s="64">
        <v>45877</v>
      </c>
      <c r="E2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21" spans="1:5" x14ac:dyDescent="0.45">
      <c r="A2921" s="61" t="s">
        <v>192</v>
      </c>
      <c r="B2921" s="62" t="s">
        <v>87</v>
      </c>
      <c r="C2921" s="63">
        <v>8944.9</v>
      </c>
      <c r="D2921" s="64">
        <v>45519</v>
      </c>
      <c r="E2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2" spans="1:5" x14ac:dyDescent="0.45">
      <c r="A2922" s="61" t="s">
        <v>192</v>
      </c>
      <c r="B2922" s="62" t="s">
        <v>89</v>
      </c>
      <c r="C2922" s="63">
        <v>5904.23</v>
      </c>
      <c r="D2922" s="64">
        <v>45519</v>
      </c>
      <c r="E2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3" spans="1:5" x14ac:dyDescent="0.45">
      <c r="A2923" s="61" t="s">
        <v>192</v>
      </c>
      <c r="B2923" s="62" t="s">
        <v>91</v>
      </c>
      <c r="C2923" s="63">
        <v>5904.23</v>
      </c>
      <c r="D2923" s="64">
        <v>45762</v>
      </c>
      <c r="E2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4" spans="1:5" x14ac:dyDescent="0.45">
      <c r="A2924" s="61" t="s">
        <v>192</v>
      </c>
      <c r="B2924" s="62" t="s">
        <v>93</v>
      </c>
      <c r="C2924" s="63">
        <v>56146.720000000001</v>
      </c>
      <c r="D2924" s="64">
        <v>45519</v>
      </c>
      <c r="E2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5" spans="1:5" x14ac:dyDescent="0.45">
      <c r="A2925" s="61" t="s">
        <v>192</v>
      </c>
      <c r="B2925" s="62" t="s">
        <v>95</v>
      </c>
      <c r="C2925" s="63">
        <v>754.66</v>
      </c>
      <c r="D2925" s="64">
        <v>45961</v>
      </c>
      <c r="E2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26" spans="1:5" x14ac:dyDescent="0.45">
      <c r="A2926" s="61" t="s">
        <v>193</v>
      </c>
      <c r="B2926" s="62" t="s">
        <v>47</v>
      </c>
      <c r="C2926" s="63">
        <v>10540.06</v>
      </c>
      <c r="D2926" s="64">
        <v>45519</v>
      </c>
      <c r="E2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7" spans="1:5" x14ac:dyDescent="0.45">
      <c r="A2927" s="61" t="s">
        <v>193</v>
      </c>
      <c r="B2927" s="62" t="s">
        <v>49</v>
      </c>
      <c r="C2927" s="63">
        <v>10192.61</v>
      </c>
      <c r="D2927" s="64">
        <v>45519</v>
      </c>
      <c r="E2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28" spans="1:5" x14ac:dyDescent="0.45">
      <c r="A2928" s="61" t="s">
        <v>193</v>
      </c>
      <c r="B2928" s="62" t="s">
        <v>51</v>
      </c>
      <c r="C2928" s="63">
        <v>10192.61</v>
      </c>
      <c r="D2928" s="64">
        <v>45877</v>
      </c>
      <c r="E2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29" spans="1:5" x14ac:dyDescent="0.45">
      <c r="A2929" s="61" t="s">
        <v>193</v>
      </c>
      <c r="B2929" s="62" t="s">
        <v>53</v>
      </c>
      <c r="C2929" s="63">
        <v>12047.46</v>
      </c>
      <c r="D2929" s="64">
        <v>45519</v>
      </c>
      <c r="E2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30" spans="1:5" x14ac:dyDescent="0.45">
      <c r="A2930" s="61" t="s">
        <v>193</v>
      </c>
      <c r="B2930" s="62" t="s">
        <v>55</v>
      </c>
      <c r="C2930" s="63">
        <v>9444.5</v>
      </c>
      <c r="D2930" s="64">
        <v>45519</v>
      </c>
      <c r="E2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31" spans="1:5" x14ac:dyDescent="0.45">
      <c r="A2931" s="61" t="s">
        <v>193</v>
      </c>
      <c r="B2931" s="62" t="s">
        <v>57</v>
      </c>
      <c r="C2931" s="63">
        <v>18874.04</v>
      </c>
      <c r="D2931" s="64">
        <v>45877</v>
      </c>
      <c r="E2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32" spans="1:5" x14ac:dyDescent="0.45">
      <c r="A2932" s="61" t="s">
        <v>193</v>
      </c>
      <c r="B2932" s="62" t="s">
        <v>40</v>
      </c>
      <c r="C2932" s="63">
        <v>28193.599999999999</v>
      </c>
      <c r="D2932" s="64">
        <v>44880</v>
      </c>
      <c r="E2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33" spans="1:5" x14ac:dyDescent="0.45">
      <c r="A2933" s="61" t="s">
        <v>193</v>
      </c>
      <c r="B2933" s="62" t="s">
        <v>41</v>
      </c>
      <c r="C2933" s="63">
        <v>29630.1</v>
      </c>
      <c r="D2933" s="64">
        <v>44925</v>
      </c>
      <c r="E2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34" spans="1:5" x14ac:dyDescent="0.45">
      <c r="A2934" s="61" t="s">
        <v>193</v>
      </c>
      <c r="B2934" s="62" t="s">
        <v>42</v>
      </c>
      <c r="C2934" s="63">
        <v>24968.58</v>
      </c>
      <c r="D2934" s="64">
        <v>45140</v>
      </c>
      <c r="E2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35" spans="1:5" x14ac:dyDescent="0.45">
      <c r="A2935" s="61" t="s">
        <v>193</v>
      </c>
      <c r="B2935" s="62" t="s">
        <v>43</v>
      </c>
      <c r="C2935" s="63">
        <v>31581.03</v>
      </c>
      <c r="D2935" s="64">
        <v>45504</v>
      </c>
      <c r="E2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36" spans="1:5" x14ac:dyDescent="0.45">
      <c r="A2936" s="61" t="s">
        <v>193</v>
      </c>
      <c r="B2936" s="62" t="s">
        <v>44</v>
      </c>
      <c r="C2936" s="63">
        <v>31581.03</v>
      </c>
      <c r="D2936" s="64">
        <v>45877</v>
      </c>
      <c r="E2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37" spans="1:5" x14ac:dyDescent="0.45">
      <c r="A2937" s="61" t="s">
        <v>193</v>
      </c>
      <c r="B2937" s="62" t="s">
        <v>45</v>
      </c>
      <c r="C2937" s="63">
        <v>14026.74</v>
      </c>
      <c r="D2937" s="64">
        <v>45412</v>
      </c>
      <c r="E2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38" spans="1:5" x14ac:dyDescent="0.45">
      <c r="A2938" s="61" t="s">
        <v>193</v>
      </c>
      <c r="B2938" s="62" t="s">
        <v>66</v>
      </c>
      <c r="C2938" s="63">
        <v>10037.1</v>
      </c>
      <c r="D2938" s="64">
        <v>44985</v>
      </c>
      <c r="E2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39" spans="1:5" x14ac:dyDescent="0.45">
      <c r="A2939" s="61" t="s">
        <v>193</v>
      </c>
      <c r="B2939" s="62" t="s">
        <v>68</v>
      </c>
      <c r="C2939" s="63">
        <v>23416.77</v>
      </c>
      <c r="D2939" s="64">
        <v>44985</v>
      </c>
      <c r="E2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40" spans="1:5" x14ac:dyDescent="0.45">
      <c r="A2940" s="61" t="s">
        <v>193</v>
      </c>
      <c r="B2940" s="62" t="s">
        <v>70</v>
      </c>
      <c r="C2940" s="63">
        <v>17617.72</v>
      </c>
      <c r="D2940" s="64">
        <v>45127</v>
      </c>
      <c r="E2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41" spans="1:5" x14ac:dyDescent="0.45">
      <c r="A2941" s="61" t="s">
        <v>193</v>
      </c>
      <c r="B2941" s="62" t="s">
        <v>72</v>
      </c>
      <c r="C2941" s="63">
        <v>27604.69</v>
      </c>
      <c r="D2941" s="64">
        <v>45488</v>
      </c>
      <c r="E2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42" spans="1:5" x14ac:dyDescent="0.45">
      <c r="A2942" s="61" t="s">
        <v>193</v>
      </c>
      <c r="B2942" s="62" t="s">
        <v>74</v>
      </c>
      <c r="C2942" s="63">
        <v>30543.68</v>
      </c>
      <c r="D2942" s="64">
        <v>45853</v>
      </c>
      <c r="E2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3" spans="1:5" x14ac:dyDescent="0.45">
      <c r="A2943" s="61" t="s">
        <v>193</v>
      </c>
      <c r="B2943" s="62" t="s">
        <v>76</v>
      </c>
      <c r="C2943" s="63">
        <v>3983.97</v>
      </c>
      <c r="D2943" s="64">
        <v>45853</v>
      </c>
      <c r="E2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4" spans="1:5" x14ac:dyDescent="0.45">
      <c r="A2944" s="61" t="s">
        <v>193</v>
      </c>
      <c r="B2944" s="62" t="s">
        <v>78</v>
      </c>
      <c r="C2944" s="63">
        <v>3789.97</v>
      </c>
      <c r="D2944" s="64">
        <v>45853</v>
      </c>
      <c r="E2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5" spans="1:5" x14ac:dyDescent="0.45">
      <c r="A2945" s="61" t="s">
        <v>193</v>
      </c>
      <c r="B2945" s="62" t="s">
        <v>80</v>
      </c>
      <c r="C2945" s="63">
        <v>7608.8</v>
      </c>
      <c r="D2945" s="64">
        <v>45541</v>
      </c>
      <c r="E2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6" spans="1:5" x14ac:dyDescent="0.45">
      <c r="A2946" s="61" t="s">
        <v>193</v>
      </c>
      <c r="B2946" s="62" t="s">
        <v>81</v>
      </c>
      <c r="C2946" s="63">
        <v>9574.11</v>
      </c>
      <c r="D2946" s="64">
        <v>45519</v>
      </c>
      <c r="E2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7" spans="1:5" x14ac:dyDescent="0.45">
      <c r="A2947" s="61" t="s">
        <v>193</v>
      </c>
      <c r="B2947" s="62" t="s">
        <v>83</v>
      </c>
      <c r="C2947" s="63">
        <v>9282.31</v>
      </c>
      <c r="D2947" s="64">
        <v>45519</v>
      </c>
      <c r="E2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48" spans="1:5" x14ac:dyDescent="0.45">
      <c r="A2948" s="61" t="s">
        <v>193</v>
      </c>
      <c r="B2948" s="62" t="s">
        <v>85</v>
      </c>
      <c r="C2948" s="63">
        <v>9282.31</v>
      </c>
      <c r="D2948" s="64">
        <v>45877</v>
      </c>
      <c r="E2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49" spans="1:5" x14ac:dyDescent="0.45">
      <c r="A2949" s="61" t="s">
        <v>193</v>
      </c>
      <c r="B2949" s="62" t="s">
        <v>87</v>
      </c>
      <c r="C2949" s="63">
        <v>14134.43</v>
      </c>
      <c r="D2949" s="64">
        <v>45519</v>
      </c>
      <c r="E2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0" spans="1:5" x14ac:dyDescent="0.45">
      <c r="A2950" s="61" t="s">
        <v>193</v>
      </c>
      <c r="B2950" s="62" t="s">
        <v>89</v>
      </c>
      <c r="C2950" s="63">
        <v>9329.67</v>
      </c>
      <c r="D2950" s="64">
        <v>45519</v>
      </c>
      <c r="E2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1" spans="1:5" x14ac:dyDescent="0.45">
      <c r="A2951" s="61" t="s">
        <v>193</v>
      </c>
      <c r="B2951" s="62" t="s">
        <v>91</v>
      </c>
      <c r="C2951" s="63">
        <v>9329.67</v>
      </c>
      <c r="D2951" s="64">
        <v>45762</v>
      </c>
      <c r="E2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2" spans="1:5" x14ac:dyDescent="0.45">
      <c r="A2952" s="61" t="s">
        <v>193</v>
      </c>
      <c r="B2952" s="62" t="s">
        <v>93</v>
      </c>
      <c r="C2952" s="63">
        <v>88721.1</v>
      </c>
      <c r="D2952" s="64">
        <v>45519</v>
      </c>
      <c r="E2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3" spans="1:5" x14ac:dyDescent="0.45">
      <c r="A2953" s="61" t="s">
        <v>193</v>
      </c>
      <c r="B2953" s="62" t="s">
        <v>95</v>
      </c>
      <c r="C2953" s="63">
        <v>1192.49</v>
      </c>
      <c r="D2953" s="64">
        <v>45961</v>
      </c>
      <c r="E2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54" spans="1:5" x14ac:dyDescent="0.45">
      <c r="A2954" s="61" t="s">
        <v>194</v>
      </c>
      <c r="B2954" s="62" t="s">
        <v>47</v>
      </c>
      <c r="C2954" s="63">
        <v>1955.94</v>
      </c>
      <c r="D2954" s="64">
        <v>45519</v>
      </c>
      <c r="E2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5" spans="1:5" x14ac:dyDescent="0.45">
      <c r="A2955" s="61" t="s">
        <v>194</v>
      </c>
      <c r="B2955" s="62" t="s">
        <v>49</v>
      </c>
      <c r="C2955" s="63">
        <v>1891.46</v>
      </c>
      <c r="D2955" s="64">
        <v>45519</v>
      </c>
      <c r="E2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6" spans="1:5" x14ac:dyDescent="0.45">
      <c r="A2956" s="61" t="s">
        <v>194</v>
      </c>
      <c r="B2956" s="62" t="s">
        <v>51</v>
      </c>
      <c r="C2956" s="63">
        <v>1891.46</v>
      </c>
      <c r="D2956" s="64">
        <v>45877</v>
      </c>
      <c r="E2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57" spans="1:5" x14ac:dyDescent="0.45">
      <c r="A2957" s="61" t="s">
        <v>194</v>
      </c>
      <c r="B2957" s="62" t="s">
        <v>53</v>
      </c>
      <c r="C2957" s="63">
        <v>2235.67</v>
      </c>
      <c r="D2957" s="64">
        <v>45519</v>
      </c>
      <c r="E2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8" spans="1:5" x14ac:dyDescent="0.45">
      <c r="A2958" s="61" t="s">
        <v>194</v>
      </c>
      <c r="B2958" s="62" t="s">
        <v>55</v>
      </c>
      <c r="C2958" s="63">
        <v>1752.63</v>
      </c>
      <c r="D2958" s="64">
        <v>45519</v>
      </c>
      <c r="E2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59" spans="1:5" x14ac:dyDescent="0.45">
      <c r="A2959" s="61" t="s">
        <v>194</v>
      </c>
      <c r="B2959" s="62" t="s">
        <v>57</v>
      </c>
      <c r="C2959" s="63">
        <v>3502.49</v>
      </c>
      <c r="D2959" s="64">
        <v>45877</v>
      </c>
      <c r="E2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60" spans="1:5" x14ac:dyDescent="0.45">
      <c r="A2960" s="61" t="s">
        <v>194</v>
      </c>
      <c r="B2960" s="62" t="s">
        <v>40</v>
      </c>
      <c r="C2960" s="63">
        <v>5231.9399999999996</v>
      </c>
      <c r="D2960" s="64">
        <v>44880</v>
      </c>
      <c r="E2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61" spans="1:5" x14ac:dyDescent="0.45">
      <c r="A2961" s="61" t="s">
        <v>194</v>
      </c>
      <c r="B2961" s="62" t="s">
        <v>41</v>
      </c>
      <c r="C2961" s="63">
        <v>5498.51</v>
      </c>
      <c r="D2961" s="64">
        <v>44925</v>
      </c>
      <c r="E2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62" spans="1:5" x14ac:dyDescent="0.45">
      <c r="A2962" s="61" t="s">
        <v>194</v>
      </c>
      <c r="B2962" s="62" t="s">
        <v>42</v>
      </c>
      <c r="C2962" s="63">
        <v>4633.47</v>
      </c>
      <c r="D2962" s="64">
        <v>45140</v>
      </c>
      <c r="E2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63" spans="1:5" x14ac:dyDescent="0.45">
      <c r="A2963" s="61" t="s">
        <v>194</v>
      </c>
      <c r="B2963" s="62" t="s">
        <v>43</v>
      </c>
      <c r="C2963" s="63">
        <v>5860.55</v>
      </c>
      <c r="D2963" s="64">
        <v>45504</v>
      </c>
      <c r="E2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64" spans="1:5" x14ac:dyDescent="0.45">
      <c r="A2964" s="61" t="s">
        <v>194</v>
      </c>
      <c r="B2964" s="62" t="s">
        <v>44</v>
      </c>
      <c r="C2964" s="63">
        <v>5860.55</v>
      </c>
      <c r="D2964" s="64">
        <v>45877</v>
      </c>
      <c r="E2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65" spans="1:5" x14ac:dyDescent="0.45">
      <c r="A2965" s="61" t="s">
        <v>194</v>
      </c>
      <c r="B2965" s="62" t="s">
        <v>45</v>
      </c>
      <c r="C2965" s="63">
        <v>2602.9699999999998</v>
      </c>
      <c r="D2965" s="64">
        <v>45412</v>
      </c>
      <c r="E2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66" spans="1:5" x14ac:dyDescent="0.45">
      <c r="A2966" s="61" t="s">
        <v>194</v>
      </c>
      <c r="B2966" s="62" t="s">
        <v>76</v>
      </c>
      <c r="C2966" s="63">
        <v>739.31</v>
      </c>
      <c r="D2966" s="64">
        <v>45853</v>
      </c>
      <c r="E2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67" spans="1:5" x14ac:dyDescent="0.45">
      <c r="A2967" s="61" t="s">
        <v>194</v>
      </c>
      <c r="B2967" s="62" t="s">
        <v>78</v>
      </c>
      <c r="C2967" s="63">
        <v>703.31</v>
      </c>
      <c r="D2967" s="64">
        <v>45853</v>
      </c>
      <c r="E2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68" spans="1:5" x14ac:dyDescent="0.45">
      <c r="A2968" s="61" t="s">
        <v>194</v>
      </c>
      <c r="B2968" s="62" t="s">
        <v>81</v>
      </c>
      <c r="C2968" s="63">
        <v>1776.68</v>
      </c>
      <c r="D2968" s="64">
        <v>45519</v>
      </c>
      <c r="E2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69" spans="1:5" x14ac:dyDescent="0.45">
      <c r="A2969" s="61" t="s">
        <v>194</v>
      </c>
      <c r="B2969" s="62" t="s">
        <v>83</v>
      </c>
      <c r="C2969" s="63">
        <v>1722.54</v>
      </c>
      <c r="D2969" s="64">
        <v>45519</v>
      </c>
      <c r="E2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0" spans="1:5" x14ac:dyDescent="0.45">
      <c r="A2970" s="61" t="s">
        <v>194</v>
      </c>
      <c r="B2970" s="62" t="s">
        <v>85</v>
      </c>
      <c r="C2970" s="63">
        <v>1722.54</v>
      </c>
      <c r="D2970" s="64">
        <v>45877</v>
      </c>
      <c r="E2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71" spans="1:5" x14ac:dyDescent="0.45">
      <c r="A2971" s="61" t="s">
        <v>194</v>
      </c>
      <c r="B2971" s="62" t="s">
        <v>87</v>
      </c>
      <c r="C2971" s="63">
        <v>2622.95</v>
      </c>
      <c r="D2971" s="64">
        <v>45519</v>
      </c>
      <c r="E2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2" spans="1:5" x14ac:dyDescent="0.45">
      <c r="A2972" s="61" t="s">
        <v>194</v>
      </c>
      <c r="B2972" s="62" t="s">
        <v>89</v>
      </c>
      <c r="C2972" s="63">
        <v>1731.32</v>
      </c>
      <c r="D2972" s="64">
        <v>45519</v>
      </c>
      <c r="E2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3" spans="1:5" x14ac:dyDescent="0.45">
      <c r="A2973" s="61" t="s">
        <v>194</v>
      </c>
      <c r="B2973" s="62" t="s">
        <v>91</v>
      </c>
      <c r="C2973" s="63">
        <v>1731.32</v>
      </c>
      <c r="D2973" s="64">
        <v>45762</v>
      </c>
      <c r="E2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4" spans="1:5" x14ac:dyDescent="0.45">
      <c r="A2974" s="61" t="s">
        <v>194</v>
      </c>
      <c r="B2974" s="62" t="s">
        <v>93</v>
      </c>
      <c r="C2974" s="63">
        <v>16464.13</v>
      </c>
      <c r="D2974" s="64">
        <v>45519</v>
      </c>
      <c r="E2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5" spans="1:5" x14ac:dyDescent="0.45">
      <c r="A2975" s="61" t="s">
        <v>194</v>
      </c>
      <c r="B2975" s="62" t="s">
        <v>95</v>
      </c>
      <c r="C2975" s="63">
        <v>221.29</v>
      </c>
      <c r="D2975" s="64">
        <v>45961</v>
      </c>
      <c r="E2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76" spans="1:5" x14ac:dyDescent="0.45">
      <c r="A2976" s="61" t="s">
        <v>195</v>
      </c>
      <c r="B2976" s="62" t="s">
        <v>47</v>
      </c>
      <c r="C2976" s="63">
        <v>3631.05</v>
      </c>
      <c r="D2976" s="64">
        <v>45519</v>
      </c>
      <c r="E2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7" spans="1:5" x14ac:dyDescent="0.45">
      <c r="A2977" s="61" t="s">
        <v>195</v>
      </c>
      <c r="B2977" s="62" t="s">
        <v>49</v>
      </c>
      <c r="C2977" s="63">
        <v>3511.35</v>
      </c>
      <c r="D2977" s="64">
        <v>45519</v>
      </c>
      <c r="E2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78" spans="1:5" x14ac:dyDescent="0.45">
      <c r="A2978" s="61" t="s">
        <v>195</v>
      </c>
      <c r="B2978" s="62" t="s">
        <v>51</v>
      </c>
      <c r="C2978" s="63">
        <v>3511.35</v>
      </c>
      <c r="D2978" s="64">
        <v>45877</v>
      </c>
      <c r="E2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79" spans="1:5" x14ac:dyDescent="0.45">
      <c r="A2979" s="61" t="s">
        <v>195</v>
      </c>
      <c r="B2979" s="62" t="s">
        <v>53</v>
      </c>
      <c r="C2979" s="63">
        <v>4150.3500000000004</v>
      </c>
      <c r="D2979" s="64">
        <v>45519</v>
      </c>
      <c r="E2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80" spans="1:5" x14ac:dyDescent="0.45">
      <c r="A2980" s="61" t="s">
        <v>195</v>
      </c>
      <c r="B2980" s="62" t="s">
        <v>55</v>
      </c>
      <c r="C2980" s="63">
        <v>3253.63</v>
      </c>
      <c r="D2980" s="64">
        <v>45519</v>
      </c>
      <c r="E2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81" spans="1:5" x14ac:dyDescent="0.45">
      <c r="A2981" s="61" t="s">
        <v>195</v>
      </c>
      <c r="B2981" s="62" t="s">
        <v>57</v>
      </c>
      <c r="C2981" s="63">
        <v>6502.1</v>
      </c>
      <c r="D2981" s="64">
        <v>45877</v>
      </c>
      <c r="E2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82" spans="1:5" x14ac:dyDescent="0.45">
      <c r="A2982" s="61" t="s">
        <v>195</v>
      </c>
      <c r="B2982" s="62" t="s">
        <v>40</v>
      </c>
      <c r="C2982" s="63">
        <v>9712.69</v>
      </c>
      <c r="D2982" s="64">
        <v>44880</v>
      </c>
      <c r="E2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83" spans="1:5" x14ac:dyDescent="0.45">
      <c r="A2983" s="61" t="s">
        <v>195</v>
      </c>
      <c r="B2983" s="62" t="s">
        <v>41</v>
      </c>
      <c r="C2983" s="63">
        <v>10207.57</v>
      </c>
      <c r="D2983" s="64">
        <v>44925</v>
      </c>
      <c r="E2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84" spans="1:5" x14ac:dyDescent="0.45">
      <c r="A2984" s="61" t="s">
        <v>195</v>
      </c>
      <c r="B2984" s="62" t="s">
        <v>42</v>
      </c>
      <c r="C2984" s="63">
        <v>8601.67</v>
      </c>
      <c r="D2984" s="64">
        <v>45140</v>
      </c>
      <c r="E2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85" spans="1:5" x14ac:dyDescent="0.45">
      <c r="A2985" s="61" t="s">
        <v>195</v>
      </c>
      <c r="B2985" s="62" t="s">
        <v>43</v>
      </c>
      <c r="C2985" s="63">
        <v>10879.66</v>
      </c>
      <c r="D2985" s="64">
        <v>45504</v>
      </c>
      <c r="E2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86" spans="1:5" x14ac:dyDescent="0.45">
      <c r="A2986" s="61" t="s">
        <v>195</v>
      </c>
      <c r="B2986" s="62" t="s">
        <v>44</v>
      </c>
      <c r="C2986" s="63">
        <v>10879.66</v>
      </c>
      <c r="D2986" s="64">
        <v>45877</v>
      </c>
      <c r="E2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87" spans="1:5" x14ac:dyDescent="0.45">
      <c r="A2987" s="61" t="s">
        <v>195</v>
      </c>
      <c r="B2987" s="62" t="s">
        <v>45</v>
      </c>
      <c r="C2987" s="63">
        <v>4832.21</v>
      </c>
      <c r="D2987" s="64">
        <v>45412</v>
      </c>
      <c r="E2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88" spans="1:5" x14ac:dyDescent="0.45">
      <c r="A2988" s="61" t="s">
        <v>195</v>
      </c>
      <c r="B2988" s="62" t="s">
        <v>66</v>
      </c>
      <c r="C2988" s="63">
        <v>3457.78</v>
      </c>
      <c r="D2988" s="64">
        <v>44985</v>
      </c>
      <c r="E2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89" spans="1:5" x14ac:dyDescent="0.45">
      <c r="A2989" s="61" t="s">
        <v>195</v>
      </c>
      <c r="B2989" s="62" t="s">
        <v>68</v>
      </c>
      <c r="C2989" s="63">
        <v>8067.07</v>
      </c>
      <c r="D2989" s="64">
        <v>44985</v>
      </c>
      <c r="E2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90" spans="1:5" x14ac:dyDescent="0.45">
      <c r="A2990" s="61" t="s">
        <v>195</v>
      </c>
      <c r="B2990" s="62" t="s">
        <v>70</v>
      </c>
      <c r="C2990" s="63">
        <v>6069.3</v>
      </c>
      <c r="D2990" s="64">
        <v>45127</v>
      </c>
      <c r="E2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2991" spans="1:5" x14ac:dyDescent="0.45">
      <c r="A2991" s="61" t="s">
        <v>195</v>
      </c>
      <c r="B2991" s="62" t="s">
        <v>72</v>
      </c>
      <c r="C2991" s="63">
        <v>9509.81</v>
      </c>
      <c r="D2991" s="64">
        <v>45488</v>
      </c>
      <c r="E2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2992" spans="1:5" x14ac:dyDescent="0.45">
      <c r="A2992" s="61" t="s">
        <v>195</v>
      </c>
      <c r="B2992" s="62" t="s">
        <v>74</v>
      </c>
      <c r="C2992" s="63">
        <v>10522.29</v>
      </c>
      <c r="D2992" s="64">
        <v>45853</v>
      </c>
      <c r="E2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3" spans="1:5" x14ac:dyDescent="0.45">
      <c r="A2993" s="61" t="s">
        <v>195</v>
      </c>
      <c r="B2993" s="62" t="s">
        <v>76</v>
      </c>
      <c r="C2993" s="63">
        <v>1372.48</v>
      </c>
      <c r="D2993" s="64">
        <v>45853</v>
      </c>
      <c r="E2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4" spans="1:5" x14ac:dyDescent="0.45">
      <c r="A2994" s="61" t="s">
        <v>195</v>
      </c>
      <c r="B2994" s="62" t="s">
        <v>78</v>
      </c>
      <c r="C2994" s="63">
        <v>1305.6500000000001</v>
      </c>
      <c r="D2994" s="64">
        <v>45853</v>
      </c>
      <c r="E2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5" spans="1:5" x14ac:dyDescent="0.45">
      <c r="A2995" s="61" t="s">
        <v>195</v>
      </c>
      <c r="B2995" s="62" t="s">
        <v>80</v>
      </c>
      <c r="C2995" s="63">
        <v>2621.23</v>
      </c>
      <c r="D2995" s="64">
        <v>45541</v>
      </c>
      <c r="E2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6" spans="1:5" x14ac:dyDescent="0.45">
      <c r="A2996" s="61" t="s">
        <v>195</v>
      </c>
      <c r="B2996" s="62" t="s">
        <v>81</v>
      </c>
      <c r="C2996" s="63">
        <v>3298.28</v>
      </c>
      <c r="D2996" s="64">
        <v>45519</v>
      </c>
      <c r="E2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7" spans="1:5" x14ac:dyDescent="0.45">
      <c r="A2997" s="61" t="s">
        <v>195</v>
      </c>
      <c r="B2997" s="62" t="s">
        <v>83</v>
      </c>
      <c r="C2997" s="63">
        <v>3197.76</v>
      </c>
      <c r="D2997" s="64">
        <v>45519</v>
      </c>
      <c r="E2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2998" spans="1:5" x14ac:dyDescent="0.45">
      <c r="A2998" s="61" t="s">
        <v>195</v>
      </c>
      <c r="B2998" s="62" t="s">
        <v>85</v>
      </c>
      <c r="C2998" s="63">
        <v>3197.76</v>
      </c>
      <c r="D2998" s="64">
        <v>45877</v>
      </c>
      <c r="E2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2999" spans="1:5" x14ac:dyDescent="0.45">
      <c r="A2999" s="61" t="s">
        <v>195</v>
      </c>
      <c r="B2999" s="62" t="s">
        <v>87</v>
      </c>
      <c r="C2999" s="63">
        <v>4869.3100000000004</v>
      </c>
      <c r="D2999" s="64">
        <v>45519</v>
      </c>
      <c r="E2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0" spans="1:5" x14ac:dyDescent="0.45">
      <c r="A3000" s="61" t="s">
        <v>195</v>
      </c>
      <c r="B3000" s="62" t="s">
        <v>89</v>
      </c>
      <c r="C3000" s="63">
        <v>3214.07</v>
      </c>
      <c r="D3000" s="64">
        <v>45519</v>
      </c>
      <c r="E3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1" spans="1:5" x14ac:dyDescent="0.45">
      <c r="A3001" s="61" t="s">
        <v>195</v>
      </c>
      <c r="B3001" s="62" t="s">
        <v>91</v>
      </c>
      <c r="C3001" s="63">
        <v>3214.07</v>
      </c>
      <c r="D3001" s="64">
        <v>45762</v>
      </c>
      <c r="E3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2" spans="1:5" x14ac:dyDescent="0.45">
      <c r="A3002" s="61" t="s">
        <v>195</v>
      </c>
      <c r="B3002" s="62" t="s">
        <v>93</v>
      </c>
      <c r="C3002" s="63">
        <v>30564.400000000001</v>
      </c>
      <c r="D3002" s="64">
        <v>45519</v>
      </c>
      <c r="E3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3" spans="1:5" x14ac:dyDescent="0.45">
      <c r="A3003" s="61" t="s">
        <v>195</v>
      </c>
      <c r="B3003" s="62" t="s">
        <v>95</v>
      </c>
      <c r="C3003" s="63">
        <v>410.81</v>
      </c>
      <c r="D3003" s="64">
        <v>45961</v>
      </c>
      <c r="E3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04" spans="1:5" x14ac:dyDescent="0.45">
      <c r="A3004" s="61" t="s">
        <v>196</v>
      </c>
      <c r="B3004" s="62" t="s">
        <v>47</v>
      </c>
      <c r="C3004" s="63">
        <v>7284.76</v>
      </c>
      <c r="D3004" s="64">
        <v>45519</v>
      </c>
      <c r="E3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5" spans="1:5" x14ac:dyDescent="0.45">
      <c r="A3005" s="61" t="s">
        <v>196</v>
      </c>
      <c r="B3005" s="62" t="s">
        <v>49</v>
      </c>
      <c r="C3005" s="63">
        <v>7044.62</v>
      </c>
      <c r="D3005" s="64">
        <v>45519</v>
      </c>
      <c r="E3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6" spans="1:5" x14ac:dyDescent="0.45">
      <c r="A3006" s="61" t="s">
        <v>196</v>
      </c>
      <c r="B3006" s="62" t="s">
        <v>51</v>
      </c>
      <c r="C3006" s="63">
        <v>7044.62</v>
      </c>
      <c r="D3006" s="64">
        <v>45877</v>
      </c>
      <c r="E3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07" spans="1:5" x14ac:dyDescent="0.45">
      <c r="A3007" s="61" t="s">
        <v>196</v>
      </c>
      <c r="B3007" s="62" t="s">
        <v>53</v>
      </c>
      <c r="C3007" s="63">
        <v>8326.6</v>
      </c>
      <c r="D3007" s="64">
        <v>45519</v>
      </c>
      <c r="E3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8" spans="1:5" x14ac:dyDescent="0.45">
      <c r="A3008" s="61" t="s">
        <v>196</v>
      </c>
      <c r="B3008" s="62" t="s">
        <v>55</v>
      </c>
      <c r="C3008" s="63">
        <v>6527.57</v>
      </c>
      <c r="D3008" s="64">
        <v>45519</v>
      </c>
      <c r="E3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09" spans="1:5" x14ac:dyDescent="0.45">
      <c r="A3009" s="61" t="s">
        <v>196</v>
      </c>
      <c r="B3009" s="62" t="s">
        <v>57</v>
      </c>
      <c r="C3009" s="63">
        <v>13044.79</v>
      </c>
      <c r="D3009" s="64">
        <v>45877</v>
      </c>
      <c r="E3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10" spans="1:5" x14ac:dyDescent="0.45">
      <c r="A3010" s="61" t="s">
        <v>196</v>
      </c>
      <c r="B3010" s="62" t="s">
        <v>40</v>
      </c>
      <c r="C3010" s="63">
        <v>19486.009999999998</v>
      </c>
      <c r="D3010" s="64">
        <v>44880</v>
      </c>
      <c r="E3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11" spans="1:5" x14ac:dyDescent="0.45">
      <c r="A3011" s="61" t="s">
        <v>196</v>
      </c>
      <c r="B3011" s="62" t="s">
        <v>41</v>
      </c>
      <c r="C3011" s="63">
        <v>20478.84</v>
      </c>
      <c r="D3011" s="64">
        <v>44925</v>
      </c>
      <c r="E3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12" spans="1:5" x14ac:dyDescent="0.45">
      <c r="A3012" s="61" t="s">
        <v>196</v>
      </c>
      <c r="B3012" s="62" t="s">
        <v>42</v>
      </c>
      <c r="C3012" s="63">
        <v>17257.03</v>
      </c>
      <c r="D3012" s="64">
        <v>45139</v>
      </c>
      <c r="E3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13" spans="1:5" x14ac:dyDescent="0.45">
      <c r="A3013" s="61" t="s">
        <v>196</v>
      </c>
      <c r="B3013" s="62" t="s">
        <v>43</v>
      </c>
      <c r="C3013" s="63">
        <v>21827.22</v>
      </c>
      <c r="D3013" s="64">
        <v>45504</v>
      </c>
      <c r="E3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14" spans="1:5" x14ac:dyDescent="0.45">
      <c r="A3014" s="61" t="s">
        <v>196</v>
      </c>
      <c r="B3014" s="62" t="s">
        <v>44</v>
      </c>
      <c r="C3014" s="63">
        <v>21827.22</v>
      </c>
      <c r="D3014" s="64">
        <v>45877</v>
      </c>
      <c r="E3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15" spans="1:5" x14ac:dyDescent="0.45">
      <c r="A3015" s="61" t="s">
        <v>196</v>
      </c>
      <c r="B3015" s="62" t="s">
        <v>45</v>
      </c>
      <c r="C3015" s="63">
        <v>9694.58</v>
      </c>
      <c r="D3015" s="64">
        <v>45412</v>
      </c>
      <c r="E3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16" spans="1:5" x14ac:dyDescent="0.45">
      <c r="A3016" s="61" t="s">
        <v>196</v>
      </c>
      <c r="B3016" s="62" t="s">
        <v>76</v>
      </c>
      <c r="C3016" s="63">
        <v>2753.52</v>
      </c>
      <c r="D3016" s="64">
        <v>45853</v>
      </c>
      <c r="E3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17" spans="1:5" x14ac:dyDescent="0.45">
      <c r="A3017" s="61" t="s">
        <v>196</v>
      </c>
      <c r="B3017" s="62" t="s">
        <v>78</v>
      </c>
      <c r="C3017" s="63">
        <v>2619.44</v>
      </c>
      <c r="D3017" s="64">
        <v>45853</v>
      </c>
      <c r="E3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18" spans="1:5" x14ac:dyDescent="0.45">
      <c r="A3018" s="61" t="s">
        <v>196</v>
      </c>
      <c r="B3018" s="62" t="s">
        <v>81</v>
      </c>
      <c r="C3018" s="63">
        <v>6617.14</v>
      </c>
      <c r="D3018" s="64">
        <v>45519</v>
      </c>
      <c r="E3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19" spans="1:5" x14ac:dyDescent="0.45">
      <c r="A3019" s="61" t="s">
        <v>196</v>
      </c>
      <c r="B3019" s="62" t="s">
        <v>83</v>
      </c>
      <c r="C3019" s="63">
        <v>6415.47</v>
      </c>
      <c r="D3019" s="64">
        <v>45519</v>
      </c>
      <c r="E3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0" spans="1:5" x14ac:dyDescent="0.45">
      <c r="A3020" s="61" t="s">
        <v>196</v>
      </c>
      <c r="B3020" s="62" t="s">
        <v>85</v>
      </c>
      <c r="C3020" s="63">
        <v>6415.47</v>
      </c>
      <c r="D3020" s="64">
        <v>45877</v>
      </c>
      <c r="E3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21" spans="1:5" x14ac:dyDescent="0.45">
      <c r="A3021" s="61" t="s">
        <v>196</v>
      </c>
      <c r="B3021" s="62" t="s">
        <v>87</v>
      </c>
      <c r="C3021" s="63">
        <v>9769.01</v>
      </c>
      <c r="D3021" s="64">
        <v>45519</v>
      </c>
      <c r="E3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2" spans="1:5" x14ac:dyDescent="0.45">
      <c r="A3022" s="61" t="s">
        <v>196</v>
      </c>
      <c r="B3022" s="62" t="s">
        <v>89</v>
      </c>
      <c r="C3022" s="63">
        <v>6448.2</v>
      </c>
      <c r="D3022" s="64">
        <v>45519</v>
      </c>
      <c r="E3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3" spans="1:5" x14ac:dyDescent="0.45">
      <c r="A3023" s="61" t="s">
        <v>196</v>
      </c>
      <c r="B3023" s="62" t="s">
        <v>91</v>
      </c>
      <c r="C3023" s="63">
        <v>6448.2</v>
      </c>
      <c r="D3023" s="64">
        <v>45762</v>
      </c>
      <c r="E3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4" spans="1:5" x14ac:dyDescent="0.45">
      <c r="A3024" s="61" t="s">
        <v>196</v>
      </c>
      <c r="B3024" s="62" t="s">
        <v>93</v>
      </c>
      <c r="C3024" s="63">
        <v>61319.58</v>
      </c>
      <c r="D3024" s="64">
        <v>45519</v>
      </c>
      <c r="E3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5" spans="1:5" x14ac:dyDescent="0.45">
      <c r="A3025" s="61" t="s">
        <v>196</v>
      </c>
      <c r="B3025" s="62" t="s">
        <v>95</v>
      </c>
      <c r="C3025" s="63">
        <v>824.19</v>
      </c>
      <c r="D3025" s="64">
        <v>45961</v>
      </c>
      <c r="E3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26" spans="1:5" x14ac:dyDescent="0.45">
      <c r="A3026" s="61" t="s">
        <v>197</v>
      </c>
      <c r="B3026" s="62" t="s">
        <v>47</v>
      </c>
      <c r="C3026" s="63">
        <v>5631.33</v>
      </c>
      <c r="D3026" s="64">
        <v>45519</v>
      </c>
      <c r="E3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7" spans="1:5" x14ac:dyDescent="0.45">
      <c r="A3027" s="61" t="s">
        <v>197</v>
      </c>
      <c r="B3027" s="62" t="s">
        <v>49</v>
      </c>
      <c r="C3027" s="63">
        <v>5445.69</v>
      </c>
      <c r="D3027" s="64">
        <v>45519</v>
      </c>
      <c r="E3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28" spans="1:5" x14ac:dyDescent="0.45">
      <c r="A3028" s="61" t="s">
        <v>197</v>
      </c>
      <c r="B3028" s="62" t="s">
        <v>51</v>
      </c>
      <c r="C3028" s="63">
        <v>5445.69</v>
      </c>
      <c r="D3028" s="64">
        <v>45877</v>
      </c>
      <c r="E3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29" spans="1:5" x14ac:dyDescent="0.45">
      <c r="A3029" s="61" t="s">
        <v>197</v>
      </c>
      <c r="B3029" s="62" t="s">
        <v>53</v>
      </c>
      <c r="C3029" s="63">
        <v>6436.7</v>
      </c>
      <c r="D3029" s="64">
        <v>45519</v>
      </c>
      <c r="E3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30" spans="1:5" x14ac:dyDescent="0.45">
      <c r="A3030" s="61" t="s">
        <v>197</v>
      </c>
      <c r="B3030" s="62" t="s">
        <v>55</v>
      </c>
      <c r="C3030" s="63">
        <v>5045.99</v>
      </c>
      <c r="D3030" s="64">
        <v>45519</v>
      </c>
      <c r="E3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31" spans="1:5" x14ac:dyDescent="0.45">
      <c r="A3031" s="61" t="s">
        <v>197</v>
      </c>
      <c r="B3031" s="62" t="s">
        <v>57</v>
      </c>
      <c r="C3031" s="63">
        <v>10083.99</v>
      </c>
      <c r="D3031" s="64">
        <v>45877</v>
      </c>
      <c r="E3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32" spans="1:5" x14ac:dyDescent="0.45">
      <c r="A3032" s="61" t="s">
        <v>197</v>
      </c>
      <c r="B3032" s="62" t="s">
        <v>40</v>
      </c>
      <c r="C3032" s="63">
        <v>15063.24</v>
      </c>
      <c r="D3032" s="64">
        <v>44880</v>
      </c>
      <c r="E3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33" spans="1:5" x14ac:dyDescent="0.45">
      <c r="A3033" s="61" t="s">
        <v>197</v>
      </c>
      <c r="B3033" s="62" t="s">
        <v>41</v>
      </c>
      <c r="C3033" s="63">
        <v>15830.73</v>
      </c>
      <c r="D3033" s="64">
        <v>44925</v>
      </c>
      <c r="E3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34" spans="1:5" x14ac:dyDescent="0.45">
      <c r="A3034" s="61" t="s">
        <v>197</v>
      </c>
      <c r="B3034" s="62" t="s">
        <v>42</v>
      </c>
      <c r="C3034" s="63">
        <v>13340.18</v>
      </c>
      <c r="D3034" s="64">
        <v>45139</v>
      </c>
      <c r="E3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35" spans="1:5" x14ac:dyDescent="0.45">
      <c r="A3035" s="61" t="s">
        <v>197</v>
      </c>
      <c r="B3035" s="62" t="s">
        <v>43</v>
      </c>
      <c r="C3035" s="63">
        <v>16873.07</v>
      </c>
      <c r="D3035" s="64">
        <v>45504</v>
      </c>
      <c r="E3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36" spans="1:5" x14ac:dyDescent="0.45">
      <c r="A3036" s="61" t="s">
        <v>197</v>
      </c>
      <c r="B3036" s="62" t="s">
        <v>44</v>
      </c>
      <c r="C3036" s="63">
        <v>16873.07</v>
      </c>
      <c r="D3036" s="64">
        <v>45877</v>
      </c>
      <c r="E3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37" spans="1:5" x14ac:dyDescent="0.45">
      <c r="A3037" s="61" t="s">
        <v>197</v>
      </c>
      <c r="B3037" s="62" t="s">
        <v>45</v>
      </c>
      <c r="C3037" s="63">
        <v>7494.19</v>
      </c>
      <c r="D3037" s="64">
        <v>45412</v>
      </c>
      <c r="E3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38" spans="1:5" x14ac:dyDescent="0.45">
      <c r="A3038" s="61" t="s">
        <v>197</v>
      </c>
      <c r="B3038" s="62" t="s">
        <v>66</v>
      </c>
      <c r="C3038" s="63">
        <v>5362.61</v>
      </c>
      <c r="D3038" s="64">
        <v>44985</v>
      </c>
      <c r="E3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39" spans="1:5" x14ac:dyDescent="0.45">
      <c r="A3039" s="61" t="s">
        <v>197</v>
      </c>
      <c r="B3039" s="62" t="s">
        <v>68</v>
      </c>
      <c r="C3039" s="63">
        <v>12511.08</v>
      </c>
      <c r="D3039" s="64">
        <v>44985</v>
      </c>
      <c r="E3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40" spans="1:5" x14ac:dyDescent="0.45">
      <c r="A3040" s="61" t="s">
        <v>197</v>
      </c>
      <c r="B3040" s="62" t="s">
        <v>70</v>
      </c>
      <c r="C3040" s="63">
        <v>9412.77</v>
      </c>
      <c r="D3040" s="64">
        <v>45127</v>
      </c>
      <c r="E3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41" spans="1:5" x14ac:dyDescent="0.45">
      <c r="A3041" s="61" t="s">
        <v>197</v>
      </c>
      <c r="B3041" s="62" t="s">
        <v>72</v>
      </c>
      <c r="C3041" s="63">
        <v>14748.59</v>
      </c>
      <c r="D3041" s="64">
        <v>45488</v>
      </c>
      <c r="E3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42" spans="1:5" x14ac:dyDescent="0.45">
      <c r="A3042" s="61" t="s">
        <v>197</v>
      </c>
      <c r="B3042" s="62" t="s">
        <v>74</v>
      </c>
      <c r="C3042" s="63">
        <v>16318.84</v>
      </c>
      <c r="D3042" s="64">
        <v>45853</v>
      </c>
      <c r="E3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3" spans="1:5" x14ac:dyDescent="0.45">
      <c r="A3043" s="61" t="s">
        <v>197</v>
      </c>
      <c r="B3043" s="62" t="s">
        <v>76</v>
      </c>
      <c r="C3043" s="63">
        <v>2128.5500000000002</v>
      </c>
      <c r="D3043" s="64">
        <v>45853</v>
      </c>
      <c r="E3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4" spans="1:5" x14ac:dyDescent="0.45">
      <c r="A3044" s="61" t="s">
        <v>197</v>
      </c>
      <c r="B3044" s="62" t="s">
        <v>78</v>
      </c>
      <c r="C3044" s="63">
        <v>2024.9</v>
      </c>
      <c r="D3044" s="64">
        <v>45853</v>
      </c>
      <c r="E3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5" spans="1:5" x14ac:dyDescent="0.45">
      <c r="A3045" s="61" t="s">
        <v>197</v>
      </c>
      <c r="B3045" s="62" t="s">
        <v>80</v>
      </c>
      <c r="C3045" s="63">
        <v>4065.22</v>
      </c>
      <c r="D3045" s="64">
        <v>45546</v>
      </c>
      <c r="E3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6" spans="1:5" x14ac:dyDescent="0.45">
      <c r="A3046" s="61" t="s">
        <v>197</v>
      </c>
      <c r="B3046" s="62" t="s">
        <v>81</v>
      </c>
      <c r="C3046" s="63">
        <v>5115.24</v>
      </c>
      <c r="D3046" s="64">
        <v>45519</v>
      </c>
      <c r="E3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7" spans="1:5" x14ac:dyDescent="0.45">
      <c r="A3047" s="61" t="s">
        <v>197</v>
      </c>
      <c r="B3047" s="62" t="s">
        <v>83</v>
      </c>
      <c r="C3047" s="63">
        <v>4959.34</v>
      </c>
      <c r="D3047" s="64">
        <v>45519</v>
      </c>
      <c r="E3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48" spans="1:5" x14ac:dyDescent="0.45">
      <c r="A3048" s="61" t="s">
        <v>197</v>
      </c>
      <c r="B3048" s="62" t="s">
        <v>85</v>
      </c>
      <c r="C3048" s="63">
        <v>4959.34</v>
      </c>
      <c r="D3048" s="64">
        <v>45877</v>
      </c>
      <c r="E3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49" spans="1:5" x14ac:dyDescent="0.45">
      <c r="A3049" s="61" t="s">
        <v>197</v>
      </c>
      <c r="B3049" s="62" t="s">
        <v>87</v>
      </c>
      <c r="C3049" s="63">
        <v>7551.72</v>
      </c>
      <c r="D3049" s="64">
        <v>45519</v>
      </c>
      <c r="E3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0" spans="1:5" x14ac:dyDescent="0.45">
      <c r="A3050" s="61" t="s">
        <v>197</v>
      </c>
      <c r="B3050" s="62" t="s">
        <v>89</v>
      </c>
      <c r="C3050" s="63">
        <v>4984.6400000000003</v>
      </c>
      <c r="D3050" s="64">
        <v>45519</v>
      </c>
      <c r="E3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1" spans="1:5" x14ac:dyDescent="0.45">
      <c r="A3051" s="61" t="s">
        <v>197</v>
      </c>
      <c r="B3051" s="62" t="s">
        <v>91</v>
      </c>
      <c r="C3051" s="63">
        <v>4984.6400000000003</v>
      </c>
      <c r="D3051" s="64">
        <v>45762</v>
      </c>
      <c r="E3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2" spans="1:5" x14ac:dyDescent="0.45">
      <c r="A3052" s="61" t="s">
        <v>197</v>
      </c>
      <c r="B3052" s="62" t="s">
        <v>93</v>
      </c>
      <c r="C3052" s="63">
        <v>47401.78</v>
      </c>
      <c r="D3052" s="64">
        <v>45519</v>
      </c>
      <c r="E3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3" spans="1:5" x14ac:dyDescent="0.45">
      <c r="A3053" s="61" t="s">
        <v>197</v>
      </c>
      <c r="B3053" s="62" t="s">
        <v>95</v>
      </c>
      <c r="C3053" s="63">
        <v>637.12</v>
      </c>
      <c r="D3053" s="64">
        <v>45961</v>
      </c>
      <c r="E3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54" spans="1:5" x14ac:dyDescent="0.45">
      <c r="A3054" s="61" t="s">
        <v>198</v>
      </c>
      <c r="B3054" s="62" t="s">
        <v>47</v>
      </c>
      <c r="C3054" s="63">
        <v>211909.43</v>
      </c>
      <c r="D3054" s="64">
        <v>45519</v>
      </c>
      <c r="E3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5" spans="1:5" x14ac:dyDescent="0.45">
      <c r="A3055" s="61" t="s">
        <v>198</v>
      </c>
      <c r="B3055" s="62" t="s">
        <v>48</v>
      </c>
      <c r="C3055" s="63">
        <v>57685.53</v>
      </c>
      <c r="D3055" s="64">
        <v>45519</v>
      </c>
      <c r="E3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6" spans="1:5" x14ac:dyDescent="0.45">
      <c r="A3056" s="61" t="s">
        <v>198</v>
      </c>
      <c r="B3056" s="62" t="s">
        <v>49</v>
      </c>
      <c r="C3056" s="63">
        <v>204923.91</v>
      </c>
      <c r="D3056" s="64">
        <v>45519</v>
      </c>
      <c r="E3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7" spans="1:5" x14ac:dyDescent="0.45">
      <c r="A3057" s="61" t="s">
        <v>198</v>
      </c>
      <c r="B3057" s="62" t="s">
        <v>50</v>
      </c>
      <c r="C3057" s="63">
        <v>55783.95</v>
      </c>
      <c r="D3057" s="64">
        <v>45519</v>
      </c>
      <c r="E3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58" spans="1:5" x14ac:dyDescent="0.45">
      <c r="A3058" s="61" t="s">
        <v>198</v>
      </c>
      <c r="B3058" s="62" t="s">
        <v>51</v>
      </c>
      <c r="C3058" s="63">
        <v>204923.91</v>
      </c>
      <c r="D3058" s="64">
        <v>45877</v>
      </c>
      <c r="E3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59" spans="1:5" x14ac:dyDescent="0.45">
      <c r="A3059" s="61" t="s">
        <v>198</v>
      </c>
      <c r="B3059" s="62" t="s">
        <v>52</v>
      </c>
      <c r="C3059" s="63">
        <v>16677.77</v>
      </c>
      <c r="D3059" s="64">
        <v>45877</v>
      </c>
      <c r="E3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60" spans="1:5" x14ac:dyDescent="0.45">
      <c r="A3060" s="61" t="s">
        <v>198</v>
      </c>
      <c r="B3060" s="62" t="s">
        <v>53</v>
      </c>
      <c r="C3060" s="63">
        <v>242215.8</v>
      </c>
      <c r="D3060" s="64">
        <v>45519</v>
      </c>
      <c r="E3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61" spans="1:5" x14ac:dyDescent="0.45">
      <c r="A3061" s="61" t="s">
        <v>198</v>
      </c>
      <c r="B3061" s="62" t="s">
        <v>54</v>
      </c>
      <c r="C3061" s="63">
        <v>63494.33</v>
      </c>
      <c r="D3061" s="64">
        <v>45519</v>
      </c>
      <c r="E3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62" spans="1:5" x14ac:dyDescent="0.45">
      <c r="A3062" s="61" t="s">
        <v>198</v>
      </c>
      <c r="B3062" s="62" t="s">
        <v>55</v>
      </c>
      <c r="C3062" s="63">
        <v>189883.02</v>
      </c>
      <c r="D3062" s="64">
        <v>45519</v>
      </c>
      <c r="E3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63" spans="1:5" x14ac:dyDescent="0.45">
      <c r="A3063" s="61" t="s">
        <v>198</v>
      </c>
      <c r="B3063" s="62" t="s">
        <v>56</v>
      </c>
      <c r="C3063" s="63">
        <v>49775.839999999997</v>
      </c>
      <c r="D3063" s="64">
        <v>45519</v>
      </c>
      <c r="E3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64" spans="1:5" x14ac:dyDescent="0.45">
      <c r="A3064" s="61" t="s">
        <v>198</v>
      </c>
      <c r="B3064" s="62" t="s">
        <v>57</v>
      </c>
      <c r="C3064" s="63">
        <v>379465.16</v>
      </c>
      <c r="D3064" s="64">
        <v>45877</v>
      </c>
      <c r="E3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65" spans="1:5" x14ac:dyDescent="0.45">
      <c r="A3065" s="61" t="s">
        <v>198</v>
      </c>
      <c r="B3065" s="62" t="s">
        <v>58</v>
      </c>
      <c r="C3065" s="63">
        <v>27632.11</v>
      </c>
      <c r="D3065" s="64">
        <v>45877</v>
      </c>
      <c r="E3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66" spans="1:5" x14ac:dyDescent="0.45">
      <c r="A3066" s="61" t="s">
        <v>198</v>
      </c>
      <c r="B3066" s="62" t="s">
        <v>40</v>
      </c>
      <c r="C3066" s="63">
        <v>566836.41</v>
      </c>
      <c r="D3066" s="64">
        <v>44880</v>
      </c>
      <c r="E3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67" spans="1:5" x14ac:dyDescent="0.45">
      <c r="A3067" s="61" t="s">
        <v>198</v>
      </c>
      <c r="B3067" s="62" t="s">
        <v>59</v>
      </c>
      <c r="C3067" s="63">
        <v>148590.22</v>
      </c>
      <c r="D3067" s="64">
        <v>44880</v>
      </c>
      <c r="E3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68" spans="1:5" x14ac:dyDescent="0.45">
      <c r="A3068" s="61" t="s">
        <v>198</v>
      </c>
      <c r="B3068" s="62" t="s">
        <v>41</v>
      </c>
      <c r="C3068" s="63">
        <v>595717.43000000005</v>
      </c>
      <c r="D3068" s="64">
        <v>44925</v>
      </c>
      <c r="E3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69" spans="1:5" x14ac:dyDescent="0.45">
      <c r="A3069" s="61" t="s">
        <v>198</v>
      </c>
      <c r="B3069" s="62" t="s">
        <v>60</v>
      </c>
      <c r="C3069" s="63">
        <v>43379.3</v>
      </c>
      <c r="D3069" s="64">
        <v>44925</v>
      </c>
      <c r="E3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70" spans="1:5" x14ac:dyDescent="0.45">
      <c r="A3070" s="61" t="s">
        <v>198</v>
      </c>
      <c r="B3070" s="62" t="s">
        <v>42</v>
      </c>
      <c r="C3070" s="63">
        <v>501996.87</v>
      </c>
      <c r="D3070" s="64">
        <v>45140</v>
      </c>
      <c r="E3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1" spans="1:5" x14ac:dyDescent="0.45">
      <c r="A3071" s="61" t="s">
        <v>198</v>
      </c>
      <c r="B3071" s="62" t="s">
        <v>61</v>
      </c>
      <c r="C3071" s="63">
        <v>36554.71</v>
      </c>
      <c r="D3071" s="64">
        <v>45140</v>
      </c>
      <c r="E3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2" spans="1:5" x14ac:dyDescent="0.45">
      <c r="A3072" s="61" t="s">
        <v>198</v>
      </c>
      <c r="B3072" s="62" t="s">
        <v>43</v>
      </c>
      <c r="C3072" s="63">
        <v>634941</v>
      </c>
      <c r="D3072" s="64">
        <v>45504</v>
      </c>
      <c r="E3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3" spans="1:5" x14ac:dyDescent="0.45">
      <c r="A3073" s="61" t="s">
        <v>198</v>
      </c>
      <c r="B3073" s="62" t="s">
        <v>62</v>
      </c>
      <c r="C3073" s="63">
        <v>15991.95</v>
      </c>
      <c r="D3073" s="64">
        <v>45504</v>
      </c>
      <c r="E3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4" spans="1:5" x14ac:dyDescent="0.45">
      <c r="A3074" s="61" t="s">
        <v>198</v>
      </c>
      <c r="B3074" s="62" t="s">
        <v>63</v>
      </c>
      <c r="C3074" s="63">
        <v>6474.33</v>
      </c>
      <c r="D3074" s="64">
        <v>45504</v>
      </c>
      <c r="E3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5" spans="1:5" x14ac:dyDescent="0.45">
      <c r="A3075" s="61" t="s">
        <v>198</v>
      </c>
      <c r="B3075" s="62" t="s">
        <v>44</v>
      </c>
      <c r="C3075" s="63">
        <v>634941</v>
      </c>
      <c r="D3075" s="64">
        <v>45877</v>
      </c>
      <c r="E3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76" spans="1:5" x14ac:dyDescent="0.45">
      <c r="A3076" s="61" t="s">
        <v>198</v>
      </c>
      <c r="B3076" s="62" t="s">
        <v>64</v>
      </c>
      <c r="C3076" s="63">
        <v>46235.51</v>
      </c>
      <c r="D3076" s="64">
        <v>45877</v>
      </c>
      <c r="E3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77" spans="1:5" x14ac:dyDescent="0.45">
      <c r="A3077" s="61" t="s">
        <v>198</v>
      </c>
      <c r="B3077" s="62" t="s">
        <v>45</v>
      </c>
      <c r="C3077" s="63">
        <v>282009.56</v>
      </c>
      <c r="D3077" s="64">
        <v>45412</v>
      </c>
      <c r="E3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8" spans="1:5" x14ac:dyDescent="0.45">
      <c r="A3078" s="61" t="s">
        <v>198</v>
      </c>
      <c r="B3078" s="62" t="s">
        <v>65</v>
      </c>
      <c r="C3078" s="63">
        <v>20535.54</v>
      </c>
      <c r="D3078" s="64">
        <v>45412</v>
      </c>
      <c r="E3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79" spans="1:5" x14ac:dyDescent="0.45">
      <c r="A3079" s="61" t="s">
        <v>198</v>
      </c>
      <c r="B3079" s="62" t="s">
        <v>66</v>
      </c>
      <c r="C3079" s="63">
        <v>212450.05</v>
      </c>
      <c r="D3079" s="64">
        <v>44985</v>
      </c>
      <c r="E3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0" spans="1:5" x14ac:dyDescent="0.45">
      <c r="A3080" s="61" t="s">
        <v>198</v>
      </c>
      <c r="B3080" s="62" t="s">
        <v>67</v>
      </c>
      <c r="C3080" s="63">
        <v>52899.07</v>
      </c>
      <c r="D3080" s="64">
        <v>44985</v>
      </c>
      <c r="E3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1" spans="1:5" x14ac:dyDescent="0.45">
      <c r="A3081" s="61" t="s">
        <v>198</v>
      </c>
      <c r="B3081" s="62" t="s">
        <v>68</v>
      </c>
      <c r="C3081" s="63">
        <v>495650.29</v>
      </c>
      <c r="D3081" s="64">
        <v>44985</v>
      </c>
      <c r="E3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2" spans="1:5" x14ac:dyDescent="0.45">
      <c r="A3082" s="61" t="s">
        <v>198</v>
      </c>
      <c r="B3082" s="62" t="s">
        <v>69</v>
      </c>
      <c r="C3082" s="63">
        <v>123414.61</v>
      </c>
      <c r="D3082" s="64">
        <v>44985</v>
      </c>
      <c r="E3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3" spans="1:5" x14ac:dyDescent="0.45">
      <c r="A3083" s="61" t="s">
        <v>198</v>
      </c>
      <c r="B3083" s="62" t="s">
        <v>70</v>
      </c>
      <c r="C3083" s="63">
        <v>372905</v>
      </c>
      <c r="D3083" s="64">
        <v>45127</v>
      </c>
      <c r="E3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4" spans="1:5" x14ac:dyDescent="0.45">
      <c r="A3084" s="61" t="s">
        <v>198</v>
      </c>
      <c r="B3084" s="62" t="s">
        <v>71</v>
      </c>
      <c r="C3084" s="63">
        <v>25792.84</v>
      </c>
      <c r="D3084" s="64">
        <v>45127</v>
      </c>
      <c r="E3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085" spans="1:5" x14ac:dyDescent="0.45">
      <c r="A3085" s="61" t="s">
        <v>198</v>
      </c>
      <c r="B3085" s="62" t="s">
        <v>72</v>
      </c>
      <c r="C3085" s="63">
        <v>584293.72</v>
      </c>
      <c r="D3085" s="64">
        <v>45488</v>
      </c>
      <c r="E3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86" spans="1:5" x14ac:dyDescent="0.45">
      <c r="A3086" s="61" t="s">
        <v>198</v>
      </c>
      <c r="B3086" s="62" t="s">
        <v>73</v>
      </c>
      <c r="C3086" s="63">
        <v>40414.03</v>
      </c>
      <c r="D3086" s="64">
        <v>45488</v>
      </c>
      <c r="E3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087" spans="1:5" x14ac:dyDescent="0.45">
      <c r="A3087" s="61" t="s">
        <v>198</v>
      </c>
      <c r="B3087" s="62" t="s">
        <v>74</v>
      </c>
      <c r="C3087" s="63">
        <v>614085.07999999996</v>
      </c>
      <c r="D3087" s="64">
        <v>45853</v>
      </c>
      <c r="E3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88" spans="1:5" x14ac:dyDescent="0.45">
      <c r="A3088" s="61" t="s">
        <v>198</v>
      </c>
      <c r="B3088" s="62" t="s">
        <v>75</v>
      </c>
      <c r="C3088" s="63">
        <v>44716.81</v>
      </c>
      <c r="D3088" s="64">
        <v>45853</v>
      </c>
      <c r="E3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89" spans="1:5" x14ac:dyDescent="0.45">
      <c r="A3089" s="61" t="s">
        <v>198</v>
      </c>
      <c r="B3089" s="62" t="s">
        <v>76</v>
      </c>
      <c r="C3089" s="63">
        <v>80098.320000000007</v>
      </c>
      <c r="D3089" s="64">
        <v>45853</v>
      </c>
      <c r="E3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0" spans="1:5" x14ac:dyDescent="0.45">
      <c r="A3090" s="61" t="s">
        <v>198</v>
      </c>
      <c r="B3090" s="62" t="s">
        <v>77</v>
      </c>
      <c r="C3090" s="63">
        <v>20996.94</v>
      </c>
      <c r="D3090" s="64">
        <v>45853</v>
      </c>
      <c r="E3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1" spans="1:5" x14ac:dyDescent="0.45">
      <c r="A3091" s="61" t="s">
        <v>198</v>
      </c>
      <c r="B3091" s="62" t="s">
        <v>78</v>
      </c>
      <c r="C3091" s="63">
        <v>76197.95</v>
      </c>
      <c r="D3091" s="64">
        <v>45853</v>
      </c>
      <c r="E3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2" spans="1:5" x14ac:dyDescent="0.45">
      <c r="A3092" s="61" t="s">
        <v>198</v>
      </c>
      <c r="B3092" s="62" t="s">
        <v>79</v>
      </c>
      <c r="C3092" s="63">
        <v>19974.490000000002</v>
      </c>
      <c r="D3092" s="64">
        <v>45853</v>
      </c>
      <c r="E3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3" spans="1:5" x14ac:dyDescent="0.45">
      <c r="A3093" s="61" t="s">
        <v>198</v>
      </c>
      <c r="B3093" s="62" t="s">
        <v>80</v>
      </c>
      <c r="C3093" s="63">
        <v>201152.42</v>
      </c>
      <c r="D3093" s="64">
        <v>45541</v>
      </c>
      <c r="E3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4" spans="1:5" x14ac:dyDescent="0.45">
      <c r="A3094" s="61" t="s">
        <v>198</v>
      </c>
      <c r="B3094" s="62" t="s">
        <v>81</v>
      </c>
      <c r="C3094" s="63">
        <v>192488.76</v>
      </c>
      <c r="D3094" s="64">
        <v>45519</v>
      </c>
      <c r="E3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5" spans="1:5" x14ac:dyDescent="0.45">
      <c r="A3095" s="61" t="s">
        <v>198</v>
      </c>
      <c r="B3095" s="62" t="s">
        <v>82</v>
      </c>
      <c r="C3095" s="63">
        <v>52398.879999999997</v>
      </c>
      <c r="D3095" s="64">
        <v>45519</v>
      </c>
      <c r="E3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6" spans="1:5" x14ac:dyDescent="0.45">
      <c r="A3096" s="61" t="s">
        <v>198</v>
      </c>
      <c r="B3096" s="62" t="s">
        <v>83</v>
      </c>
      <c r="C3096" s="63">
        <v>186622.25</v>
      </c>
      <c r="D3096" s="64">
        <v>45519</v>
      </c>
      <c r="E3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7" spans="1:5" x14ac:dyDescent="0.45">
      <c r="A3097" s="61" t="s">
        <v>198</v>
      </c>
      <c r="B3097" s="62" t="s">
        <v>84</v>
      </c>
      <c r="C3097" s="63">
        <v>50801.91</v>
      </c>
      <c r="D3097" s="64">
        <v>45519</v>
      </c>
      <c r="E3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098" spans="1:5" x14ac:dyDescent="0.45">
      <c r="A3098" s="61" t="s">
        <v>198</v>
      </c>
      <c r="B3098" s="62" t="s">
        <v>85</v>
      </c>
      <c r="C3098" s="63">
        <v>186622.25</v>
      </c>
      <c r="D3098" s="64">
        <v>45877</v>
      </c>
      <c r="E3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099" spans="1:5" x14ac:dyDescent="0.45">
      <c r="A3099" s="61" t="s">
        <v>198</v>
      </c>
      <c r="B3099" s="62" t="s">
        <v>86</v>
      </c>
      <c r="C3099" s="63">
        <v>15188.29</v>
      </c>
      <c r="D3099" s="64">
        <v>45877</v>
      </c>
      <c r="E3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00" spans="1:5" x14ac:dyDescent="0.45">
      <c r="A3100" s="61" t="s">
        <v>198</v>
      </c>
      <c r="B3100" s="62" t="s">
        <v>87</v>
      </c>
      <c r="C3100" s="63">
        <v>284174.71000000002</v>
      </c>
      <c r="D3100" s="64">
        <v>45519</v>
      </c>
      <c r="E3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1" spans="1:5" x14ac:dyDescent="0.45">
      <c r="A3101" s="61" t="s">
        <v>198</v>
      </c>
      <c r="B3101" s="62" t="s">
        <v>88</v>
      </c>
      <c r="C3101" s="63">
        <v>74493.42</v>
      </c>
      <c r="D3101" s="64">
        <v>45519</v>
      </c>
      <c r="E3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2" spans="1:5" x14ac:dyDescent="0.45">
      <c r="A3102" s="61" t="s">
        <v>198</v>
      </c>
      <c r="B3102" s="62" t="s">
        <v>89</v>
      </c>
      <c r="C3102" s="63">
        <v>187574.29</v>
      </c>
      <c r="D3102" s="64">
        <v>45519</v>
      </c>
      <c r="E3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3" spans="1:5" x14ac:dyDescent="0.45">
      <c r="A3103" s="61" t="s">
        <v>198</v>
      </c>
      <c r="B3103" s="62" t="s">
        <v>90</v>
      </c>
      <c r="C3103" s="63">
        <v>49170.63</v>
      </c>
      <c r="D3103" s="64">
        <v>45519</v>
      </c>
      <c r="E3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4" spans="1:5" x14ac:dyDescent="0.45">
      <c r="A3104" s="61" t="s">
        <v>198</v>
      </c>
      <c r="B3104" s="62" t="s">
        <v>91</v>
      </c>
      <c r="C3104" s="63">
        <v>187574.29</v>
      </c>
      <c r="D3104" s="64">
        <v>45762</v>
      </c>
      <c r="E3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5" spans="1:5" x14ac:dyDescent="0.45">
      <c r="A3105" s="61" t="s">
        <v>198</v>
      </c>
      <c r="B3105" s="62" t="s">
        <v>92</v>
      </c>
      <c r="C3105" s="63">
        <v>13658.89</v>
      </c>
      <c r="D3105" s="64">
        <v>45762</v>
      </c>
      <c r="E3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6" spans="1:5" x14ac:dyDescent="0.45">
      <c r="A3106" s="61" t="s">
        <v>198</v>
      </c>
      <c r="B3106" s="62" t="s">
        <v>93</v>
      </c>
      <c r="C3106" s="63">
        <v>1783750.24</v>
      </c>
      <c r="D3106" s="64">
        <v>45519</v>
      </c>
      <c r="E3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7" spans="1:5" x14ac:dyDescent="0.45">
      <c r="A3107" s="61" t="s">
        <v>198</v>
      </c>
      <c r="B3107" s="62" t="s">
        <v>94</v>
      </c>
      <c r="C3107" s="63">
        <v>467591.43</v>
      </c>
      <c r="D3107" s="64">
        <v>45519</v>
      </c>
      <c r="E3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08" spans="1:5" x14ac:dyDescent="0.45">
      <c r="A3108" s="61" t="s">
        <v>198</v>
      </c>
      <c r="B3108" s="62" t="s">
        <v>95</v>
      </c>
      <c r="C3108" s="63">
        <v>23975.14</v>
      </c>
      <c r="D3108" s="64">
        <v>45961</v>
      </c>
      <c r="E3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09" spans="1:5" x14ac:dyDescent="0.45">
      <c r="A3109" s="61" t="s">
        <v>198</v>
      </c>
      <c r="B3109" s="62" t="s">
        <v>96</v>
      </c>
      <c r="C3109" s="63">
        <v>1745.83</v>
      </c>
      <c r="D3109" s="64">
        <v>45961</v>
      </c>
      <c r="E3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10" spans="1:5" x14ac:dyDescent="0.45">
      <c r="A3110" s="61" t="s">
        <v>199</v>
      </c>
      <c r="B3110" s="62" t="s">
        <v>47</v>
      </c>
      <c r="C3110" s="63">
        <v>50851.45</v>
      </c>
      <c r="D3110" s="64">
        <v>45519</v>
      </c>
      <c r="E3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1" spans="1:5" x14ac:dyDescent="0.45">
      <c r="A3111" s="61" t="s">
        <v>199</v>
      </c>
      <c r="B3111" s="62" t="s">
        <v>48</v>
      </c>
      <c r="C3111" s="63">
        <v>13842.67</v>
      </c>
      <c r="D3111" s="64">
        <v>45519</v>
      </c>
      <c r="E3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2" spans="1:5" x14ac:dyDescent="0.45">
      <c r="A3112" s="61" t="s">
        <v>199</v>
      </c>
      <c r="B3112" s="62" t="s">
        <v>49</v>
      </c>
      <c r="C3112" s="63">
        <v>49175.14</v>
      </c>
      <c r="D3112" s="64">
        <v>45519</v>
      </c>
      <c r="E3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3" spans="1:5" x14ac:dyDescent="0.45">
      <c r="A3113" s="61" t="s">
        <v>199</v>
      </c>
      <c r="B3113" s="62" t="s">
        <v>50</v>
      </c>
      <c r="C3113" s="63">
        <v>13386.35</v>
      </c>
      <c r="D3113" s="64">
        <v>45519</v>
      </c>
      <c r="E3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4" spans="1:5" x14ac:dyDescent="0.45">
      <c r="A3114" s="61" t="s">
        <v>199</v>
      </c>
      <c r="B3114" s="62" t="s">
        <v>51</v>
      </c>
      <c r="C3114" s="63">
        <v>49175.14</v>
      </c>
      <c r="D3114" s="64">
        <v>45877</v>
      </c>
      <c r="E3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15" spans="1:5" x14ac:dyDescent="0.45">
      <c r="A3115" s="61" t="s">
        <v>199</v>
      </c>
      <c r="B3115" s="62" t="s">
        <v>52</v>
      </c>
      <c r="C3115" s="63">
        <v>13386.35</v>
      </c>
      <c r="D3115" s="64">
        <v>45877</v>
      </c>
      <c r="E3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16" spans="1:5" x14ac:dyDescent="0.45">
      <c r="A3116" s="61" t="s">
        <v>199</v>
      </c>
      <c r="B3116" s="62" t="s">
        <v>53</v>
      </c>
      <c r="C3116" s="63">
        <v>58124</v>
      </c>
      <c r="D3116" s="64">
        <v>45519</v>
      </c>
      <c r="E3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7" spans="1:5" x14ac:dyDescent="0.45">
      <c r="A3117" s="61" t="s">
        <v>199</v>
      </c>
      <c r="B3117" s="62" t="s">
        <v>54</v>
      </c>
      <c r="C3117" s="63">
        <v>15236.6</v>
      </c>
      <c r="D3117" s="64">
        <v>45519</v>
      </c>
      <c r="E3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8" spans="1:5" x14ac:dyDescent="0.45">
      <c r="A3118" s="61" t="s">
        <v>199</v>
      </c>
      <c r="B3118" s="62" t="s">
        <v>55</v>
      </c>
      <c r="C3118" s="63">
        <v>45565.81</v>
      </c>
      <c r="D3118" s="64">
        <v>45519</v>
      </c>
      <c r="E3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19" spans="1:5" x14ac:dyDescent="0.45">
      <c r="A3119" s="61" t="s">
        <v>199</v>
      </c>
      <c r="B3119" s="62" t="s">
        <v>56</v>
      </c>
      <c r="C3119" s="63">
        <v>11944.6</v>
      </c>
      <c r="D3119" s="64">
        <v>45519</v>
      </c>
      <c r="E3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20" spans="1:5" x14ac:dyDescent="0.45">
      <c r="A3120" s="61" t="s">
        <v>199</v>
      </c>
      <c r="B3120" s="62" t="s">
        <v>57</v>
      </c>
      <c r="C3120" s="63">
        <v>91059.43</v>
      </c>
      <c r="D3120" s="64">
        <v>45877</v>
      </c>
      <c r="E3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21" spans="1:5" x14ac:dyDescent="0.45">
      <c r="A3121" s="61" t="s">
        <v>199</v>
      </c>
      <c r="B3121" s="62" t="s">
        <v>58</v>
      </c>
      <c r="C3121" s="63">
        <v>23870.27</v>
      </c>
      <c r="D3121" s="64">
        <v>45877</v>
      </c>
      <c r="E3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22" spans="1:5" x14ac:dyDescent="0.45">
      <c r="A3122" s="61" t="s">
        <v>199</v>
      </c>
      <c r="B3122" s="62" t="s">
        <v>40</v>
      </c>
      <c r="C3122" s="63">
        <v>136022.5</v>
      </c>
      <c r="D3122" s="64">
        <v>44880</v>
      </c>
      <c r="E3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23" spans="1:5" x14ac:dyDescent="0.45">
      <c r="A3123" s="61" t="s">
        <v>199</v>
      </c>
      <c r="B3123" s="62" t="s">
        <v>59</v>
      </c>
      <c r="C3123" s="63">
        <v>35656.870000000003</v>
      </c>
      <c r="D3123" s="64">
        <v>44880</v>
      </c>
      <c r="E3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24" spans="1:5" x14ac:dyDescent="0.45">
      <c r="A3124" s="61" t="s">
        <v>199</v>
      </c>
      <c r="B3124" s="62" t="s">
        <v>41</v>
      </c>
      <c r="C3124" s="63">
        <v>142953.01</v>
      </c>
      <c r="D3124" s="64">
        <v>44925</v>
      </c>
      <c r="E3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25" spans="1:5" x14ac:dyDescent="0.45">
      <c r="A3125" s="61" t="s">
        <v>199</v>
      </c>
      <c r="B3125" s="62" t="s">
        <v>60</v>
      </c>
      <c r="C3125" s="63">
        <v>37473.629999999997</v>
      </c>
      <c r="D3125" s="64">
        <v>44925</v>
      </c>
      <c r="E3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26" spans="1:5" x14ac:dyDescent="0.45">
      <c r="A3126" s="61" t="s">
        <v>199</v>
      </c>
      <c r="B3126" s="62" t="s">
        <v>42</v>
      </c>
      <c r="C3126" s="63">
        <v>120463.1</v>
      </c>
      <c r="D3126" s="64">
        <v>45140</v>
      </c>
      <c r="E3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27" spans="1:5" x14ac:dyDescent="0.45">
      <c r="A3127" s="61" t="s">
        <v>199</v>
      </c>
      <c r="B3127" s="62" t="s">
        <v>61</v>
      </c>
      <c r="C3127" s="63">
        <v>31578.14</v>
      </c>
      <c r="D3127" s="64">
        <v>45140</v>
      </c>
      <c r="E3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28" spans="1:5" x14ac:dyDescent="0.45">
      <c r="A3128" s="61" t="s">
        <v>199</v>
      </c>
      <c r="B3128" s="62" t="s">
        <v>43</v>
      </c>
      <c r="C3128" s="63">
        <v>152365.41</v>
      </c>
      <c r="D3128" s="64">
        <v>45504</v>
      </c>
      <c r="E3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29" spans="1:5" x14ac:dyDescent="0.45">
      <c r="A3129" s="61" t="s">
        <v>199</v>
      </c>
      <c r="B3129" s="62" t="s">
        <v>63</v>
      </c>
      <c r="C3129" s="63">
        <v>28715.81</v>
      </c>
      <c r="D3129" s="64">
        <v>45504</v>
      </c>
      <c r="E3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30" spans="1:5" x14ac:dyDescent="0.45">
      <c r="A3130" s="61" t="s">
        <v>199</v>
      </c>
      <c r="B3130" s="62" t="s">
        <v>44</v>
      </c>
      <c r="C3130" s="63">
        <v>152365.41</v>
      </c>
      <c r="D3130" s="64">
        <v>45877</v>
      </c>
      <c r="E3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31" spans="1:5" x14ac:dyDescent="0.45">
      <c r="A3131" s="61" t="s">
        <v>199</v>
      </c>
      <c r="B3131" s="62" t="s">
        <v>64</v>
      </c>
      <c r="C3131" s="63">
        <v>39940.99</v>
      </c>
      <c r="D3131" s="64">
        <v>45877</v>
      </c>
      <c r="E3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32" spans="1:5" x14ac:dyDescent="0.45">
      <c r="A3132" s="61" t="s">
        <v>199</v>
      </c>
      <c r="B3132" s="62" t="s">
        <v>45</v>
      </c>
      <c r="C3132" s="63">
        <v>67673.22</v>
      </c>
      <c r="D3132" s="64">
        <v>45412</v>
      </c>
      <c r="E3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33" spans="1:5" x14ac:dyDescent="0.45">
      <c r="A3133" s="61" t="s">
        <v>199</v>
      </c>
      <c r="B3133" s="62" t="s">
        <v>65</v>
      </c>
      <c r="C3133" s="63">
        <v>17739.830000000002</v>
      </c>
      <c r="D3133" s="64">
        <v>45412</v>
      </c>
      <c r="E3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34" spans="1:5" x14ac:dyDescent="0.45">
      <c r="A3134" s="61" t="s">
        <v>199</v>
      </c>
      <c r="B3134" s="62" t="s">
        <v>67</v>
      </c>
      <c r="C3134" s="63">
        <v>12694.08</v>
      </c>
      <c r="D3134" s="64">
        <v>44985</v>
      </c>
      <c r="E3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35" spans="1:5" x14ac:dyDescent="0.45">
      <c r="A3135" s="61" t="s">
        <v>199</v>
      </c>
      <c r="B3135" s="62" t="s">
        <v>69</v>
      </c>
      <c r="C3135" s="63">
        <v>29615.54</v>
      </c>
      <c r="D3135" s="64">
        <v>44985</v>
      </c>
      <c r="E3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36" spans="1:5" x14ac:dyDescent="0.45">
      <c r="A3136" s="61" t="s">
        <v>199</v>
      </c>
      <c r="B3136" s="62" t="s">
        <v>70</v>
      </c>
      <c r="C3136" s="63">
        <v>84998.24</v>
      </c>
      <c r="D3136" s="64">
        <v>45127</v>
      </c>
      <c r="E3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37" spans="1:5" x14ac:dyDescent="0.45">
      <c r="A3137" s="61" t="s">
        <v>199</v>
      </c>
      <c r="B3137" s="62" t="s">
        <v>71</v>
      </c>
      <c r="C3137" s="63">
        <v>22281.4</v>
      </c>
      <c r="D3137" s="64">
        <v>45127</v>
      </c>
      <c r="E3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38" spans="1:5" x14ac:dyDescent="0.45">
      <c r="A3138" s="61" t="s">
        <v>199</v>
      </c>
      <c r="B3138" s="62" t="s">
        <v>72</v>
      </c>
      <c r="C3138" s="63">
        <v>133181.21</v>
      </c>
      <c r="D3138" s="64">
        <v>45519</v>
      </c>
      <c r="E3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39" spans="1:5" x14ac:dyDescent="0.45">
      <c r="A3139" s="61" t="s">
        <v>199</v>
      </c>
      <c r="B3139" s="62" t="s">
        <v>73</v>
      </c>
      <c r="C3139" s="63">
        <v>34912.06</v>
      </c>
      <c r="D3139" s="64">
        <v>45519</v>
      </c>
      <c r="E3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0" spans="1:5" x14ac:dyDescent="0.45">
      <c r="A3140" s="61" t="s">
        <v>199</v>
      </c>
      <c r="B3140" s="62" t="s">
        <v>74</v>
      </c>
      <c r="C3140" s="63">
        <v>147360.66</v>
      </c>
      <c r="D3140" s="64">
        <v>45853</v>
      </c>
      <c r="E3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1" spans="1:5" x14ac:dyDescent="0.45">
      <c r="A3141" s="61" t="s">
        <v>199</v>
      </c>
      <c r="B3141" s="62" t="s">
        <v>75</v>
      </c>
      <c r="C3141" s="63">
        <v>38629.050000000003</v>
      </c>
      <c r="D3141" s="64">
        <v>45853</v>
      </c>
      <c r="E3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2" spans="1:5" x14ac:dyDescent="0.45">
      <c r="A3142" s="61" t="s">
        <v>199</v>
      </c>
      <c r="B3142" s="62" t="s">
        <v>76</v>
      </c>
      <c r="C3142" s="63">
        <v>19221.02</v>
      </c>
      <c r="D3142" s="64">
        <v>45853</v>
      </c>
      <c r="E3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3" spans="1:5" x14ac:dyDescent="0.45">
      <c r="A3143" s="61" t="s">
        <v>199</v>
      </c>
      <c r="B3143" s="62" t="s">
        <v>77</v>
      </c>
      <c r="C3143" s="63">
        <v>5038.59</v>
      </c>
      <c r="D3143" s="64">
        <v>45853</v>
      </c>
      <c r="E3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4" spans="1:5" x14ac:dyDescent="0.45">
      <c r="A3144" s="61" t="s">
        <v>199</v>
      </c>
      <c r="B3144" s="62" t="s">
        <v>78</v>
      </c>
      <c r="C3144" s="63">
        <v>18285.060000000001</v>
      </c>
      <c r="D3144" s="64">
        <v>45853</v>
      </c>
      <c r="E3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5" spans="1:5" x14ac:dyDescent="0.45">
      <c r="A3145" s="61" t="s">
        <v>199</v>
      </c>
      <c r="B3145" s="62" t="s">
        <v>79</v>
      </c>
      <c r="C3145" s="63">
        <v>4793.24</v>
      </c>
      <c r="D3145" s="64">
        <v>45853</v>
      </c>
      <c r="E3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6" spans="1:5" x14ac:dyDescent="0.45">
      <c r="A3146" s="61" t="s">
        <v>199</v>
      </c>
      <c r="B3146" s="62" t="s">
        <v>80</v>
      </c>
      <c r="C3146" s="63">
        <v>46332.27</v>
      </c>
      <c r="D3146" s="64">
        <v>45541</v>
      </c>
      <c r="E3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7" spans="1:5" x14ac:dyDescent="0.45">
      <c r="A3147" s="61" t="s">
        <v>199</v>
      </c>
      <c r="B3147" s="62" t="s">
        <v>81</v>
      </c>
      <c r="C3147" s="63">
        <v>46191.11</v>
      </c>
      <c r="D3147" s="64">
        <v>45519</v>
      </c>
      <c r="E3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8" spans="1:5" x14ac:dyDescent="0.45">
      <c r="A3148" s="61" t="s">
        <v>199</v>
      </c>
      <c r="B3148" s="62" t="s">
        <v>82</v>
      </c>
      <c r="C3148" s="63">
        <v>12574.04</v>
      </c>
      <c r="D3148" s="64">
        <v>45519</v>
      </c>
      <c r="E3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49" spans="1:5" x14ac:dyDescent="0.45">
      <c r="A3149" s="61" t="s">
        <v>199</v>
      </c>
      <c r="B3149" s="62" t="s">
        <v>83</v>
      </c>
      <c r="C3149" s="63">
        <v>44783.33</v>
      </c>
      <c r="D3149" s="64">
        <v>45519</v>
      </c>
      <c r="E3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0" spans="1:5" x14ac:dyDescent="0.45">
      <c r="A3150" s="61" t="s">
        <v>199</v>
      </c>
      <c r="B3150" s="62" t="s">
        <v>84</v>
      </c>
      <c r="C3150" s="63">
        <v>12190.82</v>
      </c>
      <c r="D3150" s="64">
        <v>45519</v>
      </c>
      <c r="E3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1" spans="1:5" x14ac:dyDescent="0.45">
      <c r="A3151" s="61" t="s">
        <v>199</v>
      </c>
      <c r="B3151" s="62" t="s">
        <v>85</v>
      </c>
      <c r="C3151" s="63">
        <v>44783.33</v>
      </c>
      <c r="D3151" s="64">
        <v>45877</v>
      </c>
      <c r="E3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52" spans="1:5" x14ac:dyDescent="0.45">
      <c r="A3152" s="61" t="s">
        <v>199</v>
      </c>
      <c r="B3152" s="62" t="s">
        <v>86</v>
      </c>
      <c r="C3152" s="63">
        <v>12190.82</v>
      </c>
      <c r="D3152" s="64">
        <v>45877</v>
      </c>
      <c r="E3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53" spans="1:5" x14ac:dyDescent="0.45">
      <c r="A3153" s="61" t="s">
        <v>199</v>
      </c>
      <c r="B3153" s="62" t="s">
        <v>87</v>
      </c>
      <c r="C3153" s="63">
        <v>68192.789999999994</v>
      </c>
      <c r="D3153" s="64">
        <v>45519</v>
      </c>
      <c r="E3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4" spans="1:5" x14ac:dyDescent="0.45">
      <c r="A3154" s="61" t="s">
        <v>199</v>
      </c>
      <c r="B3154" s="62" t="s">
        <v>88</v>
      </c>
      <c r="C3154" s="63">
        <v>17876.02</v>
      </c>
      <c r="D3154" s="64">
        <v>45519</v>
      </c>
      <c r="E3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5" spans="1:5" x14ac:dyDescent="0.45">
      <c r="A3155" s="61" t="s">
        <v>199</v>
      </c>
      <c r="B3155" s="62" t="s">
        <v>89</v>
      </c>
      <c r="C3155" s="63">
        <v>45011.79</v>
      </c>
      <c r="D3155" s="64">
        <v>45519</v>
      </c>
      <c r="E3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6" spans="1:5" x14ac:dyDescent="0.45">
      <c r="A3156" s="61" t="s">
        <v>199</v>
      </c>
      <c r="B3156" s="62" t="s">
        <v>90</v>
      </c>
      <c r="C3156" s="63">
        <v>11799.37</v>
      </c>
      <c r="D3156" s="64">
        <v>45519</v>
      </c>
      <c r="E3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7" spans="1:5" x14ac:dyDescent="0.45">
      <c r="A3157" s="61" t="s">
        <v>199</v>
      </c>
      <c r="B3157" s="62" t="s">
        <v>91</v>
      </c>
      <c r="C3157" s="63">
        <v>45011.79</v>
      </c>
      <c r="D3157" s="64">
        <v>45762</v>
      </c>
      <c r="E3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8" spans="1:5" x14ac:dyDescent="0.45">
      <c r="A3158" s="61" t="s">
        <v>199</v>
      </c>
      <c r="B3158" s="62" t="s">
        <v>92</v>
      </c>
      <c r="C3158" s="63">
        <v>11799.37</v>
      </c>
      <c r="D3158" s="64">
        <v>45762</v>
      </c>
      <c r="E3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59" spans="1:5" x14ac:dyDescent="0.45">
      <c r="A3159" s="61" t="s">
        <v>199</v>
      </c>
      <c r="B3159" s="62" t="s">
        <v>93</v>
      </c>
      <c r="C3159" s="63">
        <v>428042.66</v>
      </c>
      <c r="D3159" s="64">
        <v>45519</v>
      </c>
      <c r="E3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0" spans="1:5" x14ac:dyDescent="0.45">
      <c r="A3160" s="61" t="s">
        <v>199</v>
      </c>
      <c r="B3160" s="62" t="s">
        <v>94</v>
      </c>
      <c r="C3160" s="63">
        <v>112206.9</v>
      </c>
      <c r="D3160" s="64">
        <v>45519</v>
      </c>
      <c r="E3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1" spans="1:5" x14ac:dyDescent="0.45">
      <c r="A3161" s="61" t="s">
        <v>199</v>
      </c>
      <c r="B3161" s="62" t="s">
        <v>95</v>
      </c>
      <c r="C3161" s="63">
        <v>5753.26</v>
      </c>
      <c r="D3161" s="64">
        <v>45961</v>
      </c>
      <c r="E3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62" spans="1:5" x14ac:dyDescent="0.45">
      <c r="A3162" s="61" t="s">
        <v>199</v>
      </c>
      <c r="B3162" s="62" t="s">
        <v>96</v>
      </c>
      <c r="C3162" s="63">
        <v>1508.16</v>
      </c>
      <c r="D3162" s="64">
        <v>45961</v>
      </c>
      <c r="E3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63" spans="1:5" x14ac:dyDescent="0.45">
      <c r="A3163" s="61" t="s">
        <v>200</v>
      </c>
      <c r="B3163" s="62" t="s">
        <v>47</v>
      </c>
      <c r="C3163" s="63">
        <v>4764.54</v>
      </c>
      <c r="D3163" s="64">
        <v>45519</v>
      </c>
      <c r="E3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4" spans="1:5" x14ac:dyDescent="0.45">
      <c r="A3164" s="61" t="s">
        <v>200</v>
      </c>
      <c r="B3164" s="62" t="s">
        <v>49</v>
      </c>
      <c r="C3164" s="63">
        <v>4607.4799999999996</v>
      </c>
      <c r="D3164" s="64">
        <v>45519</v>
      </c>
      <c r="E3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5" spans="1:5" x14ac:dyDescent="0.45">
      <c r="A3165" s="61" t="s">
        <v>200</v>
      </c>
      <c r="B3165" s="62" t="s">
        <v>51</v>
      </c>
      <c r="C3165" s="63">
        <v>4607.4799999999996</v>
      </c>
      <c r="D3165" s="64">
        <v>45877</v>
      </c>
      <c r="E3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66" spans="1:5" x14ac:dyDescent="0.45">
      <c r="A3166" s="61" t="s">
        <v>200</v>
      </c>
      <c r="B3166" s="62" t="s">
        <v>53</v>
      </c>
      <c r="C3166" s="63">
        <v>5445.95</v>
      </c>
      <c r="D3166" s="64">
        <v>45519</v>
      </c>
      <c r="E3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7" spans="1:5" x14ac:dyDescent="0.45">
      <c r="A3167" s="61" t="s">
        <v>200</v>
      </c>
      <c r="B3167" s="62" t="s">
        <v>55</v>
      </c>
      <c r="C3167" s="63">
        <v>4269.3</v>
      </c>
      <c r="D3167" s="64">
        <v>45519</v>
      </c>
      <c r="E3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68" spans="1:5" x14ac:dyDescent="0.45">
      <c r="A3168" s="61" t="s">
        <v>200</v>
      </c>
      <c r="B3168" s="62" t="s">
        <v>57</v>
      </c>
      <c r="C3168" s="63">
        <v>8531.84</v>
      </c>
      <c r="D3168" s="64">
        <v>45877</v>
      </c>
      <c r="E3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69" spans="1:5" x14ac:dyDescent="0.45">
      <c r="A3169" s="61" t="s">
        <v>200</v>
      </c>
      <c r="B3169" s="62" t="s">
        <v>40</v>
      </c>
      <c r="C3169" s="63">
        <v>12744.67</v>
      </c>
      <c r="D3169" s="64">
        <v>44880</v>
      </c>
      <c r="E3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70" spans="1:5" x14ac:dyDescent="0.45">
      <c r="A3170" s="61" t="s">
        <v>200</v>
      </c>
      <c r="B3170" s="62" t="s">
        <v>41</v>
      </c>
      <c r="C3170" s="63">
        <v>13394.03</v>
      </c>
      <c r="D3170" s="64">
        <v>44925</v>
      </c>
      <c r="E3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71" spans="1:5" x14ac:dyDescent="0.45">
      <c r="A3171" s="61" t="s">
        <v>200</v>
      </c>
      <c r="B3171" s="62" t="s">
        <v>42</v>
      </c>
      <c r="C3171" s="63">
        <v>11286.83</v>
      </c>
      <c r="D3171" s="64">
        <v>45140</v>
      </c>
      <c r="E3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72" spans="1:5" x14ac:dyDescent="0.45">
      <c r="A3172" s="61" t="s">
        <v>200</v>
      </c>
      <c r="B3172" s="62" t="s">
        <v>43</v>
      </c>
      <c r="C3172" s="63">
        <v>14275.92</v>
      </c>
      <c r="D3172" s="64">
        <v>45504</v>
      </c>
      <c r="E3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73" spans="1:5" x14ac:dyDescent="0.45">
      <c r="A3173" s="61" t="s">
        <v>200</v>
      </c>
      <c r="B3173" s="62" t="s">
        <v>44</v>
      </c>
      <c r="C3173" s="63">
        <v>14275.92</v>
      </c>
      <c r="D3173" s="64">
        <v>45877</v>
      </c>
      <c r="E3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74" spans="1:5" x14ac:dyDescent="0.45">
      <c r="A3174" s="61" t="s">
        <v>200</v>
      </c>
      <c r="B3174" s="62" t="s">
        <v>45</v>
      </c>
      <c r="C3174" s="63">
        <v>6340.66</v>
      </c>
      <c r="D3174" s="64">
        <v>45412</v>
      </c>
      <c r="E3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75" spans="1:5" x14ac:dyDescent="0.45">
      <c r="A3175" s="61" t="s">
        <v>200</v>
      </c>
      <c r="B3175" s="62" t="s">
        <v>66</v>
      </c>
      <c r="C3175" s="63">
        <v>4537.18</v>
      </c>
      <c r="D3175" s="64">
        <v>44985</v>
      </c>
      <c r="E3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76" spans="1:5" x14ac:dyDescent="0.45">
      <c r="A3176" s="61" t="s">
        <v>200</v>
      </c>
      <c r="B3176" s="62" t="s">
        <v>68</v>
      </c>
      <c r="C3176" s="63">
        <v>10585.34</v>
      </c>
      <c r="D3176" s="64">
        <v>44985</v>
      </c>
      <c r="E3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77" spans="1:5" x14ac:dyDescent="0.45">
      <c r="A3177" s="61" t="s">
        <v>200</v>
      </c>
      <c r="B3177" s="62" t="s">
        <v>70</v>
      </c>
      <c r="C3177" s="63">
        <v>7963.94</v>
      </c>
      <c r="D3177" s="64">
        <v>45127</v>
      </c>
      <c r="E3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78" spans="1:5" x14ac:dyDescent="0.45">
      <c r="A3178" s="61" t="s">
        <v>200</v>
      </c>
      <c r="B3178" s="62" t="s">
        <v>72</v>
      </c>
      <c r="C3178" s="63">
        <v>12478.45</v>
      </c>
      <c r="D3178" s="64">
        <v>45488</v>
      </c>
      <c r="E3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179" spans="1:5" x14ac:dyDescent="0.45">
      <c r="A3179" s="61" t="s">
        <v>200</v>
      </c>
      <c r="B3179" s="62" t="s">
        <v>74</v>
      </c>
      <c r="C3179" s="63">
        <v>13807</v>
      </c>
      <c r="D3179" s="64">
        <v>45853</v>
      </c>
      <c r="E3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0" spans="1:5" x14ac:dyDescent="0.45">
      <c r="A3180" s="61" t="s">
        <v>200</v>
      </c>
      <c r="B3180" s="62" t="s">
        <v>76</v>
      </c>
      <c r="C3180" s="63">
        <v>1800.92</v>
      </c>
      <c r="D3180" s="64">
        <v>45853</v>
      </c>
      <c r="E3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1" spans="1:5" x14ac:dyDescent="0.45">
      <c r="A3181" s="61" t="s">
        <v>200</v>
      </c>
      <c r="B3181" s="62" t="s">
        <v>78</v>
      </c>
      <c r="C3181" s="63">
        <v>1713.22</v>
      </c>
      <c r="D3181" s="64">
        <v>45853</v>
      </c>
      <c r="E3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2" spans="1:5" x14ac:dyDescent="0.45">
      <c r="A3182" s="61" t="s">
        <v>200</v>
      </c>
      <c r="B3182" s="62" t="s">
        <v>80</v>
      </c>
      <c r="C3182" s="63">
        <v>3439.49</v>
      </c>
      <c r="D3182" s="64">
        <v>45541</v>
      </c>
      <c r="E3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3" spans="1:5" x14ac:dyDescent="0.45">
      <c r="A3183" s="61" t="s">
        <v>200</v>
      </c>
      <c r="B3183" s="62" t="s">
        <v>81</v>
      </c>
      <c r="C3183" s="63">
        <v>4327.8900000000003</v>
      </c>
      <c r="D3183" s="64">
        <v>45519</v>
      </c>
      <c r="E3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4" spans="1:5" x14ac:dyDescent="0.45">
      <c r="A3184" s="61" t="s">
        <v>200</v>
      </c>
      <c r="B3184" s="62" t="s">
        <v>83</v>
      </c>
      <c r="C3184" s="63">
        <v>4195.99</v>
      </c>
      <c r="D3184" s="64">
        <v>45519</v>
      </c>
      <c r="E3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5" spans="1:5" x14ac:dyDescent="0.45">
      <c r="A3185" s="61" t="s">
        <v>200</v>
      </c>
      <c r="B3185" s="62" t="s">
        <v>85</v>
      </c>
      <c r="C3185" s="63">
        <v>4195.99</v>
      </c>
      <c r="D3185" s="64">
        <v>45877</v>
      </c>
      <c r="E3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86" spans="1:5" x14ac:dyDescent="0.45">
      <c r="A3186" s="61" t="s">
        <v>200</v>
      </c>
      <c r="B3186" s="62" t="s">
        <v>87</v>
      </c>
      <c r="C3186" s="63">
        <v>6389.34</v>
      </c>
      <c r="D3186" s="64">
        <v>45519</v>
      </c>
      <c r="E3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7" spans="1:5" x14ac:dyDescent="0.45">
      <c r="A3187" s="61" t="s">
        <v>200</v>
      </c>
      <c r="B3187" s="62" t="s">
        <v>89</v>
      </c>
      <c r="C3187" s="63">
        <v>4217.3900000000003</v>
      </c>
      <c r="D3187" s="64">
        <v>45519</v>
      </c>
      <c r="E3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8" spans="1:5" x14ac:dyDescent="0.45">
      <c r="A3188" s="61" t="s">
        <v>200</v>
      </c>
      <c r="B3188" s="62" t="s">
        <v>91</v>
      </c>
      <c r="C3188" s="63">
        <v>4217.3900000000003</v>
      </c>
      <c r="D3188" s="64">
        <v>45762</v>
      </c>
      <c r="E3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89" spans="1:5" x14ac:dyDescent="0.45">
      <c r="A3189" s="61" t="s">
        <v>200</v>
      </c>
      <c r="B3189" s="62" t="s">
        <v>93</v>
      </c>
      <c r="C3189" s="63">
        <v>40105.589999999997</v>
      </c>
      <c r="D3189" s="64">
        <v>45519</v>
      </c>
      <c r="E3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90" spans="1:5" x14ac:dyDescent="0.45">
      <c r="A3190" s="61" t="s">
        <v>200</v>
      </c>
      <c r="B3190" s="62" t="s">
        <v>95</v>
      </c>
      <c r="C3190" s="63">
        <v>539.04999999999995</v>
      </c>
      <c r="D3190" s="64">
        <v>45982</v>
      </c>
      <c r="E3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91" spans="1:5" x14ac:dyDescent="0.45">
      <c r="A3191" s="61" t="s">
        <v>201</v>
      </c>
      <c r="B3191" s="62" t="s">
        <v>47</v>
      </c>
      <c r="C3191" s="63">
        <v>1219.22</v>
      </c>
      <c r="D3191" s="64">
        <v>45519</v>
      </c>
      <c r="E3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92" spans="1:5" x14ac:dyDescent="0.45">
      <c r="A3192" s="61" t="s">
        <v>201</v>
      </c>
      <c r="B3192" s="62" t="s">
        <v>49</v>
      </c>
      <c r="C3192" s="63">
        <v>1179.03</v>
      </c>
      <c r="D3192" s="64">
        <v>45519</v>
      </c>
      <c r="E3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93" spans="1:5" x14ac:dyDescent="0.45">
      <c r="A3193" s="61" t="s">
        <v>201</v>
      </c>
      <c r="B3193" s="62" t="s">
        <v>51</v>
      </c>
      <c r="C3193" s="63">
        <v>1179.03</v>
      </c>
      <c r="D3193" s="64">
        <v>45877</v>
      </c>
      <c r="E3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94" spans="1:5" x14ac:dyDescent="0.45">
      <c r="A3194" s="61" t="s">
        <v>201</v>
      </c>
      <c r="B3194" s="62" t="s">
        <v>53</v>
      </c>
      <c r="C3194" s="63">
        <v>1393.59</v>
      </c>
      <c r="D3194" s="64">
        <v>45519</v>
      </c>
      <c r="E3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95" spans="1:5" x14ac:dyDescent="0.45">
      <c r="A3195" s="61" t="s">
        <v>201</v>
      </c>
      <c r="B3195" s="62" t="s">
        <v>55</v>
      </c>
      <c r="C3195" s="63">
        <v>1092.49</v>
      </c>
      <c r="D3195" s="64">
        <v>45519</v>
      </c>
      <c r="E3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196" spans="1:5" x14ac:dyDescent="0.45">
      <c r="A3196" s="61" t="s">
        <v>201</v>
      </c>
      <c r="B3196" s="62" t="s">
        <v>57</v>
      </c>
      <c r="C3196" s="63">
        <v>2183.25</v>
      </c>
      <c r="D3196" s="64">
        <v>45877</v>
      </c>
      <c r="E3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197" spans="1:5" x14ac:dyDescent="0.45">
      <c r="A3197" s="61" t="s">
        <v>201</v>
      </c>
      <c r="B3197" s="62" t="s">
        <v>40</v>
      </c>
      <c r="C3197" s="63">
        <v>3261.29</v>
      </c>
      <c r="D3197" s="64">
        <v>44880</v>
      </c>
      <c r="E3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98" spans="1:5" x14ac:dyDescent="0.45">
      <c r="A3198" s="61" t="s">
        <v>201</v>
      </c>
      <c r="B3198" s="62" t="s">
        <v>41</v>
      </c>
      <c r="C3198" s="63">
        <v>3427.45</v>
      </c>
      <c r="D3198" s="64">
        <v>44925</v>
      </c>
      <c r="E3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199" spans="1:5" x14ac:dyDescent="0.45">
      <c r="A3199" s="61" t="s">
        <v>201</v>
      </c>
      <c r="B3199" s="62" t="s">
        <v>42</v>
      </c>
      <c r="C3199" s="63">
        <v>2888.23</v>
      </c>
      <c r="D3199" s="64">
        <v>45139</v>
      </c>
      <c r="E3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00" spans="1:5" x14ac:dyDescent="0.45">
      <c r="A3200" s="61" t="s">
        <v>201</v>
      </c>
      <c r="B3200" s="62" t="s">
        <v>43</v>
      </c>
      <c r="C3200" s="63">
        <v>3653.12</v>
      </c>
      <c r="D3200" s="64">
        <v>45504</v>
      </c>
      <c r="E3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01" spans="1:5" x14ac:dyDescent="0.45">
      <c r="A3201" s="61" t="s">
        <v>201</v>
      </c>
      <c r="B3201" s="62" t="s">
        <v>44</v>
      </c>
      <c r="C3201" s="63">
        <v>3653.12</v>
      </c>
      <c r="D3201" s="64">
        <v>45877</v>
      </c>
      <c r="E3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02" spans="1:5" x14ac:dyDescent="0.45">
      <c r="A3202" s="61" t="s">
        <v>201</v>
      </c>
      <c r="B3202" s="62" t="s">
        <v>45</v>
      </c>
      <c r="C3202" s="63">
        <v>1622.54</v>
      </c>
      <c r="D3202" s="64">
        <v>45412</v>
      </c>
      <c r="E3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03" spans="1:5" x14ac:dyDescent="0.45">
      <c r="A3203" s="61" t="s">
        <v>201</v>
      </c>
      <c r="B3203" s="62" t="s">
        <v>70</v>
      </c>
      <c r="C3203" s="63">
        <v>2037.92</v>
      </c>
      <c r="D3203" s="64">
        <v>45127</v>
      </c>
      <c r="E3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04" spans="1:5" x14ac:dyDescent="0.45">
      <c r="A3204" s="61" t="s">
        <v>201</v>
      </c>
      <c r="B3204" s="62" t="s">
        <v>72</v>
      </c>
      <c r="C3204" s="63">
        <v>3193.16</v>
      </c>
      <c r="D3204" s="64">
        <v>45488</v>
      </c>
      <c r="E3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05" spans="1:5" x14ac:dyDescent="0.45">
      <c r="A3205" s="61" t="s">
        <v>201</v>
      </c>
      <c r="B3205" s="62" t="s">
        <v>74</v>
      </c>
      <c r="C3205" s="63">
        <v>3533.13</v>
      </c>
      <c r="D3205" s="64">
        <v>45853</v>
      </c>
      <c r="E3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06" spans="1:5" x14ac:dyDescent="0.45">
      <c r="A3206" s="61" t="s">
        <v>201</v>
      </c>
      <c r="B3206" s="62" t="s">
        <v>76</v>
      </c>
      <c r="C3206" s="63">
        <v>460.84</v>
      </c>
      <c r="D3206" s="64">
        <v>45853</v>
      </c>
      <c r="E3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07" spans="1:5" x14ac:dyDescent="0.45">
      <c r="A3207" s="61" t="s">
        <v>201</v>
      </c>
      <c r="B3207" s="62" t="s">
        <v>78</v>
      </c>
      <c r="C3207" s="63">
        <v>438.4</v>
      </c>
      <c r="D3207" s="64">
        <v>45853</v>
      </c>
      <c r="E3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08" spans="1:5" x14ac:dyDescent="0.45">
      <c r="A3208" s="61" t="s">
        <v>201</v>
      </c>
      <c r="B3208" s="62" t="s">
        <v>80</v>
      </c>
      <c r="C3208" s="63">
        <v>880.15</v>
      </c>
      <c r="D3208" s="64">
        <v>45546</v>
      </c>
      <c r="E3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09" spans="1:5" x14ac:dyDescent="0.45">
      <c r="A3209" s="61" t="s">
        <v>201</v>
      </c>
      <c r="B3209" s="62" t="s">
        <v>81</v>
      </c>
      <c r="C3209" s="63">
        <v>1107.48</v>
      </c>
      <c r="D3209" s="64">
        <v>45519</v>
      </c>
      <c r="E3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0" spans="1:5" x14ac:dyDescent="0.45">
      <c r="A3210" s="61" t="s">
        <v>201</v>
      </c>
      <c r="B3210" s="62" t="s">
        <v>83</v>
      </c>
      <c r="C3210" s="63">
        <v>1073.73</v>
      </c>
      <c r="D3210" s="64">
        <v>45519</v>
      </c>
      <c r="E3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1" spans="1:5" x14ac:dyDescent="0.45">
      <c r="A3211" s="61" t="s">
        <v>201</v>
      </c>
      <c r="B3211" s="62" t="s">
        <v>85</v>
      </c>
      <c r="C3211" s="63">
        <v>1073.73</v>
      </c>
      <c r="D3211" s="64">
        <v>45877</v>
      </c>
      <c r="E3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12" spans="1:5" x14ac:dyDescent="0.45">
      <c r="A3212" s="61" t="s">
        <v>201</v>
      </c>
      <c r="B3212" s="62" t="s">
        <v>87</v>
      </c>
      <c r="C3212" s="63">
        <v>1635</v>
      </c>
      <c r="D3212" s="64">
        <v>45519</v>
      </c>
      <c r="E3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3" spans="1:5" x14ac:dyDescent="0.45">
      <c r="A3213" s="61" t="s">
        <v>201</v>
      </c>
      <c r="B3213" s="62" t="s">
        <v>89</v>
      </c>
      <c r="C3213" s="63">
        <v>1079.21</v>
      </c>
      <c r="D3213" s="64">
        <v>45519</v>
      </c>
      <c r="E3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4" spans="1:5" x14ac:dyDescent="0.45">
      <c r="A3214" s="61" t="s">
        <v>201</v>
      </c>
      <c r="B3214" s="62" t="s">
        <v>91</v>
      </c>
      <c r="C3214" s="63">
        <v>1079.21</v>
      </c>
      <c r="D3214" s="64">
        <v>45762</v>
      </c>
      <c r="E3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5" spans="1:5" x14ac:dyDescent="0.45">
      <c r="A3215" s="61" t="s">
        <v>201</v>
      </c>
      <c r="B3215" s="62" t="s">
        <v>93</v>
      </c>
      <c r="C3215" s="63">
        <v>10262.790000000001</v>
      </c>
      <c r="D3215" s="64">
        <v>45519</v>
      </c>
      <c r="E3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6" spans="1:5" x14ac:dyDescent="0.45">
      <c r="A3216" s="61" t="s">
        <v>201</v>
      </c>
      <c r="B3216" s="62" t="s">
        <v>95</v>
      </c>
      <c r="C3216" s="63">
        <v>137.94</v>
      </c>
      <c r="D3216" s="64">
        <v>45961</v>
      </c>
      <c r="E3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17" spans="1:5" x14ac:dyDescent="0.45">
      <c r="A3217" s="61" t="s">
        <v>202</v>
      </c>
      <c r="B3217" s="62" t="s">
        <v>47</v>
      </c>
      <c r="C3217" s="63">
        <v>53040.91</v>
      </c>
      <c r="D3217" s="64">
        <v>45519</v>
      </c>
      <c r="E3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8" spans="1:5" x14ac:dyDescent="0.45">
      <c r="A3218" s="61" t="s">
        <v>202</v>
      </c>
      <c r="B3218" s="62" t="s">
        <v>48</v>
      </c>
      <c r="C3218" s="63">
        <v>14438.68</v>
      </c>
      <c r="D3218" s="64">
        <v>45519</v>
      </c>
      <c r="E3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19" spans="1:5" x14ac:dyDescent="0.45">
      <c r="A3219" s="61" t="s">
        <v>202</v>
      </c>
      <c r="B3219" s="62" t="s">
        <v>49</v>
      </c>
      <c r="C3219" s="63">
        <v>51292.44</v>
      </c>
      <c r="D3219" s="64">
        <v>45519</v>
      </c>
      <c r="E3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0" spans="1:5" x14ac:dyDescent="0.45">
      <c r="A3220" s="61" t="s">
        <v>202</v>
      </c>
      <c r="B3220" s="62" t="s">
        <v>50</v>
      </c>
      <c r="C3220" s="63">
        <v>13962.72</v>
      </c>
      <c r="D3220" s="64">
        <v>45519</v>
      </c>
      <c r="E3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1" spans="1:5" x14ac:dyDescent="0.45">
      <c r="A3221" s="61" t="s">
        <v>202</v>
      </c>
      <c r="B3221" s="62" t="s">
        <v>51</v>
      </c>
      <c r="C3221" s="63">
        <v>51292.44</v>
      </c>
      <c r="D3221" s="64">
        <v>45877</v>
      </c>
      <c r="E3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22" spans="1:5" x14ac:dyDescent="0.45">
      <c r="A3222" s="61" t="s">
        <v>202</v>
      </c>
      <c r="B3222" s="62" t="s">
        <v>52</v>
      </c>
      <c r="C3222" s="63">
        <v>13962.72</v>
      </c>
      <c r="D3222" s="64">
        <v>45877</v>
      </c>
      <c r="E3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23" spans="1:5" x14ac:dyDescent="0.45">
      <c r="A3223" s="61" t="s">
        <v>202</v>
      </c>
      <c r="B3223" s="62" t="s">
        <v>53</v>
      </c>
      <c r="C3223" s="63">
        <v>60626.59</v>
      </c>
      <c r="D3223" s="64">
        <v>45519</v>
      </c>
      <c r="E3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4" spans="1:5" x14ac:dyDescent="0.45">
      <c r="A3224" s="61" t="s">
        <v>202</v>
      </c>
      <c r="B3224" s="62" t="s">
        <v>54</v>
      </c>
      <c r="C3224" s="63">
        <v>15892.63</v>
      </c>
      <c r="D3224" s="64">
        <v>45519</v>
      </c>
      <c r="E3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5" spans="1:5" x14ac:dyDescent="0.45">
      <c r="A3225" s="61" t="s">
        <v>202</v>
      </c>
      <c r="B3225" s="62" t="s">
        <v>55</v>
      </c>
      <c r="C3225" s="63">
        <v>47527.7</v>
      </c>
      <c r="D3225" s="64">
        <v>45519</v>
      </c>
      <c r="E3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6" spans="1:5" x14ac:dyDescent="0.45">
      <c r="A3226" s="61" t="s">
        <v>202</v>
      </c>
      <c r="B3226" s="62" t="s">
        <v>56</v>
      </c>
      <c r="C3226" s="63">
        <v>12458.89</v>
      </c>
      <c r="D3226" s="64">
        <v>45519</v>
      </c>
      <c r="E3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27" spans="1:5" x14ac:dyDescent="0.45">
      <c r="A3227" s="61" t="s">
        <v>202</v>
      </c>
      <c r="B3227" s="62" t="s">
        <v>57</v>
      </c>
      <c r="C3227" s="63">
        <v>94980.1</v>
      </c>
      <c r="D3227" s="64">
        <v>45877</v>
      </c>
      <c r="E3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28" spans="1:5" x14ac:dyDescent="0.45">
      <c r="A3228" s="61" t="s">
        <v>202</v>
      </c>
      <c r="B3228" s="62" t="s">
        <v>58</v>
      </c>
      <c r="C3228" s="63">
        <v>24898.04</v>
      </c>
      <c r="D3228" s="64">
        <v>45877</v>
      </c>
      <c r="E3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29" spans="1:5" x14ac:dyDescent="0.45">
      <c r="A3229" s="61" t="s">
        <v>202</v>
      </c>
      <c r="B3229" s="62" t="s">
        <v>40</v>
      </c>
      <c r="C3229" s="63">
        <v>141879.10999999999</v>
      </c>
      <c r="D3229" s="64">
        <v>44880</v>
      </c>
      <c r="E3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30" spans="1:5" x14ac:dyDescent="0.45">
      <c r="A3230" s="61" t="s">
        <v>202</v>
      </c>
      <c r="B3230" s="62" t="s">
        <v>59</v>
      </c>
      <c r="C3230" s="63">
        <v>31819.98</v>
      </c>
      <c r="D3230" s="64">
        <v>44880</v>
      </c>
      <c r="E3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31" spans="1:5" x14ac:dyDescent="0.45">
      <c r="A3231" s="61" t="s">
        <v>202</v>
      </c>
      <c r="B3231" s="62" t="s">
        <v>41</v>
      </c>
      <c r="C3231" s="63">
        <v>149108.01999999999</v>
      </c>
      <c r="D3231" s="64">
        <v>44925</v>
      </c>
      <c r="E3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32" spans="1:5" x14ac:dyDescent="0.45">
      <c r="A3232" s="61" t="s">
        <v>202</v>
      </c>
      <c r="B3232" s="62" t="s">
        <v>60</v>
      </c>
      <c r="C3232" s="63">
        <v>33441.26</v>
      </c>
      <c r="D3232" s="64">
        <v>44925</v>
      </c>
      <c r="E3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33" spans="1:5" x14ac:dyDescent="0.45">
      <c r="A3233" s="61" t="s">
        <v>202</v>
      </c>
      <c r="B3233" s="62" t="s">
        <v>42</v>
      </c>
      <c r="C3233" s="63">
        <v>125649.78</v>
      </c>
      <c r="D3233" s="64">
        <v>45139</v>
      </c>
      <c r="E3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34" spans="1:5" x14ac:dyDescent="0.45">
      <c r="A3234" s="61" t="s">
        <v>202</v>
      </c>
      <c r="B3234" s="62" t="s">
        <v>61</v>
      </c>
      <c r="C3234" s="63">
        <v>32937.769999999997</v>
      </c>
      <c r="D3234" s="64">
        <v>45139</v>
      </c>
      <c r="E3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35" spans="1:5" x14ac:dyDescent="0.45">
      <c r="A3235" s="61" t="s">
        <v>202</v>
      </c>
      <c r="B3235" s="62" t="s">
        <v>43</v>
      </c>
      <c r="C3235" s="63">
        <v>158925.68</v>
      </c>
      <c r="D3235" s="64">
        <v>45504</v>
      </c>
      <c r="E3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36" spans="1:5" x14ac:dyDescent="0.45">
      <c r="A3236" s="61" t="s">
        <v>202</v>
      </c>
      <c r="B3236" s="62" t="s">
        <v>63</v>
      </c>
      <c r="C3236" s="63">
        <v>24285.87</v>
      </c>
      <c r="D3236" s="64">
        <v>45504</v>
      </c>
      <c r="E3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37" spans="1:5" x14ac:dyDescent="0.45">
      <c r="A3237" s="61" t="s">
        <v>202</v>
      </c>
      <c r="B3237" s="62" t="s">
        <v>44</v>
      </c>
      <c r="C3237" s="63">
        <v>158925.68</v>
      </c>
      <c r="D3237" s="64">
        <v>45877</v>
      </c>
      <c r="E3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38" spans="1:5" x14ac:dyDescent="0.45">
      <c r="A3238" s="61" t="s">
        <v>202</v>
      </c>
      <c r="B3238" s="62" t="s">
        <v>64</v>
      </c>
      <c r="C3238" s="63">
        <v>35643.11</v>
      </c>
      <c r="D3238" s="64">
        <v>45877</v>
      </c>
      <c r="E3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39" spans="1:5" x14ac:dyDescent="0.45">
      <c r="A3239" s="61" t="s">
        <v>202</v>
      </c>
      <c r="B3239" s="62" t="s">
        <v>45</v>
      </c>
      <c r="C3239" s="63">
        <v>70586.97</v>
      </c>
      <c r="D3239" s="64">
        <v>45412</v>
      </c>
      <c r="E3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40" spans="1:5" x14ac:dyDescent="0.45">
      <c r="A3240" s="61" t="s">
        <v>202</v>
      </c>
      <c r="B3240" s="62" t="s">
        <v>65</v>
      </c>
      <c r="C3240" s="63">
        <v>15830.91</v>
      </c>
      <c r="D3240" s="64">
        <v>45412</v>
      </c>
      <c r="E3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41" spans="1:5" x14ac:dyDescent="0.45">
      <c r="A3241" s="61" t="s">
        <v>202</v>
      </c>
      <c r="B3241" s="62" t="s">
        <v>66</v>
      </c>
      <c r="C3241" s="63">
        <v>51670.91</v>
      </c>
      <c r="D3241" s="64">
        <v>44985</v>
      </c>
      <c r="E3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2" spans="1:5" x14ac:dyDescent="0.45">
      <c r="A3242" s="61" t="s">
        <v>202</v>
      </c>
      <c r="B3242" s="62" t="s">
        <v>67</v>
      </c>
      <c r="C3242" s="63">
        <v>13240.63</v>
      </c>
      <c r="D3242" s="64">
        <v>44985</v>
      </c>
      <c r="E3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3" spans="1:5" x14ac:dyDescent="0.45">
      <c r="A3243" s="61" t="s">
        <v>202</v>
      </c>
      <c r="B3243" s="62" t="s">
        <v>68</v>
      </c>
      <c r="C3243" s="63">
        <v>120549.29</v>
      </c>
      <c r="D3243" s="64">
        <v>44985</v>
      </c>
      <c r="E3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4" spans="1:5" x14ac:dyDescent="0.45">
      <c r="A3244" s="61" t="s">
        <v>202</v>
      </c>
      <c r="B3244" s="62" t="s">
        <v>69</v>
      </c>
      <c r="C3244" s="63">
        <v>30890.67</v>
      </c>
      <c r="D3244" s="64">
        <v>44985</v>
      </c>
      <c r="E3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5" spans="1:5" x14ac:dyDescent="0.45">
      <c r="A3245" s="61" t="s">
        <v>202</v>
      </c>
      <c r="B3245" s="62" t="s">
        <v>70</v>
      </c>
      <c r="C3245" s="63">
        <v>88657.94</v>
      </c>
      <c r="D3245" s="64">
        <v>45127</v>
      </c>
      <c r="E3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6" spans="1:5" x14ac:dyDescent="0.45">
      <c r="A3246" s="61" t="s">
        <v>202</v>
      </c>
      <c r="B3246" s="62" t="s">
        <v>71</v>
      </c>
      <c r="C3246" s="63">
        <v>23240.75</v>
      </c>
      <c r="D3246" s="64">
        <v>45127</v>
      </c>
      <c r="E3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47" spans="1:5" x14ac:dyDescent="0.45">
      <c r="A3247" s="61" t="s">
        <v>202</v>
      </c>
      <c r="B3247" s="62" t="s">
        <v>72</v>
      </c>
      <c r="C3247" s="63">
        <v>138915.48000000001</v>
      </c>
      <c r="D3247" s="64">
        <v>45488</v>
      </c>
      <c r="E3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48" spans="1:5" x14ac:dyDescent="0.45">
      <c r="A3248" s="61" t="s">
        <v>202</v>
      </c>
      <c r="B3248" s="62" t="s">
        <v>73</v>
      </c>
      <c r="C3248" s="63">
        <v>31155.32</v>
      </c>
      <c r="D3248" s="64">
        <v>45488</v>
      </c>
      <c r="E3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49" spans="1:5" x14ac:dyDescent="0.45">
      <c r="A3249" s="61" t="s">
        <v>202</v>
      </c>
      <c r="B3249" s="62" t="s">
        <v>74</v>
      </c>
      <c r="C3249" s="63">
        <v>153705.45000000001</v>
      </c>
      <c r="D3249" s="64">
        <v>45853</v>
      </c>
      <c r="E3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0" spans="1:5" x14ac:dyDescent="0.45">
      <c r="A3250" s="61" t="s">
        <v>202</v>
      </c>
      <c r="B3250" s="62" t="s">
        <v>75</v>
      </c>
      <c r="C3250" s="63">
        <v>34472.339999999997</v>
      </c>
      <c r="D3250" s="64">
        <v>45853</v>
      </c>
      <c r="E3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1" spans="1:5" x14ac:dyDescent="0.45">
      <c r="A3251" s="61" t="s">
        <v>202</v>
      </c>
      <c r="B3251" s="62" t="s">
        <v>76</v>
      </c>
      <c r="C3251" s="63">
        <v>20048.599999999999</v>
      </c>
      <c r="D3251" s="64">
        <v>45853</v>
      </c>
      <c r="E3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2" spans="1:5" x14ac:dyDescent="0.45">
      <c r="A3252" s="61" t="s">
        <v>202</v>
      </c>
      <c r="B3252" s="62" t="s">
        <v>77</v>
      </c>
      <c r="C3252" s="63">
        <v>5255.53</v>
      </c>
      <c r="D3252" s="64">
        <v>45853</v>
      </c>
      <c r="E3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3" spans="1:5" x14ac:dyDescent="0.45">
      <c r="A3253" s="61" t="s">
        <v>202</v>
      </c>
      <c r="B3253" s="62" t="s">
        <v>78</v>
      </c>
      <c r="C3253" s="63">
        <v>19072.34</v>
      </c>
      <c r="D3253" s="64">
        <v>45853</v>
      </c>
      <c r="E3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4" spans="1:5" x14ac:dyDescent="0.45">
      <c r="A3254" s="61" t="s">
        <v>202</v>
      </c>
      <c r="B3254" s="62" t="s">
        <v>79</v>
      </c>
      <c r="C3254" s="63">
        <v>4999.6099999999997</v>
      </c>
      <c r="D3254" s="64">
        <v>45853</v>
      </c>
      <c r="E3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5" spans="1:5" x14ac:dyDescent="0.45">
      <c r="A3255" s="61" t="s">
        <v>202</v>
      </c>
      <c r="B3255" s="62" t="s">
        <v>80</v>
      </c>
      <c r="C3255" s="63">
        <v>48327.16</v>
      </c>
      <c r="D3255" s="64">
        <v>45546</v>
      </c>
      <c r="E3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6" spans="1:5" x14ac:dyDescent="0.45">
      <c r="A3256" s="61" t="s">
        <v>202</v>
      </c>
      <c r="B3256" s="62" t="s">
        <v>81</v>
      </c>
      <c r="C3256" s="63">
        <v>48179.92</v>
      </c>
      <c r="D3256" s="64">
        <v>45519</v>
      </c>
      <c r="E3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7" spans="1:5" x14ac:dyDescent="0.45">
      <c r="A3257" s="61" t="s">
        <v>202</v>
      </c>
      <c r="B3257" s="62" t="s">
        <v>82</v>
      </c>
      <c r="C3257" s="63">
        <v>13115.43</v>
      </c>
      <c r="D3257" s="64">
        <v>45519</v>
      </c>
      <c r="E3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8" spans="1:5" x14ac:dyDescent="0.45">
      <c r="A3258" s="61" t="s">
        <v>202</v>
      </c>
      <c r="B3258" s="62" t="s">
        <v>83</v>
      </c>
      <c r="C3258" s="63">
        <v>46711.53</v>
      </c>
      <c r="D3258" s="64">
        <v>45519</v>
      </c>
      <c r="E3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59" spans="1:5" x14ac:dyDescent="0.45">
      <c r="A3259" s="61" t="s">
        <v>202</v>
      </c>
      <c r="B3259" s="62" t="s">
        <v>84</v>
      </c>
      <c r="C3259" s="63">
        <v>12715.71</v>
      </c>
      <c r="D3259" s="64">
        <v>45519</v>
      </c>
      <c r="E3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0" spans="1:5" x14ac:dyDescent="0.45">
      <c r="A3260" s="61" t="s">
        <v>202</v>
      </c>
      <c r="B3260" s="62" t="s">
        <v>85</v>
      </c>
      <c r="C3260" s="63">
        <v>46711.53</v>
      </c>
      <c r="D3260" s="64">
        <v>45877</v>
      </c>
      <c r="E3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61" spans="1:5" x14ac:dyDescent="0.45">
      <c r="A3261" s="61" t="s">
        <v>202</v>
      </c>
      <c r="B3261" s="62" t="s">
        <v>86</v>
      </c>
      <c r="C3261" s="63">
        <v>12715.71</v>
      </c>
      <c r="D3261" s="64">
        <v>45877</v>
      </c>
      <c r="E3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62" spans="1:5" x14ac:dyDescent="0.45">
      <c r="A3262" s="61" t="s">
        <v>202</v>
      </c>
      <c r="B3262" s="62" t="s">
        <v>87</v>
      </c>
      <c r="C3262" s="63">
        <v>71128.91</v>
      </c>
      <c r="D3262" s="64">
        <v>45519</v>
      </c>
      <c r="E3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3" spans="1:5" x14ac:dyDescent="0.45">
      <c r="A3263" s="61" t="s">
        <v>202</v>
      </c>
      <c r="B3263" s="62" t="s">
        <v>88</v>
      </c>
      <c r="C3263" s="63">
        <v>18645.7</v>
      </c>
      <c r="D3263" s="64">
        <v>45519</v>
      </c>
      <c r="E3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4" spans="1:5" x14ac:dyDescent="0.45">
      <c r="A3264" s="61" t="s">
        <v>202</v>
      </c>
      <c r="B3264" s="62" t="s">
        <v>89</v>
      </c>
      <c r="C3264" s="63">
        <v>46949.83</v>
      </c>
      <c r="D3264" s="64">
        <v>45519</v>
      </c>
      <c r="E3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5" spans="1:5" x14ac:dyDescent="0.45">
      <c r="A3265" s="61" t="s">
        <v>202</v>
      </c>
      <c r="B3265" s="62" t="s">
        <v>90</v>
      </c>
      <c r="C3265" s="63">
        <v>12307.41</v>
      </c>
      <c r="D3265" s="64">
        <v>45519</v>
      </c>
      <c r="E3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6" spans="1:5" x14ac:dyDescent="0.45">
      <c r="A3266" s="61" t="s">
        <v>202</v>
      </c>
      <c r="B3266" s="62" t="s">
        <v>91</v>
      </c>
      <c r="C3266" s="63">
        <v>46949.83</v>
      </c>
      <c r="D3266" s="64">
        <v>45762</v>
      </c>
      <c r="E3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7" spans="1:5" x14ac:dyDescent="0.45">
      <c r="A3267" s="61" t="s">
        <v>202</v>
      </c>
      <c r="B3267" s="62" t="s">
        <v>92</v>
      </c>
      <c r="C3267" s="63">
        <v>12307.41</v>
      </c>
      <c r="D3267" s="64">
        <v>45762</v>
      </c>
      <c r="E3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8" spans="1:5" x14ac:dyDescent="0.45">
      <c r="A3268" s="61" t="s">
        <v>202</v>
      </c>
      <c r="B3268" s="62" t="s">
        <v>93</v>
      </c>
      <c r="C3268" s="63">
        <v>446472.54</v>
      </c>
      <c r="D3268" s="64">
        <v>45519</v>
      </c>
      <c r="E3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69" spans="1:5" x14ac:dyDescent="0.45">
      <c r="A3269" s="61" t="s">
        <v>202</v>
      </c>
      <c r="B3269" s="62" t="s">
        <v>94</v>
      </c>
      <c r="C3269" s="63">
        <v>117038.1</v>
      </c>
      <c r="D3269" s="64">
        <v>45519</v>
      </c>
      <c r="E3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0" spans="1:5" x14ac:dyDescent="0.45">
      <c r="A3270" s="61" t="s">
        <v>202</v>
      </c>
      <c r="B3270" s="62" t="s">
        <v>95</v>
      </c>
      <c r="C3270" s="63">
        <v>6000.98</v>
      </c>
      <c r="D3270" s="64">
        <v>45961</v>
      </c>
      <c r="E3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71" spans="1:5" x14ac:dyDescent="0.45">
      <c r="A3271" s="61" t="s">
        <v>202</v>
      </c>
      <c r="B3271" s="62" t="s">
        <v>96</v>
      </c>
      <c r="C3271" s="63">
        <v>1573.09</v>
      </c>
      <c r="D3271" s="64">
        <v>45961</v>
      </c>
      <c r="E3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72" spans="1:5" x14ac:dyDescent="0.45">
      <c r="A3272" s="61" t="s">
        <v>203</v>
      </c>
      <c r="B3272" s="62" t="s">
        <v>47</v>
      </c>
      <c r="C3272" s="63">
        <v>11439.69</v>
      </c>
      <c r="D3272" s="64">
        <v>45519</v>
      </c>
      <c r="E3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3" spans="1:5" x14ac:dyDescent="0.45">
      <c r="A3273" s="61" t="s">
        <v>203</v>
      </c>
      <c r="B3273" s="62" t="s">
        <v>49</v>
      </c>
      <c r="C3273" s="63">
        <v>11062.59</v>
      </c>
      <c r="D3273" s="64">
        <v>45519</v>
      </c>
      <c r="E3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4" spans="1:5" x14ac:dyDescent="0.45">
      <c r="A3274" s="61" t="s">
        <v>203</v>
      </c>
      <c r="B3274" s="62" t="s">
        <v>51</v>
      </c>
      <c r="C3274" s="63">
        <v>11062.59</v>
      </c>
      <c r="D3274" s="64">
        <v>45877</v>
      </c>
      <c r="E3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75" spans="1:5" x14ac:dyDescent="0.45">
      <c r="A3275" s="61" t="s">
        <v>203</v>
      </c>
      <c r="B3275" s="62" t="s">
        <v>53</v>
      </c>
      <c r="C3275" s="63">
        <v>13075.75</v>
      </c>
      <c r="D3275" s="64">
        <v>45519</v>
      </c>
      <c r="E3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6" spans="1:5" x14ac:dyDescent="0.45">
      <c r="A3276" s="61" t="s">
        <v>203</v>
      </c>
      <c r="B3276" s="62" t="s">
        <v>55</v>
      </c>
      <c r="C3276" s="63">
        <v>10250.620000000001</v>
      </c>
      <c r="D3276" s="64">
        <v>45519</v>
      </c>
      <c r="E3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77" spans="1:5" x14ac:dyDescent="0.45">
      <c r="A3277" s="61" t="s">
        <v>203</v>
      </c>
      <c r="B3277" s="62" t="s">
        <v>57</v>
      </c>
      <c r="C3277" s="63">
        <v>20485</v>
      </c>
      <c r="D3277" s="64">
        <v>45877</v>
      </c>
      <c r="E3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78" spans="1:5" x14ac:dyDescent="0.45">
      <c r="A3278" s="61" t="s">
        <v>203</v>
      </c>
      <c r="B3278" s="62" t="s">
        <v>40</v>
      </c>
      <c r="C3278" s="63">
        <v>30600.03</v>
      </c>
      <c r="D3278" s="64">
        <v>44880</v>
      </c>
      <c r="E3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79" spans="1:5" x14ac:dyDescent="0.45">
      <c r="A3279" s="61" t="s">
        <v>203</v>
      </c>
      <c r="B3279" s="62" t="s">
        <v>41</v>
      </c>
      <c r="C3279" s="63">
        <v>32159.14</v>
      </c>
      <c r="D3279" s="64">
        <v>44925</v>
      </c>
      <c r="E3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280" spans="1:5" x14ac:dyDescent="0.45">
      <c r="A3280" s="61" t="s">
        <v>203</v>
      </c>
      <c r="B3280" s="62" t="s">
        <v>42</v>
      </c>
      <c r="C3280" s="63">
        <v>27099.74</v>
      </c>
      <c r="D3280" s="64">
        <v>45139</v>
      </c>
      <c r="E3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81" spans="1:5" x14ac:dyDescent="0.45">
      <c r="A3281" s="61" t="s">
        <v>203</v>
      </c>
      <c r="B3281" s="62" t="s">
        <v>43</v>
      </c>
      <c r="C3281" s="63">
        <v>34276.58</v>
      </c>
      <c r="D3281" s="64">
        <v>45504</v>
      </c>
      <c r="E3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82" spans="1:5" x14ac:dyDescent="0.45">
      <c r="A3282" s="61" t="s">
        <v>203</v>
      </c>
      <c r="B3282" s="62" t="s">
        <v>44</v>
      </c>
      <c r="C3282" s="63">
        <v>34276.58</v>
      </c>
      <c r="D3282" s="64">
        <v>45877</v>
      </c>
      <c r="E3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83" spans="1:5" x14ac:dyDescent="0.45">
      <c r="A3283" s="61" t="s">
        <v>203</v>
      </c>
      <c r="B3283" s="62" t="s">
        <v>45</v>
      </c>
      <c r="C3283" s="63">
        <v>15223.97</v>
      </c>
      <c r="D3283" s="64">
        <v>45412</v>
      </c>
      <c r="E3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84" spans="1:5" x14ac:dyDescent="0.45">
      <c r="A3284" s="61" t="s">
        <v>203</v>
      </c>
      <c r="B3284" s="62" t="s">
        <v>72</v>
      </c>
      <c r="C3284" s="63">
        <v>29960.85</v>
      </c>
      <c r="D3284" s="64">
        <v>45488</v>
      </c>
      <c r="E3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285" spans="1:5" x14ac:dyDescent="0.45">
      <c r="A3285" s="61" t="s">
        <v>203</v>
      </c>
      <c r="B3285" s="62" t="s">
        <v>74</v>
      </c>
      <c r="C3285" s="63">
        <v>33150.699999999997</v>
      </c>
      <c r="D3285" s="64">
        <v>45853</v>
      </c>
      <c r="E3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86" spans="1:5" x14ac:dyDescent="0.45">
      <c r="A3286" s="61" t="s">
        <v>203</v>
      </c>
      <c r="B3286" s="62" t="s">
        <v>76</v>
      </c>
      <c r="C3286" s="63">
        <v>4324.0200000000004</v>
      </c>
      <c r="D3286" s="64">
        <v>45853</v>
      </c>
      <c r="E3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87" spans="1:5" x14ac:dyDescent="0.45">
      <c r="A3287" s="61" t="s">
        <v>203</v>
      </c>
      <c r="B3287" s="62" t="s">
        <v>78</v>
      </c>
      <c r="C3287" s="63">
        <v>4113.46</v>
      </c>
      <c r="D3287" s="64">
        <v>45853</v>
      </c>
      <c r="E3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88" spans="1:5" x14ac:dyDescent="0.45">
      <c r="A3288" s="61" t="s">
        <v>203</v>
      </c>
      <c r="B3288" s="62" t="s">
        <v>80</v>
      </c>
      <c r="C3288" s="63">
        <v>8258.24</v>
      </c>
      <c r="D3288" s="64">
        <v>45546</v>
      </c>
      <c r="E3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89" spans="1:5" x14ac:dyDescent="0.45">
      <c r="A3289" s="61" t="s">
        <v>203</v>
      </c>
      <c r="B3289" s="62" t="s">
        <v>81</v>
      </c>
      <c r="C3289" s="63">
        <v>10391.290000000001</v>
      </c>
      <c r="D3289" s="64">
        <v>45519</v>
      </c>
      <c r="E3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0" spans="1:5" x14ac:dyDescent="0.45">
      <c r="A3290" s="61" t="s">
        <v>203</v>
      </c>
      <c r="B3290" s="62" t="s">
        <v>83</v>
      </c>
      <c r="C3290" s="63">
        <v>10074.59</v>
      </c>
      <c r="D3290" s="64">
        <v>45519</v>
      </c>
      <c r="E3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1" spans="1:5" x14ac:dyDescent="0.45">
      <c r="A3291" s="61" t="s">
        <v>203</v>
      </c>
      <c r="B3291" s="62" t="s">
        <v>85</v>
      </c>
      <c r="C3291" s="63">
        <v>10074.59</v>
      </c>
      <c r="D3291" s="64">
        <v>45877</v>
      </c>
      <c r="E3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92" spans="1:5" x14ac:dyDescent="0.45">
      <c r="A3292" s="61" t="s">
        <v>203</v>
      </c>
      <c r="B3292" s="62" t="s">
        <v>87</v>
      </c>
      <c r="C3292" s="63">
        <v>15340.86</v>
      </c>
      <c r="D3292" s="64">
        <v>45519</v>
      </c>
      <c r="E3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3" spans="1:5" x14ac:dyDescent="0.45">
      <c r="A3293" s="61" t="s">
        <v>203</v>
      </c>
      <c r="B3293" s="62" t="s">
        <v>89</v>
      </c>
      <c r="C3293" s="63">
        <v>10125.99</v>
      </c>
      <c r="D3293" s="64">
        <v>45519</v>
      </c>
      <c r="E3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4" spans="1:5" x14ac:dyDescent="0.45">
      <c r="A3294" s="61" t="s">
        <v>203</v>
      </c>
      <c r="B3294" s="62" t="s">
        <v>91</v>
      </c>
      <c r="C3294" s="63">
        <v>10125.99</v>
      </c>
      <c r="D3294" s="64">
        <v>45762</v>
      </c>
      <c r="E3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5" spans="1:5" x14ac:dyDescent="0.45">
      <c r="A3295" s="61" t="s">
        <v>203</v>
      </c>
      <c r="B3295" s="62" t="s">
        <v>93</v>
      </c>
      <c r="C3295" s="63">
        <v>96293.77</v>
      </c>
      <c r="D3295" s="64">
        <v>45519</v>
      </c>
      <c r="E3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6" spans="1:5" x14ac:dyDescent="0.45">
      <c r="A3296" s="61" t="s">
        <v>203</v>
      </c>
      <c r="B3296" s="62" t="s">
        <v>95</v>
      </c>
      <c r="C3296" s="63">
        <v>1294.27</v>
      </c>
      <c r="D3296" s="64">
        <v>45961</v>
      </c>
      <c r="E3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297" spans="1:5" x14ac:dyDescent="0.45">
      <c r="A3297" s="61" t="s">
        <v>204</v>
      </c>
      <c r="B3297" s="62" t="s">
        <v>47</v>
      </c>
      <c r="C3297" s="63">
        <v>12224.37</v>
      </c>
      <c r="D3297" s="64">
        <v>45519</v>
      </c>
      <c r="E3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8" spans="1:5" x14ac:dyDescent="0.45">
      <c r="A3298" s="61" t="s">
        <v>204</v>
      </c>
      <c r="B3298" s="62" t="s">
        <v>49</v>
      </c>
      <c r="C3298" s="63">
        <v>11821.4</v>
      </c>
      <c r="D3298" s="64">
        <v>45519</v>
      </c>
      <c r="E3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299" spans="1:5" x14ac:dyDescent="0.45">
      <c r="A3299" s="61" t="s">
        <v>204</v>
      </c>
      <c r="B3299" s="62" t="s">
        <v>51</v>
      </c>
      <c r="C3299" s="63">
        <v>11821.4</v>
      </c>
      <c r="D3299" s="64">
        <v>45877</v>
      </c>
      <c r="E3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00" spans="1:5" x14ac:dyDescent="0.45">
      <c r="A3300" s="61" t="s">
        <v>204</v>
      </c>
      <c r="B3300" s="62" t="s">
        <v>53</v>
      </c>
      <c r="C3300" s="63">
        <v>13972.65</v>
      </c>
      <c r="D3300" s="64">
        <v>45519</v>
      </c>
      <c r="E3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01" spans="1:5" x14ac:dyDescent="0.45">
      <c r="A3301" s="61" t="s">
        <v>204</v>
      </c>
      <c r="B3301" s="62" t="s">
        <v>55</v>
      </c>
      <c r="C3301" s="63">
        <v>10953.74</v>
      </c>
      <c r="D3301" s="64">
        <v>45519</v>
      </c>
      <c r="E3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02" spans="1:5" x14ac:dyDescent="0.45">
      <c r="A3302" s="61" t="s">
        <v>204</v>
      </c>
      <c r="B3302" s="62" t="s">
        <v>57</v>
      </c>
      <c r="C3302" s="63">
        <v>21890.12</v>
      </c>
      <c r="D3302" s="64">
        <v>45877</v>
      </c>
      <c r="E3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03" spans="1:5" x14ac:dyDescent="0.45">
      <c r="A3303" s="61" t="s">
        <v>204</v>
      </c>
      <c r="B3303" s="62" t="s">
        <v>40</v>
      </c>
      <c r="C3303" s="63">
        <v>32698.959999999999</v>
      </c>
      <c r="D3303" s="64">
        <v>44880</v>
      </c>
      <c r="E3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04" spans="1:5" x14ac:dyDescent="0.45">
      <c r="A3304" s="61" t="s">
        <v>204</v>
      </c>
      <c r="B3304" s="62" t="s">
        <v>41</v>
      </c>
      <c r="C3304" s="63">
        <v>34365.01</v>
      </c>
      <c r="D3304" s="64">
        <v>44925</v>
      </c>
      <c r="E3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05" spans="1:5" x14ac:dyDescent="0.45">
      <c r="A3305" s="61" t="s">
        <v>204</v>
      </c>
      <c r="B3305" s="62" t="s">
        <v>42</v>
      </c>
      <c r="C3305" s="63">
        <v>28958.57</v>
      </c>
      <c r="D3305" s="64">
        <v>45139</v>
      </c>
      <c r="E3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06" spans="1:5" x14ac:dyDescent="0.45">
      <c r="A3306" s="61" t="s">
        <v>204</v>
      </c>
      <c r="B3306" s="62" t="s">
        <v>43</v>
      </c>
      <c r="C3306" s="63">
        <v>36627.69</v>
      </c>
      <c r="D3306" s="64">
        <v>45504</v>
      </c>
      <c r="E3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07" spans="1:5" x14ac:dyDescent="0.45">
      <c r="A3307" s="61" t="s">
        <v>204</v>
      </c>
      <c r="B3307" s="62" t="s">
        <v>44</v>
      </c>
      <c r="C3307" s="63">
        <v>36627.69</v>
      </c>
      <c r="D3307" s="64">
        <v>45877</v>
      </c>
      <c r="E3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08" spans="1:5" x14ac:dyDescent="0.45">
      <c r="A3308" s="61" t="s">
        <v>204</v>
      </c>
      <c r="B3308" s="62" t="s">
        <v>45</v>
      </c>
      <c r="C3308" s="63">
        <v>16268.22</v>
      </c>
      <c r="D3308" s="64">
        <v>45412</v>
      </c>
      <c r="E3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09" spans="1:5" x14ac:dyDescent="0.45">
      <c r="A3309" s="61" t="s">
        <v>204</v>
      </c>
      <c r="B3309" s="62" t="s">
        <v>76</v>
      </c>
      <c r="C3309" s="63">
        <v>4620.6099999999997</v>
      </c>
      <c r="D3309" s="64">
        <v>45853</v>
      </c>
      <c r="E3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0" spans="1:5" x14ac:dyDescent="0.45">
      <c r="A3310" s="61" t="s">
        <v>204</v>
      </c>
      <c r="B3310" s="62" t="s">
        <v>78</v>
      </c>
      <c r="C3310" s="63">
        <v>4395.6099999999997</v>
      </c>
      <c r="D3310" s="64">
        <v>45853</v>
      </c>
      <c r="E3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1" spans="1:5" x14ac:dyDescent="0.45">
      <c r="A3311" s="61" t="s">
        <v>204</v>
      </c>
      <c r="B3311" s="62" t="s">
        <v>81</v>
      </c>
      <c r="C3311" s="63">
        <v>11104.05</v>
      </c>
      <c r="D3311" s="64">
        <v>45519</v>
      </c>
      <c r="E3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2" spans="1:5" x14ac:dyDescent="0.45">
      <c r="A3312" s="61" t="s">
        <v>204</v>
      </c>
      <c r="B3312" s="62" t="s">
        <v>83</v>
      </c>
      <c r="C3312" s="63">
        <v>10765.63</v>
      </c>
      <c r="D3312" s="64">
        <v>45519</v>
      </c>
      <c r="E3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3" spans="1:5" x14ac:dyDescent="0.45">
      <c r="A3313" s="61" t="s">
        <v>204</v>
      </c>
      <c r="B3313" s="62" t="s">
        <v>85</v>
      </c>
      <c r="C3313" s="63">
        <v>10765.63</v>
      </c>
      <c r="D3313" s="64">
        <v>45877</v>
      </c>
      <c r="E3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14" spans="1:5" x14ac:dyDescent="0.45">
      <c r="A3314" s="61" t="s">
        <v>204</v>
      </c>
      <c r="B3314" s="62" t="s">
        <v>87</v>
      </c>
      <c r="C3314" s="63">
        <v>16393.12</v>
      </c>
      <c r="D3314" s="64">
        <v>45519</v>
      </c>
      <c r="E3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5" spans="1:5" x14ac:dyDescent="0.45">
      <c r="A3315" s="61" t="s">
        <v>204</v>
      </c>
      <c r="B3315" s="62" t="s">
        <v>89</v>
      </c>
      <c r="C3315" s="63">
        <v>10820.55</v>
      </c>
      <c r="D3315" s="64">
        <v>45519</v>
      </c>
      <c r="E3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6" spans="1:5" x14ac:dyDescent="0.45">
      <c r="A3316" s="61" t="s">
        <v>204</v>
      </c>
      <c r="B3316" s="62" t="s">
        <v>91</v>
      </c>
      <c r="C3316" s="63">
        <v>10820.55</v>
      </c>
      <c r="D3316" s="64">
        <v>45762</v>
      </c>
      <c r="E3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7" spans="1:5" x14ac:dyDescent="0.45">
      <c r="A3317" s="61" t="s">
        <v>204</v>
      </c>
      <c r="B3317" s="62" t="s">
        <v>93</v>
      </c>
      <c r="C3317" s="63">
        <v>102898.78</v>
      </c>
      <c r="D3317" s="64">
        <v>45519</v>
      </c>
      <c r="E3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18" spans="1:5" x14ac:dyDescent="0.45">
      <c r="A3318" s="61" t="s">
        <v>204</v>
      </c>
      <c r="B3318" s="62" t="s">
        <v>95</v>
      </c>
      <c r="C3318" s="63">
        <v>1383.05</v>
      </c>
      <c r="D3318" s="64">
        <v>45961</v>
      </c>
      <c r="E3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19" spans="1:5" x14ac:dyDescent="0.45">
      <c r="A3319" s="61" t="s">
        <v>205</v>
      </c>
      <c r="B3319" s="62" t="s">
        <v>47</v>
      </c>
      <c r="C3319" s="63">
        <v>14936.41</v>
      </c>
      <c r="D3319" s="64">
        <v>45519</v>
      </c>
      <c r="E3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0" spans="1:5" x14ac:dyDescent="0.45">
      <c r="A3320" s="61" t="s">
        <v>205</v>
      </c>
      <c r="B3320" s="62" t="s">
        <v>48</v>
      </c>
      <c r="C3320" s="63">
        <v>4065.96</v>
      </c>
      <c r="D3320" s="64">
        <v>45519</v>
      </c>
      <c r="E3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1" spans="1:5" x14ac:dyDescent="0.45">
      <c r="A3321" s="61" t="s">
        <v>205</v>
      </c>
      <c r="B3321" s="62" t="s">
        <v>49</v>
      </c>
      <c r="C3321" s="63">
        <v>14444.03</v>
      </c>
      <c r="D3321" s="64">
        <v>45519</v>
      </c>
      <c r="E3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2" spans="1:5" x14ac:dyDescent="0.45">
      <c r="A3322" s="61" t="s">
        <v>205</v>
      </c>
      <c r="B3322" s="62" t="s">
        <v>50</v>
      </c>
      <c r="C3322" s="63">
        <v>3931.92</v>
      </c>
      <c r="D3322" s="64">
        <v>45519</v>
      </c>
      <c r="E3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3" spans="1:5" x14ac:dyDescent="0.45">
      <c r="A3323" s="61" t="s">
        <v>205</v>
      </c>
      <c r="B3323" s="62" t="s">
        <v>51</v>
      </c>
      <c r="C3323" s="63">
        <v>14444.03</v>
      </c>
      <c r="D3323" s="64">
        <v>45877</v>
      </c>
      <c r="E3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24" spans="1:5" x14ac:dyDescent="0.45">
      <c r="A3324" s="61" t="s">
        <v>205</v>
      </c>
      <c r="B3324" s="62" t="s">
        <v>52</v>
      </c>
      <c r="C3324" s="63">
        <v>3931.92</v>
      </c>
      <c r="D3324" s="64">
        <v>45877</v>
      </c>
      <c r="E3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25" spans="1:5" x14ac:dyDescent="0.45">
      <c r="A3325" s="61" t="s">
        <v>205</v>
      </c>
      <c r="B3325" s="62" t="s">
        <v>53</v>
      </c>
      <c r="C3325" s="63">
        <v>17072.55</v>
      </c>
      <c r="D3325" s="64">
        <v>45519</v>
      </c>
      <c r="E3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6" spans="1:5" x14ac:dyDescent="0.45">
      <c r="A3326" s="61" t="s">
        <v>205</v>
      </c>
      <c r="B3326" s="62" t="s">
        <v>54</v>
      </c>
      <c r="C3326" s="63">
        <v>4475.3900000000003</v>
      </c>
      <c r="D3326" s="64">
        <v>45519</v>
      </c>
      <c r="E3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7" spans="1:5" x14ac:dyDescent="0.45">
      <c r="A3327" s="61" t="s">
        <v>205</v>
      </c>
      <c r="B3327" s="62" t="s">
        <v>55</v>
      </c>
      <c r="C3327" s="63">
        <v>13383.88</v>
      </c>
      <c r="D3327" s="64">
        <v>45519</v>
      </c>
      <c r="E3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8" spans="1:5" x14ac:dyDescent="0.45">
      <c r="A3328" s="61" t="s">
        <v>205</v>
      </c>
      <c r="B3328" s="62" t="s">
        <v>56</v>
      </c>
      <c r="C3328" s="63">
        <v>3508.44</v>
      </c>
      <c r="D3328" s="64">
        <v>45519</v>
      </c>
      <c r="E3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29" spans="1:5" x14ac:dyDescent="0.45">
      <c r="A3329" s="61" t="s">
        <v>205</v>
      </c>
      <c r="B3329" s="62" t="s">
        <v>57</v>
      </c>
      <c r="C3329" s="63">
        <v>26746.55</v>
      </c>
      <c r="D3329" s="64">
        <v>45877</v>
      </c>
      <c r="E3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30" spans="1:5" x14ac:dyDescent="0.45">
      <c r="A3330" s="61" t="s">
        <v>205</v>
      </c>
      <c r="B3330" s="62" t="s">
        <v>58</v>
      </c>
      <c r="C3330" s="63">
        <v>7011.33</v>
      </c>
      <c r="D3330" s="64">
        <v>45877</v>
      </c>
      <c r="E3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31" spans="1:5" x14ac:dyDescent="0.45">
      <c r="A3331" s="61" t="s">
        <v>205</v>
      </c>
      <c r="B3331" s="62" t="s">
        <v>40</v>
      </c>
      <c r="C3331" s="63">
        <v>39953.39</v>
      </c>
      <c r="D3331" s="64">
        <v>44880</v>
      </c>
      <c r="E3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32" spans="1:5" x14ac:dyDescent="0.45">
      <c r="A3332" s="61" t="s">
        <v>205</v>
      </c>
      <c r="B3332" s="62" t="s">
        <v>59</v>
      </c>
      <c r="C3332" s="63">
        <v>8960.56</v>
      </c>
      <c r="D3332" s="64">
        <v>44880</v>
      </c>
      <c r="E3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33" spans="1:5" x14ac:dyDescent="0.45">
      <c r="A3333" s="61" t="s">
        <v>205</v>
      </c>
      <c r="B3333" s="62" t="s">
        <v>41</v>
      </c>
      <c r="C3333" s="63">
        <v>41989.06</v>
      </c>
      <c r="D3333" s="64">
        <v>44925</v>
      </c>
      <c r="E3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34" spans="1:5" x14ac:dyDescent="0.45">
      <c r="A3334" s="61" t="s">
        <v>205</v>
      </c>
      <c r="B3334" s="62" t="s">
        <v>60</v>
      </c>
      <c r="C3334" s="63">
        <v>9417.11</v>
      </c>
      <c r="D3334" s="64">
        <v>44925</v>
      </c>
      <c r="E3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35" spans="1:5" x14ac:dyDescent="0.45">
      <c r="A3335" s="61" t="s">
        <v>205</v>
      </c>
      <c r="B3335" s="62" t="s">
        <v>42</v>
      </c>
      <c r="C3335" s="63">
        <v>35383.18</v>
      </c>
      <c r="D3335" s="64">
        <v>45169</v>
      </c>
      <c r="E3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36" spans="1:5" x14ac:dyDescent="0.45">
      <c r="A3336" s="61" t="s">
        <v>205</v>
      </c>
      <c r="B3336" s="62" t="s">
        <v>61</v>
      </c>
      <c r="C3336" s="63">
        <v>7935.57</v>
      </c>
      <c r="D3336" s="64">
        <v>45169</v>
      </c>
      <c r="E3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37" spans="1:5" x14ac:dyDescent="0.45">
      <c r="A3337" s="61" t="s">
        <v>205</v>
      </c>
      <c r="B3337" s="62" t="s">
        <v>43</v>
      </c>
      <c r="C3337" s="63">
        <v>44753.73</v>
      </c>
      <c r="D3337" s="64">
        <v>45504</v>
      </c>
      <c r="E3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38" spans="1:5" x14ac:dyDescent="0.45">
      <c r="A3338" s="61" t="s">
        <v>205</v>
      </c>
      <c r="B3338" s="62" t="s">
        <v>63</v>
      </c>
      <c r="C3338" s="63">
        <v>6838.94</v>
      </c>
      <c r="D3338" s="64">
        <v>45504</v>
      </c>
      <c r="E3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39" spans="1:5" x14ac:dyDescent="0.45">
      <c r="A3339" s="61" t="s">
        <v>205</v>
      </c>
      <c r="B3339" s="62" t="s">
        <v>44</v>
      </c>
      <c r="C3339" s="63">
        <v>44753.73</v>
      </c>
      <c r="D3339" s="64">
        <v>45877</v>
      </c>
      <c r="E3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40" spans="1:5" x14ac:dyDescent="0.45">
      <c r="A3340" s="61" t="s">
        <v>205</v>
      </c>
      <c r="B3340" s="62" t="s">
        <v>64</v>
      </c>
      <c r="C3340" s="63">
        <v>10037.16</v>
      </c>
      <c r="D3340" s="64">
        <v>45877</v>
      </c>
      <c r="E3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41" spans="1:5" x14ac:dyDescent="0.45">
      <c r="A3341" s="61" t="s">
        <v>205</v>
      </c>
      <c r="B3341" s="62" t="s">
        <v>45</v>
      </c>
      <c r="C3341" s="63">
        <v>19877.400000000001</v>
      </c>
      <c r="D3341" s="64">
        <v>45412</v>
      </c>
      <c r="E3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42" spans="1:5" x14ac:dyDescent="0.45">
      <c r="A3342" s="61" t="s">
        <v>205</v>
      </c>
      <c r="B3342" s="62" t="s">
        <v>65</v>
      </c>
      <c r="C3342" s="63">
        <v>4458.01</v>
      </c>
      <c r="D3342" s="64">
        <v>45412</v>
      </c>
      <c r="E3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43" spans="1:5" x14ac:dyDescent="0.45">
      <c r="A3343" s="61" t="s">
        <v>205</v>
      </c>
      <c r="B3343" s="62" t="s">
        <v>66</v>
      </c>
      <c r="C3343" s="63">
        <v>14223.66</v>
      </c>
      <c r="D3343" s="64">
        <v>44985</v>
      </c>
      <c r="E3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4" spans="1:5" x14ac:dyDescent="0.45">
      <c r="A3344" s="61" t="s">
        <v>205</v>
      </c>
      <c r="B3344" s="62" t="s">
        <v>67</v>
      </c>
      <c r="C3344" s="63">
        <v>3190.01</v>
      </c>
      <c r="D3344" s="64">
        <v>44985</v>
      </c>
      <c r="E3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5" spans="1:5" x14ac:dyDescent="0.45">
      <c r="A3345" s="61" t="s">
        <v>205</v>
      </c>
      <c r="B3345" s="62" t="s">
        <v>68</v>
      </c>
      <c r="C3345" s="63">
        <v>33184.089999999997</v>
      </c>
      <c r="D3345" s="64">
        <v>44985</v>
      </c>
      <c r="E3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6" spans="1:5" x14ac:dyDescent="0.45">
      <c r="A3346" s="61" t="s">
        <v>205</v>
      </c>
      <c r="B3346" s="62" t="s">
        <v>69</v>
      </c>
      <c r="C3346" s="63">
        <v>7442.37</v>
      </c>
      <c r="D3346" s="64">
        <v>44985</v>
      </c>
      <c r="E3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7" spans="1:5" x14ac:dyDescent="0.45">
      <c r="A3347" s="61" t="s">
        <v>205</v>
      </c>
      <c r="B3347" s="62" t="s">
        <v>70</v>
      </c>
      <c r="C3347" s="63">
        <v>24966.22</v>
      </c>
      <c r="D3347" s="64">
        <v>45127</v>
      </c>
      <c r="E3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8" spans="1:5" x14ac:dyDescent="0.45">
      <c r="A3348" s="61" t="s">
        <v>205</v>
      </c>
      <c r="B3348" s="62" t="s">
        <v>71</v>
      </c>
      <c r="C3348" s="63">
        <v>5599.3</v>
      </c>
      <c r="D3348" s="64">
        <v>45127</v>
      </c>
      <c r="E3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49" spans="1:5" x14ac:dyDescent="0.45">
      <c r="A3349" s="61" t="s">
        <v>205</v>
      </c>
      <c r="B3349" s="62" t="s">
        <v>72</v>
      </c>
      <c r="C3349" s="63">
        <v>39118.82</v>
      </c>
      <c r="D3349" s="64">
        <v>45488</v>
      </c>
      <c r="E3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50" spans="1:5" x14ac:dyDescent="0.45">
      <c r="A3350" s="61" t="s">
        <v>205</v>
      </c>
      <c r="B3350" s="62" t="s">
        <v>73</v>
      </c>
      <c r="C3350" s="63">
        <v>8773.39</v>
      </c>
      <c r="D3350" s="64">
        <v>45488</v>
      </c>
      <c r="E3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51" spans="1:5" x14ac:dyDescent="0.45">
      <c r="A3351" s="61" t="s">
        <v>205</v>
      </c>
      <c r="B3351" s="62" t="s">
        <v>74</v>
      </c>
      <c r="C3351" s="63">
        <v>43283.7</v>
      </c>
      <c r="D3351" s="64">
        <v>45853</v>
      </c>
      <c r="E3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2" spans="1:5" x14ac:dyDescent="0.45">
      <c r="A3352" s="61" t="s">
        <v>205</v>
      </c>
      <c r="B3352" s="62" t="s">
        <v>75</v>
      </c>
      <c r="C3352" s="63">
        <v>9707.4699999999993</v>
      </c>
      <c r="D3352" s="64">
        <v>45853</v>
      </c>
      <c r="E3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3" spans="1:5" x14ac:dyDescent="0.45">
      <c r="A3353" s="61" t="s">
        <v>205</v>
      </c>
      <c r="B3353" s="62" t="s">
        <v>76</v>
      </c>
      <c r="C3353" s="63">
        <v>5645.72</v>
      </c>
      <c r="D3353" s="64">
        <v>45853</v>
      </c>
      <c r="E3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4" spans="1:5" x14ac:dyDescent="0.45">
      <c r="A3354" s="61" t="s">
        <v>205</v>
      </c>
      <c r="B3354" s="62" t="s">
        <v>77</v>
      </c>
      <c r="C3354" s="63">
        <v>1479.97</v>
      </c>
      <c r="D3354" s="64">
        <v>45853</v>
      </c>
      <c r="E3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5" spans="1:5" x14ac:dyDescent="0.45">
      <c r="A3355" s="61" t="s">
        <v>205</v>
      </c>
      <c r="B3355" s="62" t="s">
        <v>78</v>
      </c>
      <c r="C3355" s="63">
        <v>5370.8</v>
      </c>
      <c r="D3355" s="64">
        <v>45853</v>
      </c>
      <c r="E3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6" spans="1:5" x14ac:dyDescent="0.45">
      <c r="A3356" s="61" t="s">
        <v>205</v>
      </c>
      <c r="B3356" s="62" t="s">
        <v>79</v>
      </c>
      <c r="C3356" s="63">
        <v>1407.9</v>
      </c>
      <c r="D3356" s="64">
        <v>45853</v>
      </c>
      <c r="E3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7" spans="1:5" x14ac:dyDescent="0.45">
      <c r="A3357" s="61" t="s">
        <v>205</v>
      </c>
      <c r="B3357" s="62" t="s">
        <v>80</v>
      </c>
      <c r="C3357" s="63">
        <v>13609.01</v>
      </c>
      <c r="D3357" s="64">
        <v>45541</v>
      </c>
      <c r="E3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8" spans="1:5" x14ac:dyDescent="0.45">
      <c r="A3358" s="61" t="s">
        <v>205</v>
      </c>
      <c r="B3358" s="62" t="s">
        <v>81</v>
      </c>
      <c r="C3358" s="63">
        <v>13567.54</v>
      </c>
      <c r="D3358" s="64">
        <v>45519</v>
      </c>
      <c r="E3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59" spans="1:5" x14ac:dyDescent="0.45">
      <c r="A3359" s="61" t="s">
        <v>205</v>
      </c>
      <c r="B3359" s="62" t="s">
        <v>82</v>
      </c>
      <c r="C3359" s="63">
        <v>3693.33</v>
      </c>
      <c r="D3359" s="64">
        <v>45519</v>
      </c>
      <c r="E3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0" spans="1:5" x14ac:dyDescent="0.45">
      <c r="A3360" s="61" t="s">
        <v>205</v>
      </c>
      <c r="B3360" s="62" t="s">
        <v>83</v>
      </c>
      <c r="C3360" s="63">
        <v>13154.04</v>
      </c>
      <c r="D3360" s="64">
        <v>45519</v>
      </c>
      <c r="E3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1" spans="1:5" x14ac:dyDescent="0.45">
      <c r="A3361" s="61" t="s">
        <v>205</v>
      </c>
      <c r="B3361" s="62" t="s">
        <v>84</v>
      </c>
      <c r="C3361" s="63">
        <v>3580.77</v>
      </c>
      <c r="D3361" s="64">
        <v>45519</v>
      </c>
      <c r="E3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2" spans="1:5" x14ac:dyDescent="0.45">
      <c r="A3362" s="61" t="s">
        <v>205</v>
      </c>
      <c r="B3362" s="62" t="s">
        <v>85</v>
      </c>
      <c r="C3362" s="63">
        <v>13154.04</v>
      </c>
      <c r="D3362" s="64">
        <v>45877</v>
      </c>
      <c r="E3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63" spans="1:5" x14ac:dyDescent="0.45">
      <c r="A3363" s="61" t="s">
        <v>205</v>
      </c>
      <c r="B3363" s="62" t="s">
        <v>86</v>
      </c>
      <c r="C3363" s="63">
        <v>3580.77</v>
      </c>
      <c r="D3363" s="64">
        <v>45877</v>
      </c>
      <c r="E3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64" spans="1:5" x14ac:dyDescent="0.45">
      <c r="A3364" s="61" t="s">
        <v>205</v>
      </c>
      <c r="B3364" s="62" t="s">
        <v>87</v>
      </c>
      <c r="C3364" s="63">
        <v>20030.009999999998</v>
      </c>
      <c r="D3364" s="64">
        <v>45519</v>
      </c>
      <c r="E3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5" spans="1:5" x14ac:dyDescent="0.45">
      <c r="A3365" s="61" t="s">
        <v>205</v>
      </c>
      <c r="B3365" s="62" t="s">
        <v>88</v>
      </c>
      <c r="C3365" s="63">
        <v>5250.66</v>
      </c>
      <c r="D3365" s="64">
        <v>45519</v>
      </c>
      <c r="E3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6" spans="1:5" x14ac:dyDescent="0.45">
      <c r="A3366" s="61" t="s">
        <v>205</v>
      </c>
      <c r="B3366" s="62" t="s">
        <v>89</v>
      </c>
      <c r="C3366" s="63">
        <v>13221.15</v>
      </c>
      <c r="D3366" s="64">
        <v>45519</v>
      </c>
      <c r="E3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7" spans="1:5" x14ac:dyDescent="0.45">
      <c r="A3367" s="61" t="s">
        <v>205</v>
      </c>
      <c r="B3367" s="62" t="s">
        <v>90</v>
      </c>
      <c r="C3367" s="63">
        <v>3465.79</v>
      </c>
      <c r="D3367" s="64">
        <v>45519</v>
      </c>
      <c r="E3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8" spans="1:5" x14ac:dyDescent="0.45">
      <c r="A3368" s="61" t="s">
        <v>205</v>
      </c>
      <c r="B3368" s="62" t="s">
        <v>91</v>
      </c>
      <c r="C3368" s="63">
        <v>13221.15</v>
      </c>
      <c r="D3368" s="64">
        <v>45762</v>
      </c>
      <c r="E3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69" spans="1:5" x14ac:dyDescent="0.45">
      <c r="A3369" s="61" t="s">
        <v>205</v>
      </c>
      <c r="B3369" s="62" t="s">
        <v>92</v>
      </c>
      <c r="C3369" s="63">
        <v>3465.79</v>
      </c>
      <c r="D3369" s="64">
        <v>45762</v>
      </c>
      <c r="E3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0" spans="1:5" x14ac:dyDescent="0.45">
      <c r="A3370" s="61" t="s">
        <v>205</v>
      </c>
      <c r="B3370" s="62" t="s">
        <v>93</v>
      </c>
      <c r="C3370" s="63">
        <v>125727.39</v>
      </c>
      <c r="D3370" s="64">
        <v>45519</v>
      </c>
      <c r="E3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1" spans="1:5" x14ac:dyDescent="0.45">
      <c r="A3371" s="61" t="s">
        <v>205</v>
      </c>
      <c r="B3371" s="62" t="s">
        <v>94</v>
      </c>
      <c r="C3371" s="63">
        <v>32958.120000000003</v>
      </c>
      <c r="D3371" s="64">
        <v>45519</v>
      </c>
      <c r="E3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2" spans="1:5" x14ac:dyDescent="0.45">
      <c r="A3372" s="61" t="s">
        <v>205</v>
      </c>
      <c r="B3372" s="62" t="s">
        <v>95</v>
      </c>
      <c r="C3372" s="63">
        <v>1689.88</v>
      </c>
      <c r="D3372" s="64">
        <v>45961</v>
      </c>
      <c r="E3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73" spans="1:5" x14ac:dyDescent="0.45">
      <c r="A3373" s="61" t="s">
        <v>205</v>
      </c>
      <c r="B3373" s="62" t="s">
        <v>96</v>
      </c>
      <c r="C3373" s="63">
        <v>442.99</v>
      </c>
      <c r="D3373" s="64">
        <v>45961</v>
      </c>
      <c r="E3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74" spans="1:5" x14ac:dyDescent="0.45">
      <c r="A3374" s="61" t="s">
        <v>206</v>
      </c>
      <c r="B3374" s="62" t="s">
        <v>47</v>
      </c>
      <c r="C3374" s="63">
        <v>28556.7</v>
      </c>
      <c r="D3374" s="64">
        <v>45519</v>
      </c>
      <c r="E3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5" spans="1:5" x14ac:dyDescent="0.45">
      <c r="A3375" s="61" t="s">
        <v>206</v>
      </c>
      <c r="B3375" s="62" t="s">
        <v>48</v>
      </c>
      <c r="C3375" s="63">
        <v>7773.64</v>
      </c>
      <c r="D3375" s="64">
        <v>45519</v>
      </c>
      <c r="E3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6" spans="1:5" x14ac:dyDescent="0.45">
      <c r="A3376" s="61" t="s">
        <v>206</v>
      </c>
      <c r="B3376" s="62" t="s">
        <v>49</v>
      </c>
      <c r="C3376" s="63">
        <v>27615.34</v>
      </c>
      <c r="D3376" s="64">
        <v>45519</v>
      </c>
      <c r="E3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7" spans="1:5" x14ac:dyDescent="0.45">
      <c r="A3377" s="61" t="s">
        <v>206</v>
      </c>
      <c r="B3377" s="62" t="s">
        <v>50</v>
      </c>
      <c r="C3377" s="63">
        <v>7517.39</v>
      </c>
      <c r="D3377" s="64">
        <v>45519</v>
      </c>
      <c r="E3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78" spans="1:5" x14ac:dyDescent="0.45">
      <c r="A3378" s="61" t="s">
        <v>206</v>
      </c>
      <c r="B3378" s="62" t="s">
        <v>51</v>
      </c>
      <c r="C3378" s="63">
        <v>27615.34</v>
      </c>
      <c r="D3378" s="64">
        <v>45877</v>
      </c>
      <c r="E3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79" spans="1:5" x14ac:dyDescent="0.45">
      <c r="A3379" s="61" t="s">
        <v>206</v>
      </c>
      <c r="B3379" s="62" t="s">
        <v>52</v>
      </c>
      <c r="C3379" s="63">
        <v>2247.48</v>
      </c>
      <c r="D3379" s="64">
        <v>45877</v>
      </c>
      <c r="E3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80" spans="1:5" x14ac:dyDescent="0.45">
      <c r="A3380" s="61" t="s">
        <v>206</v>
      </c>
      <c r="B3380" s="62" t="s">
        <v>53</v>
      </c>
      <c r="C3380" s="63">
        <v>32640.76</v>
      </c>
      <c r="D3380" s="64">
        <v>45519</v>
      </c>
      <c r="E3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81" spans="1:5" x14ac:dyDescent="0.45">
      <c r="A3381" s="61" t="s">
        <v>206</v>
      </c>
      <c r="B3381" s="62" t="s">
        <v>54</v>
      </c>
      <c r="C3381" s="63">
        <v>8556.43</v>
      </c>
      <c r="D3381" s="64">
        <v>45519</v>
      </c>
      <c r="E3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82" spans="1:5" x14ac:dyDescent="0.45">
      <c r="A3382" s="61" t="s">
        <v>206</v>
      </c>
      <c r="B3382" s="62" t="s">
        <v>55</v>
      </c>
      <c r="C3382" s="63">
        <v>25588.44</v>
      </c>
      <c r="D3382" s="64">
        <v>45519</v>
      </c>
      <c r="E3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83" spans="1:5" x14ac:dyDescent="0.45">
      <c r="A3383" s="61" t="s">
        <v>206</v>
      </c>
      <c r="B3383" s="62" t="s">
        <v>56</v>
      </c>
      <c r="C3383" s="63">
        <v>6707.74</v>
      </c>
      <c r="D3383" s="64">
        <v>45519</v>
      </c>
      <c r="E3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384" spans="1:5" x14ac:dyDescent="0.45">
      <c r="A3384" s="61" t="s">
        <v>206</v>
      </c>
      <c r="B3384" s="62" t="s">
        <v>57</v>
      </c>
      <c r="C3384" s="63">
        <v>51136.34</v>
      </c>
      <c r="D3384" s="64">
        <v>45877</v>
      </c>
      <c r="E3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85" spans="1:5" x14ac:dyDescent="0.45">
      <c r="A3385" s="61" t="s">
        <v>206</v>
      </c>
      <c r="B3385" s="62" t="s">
        <v>58</v>
      </c>
      <c r="C3385" s="63">
        <v>3723.68</v>
      </c>
      <c r="D3385" s="64">
        <v>45877</v>
      </c>
      <c r="E3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86" spans="1:5" x14ac:dyDescent="0.45">
      <c r="A3386" s="61" t="s">
        <v>206</v>
      </c>
      <c r="B3386" s="62" t="s">
        <v>40</v>
      </c>
      <c r="C3386" s="63">
        <v>76386.3</v>
      </c>
      <c r="D3386" s="64">
        <v>44880</v>
      </c>
      <c r="E3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87" spans="1:5" x14ac:dyDescent="0.45">
      <c r="A3387" s="61" t="s">
        <v>206</v>
      </c>
      <c r="B3387" s="62" t="s">
        <v>59</v>
      </c>
      <c r="C3387" s="63">
        <v>20023.87</v>
      </c>
      <c r="D3387" s="64">
        <v>44880</v>
      </c>
      <c r="E3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88" spans="1:5" x14ac:dyDescent="0.45">
      <c r="A3388" s="61" t="s">
        <v>206</v>
      </c>
      <c r="B3388" s="62" t="s">
        <v>41</v>
      </c>
      <c r="C3388" s="63">
        <v>80278.28</v>
      </c>
      <c r="D3388" s="64">
        <v>44925</v>
      </c>
      <c r="E3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89" spans="1:5" x14ac:dyDescent="0.45">
      <c r="A3389" s="61" t="s">
        <v>206</v>
      </c>
      <c r="B3389" s="62" t="s">
        <v>60</v>
      </c>
      <c r="C3389" s="63">
        <v>21044.11</v>
      </c>
      <c r="D3389" s="64">
        <v>44925</v>
      </c>
      <c r="E3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90" spans="1:5" x14ac:dyDescent="0.45">
      <c r="A3390" s="61" t="s">
        <v>206</v>
      </c>
      <c r="B3390" s="62" t="s">
        <v>42</v>
      </c>
      <c r="C3390" s="63">
        <v>67648.59</v>
      </c>
      <c r="D3390" s="64">
        <v>45140</v>
      </c>
      <c r="E3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1" spans="1:5" x14ac:dyDescent="0.45">
      <c r="A3391" s="61" t="s">
        <v>206</v>
      </c>
      <c r="B3391" s="62" t="s">
        <v>61</v>
      </c>
      <c r="C3391" s="63">
        <v>17733.37</v>
      </c>
      <c r="D3391" s="64">
        <v>45140</v>
      </c>
      <c r="E3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2" spans="1:5" x14ac:dyDescent="0.45">
      <c r="A3392" s="61" t="s">
        <v>206</v>
      </c>
      <c r="B3392" s="62" t="s">
        <v>43</v>
      </c>
      <c r="C3392" s="63">
        <v>85564.01</v>
      </c>
      <c r="D3392" s="64">
        <v>45504</v>
      </c>
      <c r="E3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3" spans="1:5" x14ac:dyDescent="0.45">
      <c r="A3393" s="61" t="s">
        <v>206</v>
      </c>
      <c r="B3393" s="62" t="s">
        <v>63</v>
      </c>
      <c r="C3393" s="63">
        <v>16125.97</v>
      </c>
      <c r="D3393" s="64">
        <v>45504</v>
      </c>
      <c r="E3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4" spans="1:5" x14ac:dyDescent="0.45">
      <c r="A3394" s="61" t="s">
        <v>206</v>
      </c>
      <c r="B3394" s="62" t="s">
        <v>44</v>
      </c>
      <c r="C3394" s="63">
        <v>85564.01</v>
      </c>
      <c r="D3394" s="64">
        <v>45877</v>
      </c>
      <c r="E3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95" spans="1:5" x14ac:dyDescent="0.45">
      <c r="A3395" s="61" t="s">
        <v>206</v>
      </c>
      <c r="B3395" s="62" t="s">
        <v>64</v>
      </c>
      <c r="C3395" s="63">
        <v>6230.65</v>
      </c>
      <c r="D3395" s="64">
        <v>45877</v>
      </c>
      <c r="E3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396" spans="1:5" x14ac:dyDescent="0.45">
      <c r="A3396" s="61" t="s">
        <v>206</v>
      </c>
      <c r="B3396" s="62" t="s">
        <v>45</v>
      </c>
      <c r="C3396" s="63">
        <v>38003.32</v>
      </c>
      <c r="D3396" s="64">
        <v>45412</v>
      </c>
      <c r="E3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7" spans="1:5" x14ac:dyDescent="0.45">
      <c r="A3397" s="61" t="s">
        <v>206</v>
      </c>
      <c r="B3397" s="62" t="s">
        <v>65</v>
      </c>
      <c r="C3397" s="63">
        <v>9962.17</v>
      </c>
      <c r="D3397" s="64">
        <v>45412</v>
      </c>
      <c r="E3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398" spans="1:5" x14ac:dyDescent="0.45">
      <c r="A3398" s="61" t="s">
        <v>206</v>
      </c>
      <c r="B3398" s="62" t="s">
        <v>66</v>
      </c>
      <c r="C3398" s="63">
        <v>27194.02</v>
      </c>
      <c r="D3398" s="64">
        <v>44985</v>
      </c>
      <c r="E3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399" spans="1:5" x14ac:dyDescent="0.45">
      <c r="A3399" s="61" t="s">
        <v>206</v>
      </c>
      <c r="B3399" s="62" t="s">
        <v>67</v>
      </c>
      <c r="C3399" s="63">
        <v>7128.63</v>
      </c>
      <c r="D3399" s="64">
        <v>44985</v>
      </c>
      <c r="E3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00" spans="1:5" x14ac:dyDescent="0.45">
      <c r="A3400" s="61" t="s">
        <v>206</v>
      </c>
      <c r="B3400" s="62" t="s">
        <v>68</v>
      </c>
      <c r="C3400" s="63">
        <v>63444.19</v>
      </c>
      <c r="D3400" s="64">
        <v>44985</v>
      </c>
      <c r="E3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01" spans="1:5" x14ac:dyDescent="0.45">
      <c r="A3401" s="61" t="s">
        <v>206</v>
      </c>
      <c r="B3401" s="62" t="s">
        <v>69</v>
      </c>
      <c r="C3401" s="63">
        <v>16631.23</v>
      </c>
      <c r="D3401" s="64">
        <v>44985</v>
      </c>
      <c r="E3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02" spans="1:5" x14ac:dyDescent="0.45">
      <c r="A3402" s="61" t="s">
        <v>206</v>
      </c>
      <c r="B3402" s="62" t="s">
        <v>70</v>
      </c>
      <c r="C3402" s="63">
        <v>47732.56</v>
      </c>
      <c r="D3402" s="64">
        <v>45127</v>
      </c>
      <c r="E3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03" spans="1:5" x14ac:dyDescent="0.45">
      <c r="A3403" s="61" t="s">
        <v>206</v>
      </c>
      <c r="B3403" s="62" t="s">
        <v>71</v>
      </c>
      <c r="C3403" s="63">
        <v>12512.59</v>
      </c>
      <c r="D3403" s="64">
        <v>45127</v>
      </c>
      <c r="E3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04" spans="1:5" x14ac:dyDescent="0.45">
      <c r="A3404" s="61" t="s">
        <v>206</v>
      </c>
      <c r="B3404" s="62" t="s">
        <v>72</v>
      </c>
      <c r="C3404" s="63">
        <v>74790.720000000001</v>
      </c>
      <c r="D3404" s="64">
        <v>45488</v>
      </c>
      <c r="E3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05" spans="1:5" x14ac:dyDescent="0.45">
      <c r="A3405" s="61" t="s">
        <v>206</v>
      </c>
      <c r="B3405" s="62" t="s">
        <v>73</v>
      </c>
      <c r="C3405" s="63">
        <v>19605.599999999999</v>
      </c>
      <c r="D3405" s="64">
        <v>45488</v>
      </c>
      <c r="E3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06" spans="1:5" x14ac:dyDescent="0.45">
      <c r="A3406" s="61" t="s">
        <v>206</v>
      </c>
      <c r="B3406" s="62" t="s">
        <v>74</v>
      </c>
      <c r="C3406" s="63">
        <v>82753.490000000005</v>
      </c>
      <c r="D3406" s="64">
        <v>45853</v>
      </c>
      <c r="E3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07" spans="1:5" x14ac:dyDescent="0.45">
      <c r="A3407" s="61" t="s">
        <v>206</v>
      </c>
      <c r="B3407" s="62" t="s">
        <v>75</v>
      </c>
      <c r="C3407" s="63">
        <v>6025.99</v>
      </c>
      <c r="D3407" s="64">
        <v>45853</v>
      </c>
      <c r="E3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08" spans="1:5" x14ac:dyDescent="0.45">
      <c r="A3408" s="61" t="s">
        <v>206</v>
      </c>
      <c r="B3408" s="62" t="s">
        <v>76</v>
      </c>
      <c r="C3408" s="63">
        <v>10793.97</v>
      </c>
      <c r="D3408" s="64">
        <v>45853</v>
      </c>
      <c r="E3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09" spans="1:5" x14ac:dyDescent="0.45">
      <c r="A3409" s="61" t="s">
        <v>206</v>
      </c>
      <c r="B3409" s="62" t="s">
        <v>77</v>
      </c>
      <c r="C3409" s="63">
        <v>786</v>
      </c>
      <c r="D3409" s="64">
        <v>45853</v>
      </c>
      <c r="E3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0" spans="1:5" x14ac:dyDescent="0.45">
      <c r="A3410" s="61" t="s">
        <v>206</v>
      </c>
      <c r="B3410" s="62" t="s">
        <v>78</v>
      </c>
      <c r="C3410" s="63">
        <v>10268.36</v>
      </c>
      <c r="D3410" s="64">
        <v>45853</v>
      </c>
      <c r="E3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1" spans="1:5" x14ac:dyDescent="0.45">
      <c r="A3411" s="61" t="s">
        <v>206</v>
      </c>
      <c r="B3411" s="62" t="s">
        <v>79</v>
      </c>
      <c r="C3411" s="63">
        <v>747.72</v>
      </c>
      <c r="D3411" s="64">
        <v>45853</v>
      </c>
      <c r="E3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2" spans="1:5" x14ac:dyDescent="0.45">
      <c r="A3412" s="61" t="s">
        <v>206</v>
      </c>
      <c r="B3412" s="62" t="s">
        <v>80</v>
      </c>
      <c r="C3412" s="63">
        <v>26018.86</v>
      </c>
      <c r="D3412" s="64">
        <v>45541</v>
      </c>
      <c r="E3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3" spans="1:5" x14ac:dyDescent="0.45">
      <c r="A3413" s="61" t="s">
        <v>206</v>
      </c>
      <c r="B3413" s="62" t="s">
        <v>81</v>
      </c>
      <c r="C3413" s="63">
        <v>25939.59</v>
      </c>
      <c r="D3413" s="64">
        <v>45519</v>
      </c>
      <c r="E3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4" spans="1:5" x14ac:dyDescent="0.45">
      <c r="A3414" s="61" t="s">
        <v>206</v>
      </c>
      <c r="B3414" s="62" t="s">
        <v>82</v>
      </c>
      <c r="C3414" s="63">
        <v>7061.22</v>
      </c>
      <c r="D3414" s="64">
        <v>45519</v>
      </c>
      <c r="E3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5" spans="1:5" x14ac:dyDescent="0.45">
      <c r="A3415" s="61" t="s">
        <v>206</v>
      </c>
      <c r="B3415" s="62" t="s">
        <v>83</v>
      </c>
      <c r="C3415" s="63">
        <v>25149.03</v>
      </c>
      <c r="D3415" s="64">
        <v>45519</v>
      </c>
      <c r="E3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6" spans="1:5" x14ac:dyDescent="0.45">
      <c r="A3416" s="61" t="s">
        <v>206</v>
      </c>
      <c r="B3416" s="62" t="s">
        <v>84</v>
      </c>
      <c r="C3416" s="63">
        <v>6846.01</v>
      </c>
      <c r="D3416" s="64">
        <v>45519</v>
      </c>
      <c r="E3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17" spans="1:5" x14ac:dyDescent="0.45">
      <c r="A3417" s="61" t="s">
        <v>206</v>
      </c>
      <c r="B3417" s="62" t="s">
        <v>85</v>
      </c>
      <c r="C3417" s="63">
        <v>25149.03</v>
      </c>
      <c r="D3417" s="64">
        <v>45877</v>
      </c>
      <c r="E3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18" spans="1:5" x14ac:dyDescent="0.45">
      <c r="A3418" s="61" t="s">
        <v>206</v>
      </c>
      <c r="B3418" s="62" t="s">
        <v>86</v>
      </c>
      <c r="C3418" s="63">
        <v>2046.75</v>
      </c>
      <c r="D3418" s="64">
        <v>45877</v>
      </c>
      <c r="E3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19" spans="1:5" x14ac:dyDescent="0.45">
      <c r="A3419" s="61" t="s">
        <v>206</v>
      </c>
      <c r="B3419" s="62" t="s">
        <v>87</v>
      </c>
      <c r="C3419" s="63">
        <v>38295.1</v>
      </c>
      <c r="D3419" s="64">
        <v>45519</v>
      </c>
      <c r="E3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0" spans="1:5" x14ac:dyDescent="0.45">
      <c r="A3420" s="61" t="s">
        <v>206</v>
      </c>
      <c r="B3420" s="62" t="s">
        <v>88</v>
      </c>
      <c r="C3420" s="63">
        <v>10038.66</v>
      </c>
      <c r="D3420" s="64">
        <v>45519</v>
      </c>
      <c r="E3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1" spans="1:5" x14ac:dyDescent="0.45">
      <c r="A3421" s="61" t="s">
        <v>206</v>
      </c>
      <c r="B3421" s="62" t="s">
        <v>89</v>
      </c>
      <c r="C3421" s="63">
        <v>25277.32</v>
      </c>
      <c r="D3421" s="64">
        <v>45519</v>
      </c>
      <c r="E3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2" spans="1:5" x14ac:dyDescent="0.45">
      <c r="A3422" s="61" t="s">
        <v>206</v>
      </c>
      <c r="B3422" s="62" t="s">
        <v>90</v>
      </c>
      <c r="C3422" s="63">
        <v>6626.19</v>
      </c>
      <c r="D3422" s="64">
        <v>45519</v>
      </c>
      <c r="E3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3" spans="1:5" x14ac:dyDescent="0.45">
      <c r="A3423" s="61" t="s">
        <v>206</v>
      </c>
      <c r="B3423" s="62" t="s">
        <v>91</v>
      </c>
      <c r="C3423" s="63">
        <v>25277.32</v>
      </c>
      <c r="D3423" s="64">
        <v>45762</v>
      </c>
      <c r="E3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4" spans="1:5" x14ac:dyDescent="0.45">
      <c r="A3424" s="61" t="s">
        <v>206</v>
      </c>
      <c r="B3424" s="62" t="s">
        <v>92</v>
      </c>
      <c r="C3424" s="63">
        <v>1840.66</v>
      </c>
      <c r="D3424" s="64">
        <v>45762</v>
      </c>
      <c r="E3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5" spans="1:5" x14ac:dyDescent="0.45">
      <c r="A3425" s="61" t="s">
        <v>206</v>
      </c>
      <c r="B3425" s="62" t="s">
        <v>93</v>
      </c>
      <c r="C3425" s="63">
        <v>240376.39</v>
      </c>
      <c r="D3425" s="64">
        <v>45519</v>
      </c>
      <c r="E3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6" spans="1:5" x14ac:dyDescent="0.45">
      <c r="A3426" s="61" t="s">
        <v>206</v>
      </c>
      <c r="B3426" s="62" t="s">
        <v>94</v>
      </c>
      <c r="C3426" s="63">
        <v>63012.15</v>
      </c>
      <c r="D3426" s="64">
        <v>45519</v>
      </c>
      <c r="E3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27" spans="1:5" x14ac:dyDescent="0.45">
      <c r="A3427" s="61" t="s">
        <v>206</v>
      </c>
      <c r="B3427" s="62" t="s">
        <v>95</v>
      </c>
      <c r="C3427" s="63">
        <v>3230.87</v>
      </c>
      <c r="D3427" s="64">
        <v>45961</v>
      </c>
      <c r="E3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28" spans="1:5" x14ac:dyDescent="0.45">
      <c r="A3428" s="61" t="s">
        <v>206</v>
      </c>
      <c r="B3428" s="62" t="s">
        <v>96</v>
      </c>
      <c r="C3428" s="63">
        <v>235.27</v>
      </c>
      <c r="D3428" s="64">
        <v>45961</v>
      </c>
      <c r="E3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29" spans="1:5" x14ac:dyDescent="0.45">
      <c r="A3429" s="61" t="s">
        <v>207</v>
      </c>
      <c r="B3429" s="62" t="s">
        <v>47</v>
      </c>
      <c r="C3429" s="63">
        <v>224.66</v>
      </c>
      <c r="D3429" s="64">
        <v>45519</v>
      </c>
      <c r="E3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30" spans="1:5" x14ac:dyDescent="0.45">
      <c r="A3430" s="61" t="s">
        <v>207</v>
      </c>
      <c r="B3430" s="62" t="s">
        <v>49</v>
      </c>
      <c r="C3430" s="63">
        <v>217.26</v>
      </c>
      <c r="D3430" s="64">
        <v>45519</v>
      </c>
      <c r="E3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31" spans="1:5" x14ac:dyDescent="0.45">
      <c r="A3431" s="61" t="s">
        <v>207</v>
      </c>
      <c r="B3431" s="62" t="s">
        <v>51</v>
      </c>
      <c r="C3431" s="63">
        <v>217.26</v>
      </c>
      <c r="D3431" s="64">
        <v>45877</v>
      </c>
      <c r="E3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32" spans="1:5" x14ac:dyDescent="0.45">
      <c r="A3432" s="61" t="s">
        <v>207</v>
      </c>
      <c r="B3432" s="62" t="s">
        <v>53</v>
      </c>
      <c r="C3432" s="63">
        <v>256.79000000000002</v>
      </c>
      <c r="D3432" s="64">
        <v>45519</v>
      </c>
      <c r="E3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33" spans="1:5" x14ac:dyDescent="0.45">
      <c r="A3433" s="61" t="s">
        <v>207</v>
      </c>
      <c r="B3433" s="62" t="s">
        <v>55</v>
      </c>
      <c r="C3433" s="63">
        <v>201.31</v>
      </c>
      <c r="D3433" s="64">
        <v>45519</v>
      </c>
      <c r="E3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34" spans="1:5" x14ac:dyDescent="0.45">
      <c r="A3434" s="61" t="s">
        <v>207</v>
      </c>
      <c r="B3434" s="62" t="s">
        <v>57</v>
      </c>
      <c r="C3434" s="63">
        <v>402.3</v>
      </c>
      <c r="D3434" s="64">
        <v>45877</v>
      </c>
      <c r="E3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35" spans="1:5" x14ac:dyDescent="0.45">
      <c r="A3435" s="61" t="s">
        <v>207</v>
      </c>
      <c r="B3435" s="62" t="s">
        <v>40</v>
      </c>
      <c r="C3435" s="63">
        <v>600.95000000000005</v>
      </c>
      <c r="D3435" s="64">
        <v>44880</v>
      </c>
      <c r="E3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36" spans="1:5" x14ac:dyDescent="0.45">
      <c r="A3436" s="61" t="s">
        <v>207</v>
      </c>
      <c r="B3436" s="62" t="s">
        <v>41</v>
      </c>
      <c r="C3436" s="63">
        <v>631.57000000000005</v>
      </c>
      <c r="D3436" s="64">
        <v>44925</v>
      </c>
      <c r="E3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37" spans="1:5" x14ac:dyDescent="0.45">
      <c r="A3437" s="61" t="s">
        <v>207</v>
      </c>
      <c r="B3437" s="62" t="s">
        <v>42</v>
      </c>
      <c r="C3437" s="63">
        <v>532.21</v>
      </c>
      <c r="D3437" s="64">
        <v>45140</v>
      </c>
      <c r="E3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38" spans="1:5" x14ac:dyDescent="0.45">
      <c r="A3438" s="61" t="s">
        <v>207</v>
      </c>
      <c r="B3438" s="62" t="s">
        <v>43</v>
      </c>
      <c r="C3438" s="63">
        <v>673.15</v>
      </c>
      <c r="D3438" s="64">
        <v>45504</v>
      </c>
      <c r="E3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39" spans="1:5" x14ac:dyDescent="0.45">
      <c r="A3439" s="61" t="s">
        <v>207</v>
      </c>
      <c r="B3439" s="62" t="s">
        <v>44</v>
      </c>
      <c r="C3439" s="63">
        <v>673.15</v>
      </c>
      <c r="D3439" s="64">
        <v>45877</v>
      </c>
      <c r="E3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40" spans="1:5" x14ac:dyDescent="0.45">
      <c r="A3440" s="61" t="s">
        <v>207</v>
      </c>
      <c r="B3440" s="62" t="s">
        <v>45</v>
      </c>
      <c r="C3440" s="63">
        <v>298.98</v>
      </c>
      <c r="D3440" s="64">
        <v>45412</v>
      </c>
      <c r="E3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41" spans="1:5" x14ac:dyDescent="0.45">
      <c r="A3441" s="61" t="s">
        <v>207</v>
      </c>
      <c r="B3441" s="62" t="s">
        <v>66</v>
      </c>
      <c r="C3441" s="63">
        <v>213.94</v>
      </c>
      <c r="D3441" s="64">
        <v>44985</v>
      </c>
      <c r="E3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42" spans="1:5" x14ac:dyDescent="0.45">
      <c r="A3442" s="61" t="s">
        <v>207</v>
      </c>
      <c r="B3442" s="62" t="s">
        <v>68</v>
      </c>
      <c r="C3442" s="63">
        <v>499.13</v>
      </c>
      <c r="D3442" s="64">
        <v>44985</v>
      </c>
      <c r="E3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43" spans="1:5" x14ac:dyDescent="0.45">
      <c r="A3443" s="61" t="s">
        <v>207</v>
      </c>
      <c r="B3443" s="62" t="s">
        <v>70</v>
      </c>
      <c r="C3443" s="63">
        <v>375.52</v>
      </c>
      <c r="D3443" s="64">
        <v>45127</v>
      </c>
      <c r="E3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44" spans="1:5" x14ac:dyDescent="0.45">
      <c r="A3444" s="61" t="s">
        <v>207</v>
      </c>
      <c r="B3444" s="62" t="s">
        <v>72</v>
      </c>
      <c r="C3444" s="63">
        <v>588.4</v>
      </c>
      <c r="D3444" s="64">
        <v>45488</v>
      </c>
      <c r="E3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45" spans="1:5" x14ac:dyDescent="0.45">
      <c r="A3445" s="61" t="s">
        <v>207</v>
      </c>
      <c r="B3445" s="62" t="s">
        <v>74</v>
      </c>
      <c r="C3445" s="63">
        <v>651.04</v>
      </c>
      <c r="D3445" s="64">
        <v>45853</v>
      </c>
      <c r="E3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46" spans="1:5" x14ac:dyDescent="0.45">
      <c r="A3446" s="61" t="s">
        <v>207</v>
      </c>
      <c r="B3446" s="62" t="s">
        <v>76</v>
      </c>
      <c r="C3446" s="63">
        <v>84.92</v>
      </c>
      <c r="D3446" s="64">
        <v>45853</v>
      </c>
      <c r="E3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47" spans="1:5" x14ac:dyDescent="0.45">
      <c r="A3447" s="61" t="s">
        <v>207</v>
      </c>
      <c r="B3447" s="62" t="s">
        <v>78</v>
      </c>
      <c r="C3447" s="63">
        <v>80.78</v>
      </c>
      <c r="D3447" s="64">
        <v>45853</v>
      </c>
      <c r="E3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48" spans="1:5" x14ac:dyDescent="0.45">
      <c r="A3448" s="61" t="s">
        <v>207</v>
      </c>
      <c r="B3448" s="62" t="s">
        <v>80</v>
      </c>
      <c r="C3448" s="63">
        <v>162.18</v>
      </c>
      <c r="D3448" s="64">
        <v>45541</v>
      </c>
      <c r="E3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49" spans="1:5" x14ac:dyDescent="0.45">
      <c r="A3449" s="61" t="s">
        <v>207</v>
      </c>
      <c r="B3449" s="62" t="s">
        <v>81</v>
      </c>
      <c r="C3449" s="63">
        <v>204.07</v>
      </c>
      <c r="D3449" s="64">
        <v>45519</v>
      </c>
      <c r="E3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0" spans="1:5" x14ac:dyDescent="0.45">
      <c r="A3450" s="61" t="s">
        <v>207</v>
      </c>
      <c r="B3450" s="62" t="s">
        <v>83</v>
      </c>
      <c r="C3450" s="63">
        <v>197.85</v>
      </c>
      <c r="D3450" s="64">
        <v>45519</v>
      </c>
      <c r="E3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1" spans="1:5" x14ac:dyDescent="0.45">
      <c r="A3451" s="61" t="s">
        <v>207</v>
      </c>
      <c r="B3451" s="62" t="s">
        <v>85</v>
      </c>
      <c r="C3451" s="63">
        <v>197.85</v>
      </c>
      <c r="D3451" s="64">
        <v>45877</v>
      </c>
      <c r="E3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52" spans="1:5" x14ac:dyDescent="0.45">
      <c r="A3452" s="61" t="s">
        <v>207</v>
      </c>
      <c r="B3452" s="62" t="s">
        <v>87</v>
      </c>
      <c r="C3452" s="63">
        <v>301.27999999999997</v>
      </c>
      <c r="D3452" s="64">
        <v>45519</v>
      </c>
      <c r="E3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3" spans="1:5" x14ac:dyDescent="0.45">
      <c r="A3453" s="61" t="s">
        <v>207</v>
      </c>
      <c r="B3453" s="62" t="s">
        <v>89</v>
      </c>
      <c r="C3453" s="63">
        <v>198.86</v>
      </c>
      <c r="D3453" s="64">
        <v>45519</v>
      </c>
      <c r="E3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4" spans="1:5" x14ac:dyDescent="0.45">
      <c r="A3454" s="61" t="s">
        <v>207</v>
      </c>
      <c r="B3454" s="62" t="s">
        <v>91</v>
      </c>
      <c r="C3454" s="63">
        <v>198.86</v>
      </c>
      <c r="D3454" s="64">
        <v>45762</v>
      </c>
      <c r="E3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5" spans="1:5" x14ac:dyDescent="0.45">
      <c r="A3455" s="61" t="s">
        <v>207</v>
      </c>
      <c r="B3455" s="62" t="s">
        <v>93</v>
      </c>
      <c r="C3455" s="63">
        <v>1891.1</v>
      </c>
      <c r="D3455" s="64">
        <v>45519</v>
      </c>
      <c r="E3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6" spans="1:5" x14ac:dyDescent="0.45">
      <c r="A3456" s="61" t="s">
        <v>207</v>
      </c>
      <c r="B3456" s="62" t="s">
        <v>95</v>
      </c>
      <c r="C3456" s="63">
        <v>25.42</v>
      </c>
      <c r="D3456" s="64">
        <v>45961</v>
      </c>
      <c r="E3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57" spans="1:5" x14ac:dyDescent="0.45">
      <c r="A3457" s="61" t="s">
        <v>208</v>
      </c>
      <c r="B3457" s="62" t="s">
        <v>40</v>
      </c>
      <c r="C3457" s="63">
        <v>2843.08</v>
      </c>
      <c r="D3457" s="64">
        <v>44880</v>
      </c>
      <c r="E3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58" spans="1:5" x14ac:dyDescent="0.45">
      <c r="A3458" s="61" t="s">
        <v>209</v>
      </c>
      <c r="B3458" s="62" t="s">
        <v>47</v>
      </c>
      <c r="C3458" s="63">
        <v>523271.86</v>
      </c>
      <c r="D3458" s="64">
        <v>45580</v>
      </c>
      <c r="E3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59" spans="1:5" x14ac:dyDescent="0.45">
      <c r="A3459" s="61" t="s">
        <v>209</v>
      </c>
      <c r="B3459" s="62" t="s">
        <v>48</v>
      </c>
      <c r="C3459" s="63">
        <v>140986.46</v>
      </c>
      <c r="D3459" s="64">
        <v>45580</v>
      </c>
      <c r="E3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0" spans="1:5" x14ac:dyDescent="0.45">
      <c r="A3460" s="61" t="s">
        <v>209</v>
      </c>
      <c r="B3460" s="62" t="s">
        <v>49</v>
      </c>
      <c r="C3460" s="63">
        <v>506022.37</v>
      </c>
      <c r="D3460" s="64">
        <v>45580</v>
      </c>
      <c r="E3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1" spans="1:5" x14ac:dyDescent="0.45">
      <c r="A3461" s="61" t="s">
        <v>209</v>
      </c>
      <c r="B3461" s="62" t="s">
        <v>50</v>
      </c>
      <c r="C3461" s="63">
        <v>136338.89000000001</v>
      </c>
      <c r="D3461" s="64">
        <v>45580</v>
      </c>
      <c r="E3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2" spans="1:5" x14ac:dyDescent="0.45">
      <c r="A3462" s="61" t="s">
        <v>209</v>
      </c>
      <c r="B3462" s="62" t="s">
        <v>51</v>
      </c>
      <c r="C3462" s="63">
        <v>506022.37</v>
      </c>
      <c r="D3462" s="64">
        <v>45877</v>
      </c>
      <c r="E3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63" spans="1:5" x14ac:dyDescent="0.45">
      <c r="A3463" s="61" t="s">
        <v>209</v>
      </c>
      <c r="B3463" s="62" t="s">
        <v>52</v>
      </c>
      <c r="C3463" s="63">
        <v>40761.339999999997</v>
      </c>
      <c r="D3463" s="64">
        <v>45877</v>
      </c>
      <c r="E3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64" spans="1:5" x14ac:dyDescent="0.45">
      <c r="A3464" s="61" t="s">
        <v>209</v>
      </c>
      <c r="B3464" s="62" t="s">
        <v>53</v>
      </c>
      <c r="C3464" s="63">
        <v>598107.91</v>
      </c>
      <c r="D3464" s="64">
        <v>45519</v>
      </c>
      <c r="E3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5" spans="1:5" x14ac:dyDescent="0.45">
      <c r="A3465" s="61" t="s">
        <v>209</v>
      </c>
      <c r="B3465" s="62" t="s">
        <v>54</v>
      </c>
      <c r="C3465" s="63">
        <v>155183.47</v>
      </c>
      <c r="D3465" s="64">
        <v>45519</v>
      </c>
      <c r="E3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6" spans="1:5" x14ac:dyDescent="0.45">
      <c r="A3466" s="61" t="s">
        <v>209</v>
      </c>
      <c r="B3466" s="62" t="s">
        <v>55</v>
      </c>
      <c r="C3466" s="63">
        <v>468881.61</v>
      </c>
      <c r="D3466" s="64">
        <v>45519</v>
      </c>
      <c r="E3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7" spans="1:5" x14ac:dyDescent="0.45">
      <c r="A3467" s="61" t="s">
        <v>209</v>
      </c>
      <c r="B3467" s="62" t="s">
        <v>56</v>
      </c>
      <c r="C3467" s="63">
        <v>121654.76</v>
      </c>
      <c r="D3467" s="64">
        <v>45519</v>
      </c>
      <c r="E3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68" spans="1:5" x14ac:dyDescent="0.45">
      <c r="A3468" s="61" t="s">
        <v>209</v>
      </c>
      <c r="B3468" s="62" t="s">
        <v>57</v>
      </c>
      <c r="C3468" s="63">
        <v>937020.28</v>
      </c>
      <c r="D3468" s="64">
        <v>45877</v>
      </c>
      <c r="E3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69" spans="1:5" x14ac:dyDescent="0.45">
      <c r="A3469" s="61" t="s">
        <v>209</v>
      </c>
      <c r="B3469" s="62" t="s">
        <v>58</v>
      </c>
      <c r="C3469" s="63">
        <v>67534.34</v>
      </c>
      <c r="D3469" s="64">
        <v>45877</v>
      </c>
      <c r="E3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70" spans="1:5" x14ac:dyDescent="0.45">
      <c r="A3470" s="61" t="s">
        <v>209</v>
      </c>
      <c r="B3470" s="62" t="s">
        <v>40</v>
      </c>
      <c r="C3470" s="63">
        <v>1394965.77</v>
      </c>
      <c r="D3470" s="64">
        <v>44880</v>
      </c>
      <c r="E3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71" spans="1:5" x14ac:dyDescent="0.45">
      <c r="A3471" s="61" t="s">
        <v>209</v>
      </c>
      <c r="B3471" s="62" t="s">
        <v>59</v>
      </c>
      <c r="C3471" s="63">
        <v>100881.26</v>
      </c>
      <c r="D3471" s="64">
        <v>44880</v>
      </c>
      <c r="E3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72" spans="1:5" x14ac:dyDescent="0.45">
      <c r="A3472" s="61" t="s">
        <v>209</v>
      </c>
      <c r="B3472" s="62" t="s">
        <v>41</v>
      </c>
      <c r="C3472" s="63">
        <v>1466041.01</v>
      </c>
      <c r="D3472" s="64">
        <v>44925</v>
      </c>
      <c r="E3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73" spans="1:5" x14ac:dyDescent="0.45">
      <c r="A3473" s="61" t="s">
        <v>209</v>
      </c>
      <c r="B3473" s="62" t="s">
        <v>60</v>
      </c>
      <c r="C3473" s="63">
        <v>106021.29</v>
      </c>
      <c r="D3473" s="64">
        <v>44925</v>
      </c>
      <c r="E3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74" spans="1:5" x14ac:dyDescent="0.45">
      <c r="A3474" s="61" t="s">
        <v>209</v>
      </c>
      <c r="B3474" s="62" t="s">
        <v>42</v>
      </c>
      <c r="C3474" s="63">
        <v>1235397.79</v>
      </c>
      <c r="D3474" s="64">
        <v>45140</v>
      </c>
      <c r="E3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75" spans="1:5" x14ac:dyDescent="0.45">
      <c r="A3475" s="61" t="s">
        <v>209</v>
      </c>
      <c r="B3475" s="62" t="s">
        <v>61</v>
      </c>
      <c r="C3475" s="63">
        <v>89341.61</v>
      </c>
      <c r="D3475" s="64">
        <v>45140</v>
      </c>
      <c r="E3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76" spans="1:5" x14ac:dyDescent="0.45">
      <c r="A3476" s="61" t="s">
        <v>209</v>
      </c>
      <c r="B3476" s="62" t="s">
        <v>43</v>
      </c>
      <c r="C3476" s="63">
        <v>1562568.91</v>
      </c>
      <c r="D3476" s="64">
        <v>45504</v>
      </c>
      <c r="E3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77" spans="1:5" x14ac:dyDescent="0.45">
      <c r="A3477" s="61" t="s">
        <v>209</v>
      </c>
      <c r="B3477" s="62" t="s">
        <v>63</v>
      </c>
      <c r="C3477" s="63">
        <v>15823.59</v>
      </c>
      <c r="D3477" s="64">
        <v>45504</v>
      </c>
      <c r="E3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78" spans="1:5" x14ac:dyDescent="0.45">
      <c r="A3478" s="61" t="s">
        <v>209</v>
      </c>
      <c r="B3478" s="62" t="s">
        <v>44</v>
      </c>
      <c r="C3478" s="63">
        <v>1562568.91</v>
      </c>
      <c r="D3478" s="64">
        <v>45877</v>
      </c>
      <c r="E3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79" spans="1:5" x14ac:dyDescent="0.45">
      <c r="A3479" s="61" t="s">
        <v>209</v>
      </c>
      <c r="B3479" s="62" t="s">
        <v>64</v>
      </c>
      <c r="C3479" s="63">
        <v>113002</v>
      </c>
      <c r="D3479" s="64">
        <v>45877</v>
      </c>
      <c r="E3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480" spans="1:5" x14ac:dyDescent="0.45">
      <c r="A3480" s="61" t="s">
        <v>209</v>
      </c>
      <c r="B3480" s="62" t="s">
        <v>45</v>
      </c>
      <c r="C3480" s="63">
        <v>694016.24</v>
      </c>
      <c r="D3480" s="64">
        <v>45412</v>
      </c>
      <c r="E3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81" spans="1:5" x14ac:dyDescent="0.45">
      <c r="A3481" s="61" t="s">
        <v>209</v>
      </c>
      <c r="B3481" s="62" t="s">
        <v>65</v>
      </c>
      <c r="C3481" s="63">
        <v>50189.93</v>
      </c>
      <c r="D3481" s="64">
        <v>45412</v>
      </c>
      <c r="E3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82" spans="1:5" x14ac:dyDescent="0.45">
      <c r="A3482" s="61" t="s">
        <v>209</v>
      </c>
      <c r="B3482" s="62" t="s">
        <v>66</v>
      </c>
      <c r="C3482" s="63">
        <v>502549.58</v>
      </c>
      <c r="D3482" s="64">
        <v>44985</v>
      </c>
      <c r="E3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83" spans="1:5" x14ac:dyDescent="0.45">
      <c r="A3483" s="61" t="s">
        <v>209</v>
      </c>
      <c r="B3483" s="62" t="s">
        <v>67</v>
      </c>
      <c r="C3483" s="63">
        <v>35914.379999999997</v>
      </c>
      <c r="D3483" s="64">
        <v>44985</v>
      </c>
      <c r="E3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84" spans="1:5" x14ac:dyDescent="0.45">
      <c r="A3484" s="61" t="s">
        <v>209</v>
      </c>
      <c r="B3484" s="62" t="s">
        <v>68</v>
      </c>
      <c r="C3484" s="63">
        <v>1172458.3400000001</v>
      </c>
      <c r="D3484" s="64">
        <v>44985</v>
      </c>
      <c r="E3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85" spans="1:5" x14ac:dyDescent="0.45">
      <c r="A3485" s="61" t="s">
        <v>209</v>
      </c>
      <c r="B3485" s="62" t="s">
        <v>69</v>
      </c>
      <c r="C3485" s="63">
        <v>83788.97</v>
      </c>
      <c r="D3485" s="64">
        <v>44985</v>
      </c>
      <c r="E3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486" spans="1:5" x14ac:dyDescent="0.45">
      <c r="A3486" s="61" t="s">
        <v>209</v>
      </c>
      <c r="B3486" s="62" t="s">
        <v>70</v>
      </c>
      <c r="C3486" s="63">
        <v>882104.99</v>
      </c>
      <c r="D3486" s="64">
        <v>45140</v>
      </c>
      <c r="E3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87" spans="1:5" x14ac:dyDescent="0.45">
      <c r="A3487" s="61" t="s">
        <v>209</v>
      </c>
      <c r="B3487" s="62" t="s">
        <v>71</v>
      </c>
      <c r="C3487" s="63">
        <v>63039.06</v>
      </c>
      <c r="D3487" s="64">
        <v>45140</v>
      </c>
      <c r="E3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88" spans="1:5" x14ac:dyDescent="0.45">
      <c r="A3488" s="61" t="s">
        <v>209</v>
      </c>
      <c r="B3488" s="62" t="s">
        <v>72</v>
      </c>
      <c r="C3488" s="63">
        <v>1382143.97</v>
      </c>
      <c r="D3488" s="64">
        <v>45488</v>
      </c>
      <c r="E3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89" spans="1:5" x14ac:dyDescent="0.45">
      <c r="A3489" s="61" t="s">
        <v>209</v>
      </c>
      <c r="B3489" s="62" t="s">
        <v>73</v>
      </c>
      <c r="C3489" s="63">
        <v>98774.01</v>
      </c>
      <c r="D3489" s="64">
        <v>45488</v>
      </c>
      <c r="E3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490" spans="1:5" x14ac:dyDescent="0.45">
      <c r="A3490" s="61" t="s">
        <v>209</v>
      </c>
      <c r="B3490" s="62" t="s">
        <v>74</v>
      </c>
      <c r="C3490" s="63">
        <v>1529297.19</v>
      </c>
      <c r="D3490" s="64">
        <v>45853</v>
      </c>
      <c r="E3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1" spans="1:5" x14ac:dyDescent="0.45">
      <c r="A3491" s="61" t="s">
        <v>209</v>
      </c>
      <c r="B3491" s="62" t="s">
        <v>75</v>
      </c>
      <c r="C3491" s="63">
        <v>109290.23</v>
      </c>
      <c r="D3491" s="64">
        <v>45853</v>
      </c>
      <c r="E3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2" spans="1:5" x14ac:dyDescent="0.45">
      <c r="A3492" s="61" t="s">
        <v>209</v>
      </c>
      <c r="B3492" s="62" t="s">
        <v>76</v>
      </c>
      <c r="C3492" s="63">
        <v>197128.4</v>
      </c>
      <c r="D3492" s="64">
        <v>45853</v>
      </c>
      <c r="E3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3" spans="1:5" x14ac:dyDescent="0.45">
      <c r="A3493" s="61" t="s">
        <v>209</v>
      </c>
      <c r="B3493" s="62" t="s">
        <v>77</v>
      </c>
      <c r="C3493" s="63">
        <v>14255.29</v>
      </c>
      <c r="D3493" s="64">
        <v>45853</v>
      </c>
      <c r="E3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4" spans="1:5" x14ac:dyDescent="0.45">
      <c r="A3494" s="61" t="s">
        <v>209</v>
      </c>
      <c r="B3494" s="62" t="s">
        <v>78</v>
      </c>
      <c r="C3494" s="63">
        <v>187529.28</v>
      </c>
      <c r="D3494" s="64">
        <v>45853</v>
      </c>
      <c r="E3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5" spans="1:5" x14ac:dyDescent="0.45">
      <c r="A3495" s="61" t="s">
        <v>209</v>
      </c>
      <c r="B3495" s="62" t="s">
        <v>79</v>
      </c>
      <c r="C3495" s="63">
        <v>13561.14</v>
      </c>
      <c r="D3495" s="64">
        <v>45853</v>
      </c>
      <c r="E3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6" spans="1:5" x14ac:dyDescent="0.45">
      <c r="A3496" s="61" t="s">
        <v>209</v>
      </c>
      <c r="B3496" s="62" t="s">
        <v>80</v>
      </c>
      <c r="C3496" s="63">
        <v>482118.41</v>
      </c>
      <c r="D3496" s="64">
        <v>45541</v>
      </c>
      <c r="E3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7" spans="1:5" x14ac:dyDescent="0.45">
      <c r="A3497" s="61" t="s">
        <v>209</v>
      </c>
      <c r="B3497" s="62" t="s">
        <v>81</v>
      </c>
      <c r="C3497" s="63">
        <v>475316.03</v>
      </c>
      <c r="D3497" s="64">
        <v>45646</v>
      </c>
      <c r="E3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8" spans="1:5" x14ac:dyDescent="0.45">
      <c r="A3498" s="61" t="s">
        <v>209</v>
      </c>
      <c r="B3498" s="62" t="s">
        <v>82</v>
      </c>
      <c r="C3498" s="63">
        <v>128065.60000000001</v>
      </c>
      <c r="D3498" s="64">
        <v>45646</v>
      </c>
      <c r="E3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499" spans="1:5" x14ac:dyDescent="0.45">
      <c r="A3499" s="61" t="s">
        <v>209</v>
      </c>
      <c r="B3499" s="62" t="s">
        <v>83</v>
      </c>
      <c r="C3499" s="63">
        <v>460829.75</v>
      </c>
      <c r="D3499" s="64">
        <v>45646</v>
      </c>
      <c r="E3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0" spans="1:5" x14ac:dyDescent="0.45">
      <c r="A3500" s="61" t="s">
        <v>209</v>
      </c>
      <c r="B3500" s="62" t="s">
        <v>84</v>
      </c>
      <c r="C3500" s="63">
        <v>124162.52</v>
      </c>
      <c r="D3500" s="64">
        <v>45646</v>
      </c>
      <c r="E3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1" spans="1:5" x14ac:dyDescent="0.45">
      <c r="A3501" s="61" t="s">
        <v>209</v>
      </c>
      <c r="B3501" s="62" t="s">
        <v>85</v>
      </c>
      <c r="C3501" s="63">
        <v>460829.75</v>
      </c>
      <c r="D3501" s="64">
        <v>45877</v>
      </c>
      <c r="E3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02" spans="1:5" x14ac:dyDescent="0.45">
      <c r="A3502" s="61" t="s">
        <v>209</v>
      </c>
      <c r="B3502" s="62" t="s">
        <v>86</v>
      </c>
      <c r="C3502" s="63">
        <v>37120.959999999999</v>
      </c>
      <c r="D3502" s="64">
        <v>45877</v>
      </c>
      <c r="E3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03" spans="1:5" x14ac:dyDescent="0.45">
      <c r="A3503" s="61" t="s">
        <v>209</v>
      </c>
      <c r="B3503" s="62" t="s">
        <v>87</v>
      </c>
      <c r="C3503" s="63">
        <v>701717.82</v>
      </c>
      <c r="D3503" s="64">
        <v>45519</v>
      </c>
      <c r="E3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4" spans="1:5" x14ac:dyDescent="0.45">
      <c r="A3504" s="61" t="s">
        <v>209</v>
      </c>
      <c r="B3504" s="62" t="s">
        <v>88</v>
      </c>
      <c r="C3504" s="63">
        <v>182065.82</v>
      </c>
      <c r="D3504" s="64">
        <v>45519</v>
      </c>
      <c r="E3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5" spans="1:5" x14ac:dyDescent="0.45">
      <c r="A3505" s="61" t="s">
        <v>209</v>
      </c>
      <c r="B3505" s="62" t="s">
        <v>89</v>
      </c>
      <c r="C3505" s="63">
        <v>463180.64</v>
      </c>
      <c r="D3505" s="64">
        <v>45519</v>
      </c>
      <c r="E3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6" spans="1:5" x14ac:dyDescent="0.45">
      <c r="A3506" s="61" t="s">
        <v>209</v>
      </c>
      <c r="B3506" s="62" t="s">
        <v>90</v>
      </c>
      <c r="C3506" s="63">
        <v>120175.6</v>
      </c>
      <c r="D3506" s="64">
        <v>45519</v>
      </c>
      <c r="E3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7" spans="1:5" x14ac:dyDescent="0.45">
      <c r="A3507" s="61" t="s">
        <v>209</v>
      </c>
      <c r="B3507" s="62" t="s">
        <v>91</v>
      </c>
      <c r="C3507" s="63">
        <v>463180.64</v>
      </c>
      <c r="D3507" s="64">
        <v>45762</v>
      </c>
      <c r="E3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8" spans="1:5" x14ac:dyDescent="0.45">
      <c r="A3508" s="61" t="s">
        <v>209</v>
      </c>
      <c r="B3508" s="62" t="s">
        <v>92</v>
      </c>
      <c r="C3508" s="63">
        <v>33383.050000000003</v>
      </c>
      <c r="D3508" s="64">
        <v>45762</v>
      </c>
      <c r="E3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09" spans="1:5" x14ac:dyDescent="0.45">
      <c r="A3509" s="61" t="s">
        <v>209</v>
      </c>
      <c r="B3509" s="62" t="s">
        <v>93</v>
      </c>
      <c r="C3509" s="63">
        <v>4404647.2</v>
      </c>
      <c r="D3509" s="64">
        <v>45519</v>
      </c>
      <c r="E3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0" spans="1:5" x14ac:dyDescent="0.45">
      <c r="A3510" s="61" t="s">
        <v>209</v>
      </c>
      <c r="B3510" s="62" t="s">
        <v>94</v>
      </c>
      <c r="C3510" s="63">
        <v>1142817.92</v>
      </c>
      <c r="D3510" s="64">
        <v>45519</v>
      </c>
      <c r="E3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1" spans="1:5" x14ac:dyDescent="0.45">
      <c r="A3511" s="61" t="s">
        <v>209</v>
      </c>
      <c r="B3511" s="62" t="s">
        <v>95</v>
      </c>
      <c r="C3511" s="63">
        <v>59202.25</v>
      </c>
      <c r="D3511" s="64">
        <v>45961</v>
      </c>
      <c r="E3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12" spans="1:5" x14ac:dyDescent="0.45">
      <c r="A3512" s="61" t="s">
        <v>209</v>
      </c>
      <c r="B3512" s="62" t="s">
        <v>96</v>
      </c>
      <c r="C3512" s="63">
        <v>4266.92</v>
      </c>
      <c r="D3512" s="64">
        <v>45961</v>
      </c>
      <c r="E3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13" spans="1:5" x14ac:dyDescent="0.45">
      <c r="A3513" s="61" t="s">
        <v>210</v>
      </c>
      <c r="B3513" s="62" t="s">
        <v>47</v>
      </c>
      <c r="C3513" s="63">
        <v>933.46</v>
      </c>
      <c r="D3513" s="64">
        <v>45519</v>
      </c>
      <c r="E3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4" spans="1:5" x14ac:dyDescent="0.45">
      <c r="A3514" s="61" t="s">
        <v>210</v>
      </c>
      <c r="B3514" s="62" t="s">
        <v>49</v>
      </c>
      <c r="C3514" s="63">
        <v>902.69</v>
      </c>
      <c r="D3514" s="64">
        <v>45519</v>
      </c>
      <c r="E3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5" spans="1:5" x14ac:dyDescent="0.45">
      <c r="A3515" s="61" t="s">
        <v>210</v>
      </c>
      <c r="B3515" s="62" t="s">
        <v>51</v>
      </c>
      <c r="C3515" s="63">
        <v>902.69</v>
      </c>
      <c r="D3515" s="64">
        <v>45877</v>
      </c>
      <c r="E3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16" spans="1:5" x14ac:dyDescent="0.45">
      <c r="A3516" s="61" t="s">
        <v>210</v>
      </c>
      <c r="B3516" s="62" t="s">
        <v>53</v>
      </c>
      <c r="C3516" s="63">
        <v>1066.96</v>
      </c>
      <c r="D3516" s="64">
        <v>45519</v>
      </c>
      <c r="E3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7" spans="1:5" x14ac:dyDescent="0.45">
      <c r="A3517" s="61" t="s">
        <v>210</v>
      </c>
      <c r="B3517" s="62" t="s">
        <v>55</v>
      </c>
      <c r="C3517" s="63">
        <v>836.44</v>
      </c>
      <c r="D3517" s="64">
        <v>45519</v>
      </c>
      <c r="E3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18" spans="1:5" x14ac:dyDescent="0.45">
      <c r="A3518" s="61" t="s">
        <v>210</v>
      </c>
      <c r="B3518" s="62" t="s">
        <v>57</v>
      </c>
      <c r="C3518" s="63">
        <v>1671.55</v>
      </c>
      <c r="D3518" s="64">
        <v>45877</v>
      </c>
      <c r="E3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19" spans="1:5" x14ac:dyDescent="0.45">
      <c r="A3519" s="61" t="s">
        <v>210</v>
      </c>
      <c r="B3519" s="62" t="s">
        <v>40</v>
      </c>
      <c r="C3519" s="63">
        <v>2496.92</v>
      </c>
      <c r="D3519" s="64">
        <v>44895</v>
      </c>
      <c r="E3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20" spans="1:5" x14ac:dyDescent="0.45">
      <c r="A3520" s="61" t="s">
        <v>210</v>
      </c>
      <c r="B3520" s="62" t="s">
        <v>41</v>
      </c>
      <c r="C3520" s="63">
        <v>2624.14</v>
      </c>
      <c r="D3520" s="64">
        <v>44925</v>
      </c>
      <c r="E3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21" spans="1:5" x14ac:dyDescent="0.45">
      <c r="A3521" s="61" t="s">
        <v>210</v>
      </c>
      <c r="B3521" s="62" t="s">
        <v>42</v>
      </c>
      <c r="C3521" s="63">
        <v>2211.3000000000002</v>
      </c>
      <c r="D3521" s="64">
        <v>45140</v>
      </c>
      <c r="E3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22" spans="1:5" x14ac:dyDescent="0.45">
      <c r="A3522" s="61" t="s">
        <v>210</v>
      </c>
      <c r="B3522" s="62" t="s">
        <v>43</v>
      </c>
      <c r="C3522" s="63">
        <v>2796.92</v>
      </c>
      <c r="D3522" s="64">
        <v>45504</v>
      </c>
      <c r="E3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23" spans="1:5" x14ac:dyDescent="0.45">
      <c r="A3523" s="61" t="s">
        <v>210</v>
      </c>
      <c r="B3523" s="62" t="s">
        <v>44</v>
      </c>
      <c r="C3523" s="63">
        <v>2796.92</v>
      </c>
      <c r="D3523" s="64">
        <v>45877</v>
      </c>
      <c r="E3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24" spans="1:5" x14ac:dyDescent="0.45">
      <c r="A3524" s="61" t="s">
        <v>210</v>
      </c>
      <c r="B3524" s="62" t="s">
        <v>45</v>
      </c>
      <c r="C3524" s="63">
        <v>1242.26</v>
      </c>
      <c r="D3524" s="64">
        <v>45412</v>
      </c>
      <c r="E3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25" spans="1:5" x14ac:dyDescent="0.45">
      <c r="A3525" s="61" t="s">
        <v>210</v>
      </c>
      <c r="B3525" s="62" t="s">
        <v>66</v>
      </c>
      <c r="C3525" s="63">
        <v>888.92</v>
      </c>
      <c r="D3525" s="64">
        <v>44985</v>
      </c>
      <c r="E3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26" spans="1:5" x14ac:dyDescent="0.45">
      <c r="A3526" s="61" t="s">
        <v>210</v>
      </c>
      <c r="B3526" s="62" t="s">
        <v>68</v>
      </c>
      <c r="C3526" s="63">
        <v>2073.87</v>
      </c>
      <c r="D3526" s="64">
        <v>44985</v>
      </c>
      <c r="E3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27" spans="1:5" x14ac:dyDescent="0.45">
      <c r="A3527" s="61" t="s">
        <v>210</v>
      </c>
      <c r="B3527" s="62" t="s">
        <v>70</v>
      </c>
      <c r="C3527" s="63">
        <v>1560.29</v>
      </c>
      <c r="D3527" s="64">
        <v>45127</v>
      </c>
      <c r="E3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28" spans="1:5" x14ac:dyDescent="0.45">
      <c r="A3528" s="61" t="s">
        <v>210</v>
      </c>
      <c r="B3528" s="62" t="s">
        <v>72</v>
      </c>
      <c r="C3528" s="63">
        <v>2444.77</v>
      </c>
      <c r="D3528" s="64">
        <v>45488</v>
      </c>
      <c r="E3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29" spans="1:5" x14ac:dyDescent="0.45">
      <c r="A3529" s="61" t="s">
        <v>210</v>
      </c>
      <c r="B3529" s="62" t="s">
        <v>74</v>
      </c>
      <c r="C3529" s="63">
        <v>2705.05</v>
      </c>
      <c r="D3529" s="64">
        <v>45853</v>
      </c>
      <c r="E3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0" spans="1:5" x14ac:dyDescent="0.45">
      <c r="A3530" s="61" t="s">
        <v>210</v>
      </c>
      <c r="B3530" s="62" t="s">
        <v>76</v>
      </c>
      <c r="C3530" s="63">
        <v>352.83</v>
      </c>
      <c r="D3530" s="64">
        <v>45853</v>
      </c>
      <c r="E3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1" spans="1:5" x14ac:dyDescent="0.45">
      <c r="A3531" s="61" t="s">
        <v>210</v>
      </c>
      <c r="B3531" s="62" t="s">
        <v>78</v>
      </c>
      <c r="C3531" s="63">
        <v>335.65</v>
      </c>
      <c r="D3531" s="64">
        <v>45853</v>
      </c>
      <c r="E3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2" spans="1:5" x14ac:dyDescent="0.45">
      <c r="A3532" s="61" t="s">
        <v>210</v>
      </c>
      <c r="B3532" s="62" t="s">
        <v>80</v>
      </c>
      <c r="C3532" s="63">
        <v>673.86</v>
      </c>
      <c r="D3532" s="64">
        <v>45541</v>
      </c>
      <c r="E3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3" spans="1:5" x14ac:dyDescent="0.45">
      <c r="A3533" s="61" t="s">
        <v>210</v>
      </c>
      <c r="B3533" s="62" t="s">
        <v>81</v>
      </c>
      <c r="C3533" s="63">
        <v>847.92</v>
      </c>
      <c r="D3533" s="64">
        <v>45519</v>
      </c>
      <c r="E3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4" spans="1:5" x14ac:dyDescent="0.45">
      <c r="A3534" s="61" t="s">
        <v>210</v>
      </c>
      <c r="B3534" s="62" t="s">
        <v>83</v>
      </c>
      <c r="C3534" s="63">
        <v>822.07</v>
      </c>
      <c r="D3534" s="64">
        <v>45519</v>
      </c>
      <c r="E3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5" spans="1:5" x14ac:dyDescent="0.45">
      <c r="A3535" s="61" t="s">
        <v>210</v>
      </c>
      <c r="B3535" s="62" t="s">
        <v>85</v>
      </c>
      <c r="C3535" s="63">
        <v>822.07</v>
      </c>
      <c r="D3535" s="64">
        <v>45877</v>
      </c>
      <c r="E3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36" spans="1:5" x14ac:dyDescent="0.45">
      <c r="A3536" s="61" t="s">
        <v>210</v>
      </c>
      <c r="B3536" s="62" t="s">
        <v>87</v>
      </c>
      <c r="C3536" s="63">
        <v>1251.79</v>
      </c>
      <c r="D3536" s="64">
        <v>45519</v>
      </c>
      <c r="E3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7" spans="1:5" x14ac:dyDescent="0.45">
      <c r="A3537" s="61" t="s">
        <v>210</v>
      </c>
      <c r="B3537" s="62" t="s">
        <v>89</v>
      </c>
      <c r="C3537" s="63">
        <v>826.27</v>
      </c>
      <c r="D3537" s="64">
        <v>45519</v>
      </c>
      <c r="E3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8" spans="1:5" x14ac:dyDescent="0.45">
      <c r="A3538" s="61" t="s">
        <v>210</v>
      </c>
      <c r="B3538" s="62" t="s">
        <v>91</v>
      </c>
      <c r="C3538" s="63">
        <v>826.27</v>
      </c>
      <c r="D3538" s="64">
        <v>45762</v>
      </c>
      <c r="E3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39" spans="1:5" x14ac:dyDescent="0.45">
      <c r="A3539" s="61" t="s">
        <v>210</v>
      </c>
      <c r="B3539" s="62" t="s">
        <v>93</v>
      </c>
      <c r="C3539" s="63">
        <v>7857.45</v>
      </c>
      <c r="D3539" s="64">
        <v>45519</v>
      </c>
      <c r="E3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0" spans="1:5" x14ac:dyDescent="0.45">
      <c r="A3540" s="61" t="s">
        <v>210</v>
      </c>
      <c r="B3540" s="62" t="s">
        <v>95</v>
      </c>
      <c r="C3540" s="63">
        <v>105.61</v>
      </c>
      <c r="D3540" s="64">
        <v>45961</v>
      </c>
      <c r="E3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41" spans="1:5" x14ac:dyDescent="0.45">
      <c r="A3541" s="61" t="s">
        <v>211</v>
      </c>
      <c r="B3541" s="62" t="s">
        <v>47</v>
      </c>
      <c r="C3541" s="63">
        <v>65957.990000000005</v>
      </c>
      <c r="D3541" s="64">
        <v>45519</v>
      </c>
      <c r="E3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2" spans="1:5" x14ac:dyDescent="0.45">
      <c r="A3542" s="61" t="s">
        <v>211</v>
      </c>
      <c r="B3542" s="62" t="s">
        <v>49</v>
      </c>
      <c r="C3542" s="63">
        <v>63783.71</v>
      </c>
      <c r="D3542" s="64">
        <v>45519</v>
      </c>
      <c r="E3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3" spans="1:5" x14ac:dyDescent="0.45">
      <c r="A3543" s="61" t="s">
        <v>211</v>
      </c>
      <c r="B3543" s="62" t="s">
        <v>51</v>
      </c>
      <c r="C3543" s="63">
        <v>63783.71</v>
      </c>
      <c r="D3543" s="64">
        <v>45877</v>
      </c>
      <c r="E3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44" spans="1:5" x14ac:dyDescent="0.45">
      <c r="A3544" s="61" t="s">
        <v>211</v>
      </c>
      <c r="B3544" s="62" t="s">
        <v>53</v>
      </c>
      <c r="C3544" s="63">
        <v>75391.02</v>
      </c>
      <c r="D3544" s="64">
        <v>45519</v>
      </c>
      <c r="E3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5" spans="1:5" x14ac:dyDescent="0.45">
      <c r="A3545" s="61" t="s">
        <v>211</v>
      </c>
      <c r="B3545" s="62" t="s">
        <v>55</v>
      </c>
      <c r="C3545" s="63">
        <v>59102.15</v>
      </c>
      <c r="D3545" s="64">
        <v>45519</v>
      </c>
      <c r="E3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46" spans="1:5" x14ac:dyDescent="0.45">
      <c r="A3546" s="61" t="s">
        <v>211</v>
      </c>
      <c r="B3546" s="62" t="s">
        <v>57</v>
      </c>
      <c r="C3546" s="63">
        <v>118110.65</v>
      </c>
      <c r="D3546" s="64">
        <v>45877</v>
      </c>
      <c r="E3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47" spans="1:5" x14ac:dyDescent="0.45">
      <c r="A3547" s="61" t="s">
        <v>211</v>
      </c>
      <c r="B3547" s="62" t="s">
        <v>40</v>
      </c>
      <c r="C3547" s="63">
        <v>161322.06</v>
      </c>
      <c r="D3547" s="64">
        <v>44880</v>
      </c>
      <c r="E3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48" spans="1:5" x14ac:dyDescent="0.45">
      <c r="A3548" s="61" t="s">
        <v>211</v>
      </c>
      <c r="B3548" s="62" t="s">
        <v>41</v>
      </c>
      <c r="C3548" s="63">
        <v>169541.62</v>
      </c>
      <c r="D3548" s="64">
        <v>44925</v>
      </c>
      <c r="E3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49" spans="1:5" x14ac:dyDescent="0.45">
      <c r="A3549" s="61" t="s">
        <v>211</v>
      </c>
      <c r="B3549" s="62" t="s">
        <v>42</v>
      </c>
      <c r="C3549" s="63">
        <v>142868.68</v>
      </c>
      <c r="D3549" s="64">
        <v>45140</v>
      </c>
      <c r="E3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50" spans="1:5" x14ac:dyDescent="0.45">
      <c r="A3550" s="61" t="s">
        <v>211</v>
      </c>
      <c r="B3550" s="62" t="s">
        <v>43</v>
      </c>
      <c r="C3550" s="63">
        <v>197628.92</v>
      </c>
      <c r="D3550" s="64">
        <v>45504</v>
      </c>
      <c r="E3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51" spans="1:5" x14ac:dyDescent="0.45">
      <c r="A3551" s="61" t="s">
        <v>211</v>
      </c>
      <c r="B3551" s="62" t="s">
        <v>44</v>
      </c>
      <c r="C3551" s="63">
        <v>197628.92</v>
      </c>
      <c r="D3551" s="64">
        <v>45877</v>
      </c>
      <c r="E3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52" spans="1:5" x14ac:dyDescent="0.45">
      <c r="A3552" s="61" t="s">
        <v>211</v>
      </c>
      <c r="B3552" s="62" t="s">
        <v>45</v>
      </c>
      <c r="C3552" s="63">
        <v>87777.05</v>
      </c>
      <c r="D3552" s="64">
        <v>45412</v>
      </c>
      <c r="E3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53" spans="1:5" x14ac:dyDescent="0.45">
      <c r="A3553" s="61" t="s">
        <v>211</v>
      </c>
      <c r="B3553" s="62" t="s">
        <v>66</v>
      </c>
      <c r="C3553" s="63">
        <v>67289.88</v>
      </c>
      <c r="D3553" s="64">
        <v>44985</v>
      </c>
      <c r="E3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54" spans="1:5" x14ac:dyDescent="0.45">
      <c r="A3554" s="61" t="s">
        <v>211</v>
      </c>
      <c r="B3554" s="62" t="s">
        <v>68</v>
      </c>
      <c r="C3554" s="63">
        <v>156988.67000000001</v>
      </c>
      <c r="D3554" s="64">
        <v>44985</v>
      </c>
      <c r="E3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55" spans="1:5" x14ac:dyDescent="0.45">
      <c r="A3555" s="61" t="s">
        <v>211</v>
      </c>
      <c r="B3555" s="62" t="s">
        <v>70</v>
      </c>
      <c r="C3555" s="63">
        <v>112601.91</v>
      </c>
      <c r="D3555" s="64">
        <v>45127</v>
      </c>
      <c r="E3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56" spans="1:5" x14ac:dyDescent="0.45">
      <c r="A3556" s="61" t="s">
        <v>211</v>
      </c>
      <c r="B3556" s="62" t="s">
        <v>72</v>
      </c>
      <c r="C3556" s="63">
        <v>176432.56</v>
      </c>
      <c r="D3556" s="64">
        <v>45488</v>
      </c>
      <c r="E3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57" spans="1:5" x14ac:dyDescent="0.45">
      <c r="A3557" s="61" t="s">
        <v>211</v>
      </c>
      <c r="B3557" s="62" t="s">
        <v>74</v>
      </c>
      <c r="C3557" s="63">
        <v>195216.87</v>
      </c>
      <c r="D3557" s="64">
        <v>45853</v>
      </c>
      <c r="E3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58" spans="1:5" x14ac:dyDescent="0.45">
      <c r="A3558" s="61" t="s">
        <v>211</v>
      </c>
      <c r="B3558" s="62" t="s">
        <v>76</v>
      </c>
      <c r="C3558" s="63">
        <v>24931.05</v>
      </c>
      <c r="D3558" s="64">
        <v>45853</v>
      </c>
      <c r="E3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59" spans="1:5" x14ac:dyDescent="0.45">
      <c r="A3559" s="61" t="s">
        <v>211</v>
      </c>
      <c r="B3559" s="62" t="s">
        <v>78</v>
      </c>
      <c r="C3559" s="63">
        <v>23717.03</v>
      </c>
      <c r="D3559" s="64">
        <v>45853</v>
      </c>
      <c r="E3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0" spans="1:5" x14ac:dyDescent="0.45">
      <c r="A3560" s="61" t="s">
        <v>211</v>
      </c>
      <c r="B3560" s="62" t="s">
        <v>80</v>
      </c>
      <c r="C3560" s="63">
        <v>48630.86</v>
      </c>
      <c r="D3560" s="64">
        <v>45541</v>
      </c>
      <c r="E3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1" spans="1:5" x14ac:dyDescent="0.45">
      <c r="A3561" s="61" t="s">
        <v>211</v>
      </c>
      <c r="B3561" s="62" t="s">
        <v>81</v>
      </c>
      <c r="C3561" s="63">
        <v>59913.19</v>
      </c>
      <c r="D3561" s="64">
        <v>45519</v>
      </c>
      <c r="E3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2" spans="1:5" x14ac:dyDescent="0.45">
      <c r="A3562" s="61" t="s">
        <v>211</v>
      </c>
      <c r="B3562" s="62" t="s">
        <v>83</v>
      </c>
      <c r="C3562" s="63">
        <v>58087.21</v>
      </c>
      <c r="D3562" s="64">
        <v>45519</v>
      </c>
      <c r="E3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3" spans="1:5" x14ac:dyDescent="0.45">
      <c r="A3563" s="61" t="s">
        <v>211</v>
      </c>
      <c r="B3563" s="62" t="s">
        <v>85</v>
      </c>
      <c r="C3563" s="63">
        <v>58087.21</v>
      </c>
      <c r="D3563" s="64">
        <v>45877</v>
      </c>
      <c r="E3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64" spans="1:5" x14ac:dyDescent="0.45">
      <c r="A3564" s="61" t="s">
        <v>211</v>
      </c>
      <c r="B3564" s="62" t="s">
        <v>87</v>
      </c>
      <c r="C3564" s="63">
        <v>88450.96</v>
      </c>
      <c r="D3564" s="64">
        <v>45519</v>
      </c>
      <c r="E3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5" spans="1:5" x14ac:dyDescent="0.45">
      <c r="A3565" s="61" t="s">
        <v>211</v>
      </c>
      <c r="B3565" s="62" t="s">
        <v>89</v>
      </c>
      <c r="C3565" s="63">
        <v>58383.54</v>
      </c>
      <c r="D3565" s="64">
        <v>45519</v>
      </c>
      <c r="E3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6" spans="1:5" x14ac:dyDescent="0.45">
      <c r="A3566" s="61" t="s">
        <v>211</v>
      </c>
      <c r="B3566" s="62" t="s">
        <v>91</v>
      </c>
      <c r="C3566" s="63">
        <v>58383.54</v>
      </c>
      <c r="D3566" s="64">
        <v>45762</v>
      </c>
      <c r="E3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7" spans="1:5" x14ac:dyDescent="0.45">
      <c r="A3567" s="61" t="s">
        <v>211</v>
      </c>
      <c r="B3567" s="62" t="s">
        <v>93</v>
      </c>
      <c r="C3567" s="63">
        <v>555202.19999999995</v>
      </c>
      <c r="D3567" s="64">
        <v>45519</v>
      </c>
      <c r="E3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68" spans="1:5" x14ac:dyDescent="0.45">
      <c r="A3568" s="61" t="s">
        <v>211</v>
      </c>
      <c r="B3568" s="62" t="s">
        <v>95</v>
      </c>
      <c r="C3568" s="63">
        <v>7462.39</v>
      </c>
      <c r="D3568" s="64">
        <v>45961</v>
      </c>
      <c r="E3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69" spans="1:5" x14ac:dyDescent="0.45">
      <c r="A3569" s="61" t="s">
        <v>212</v>
      </c>
      <c r="B3569" s="62" t="s">
        <v>48</v>
      </c>
      <c r="C3569" s="63">
        <v>3347.18</v>
      </c>
      <c r="D3569" s="64">
        <v>45519</v>
      </c>
      <c r="E3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70" spans="1:5" x14ac:dyDescent="0.45">
      <c r="A3570" s="61" t="s">
        <v>212</v>
      </c>
      <c r="B3570" s="62" t="s">
        <v>50</v>
      </c>
      <c r="C3570" s="63">
        <v>3236.84</v>
      </c>
      <c r="D3570" s="64">
        <v>45519</v>
      </c>
      <c r="E3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71" spans="1:5" x14ac:dyDescent="0.45">
      <c r="A3571" s="61" t="s">
        <v>212</v>
      </c>
      <c r="B3571" s="62" t="s">
        <v>51</v>
      </c>
      <c r="C3571" s="63">
        <v>11890.64</v>
      </c>
      <c r="D3571" s="64">
        <v>45877</v>
      </c>
      <c r="E3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72" spans="1:5" x14ac:dyDescent="0.45">
      <c r="A3572" s="61" t="s">
        <v>212</v>
      </c>
      <c r="B3572" s="62" t="s">
        <v>52</v>
      </c>
      <c r="C3572" s="63">
        <v>967.72</v>
      </c>
      <c r="D3572" s="64">
        <v>45877</v>
      </c>
      <c r="E3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73" spans="1:5" x14ac:dyDescent="0.45">
      <c r="A3573" s="61" t="s">
        <v>212</v>
      </c>
      <c r="B3573" s="62" t="s">
        <v>54</v>
      </c>
      <c r="C3573" s="63">
        <v>3684.24</v>
      </c>
      <c r="D3573" s="64">
        <v>45519</v>
      </c>
      <c r="E3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74" spans="1:5" x14ac:dyDescent="0.45">
      <c r="A3574" s="61" t="s">
        <v>212</v>
      </c>
      <c r="B3574" s="62" t="s">
        <v>56</v>
      </c>
      <c r="C3574" s="63">
        <v>2888.23</v>
      </c>
      <c r="D3574" s="64">
        <v>45519</v>
      </c>
      <c r="E3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75" spans="1:5" x14ac:dyDescent="0.45">
      <c r="A3575" s="61" t="s">
        <v>212</v>
      </c>
      <c r="B3575" s="62" t="s">
        <v>57</v>
      </c>
      <c r="C3575" s="63">
        <v>22018.34</v>
      </c>
      <c r="D3575" s="64">
        <v>45877</v>
      </c>
      <c r="E3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76" spans="1:5" x14ac:dyDescent="0.45">
      <c r="A3576" s="61" t="s">
        <v>212</v>
      </c>
      <c r="B3576" s="62" t="s">
        <v>58</v>
      </c>
      <c r="C3576" s="63">
        <v>1603.35</v>
      </c>
      <c r="D3576" s="64">
        <v>45877</v>
      </c>
      <c r="E3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77" spans="1:5" x14ac:dyDescent="0.45">
      <c r="A3577" s="61" t="s">
        <v>212</v>
      </c>
      <c r="B3577" s="62" t="s">
        <v>59</v>
      </c>
      <c r="C3577" s="63">
        <v>8621.9</v>
      </c>
      <c r="D3577" s="64">
        <v>45127</v>
      </c>
      <c r="E3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78" spans="1:5" x14ac:dyDescent="0.45">
      <c r="A3578" s="61" t="s">
        <v>212</v>
      </c>
      <c r="B3578" s="62" t="s">
        <v>60</v>
      </c>
      <c r="C3578" s="63">
        <v>9061.19</v>
      </c>
      <c r="D3578" s="64">
        <v>45127</v>
      </c>
      <c r="E3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79" spans="1:5" x14ac:dyDescent="0.45">
      <c r="A3579" s="61" t="s">
        <v>212</v>
      </c>
      <c r="B3579" s="62" t="s">
        <v>61</v>
      </c>
      <c r="C3579" s="63">
        <v>7635.65</v>
      </c>
      <c r="D3579" s="64">
        <v>45140</v>
      </c>
      <c r="E3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80" spans="1:5" x14ac:dyDescent="0.45">
      <c r="A3580" s="61" t="s">
        <v>212</v>
      </c>
      <c r="B3580" s="62" t="s">
        <v>63</v>
      </c>
      <c r="C3580" s="63">
        <v>6943.54</v>
      </c>
      <c r="D3580" s="64">
        <v>45504</v>
      </c>
      <c r="E3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81" spans="1:5" x14ac:dyDescent="0.45">
      <c r="A3581" s="61" t="s">
        <v>212</v>
      </c>
      <c r="B3581" s="62" t="s">
        <v>44</v>
      </c>
      <c r="C3581" s="63">
        <v>36842.230000000003</v>
      </c>
      <c r="D3581" s="64">
        <v>45877</v>
      </c>
      <c r="E3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82" spans="1:5" x14ac:dyDescent="0.45">
      <c r="A3582" s="61" t="s">
        <v>212</v>
      </c>
      <c r="B3582" s="62" t="s">
        <v>64</v>
      </c>
      <c r="C3582" s="63">
        <v>2682.8</v>
      </c>
      <c r="D3582" s="64">
        <v>45877</v>
      </c>
      <c r="E3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83" spans="1:5" x14ac:dyDescent="0.45">
      <c r="A3583" s="61" t="s">
        <v>212</v>
      </c>
      <c r="B3583" s="62" t="s">
        <v>65</v>
      </c>
      <c r="C3583" s="63">
        <v>4289.5200000000004</v>
      </c>
      <c r="D3583" s="64">
        <v>45412</v>
      </c>
      <c r="E3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84" spans="1:5" x14ac:dyDescent="0.45">
      <c r="A3584" s="61" t="s">
        <v>212</v>
      </c>
      <c r="B3584" s="62" t="s">
        <v>67</v>
      </c>
      <c r="C3584" s="63">
        <v>3069.45</v>
      </c>
      <c r="D3584" s="64">
        <v>45127</v>
      </c>
      <c r="E3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85" spans="1:5" x14ac:dyDescent="0.45">
      <c r="A3585" s="61" t="s">
        <v>212</v>
      </c>
      <c r="B3585" s="62" t="s">
        <v>69</v>
      </c>
      <c r="C3585" s="63">
        <v>7161.09</v>
      </c>
      <c r="D3585" s="64">
        <v>45127</v>
      </c>
      <c r="E3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86" spans="1:5" x14ac:dyDescent="0.45">
      <c r="A3586" s="61" t="s">
        <v>212</v>
      </c>
      <c r="B3586" s="62" t="s">
        <v>71</v>
      </c>
      <c r="C3586" s="63">
        <v>5387.68</v>
      </c>
      <c r="D3586" s="64">
        <v>45127</v>
      </c>
      <c r="E3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587" spans="1:5" x14ac:dyDescent="0.45">
      <c r="A3587" s="61" t="s">
        <v>212</v>
      </c>
      <c r="B3587" s="62" t="s">
        <v>73</v>
      </c>
      <c r="C3587" s="63">
        <v>8441.7999999999993</v>
      </c>
      <c r="D3587" s="64">
        <v>45488</v>
      </c>
      <c r="E3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588" spans="1:5" x14ac:dyDescent="0.45">
      <c r="A3588" s="61" t="s">
        <v>212</v>
      </c>
      <c r="B3588" s="62" t="s">
        <v>74</v>
      </c>
      <c r="C3588" s="63">
        <v>35632.080000000002</v>
      </c>
      <c r="D3588" s="64">
        <v>45853</v>
      </c>
      <c r="E3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89" spans="1:5" x14ac:dyDescent="0.45">
      <c r="A3589" s="61" t="s">
        <v>212</v>
      </c>
      <c r="B3589" s="62" t="s">
        <v>75</v>
      </c>
      <c r="C3589" s="63">
        <v>2594.6799999999998</v>
      </c>
      <c r="D3589" s="64">
        <v>45853</v>
      </c>
      <c r="E3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0" spans="1:5" x14ac:dyDescent="0.45">
      <c r="A3590" s="61" t="s">
        <v>212</v>
      </c>
      <c r="B3590" s="62" t="s">
        <v>76</v>
      </c>
      <c r="C3590" s="63">
        <v>4647.68</v>
      </c>
      <c r="D3590" s="64">
        <v>45853</v>
      </c>
      <c r="E3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1" spans="1:5" x14ac:dyDescent="0.45">
      <c r="A3591" s="61" t="s">
        <v>212</v>
      </c>
      <c r="B3591" s="62" t="s">
        <v>77</v>
      </c>
      <c r="C3591" s="63">
        <v>1218.3399999999999</v>
      </c>
      <c r="D3591" s="64">
        <v>45853</v>
      </c>
      <c r="E3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2" spans="1:5" x14ac:dyDescent="0.45">
      <c r="A3592" s="61" t="s">
        <v>212</v>
      </c>
      <c r="B3592" s="62" t="s">
        <v>78</v>
      </c>
      <c r="C3592" s="63">
        <v>4421.3599999999997</v>
      </c>
      <c r="D3592" s="64">
        <v>45853</v>
      </c>
      <c r="E3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3" spans="1:5" x14ac:dyDescent="0.45">
      <c r="A3593" s="61" t="s">
        <v>212</v>
      </c>
      <c r="B3593" s="62" t="s">
        <v>79</v>
      </c>
      <c r="C3593" s="63">
        <v>1159.01</v>
      </c>
      <c r="D3593" s="64">
        <v>45853</v>
      </c>
      <c r="E3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4" spans="1:5" x14ac:dyDescent="0.45">
      <c r="A3594" s="61" t="s">
        <v>212</v>
      </c>
      <c r="B3594" s="62" t="s">
        <v>82</v>
      </c>
      <c r="C3594" s="63">
        <v>3040.43</v>
      </c>
      <c r="D3594" s="64">
        <v>45519</v>
      </c>
      <c r="E3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5" spans="1:5" x14ac:dyDescent="0.45">
      <c r="A3595" s="61" t="s">
        <v>212</v>
      </c>
      <c r="B3595" s="62" t="s">
        <v>84</v>
      </c>
      <c r="C3595" s="63">
        <v>2947.76</v>
      </c>
      <c r="D3595" s="64">
        <v>45519</v>
      </c>
      <c r="E3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6" spans="1:5" x14ac:dyDescent="0.45">
      <c r="A3596" s="61" t="s">
        <v>212</v>
      </c>
      <c r="B3596" s="62" t="s">
        <v>85</v>
      </c>
      <c r="C3596" s="63">
        <v>10828.69</v>
      </c>
      <c r="D3596" s="64">
        <v>45877</v>
      </c>
      <c r="E3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97" spans="1:5" x14ac:dyDescent="0.45">
      <c r="A3597" s="61" t="s">
        <v>212</v>
      </c>
      <c r="B3597" s="62" t="s">
        <v>86</v>
      </c>
      <c r="C3597" s="63">
        <v>881.29</v>
      </c>
      <c r="D3597" s="64">
        <v>45877</v>
      </c>
      <c r="E3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598" spans="1:5" x14ac:dyDescent="0.45">
      <c r="A3598" s="61" t="s">
        <v>212</v>
      </c>
      <c r="B3598" s="62" t="s">
        <v>88</v>
      </c>
      <c r="C3598" s="63">
        <v>4322.46</v>
      </c>
      <c r="D3598" s="64">
        <v>45519</v>
      </c>
      <c r="E3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599" spans="1:5" x14ac:dyDescent="0.45">
      <c r="A3599" s="61" t="s">
        <v>212</v>
      </c>
      <c r="B3599" s="62" t="s">
        <v>90</v>
      </c>
      <c r="C3599" s="63">
        <v>2853.11</v>
      </c>
      <c r="D3599" s="64">
        <v>45519</v>
      </c>
      <c r="E3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0" spans="1:5" x14ac:dyDescent="0.45">
      <c r="A3600" s="61" t="s">
        <v>212</v>
      </c>
      <c r="B3600" s="62" t="s">
        <v>91</v>
      </c>
      <c r="C3600" s="63">
        <v>10883.93</v>
      </c>
      <c r="D3600" s="64">
        <v>45762</v>
      </c>
      <c r="E3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1" spans="1:5" x14ac:dyDescent="0.45">
      <c r="A3601" s="61" t="s">
        <v>212</v>
      </c>
      <c r="B3601" s="62" t="s">
        <v>92</v>
      </c>
      <c r="C3601" s="63">
        <v>792.55</v>
      </c>
      <c r="D3601" s="64">
        <v>45762</v>
      </c>
      <c r="E3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2" spans="1:5" x14ac:dyDescent="0.45">
      <c r="A3602" s="61" t="s">
        <v>212</v>
      </c>
      <c r="B3602" s="62" t="s">
        <v>94</v>
      </c>
      <c r="C3602" s="63">
        <v>27131.84</v>
      </c>
      <c r="D3602" s="64">
        <v>45519</v>
      </c>
      <c r="E3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3" spans="1:5" x14ac:dyDescent="0.45">
      <c r="A3603" s="61" t="s">
        <v>212</v>
      </c>
      <c r="B3603" s="62" t="s">
        <v>95</v>
      </c>
      <c r="C3603" s="63">
        <v>1391.15</v>
      </c>
      <c r="D3603" s="64">
        <v>45961</v>
      </c>
      <c r="E3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04" spans="1:5" x14ac:dyDescent="0.45">
      <c r="A3604" s="61" t="s">
        <v>212</v>
      </c>
      <c r="B3604" s="62" t="s">
        <v>96</v>
      </c>
      <c r="C3604" s="63">
        <v>101.31</v>
      </c>
      <c r="D3604" s="64">
        <v>45961</v>
      </c>
      <c r="E3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05" spans="1:5" x14ac:dyDescent="0.45">
      <c r="A3605" s="61" t="s">
        <v>213</v>
      </c>
      <c r="B3605" s="62" t="s">
        <v>47</v>
      </c>
      <c r="C3605" s="63">
        <v>11396.01</v>
      </c>
      <c r="D3605" s="64">
        <v>45519</v>
      </c>
      <c r="E3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6" spans="1:5" x14ac:dyDescent="0.45">
      <c r="A3606" s="61" t="s">
        <v>213</v>
      </c>
      <c r="B3606" s="62" t="s">
        <v>48</v>
      </c>
      <c r="C3606" s="63">
        <v>3102.2</v>
      </c>
      <c r="D3606" s="64">
        <v>45519</v>
      </c>
      <c r="E3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7" spans="1:5" x14ac:dyDescent="0.45">
      <c r="A3607" s="61" t="s">
        <v>213</v>
      </c>
      <c r="B3607" s="62" t="s">
        <v>49</v>
      </c>
      <c r="C3607" s="63">
        <v>11020.34</v>
      </c>
      <c r="D3607" s="64">
        <v>45519</v>
      </c>
      <c r="E3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8" spans="1:5" x14ac:dyDescent="0.45">
      <c r="A3608" s="61" t="s">
        <v>213</v>
      </c>
      <c r="B3608" s="62" t="s">
        <v>50</v>
      </c>
      <c r="C3608" s="63">
        <v>2999.93</v>
      </c>
      <c r="D3608" s="64">
        <v>45519</v>
      </c>
      <c r="E3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09" spans="1:5" x14ac:dyDescent="0.45">
      <c r="A3609" s="61" t="s">
        <v>213</v>
      </c>
      <c r="B3609" s="62" t="s">
        <v>51</v>
      </c>
      <c r="C3609" s="63">
        <v>11020.34</v>
      </c>
      <c r="D3609" s="64">
        <v>45877</v>
      </c>
      <c r="E3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10" spans="1:5" x14ac:dyDescent="0.45">
      <c r="A3610" s="61" t="s">
        <v>213</v>
      </c>
      <c r="B3610" s="62" t="s">
        <v>52</v>
      </c>
      <c r="C3610" s="63">
        <v>896.89</v>
      </c>
      <c r="D3610" s="64">
        <v>45877</v>
      </c>
      <c r="E3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11" spans="1:5" x14ac:dyDescent="0.45">
      <c r="A3611" s="61" t="s">
        <v>213</v>
      </c>
      <c r="B3611" s="62" t="s">
        <v>53</v>
      </c>
      <c r="C3611" s="63">
        <v>13025.82</v>
      </c>
      <c r="D3611" s="64">
        <v>45519</v>
      </c>
      <c r="E3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12" spans="1:5" x14ac:dyDescent="0.45">
      <c r="A3612" s="61" t="s">
        <v>213</v>
      </c>
      <c r="B3612" s="62" t="s">
        <v>54</v>
      </c>
      <c r="C3612" s="63">
        <v>948.52</v>
      </c>
      <c r="D3612" s="64">
        <v>45519</v>
      </c>
      <c r="E3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13" spans="1:5" x14ac:dyDescent="0.45">
      <c r="A3613" s="61" t="s">
        <v>213</v>
      </c>
      <c r="B3613" s="62" t="s">
        <v>55</v>
      </c>
      <c r="C3613" s="63">
        <v>10211.48</v>
      </c>
      <c r="D3613" s="64">
        <v>45519</v>
      </c>
      <c r="E3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14" spans="1:5" x14ac:dyDescent="0.45">
      <c r="A3614" s="61" t="s">
        <v>213</v>
      </c>
      <c r="B3614" s="62" t="s">
        <v>56</v>
      </c>
      <c r="C3614" s="63">
        <v>743.58</v>
      </c>
      <c r="D3614" s="64">
        <v>45519</v>
      </c>
      <c r="E3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15" spans="1:5" x14ac:dyDescent="0.45">
      <c r="A3615" s="61" t="s">
        <v>213</v>
      </c>
      <c r="B3615" s="62" t="s">
        <v>57</v>
      </c>
      <c r="C3615" s="63">
        <v>20406.78</v>
      </c>
      <c r="D3615" s="64">
        <v>45877</v>
      </c>
      <c r="E3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16" spans="1:5" x14ac:dyDescent="0.45">
      <c r="A3616" s="61" t="s">
        <v>213</v>
      </c>
      <c r="B3616" s="62" t="s">
        <v>58</v>
      </c>
      <c r="C3616" s="63">
        <v>1485.99</v>
      </c>
      <c r="D3616" s="64">
        <v>45877</v>
      </c>
      <c r="E3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17" spans="1:5" x14ac:dyDescent="0.45">
      <c r="A3617" s="61" t="s">
        <v>213</v>
      </c>
      <c r="B3617" s="62" t="s">
        <v>40</v>
      </c>
      <c r="C3617" s="63">
        <v>30483.18</v>
      </c>
      <c r="D3617" s="64">
        <v>44880</v>
      </c>
      <c r="E3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18" spans="1:5" x14ac:dyDescent="0.45">
      <c r="A3618" s="61" t="s">
        <v>213</v>
      </c>
      <c r="B3618" s="62" t="s">
        <v>59</v>
      </c>
      <c r="C3618" s="63">
        <v>7990.85</v>
      </c>
      <c r="D3618" s="64">
        <v>44880</v>
      </c>
      <c r="E3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19" spans="1:5" x14ac:dyDescent="0.45">
      <c r="A3619" s="61" t="s">
        <v>213</v>
      </c>
      <c r="B3619" s="62" t="s">
        <v>41</v>
      </c>
      <c r="C3619" s="63">
        <v>32036.34</v>
      </c>
      <c r="D3619" s="64">
        <v>44925</v>
      </c>
      <c r="E3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20" spans="1:5" x14ac:dyDescent="0.45">
      <c r="A3620" s="61" t="s">
        <v>213</v>
      </c>
      <c r="B3620" s="62" t="s">
        <v>60</v>
      </c>
      <c r="C3620" s="63">
        <v>8397.99</v>
      </c>
      <c r="D3620" s="64">
        <v>44925</v>
      </c>
      <c r="E3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21" spans="1:5" x14ac:dyDescent="0.45">
      <c r="A3621" s="61" t="s">
        <v>213</v>
      </c>
      <c r="B3621" s="62" t="s">
        <v>42</v>
      </c>
      <c r="C3621" s="63">
        <v>26996.26</v>
      </c>
      <c r="D3621" s="64">
        <v>45139</v>
      </c>
      <c r="E3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2" spans="1:5" x14ac:dyDescent="0.45">
      <c r="A3622" s="61" t="s">
        <v>213</v>
      </c>
      <c r="B3622" s="62" t="s">
        <v>61</v>
      </c>
      <c r="C3622" s="63">
        <v>7076.79</v>
      </c>
      <c r="D3622" s="64">
        <v>45139</v>
      </c>
      <c r="E3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3" spans="1:5" x14ac:dyDescent="0.45">
      <c r="A3623" s="61" t="s">
        <v>213</v>
      </c>
      <c r="B3623" s="62" t="s">
        <v>43</v>
      </c>
      <c r="C3623" s="63">
        <v>34145.69</v>
      </c>
      <c r="D3623" s="64">
        <v>45504</v>
      </c>
      <c r="E3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4" spans="1:5" x14ac:dyDescent="0.45">
      <c r="A3624" s="61" t="s">
        <v>213</v>
      </c>
      <c r="B3624" s="62" t="s">
        <v>63</v>
      </c>
      <c r="C3624" s="63">
        <v>6435.33</v>
      </c>
      <c r="D3624" s="64">
        <v>45504</v>
      </c>
      <c r="E3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5" spans="1:5" x14ac:dyDescent="0.45">
      <c r="A3625" s="61" t="s">
        <v>213</v>
      </c>
      <c r="B3625" s="62" t="s">
        <v>44</v>
      </c>
      <c r="C3625" s="63">
        <v>34145.69</v>
      </c>
      <c r="D3625" s="64">
        <v>45877</v>
      </c>
      <c r="E3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26" spans="1:5" x14ac:dyDescent="0.45">
      <c r="A3626" s="61" t="s">
        <v>213</v>
      </c>
      <c r="B3626" s="62" t="s">
        <v>64</v>
      </c>
      <c r="C3626" s="63">
        <v>2486.4499999999998</v>
      </c>
      <c r="D3626" s="64">
        <v>45877</v>
      </c>
      <c r="E3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27" spans="1:5" x14ac:dyDescent="0.45">
      <c r="A3627" s="61" t="s">
        <v>213</v>
      </c>
      <c r="B3627" s="62" t="s">
        <v>45</v>
      </c>
      <c r="C3627" s="63">
        <v>15165.84</v>
      </c>
      <c r="D3627" s="64">
        <v>45412</v>
      </c>
      <c r="E3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8" spans="1:5" x14ac:dyDescent="0.45">
      <c r="A3628" s="61" t="s">
        <v>213</v>
      </c>
      <c r="B3628" s="62" t="s">
        <v>65</v>
      </c>
      <c r="C3628" s="63">
        <v>3975.57</v>
      </c>
      <c r="D3628" s="64">
        <v>45412</v>
      </c>
      <c r="E3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29" spans="1:5" x14ac:dyDescent="0.45">
      <c r="A3629" s="61" t="s">
        <v>213</v>
      </c>
      <c r="B3629" s="62" t="s">
        <v>67</v>
      </c>
      <c r="C3629" s="63">
        <v>2844.79</v>
      </c>
      <c r="D3629" s="64">
        <v>44985</v>
      </c>
      <c r="E3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30" spans="1:5" x14ac:dyDescent="0.45">
      <c r="A3630" s="61" t="s">
        <v>213</v>
      </c>
      <c r="B3630" s="62" t="s">
        <v>69</v>
      </c>
      <c r="C3630" s="63">
        <v>6636.96</v>
      </c>
      <c r="D3630" s="64">
        <v>44985</v>
      </c>
      <c r="E3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31" spans="1:5" x14ac:dyDescent="0.45">
      <c r="A3631" s="61" t="s">
        <v>213</v>
      </c>
      <c r="B3631" s="62" t="s">
        <v>70</v>
      </c>
      <c r="C3631" s="63">
        <v>19048.439999999999</v>
      </c>
      <c r="D3631" s="64">
        <v>45127</v>
      </c>
      <c r="E3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32" spans="1:5" x14ac:dyDescent="0.45">
      <c r="A3632" s="61" t="s">
        <v>213</v>
      </c>
      <c r="B3632" s="62" t="s">
        <v>71</v>
      </c>
      <c r="C3632" s="63">
        <v>4993.3500000000004</v>
      </c>
      <c r="D3632" s="64">
        <v>45127</v>
      </c>
      <c r="E3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33" spans="1:5" x14ac:dyDescent="0.45">
      <c r="A3633" s="61" t="s">
        <v>213</v>
      </c>
      <c r="B3633" s="62" t="s">
        <v>72</v>
      </c>
      <c r="C3633" s="63">
        <v>29846.44</v>
      </c>
      <c r="D3633" s="64">
        <v>45488</v>
      </c>
      <c r="E3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34" spans="1:5" x14ac:dyDescent="0.45">
      <c r="A3634" s="61" t="s">
        <v>213</v>
      </c>
      <c r="B3634" s="62" t="s">
        <v>73</v>
      </c>
      <c r="C3634" s="63">
        <v>7823.93</v>
      </c>
      <c r="D3634" s="64">
        <v>45488</v>
      </c>
      <c r="E3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35" spans="1:5" x14ac:dyDescent="0.45">
      <c r="A3635" s="61" t="s">
        <v>213</v>
      </c>
      <c r="B3635" s="62" t="s">
        <v>74</v>
      </c>
      <c r="C3635" s="63">
        <v>33024.11</v>
      </c>
      <c r="D3635" s="64">
        <v>45853</v>
      </c>
      <c r="E3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36" spans="1:5" x14ac:dyDescent="0.45">
      <c r="A3636" s="61" t="s">
        <v>213</v>
      </c>
      <c r="B3636" s="62" t="s">
        <v>75</v>
      </c>
      <c r="C3636" s="63">
        <v>2404.77</v>
      </c>
      <c r="D3636" s="64">
        <v>45853</v>
      </c>
      <c r="E3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37" spans="1:5" x14ac:dyDescent="0.45">
      <c r="A3637" s="61" t="s">
        <v>213</v>
      </c>
      <c r="B3637" s="62" t="s">
        <v>76</v>
      </c>
      <c r="C3637" s="63">
        <v>4307.51</v>
      </c>
      <c r="D3637" s="64">
        <v>45853</v>
      </c>
      <c r="E3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38" spans="1:5" x14ac:dyDescent="0.45">
      <c r="A3638" s="61" t="s">
        <v>213</v>
      </c>
      <c r="B3638" s="62" t="s">
        <v>77</v>
      </c>
      <c r="C3638" s="63">
        <v>313.67</v>
      </c>
      <c r="D3638" s="64">
        <v>45853</v>
      </c>
      <c r="E3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39" spans="1:5" x14ac:dyDescent="0.45">
      <c r="A3639" s="61" t="s">
        <v>213</v>
      </c>
      <c r="B3639" s="62" t="s">
        <v>78</v>
      </c>
      <c r="C3639" s="63">
        <v>4097.75</v>
      </c>
      <c r="D3639" s="64">
        <v>45853</v>
      </c>
      <c r="E3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0" spans="1:5" x14ac:dyDescent="0.45">
      <c r="A3640" s="61" t="s">
        <v>213</v>
      </c>
      <c r="B3640" s="62" t="s">
        <v>79</v>
      </c>
      <c r="C3640" s="63">
        <v>298.39</v>
      </c>
      <c r="D3640" s="64">
        <v>45853</v>
      </c>
      <c r="E3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1" spans="1:5" x14ac:dyDescent="0.45">
      <c r="A3641" s="61" t="s">
        <v>213</v>
      </c>
      <c r="B3641" s="62" t="s">
        <v>80</v>
      </c>
      <c r="C3641" s="63">
        <v>10383.24</v>
      </c>
      <c r="D3641" s="64">
        <v>45546</v>
      </c>
      <c r="E3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2" spans="1:5" x14ac:dyDescent="0.45">
      <c r="A3642" s="61" t="s">
        <v>213</v>
      </c>
      <c r="B3642" s="62" t="s">
        <v>81</v>
      </c>
      <c r="C3642" s="63">
        <v>10351.61</v>
      </c>
      <c r="D3642" s="64">
        <v>45519</v>
      </c>
      <c r="E3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3" spans="1:5" x14ac:dyDescent="0.45">
      <c r="A3643" s="61" t="s">
        <v>213</v>
      </c>
      <c r="B3643" s="62" t="s">
        <v>82</v>
      </c>
      <c r="C3643" s="63">
        <v>2817.89</v>
      </c>
      <c r="D3643" s="64">
        <v>45519</v>
      </c>
      <c r="E3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4" spans="1:5" x14ac:dyDescent="0.45">
      <c r="A3644" s="61" t="s">
        <v>213</v>
      </c>
      <c r="B3644" s="62" t="s">
        <v>83</v>
      </c>
      <c r="C3644" s="63">
        <v>10036.120000000001</v>
      </c>
      <c r="D3644" s="64">
        <v>45519</v>
      </c>
      <c r="E3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5" spans="1:5" x14ac:dyDescent="0.45">
      <c r="A3645" s="61" t="s">
        <v>213</v>
      </c>
      <c r="B3645" s="62" t="s">
        <v>84</v>
      </c>
      <c r="C3645" s="63">
        <v>2732.01</v>
      </c>
      <c r="D3645" s="64">
        <v>45519</v>
      </c>
      <c r="E3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6" spans="1:5" x14ac:dyDescent="0.45">
      <c r="A3646" s="61" t="s">
        <v>213</v>
      </c>
      <c r="B3646" s="62" t="s">
        <v>85</v>
      </c>
      <c r="C3646" s="63">
        <v>10036.120000000001</v>
      </c>
      <c r="D3646" s="64">
        <v>45877</v>
      </c>
      <c r="E3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47" spans="1:5" x14ac:dyDescent="0.45">
      <c r="A3647" s="61" t="s">
        <v>213</v>
      </c>
      <c r="B3647" s="62" t="s">
        <v>86</v>
      </c>
      <c r="C3647" s="63">
        <v>816.79</v>
      </c>
      <c r="D3647" s="64">
        <v>45877</v>
      </c>
      <c r="E3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48" spans="1:5" x14ac:dyDescent="0.45">
      <c r="A3648" s="61" t="s">
        <v>213</v>
      </c>
      <c r="B3648" s="62" t="s">
        <v>87</v>
      </c>
      <c r="C3648" s="63">
        <v>15282.27</v>
      </c>
      <c r="D3648" s="64">
        <v>45519</v>
      </c>
      <c r="E3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49" spans="1:5" x14ac:dyDescent="0.45">
      <c r="A3649" s="61" t="s">
        <v>213</v>
      </c>
      <c r="B3649" s="62" t="s">
        <v>88</v>
      </c>
      <c r="C3649" s="63">
        <v>1112.8399999999999</v>
      </c>
      <c r="D3649" s="64">
        <v>45519</v>
      </c>
      <c r="E3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0" spans="1:5" x14ac:dyDescent="0.45">
      <c r="A3650" s="61" t="s">
        <v>213</v>
      </c>
      <c r="B3650" s="62" t="s">
        <v>89</v>
      </c>
      <c r="C3650" s="63">
        <v>10087.32</v>
      </c>
      <c r="D3650" s="64">
        <v>45519</v>
      </c>
      <c r="E3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1" spans="1:5" x14ac:dyDescent="0.45">
      <c r="A3651" s="61" t="s">
        <v>213</v>
      </c>
      <c r="B3651" s="62" t="s">
        <v>90</v>
      </c>
      <c r="C3651" s="63">
        <v>734.55</v>
      </c>
      <c r="D3651" s="64">
        <v>45519</v>
      </c>
      <c r="E3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2" spans="1:5" x14ac:dyDescent="0.45">
      <c r="A3652" s="61" t="s">
        <v>213</v>
      </c>
      <c r="B3652" s="62" t="s">
        <v>91</v>
      </c>
      <c r="C3652" s="63">
        <v>10087.32</v>
      </c>
      <c r="D3652" s="64">
        <v>45762</v>
      </c>
      <c r="E3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3" spans="1:5" x14ac:dyDescent="0.45">
      <c r="A3653" s="61" t="s">
        <v>213</v>
      </c>
      <c r="B3653" s="62" t="s">
        <v>92</v>
      </c>
      <c r="C3653" s="63">
        <v>734.55</v>
      </c>
      <c r="D3653" s="64">
        <v>45762</v>
      </c>
      <c r="E3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4" spans="1:5" x14ac:dyDescent="0.45">
      <c r="A3654" s="61" t="s">
        <v>213</v>
      </c>
      <c r="B3654" s="62" t="s">
        <v>93</v>
      </c>
      <c r="C3654" s="63">
        <v>95926.05</v>
      </c>
      <c r="D3654" s="64">
        <v>45519</v>
      </c>
      <c r="E3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5" spans="1:5" x14ac:dyDescent="0.45">
      <c r="A3655" s="61" t="s">
        <v>213</v>
      </c>
      <c r="B3655" s="62" t="s">
        <v>94</v>
      </c>
      <c r="C3655" s="63">
        <v>6985.2</v>
      </c>
      <c r="D3655" s="64">
        <v>45519</v>
      </c>
      <c r="E3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6" spans="1:5" x14ac:dyDescent="0.45">
      <c r="A3656" s="61" t="s">
        <v>213</v>
      </c>
      <c r="B3656" s="62" t="s">
        <v>95</v>
      </c>
      <c r="C3656" s="63">
        <v>1289.33</v>
      </c>
      <c r="D3656" s="64">
        <v>45961</v>
      </c>
      <c r="E3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57" spans="1:5" x14ac:dyDescent="0.45">
      <c r="A3657" s="61" t="s">
        <v>213</v>
      </c>
      <c r="B3657" s="62" t="s">
        <v>96</v>
      </c>
      <c r="C3657" s="63">
        <v>93.88</v>
      </c>
      <c r="D3657" s="64">
        <v>45961</v>
      </c>
      <c r="E3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58" spans="1:5" x14ac:dyDescent="0.45">
      <c r="A3658" s="61" t="s">
        <v>214</v>
      </c>
      <c r="B3658" s="62" t="s">
        <v>47</v>
      </c>
      <c r="C3658" s="63">
        <v>324.83999999999997</v>
      </c>
      <c r="D3658" s="64">
        <v>45519</v>
      </c>
      <c r="E3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59" spans="1:5" x14ac:dyDescent="0.45">
      <c r="A3659" s="61" t="s">
        <v>214</v>
      </c>
      <c r="B3659" s="62" t="s">
        <v>49</v>
      </c>
      <c r="C3659" s="63">
        <v>314.13</v>
      </c>
      <c r="D3659" s="64">
        <v>45519</v>
      </c>
      <c r="E3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60" spans="1:5" x14ac:dyDescent="0.45">
      <c r="A3660" s="61" t="s">
        <v>214</v>
      </c>
      <c r="B3660" s="62" t="s">
        <v>51</v>
      </c>
      <c r="C3660" s="63">
        <v>314.13</v>
      </c>
      <c r="D3660" s="64">
        <v>45877</v>
      </c>
      <c r="E3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61" spans="1:5" x14ac:dyDescent="0.45">
      <c r="A3661" s="61" t="s">
        <v>214</v>
      </c>
      <c r="B3661" s="62" t="s">
        <v>53</v>
      </c>
      <c r="C3661" s="63">
        <v>371.3</v>
      </c>
      <c r="D3661" s="64">
        <v>45519</v>
      </c>
      <c r="E3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62" spans="1:5" x14ac:dyDescent="0.45">
      <c r="A3662" s="61" t="s">
        <v>214</v>
      </c>
      <c r="B3662" s="62" t="s">
        <v>55</v>
      </c>
      <c r="C3662" s="63">
        <v>291.08</v>
      </c>
      <c r="D3662" s="64">
        <v>45519</v>
      </c>
      <c r="E3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63" spans="1:5" x14ac:dyDescent="0.45">
      <c r="A3663" s="61" t="s">
        <v>214</v>
      </c>
      <c r="B3663" s="62" t="s">
        <v>57</v>
      </c>
      <c r="C3663" s="63">
        <v>581.69000000000005</v>
      </c>
      <c r="D3663" s="64">
        <v>45877</v>
      </c>
      <c r="E3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64" spans="1:5" x14ac:dyDescent="0.45">
      <c r="A3664" s="61" t="s">
        <v>214</v>
      </c>
      <c r="B3664" s="62" t="s">
        <v>40</v>
      </c>
      <c r="C3664" s="63">
        <v>868.91</v>
      </c>
      <c r="D3664" s="64">
        <v>44880</v>
      </c>
      <c r="E3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65" spans="1:5" x14ac:dyDescent="0.45">
      <c r="A3665" s="61" t="s">
        <v>214</v>
      </c>
      <c r="B3665" s="62" t="s">
        <v>41</v>
      </c>
      <c r="C3665" s="63">
        <v>913.19</v>
      </c>
      <c r="D3665" s="64">
        <v>44925</v>
      </c>
      <c r="E3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66" spans="1:5" x14ac:dyDescent="0.45">
      <c r="A3666" s="61" t="s">
        <v>214</v>
      </c>
      <c r="B3666" s="62" t="s">
        <v>42</v>
      </c>
      <c r="C3666" s="63">
        <v>769.52</v>
      </c>
      <c r="D3666" s="64">
        <v>45139</v>
      </c>
      <c r="E3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67" spans="1:5" x14ac:dyDescent="0.45">
      <c r="A3667" s="61" t="s">
        <v>214</v>
      </c>
      <c r="B3667" s="62" t="s">
        <v>43</v>
      </c>
      <c r="C3667" s="63">
        <v>973.31</v>
      </c>
      <c r="D3667" s="64">
        <v>45504</v>
      </c>
      <c r="E3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68" spans="1:5" x14ac:dyDescent="0.45">
      <c r="A3668" s="61" t="s">
        <v>214</v>
      </c>
      <c r="B3668" s="62" t="s">
        <v>44</v>
      </c>
      <c r="C3668" s="63">
        <v>973.31</v>
      </c>
      <c r="D3668" s="64">
        <v>45877</v>
      </c>
      <c r="E3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69" spans="1:5" x14ac:dyDescent="0.45">
      <c r="A3669" s="61" t="s">
        <v>214</v>
      </c>
      <c r="B3669" s="62" t="s">
        <v>45</v>
      </c>
      <c r="C3669" s="63">
        <v>432.3</v>
      </c>
      <c r="D3669" s="64">
        <v>45412</v>
      </c>
      <c r="E3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70" spans="1:5" x14ac:dyDescent="0.45">
      <c r="A3670" s="61" t="s">
        <v>214</v>
      </c>
      <c r="B3670" s="62" t="s">
        <v>66</v>
      </c>
      <c r="C3670" s="63">
        <v>309.33999999999997</v>
      </c>
      <c r="D3670" s="64">
        <v>44985</v>
      </c>
      <c r="E3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71" spans="1:5" x14ac:dyDescent="0.45">
      <c r="A3671" s="61" t="s">
        <v>214</v>
      </c>
      <c r="B3671" s="62" t="s">
        <v>68</v>
      </c>
      <c r="C3671" s="63">
        <v>721.69</v>
      </c>
      <c r="D3671" s="64">
        <v>44985</v>
      </c>
      <c r="E3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72" spans="1:5" x14ac:dyDescent="0.45">
      <c r="A3672" s="61" t="s">
        <v>214</v>
      </c>
      <c r="B3672" s="62" t="s">
        <v>70</v>
      </c>
      <c r="C3672" s="63">
        <v>542.97</v>
      </c>
      <c r="D3672" s="64">
        <v>45127</v>
      </c>
      <c r="E3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73" spans="1:5" x14ac:dyDescent="0.45">
      <c r="A3673" s="61" t="s">
        <v>214</v>
      </c>
      <c r="B3673" s="62" t="s">
        <v>72</v>
      </c>
      <c r="C3673" s="63">
        <v>850.76</v>
      </c>
      <c r="D3673" s="64">
        <v>45488</v>
      </c>
      <c r="E3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74" spans="1:5" x14ac:dyDescent="0.45">
      <c r="A3674" s="61" t="s">
        <v>214</v>
      </c>
      <c r="B3674" s="62" t="s">
        <v>74</v>
      </c>
      <c r="C3674" s="63">
        <v>941.34</v>
      </c>
      <c r="D3674" s="64">
        <v>45853</v>
      </c>
      <c r="E3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75" spans="1:5" x14ac:dyDescent="0.45">
      <c r="A3675" s="61" t="s">
        <v>214</v>
      </c>
      <c r="B3675" s="62" t="s">
        <v>76</v>
      </c>
      <c r="C3675" s="63">
        <v>122.78</v>
      </c>
      <c r="D3675" s="64">
        <v>45853</v>
      </c>
      <c r="E3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76" spans="1:5" x14ac:dyDescent="0.45">
      <c r="A3676" s="61" t="s">
        <v>214</v>
      </c>
      <c r="B3676" s="62" t="s">
        <v>78</v>
      </c>
      <c r="C3676" s="63">
        <v>116.81</v>
      </c>
      <c r="D3676" s="64">
        <v>45853</v>
      </c>
      <c r="E3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77" spans="1:5" x14ac:dyDescent="0.45">
      <c r="A3677" s="61" t="s">
        <v>214</v>
      </c>
      <c r="B3677" s="62" t="s">
        <v>80</v>
      </c>
      <c r="C3677" s="63">
        <v>234.5</v>
      </c>
      <c r="D3677" s="64">
        <v>45546</v>
      </c>
      <c r="E3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78" spans="1:5" x14ac:dyDescent="0.45">
      <c r="A3678" s="61" t="s">
        <v>214</v>
      </c>
      <c r="B3678" s="62" t="s">
        <v>81</v>
      </c>
      <c r="C3678" s="63">
        <v>295.07</v>
      </c>
      <c r="D3678" s="64">
        <v>45519</v>
      </c>
      <c r="E3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79" spans="1:5" x14ac:dyDescent="0.45">
      <c r="A3679" s="61" t="s">
        <v>214</v>
      </c>
      <c r="B3679" s="62" t="s">
        <v>83</v>
      </c>
      <c r="C3679" s="63">
        <v>286.08</v>
      </c>
      <c r="D3679" s="64">
        <v>45519</v>
      </c>
      <c r="E3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0" spans="1:5" x14ac:dyDescent="0.45">
      <c r="A3680" s="61" t="s">
        <v>214</v>
      </c>
      <c r="B3680" s="62" t="s">
        <v>85</v>
      </c>
      <c r="C3680" s="63">
        <v>286.08</v>
      </c>
      <c r="D3680" s="64">
        <v>45877</v>
      </c>
      <c r="E3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81" spans="1:5" x14ac:dyDescent="0.45">
      <c r="A3681" s="61" t="s">
        <v>214</v>
      </c>
      <c r="B3681" s="62" t="s">
        <v>87</v>
      </c>
      <c r="C3681" s="63">
        <v>435.62</v>
      </c>
      <c r="D3681" s="64">
        <v>45519</v>
      </c>
      <c r="E3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2" spans="1:5" x14ac:dyDescent="0.45">
      <c r="A3682" s="61" t="s">
        <v>214</v>
      </c>
      <c r="B3682" s="62" t="s">
        <v>89</v>
      </c>
      <c r="C3682" s="63">
        <v>287.54000000000002</v>
      </c>
      <c r="D3682" s="64">
        <v>45519</v>
      </c>
      <c r="E3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3" spans="1:5" x14ac:dyDescent="0.45">
      <c r="A3683" s="61" t="s">
        <v>214</v>
      </c>
      <c r="B3683" s="62" t="s">
        <v>91</v>
      </c>
      <c r="C3683" s="63">
        <v>287.54000000000002</v>
      </c>
      <c r="D3683" s="64">
        <v>45762</v>
      </c>
      <c r="E3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4" spans="1:5" x14ac:dyDescent="0.45">
      <c r="A3684" s="61" t="s">
        <v>214</v>
      </c>
      <c r="B3684" s="62" t="s">
        <v>93</v>
      </c>
      <c r="C3684" s="63">
        <v>2734.35</v>
      </c>
      <c r="D3684" s="64">
        <v>45519</v>
      </c>
      <c r="E3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5" spans="1:5" x14ac:dyDescent="0.45">
      <c r="A3685" s="61" t="s">
        <v>214</v>
      </c>
      <c r="B3685" s="62" t="s">
        <v>95</v>
      </c>
      <c r="C3685" s="63">
        <v>36.75</v>
      </c>
      <c r="D3685" s="64">
        <v>45961</v>
      </c>
      <c r="E3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86" spans="1:5" x14ac:dyDescent="0.45">
      <c r="A3686" s="61" t="s">
        <v>215</v>
      </c>
      <c r="B3686" s="62" t="s">
        <v>47</v>
      </c>
      <c r="C3686" s="63">
        <v>12912.48</v>
      </c>
      <c r="D3686" s="64">
        <v>45519</v>
      </c>
      <c r="E3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7" spans="1:5" x14ac:dyDescent="0.45">
      <c r="A3687" s="61" t="s">
        <v>215</v>
      </c>
      <c r="B3687" s="62" t="s">
        <v>49</v>
      </c>
      <c r="C3687" s="63">
        <v>12486.82</v>
      </c>
      <c r="D3687" s="64">
        <v>45519</v>
      </c>
      <c r="E3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88" spans="1:5" x14ac:dyDescent="0.45">
      <c r="A3688" s="61" t="s">
        <v>215</v>
      </c>
      <c r="B3688" s="62" t="s">
        <v>51</v>
      </c>
      <c r="C3688" s="63">
        <v>12486.82</v>
      </c>
      <c r="D3688" s="64">
        <v>45877</v>
      </c>
      <c r="E3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89" spans="1:5" x14ac:dyDescent="0.45">
      <c r="A3689" s="61" t="s">
        <v>215</v>
      </c>
      <c r="B3689" s="62" t="s">
        <v>53</v>
      </c>
      <c r="C3689" s="63">
        <v>14759.17</v>
      </c>
      <c r="D3689" s="64">
        <v>45519</v>
      </c>
      <c r="E3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90" spans="1:5" x14ac:dyDescent="0.45">
      <c r="A3690" s="61" t="s">
        <v>215</v>
      </c>
      <c r="B3690" s="62" t="s">
        <v>55</v>
      </c>
      <c r="C3690" s="63">
        <v>11570.32</v>
      </c>
      <c r="D3690" s="64">
        <v>45519</v>
      </c>
      <c r="E3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91" spans="1:5" x14ac:dyDescent="0.45">
      <c r="A3691" s="61" t="s">
        <v>215</v>
      </c>
      <c r="B3691" s="62" t="s">
        <v>57</v>
      </c>
      <c r="C3691" s="63">
        <v>23122.31</v>
      </c>
      <c r="D3691" s="64">
        <v>45877</v>
      </c>
      <c r="E3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92" spans="1:5" x14ac:dyDescent="0.45">
      <c r="A3692" s="61" t="s">
        <v>215</v>
      </c>
      <c r="B3692" s="62" t="s">
        <v>40</v>
      </c>
      <c r="C3692" s="63">
        <v>34539.58</v>
      </c>
      <c r="D3692" s="64">
        <v>44880</v>
      </c>
      <c r="E3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93" spans="1:5" x14ac:dyDescent="0.45">
      <c r="A3693" s="61" t="s">
        <v>215</v>
      </c>
      <c r="B3693" s="62" t="s">
        <v>41</v>
      </c>
      <c r="C3693" s="63">
        <v>36299.42</v>
      </c>
      <c r="D3693" s="64">
        <v>44925</v>
      </c>
      <c r="E3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694" spans="1:5" x14ac:dyDescent="0.45">
      <c r="A3694" s="61" t="s">
        <v>215</v>
      </c>
      <c r="B3694" s="62" t="s">
        <v>42</v>
      </c>
      <c r="C3694" s="63">
        <v>30588.65</v>
      </c>
      <c r="D3694" s="64">
        <v>45140</v>
      </c>
      <c r="E3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95" spans="1:5" x14ac:dyDescent="0.45">
      <c r="A3695" s="61" t="s">
        <v>215</v>
      </c>
      <c r="B3695" s="62" t="s">
        <v>43</v>
      </c>
      <c r="C3695" s="63">
        <v>38689.46</v>
      </c>
      <c r="D3695" s="64">
        <v>45504</v>
      </c>
      <c r="E3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96" spans="1:5" x14ac:dyDescent="0.45">
      <c r="A3696" s="61" t="s">
        <v>215</v>
      </c>
      <c r="B3696" s="62" t="s">
        <v>44</v>
      </c>
      <c r="C3696" s="63">
        <v>38689.46</v>
      </c>
      <c r="D3696" s="64">
        <v>45877</v>
      </c>
      <c r="E3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697" spans="1:5" x14ac:dyDescent="0.45">
      <c r="A3697" s="61" t="s">
        <v>215</v>
      </c>
      <c r="B3697" s="62" t="s">
        <v>45</v>
      </c>
      <c r="C3697" s="63">
        <v>17183.96</v>
      </c>
      <c r="D3697" s="64">
        <v>45412</v>
      </c>
      <c r="E3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698" spans="1:5" x14ac:dyDescent="0.45">
      <c r="A3698" s="61" t="s">
        <v>215</v>
      </c>
      <c r="B3698" s="62" t="s">
        <v>76</v>
      </c>
      <c r="C3698" s="63">
        <v>4880.71</v>
      </c>
      <c r="D3698" s="64">
        <v>45853</v>
      </c>
      <c r="E3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699" spans="1:5" x14ac:dyDescent="0.45">
      <c r="A3699" s="61" t="s">
        <v>215</v>
      </c>
      <c r="B3699" s="62" t="s">
        <v>78</v>
      </c>
      <c r="C3699" s="63">
        <v>4643.04</v>
      </c>
      <c r="D3699" s="64">
        <v>45853</v>
      </c>
      <c r="E3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0" spans="1:5" x14ac:dyDescent="0.45">
      <c r="A3700" s="61" t="s">
        <v>215</v>
      </c>
      <c r="B3700" s="62" t="s">
        <v>81</v>
      </c>
      <c r="C3700" s="63">
        <v>11729.1</v>
      </c>
      <c r="D3700" s="64">
        <v>45519</v>
      </c>
      <c r="E3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1" spans="1:5" x14ac:dyDescent="0.45">
      <c r="A3701" s="61" t="s">
        <v>215</v>
      </c>
      <c r="B3701" s="62" t="s">
        <v>83</v>
      </c>
      <c r="C3701" s="63">
        <v>11371.63</v>
      </c>
      <c r="D3701" s="64">
        <v>45519</v>
      </c>
      <c r="E3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2" spans="1:5" x14ac:dyDescent="0.45">
      <c r="A3702" s="61" t="s">
        <v>215</v>
      </c>
      <c r="B3702" s="62" t="s">
        <v>85</v>
      </c>
      <c r="C3702" s="63">
        <v>11371.63</v>
      </c>
      <c r="D3702" s="64">
        <v>45877</v>
      </c>
      <c r="E3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03" spans="1:5" x14ac:dyDescent="0.45">
      <c r="A3703" s="61" t="s">
        <v>215</v>
      </c>
      <c r="B3703" s="62" t="s">
        <v>87</v>
      </c>
      <c r="C3703" s="63">
        <v>17315.89</v>
      </c>
      <c r="D3703" s="64">
        <v>45519</v>
      </c>
      <c r="E3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4" spans="1:5" x14ac:dyDescent="0.45">
      <c r="A3704" s="61" t="s">
        <v>215</v>
      </c>
      <c r="B3704" s="62" t="s">
        <v>89</v>
      </c>
      <c r="C3704" s="63">
        <v>11429.64</v>
      </c>
      <c r="D3704" s="64">
        <v>45519</v>
      </c>
      <c r="E3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5" spans="1:5" x14ac:dyDescent="0.45">
      <c r="A3705" s="61" t="s">
        <v>215</v>
      </c>
      <c r="B3705" s="62" t="s">
        <v>91</v>
      </c>
      <c r="C3705" s="63">
        <v>11429.64</v>
      </c>
      <c r="D3705" s="64">
        <v>45762</v>
      </c>
      <c r="E3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6" spans="1:5" x14ac:dyDescent="0.45">
      <c r="A3706" s="61" t="s">
        <v>215</v>
      </c>
      <c r="B3706" s="62" t="s">
        <v>93</v>
      </c>
      <c r="C3706" s="63">
        <v>108690.94</v>
      </c>
      <c r="D3706" s="64">
        <v>45519</v>
      </c>
      <c r="E3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7" spans="1:5" x14ac:dyDescent="0.45">
      <c r="A3707" s="61" t="s">
        <v>215</v>
      </c>
      <c r="B3707" s="62" t="s">
        <v>95</v>
      </c>
      <c r="C3707" s="63">
        <v>1460.9</v>
      </c>
      <c r="D3707" s="64">
        <v>45961</v>
      </c>
      <c r="E3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08" spans="1:5" x14ac:dyDescent="0.45">
      <c r="A3708" s="61" t="s">
        <v>216</v>
      </c>
      <c r="B3708" s="62" t="s">
        <v>48</v>
      </c>
      <c r="C3708" s="63">
        <v>2657.29</v>
      </c>
      <c r="D3708" s="64">
        <v>45519</v>
      </c>
      <c r="E3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09" spans="1:5" x14ac:dyDescent="0.45">
      <c r="A3709" s="61" t="s">
        <v>216</v>
      </c>
      <c r="B3709" s="62" t="s">
        <v>50</v>
      </c>
      <c r="C3709" s="63">
        <v>2569.69</v>
      </c>
      <c r="D3709" s="64">
        <v>45519</v>
      </c>
      <c r="E3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10" spans="1:5" x14ac:dyDescent="0.45">
      <c r="A3710" s="61" t="s">
        <v>216</v>
      </c>
      <c r="B3710" s="62" t="s">
        <v>52</v>
      </c>
      <c r="C3710" s="63">
        <v>2569.69</v>
      </c>
      <c r="D3710" s="64">
        <v>45877</v>
      </c>
      <c r="E3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11" spans="1:5" x14ac:dyDescent="0.45">
      <c r="A3711" s="61" t="s">
        <v>216</v>
      </c>
      <c r="B3711" s="62" t="s">
        <v>54</v>
      </c>
      <c r="C3711" s="63">
        <v>2924.87</v>
      </c>
      <c r="D3711" s="64">
        <v>45519</v>
      </c>
      <c r="E3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12" spans="1:5" x14ac:dyDescent="0.45">
      <c r="A3712" s="61" t="s">
        <v>216</v>
      </c>
      <c r="B3712" s="62" t="s">
        <v>56</v>
      </c>
      <c r="C3712" s="63">
        <v>2292.9299999999998</v>
      </c>
      <c r="D3712" s="64">
        <v>45519</v>
      </c>
      <c r="E3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13" spans="1:5" x14ac:dyDescent="0.45">
      <c r="A3713" s="61" t="s">
        <v>216</v>
      </c>
      <c r="B3713" s="62" t="s">
        <v>58</v>
      </c>
      <c r="C3713" s="63">
        <v>4582.22</v>
      </c>
      <c r="D3713" s="64">
        <v>45877</v>
      </c>
      <c r="E3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14" spans="1:5" x14ac:dyDescent="0.45">
      <c r="A3714" s="61" t="s">
        <v>216</v>
      </c>
      <c r="B3714" s="62" t="s">
        <v>59</v>
      </c>
      <c r="C3714" s="63">
        <v>6844.82</v>
      </c>
      <c r="D3714" s="64">
        <v>45127</v>
      </c>
      <c r="E3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15" spans="1:5" x14ac:dyDescent="0.45">
      <c r="A3715" s="61" t="s">
        <v>216</v>
      </c>
      <c r="B3715" s="62" t="s">
        <v>60</v>
      </c>
      <c r="C3715" s="63">
        <v>7193.57</v>
      </c>
      <c r="D3715" s="64">
        <v>45127</v>
      </c>
      <c r="E3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16" spans="1:5" x14ac:dyDescent="0.45">
      <c r="A3716" s="61" t="s">
        <v>216</v>
      </c>
      <c r="B3716" s="62" t="s">
        <v>61</v>
      </c>
      <c r="C3716" s="63">
        <v>6061.85</v>
      </c>
      <c r="D3716" s="64">
        <v>45140</v>
      </c>
      <c r="E3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17" spans="1:5" x14ac:dyDescent="0.45">
      <c r="A3717" s="61" t="s">
        <v>216</v>
      </c>
      <c r="B3717" s="62" t="s">
        <v>63</v>
      </c>
      <c r="C3717" s="63">
        <v>5512.39</v>
      </c>
      <c r="D3717" s="64">
        <v>45504</v>
      </c>
      <c r="E3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18" spans="1:5" x14ac:dyDescent="0.45">
      <c r="A3718" s="61" t="s">
        <v>216</v>
      </c>
      <c r="B3718" s="62" t="s">
        <v>64</v>
      </c>
      <c r="C3718" s="63">
        <v>7667.22</v>
      </c>
      <c r="D3718" s="64">
        <v>45877</v>
      </c>
      <c r="E3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19" spans="1:5" x14ac:dyDescent="0.45">
      <c r="A3719" s="61" t="s">
        <v>216</v>
      </c>
      <c r="B3719" s="62" t="s">
        <v>65</v>
      </c>
      <c r="C3719" s="63">
        <v>3405.4</v>
      </c>
      <c r="D3719" s="64">
        <v>45412</v>
      </c>
      <c r="E3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20" spans="1:5" x14ac:dyDescent="0.45">
      <c r="A3720" s="61" t="s">
        <v>216</v>
      </c>
      <c r="B3720" s="62" t="s">
        <v>67</v>
      </c>
      <c r="C3720" s="63">
        <v>2436.8000000000002</v>
      </c>
      <c r="D3720" s="64">
        <v>45127</v>
      </c>
      <c r="E3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21" spans="1:5" x14ac:dyDescent="0.45">
      <c r="A3721" s="61" t="s">
        <v>216</v>
      </c>
      <c r="B3721" s="62" t="s">
        <v>69</v>
      </c>
      <c r="C3721" s="63">
        <v>5685.11</v>
      </c>
      <c r="D3721" s="64">
        <v>45127</v>
      </c>
      <c r="E3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22" spans="1:5" x14ac:dyDescent="0.45">
      <c r="A3722" s="61" t="s">
        <v>216</v>
      </c>
      <c r="B3722" s="62" t="s">
        <v>71</v>
      </c>
      <c r="C3722" s="63">
        <v>4277.22</v>
      </c>
      <c r="D3722" s="64">
        <v>45127</v>
      </c>
      <c r="E3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23" spans="1:5" x14ac:dyDescent="0.45">
      <c r="A3723" s="61" t="s">
        <v>216</v>
      </c>
      <c r="B3723" s="62" t="s">
        <v>73</v>
      </c>
      <c r="C3723" s="63">
        <v>6701.85</v>
      </c>
      <c r="D3723" s="64">
        <v>45488</v>
      </c>
      <c r="E3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24" spans="1:5" x14ac:dyDescent="0.45">
      <c r="A3724" s="61" t="s">
        <v>216</v>
      </c>
      <c r="B3724" s="62" t="s">
        <v>75</v>
      </c>
      <c r="C3724" s="63">
        <v>7415.37</v>
      </c>
      <c r="D3724" s="64">
        <v>45853</v>
      </c>
      <c r="E3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25" spans="1:5" x14ac:dyDescent="0.45">
      <c r="A3725" s="61" t="s">
        <v>216</v>
      </c>
      <c r="B3725" s="62" t="s">
        <v>77</v>
      </c>
      <c r="C3725" s="63">
        <v>967.23</v>
      </c>
      <c r="D3725" s="64">
        <v>45853</v>
      </c>
      <c r="E3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26" spans="1:5" x14ac:dyDescent="0.45">
      <c r="A3726" s="61" t="s">
        <v>216</v>
      </c>
      <c r="B3726" s="62" t="s">
        <v>79</v>
      </c>
      <c r="C3726" s="63">
        <v>920.13</v>
      </c>
      <c r="D3726" s="64">
        <v>45853</v>
      </c>
      <c r="E3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27" spans="1:5" x14ac:dyDescent="0.45">
      <c r="A3727" s="61" t="s">
        <v>216</v>
      </c>
      <c r="B3727" s="62" t="s">
        <v>82</v>
      </c>
      <c r="C3727" s="63">
        <v>2413.7600000000002</v>
      </c>
      <c r="D3727" s="64">
        <v>45519</v>
      </c>
      <c r="E3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28" spans="1:5" x14ac:dyDescent="0.45">
      <c r="A3728" s="61" t="s">
        <v>216</v>
      </c>
      <c r="B3728" s="62" t="s">
        <v>84</v>
      </c>
      <c r="C3728" s="63">
        <v>2340.19</v>
      </c>
      <c r="D3728" s="64">
        <v>45519</v>
      </c>
      <c r="E3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29" spans="1:5" x14ac:dyDescent="0.45">
      <c r="A3729" s="61" t="s">
        <v>216</v>
      </c>
      <c r="B3729" s="62" t="s">
        <v>86</v>
      </c>
      <c r="C3729" s="63">
        <v>2340.19</v>
      </c>
      <c r="D3729" s="64">
        <v>45877</v>
      </c>
      <c r="E3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30" spans="1:5" x14ac:dyDescent="0.45">
      <c r="A3730" s="61" t="s">
        <v>216</v>
      </c>
      <c r="B3730" s="62" t="s">
        <v>88</v>
      </c>
      <c r="C3730" s="63">
        <v>3431.55</v>
      </c>
      <c r="D3730" s="64">
        <v>45519</v>
      </c>
      <c r="E3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1" spans="1:5" x14ac:dyDescent="0.45">
      <c r="A3731" s="61" t="s">
        <v>216</v>
      </c>
      <c r="B3731" s="62" t="s">
        <v>90</v>
      </c>
      <c r="C3731" s="63">
        <v>2265.0500000000002</v>
      </c>
      <c r="D3731" s="64">
        <v>45519</v>
      </c>
      <c r="E3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2" spans="1:5" x14ac:dyDescent="0.45">
      <c r="A3732" s="61" t="s">
        <v>216</v>
      </c>
      <c r="B3732" s="62" t="s">
        <v>92</v>
      </c>
      <c r="C3732" s="63">
        <v>2265.0500000000002</v>
      </c>
      <c r="D3732" s="64">
        <v>45762</v>
      </c>
      <c r="E3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3" spans="1:5" x14ac:dyDescent="0.45">
      <c r="A3733" s="61" t="s">
        <v>216</v>
      </c>
      <c r="B3733" s="62" t="s">
        <v>94</v>
      </c>
      <c r="C3733" s="63">
        <v>21539.64</v>
      </c>
      <c r="D3733" s="64">
        <v>45519</v>
      </c>
      <c r="E3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4" spans="1:5" x14ac:dyDescent="0.45">
      <c r="A3734" s="61" t="s">
        <v>216</v>
      </c>
      <c r="B3734" s="62" t="s">
        <v>96</v>
      </c>
      <c r="C3734" s="63">
        <v>289.51</v>
      </c>
      <c r="D3734" s="64">
        <v>45961</v>
      </c>
      <c r="E3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35" spans="1:5" x14ac:dyDescent="0.45">
      <c r="A3735" s="61" t="s">
        <v>217</v>
      </c>
      <c r="B3735" s="62" t="s">
        <v>47</v>
      </c>
      <c r="C3735" s="63">
        <v>163.57</v>
      </c>
      <c r="D3735" s="64">
        <v>45519</v>
      </c>
      <c r="E3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6" spans="1:5" x14ac:dyDescent="0.45">
      <c r="A3736" s="61" t="s">
        <v>217</v>
      </c>
      <c r="B3736" s="62" t="s">
        <v>49</v>
      </c>
      <c r="C3736" s="63">
        <v>158.18</v>
      </c>
      <c r="D3736" s="64">
        <v>45519</v>
      </c>
      <c r="E3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7" spans="1:5" x14ac:dyDescent="0.45">
      <c r="A3737" s="61" t="s">
        <v>217</v>
      </c>
      <c r="B3737" s="62" t="s">
        <v>51</v>
      </c>
      <c r="C3737" s="63">
        <v>158.18</v>
      </c>
      <c r="D3737" s="64">
        <v>45877</v>
      </c>
      <c r="E3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38" spans="1:5" x14ac:dyDescent="0.45">
      <c r="A3738" s="61" t="s">
        <v>217</v>
      </c>
      <c r="B3738" s="62" t="s">
        <v>53</v>
      </c>
      <c r="C3738" s="63">
        <v>186.96</v>
      </c>
      <c r="D3738" s="64">
        <v>45519</v>
      </c>
      <c r="E3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39" spans="1:5" x14ac:dyDescent="0.45">
      <c r="A3739" s="61" t="s">
        <v>217</v>
      </c>
      <c r="B3739" s="62" t="s">
        <v>55</v>
      </c>
      <c r="C3739" s="63">
        <v>146.57</v>
      </c>
      <c r="D3739" s="64">
        <v>45519</v>
      </c>
      <c r="E3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40" spans="1:5" x14ac:dyDescent="0.45">
      <c r="A3740" s="61" t="s">
        <v>217</v>
      </c>
      <c r="B3740" s="62" t="s">
        <v>57</v>
      </c>
      <c r="C3740" s="63">
        <v>292.89999999999998</v>
      </c>
      <c r="D3740" s="64">
        <v>45877</v>
      </c>
      <c r="E3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41" spans="1:5" x14ac:dyDescent="0.45">
      <c r="A3741" s="61" t="s">
        <v>217</v>
      </c>
      <c r="B3741" s="62" t="s">
        <v>40</v>
      </c>
      <c r="C3741" s="63">
        <v>437.53</v>
      </c>
      <c r="D3741" s="64">
        <v>44880</v>
      </c>
      <c r="E3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42" spans="1:5" x14ac:dyDescent="0.45">
      <c r="A3742" s="61" t="s">
        <v>217</v>
      </c>
      <c r="B3742" s="62" t="s">
        <v>41</v>
      </c>
      <c r="C3742" s="63">
        <v>459.83</v>
      </c>
      <c r="D3742" s="64">
        <v>44925</v>
      </c>
      <c r="E3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43" spans="1:5" x14ac:dyDescent="0.45">
      <c r="A3743" s="61" t="s">
        <v>217</v>
      </c>
      <c r="B3743" s="62" t="s">
        <v>42</v>
      </c>
      <c r="C3743" s="63">
        <v>387.48</v>
      </c>
      <c r="D3743" s="64">
        <v>45307</v>
      </c>
      <c r="E3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44" spans="1:5" x14ac:dyDescent="0.45">
      <c r="A3744" s="61" t="s">
        <v>217</v>
      </c>
      <c r="B3744" s="62" t="s">
        <v>43</v>
      </c>
      <c r="C3744" s="63">
        <v>490.1</v>
      </c>
      <c r="D3744" s="64">
        <v>45504</v>
      </c>
      <c r="E3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45" spans="1:5" x14ac:dyDescent="0.45">
      <c r="A3745" s="61" t="s">
        <v>217</v>
      </c>
      <c r="B3745" s="62" t="s">
        <v>44</v>
      </c>
      <c r="C3745" s="63">
        <v>490.1</v>
      </c>
      <c r="D3745" s="64">
        <v>45877</v>
      </c>
      <c r="E3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46" spans="1:5" x14ac:dyDescent="0.45">
      <c r="A3746" s="61" t="s">
        <v>217</v>
      </c>
      <c r="B3746" s="62" t="s">
        <v>45</v>
      </c>
      <c r="C3746" s="63">
        <v>217.68</v>
      </c>
      <c r="D3746" s="64">
        <v>45412</v>
      </c>
      <c r="E3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47" spans="1:5" x14ac:dyDescent="0.45">
      <c r="A3747" s="61" t="s">
        <v>217</v>
      </c>
      <c r="B3747" s="62" t="s">
        <v>66</v>
      </c>
      <c r="C3747" s="63">
        <v>155.76</v>
      </c>
      <c r="D3747" s="64">
        <v>44985</v>
      </c>
      <c r="E3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48" spans="1:5" x14ac:dyDescent="0.45">
      <c r="A3748" s="61" t="s">
        <v>217</v>
      </c>
      <c r="B3748" s="62" t="s">
        <v>68</v>
      </c>
      <c r="C3748" s="63">
        <v>363.4</v>
      </c>
      <c r="D3748" s="64">
        <v>44985</v>
      </c>
      <c r="E3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49" spans="1:5" x14ac:dyDescent="0.45">
      <c r="A3749" s="61" t="s">
        <v>217</v>
      </c>
      <c r="B3749" s="62" t="s">
        <v>70</v>
      </c>
      <c r="C3749" s="63">
        <v>273.41000000000003</v>
      </c>
      <c r="D3749" s="64">
        <v>45127</v>
      </c>
      <c r="E3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50" spans="1:5" x14ac:dyDescent="0.45">
      <c r="A3750" s="61" t="s">
        <v>217</v>
      </c>
      <c r="B3750" s="62" t="s">
        <v>72</v>
      </c>
      <c r="C3750" s="63">
        <v>428.39</v>
      </c>
      <c r="D3750" s="64">
        <v>45488</v>
      </c>
      <c r="E3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51" spans="1:5" x14ac:dyDescent="0.45">
      <c r="A3751" s="61" t="s">
        <v>217</v>
      </c>
      <c r="B3751" s="62" t="s">
        <v>74</v>
      </c>
      <c r="C3751" s="63">
        <v>474</v>
      </c>
      <c r="D3751" s="64">
        <v>45853</v>
      </c>
      <c r="E3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2" spans="1:5" x14ac:dyDescent="0.45">
      <c r="A3752" s="61" t="s">
        <v>217</v>
      </c>
      <c r="B3752" s="62" t="s">
        <v>76</v>
      </c>
      <c r="C3752" s="63">
        <v>61.83</v>
      </c>
      <c r="D3752" s="64">
        <v>45853</v>
      </c>
      <c r="E3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3" spans="1:5" x14ac:dyDescent="0.45">
      <c r="A3753" s="61" t="s">
        <v>217</v>
      </c>
      <c r="B3753" s="62" t="s">
        <v>78</v>
      </c>
      <c r="C3753" s="63">
        <v>58.82</v>
      </c>
      <c r="D3753" s="64">
        <v>45853</v>
      </c>
      <c r="E3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4" spans="1:5" x14ac:dyDescent="0.45">
      <c r="A3754" s="61" t="s">
        <v>217</v>
      </c>
      <c r="B3754" s="62" t="s">
        <v>80</v>
      </c>
      <c r="C3754" s="63">
        <v>118.08</v>
      </c>
      <c r="D3754" s="64">
        <v>45546</v>
      </c>
      <c r="E3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5" spans="1:5" x14ac:dyDescent="0.45">
      <c r="A3755" s="61" t="s">
        <v>217</v>
      </c>
      <c r="B3755" s="62" t="s">
        <v>81</v>
      </c>
      <c r="C3755" s="63">
        <v>148.58000000000001</v>
      </c>
      <c r="D3755" s="64">
        <v>45519</v>
      </c>
      <c r="E3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6" spans="1:5" x14ac:dyDescent="0.45">
      <c r="A3756" s="61" t="s">
        <v>217</v>
      </c>
      <c r="B3756" s="62" t="s">
        <v>83</v>
      </c>
      <c r="C3756" s="63">
        <v>144.05000000000001</v>
      </c>
      <c r="D3756" s="64">
        <v>45519</v>
      </c>
      <c r="E3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7" spans="1:5" x14ac:dyDescent="0.45">
      <c r="A3757" s="61" t="s">
        <v>217</v>
      </c>
      <c r="B3757" s="62" t="s">
        <v>85</v>
      </c>
      <c r="C3757" s="63">
        <v>144.05000000000001</v>
      </c>
      <c r="D3757" s="64">
        <v>45877</v>
      </c>
      <c r="E3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58" spans="1:5" x14ac:dyDescent="0.45">
      <c r="A3758" s="61" t="s">
        <v>217</v>
      </c>
      <c r="B3758" s="62" t="s">
        <v>87</v>
      </c>
      <c r="C3758" s="63">
        <v>219.35</v>
      </c>
      <c r="D3758" s="64">
        <v>45519</v>
      </c>
      <c r="E3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59" spans="1:5" x14ac:dyDescent="0.45">
      <c r="A3759" s="61" t="s">
        <v>217</v>
      </c>
      <c r="B3759" s="62" t="s">
        <v>89</v>
      </c>
      <c r="C3759" s="63">
        <v>144.79</v>
      </c>
      <c r="D3759" s="64">
        <v>45519</v>
      </c>
      <c r="E3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0" spans="1:5" x14ac:dyDescent="0.45">
      <c r="A3760" s="61" t="s">
        <v>217</v>
      </c>
      <c r="B3760" s="62" t="s">
        <v>91</v>
      </c>
      <c r="C3760" s="63">
        <v>144.79</v>
      </c>
      <c r="D3760" s="64">
        <v>45762</v>
      </c>
      <c r="E3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1" spans="1:5" x14ac:dyDescent="0.45">
      <c r="A3761" s="61" t="s">
        <v>217</v>
      </c>
      <c r="B3761" s="62" t="s">
        <v>93</v>
      </c>
      <c r="C3761" s="63">
        <v>1376.85</v>
      </c>
      <c r="D3761" s="64">
        <v>45519</v>
      </c>
      <c r="E3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2" spans="1:5" x14ac:dyDescent="0.45">
      <c r="A3762" s="61" t="s">
        <v>217</v>
      </c>
      <c r="B3762" s="62" t="s">
        <v>95</v>
      </c>
      <c r="C3762" s="63">
        <v>18.510000000000002</v>
      </c>
      <c r="D3762" s="64">
        <v>45961</v>
      </c>
      <c r="E3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63" spans="1:5" x14ac:dyDescent="0.45">
      <c r="A3763" s="61" t="s">
        <v>218</v>
      </c>
      <c r="B3763" s="62" t="s">
        <v>47</v>
      </c>
      <c r="C3763" s="63">
        <v>163561.13</v>
      </c>
      <c r="D3763" s="64">
        <v>45519</v>
      </c>
      <c r="E3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4" spans="1:5" x14ac:dyDescent="0.45">
      <c r="A3764" s="61" t="s">
        <v>218</v>
      </c>
      <c r="B3764" s="62" t="s">
        <v>49</v>
      </c>
      <c r="C3764" s="63">
        <v>158169.39000000001</v>
      </c>
      <c r="D3764" s="64">
        <v>45519</v>
      </c>
      <c r="E3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5" spans="1:5" x14ac:dyDescent="0.45">
      <c r="A3765" s="61" t="s">
        <v>218</v>
      </c>
      <c r="B3765" s="62" t="s">
        <v>51</v>
      </c>
      <c r="C3765" s="63">
        <v>158169.39000000001</v>
      </c>
      <c r="D3765" s="64">
        <v>45877</v>
      </c>
      <c r="E3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66" spans="1:5" x14ac:dyDescent="0.45">
      <c r="A3766" s="61" t="s">
        <v>218</v>
      </c>
      <c r="B3766" s="62" t="s">
        <v>53</v>
      </c>
      <c r="C3766" s="63">
        <v>186952.93</v>
      </c>
      <c r="D3766" s="64">
        <v>45519</v>
      </c>
      <c r="E3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7" spans="1:5" x14ac:dyDescent="0.45">
      <c r="A3767" s="61" t="s">
        <v>218</v>
      </c>
      <c r="B3767" s="62" t="s">
        <v>55</v>
      </c>
      <c r="C3767" s="63">
        <v>146560.16</v>
      </c>
      <c r="D3767" s="64">
        <v>45519</v>
      </c>
      <c r="E3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68" spans="1:5" x14ac:dyDescent="0.45">
      <c r="A3768" s="61" t="s">
        <v>218</v>
      </c>
      <c r="B3768" s="62" t="s">
        <v>57</v>
      </c>
      <c r="C3768" s="63">
        <v>292888.09000000003</v>
      </c>
      <c r="D3768" s="64">
        <v>45877</v>
      </c>
      <c r="E3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69" spans="1:5" x14ac:dyDescent="0.45">
      <c r="A3769" s="61" t="s">
        <v>218</v>
      </c>
      <c r="B3769" s="62" t="s">
        <v>40</v>
      </c>
      <c r="C3769" s="63">
        <v>437509.56</v>
      </c>
      <c r="D3769" s="64">
        <v>44880</v>
      </c>
      <c r="E3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70" spans="1:5" x14ac:dyDescent="0.45">
      <c r="A3770" s="61" t="s">
        <v>218</v>
      </c>
      <c r="B3770" s="62" t="s">
        <v>41</v>
      </c>
      <c r="C3770" s="63">
        <v>459801.22</v>
      </c>
      <c r="D3770" s="64">
        <v>44925</v>
      </c>
      <c r="E3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71" spans="1:5" x14ac:dyDescent="0.45">
      <c r="A3771" s="61" t="s">
        <v>218</v>
      </c>
      <c r="B3771" s="62" t="s">
        <v>42</v>
      </c>
      <c r="C3771" s="63">
        <v>387463.52</v>
      </c>
      <c r="D3771" s="64">
        <v>45140</v>
      </c>
      <c r="E3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72" spans="1:5" x14ac:dyDescent="0.45">
      <c r="A3772" s="61" t="s">
        <v>218</v>
      </c>
      <c r="B3772" s="62" t="s">
        <v>43</v>
      </c>
      <c r="C3772" s="63">
        <v>490075.71</v>
      </c>
      <c r="D3772" s="64">
        <v>45504</v>
      </c>
      <c r="E3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73" spans="1:5" x14ac:dyDescent="0.45">
      <c r="A3773" s="61" t="s">
        <v>218</v>
      </c>
      <c r="B3773" s="62" t="s">
        <v>44</v>
      </c>
      <c r="C3773" s="63">
        <v>490075.71</v>
      </c>
      <c r="D3773" s="64">
        <v>45877</v>
      </c>
      <c r="E3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74" spans="1:5" x14ac:dyDescent="0.45">
      <c r="A3774" s="61" t="s">
        <v>218</v>
      </c>
      <c r="B3774" s="62" t="s">
        <v>45</v>
      </c>
      <c r="C3774" s="63">
        <v>217667.52</v>
      </c>
      <c r="D3774" s="64">
        <v>45412</v>
      </c>
      <c r="E3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75" spans="1:5" x14ac:dyDescent="0.45">
      <c r="A3775" s="61" t="s">
        <v>218</v>
      </c>
      <c r="B3775" s="62" t="s">
        <v>66</v>
      </c>
      <c r="C3775" s="63">
        <v>155756.22</v>
      </c>
      <c r="D3775" s="64">
        <v>44985</v>
      </c>
      <c r="E3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76" spans="1:5" x14ac:dyDescent="0.45">
      <c r="A3776" s="61" t="s">
        <v>218</v>
      </c>
      <c r="B3776" s="62" t="s">
        <v>68</v>
      </c>
      <c r="C3776" s="63">
        <v>363382.4</v>
      </c>
      <c r="D3776" s="64">
        <v>44985</v>
      </c>
      <c r="E3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77" spans="1:5" x14ac:dyDescent="0.45">
      <c r="A3777" s="61" t="s">
        <v>218</v>
      </c>
      <c r="B3777" s="62" t="s">
        <v>70</v>
      </c>
      <c r="C3777" s="63">
        <v>273392.59000000003</v>
      </c>
      <c r="D3777" s="64">
        <v>45140</v>
      </c>
      <c r="E3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78" spans="1:5" x14ac:dyDescent="0.45">
      <c r="A3778" s="61" t="s">
        <v>218</v>
      </c>
      <c r="B3778" s="62" t="s">
        <v>72</v>
      </c>
      <c r="C3778" s="63">
        <v>428370.69</v>
      </c>
      <c r="D3778" s="64">
        <v>45488</v>
      </c>
      <c r="E3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779" spans="1:5" x14ac:dyDescent="0.45">
      <c r="A3779" s="61" t="s">
        <v>218</v>
      </c>
      <c r="B3779" s="62" t="s">
        <v>74</v>
      </c>
      <c r="C3779" s="63">
        <v>473978.19</v>
      </c>
      <c r="D3779" s="64">
        <v>45853</v>
      </c>
      <c r="E3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0" spans="1:5" x14ac:dyDescent="0.45">
      <c r="A3780" s="61" t="s">
        <v>218</v>
      </c>
      <c r="B3780" s="62" t="s">
        <v>76</v>
      </c>
      <c r="C3780" s="63">
        <v>61823.45</v>
      </c>
      <c r="D3780" s="64">
        <v>45853</v>
      </c>
      <c r="E3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1" spans="1:5" x14ac:dyDescent="0.45">
      <c r="A3781" s="61" t="s">
        <v>218</v>
      </c>
      <c r="B3781" s="62" t="s">
        <v>78</v>
      </c>
      <c r="C3781" s="63">
        <v>58812.97</v>
      </c>
      <c r="D3781" s="64">
        <v>45853</v>
      </c>
      <c r="E3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2" spans="1:5" x14ac:dyDescent="0.45">
      <c r="A3782" s="61" t="s">
        <v>218</v>
      </c>
      <c r="B3782" s="62" t="s">
        <v>80</v>
      </c>
      <c r="C3782" s="63">
        <v>118073.65</v>
      </c>
      <c r="D3782" s="64">
        <v>45541</v>
      </c>
      <c r="E3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3" spans="1:5" x14ac:dyDescent="0.45">
      <c r="A3783" s="61" t="s">
        <v>218</v>
      </c>
      <c r="B3783" s="62" t="s">
        <v>81</v>
      </c>
      <c r="C3783" s="63">
        <v>148571.39000000001</v>
      </c>
      <c r="D3783" s="64">
        <v>45519</v>
      </c>
      <c r="E3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4" spans="1:5" x14ac:dyDescent="0.45">
      <c r="A3784" s="61" t="s">
        <v>218</v>
      </c>
      <c r="B3784" s="62" t="s">
        <v>83</v>
      </c>
      <c r="C3784" s="63">
        <v>144043.35</v>
      </c>
      <c r="D3784" s="64">
        <v>45519</v>
      </c>
      <c r="E3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5" spans="1:5" x14ac:dyDescent="0.45">
      <c r="A3785" s="61" t="s">
        <v>218</v>
      </c>
      <c r="B3785" s="62" t="s">
        <v>85</v>
      </c>
      <c r="C3785" s="63">
        <v>144043.35</v>
      </c>
      <c r="D3785" s="64">
        <v>45877</v>
      </c>
      <c r="E3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86" spans="1:5" x14ac:dyDescent="0.45">
      <c r="A3786" s="61" t="s">
        <v>218</v>
      </c>
      <c r="B3786" s="62" t="s">
        <v>87</v>
      </c>
      <c r="C3786" s="63">
        <v>219338.68</v>
      </c>
      <c r="D3786" s="64">
        <v>45519</v>
      </c>
      <c r="E3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7" spans="1:5" x14ac:dyDescent="0.45">
      <c r="A3787" s="61" t="s">
        <v>218</v>
      </c>
      <c r="B3787" s="62" t="s">
        <v>89</v>
      </c>
      <c r="C3787" s="63">
        <v>144778.18</v>
      </c>
      <c r="D3787" s="64">
        <v>45519</v>
      </c>
      <c r="E3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8" spans="1:5" x14ac:dyDescent="0.45">
      <c r="A3788" s="61" t="s">
        <v>218</v>
      </c>
      <c r="B3788" s="62" t="s">
        <v>91</v>
      </c>
      <c r="C3788" s="63">
        <v>144778.18</v>
      </c>
      <c r="D3788" s="64">
        <v>45762</v>
      </c>
      <c r="E3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89" spans="1:5" x14ac:dyDescent="0.45">
      <c r="A3789" s="61" t="s">
        <v>218</v>
      </c>
      <c r="B3789" s="62" t="s">
        <v>93</v>
      </c>
      <c r="C3789" s="63">
        <v>1376777.8</v>
      </c>
      <c r="D3789" s="64">
        <v>45519</v>
      </c>
      <c r="E3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90" spans="1:5" x14ac:dyDescent="0.45">
      <c r="A3790" s="61" t="s">
        <v>218</v>
      </c>
      <c r="B3790" s="62" t="s">
        <v>95</v>
      </c>
      <c r="C3790" s="63">
        <v>18505.080000000002</v>
      </c>
      <c r="D3790" s="64">
        <v>45961</v>
      </c>
      <c r="E3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91" spans="1:5" x14ac:dyDescent="0.45">
      <c r="A3791" s="61" t="s">
        <v>219</v>
      </c>
      <c r="B3791" s="62" t="s">
        <v>47</v>
      </c>
      <c r="C3791" s="63">
        <v>4321.79</v>
      </c>
      <c r="D3791" s="64">
        <v>45519</v>
      </c>
      <c r="E3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92" spans="1:5" x14ac:dyDescent="0.45">
      <c r="A3792" s="61" t="s">
        <v>219</v>
      </c>
      <c r="B3792" s="62" t="s">
        <v>49</v>
      </c>
      <c r="C3792" s="63">
        <v>4179.32</v>
      </c>
      <c r="D3792" s="64">
        <v>45519</v>
      </c>
      <c r="E3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93" spans="1:5" x14ac:dyDescent="0.45">
      <c r="A3793" s="61" t="s">
        <v>219</v>
      </c>
      <c r="B3793" s="62" t="s">
        <v>51</v>
      </c>
      <c r="C3793" s="63">
        <v>4179.32</v>
      </c>
      <c r="D3793" s="64">
        <v>45877</v>
      </c>
      <c r="E3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94" spans="1:5" x14ac:dyDescent="0.45">
      <c r="A3794" s="61" t="s">
        <v>219</v>
      </c>
      <c r="B3794" s="62" t="s">
        <v>53</v>
      </c>
      <c r="C3794" s="63">
        <v>4939.87</v>
      </c>
      <c r="D3794" s="64">
        <v>45519</v>
      </c>
      <c r="E3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95" spans="1:5" x14ac:dyDescent="0.45">
      <c r="A3795" s="61" t="s">
        <v>219</v>
      </c>
      <c r="B3795" s="62" t="s">
        <v>55</v>
      </c>
      <c r="C3795" s="63">
        <v>3872.57</v>
      </c>
      <c r="D3795" s="64">
        <v>45519</v>
      </c>
      <c r="E3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796" spans="1:5" x14ac:dyDescent="0.45">
      <c r="A3796" s="61" t="s">
        <v>219</v>
      </c>
      <c r="B3796" s="62" t="s">
        <v>57</v>
      </c>
      <c r="C3796" s="63">
        <v>7739</v>
      </c>
      <c r="D3796" s="64">
        <v>45877</v>
      </c>
      <c r="E3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797" spans="1:5" x14ac:dyDescent="0.45">
      <c r="A3797" s="61" t="s">
        <v>219</v>
      </c>
      <c r="B3797" s="62" t="s">
        <v>40</v>
      </c>
      <c r="C3797" s="63">
        <v>11560.34</v>
      </c>
      <c r="D3797" s="64">
        <v>44880</v>
      </c>
      <c r="E3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98" spans="1:5" x14ac:dyDescent="0.45">
      <c r="A3798" s="61" t="s">
        <v>219</v>
      </c>
      <c r="B3798" s="62" t="s">
        <v>41</v>
      </c>
      <c r="C3798" s="63">
        <v>12149.36</v>
      </c>
      <c r="D3798" s="64">
        <v>44925</v>
      </c>
      <c r="E3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799" spans="1:5" x14ac:dyDescent="0.45">
      <c r="A3799" s="61" t="s">
        <v>219</v>
      </c>
      <c r="B3799" s="62" t="s">
        <v>42</v>
      </c>
      <c r="C3799" s="63">
        <v>10237.969999999999</v>
      </c>
      <c r="D3799" s="64">
        <v>45140</v>
      </c>
      <c r="E3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00" spans="1:5" x14ac:dyDescent="0.45">
      <c r="A3800" s="61" t="s">
        <v>219</v>
      </c>
      <c r="B3800" s="62" t="s">
        <v>43</v>
      </c>
      <c r="C3800" s="63">
        <v>12949.3</v>
      </c>
      <c r="D3800" s="64">
        <v>45504</v>
      </c>
      <c r="E3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01" spans="1:5" x14ac:dyDescent="0.45">
      <c r="A3801" s="61" t="s">
        <v>219</v>
      </c>
      <c r="B3801" s="62" t="s">
        <v>44</v>
      </c>
      <c r="C3801" s="63">
        <v>12949.3</v>
      </c>
      <c r="D3801" s="64">
        <v>45877</v>
      </c>
      <c r="E3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02" spans="1:5" x14ac:dyDescent="0.45">
      <c r="A3802" s="61" t="s">
        <v>219</v>
      </c>
      <c r="B3802" s="62" t="s">
        <v>45</v>
      </c>
      <c r="C3802" s="63">
        <v>5751.44</v>
      </c>
      <c r="D3802" s="64">
        <v>45412</v>
      </c>
      <c r="E3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03" spans="1:5" x14ac:dyDescent="0.45">
      <c r="A3803" s="61" t="s">
        <v>219</v>
      </c>
      <c r="B3803" s="62" t="s">
        <v>66</v>
      </c>
      <c r="C3803" s="63">
        <v>4115.5600000000004</v>
      </c>
      <c r="D3803" s="64">
        <v>44985</v>
      </c>
      <c r="E3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04" spans="1:5" x14ac:dyDescent="0.45">
      <c r="A3804" s="61" t="s">
        <v>219</v>
      </c>
      <c r="B3804" s="62" t="s">
        <v>68</v>
      </c>
      <c r="C3804" s="63">
        <v>9601.68</v>
      </c>
      <c r="D3804" s="64">
        <v>44985</v>
      </c>
      <c r="E3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05" spans="1:5" x14ac:dyDescent="0.45">
      <c r="A3805" s="61" t="s">
        <v>219</v>
      </c>
      <c r="B3805" s="62" t="s">
        <v>70</v>
      </c>
      <c r="C3805" s="63">
        <v>7223.87</v>
      </c>
      <c r="D3805" s="64">
        <v>45127</v>
      </c>
      <c r="E3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06" spans="1:5" x14ac:dyDescent="0.45">
      <c r="A3806" s="61" t="s">
        <v>219</v>
      </c>
      <c r="B3806" s="62" t="s">
        <v>72</v>
      </c>
      <c r="C3806" s="63">
        <v>11318.87</v>
      </c>
      <c r="D3806" s="64">
        <v>45488</v>
      </c>
      <c r="E3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07" spans="1:5" x14ac:dyDescent="0.45">
      <c r="A3807" s="61" t="s">
        <v>219</v>
      </c>
      <c r="B3807" s="62" t="s">
        <v>74</v>
      </c>
      <c r="C3807" s="63">
        <v>12523.96</v>
      </c>
      <c r="D3807" s="64">
        <v>45853</v>
      </c>
      <c r="E3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08" spans="1:5" x14ac:dyDescent="0.45">
      <c r="A3808" s="61" t="s">
        <v>219</v>
      </c>
      <c r="B3808" s="62" t="s">
        <v>76</v>
      </c>
      <c r="C3808" s="63">
        <v>1633.57</v>
      </c>
      <c r="D3808" s="64">
        <v>45853</v>
      </c>
      <c r="E3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09" spans="1:5" x14ac:dyDescent="0.45">
      <c r="A3809" s="61" t="s">
        <v>219</v>
      </c>
      <c r="B3809" s="62" t="s">
        <v>78</v>
      </c>
      <c r="C3809" s="63">
        <v>1554.02</v>
      </c>
      <c r="D3809" s="64">
        <v>45853</v>
      </c>
      <c r="E3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0" spans="1:5" x14ac:dyDescent="0.45">
      <c r="A3810" s="61" t="s">
        <v>219</v>
      </c>
      <c r="B3810" s="62" t="s">
        <v>80</v>
      </c>
      <c r="C3810" s="63">
        <v>3119.87</v>
      </c>
      <c r="D3810" s="64">
        <v>45541</v>
      </c>
      <c r="E3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1" spans="1:5" x14ac:dyDescent="0.45">
      <c r="A3811" s="61" t="s">
        <v>219</v>
      </c>
      <c r="B3811" s="62" t="s">
        <v>81</v>
      </c>
      <c r="C3811" s="63">
        <v>3925.71</v>
      </c>
      <c r="D3811" s="64">
        <v>45519</v>
      </c>
      <c r="E3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2" spans="1:5" x14ac:dyDescent="0.45">
      <c r="A3812" s="61" t="s">
        <v>219</v>
      </c>
      <c r="B3812" s="62" t="s">
        <v>83</v>
      </c>
      <c r="C3812" s="63">
        <v>3806.07</v>
      </c>
      <c r="D3812" s="64">
        <v>45519</v>
      </c>
      <c r="E3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3" spans="1:5" x14ac:dyDescent="0.45">
      <c r="A3813" s="61" t="s">
        <v>219</v>
      </c>
      <c r="B3813" s="62" t="s">
        <v>85</v>
      </c>
      <c r="C3813" s="63">
        <v>3806.07</v>
      </c>
      <c r="D3813" s="64">
        <v>45877</v>
      </c>
      <c r="E3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14" spans="1:5" x14ac:dyDescent="0.45">
      <c r="A3814" s="61" t="s">
        <v>219</v>
      </c>
      <c r="B3814" s="62" t="s">
        <v>87</v>
      </c>
      <c r="C3814" s="63">
        <v>5795.6</v>
      </c>
      <c r="D3814" s="64">
        <v>45519</v>
      </c>
      <c r="E3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5" spans="1:5" x14ac:dyDescent="0.45">
      <c r="A3815" s="61" t="s">
        <v>219</v>
      </c>
      <c r="B3815" s="62" t="s">
        <v>89</v>
      </c>
      <c r="C3815" s="63">
        <v>3825.48</v>
      </c>
      <c r="D3815" s="64">
        <v>45519</v>
      </c>
      <c r="E3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6" spans="1:5" x14ac:dyDescent="0.45">
      <c r="A3816" s="61" t="s">
        <v>219</v>
      </c>
      <c r="B3816" s="62" t="s">
        <v>91</v>
      </c>
      <c r="C3816" s="63">
        <v>3825.48</v>
      </c>
      <c r="D3816" s="64">
        <v>45762</v>
      </c>
      <c r="E3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7" spans="1:5" x14ac:dyDescent="0.45">
      <c r="A3817" s="61" t="s">
        <v>219</v>
      </c>
      <c r="B3817" s="62" t="s">
        <v>93</v>
      </c>
      <c r="C3817" s="63">
        <v>36378.69</v>
      </c>
      <c r="D3817" s="64">
        <v>45519</v>
      </c>
      <c r="E3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18" spans="1:5" x14ac:dyDescent="0.45">
      <c r="A3818" s="61" t="s">
        <v>219</v>
      </c>
      <c r="B3818" s="62" t="s">
        <v>95</v>
      </c>
      <c r="C3818" s="63">
        <v>488.96</v>
      </c>
      <c r="D3818" s="64">
        <v>45961</v>
      </c>
      <c r="E3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19" spans="1:5" x14ac:dyDescent="0.45">
      <c r="A3819" s="61" t="s">
        <v>220</v>
      </c>
      <c r="B3819" s="62" t="s">
        <v>47</v>
      </c>
      <c r="C3819" s="63">
        <v>4414.41</v>
      </c>
      <c r="D3819" s="64">
        <v>45519</v>
      </c>
      <c r="E3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0" spans="1:5" x14ac:dyDescent="0.45">
      <c r="A3820" s="61" t="s">
        <v>220</v>
      </c>
      <c r="B3820" s="62" t="s">
        <v>48</v>
      </c>
      <c r="C3820" s="63">
        <v>1201.68</v>
      </c>
      <c r="D3820" s="64">
        <v>45519</v>
      </c>
      <c r="E3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1" spans="1:5" x14ac:dyDescent="0.45">
      <c r="A3821" s="61" t="s">
        <v>220</v>
      </c>
      <c r="B3821" s="62" t="s">
        <v>49</v>
      </c>
      <c r="C3821" s="63">
        <v>4268.8900000000003</v>
      </c>
      <c r="D3821" s="64">
        <v>45519</v>
      </c>
      <c r="E3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2" spans="1:5" x14ac:dyDescent="0.45">
      <c r="A3822" s="61" t="s">
        <v>220</v>
      </c>
      <c r="B3822" s="62" t="s">
        <v>50</v>
      </c>
      <c r="C3822" s="63">
        <v>1162.07</v>
      </c>
      <c r="D3822" s="64">
        <v>45519</v>
      </c>
      <c r="E3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3" spans="1:5" x14ac:dyDescent="0.45">
      <c r="A3823" s="61" t="s">
        <v>220</v>
      </c>
      <c r="B3823" s="62" t="s">
        <v>51</v>
      </c>
      <c r="C3823" s="63">
        <v>4268.8900000000003</v>
      </c>
      <c r="D3823" s="64">
        <v>45877</v>
      </c>
      <c r="E3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24" spans="1:5" x14ac:dyDescent="0.45">
      <c r="A3824" s="61" t="s">
        <v>220</v>
      </c>
      <c r="B3824" s="62" t="s">
        <v>52</v>
      </c>
      <c r="C3824" s="63">
        <v>1162.07</v>
      </c>
      <c r="D3824" s="64">
        <v>45877</v>
      </c>
      <c r="E3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25" spans="1:5" x14ac:dyDescent="0.45">
      <c r="A3825" s="61" t="s">
        <v>220</v>
      </c>
      <c r="B3825" s="62" t="s">
        <v>53</v>
      </c>
      <c r="C3825" s="63">
        <v>5045.74</v>
      </c>
      <c r="D3825" s="64">
        <v>45519</v>
      </c>
      <c r="E3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6" spans="1:5" x14ac:dyDescent="0.45">
      <c r="A3826" s="61" t="s">
        <v>220</v>
      </c>
      <c r="B3826" s="62" t="s">
        <v>54</v>
      </c>
      <c r="C3826" s="63">
        <v>1322.69</v>
      </c>
      <c r="D3826" s="64">
        <v>45519</v>
      </c>
      <c r="E3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7" spans="1:5" x14ac:dyDescent="0.45">
      <c r="A3827" s="61" t="s">
        <v>220</v>
      </c>
      <c r="B3827" s="62" t="s">
        <v>55</v>
      </c>
      <c r="C3827" s="63">
        <v>3955.57</v>
      </c>
      <c r="D3827" s="64">
        <v>45519</v>
      </c>
      <c r="E3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8" spans="1:5" x14ac:dyDescent="0.45">
      <c r="A3828" s="61" t="s">
        <v>220</v>
      </c>
      <c r="B3828" s="62" t="s">
        <v>56</v>
      </c>
      <c r="C3828" s="63">
        <v>1036.9100000000001</v>
      </c>
      <c r="D3828" s="64">
        <v>45519</v>
      </c>
      <c r="E3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29" spans="1:5" x14ac:dyDescent="0.45">
      <c r="A3829" s="61" t="s">
        <v>220</v>
      </c>
      <c r="B3829" s="62" t="s">
        <v>57</v>
      </c>
      <c r="C3829" s="63">
        <v>7904.86</v>
      </c>
      <c r="D3829" s="64">
        <v>45877</v>
      </c>
      <c r="E3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30" spans="1:5" x14ac:dyDescent="0.45">
      <c r="A3830" s="61" t="s">
        <v>220</v>
      </c>
      <c r="B3830" s="62" t="s">
        <v>58</v>
      </c>
      <c r="C3830" s="63">
        <v>2072.1799999999998</v>
      </c>
      <c r="D3830" s="64">
        <v>45877</v>
      </c>
      <c r="E3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31" spans="1:5" x14ac:dyDescent="0.45">
      <c r="A3831" s="61" t="s">
        <v>220</v>
      </c>
      <c r="B3831" s="62" t="s">
        <v>40</v>
      </c>
      <c r="C3831" s="63">
        <v>11808.1</v>
      </c>
      <c r="D3831" s="64">
        <v>44880</v>
      </c>
      <c r="E3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32" spans="1:5" x14ac:dyDescent="0.45">
      <c r="A3832" s="61" t="s">
        <v>220</v>
      </c>
      <c r="B3832" s="62" t="s">
        <v>59</v>
      </c>
      <c r="C3832" s="63">
        <v>2648.27</v>
      </c>
      <c r="D3832" s="64">
        <v>44880</v>
      </c>
      <c r="E3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33" spans="1:5" x14ac:dyDescent="0.45">
      <c r="A3833" s="61" t="s">
        <v>220</v>
      </c>
      <c r="B3833" s="62" t="s">
        <v>41</v>
      </c>
      <c r="C3833" s="63">
        <v>12409.74</v>
      </c>
      <c r="D3833" s="64">
        <v>44925</v>
      </c>
      <c r="E3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34" spans="1:5" x14ac:dyDescent="0.45">
      <c r="A3834" s="61" t="s">
        <v>220</v>
      </c>
      <c r="B3834" s="62" t="s">
        <v>60</v>
      </c>
      <c r="C3834" s="63">
        <v>2783.2</v>
      </c>
      <c r="D3834" s="64">
        <v>44925</v>
      </c>
      <c r="E3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35" spans="1:5" x14ac:dyDescent="0.45">
      <c r="A3835" s="61" t="s">
        <v>220</v>
      </c>
      <c r="B3835" s="62" t="s">
        <v>42</v>
      </c>
      <c r="C3835" s="63">
        <v>10457.39</v>
      </c>
      <c r="D3835" s="64">
        <v>45139</v>
      </c>
      <c r="E3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36" spans="1:5" x14ac:dyDescent="0.45">
      <c r="A3836" s="61" t="s">
        <v>220</v>
      </c>
      <c r="B3836" s="62" t="s">
        <v>61</v>
      </c>
      <c r="C3836" s="63">
        <v>2345.34</v>
      </c>
      <c r="D3836" s="64">
        <v>45139</v>
      </c>
      <c r="E3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37" spans="1:5" x14ac:dyDescent="0.45">
      <c r="A3837" s="61" t="s">
        <v>220</v>
      </c>
      <c r="B3837" s="62" t="s">
        <v>43</v>
      </c>
      <c r="C3837" s="63">
        <v>13226.83</v>
      </c>
      <c r="D3837" s="64">
        <v>45504</v>
      </c>
      <c r="E3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38" spans="1:5" x14ac:dyDescent="0.45">
      <c r="A3838" s="61" t="s">
        <v>220</v>
      </c>
      <c r="B3838" s="62" t="s">
        <v>62</v>
      </c>
      <c r="C3838" s="63">
        <v>19592.400000000001</v>
      </c>
      <c r="D3838" s="64">
        <v>45504</v>
      </c>
      <c r="E3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39" spans="1:5" x14ac:dyDescent="0.45">
      <c r="A3839" s="61" t="s">
        <v>220</v>
      </c>
      <c r="B3839" s="62" t="s">
        <v>63</v>
      </c>
      <c r="C3839" s="63">
        <v>2021.23</v>
      </c>
      <c r="D3839" s="64">
        <v>45504</v>
      </c>
      <c r="E3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40" spans="1:5" x14ac:dyDescent="0.45">
      <c r="A3840" s="61" t="s">
        <v>220</v>
      </c>
      <c r="B3840" s="62" t="s">
        <v>44</v>
      </c>
      <c r="C3840" s="63">
        <v>13226.83</v>
      </c>
      <c r="D3840" s="64">
        <v>45877</v>
      </c>
      <c r="E3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41" spans="1:5" x14ac:dyDescent="0.45">
      <c r="A3841" s="61" t="s">
        <v>220</v>
      </c>
      <c r="B3841" s="62" t="s">
        <v>64</v>
      </c>
      <c r="C3841" s="63">
        <v>2966.45</v>
      </c>
      <c r="D3841" s="64">
        <v>45877</v>
      </c>
      <c r="E3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42" spans="1:5" x14ac:dyDescent="0.45">
      <c r="A3842" s="61" t="s">
        <v>220</v>
      </c>
      <c r="B3842" s="62" t="s">
        <v>45</v>
      </c>
      <c r="C3842" s="63">
        <v>5874.71</v>
      </c>
      <c r="D3842" s="64">
        <v>45412</v>
      </c>
      <c r="E3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43" spans="1:5" x14ac:dyDescent="0.45">
      <c r="A3843" s="61" t="s">
        <v>220</v>
      </c>
      <c r="B3843" s="62" t="s">
        <v>65</v>
      </c>
      <c r="C3843" s="63">
        <v>1317.55</v>
      </c>
      <c r="D3843" s="64">
        <v>45412</v>
      </c>
      <c r="E3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44" spans="1:5" x14ac:dyDescent="0.45">
      <c r="A3844" s="61" t="s">
        <v>220</v>
      </c>
      <c r="B3844" s="62" t="s">
        <v>66</v>
      </c>
      <c r="C3844" s="63">
        <v>4203.76</v>
      </c>
      <c r="D3844" s="64">
        <v>44985</v>
      </c>
      <c r="E3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45" spans="1:5" x14ac:dyDescent="0.45">
      <c r="A3845" s="61" t="s">
        <v>220</v>
      </c>
      <c r="B3845" s="62" t="s">
        <v>67</v>
      </c>
      <c r="C3845" s="63">
        <v>942.8</v>
      </c>
      <c r="D3845" s="64">
        <v>44985</v>
      </c>
      <c r="E3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46" spans="1:5" x14ac:dyDescent="0.45">
      <c r="A3846" s="61" t="s">
        <v>220</v>
      </c>
      <c r="B3846" s="62" t="s">
        <v>68</v>
      </c>
      <c r="C3846" s="63">
        <v>9807.4599999999991</v>
      </c>
      <c r="D3846" s="64">
        <v>44985</v>
      </c>
      <c r="E3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47" spans="1:5" x14ac:dyDescent="0.45">
      <c r="A3847" s="61" t="s">
        <v>220</v>
      </c>
      <c r="B3847" s="62" t="s">
        <v>69</v>
      </c>
      <c r="C3847" s="63">
        <v>2199.5700000000002</v>
      </c>
      <c r="D3847" s="64">
        <v>44985</v>
      </c>
      <c r="E3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48" spans="1:5" x14ac:dyDescent="0.45">
      <c r="A3848" s="61" t="s">
        <v>220</v>
      </c>
      <c r="B3848" s="62" t="s">
        <v>70</v>
      </c>
      <c r="C3848" s="63">
        <v>7378.69</v>
      </c>
      <c r="D3848" s="64">
        <v>45127</v>
      </c>
      <c r="E3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49" spans="1:5" x14ac:dyDescent="0.45">
      <c r="A3849" s="61" t="s">
        <v>220</v>
      </c>
      <c r="B3849" s="62" t="s">
        <v>71</v>
      </c>
      <c r="C3849" s="63">
        <v>1654.86</v>
      </c>
      <c r="D3849" s="64">
        <v>45127</v>
      </c>
      <c r="E3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50" spans="1:5" x14ac:dyDescent="0.45">
      <c r="A3850" s="61" t="s">
        <v>220</v>
      </c>
      <c r="B3850" s="62" t="s">
        <v>72</v>
      </c>
      <c r="C3850" s="63">
        <v>11561.45</v>
      </c>
      <c r="D3850" s="64">
        <v>45488</v>
      </c>
      <c r="E3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51" spans="1:5" x14ac:dyDescent="0.45">
      <c r="A3851" s="61" t="s">
        <v>220</v>
      </c>
      <c r="B3851" s="62" t="s">
        <v>73</v>
      </c>
      <c r="C3851" s="63">
        <v>2592.9499999999998</v>
      </c>
      <c r="D3851" s="64">
        <v>45488</v>
      </c>
      <c r="E3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52" spans="1:5" x14ac:dyDescent="0.45">
      <c r="A3852" s="61" t="s">
        <v>220</v>
      </c>
      <c r="B3852" s="62" t="s">
        <v>74</v>
      </c>
      <c r="C3852" s="63">
        <v>12792.37</v>
      </c>
      <c r="D3852" s="64">
        <v>45853</v>
      </c>
      <c r="E3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3" spans="1:5" x14ac:dyDescent="0.45">
      <c r="A3853" s="61" t="s">
        <v>220</v>
      </c>
      <c r="B3853" s="62" t="s">
        <v>75</v>
      </c>
      <c r="C3853" s="63">
        <v>2869.02</v>
      </c>
      <c r="D3853" s="64">
        <v>45853</v>
      </c>
      <c r="E3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4" spans="1:5" x14ac:dyDescent="0.45">
      <c r="A3854" s="61" t="s">
        <v>220</v>
      </c>
      <c r="B3854" s="62" t="s">
        <v>76</v>
      </c>
      <c r="C3854" s="63">
        <v>1668.58</v>
      </c>
      <c r="D3854" s="64">
        <v>45853</v>
      </c>
      <c r="E3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5" spans="1:5" x14ac:dyDescent="0.45">
      <c r="A3855" s="61" t="s">
        <v>220</v>
      </c>
      <c r="B3855" s="62" t="s">
        <v>77</v>
      </c>
      <c r="C3855" s="63">
        <v>437.4</v>
      </c>
      <c r="D3855" s="64">
        <v>45853</v>
      </c>
      <c r="E3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6" spans="1:5" x14ac:dyDescent="0.45">
      <c r="A3856" s="61" t="s">
        <v>220</v>
      </c>
      <c r="B3856" s="62" t="s">
        <v>78</v>
      </c>
      <c r="C3856" s="63">
        <v>1587.32</v>
      </c>
      <c r="D3856" s="64">
        <v>45853</v>
      </c>
      <c r="E3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7" spans="1:5" x14ac:dyDescent="0.45">
      <c r="A3857" s="61" t="s">
        <v>220</v>
      </c>
      <c r="B3857" s="62" t="s">
        <v>79</v>
      </c>
      <c r="C3857" s="63">
        <v>416.1</v>
      </c>
      <c r="D3857" s="64">
        <v>45853</v>
      </c>
      <c r="E3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8" spans="1:5" x14ac:dyDescent="0.45">
      <c r="A3858" s="61" t="s">
        <v>220</v>
      </c>
      <c r="B3858" s="62" t="s">
        <v>80</v>
      </c>
      <c r="C3858" s="63">
        <v>4022.1</v>
      </c>
      <c r="D3858" s="64">
        <v>45546</v>
      </c>
      <c r="E3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59" spans="1:5" x14ac:dyDescent="0.45">
      <c r="A3859" s="61" t="s">
        <v>220</v>
      </c>
      <c r="B3859" s="62" t="s">
        <v>81</v>
      </c>
      <c r="C3859" s="63">
        <v>4009.85</v>
      </c>
      <c r="D3859" s="64">
        <v>45519</v>
      </c>
      <c r="E3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0" spans="1:5" x14ac:dyDescent="0.45">
      <c r="A3860" s="61" t="s">
        <v>220</v>
      </c>
      <c r="B3860" s="62" t="s">
        <v>82</v>
      </c>
      <c r="C3860" s="63">
        <v>1091.55</v>
      </c>
      <c r="D3860" s="64">
        <v>45519</v>
      </c>
      <c r="E3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1" spans="1:5" x14ac:dyDescent="0.45">
      <c r="A3861" s="61" t="s">
        <v>220</v>
      </c>
      <c r="B3861" s="62" t="s">
        <v>83</v>
      </c>
      <c r="C3861" s="63">
        <v>3887.64</v>
      </c>
      <c r="D3861" s="64">
        <v>45519</v>
      </c>
      <c r="E3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2" spans="1:5" x14ac:dyDescent="0.45">
      <c r="A3862" s="61" t="s">
        <v>220</v>
      </c>
      <c r="B3862" s="62" t="s">
        <v>84</v>
      </c>
      <c r="C3862" s="63">
        <v>1058.28</v>
      </c>
      <c r="D3862" s="64">
        <v>45519</v>
      </c>
      <c r="E3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3" spans="1:5" x14ac:dyDescent="0.45">
      <c r="A3863" s="61" t="s">
        <v>220</v>
      </c>
      <c r="B3863" s="62" t="s">
        <v>85</v>
      </c>
      <c r="C3863" s="63">
        <v>3887.64</v>
      </c>
      <c r="D3863" s="64">
        <v>45877</v>
      </c>
      <c r="E3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64" spans="1:5" x14ac:dyDescent="0.45">
      <c r="A3864" s="61" t="s">
        <v>220</v>
      </c>
      <c r="B3864" s="62" t="s">
        <v>86</v>
      </c>
      <c r="C3864" s="63">
        <v>1058.28</v>
      </c>
      <c r="D3864" s="64">
        <v>45877</v>
      </c>
      <c r="E3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65" spans="1:5" x14ac:dyDescent="0.45">
      <c r="A3865" s="61" t="s">
        <v>220</v>
      </c>
      <c r="B3865" s="62" t="s">
        <v>87</v>
      </c>
      <c r="C3865" s="63">
        <v>5919.81</v>
      </c>
      <c r="D3865" s="64">
        <v>45519</v>
      </c>
      <c r="E3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6" spans="1:5" x14ac:dyDescent="0.45">
      <c r="A3866" s="61" t="s">
        <v>220</v>
      </c>
      <c r="B3866" s="62" t="s">
        <v>88</v>
      </c>
      <c r="C3866" s="63">
        <v>1551.82</v>
      </c>
      <c r="D3866" s="64">
        <v>45519</v>
      </c>
      <c r="E3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7" spans="1:5" x14ac:dyDescent="0.45">
      <c r="A3867" s="61" t="s">
        <v>220</v>
      </c>
      <c r="B3867" s="62" t="s">
        <v>89</v>
      </c>
      <c r="C3867" s="63">
        <v>3907.47</v>
      </c>
      <c r="D3867" s="64">
        <v>45519</v>
      </c>
      <c r="E3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8" spans="1:5" x14ac:dyDescent="0.45">
      <c r="A3868" s="61" t="s">
        <v>220</v>
      </c>
      <c r="B3868" s="62" t="s">
        <v>90</v>
      </c>
      <c r="C3868" s="63">
        <v>1024.3</v>
      </c>
      <c r="D3868" s="64">
        <v>45519</v>
      </c>
      <c r="E3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69" spans="1:5" x14ac:dyDescent="0.45">
      <c r="A3869" s="61" t="s">
        <v>220</v>
      </c>
      <c r="B3869" s="62" t="s">
        <v>91</v>
      </c>
      <c r="C3869" s="63">
        <v>3907.47</v>
      </c>
      <c r="D3869" s="64">
        <v>45762</v>
      </c>
      <c r="E3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70" spans="1:5" x14ac:dyDescent="0.45">
      <c r="A3870" s="61" t="s">
        <v>220</v>
      </c>
      <c r="B3870" s="62" t="s">
        <v>92</v>
      </c>
      <c r="C3870" s="63">
        <v>1024.3</v>
      </c>
      <c r="D3870" s="64">
        <v>45762</v>
      </c>
      <c r="E3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71" spans="1:5" x14ac:dyDescent="0.45">
      <c r="A3871" s="61" t="s">
        <v>220</v>
      </c>
      <c r="B3871" s="62" t="s">
        <v>93</v>
      </c>
      <c r="C3871" s="63">
        <v>37158.35</v>
      </c>
      <c r="D3871" s="64">
        <v>45519</v>
      </c>
      <c r="E3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72" spans="1:5" x14ac:dyDescent="0.45">
      <c r="A3872" s="61" t="s">
        <v>220</v>
      </c>
      <c r="B3872" s="62" t="s">
        <v>94</v>
      </c>
      <c r="C3872" s="63">
        <v>9740.67</v>
      </c>
      <c r="D3872" s="64">
        <v>45519</v>
      </c>
      <c r="E3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73" spans="1:5" x14ac:dyDescent="0.45">
      <c r="A3873" s="61" t="s">
        <v>220</v>
      </c>
      <c r="B3873" s="62" t="s">
        <v>95</v>
      </c>
      <c r="C3873" s="63">
        <v>499.44</v>
      </c>
      <c r="D3873" s="64">
        <v>45961</v>
      </c>
      <c r="E3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74" spans="1:5" x14ac:dyDescent="0.45">
      <c r="A3874" s="61" t="s">
        <v>220</v>
      </c>
      <c r="B3874" s="62" t="s">
        <v>96</v>
      </c>
      <c r="C3874" s="63">
        <v>130.91999999999999</v>
      </c>
      <c r="D3874" s="64">
        <v>45961</v>
      </c>
      <c r="E3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75" spans="1:5" x14ac:dyDescent="0.45">
      <c r="A3875" s="61" t="s">
        <v>221</v>
      </c>
      <c r="B3875" s="62" t="s">
        <v>40</v>
      </c>
      <c r="C3875" s="63">
        <v>2671.76</v>
      </c>
      <c r="D3875" s="64">
        <v>44880</v>
      </c>
      <c r="E3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76" spans="1:5" x14ac:dyDescent="0.45">
      <c r="A3876" s="61" t="s">
        <v>221</v>
      </c>
      <c r="B3876" s="62" t="s">
        <v>41</v>
      </c>
      <c r="C3876" s="63">
        <v>2807.89</v>
      </c>
      <c r="D3876" s="64">
        <v>44925</v>
      </c>
      <c r="E3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77" spans="1:5" x14ac:dyDescent="0.45">
      <c r="A3877" s="61" t="s">
        <v>221</v>
      </c>
      <c r="B3877" s="62" t="s">
        <v>66</v>
      </c>
      <c r="C3877" s="63">
        <v>951.16</v>
      </c>
      <c r="D3877" s="64">
        <v>44985</v>
      </c>
      <c r="E3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78" spans="1:5" x14ac:dyDescent="0.45">
      <c r="A3878" s="61" t="s">
        <v>221</v>
      </c>
      <c r="B3878" s="62" t="s">
        <v>68</v>
      </c>
      <c r="C3878" s="63">
        <v>2219.08</v>
      </c>
      <c r="D3878" s="64">
        <v>44985</v>
      </c>
      <c r="E3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79" spans="1:5" x14ac:dyDescent="0.45">
      <c r="A3879" s="61" t="s">
        <v>222</v>
      </c>
      <c r="B3879" s="62" t="s">
        <v>47</v>
      </c>
      <c r="C3879" s="63">
        <v>9238.07</v>
      </c>
      <c r="D3879" s="64">
        <v>45519</v>
      </c>
      <c r="E3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80" spans="1:5" x14ac:dyDescent="0.45">
      <c r="A3880" s="61" t="s">
        <v>222</v>
      </c>
      <c r="B3880" s="62" t="s">
        <v>49</v>
      </c>
      <c r="C3880" s="63">
        <v>8933.5400000000009</v>
      </c>
      <c r="D3880" s="64">
        <v>45519</v>
      </c>
      <c r="E3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81" spans="1:5" x14ac:dyDescent="0.45">
      <c r="A3881" s="61" t="s">
        <v>222</v>
      </c>
      <c r="B3881" s="62" t="s">
        <v>51</v>
      </c>
      <c r="C3881" s="63">
        <v>8933.5400000000009</v>
      </c>
      <c r="D3881" s="64">
        <v>45877</v>
      </c>
      <c r="E3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82" spans="1:5" x14ac:dyDescent="0.45">
      <c r="A3882" s="61" t="s">
        <v>222</v>
      </c>
      <c r="B3882" s="62" t="s">
        <v>53</v>
      </c>
      <c r="C3882" s="63">
        <v>10559.26</v>
      </c>
      <c r="D3882" s="64">
        <v>45519</v>
      </c>
      <c r="E3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83" spans="1:5" x14ac:dyDescent="0.45">
      <c r="A3883" s="61" t="s">
        <v>222</v>
      </c>
      <c r="B3883" s="62" t="s">
        <v>55</v>
      </c>
      <c r="C3883" s="63">
        <v>8277.84</v>
      </c>
      <c r="D3883" s="64">
        <v>45519</v>
      </c>
      <c r="E3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84" spans="1:5" x14ac:dyDescent="0.45">
      <c r="A3884" s="61" t="s">
        <v>222</v>
      </c>
      <c r="B3884" s="62" t="s">
        <v>57</v>
      </c>
      <c r="C3884" s="63">
        <v>16542.57</v>
      </c>
      <c r="D3884" s="64">
        <v>45877</v>
      </c>
      <c r="E3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85" spans="1:5" x14ac:dyDescent="0.45">
      <c r="A3885" s="61" t="s">
        <v>222</v>
      </c>
      <c r="B3885" s="62" t="s">
        <v>40</v>
      </c>
      <c r="C3885" s="63">
        <v>24710.92</v>
      </c>
      <c r="D3885" s="64">
        <v>44880</v>
      </c>
      <c r="E3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86" spans="1:5" x14ac:dyDescent="0.45">
      <c r="A3886" s="61" t="s">
        <v>222</v>
      </c>
      <c r="B3886" s="62" t="s">
        <v>41</v>
      </c>
      <c r="C3886" s="63">
        <v>25969.97</v>
      </c>
      <c r="D3886" s="64">
        <v>44925</v>
      </c>
      <c r="E3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87" spans="1:5" x14ac:dyDescent="0.45">
      <c r="A3887" s="61" t="s">
        <v>222</v>
      </c>
      <c r="B3887" s="62" t="s">
        <v>42</v>
      </c>
      <c r="C3887" s="63">
        <v>21884.27</v>
      </c>
      <c r="D3887" s="64">
        <v>45140</v>
      </c>
      <c r="E3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88" spans="1:5" x14ac:dyDescent="0.45">
      <c r="A3888" s="61" t="s">
        <v>222</v>
      </c>
      <c r="B3888" s="62" t="s">
        <v>43</v>
      </c>
      <c r="C3888" s="63">
        <v>27679.9</v>
      </c>
      <c r="D3888" s="64">
        <v>45504</v>
      </c>
      <c r="E3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89" spans="1:5" x14ac:dyDescent="0.45">
      <c r="A3889" s="61" t="s">
        <v>222</v>
      </c>
      <c r="B3889" s="62" t="s">
        <v>44</v>
      </c>
      <c r="C3889" s="63">
        <v>27679.9</v>
      </c>
      <c r="D3889" s="64">
        <v>45877</v>
      </c>
      <c r="E3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890" spans="1:5" x14ac:dyDescent="0.45">
      <c r="A3890" s="61" t="s">
        <v>222</v>
      </c>
      <c r="B3890" s="62" t="s">
        <v>45</v>
      </c>
      <c r="C3890" s="63">
        <v>12294.05</v>
      </c>
      <c r="D3890" s="64">
        <v>45412</v>
      </c>
      <c r="E3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91" spans="1:5" x14ac:dyDescent="0.45">
      <c r="A3891" s="61" t="s">
        <v>222</v>
      </c>
      <c r="B3891" s="62" t="s">
        <v>66</v>
      </c>
      <c r="C3891" s="63">
        <v>8797.25</v>
      </c>
      <c r="D3891" s="64">
        <v>44985</v>
      </c>
      <c r="E3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92" spans="1:5" x14ac:dyDescent="0.45">
      <c r="A3892" s="61" t="s">
        <v>222</v>
      </c>
      <c r="B3892" s="62" t="s">
        <v>68</v>
      </c>
      <c r="C3892" s="63">
        <v>20524.150000000001</v>
      </c>
      <c r="D3892" s="64">
        <v>44985</v>
      </c>
      <c r="E3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93" spans="1:5" x14ac:dyDescent="0.45">
      <c r="A3893" s="61" t="s">
        <v>222</v>
      </c>
      <c r="B3893" s="62" t="s">
        <v>70</v>
      </c>
      <c r="C3893" s="63">
        <v>15441.45</v>
      </c>
      <c r="D3893" s="64">
        <v>45127</v>
      </c>
      <c r="E3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894" spans="1:5" x14ac:dyDescent="0.45">
      <c r="A3894" s="61" t="s">
        <v>222</v>
      </c>
      <c r="B3894" s="62" t="s">
        <v>72</v>
      </c>
      <c r="C3894" s="63">
        <v>24194.75</v>
      </c>
      <c r="D3894" s="64">
        <v>45488</v>
      </c>
      <c r="E3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895" spans="1:5" x14ac:dyDescent="0.45">
      <c r="A3895" s="61" t="s">
        <v>222</v>
      </c>
      <c r="B3895" s="62" t="s">
        <v>74</v>
      </c>
      <c r="C3895" s="63">
        <v>26770.7</v>
      </c>
      <c r="D3895" s="64">
        <v>45853</v>
      </c>
      <c r="E3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96" spans="1:5" x14ac:dyDescent="0.45">
      <c r="A3896" s="61" t="s">
        <v>222</v>
      </c>
      <c r="B3896" s="62" t="s">
        <v>76</v>
      </c>
      <c r="C3896" s="63">
        <v>3491.84</v>
      </c>
      <c r="D3896" s="64">
        <v>45853</v>
      </c>
      <c r="E3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97" spans="1:5" x14ac:dyDescent="0.45">
      <c r="A3897" s="61" t="s">
        <v>222</v>
      </c>
      <c r="B3897" s="62" t="s">
        <v>78</v>
      </c>
      <c r="C3897" s="63">
        <v>3321.81</v>
      </c>
      <c r="D3897" s="64">
        <v>45853</v>
      </c>
      <c r="E3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98" spans="1:5" x14ac:dyDescent="0.45">
      <c r="A3898" s="61" t="s">
        <v>222</v>
      </c>
      <c r="B3898" s="62" t="s">
        <v>80</v>
      </c>
      <c r="C3898" s="63">
        <v>6668.9</v>
      </c>
      <c r="D3898" s="64">
        <v>45541</v>
      </c>
      <c r="E3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899" spans="1:5" x14ac:dyDescent="0.45">
      <c r="A3899" s="61" t="s">
        <v>222</v>
      </c>
      <c r="B3899" s="62" t="s">
        <v>81</v>
      </c>
      <c r="C3899" s="63">
        <v>8391.44</v>
      </c>
      <c r="D3899" s="64">
        <v>45519</v>
      </c>
      <c r="E3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0" spans="1:5" x14ac:dyDescent="0.45">
      <c r="A3900" s="61" t="s">
        <v>222</v>
      </c>
      <c r="B3900" s="62" t="s">
        <v>83</v>
      </c>
      <c r="C3900" s="63">
        <v>8135.69</v>
      </c>
      <c r="D3900" s="64">
        <v>45519</v>
      </c>
      <c r="E3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1" spans="1:5" x14ac:dyDescent="0.45">
      <c r="A3901" s="61" t="s">
        <v>222</v>
      </c>
      <c r="B3901" s="62" t="s">
        <v>85</v>
      </c>
      <c r="C3901" s="63">
        <v>8135.69</v>
      </c>
      <c r="D3901" s="64">
        <v>45877</v>
      </c>
      <c r="E3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02" spans="1:5" x14ac:dyDescent="0.45">
      <c r="A3902" s="61" t="s">
        <v>222</v>
      </c>
      <c r="B3902" s="62" t="s">
        <v>87</v>
      </c>
      <c r="C3902" s="63">
        <v>12388.44</v>
      </c>
      <c r="D3902" s="64">
        <v>45519</v>
      </c>
      <c r="E3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3" spans="1:5" x14ac:dyDescent="0.45">
      <c r="A3903" s="61" t="s">
        <v>222</v>
      </c>
      <c r="B3903" s="62" t="s">
        <v>89</v>
      </c>
      <c r="C3903" s="63">
        <v>8177.2</v>
      </c>
      <c r="D3903" s="64">
        <v>45519</v>
      </c>
      <c r="E3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4" spans="1:5" x14ac:dyDescent="0.45">
      <c r="A3904" s="61" t="s">
        <v>222</v>
      </c>
      <c r="B3904" s="62" t="s">
        <v>91</v>
      </c>
      <c r="C3904" s="63">
        <v>8177.2</v>
      </c>
      <c r="D3904" s="64">
        <v>45762</v>
      </c>
      <c r="E3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5" spans="1:5" x14ac:dyDescent="0.45">
      <c r="A3905" s="61" t="s">
        <v>222</v>
      </c>
      <c r="B3905" s="62" t="s">
        <v>93</v>
      </c>
      <c r="C3905" s="63">
        <v>77761.59</v>
      </c>
      <c r="D3905" s="64">
        <v>45519</v>
      </c>
      <c r="E3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6" spans="1:5" x14ac:dyDescent="0.45">
      <c r="A3906" s="61" t="s">
        <v>222</v>
      </c>
      <c r="B3906" s="62" t="s">
        <v>95</v>
      </c>
      <c r="C3906" s="63">
        <v>1045.18</v>
      </c>
      <c r="D3906" s="64">
        <v>45961</v>
      </c>
      <c r="E3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07" spans="1:5" x14ac:dyDescent="0.45">
      <c r="A3907" s="61" t="s">
        <v>223</v>
      </c>
      <c r="B3907" s="62" t="s">
        <v>47</v>
      </c>
      <c r="C3907" s="63">
        <v>65743.839999999997</v>
      </c>
      <c r="D3907" s="64">
        <v>45519</v>
      </c>
      <c r="E3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8" spans="1:5" x14ac:dyDescent="0.45">
      <c r="A3908" s="61" t="s">
        <v>223</v>
      </c>
      <c r="B3908" s="62" t="s">
        <v>48</v>
      </c>
      <c r="C3908" s="63">
        <v>17896.650000000001</v>
      </c>
      <c r="D3908" s="64">
        <v>45519</v>
      </c>
      <c r="E3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09" spans="1:5" x14ac:dyDescent="0.45">
      <c r="A3909" s="61" t="s">
        <v>223</v>
      </c>
      <c r="B3909" s="62" t="s">
        <v>49</v>
      </c>
      <c r="C3909" s="63">
        <v>63576.62</v>
      </c>
      <c r="D3909" s="64">
        <v>45519</v>
      </c>
      <c r="E3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0" spans="1:5" x14ac:dyDescent="0.45">
      <c r="A3910" s="61" t="s">
        <v>223</v>
      </c>
      <c r="B3910" s="62" t="s">
        <v>50</v>
      </c>
      <c r="C3910" s="63">
        <v>17306.689999999999</v>
      </c>
      <c r="D3910" s="64">
        <v>45519</v>
      </c>
      <c r="E3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1" spans="1:5" x14ac:dyDescent="0.45">
      <c r="A3911" s="61" t="s">
        <v>223</v>
      </c>
      <c r="B3911" s="62" t="s">
        <v>51</v>
      </c>
      <c r="C3911" s="63">
        <v>63576.62</v>
      </c>
      <c r="D3911" s="64">
        <v>45877</v>
      </c>
      <c r="E3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12" spans="1:5" x14ac:dyDescent="0.45">
      <c r="A3912" s="61" t="s">
        <v>223</v>
      </c>
      <c r="B3912" s="62" t="s">
        <v>52</v>
      </c>
      <c r="C3912" s="63">
        <v>17306.689999999999</v>
      </c>
      <c r="D3912" s="64">
        <v>45877</v>
      </c>
      <c r="E3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13" spans="1:5" x14ac:dyDescent="0.45">
      <c r="A3913" s="61" t="s">
        <v>223</v>
      </c>
      <c r="B3913" s="62" t="s">
        <v>53</v>
      </c>
      <c r="C3913" s="63">
        <v>75146.240000000005</v>
      </c>
      <c r="D3913" s="64">
        <v>45519</v>
      </c>
      <c r="E3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4" spans="1:5" x14ac:dyDescent="0.45">
      <c r="A3914" s="61" t="s">
        <v>223</v>
      </c>
      <c r="B3914" s="62" t="s">
        <v>54</v>
      </c>
      <c r="C3914" s="63">
        <v>19698.8</v>
      </c>
      <c r="D3914" s="64">
        <v>45519</v>
      </c>
      <c r="E3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5" spans="1:5" x14ac:dyDescent="0.45">
      <c r="A3915" s="61" t="s">
        <v>223</v>
      </c>
      <c r="B3915" s="62" t="s">
        <v>55</v>
      </c>
      <c r="C3915" s="63">
        <v>58910.25</v>
      </c>
      <c r="D3915" s="64">
        <v>45519</v>
      </c>
      <c r="E3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6" spans="1:5" x14ac:dyDescent="0.45">
      <c r="A3916" s="61" t="s">
        <v>223</v>
      </c>
      <c r="B3916" s="62" t="s">
        <v>56</v>
      </c>
      <c r="C3916" s="63">
        <v>15442.71</v>
      </c>
      <c r="D3916" s="64">
        <v>45519</v>
      </c>
      <c r="E3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17" spans="1:5" x14ac:dyDescent="0.45">
      <c r="A3917" s="61" t="s">
        <v>223</v>
      </c>
      <c r="B3917" s="62" t="s">
        <v>57</v>
      </c>
      <c r="C3917" s="63">
        <v>117727.16</v>
      </c>
      <c r="D3917" s="64">
        <v>45877</v>
      </c>
      <c r="E3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18" spans="1:5" x14ac:dyDescent="0.45">
      <c r="A3918" s="61" t="s">
        <v>223</v>
      </c>
      <c r="B3918" s="62" t="s">
        <v>58</v>
      </c>
      <c r="C3918" s="63">
        <v>30860.94</v>
      </c>
      <c r="D3918" s="64">
        <v>45877</v>
      </c>
      <c r="E3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19" spans="1:5" x14ac:dyDescent="0.45">
      <c r="A3919" s="61" t="s">
        <v>223</v>
      </c>
      <c r="B3919" s="62" t="s">
        <v>40</v>
      </c>
      <c r="C3919" s="63">
        <v>175858.15</v>
      </c>
      <c r="D3919" s="64">
        <v>44880</v>
      </c>
      <c r="E3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20" spans="1:5" x14ac:dyDescent="0.45">
      <c r="A3920" s="61" t="s">
        <v>223</v>
      </c>
      <c r="B3920" s="62" t="s">
        <v>59</v>
      </c>
      <c r="C3920" s="63">
        <v>46099.37</v>
      </c>
      <c r="D3920" s="64">
        <v>44880</v>
      </c>
      <c r="E3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21" spans="1:5" x14ac:dyDescent="0.45">
      <c r="A3921" s="61" t="s">
        <v>223</v>
      </c>
      <c r="B3921" s="62" t="s">
        <v>41</v>
      </c>
      <c r="C3921" s="63">
        <v>184818.35</v>
      </c>
      <c r="D3921" s="64">
        <v>44925</v>
      </c>
      <c r="E3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22" spans="1:5" x14ac:dyDescent="0.45">
      <c r="A3922" s="61" t="s">
        <v>223</v>
      </c>
      <c r="B3922" s="62" t="s">
        <v>60</v>
      </c>
      <c r="C3922" s="63">
        <v>48448.19</v>
      </c>
      <c r="D3922" s="64">
        <v>44925</v>
      </c>
      <c r="E3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23" spans="1:5" x14ac:dyDescent="0.45">
      <c r="A3923" s="61" t="s">
        <v>223</v>
      </c>
      <c r="B3923" s="62" t="s">
        <v>42</v>
      </c>
      <c r="C3923" s="63">
        <v>165478.12</v>
      </c>
      <c r="D3923" s="64">
        <v>45139</v>
      </c>
      <c r="E3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24" spans="1:5" x14ac:dyDescent="0.45">
      <c r="A3924" s="61" t="s">
        <v>223</v>
      </c>
      <c r="B3924" s="62" t="s">
        <v>61</v>
      </c>
      <c r="C3924" s="63">
        <v>34929.1</v>
      </c>
      <c r="D3924" s="64">
        <v>45139</v>
      </c>
      <c r="E3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25" spans="1:5" x14ac:dyDescent="0.45">
      <c r="A3925" s="61" t="s">
        <v>223</v>
      </c>
      <c r="B3925" s="62" t="s">
        <v>43</v>
      </c>
      <c r="C3925" s="63">
        <v>209301.79</v>
      </c>
      <c r="D3925" s="64">
        <v>45504</v>
      </c>
      <c r="E3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26" spans="1:5" x14ac:dyDescent="0.45">
      <c r="A3926" s="61" t="s">
        <v>223</v>
      </c>
      <c r="B3926" s="62" t="s">
        <v>62</v>
      </c>
      <c r="C3926" s="63">
        <v>400</v>
      </c>
      <c r="D3926" s="64">
        <v>45504</v>
      </c>
      <c r="E3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27" spans="1:5" x14ac:dyDescent="0.45">
      <c r="A3927" s="61" t="s">
        <v>223</v>
      </c>
      <c r="B3927" s="62" t="s">
        <v>63</v>
      </c>
      <c r="C3927" s="63">
        <v>30102.17</v>
      </c>
      <c r="D3927" s="64">
        <v>45504</v>
      </c>
      <c r="E3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28" spans="1:5" x14ac:dyDescent="0.45">
      <c r="A3928" s="61" t="s">
        <v>223</v>
      </c>
      <c r="B3928" s="62" t="s">
        <v>44</v>
      </c>
      <c r="C3928" s="63">
        <v>209301.79</v>
      </c>
      <c r="D3928" s="64">
        <v>45877</v>
      </c>
      <c r="E3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29" spans="1:5" x14ac:dyDescent="0.45">
      <c r="A3929" s="61" t="s">
        <v>223</v>
      </c>
      <c r="B3929" s="62" t="s">
        <v>64</v>
      </c>
      <c r="C3929" s="63">
        <v>44179.39</v>
      </c>
      <c r="D3929" s="64">
        <v>45877</v>
      </c>
      <c r="E3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30" spans="1:5" x14ac:dyDescent="0.45">
      <c r="A3930" s="61" t="s">
        <v>223</v>
      </c>
      <c r="B3930" s="62" t="s">
        <v>45</v>
      </c>
      <c r="C3930" s="63">
        <v>92961.56</v>
      </c>
      <c r="D3930" s="64">
        <v>45412</v>
      </c>
      <c r="E3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31" spans="1:5" x14ac:dyDescent="0.45">
      <c r="A3931" s="61" t="s">
        <v>223</v>
      </c>
      <c r="B3931" s="62" t="s">
        <v>65</v>
      </c>
      <c r="C3931" s="63">
        <v>19622.3</v>
      </c>
      <c r="D3931" s="64">
        <v>45412</v>
      </c>
      <c r="E3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32" spans="1:5" x14ac:dyDescent="0.45">
      <c r="A3932" s="61" t="s">
        <v>223</v>
      </c>
      <c r="B3932" s="62" t="s">
        <v>66</v>
      </c>
      <c r="C3932" s="63">
        <v>62606.63</v>
      </c>
      <c r="D3932" s="64">
        <v>44985</v>
      </c>
      <c r="E3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3" spans="1:5" x14ac:dyDescent="0.45">
      <c r="A3933" s="61" t="s">
        <v>223</v>
      </c>
      <c r="B3933" s="62" t="s">
        <v>67</v>
      </c>
      <c r="C3933" s="63">
        <v>14041.12</v>
      </c>
      <c r="D3933" s="64">
        <v>44985</v>
      </c>
      <c r="E3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4" spans="1:5" x14ac:dyDescent="0.45">
      <c r="A3934" s="61" t="s">
        <v>223</v>
      </c>
      <c r="B3934" s="62" t="s">
        <v>68</v>
      </c>
      <c r="C3934" s="63">
        <v>146062.54</v>
      </c>
      <c r="D3934" s="64">
        <v>44985</v>
      </c>
      <c r="E3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5" spans="1:5" x14ac:dyDescent="0.45">
      <c r="A3935" s="61" t="s">
        <v>223</v>
      </c>
      <c r="B3935" s="62" t="s">
        <v>69</v>
      </c>
      <c r="C3935" s="63">
        <v>32758.22</v>
      </c>
      <c r="D3935" s="64">
        <v>44985</v>
      </c>
      <c r="E3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6" spans="1:5" x14ac:dyDescent="0.45">
      <c r="A3936" s="61" t="s">
        <v>223</v>
      </c>
      <c r="B3936" s="62" t="s">
        <v>70</v>
      </c>
      <c r="C3936" s="63">
        <v>109890.89</v>
      </c>
      <c r="D3936" s="64">
        <v>45127</v>
      </c>
      <c r="E3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7" spans="1:5" x14ac:dyDescent="0.45">
      <c r="A3937" s="61" t="s">
        <v>223</v>
      </c>
      <c r="B3937" s="62" t="s">
        <v>71</v>
      </c>
      <c r="C3937" s="63">
        <v>24645.82</v>
      </c>
      <c r="D3937" s="64">
        <v>45127</v>
      </c>
      <c r="E3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38" spans="1:5" x14ac:dyDescent="0.45">
      <c r="A3938" s="61" t="s">
        <v>223</v>
      </c>
      <c r="B3938" s="62" t="s">
        <v>72</v>
      </c>
      <c r="C3938" s="63">
        <v>172184.76</v>
      </c>
      <c r="D3938" s="64">
        <v>45488</v>
      </c>
      <c r="E3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39" spans="1:5" x14ac:dyDescent="0.45">
      <c r="A3939" s="61" t="s">
        <v>223</v>
      </c>
      <c r="B3939" s="62" t="s">
        <v>73</v>
      </c>
      <c r="C3939" s="63">
        <v>38616.79</v>
      </c>
      <c r="D3939" s="64">
        <v>45488</v>
      </c>
      <c r="E3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40" spans="1:5" x14ac:dyDescent="0.45">
      <c r="A3940" s="61" t="s">
        <v>223</v>
      </c>
      <c r="B3940" s="62" t="s">
        <v>74</v>
      </c>
      <c r="C3940" s="63">
        <v>190516.82</v>
      </c>
      <c r="D3940" s="64">
        <v>45853</v>
      </c>
      <c r="E3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1" spans="1:5" x14ac:dyDescent="0.45">
      <c r="A3941" s="61" t="s">
        <v>223</v>
      </c>
      <c r="B3941" s="62" t="s">
        <v>75</v>
      </c>
      <c r="C3941" s="63">
        <v>42728.23</v>
      </c>
      <c r="D3941" s="64">
        <v>45853</v>
      </c>
      <c r="E3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2" spans="1:5" x14ac:dyDescent="0.45">
      <c r="A3942" s="61" t="s">
        <v>223</v>
      </c>
      <c r="B3942" s="62" t="s">
        <v>76</v>
      </c>
      <c r="C3942" s="63">
        <v>24850.1</v>
      </c>
      <c r="D3942" s="64">
        <v>45853</v>
      </c>
      <c r="E3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3" spans="1:5" x14ac:dyDescent="0.45">
      <c r="A3943" s="61" t="s">
        <v>223</v>
      </c>
      <c r="B3943" s="62" t="s">
        <v>77</v>
      </c>
      <c r="C3943" s="63">
        <v>6514.19</v>
      </c>
      <c r="D3943" s="64">
        <v>45853</v>
      </c>
      <c r="E3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4" spans="1:5" x14ac:dyDescent="0.45">
      <c r="A3944" s="61" t="s">
        <v>223</v>
      </c>
      <c r="B3944" s="62" t="s">
        <v>78</v>
      </c>
      <c r="C3944" s="63">
        <v>23640.03</v>
      </c>
      <c r="D3944" s="64">
        <v>45853</v>
      </c>
      <c r="E3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5" spans="1:5" x14ac:dyDescent="0.45">
      <c r="A3945" s="61" t="s">
        <v>223</v>
      </c>
      <c r="B3945" s="62" t="s">
        <v>79</v>
      </c>
      <c r="C3945" s="63">
        <v>6196.99</v>
      </c>
      <c r="D3945" s="64">
        <v>45853</v>
      </c>
      <c r="E3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6" spans="1:5" x14ac:dyDescent="0.45">
      <c r="A3946" s="61" t="s">
        <v>223</v>
      </c>
      <c r="B3946" s="62" t="s">
        <v>80</v>
      </c>
      <c r="C3946" s="63">
        <v>63857.08</v>
      </c>
      <c r="D3946" s="64">
        <v>45546</v>
      </c>
      <c r="E3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7" spans="1:5" x14ac:dyDescent="0.45">
      <c r="A3947" s="61" t="s">
        <v>223</v>
      </c>
      <c r="B3947" s="62" t="s">
        <v>81</v>
      </c>
      <c r="C3947" s="63">
        <v>59718.67</v>
      </c>
      <c r="D3947" s="64">
        <v>45519</v>
      </c>
      <c r="E3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8" spans="1:5" x14ac:dyDescent="0.45">
      <c r="A3948" s="61" t="s">
        <v>223</v>
      </c>
      <c r="B3948" s="62" t="s">
        <v>82</v>
      </c>
      <c r="C3948" s="63">
        <v>16256.49</v>
      </c>
      <c r="D3948" s="64">
        <v>45519</v>
      </c>
      <c r="E3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49" spans="1:5" x14ac:dyDescent="0.45">
      <c r="A3949" s="61" t="s">
        <v>223</v>
      </c>
      <c r="B3949" s="62" t="s">
        <v>83</v>
      </c>
      <c r="C3949" s="63">
        <v>57898.62</v>
      </c>
      <c r="D3949" s="64">
        <v>45519</v>
      </c>
      <c r="E3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0" spans="1:5" x14ac:dyDescent="0.45">
      <c r="A3950" s="61" t="s">
        <v>223</v>
      </c>
      <c r="B3950" s="62" t="s">
        <v>84</v>
      </c>
      <c r="C3950" s="63">
        <v>15761.04</v>
      </c>
      <c r="D3950" s="64">
        <v>45519</v>
      </c>
      <c r="E3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1" spans="1:5" x14ac:dyDescent="0.45">
      <c r="A3951" s="61" t="s">
        <v>223</v>
      </c>
      <c r="B3951" s="62" t="s">
        <v>85</v>
      </c>
      <c r="C3951" s="63">
        <v>57898.62</v>
      </c>
      <c r="D3951" s="64">
        <v>45877</v>
      </c>
      <c r="E3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52" spans="1:5" x14ac:dyDescent="0.45">
      <c r="A3952" s="61" t="s">
        <v>223</v>
      </c>
      <c r="B3952" s="62" t="s">
        <v>86</v>
      </c>
      <c r="C3952" s="63">
        <v>15761.04</v>
      </c>
      <c r="D3952" s="64">
        <v>45877</v>
      </c>
      <c r="E3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53" spans="1:5" x14ac:dyDescent="0.45">
      <c r="A3953" s="61" t="s">
        <v>223</v>
      </c>
      <c r="B3953" s="62" t="s">
        <v>87</v>
      </c>
      <c r="C3953" s="63">
        <v>88163.78</v>
      </c>
      <c r="D3953" s="64">
        <v>45519</v>
      </c>
      <c r="E3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4" spans="1:5" x14ac:dyDescent="0.45">
      <c r="A3954" s="61" t="s">
        <v>223</v>
      </c>
      <c r="B3954" s="62" t="s">
        <v>88</v>
      </c>
      <c r="C3954" s="63">
        <v>23111.21</v>
      </c>
      <c r="D3954" s="64">
        <v>45519</v>
      </c>
      <c r="E3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5" spans="1:5" x14ac:dyDescent="0.45">
      <c r="A3955" s="61" t="s">
        <v>223</v>
      </c>
      <c r="B3955" s="62" t="s">
        <v>89</v>
      </c>
      <c r="C3955" s="63">
        <v>58193.98</v>
      </c>
      <c r="D3955" s="64">
        <v>45519</v>
      </c>
      <c r="E3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6" spans="1:5" x14ac:dyDescent="0.45">
      <c r="A3956" s="61" t="s">
        <v>223</v>
      </c>
      <c r="B3956" s="62" t="s">
        <v>90</v>
      </c>
      <c r="C3956" s="63">
        <v>15254.94</v>
      </c>
      <c r="D3956" s="64">
        <v>45519</v>
      </c>
      <c r="E3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7" spans="1:5" x14ac:dyDescent="0.45">
      <c r="A3957" s="61" t="s">
        <v>223</v>
      </c>
      <c r="B3957" s="62" t="s">
        <v>91</v>
      </c>
      <c r="C3957" s="63">
        <v>58193.98</v>
      </c>
      <c r="D3957" s="64">
        <v>45762</v>
      </c>
      <c r="E3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8" spans="1:5" x14ac:dyDescent="0.45">
      <c r="A3958" s="61" t="s">
        <v>223</v>
      </c>
      <c r="B3958" s="62" t="s">
        <v>92</v>
      </c>
      <c r="C3958" s="63">
        <v>15254.94</v>
      </c>
      <c r="D3958" s="64">
        <v>45762</v>
      </c>
      <c r="E3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59" spans="1:5" x14ac:dyDescent="0.45">
      <c r="A3959" s="61" t="s">
        <v>223</v>
      </c>
      <c r="B3959" s="62" t="s">
        <v>93</v>
      </c>
      <c r="C3959" s="63">
        <v>553399.57999999996</v>
      </c>
      <c r="D3959" s="64">
        <v>45519</v>
      </c>
      <c r="E3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0" spans="1:5" x14ac:dyDescent="0.45">
      <c r="A3960" s="61" t="s">
        <v>223</v>
      </c>
      <c r="B3960" s="62" t="s">
        <v>94</v>
      </c>
      <c r="C3960" s="63">
        <v>145067.9</v>
      </c>
      <c r="D3960" s="64">
        <v>45519</v>
      </c>
      <c r="E3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1" spans="1:5" x14ac:dyDescent="0.45">
      <c r="A3961" s="61" t="s">
        <v>223</v>
      </c>
      <c r="B3961" s="62" t="s">
        <v>95</v>
      </c>
      <c r="C3961" s="63">
        <v>7438.17</v>
      </c>
      <c r="D3961" s="64">
        <v>45961</v>
      </c>
      <c r="E3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62" spans="1:5" x14ac:dyDescent="0.45">
      <c r="A3962" s="61" t="s">
        <v>223</v>
      </c>
      <c r="B3962" s="62" t="s">
        <v>96</v>
      </c>
      <c r="C3962" s="63">
        <v>1949.84</v>
      </c>
      <c r="D3962" s="64">
        <v>45961</v>
      </c>
      <c r="E3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63" spans="1:5" x14ac:dyDescent="0.45">
      <c r="A3963" s="61" t="s">
        <v>224</v>
      </c>
      <c r="B3963" s="62" t="s">
        <v>47</v>
      </c>
      <c r="C3963" s="63">
        <v>4595.72</v>
      </c>
      <c r="D3963" s="64">
        <v>45519</v>
      </c>
      <c r="E3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4" spans="1:5" x14ac:dyDescent="0.45">
      <c r="A3964" s="61" t="s">
        <v>224</v>
      </c>
      <c r="B3964" s="62" t="s">
        <v>49</v>
      </c>
      <c r="C3964" s="63">
        <v>4444.22</v>
      </c>
      <c r="D3964" s="64">
        <v>45519</v>
      </c>
      <c r="E3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5" spans="1:5" x14ac:dyDescent="0.45">
      <c r="A3965" s="61" t="s">
        <v>224</v>
      </c>
      <c r="B3965" s="62" t="s">
        <v>51</v>
      </c>
      <c r="C3965" s="63">
        <v>4444.22</v>
      </c>
      <c r="D3965" s="64">
        <v>45877</v>
      </c>
      <c r="E3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66" spans="1:5" x14ac:dyDescent="0.45">
      <c r="A3966" s="61" t="s">
        <v>224</v>
      </c>
      <c r="B3966" s="62" t="s">
        <v>53</v>
      </c>
      <c r="C3966" s="63">
        <v>5252.98</v>
      </c>
      <c r="D3966" s="64">
        <v>45519</v>
      </c>
      <c r="E3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7" spans="1:5" x14ac:dyDescent="0.45">
      <c r="A3967" s="61" t="s">
        <v>224</v>
      </c>
      <c r="B3967" s="62" t="s">
        <v>55</v>
      </c>
      <c r="C3967" s="63">
        <v>4118.03</v>
      </c>
      <c r="D3967" s="64">
        <v>45519</v>
      </c>
      <c r="E3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68" spans="1:5" x14ac:dyDescent="0.45">
      <c r="A3968" s="61" t="s">
        <v>224</v>
      </c>
      <c r="B3968" s="62" t="s">
        <v>57</v>
      </c>
      <c r="C3968" s="63">
        <v>8229.5300000000007</v>
      </c>
      <c r="D3968" s="64">
        <v>45877</v>
      </c>
      <c r="E3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69" spans="1:5" x14ac:dyDescent="0.45">
      <c r="A3969" s="61" t="s">
        <v>224</v>
      </c>
      <c r="B3969" s="62" t="s">
        <v>40</v>
      </c>
      <c r="C3969" s="63">
        <v>12293.08</v>
      </c>
      <c r="D3969" s="64">
        <v>44880</v>
      </c>
      <c r="E3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70" spans="1:5" x14ac:dyDescent="0.45">
      <c r="A3970" s="61" t="s">
        <v>224</v>
      </c>
      <c r="B3970" s="62" t="s">
        <v>41</v>
      </c>
      <c r="C3970" s="63">
        <v>12919.43</v>
      </c>
      <c r="D3970" s="64">
        <v>44925</v>
      </c>
      <c r="E3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71" spans="1:5" x14ac:dyDescent="0.45">
      <c r="A3971" s="61" t="s">
        <v>224</v>
      </c>
      <c r="B3971" s="62" t="s">
        <v>42</v>
      </c>
      <c r="C3971" s="63">
        <v>10886.89</v>
      </c>
      <c r="D3971" s="64">
        <v>45139</v>
      </c>
      <c r="E3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72" spans="1:5" x14ac:dyDescent="0.45">
      <c r="A3972" s="61" t="s">
        <v>224</v>
      </c>
      <c r="B3972" s="62" t="s">
        <v>43</v>
      </c>
      <c r="C3972" s="63">
        <v>13770.08</v>
      </c>
      <c r="D3972" s="64">
        <v>45504</v>
      </c>
      <c r="E3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73" spans="1:5" x14ac:dyDescent="0.45">
      <c r="A3973" s="61" t="s">
        <v>224</v>
      </c>
      <c r="B3973" s="62" t="s">
        <v>44</v>
      </c>
      <c r="C3973" s="63">
        <v>13770.08</v>
      </c>
      <c r="D3973" s="64">
        <v>45877</v>
      </c>
      <c r="E3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74" spans="1:5" x14ac:dyDescent="0.45">
      <c r="A3974" s="61" t="s">
        <v>224</v>
      </c>
      <c r="B3974" s="62" t="s">
        <v>45</v>
      </c>
      <c r="C3974" s="63">
        <v>6115.99</v>
      </c>
      <c r="D3974" s="64">
        <v>45412</v>
      </c>
      <c r="E3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75" spans="1:5" x14ac:dyDescent="0.45">
      <c r="A3975" s="61" t="s">
        <v>224</v>
      </c>
      <c r="B3975" s="62" t="s">
        <v>76</v>
      </c>
      <c r="C3975" s="63">
        <v>1737.11</v>
      </c>
      <c r="D3975" s="64">
        <v>45853</v>
      </c>
      <c r="E3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76" spans="1:5" x14ac:dyDescent="0.45">
      <c r="A3976" s="61" t="s">
        <v>224</v>
      </c>
      <c r="B3976" s="62" t="s">
        <v>78</v>
      </c>
      <c r="C3976" s="63">
        <v>1652.52</v>
      </c>
      <c r="D3976" s="64">
        <v>45853</v>
      </c>
      <c r="E3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77" spans="1:5" x14ac:dyDescent="0.45">
      <c r="A3977" s="61" t="s">
        <v>224</v>
      </c>
      <c r="B3977" s="62" t="s">
        <v>81</v>
      </c>
      <c r="C3977" s="63">
        <v>4174.54</v>
      </c>
      <c r="D3977" s="64">
        <v>45519</v>
      </c>
      <c r="E3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78" spans="1:5" x14ac:dyDescent="0.45">
      <c r="A3978" s="61" t="s">
        <v>224</v>
      </c>
      <c r="B3978" s="62" t="s">
        <v>83</v>
      </c>
      <c r="C3978" s="63">
        <v>4047.31</v>
      </c>
      <c r="D3978" s="64">
        <v>45519</v>
      </c>
      <c r="E3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79" spans="1:5" x14ac:dyDescent="0.45">
      <c r="A3979" s="61" t="s">
        <v>224</v>
      </c>
      <c r="B3979" s="62" t="s">
        <v>85</v>
      </c>
      <c r="C3979" s="63">
        <v>4047.31</v>
      </c>
      <c r="D3979" s="64">
        <v>45877</v>
      </c>
      <c r="E3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80" spans="1:5" x14ac:dyDescent="0.45">
      <c r="A3980" s="61" t="s">
        <v>224</v>
      </c>
      <c r="B3980" s="62" t="s">
        <v>87</v>
      </c>
      <c r="C3980" s="63">
        <v>6162.95</v>
      </c>
      <c r="D3980" s="64">
        <v>45519</v>
      </c>
      <c r="E3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1" spans="1:5" x14ac:dyDescent="0.45">
      <c r="A3981" s="61" t="s">
        <v>224</v>
      </c>
      <c r="B3981" s="62" t="s">
        <v>89</v>
      </c>
      <c r="C3981" s="63">
        <v>4067.96</v>
      </c>
      <c r="D3981" s="64">
        <v>45519</v>
      </c>
      <c r="E3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2" spans="1:5" x14ac:dyDescent="0.45">
      <c r="A3982" s="61" t="s">
        <v>224</v>
      </c>
      <c r="B3982" s="62" t="s">
        <v>91</v>
      </c>
      <c r="C3982" s="63">
        <v>4067.96</v>
      </c>
      <c r="D3982" s="64">
        <v>45762</v>
      </c>
      <c r="E3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3" spans="1:5" x14ac:dyDescent="0.45">
      <c r="A3983" s="61" t="s">
        <v>224</v>
      </c>
      <c r="B3983" s="62" t="s">
        <v>93</v>
      </c>
      <c r="C3983" s="63">
        <v>38684.5</v>
      </c>
      <c r="D3983" s="64">
        <v>45519</v>
      </c>
      <c r="E3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4" spans="1:5" x14ac:dyDescent="0.45">
      <c r="A3984" s="61" t="s">
        <v>224</v>
      </c>
      <c r="B3984" s="62" t="s">
        <v>95</v>
      </c>
      <c r="C3984" s="63">
        <v>519.95000000000005</v>
      </c>
      <c r="D3984" s="64">
        <v>45961</v>
      </c>
      <c r="E3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85" spans="1:5" x14ac:dyDescent="0.45">
      <c r="A3985" s="61" t="s">
        <v>225</v>
      </c>
      <c r="B3985" s="62" t="s">
        <v>47</v>
      </c>
      <c r="C3985" s="63">
        <v>3296.03</v>
      </c>
      <c r="D3985" s="64">
        <v>45519</v>
      </c>
      <c r="E3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6" spans="1:5" x14ac:dyDescent="0.45">
      <c r="A3986" s="61" t="s">
        <v>225</v>
      </c>
      <c r="B3986" s="62" t="s">
        <v>49</v>
      </c>
      <c r="C3986" s="63">
        <v>3187.37</v>
      </c>
      <c r="D3986" s="64">
        <v>45519</v>
      </c>
      <c r="E3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7" spans="1:5" x14ac:dyDescent="0.45">
      <c r="A3987" s="61" t="s">
        <v>225</v>
      </c>
      <c r="B3987" s="62" t="s">
        <v>51</v>
      </c>
      <c r="C3987" s="63">
        <v>3187.37</v>
      </c>
      <c r="D3987" s="64">
        <v>45877</v>
      </c>
      <c r="E3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88" spans="1:5" x14ac:dyDescent="0.45">
      <c r="A3988" s="61" t="s">
        <v>225</v>
      </c>
      <c r="B3988" s="62" t="s">
        <v>53</v>
      </c>
      <c r="C3988" s="63">
        <v>3767.41</v>
      </c>
      <c r="D3988" s="64">
        <v>45519</v>
      </c>
      <c r="E3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89" spans="1:5" x14ac:dyDescent="0.45">
      <c r="A3989" s="61" t="s">
        <v>225</v>
      </c>
      <c r="B3989" s="62" t="s">
        <v>55</v>
      </c>
      <c r="C3989" s="63">
        <v>2953.43</v>
      </c>
      <c r="D3989" s="64">
        <v>45519</v>
      </c>
      <c r="E3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3990" spans="1:5" x14ac:dyDescent="0.45">
      <c r="A3990" s="61" t="s">
        <v>225</v>
      </c>
      <c r="B3990" s="62" t="s">
        <v>57</v>
      </c>
      <c r="C3990" s="63">
        <v>5902.18</v>
      </c>
      <c r="D3990" s="64">
        <v>45877</v>
      </c>
      <c r="E3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91" spans="1:5" x14ac:dyDescent="0.45">
      <c r="A3991" s="61" t="s">
        <v>225</v>
      </c>
      <c r="B3991" s="62" t="s">
        <v>40</v>
      </c>
      <c r="C3991" s="63">
        <v>8816.5400000000009</v>
      </c>
      <c r="D3991" s="64">
        <v>44880</v>
      </c>
      <c r="E3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92" spans="1:5" x14ac:dyDescent="0.45">
      <c r="A3992" s="61" t="s">
        <v>225</v>
      </c>
      <c r="B3992" s="62" t="s">
        <v>41</v>
      </c>
      <c r="C3992" s="63">
        <v>9265.76</v>
      </c>
      <c r="D3992" s="64">
        <v>44925</v>
      </c>
      <c r="E3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93" spans="1:5" x14ac:dyDescent="0.45">
      <c r="A3993" s="61" t="s">
        <v>225</v>
      </c>
      <c r="B3993" s="62" t="s">
        <v>42</v>
      </c>
      <c r="C3993" s="63">
        <v>7808.03</v>
      </c>
      <c r="D3993" s="64">
        <v>45139</v>
      </c>
      <c r="E3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94" spans="1:5" x14ac:dyDescent="0.45">
      <c r="A3994" s="61" t="s">
        <v>225</v>
      </c>
      <c r="B3994" s="62" t="s">
        <v>43</v>
      </c>
      <c r="C3994" s="63">
        <v>9875.84</v>
      </c>
      <c r="D3994" s="64">
        <v>45504</v>
      </c>
      <c r="E3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95" spans="1:5" x14ac:dyDescent="0.45">
      <c r="A3995" s="61" t="s">
        <v>225</v>
      </c>
      <c r="B3995" s="62" t="s">
        <v>44</v>
      </c>
      <c r="C3995" s="63">
        <v>9875.84</v>
      </c>
      <c r="D3995" s="64">
        <v>45877</v>
      </c>
      <c r="E3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3996" spans="1:5" x14ac:dyDescent="0.45">
      <c r="A3996" s="61" t="s">
        <v>225</v>
      </c>
      <c r="B3996" s="62" t="s">
        <v>45</v>
      </c>
      <c r="C3996" s="63">
        <v>4386.3599999999997</v>
      </c>
      <c r="D3996" s="64">
        <v>45412</v>
      </c>
      <c r="E3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97" spans="1:5" x14ac:dyDescent="0.45">
      <c r="A3997" s="61" t="s">
        <v>225</v>
      </c>
      <c r="B3997" s="62" t="s">
        <v>70</v>
      </c>
      <c r="C3997" s="63">
        <v>5509.31</v>
      </c>
      <c r="D3997" s="64">
        <v>45127</v>
      </c>
      <c r="E3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3998" spans="1:5" x14ac:dyDescent="0.45">
      <c r="A3998" s="61" t="s">
        <v>225</v>
      </c>
      <c r="B3998" s="62" t="s">
        <v>72</v>
      </c>
      <c r="C3998" s="63">
        <v>8632.3799999999992</v>
      </c>
      <c r="D3998" s="64">
        <v>45488</v>
      </c>
      <c r="E3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3999" spans="1:5" x14ac:dyDescent="0.45">
      <c r="A3999" s="61" t="s">
        <v>225</v>
      </c>
      <c r="B3999" s="62" t="s">
        <v>74</v>
      </c>
      <c r="C3999" s="63">
        <v>9551.44</v>
      </c>
      <c r="D3999" s="64">
        <v>45853</v>
      </c>
      <c r="E3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0" spans="1:5" x14ac:dyDescent="0.45">
      <c r="A4000" s="61" t="s">
        <v>225</v>
      </c>
      <c r="B4000" s="62" t="s">
        <v>76</v>
      </c>
      <c r="C4000" s="63">
        <v>1245.8399999999999</v>
      </c>
      <c r="D4000" s="64">
        <v>45853</v>
      </c>
      <c r="E4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1" spans="1:5" x14ac:dyDescent="0.45">
      <c r="A4001" s="61" t="s">
        <v>225</v>
      </c>
      <c r="B4001" s="62" t="s">
        <v>78</v>
      </c>
      <c r="C4001" s="63">
        <v>1185.18</v>
      </c>
      <c r="D4001" s="64">
        <v>45853</v>
      </c>
      <c r="E4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2" spans="1:5" x14ac:dyDescent="0.45">
      <c r="A4002" s="61" t="s">
        <v>225</v>
      </c>
      <c r="B4002" s="62" t="s">
        <v>80</v>
      </c>
      <c r="C4002" s="63">
        <v>2379.38</v>
      </c>
      <c r="D4002" s="64">
        <v>45546</v>
      </c>
      <c r="E4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3" spans="1:5" x14ac:dyDescent="0.45">
      <c r="A4003" s="61" t="s">
        <v>225</v>
      </c>
      <c r="B4003" s="62" t="s">
        <v>81</v>
      </c>
      <c r="C4003" s="63">
        <v>2993.96</v>
      </c>
      <c r="D4003" s="64">
        <v>45519</v>
      </c>
      <c r="E4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4" spans="1:5" x14ac:dyDescent="0.45">
      <c r="A4004" s="61" t="s">
        <v>225</v>
      </c>
      <c r="B4004" s="62" t="s">
        <v>83</v>
      </c>
      <c r="C4004" s="63">
        <v>2902.71</v>
      </c>
      <c r="D4004" s="64">
        <v>45519</v>
      </c>
      <c r="E4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5" spans="1:5" x14ac:dyDescent="0.45">
      <c r="A4005" s="61" t="s">
        <v>225</v>
      </c>
      <c r="B4005" s="62" t="s">
        <v>85</v>
      </c>
      <c r="C4005" s="63">
        <v>2902.71</v>
      </c>
      <c r="D4005" s="64">
        <v>45877</v>
      </c>
      <c r="E4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06" spans="1:5" x14ac:dyDescent="0.45">
      <c r="A4006" s="61" t="s">
        <v>225</v>
      </c>
      <c r="B4006" s="62" t="s">
        <v>87</v>
      </c>
      <c r="C4006" s="63">
        <v>4420.04</v>
      </c>
      <c r="D4006" s="64">
        <v>45519</v>
      </c>
      <c r="E4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7" spans="1:5" x14ac:dyDescent="0.45">
      <c r="A4007" s="61" t="s">
        <v>225</v>
      </c>
      <c r="B4007" s="62" t="s">
        <v>89</v>
      </c>
      <c r="C4007" s="63">
        <v>2917.52</v>
      </c>
      <c r="D4007" s="64">
        <v>45519</v>
      </c>
      <c r="E4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8" spans="1:5" x14ac:dyDescent="0.45">
      <c r="A4008" s="61" t="s">
        <v>225</v>
      </c>
      <c r="B4008" s="62" t="s">
        <v>91</v>
      </c>
      <c r="C4008" s="63">
        <v>2917.52</v>
      </c>
      <c r="D4008" s="64">
        <v>45762</v>
      </c>
      <c r="E4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09" spans="1:5" x14ac:dyDescent="0.45">
      <c r="A4009" s="61" t="s">
        <v>225</v>
      </c>
      <c r="B4009" s="62" t="s">
        <v>93</v>
      </c>
      <c r="C4009" s="63">
        <v>27744.35</v>
      </c>
      <c r="D4009" s="64">
        <v>45519</v>
      </c>
      <c r="E4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0" spans="1:5" x14ac:dyDescent="0.45">
      <c r="A4010" s="61" t="s">
        <v>225</v>
      </c>
      <c r="B4010" s="62" t="s">
        <v>95</v>
      </c>
      <c r="C4010" s="63">
        <v>372.91</v>
      </c>
      <c r="D4010" s="64">
        <v>45961</v>
      </c>
      <c r="E4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11" spans="1:5" x14ac:dyDescent="0.45">
      <c r="A4011" s="61" t="s">
        <v>226</v>
      </c>
      <c r="B4011" s="62" t="s">
        <v>47</v>
      </c>
      <c r="C4011" s="63">
        <v>1427.13</v>
      </c>
      <c r="D4011" s="64">
        <v>45519</v>
      </c>
      <c r="E4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2" spans="1:5" x14ac:dyDescent="0.45">
      <c r="A4012" s="61" t="s">
        <v>226</v>
      </c>
      <c r="B4012" s="62" t="s">
        <v>49</v>
      </c>
      <c r="C4012" s="63">
        <v>1380.08</v>
      </c>
      <c r="D4012" s="64">
        <v>45519</v>
      </c>
      <c r="E4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3" spans="1:5" x14ac:dyDescent="0.45">
      <c r="A4013" s="61" t="s">
        <v>226</v>
      </c>
      <c r="B4013" s="62" t="s">
        <v>51</v>
      </c>
      <c r="C4013" s="63">
        <v>1380.08</v>
      </c>
      <c r="D4013" s="64">
        <v>45877</v>
      </c>
      <c r="E4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14" spans="1:5" x14ac:dyDescent="0.45">
      <c r="A4014" s="61" t="s">
        <v>226</v>
      </c>
      <c r="B4014" s="62" t="s">
        <v>53</v>
      </c>
      <c r="C4014" s="63">
        <v>1631.23</v>
      </c>
      <c r="D4014" s="64">
        <v>45519</v>
      </c>
      <c r="E4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5" spans="1:5" x14ac:dyDescent="0.45">
      <c r="A4015" s="61" t="s">
        <v>226</v>
      </c>
      <c r="B4015" s="62" t="s">
        <v>55</v>
      </c>
      <c r="C4015" s="63">
        <v>1278.79</v>
      </c>
      <c r="D4015" s="64">
        <v>45519</v>
      </c>
      <c r="E4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16" spans="1:5" x14ac:dyDescent="0.45">
      <c r="A4016" s="61" t="s">
        <v>226</v>
      </c>
      <c r="B4016" s="62" t="s">
        <v>57</v>
      </c>
      <c r="C4016" s="63">
        <v>2555.5500000000002</v>
      </c>
      <c r="D4016" s="64">
        <v>45877</v>
      </c>
      <c r="E4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17" spans="1:5" x14ac:dyDescent="0.45">
      <c r="A4017" s="61" t="s">
        <v>226</v>
      </c>
      <c r="B4017" s="62" t="s">
        <v>40</v>
      </c>
      <c r="C4017" s="63">
        <v>3817.43</v>
      </c>
      <c r="D4017" s="64">
        <v>44880</v>
      </c>
      <c r="E4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18" spans="1:5" x14ac:dyDescent="0.45">
      <c r="A4018" s="61" t="s">
        <v>226</v>
      </c>
      <c r="B4018" s="62" t="s">
        <v>41</v>
      </c>
      <c r="C4018" s="63">
        <v>4011.93</v>
      </c>
      <c r="D4018" s="64">
        <v>44925</v>
      </c>
      <c r="E4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19" spans="1:5" x14ac:dyDescent="0.45">
      <c r="A4019" s="61" t="s">
        <v>226</v>
      </c>
      <c r="B4019" s="62" t="s">
        <v>42</v>
      </c>
      <c r="C4019" s="63">
        <v>3380.76</v>
      </c>
      <c r="D4019" s="64">
        <v>45140</v>
      </c>
      <c r="E4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20" spans="1:5" x14ac:dyDescent="0.45">
      <c r="A4020" s="61" t="s">
        <v>226</v>
      </c>
      <c r="B4020" s="62" t="s">
        <v>43</v>
      </c>
      <c r="C4020" s="63">
        <v>4276.08</v>
      </c>
      <c r="D4020" s="64">
        <v>45504</v>
      </c>
      <c r="E4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21" spans="1:5" x14ac:dyDescent="0.45">
      <c r="A4021" s="61" t="s">
        <v>226</v>
      </c>
      <c r="B4021" s="62" t="s">
        <v>44</v>
      </c>
      <c r="C4021" s="63">
        <v>4276.08</v>
      </c>
      <c r="D4021" s="64">
        <v>45877</v>
      </c>
      <c r="E4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22" spans="1:5" x14ac:dyDescent="0.45">
      <c r="A4022" s="61" t="s">
        <v>226</v>
      </c>
      <c r="B4022" s="62" t="s">
        <v>45</v>
      </c>
      <c r="C4022" s="63">
        <v>1899.23</v>
      </c>
      <c r="D4022" s="64">
        <v>45412</v>
      </c>
      <c r="E4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23" spans="1:5" x14ac:dyDescent="0.45">
      <c r="A4023" s="61" t="s">
        <v>226</v>
      </c>
      <c r="B4023" s="62" t="s">
        <v>66</v>
      </c>
      <c r="C4023" s="63">
        <v>1359.03</v>
      </c>
      <c r="D4023" s="64">
        <v>44985</v>
      </c>
      <c r="E4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24" spans="1:5" x14ac:dyDescent="0.45">
      <c r="A4024" s="61" t="s">
        <v>226</v>
      </c>
      <c r="B4024" s="62" t="s">
        <v>68</v>
      </c>
      <c r="C4024" s="63">
        <v>3170.64</v>
      </c>
      <c r="D4024" s="64">
        <v>44985</v>
      </c>
      <c r="E4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25" spans="1:5" x14ac:dyDescent="0.45">
      <c r="A4025" s="61" t="s">
        <v>226</v>
      </c>
      <c r="B4025" s="62" t="s">
        <v>70</v>
      </c>
      <c r="C4025" s="63">
        <v>2385.4499999999998</v>
      </c>
      <c r="D4025" s="64">
        <v>45127</v>
      </c>
      <c r="E4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26" spans="1:5" x14ac:dyDescent="0.45">
      <c r="A4026" s="61" t="s">
        <v>226</v>
      </c>
      <c r="B4026" s="62" t="s">
        <v>72</v>
      </c>
      <c r="C4026" s="63">
        <v>3737.69</v>
      </c>
      <c r="D4026" s="64">
        <v>45488</v>
      </c>
      <c r="E4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27" spans="1:5" x14ac:dyDescent="0.45">
      <c r="A4027" s="61" t="s">
        <v>226</v>
      </c>
      <c r="B4027" s="62" t="s">
        <v>74</v>
      </c>
      <c r="C4027" s="63">
        <v>4135.63</v>
      </c>
      <c r="D4027" s="64">
        <v>45853</v>
      </c>
      <c r="E4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28" spans="1:5" x14ac:dyDescent="0.45">
      <c r="A4028" s="61" t="s">
        <v>226</v>
      </c>
      <c r="B4028" s="62" t="s">
        <v>76</v>
      </c>
      <c r="C4028" s="63">
        <v>539.42999999999995</v>
      </c>
      <c r="D4028" s="64">
        <v>45853</v>
      </c>
      <c r="E4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29" spans="1:5" x14ac:dyDescent="0.45">
      <c r="A4029" s="61" t="s">
        <v>226</v>
      </c>
      <c r="B4029" s="62" t="s">
        <v>78</v>
      </c>
      <c r="C4029" s="63">
        <v>513.16</v>
      </c>
      <c r="D4029" s="64">
        <v>45853</v>
      </c>
      <c r="E4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0" spans="1:5" x14ac:dyDescent="0.45">
      <c r="A4030" s="61" t="s">
        <v>226</v>
      </c>
      <c r="B4030" s="62" t="s">
        <v>80</v>
      </c>
      <c r="C4030" s="63">
        <v>1030.23</v>
      </c>
      <c r="D4030" s="64">
        <v>45541</v>
      </c>
      <c r="E4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1" spans="1:5" x14ac:dyDescent="0.45">
      <c r="A4031" s="61" t="s">
        <v>226</v>
      </c>
      <c r="B4031" s="62" t="s">
        <v>81</v>
      </c>
      <c r="C4031" s="63">
        <v>1296.3399999999999</v>
      </c>
      <c r="D4031" s="64">
        <v>45519</v>
      </c>
      <c r="E4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2" spans="1:5" x14ac:dyDescent="0.45">
      <c r="A4032" s="61" t="s">
        <v>226</v>
      </c>
      <c r="B4032" s="62" t="s">
        <v>83</v>
      </c>
      <c r="C4032" s="63">
        <v>1256.83</v>
      </c>
      <c r="D4032" s="64">
        <v>45519</v>
      </c>
      <c r="E4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3" spans="1:5" x14ac:dyDescent="0.45">
      <c r="A4033" s="61" t="s">
        <v>226</v>
      </c>
      <c r="B4033" s="62" t="s">
        <v>85</v>
      </c>
      <c r="C4033" s="63">
        <v>1256.83</v>
      </c>
      <c r="D4033" s="64">
        <v>45877</v>
      </c>
      <c r="E4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34" spans="1:5" x14ac:dyDescent="0.45">
      <c r="A4034" s="61" t="s">
        <v>226</v>
      </c>
      <c r="B4034" s="62" t="s">
        <v>87</v>
      </c>
      <c r="C4034" s="63">
        <v>1913.81</v>
      </c>
      <c r="D4034" s="64">
        <v>45519</v>
      </c>
      <c r="E4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5" spans="1:5" x14ac:dyDescent="0.45">
      <c r="A4035" s="61" t="s">
        <v>226</v>
      </c>
      <c r="B4035" s="62" t="s">
        <v>89</v>
      </c>
      <c r="C4035" s="63">
        <v>1263.24</v>
      </c>
      <c r="D4035" s="64">
        <v>45519</v>
      </c>
      <c r="E4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6" spans="1:5" x14ac:dyDescent="0.45">
      <c r="A4036" s="61" t="s">
        <v>226</v>
      </c>
      <c r="B4036" s="62" t="s">
        <v>91</v>
      </c>
      <c r="C4036" s="63">
        <v>1263.24</v>
      </c>
      <c r="D4036" s="64">
        <v>45762</v>
      </c>
      <c r="E4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7" spans="1:5" x14ac:dyDescent="0.45">
      <c r="A4037" s="61" t="s">
        <v>226</v>
      </c>
      <c r="B4037" s="62" t="s">
        <v>93</v>
      </c>
      <c r="C4037" s="63">
        <v>12012.88</v>
      </c>
      <c r="D4037" s="64">
        <v>45519</v>
      </c>
      <c r="E4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38" spans="1:5" x14ac:dyDescent="0.45">
      <c r="A4038" s="61" t="s">
        <v>226</v>
      </c>
      <c r="B4038" s="62" t="s">
        <v>95</v>
      </c>
      <c r="C4038" s="63">
        <v>161.46</v>
      </c>
      <c r="D4038" s="64">
        <v>45961</v>
      </c>
      <c r="E4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39" spans="1:5" x14ac:dyDescent="0.45">
      <c r="A4039" s="61" t="s">
        <v>227</v>
      </c>
      <c r="B4039" s="62" t="s">
        <v>47</v>
      </c>
      <c r="C4039" s="63">
        <v>11163.47</v>
      </c>
      <c r="D4039" s="64">
        <v>45519</v>
      </c>
      <c r="E4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40" spans="1:5" x14ac:dyDescent="0.45">
      <c r="A4040" s="61" t="s">
        <v>227</v>
      </c>
      <c r="B4040" s="62" t="s">
        <v>49</v>
      </c>
      <c r="C4040" s="63">
        <v>10795.47</v>
      </c>
      <c r="D4040" s="64">
        <v>45519</v>
      </c>
      <c r="E4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41" spans="1:5" x14ac:dyDescent="0.45">
      <c r="A4041" s="61" t="s">
        <v>227</v>
      </c>
      <c r="B4041" s="62" t="s">
        <v>51</v>
      </c>
      <c r="C4041" s="63">
        <v>10795.47</v>
      </c>
      <c r="D4041" s="64">
        <v>45877</v>
      </c>
      <c r="E4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42" spans="1:5" x14ac:dyDescent="0.45">
      <c r="A4042" s="61" t="s">
        <v>227</v>
      </c>
      <c r="B4042" s="62" t="s">
        <v>53</v>
      </c>
      <c r="C4042" s="63">
        <v>12760.02</v>
      </c>
      <c r="D4042" s="64">
        <v>45519</v>
      </c>
      <c r="E4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43" spans="1:5" x14ac:dyDescent="0.45">
      <c r="A4043" s="61" t="s">
        <v>227</v>
      </c>
      <c r="B4043" s="62" t="s">
        <v>55</v>
      </c>
      <c r="C4043" s="63">
        <v>10003.11</v>
      </c>
      <c r="D4043" s="64">
        <v>45519</v>
      </c>
      <c r="E4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44" spans="1:5" x14ac:dyDescent="0.45">
      <c r="A4044" s="61" t="s">
        <v>227</v>
      </c>
      <c r="B4044" s="62" t="s">
        <v>57</v>
      </c>
      <c r="C4044" s="63">
        <v>19990.36</v>
      </c>
      <c r="D4044" s="64">
        <v>45877</v>
      </c>
      <c r="E4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45" spans="1:5" x14ac:dyDescent="0.45">
      <c r="A4045" s="61" t="s">
        <v>227</v>
      </c>
      <c r="B4045" s="62" t="s">
        <v>42</v>
      </c>
      <c r="C4045" s="63">
        <v>26445.38</v>
      </c>
      <c r="D4045" s="64">
        <v>45139</v>
      </c>
      <c r="E4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46" spans="1:5" x14ac:dyDescent="0.45">
      <c r="A4046" s="61" t="s">
        <v>227</v>
      </c>
      <c r="B4046" s="62" t="s">
        <v>43</v>
      </c>
      <c r="C4046" s="63">
        <v>33448.92</v>
      </c>
      <c r="D4046" s="64">
        <v>45504</v>
      </c>
      <c r="E4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47" spans="1:5" x14ac:dyDescent="0.45">
      <c r="A4047" s="61" t="s">
        <v>227</v>
      </c>
      <c r="B4047" s="62" t="s">
        <v>44</v>
      </c>
      <c r="C4047" s="63">
        <v>33448.92</v>
      </c>
      <c r="D4047" s="64">
        <v>45877</v>
      </c>
      <c r="E4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48" spans="1:5" x14ac:dyDescent="0.45">
      <c r="A4048" s="61" t="s">
        <v>227</v>
      </c>
      <c r="B4048" s="62" t="s">
        <v>45</v>
      </c>
      <c r="C4048" s="63">
        <v>14856.37</v>
      </c>
      <c r="D4048" s="64">
        <v>45412</v>
      </c>
      <c r="E4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49" spans="1:5" x14ac:dyDescent="0.45">
      <c r="A4049" s="61" t="s">
        <v>227</v>
      </c>
      <c r="B4049" s="62" t="s">
        <v>66</v>
      </c>
      <c r="C4049" s="63">
        <v>10630.76</v>
      </c>
      <c r="D4049" s="64">
        <v>45044</v>
      </c>
      <c r="E4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50" spans="1:5" x14ac:dyDescent="0.45">
      <c r="A4050" s="61" t="s">
        <v>227</v>
      </c>
      <c r="B4050" s="62" t="s">
        <v>68</v>
      </c>
      <c r="C4050" s="63">
        <v>24801.78</v>
      </c>
      <c r="D4050" s="64">
        <v>45044</v>
      </c>
      <c r="E4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51" spans="1:5" x14ac:dyDescent="0.45">
      <c r="A4051" s="61" t="s">
        <v>227</v>
      </c>
      <c r="B4051" s="62" t="s">
        <v>70</v>
      </c>
      <c r="C4051" s="63">
        <v>18659.740000000002</v>
      </c>
      <c r="D4051" s="64">
        <v>45127</v>
      </c>
      <c r="E4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52" spans="1:5" x14ac:dyDescent="0.45">
      <c r="A4052" s="61" t="s">
        <v>227</v>
      </c>
      <c r="B4052" s="62" t="s">
        <v>72</v>
      </c>
      <c r="C4052" s="63">
        <v>29237.4</v>
      </c>
      <c r="D4052" s="64">
        <v>45488</v>
      </c>
      <c r="E4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53" spans="1:5" x14ac:dyDescent="0.45">
      <c r="A4053" s="61" t="s">
        <v>227</v>
      </c>
      <c r="B4053" s="62" t="s">
        <v>74</v>
      </c>
      <c r="C4053" s="63">
        <v>32350.22</v>
      </c>
      <c r="D4053" s="64">
        <v>45853</v>
      </c>
      <c r="E4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4" spans="1:5" x14ac:dyDescent="0.45">
      <c r="A4054" s="61" t="s">
        <v>227</v>
      </c>
      <c r="B4054" s="62" t="s">
        <v>76</v>
      </c>
      <c r="C4054" s="63">
        <v>4219.6099999999997</v>
      </c>
      <c r="D4054" s="64">
        <v>45853</v>
      </c>
      <c r="E4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5" spans="1:5" x14ac:dyDescent="0.45">
      <c r="A4055" s="61" t="s">
        <v>227</v>
      </c>
      <c r="B4055" s="62" t="s">
        <v>78</v>
      </c>
      <c r="C4055" s="63">
        <v>4014.14</v>
      </c>
      <c r="D4055" s="64">
        <v>45853</v>
      </c>
      <c r="E4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6" spans="1:5" x14ac:dyDescent="0.45">
      <c r="A4056" s="61" t="s">
        <v>227</v>
      </c>
      <c r="B4056" s="62" t="s">
        <v>80</v>
      </c>
      <c r="C4056" s="63">
        <v>8058.83</v>
      </c>
      <c r="D4056" s="64">
        <v>45546</v>
      </c>
      <c r="E4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7" spans="1:5" x14ac:dyDescent="0.45">
      <c r="A4057" s="61" t="s">
        <v>227</v>
      </c>
      <c r="B4057" s="62" t="s">
        <v>81</v>
      </c>
      <c r="C4057" s="63">
        <v>10140.379999999999</v>
      </c>
      <c r="D4057" s="64">
        <v>45519</v>
      </c>
      <c r="E4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8" spans="1:5" x14ac:dyDescent="0.45">
      <c r="A4058" s="61" t="s">
        <v>227</v>
      </c>
      <c r="B4058" s="62" t="s">
        <v>83</v>
      </c>
      <c r="C4058" s="63">
        <v>9831.33</v>
      </c>
      <c r="D4058" s="64">
        <v>45519</v>
      </c>
      <c r="E4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59" spans="1:5" x14ac:dyDescent="0.45">
      <c r="A4059" s="61" t="s">
        <v>227</v>
      </c>
      <c r="B4059" s="62" t="s">
        <v>85</v>
      </c>
      <c r="C4059" s="63">
        <v>9831.33</v>
      </c>
      <c r="D4059" s="64">
        <v>45877</v>
      </c>
      <c r="E4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60" spans="1:5" x14ac:dyDescent="0.45">
      <c r="A4060" s="61" t="s">
        <v>227</v>
      </c>
      <c r="B4060" s="62" t="s">
        <v>87</v>
      </c>
      <c r="C4060" s="63">
        <v>14970.43</v>
      </c>
      <c r="D4060" s="64">
        <v>45519</v>
      </c>
      <c r="E4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1" spans="1:5" x14ac:dyDescent="0.45">
      <c r="A4061" s="61" t="s">
        <v>227</v>
      </c>
      <c r="B4061" s="62" t="s">
        <v>89</v>
      </c>
      <c r="C4061" s="63">
        <v>9881.48</v>
      </c>
      <c r="D4061" s="64">
        <v>45519</v>
      </c>
      <c r="E4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2" spans="1:5" x14ac:dyDescent="0.45">
      <c r="A4062" s="61" t="s">
        <v>227</v>
      </c>
      <c r="B4062" s="62" t="s">
        <v>91</v>
      </c>
      <c r="C4062" s="63">
        <v>9881.48</v>
      </c>
      <c r="D4062" s="64">
        <v>45762</v>
      </c>
      <c r="E4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3" spans="1:5" x14ac:dyDescent="0.45">
      <c r="A4063" s="61" t="s">
        <v>227</v>
      </c>
      <c r="B4063" s="62" t="s">
        <v>93</v>
      </c>
      <c r="C4063" s="63">
        <v>93968.61</v>
      </c>
      <c r="D4063" s="64">
        <v>45519</v>
      </c>
      <c r="E4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4" spans="1:5" x14ac:dyDescent="0.45">
      <c r="A4064" s="61" t="s">
        <v>227</v>
      </c>
      <c r="B4064" s="62" t="s">
        <v>95</v>
      </c>
      <c r="C4064" s="63">
        <v>1263.02</v>
      </c>
      <c r="D4064" s="64">
        <v>45961</v>
      </c>
      <c r="E4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65" spans="1:5" x14ac:dyDescent="0.45">
      <c r="A4065" s="61" t="s">
        <v>228</v>
      </c>
      <c r="B4065" s="62" t="s">
        <v>47</v>
      </c>
      <c r="C4065" s="63">
        <v>9730.1</v>
      </c>
      <c r="D4065" s="64">
        <v>45519</v>
      </c>
      <c r="E4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6" spans="1:5" x14ac:dyDescent="0.45">
      <c r="A4066" s="61" t="s">
        <v>228</v>
      </c>
      <c r="B4066" s="62" t="s">
        <v>49</v>
      </c>
      <c r="C4066" s="63">
        <v>9409.35</v>
      </c>
      <c r="D4066" s="64">
        <v>45519</v>
      </c>
      <c r="E4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7" spans="1:5" x14ac:dyDescent="0.45">
      <c r="A4067" s="61" t="s">
        <v>228</v>
      </c>
      <c r="B4067" s="62" t="s">
        <v>51</v>
      </c>
      <c r="C4067" s="63">
        <v>9409.35</v>
      </c>
      <c r="D4067" s="64">
        <v>45877</v>
      </c>
      <c r="E4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68" spans="1:5" x14ac:dyDescent="0.45">
      <c r="A4068" s="61" t="s">
        <v>228</v>
      </c>
      <c r="B4068" s="62" t="s">
        <v>53</v>
      </c>
      <c r="C4068" s="63">
        <v>11121.65</v>
      </c>
      <c r="D4068" s="64">
        <v>45519</v>
      </c>
      <c r="E4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69" spans="1:5" x14ac:dyDescent="0.45">
      <c r="A4069" s="61" t="s">
        <v>228</v>
      </c>
      <c r="B4069" s="62" t="s">
        <v>55</v>
      </c>
      <c r="C4069" s="63">
        <v>8718.7199999999993</v>
      </c>
      <c r="D4069" s="64">
        <v>45519</v>
      </c>
      <c r="E4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70" spans="1:5" x14ac:dyDescent="0.45">
      <c r="A4070" s="61" t="s">
        <v>228</v>
      </c>
      <c r="B4070" s="62" t="s">
        <v>57</v>
      </c>
      <c r="C4070" s="63">
        <v>17423.63</v>
      </c>
      <c r="D4070" s="64">
        <v>45877</v>
      </c>
      <c r="E4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71" spans="1:5" x14ac:dyDescent="0.45">
      <c r="A4071" s="61" t="s">
        <v>228</v>
      </c>
      <c r="B4071" s="62" t="s">
        <v>40</v>
      </c>
      <c r="C4071" s="63">
        <v>26027.03</v>
      </c>
      <c r="D4071" s="64">
        <v>44880</v>
      </c>
      <c r="E4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72" spans="1:5" x14ac:dyDescent="0.45">
      <c r="A4072" s="61" t="s">
        <v>228</v>
      </c>
      <c r="B4072" s="62" t="s">
        <v>41</v>
      </c>
      <c r="C4072" s="63">
        <v>27353.14</v>
      </c>
      <c r="D4072" s="64">
        <v>44925</v>
      </c>
      <c r="E4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73" spans="1:5" x14ac:dyDescent="0.45">
      <c r="A4073" s="61" t="s">
        <v>228</v>
      </c>
      <c r="B4073" s="62" t="s">
        <v>42</v>
      </c>
      <c r="C4073" s="63">
        <v>23049.84</v>
      </c>
      <c r="D4073" s="64">
        <v>45139</v>
      </c>
      <c r="E4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74" spans="1:5" x14ac:dyDescent="0.45">
      <c r="A4074" s="61" t="s">
        <v>228</v>
      </c>
      <c r="B4074" s="62" t="s">
        <v>43</v>
      </c>
      <c r="C4074" s="63">
        <v>29154.14</v>
      </c>
      <c r="D4074" s="64">
        <v>45504</v>
      </c>
      <c r="E4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75" spans="1:5" x14ac:dyDescent="0.45">
      <c r="A4075" s="61" t="s">
        <v>228</v>
      </c>
      <c r="B4075" s="62" t="s">
        <v>44</v>
      </c>
      <c r="C4075" s="63">
        <v>29154.14</v>
      </c>
      <c r="D4075" s="64">
        <v>45877</v>
      </c>
      <c r="E4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76" spans="1:5" x14ac:dyDescent="0.45">
      <c r="A4076" s="61" t="s">
        <v>228</v>
      </c>
      <c r="B4076" s="62" t="s">
        <v>45</v>
      </c>
      <c r="C4076" s="63">
        <v>12948.83</v>
      </c>
      <c r="D4076" s="64">
        <v>45412</v>
      </c>
      <c r="E4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77" spans="1:5" x14ac:dyDescent="0.45">
      <c r="A4077" s="61" t="s">
        <v>228</v>
      </c>
      <c r="B4077" s="62" t="s">
        <v>66</v>
      </c>
      <c r="C4077" s="63">
        <v>9265.7900000000009</v>
      </c>
      <c r="D4077" s="64">
        <v>44985</v>
      </c>
      <c r="E4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78" spans="1:5" x14ac:dyDescent="0.45">
      <c r="A4078" s="61" t="s">
        <v>228</v>
      </c>
      <c r="B4078" s="62" t="s">
        <v>68</v>
      </c>
      <c r="C4078" s="63">
        <v>21617.27</v>
      </c>
      <c r="D4078" s="64">
        <v>44985</v>
      </c>
      <c r="E4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79" spans="1:5" x14ac:dyDescent="0.45">
      <c r="A4079" s="61" t="s">
        <v>228</v>
      </c>
      <c r="B4079" s="62" t="s">
        <v>70</v>
      </c>
      <c r="C4079" s="63">
        <v>16263.87</v>
      </c>
      <c r="D4079" s="64">
        <v>45127</v>
      </c>
      <c r="E4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080" spans="1:5" x14ac:dyDescent="0.45">
      <c r="A4080" s="61" t="s">
        <v>228</v>
      </c>
      <c r="B4080" s="62" t="s">
        <v>72</v>
      </c>
      <c r="C4080" s="63">
        <v>25483.37</v>
      </c>
      <c r="D4080" s="64">
        <v>45488</v>
      </c>
      <c r="E4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081" spans="1:5" x14ac:dyDescent="0.45">
      <c r="A4081" s="61" t="s">
        <v>228</v>
      </c>
      <c r="B4081" s="62" t="s">
        <v>74</v>
      </c>
      <c r="C4081" s="63">
        <v>28196.51</v>
      </c>
      <c r="D4081" s="64">
        <v>45853</v>
      </c>
      <c r="E4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2" spans="1:5" x14ac:dyDescent="0.45">
      <c r="A4082" s="61" t="s">
        <v>228</v>
      </c>
      <c r="B4082" s="62" t="s">
        <v>76</v>
      </c>
      <c r="C4082" s="63">
        <v>3677.82</v>
      </c>
      <c r="D4082" s="64">
        <v>45853</v>
      </c>
      <c r="E4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3" spans="1:5" x14ac:dyDescent="0.45">
      <c r="A4083" s="61" t="s">
        <v>228</v>
      </c>
      <c r="B4083" s="62" t="s">
        <v>78</v>
      </c>
      <c r="C4083" s="63">
        <v>3498.73</v>
      </c>
      <c r="D4083" s="64">
        <v>45853</v>
      </c>
      <c r="E4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4" spans="1:5" x14ac:dyDescent="0.45">
      <c r="A4084" s="61" t="s">
        <v>228</v>
      </c>
      <c r="B4084" s="62" t="s">
        <v>80</v>
      </c>
      <c r="C4084" s="63">
        <v>7024.09</v>
      </c>
      <c r="D4084" s="64">
        <v>45546</v>
      </c>
      <c r="E4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5" spans="1:5" x14ac:dyDescent="0.45">
      <c r="A4085" s="61" t="s">
        <v>228</v>
      </c>
      <c r="B4085" s="62" t="s">
        <v>81</v>
      </c>
      <c r="C4085" s="63">
        <v>8838.3700000000008</v>
      </c>
      <c r="D4085" s="64">
        <v>45519</v>
      </c>
      <c r="E4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6" spans="1:5" x14ac:dyDescent="0.45">
      <c r="A4086" s="61" t="s">
        <v>228</v>
      </c>
      <c r="B4086" s="62" t="s">
        <v>83</v>
      </c>
      <c r="C4086" s="63">
        <v>8569</v>
      </c>
      <c r="D4086" s="64">
        <v>45519</v>
      </c>
      <c r="E4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7" spans="1:5" x14ac:dyDescent="0.45">
      <c r="A4087" s="61" t="s">
        <v>228</v>
      </c>
      <c r="B4087" s="62" t="s">
        <v>85</v>
      </c>
      <c r="C4087" s="63">
        <v>8569</v>
      </c>
      <c r="D4087" s="64">
        <v>45877</v>
      </c>
      <c r="E4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88" spans="1:5" x14ac:dyDescent="0.45">
      <c r="A4088" s="61" t="s">
        <v>228</v>
      </c>
      <c r="B4088" s="62" t="s">
        <v>87</v>
      </c>
      <c r="C4088" s="63">
        <v>13048.25</v>
      </c>
      <c r="D4088" s="64">
        <v>45519</v>
      </c>
      <c r="E4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89" spans="1:5" x14ac:dyDescent="0.45">
      <c r="A4089" s="61" t="s">
        <v>228</v>
      </c>
      <c r="B4089" s="62" t="s">
        <v>89</v>
      </c>
      <c r="C4089" s="63">
        <v>8612.7199999999993</v>
      </c>
      <c r="D4089" s="64">
        <v>45519</v>
      </c>
      <c r="E4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0" spans="1:5" x14ac:dyDescent="0.45">
      <c r="A4090" s="61" t="s">
        <v>228</v>
      </c>
      <c r="B4090" s="62" t="s">
        <v>91</v>
      </c>
      <c r="C4090" s="63">
        <v>8612.7199999999993</v>
      </c>
      <c r="D4090" s="64">
        <v>45762</v>
      </c>
      <c r="E4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1" spans="1:5" x14ac:dyDescent="0.45">
      <c r="A4091" s="61" t="s">
        <v>228</v>
      </c>
      <c r="B4091" s="62" t="s">
        <v>93</v>
      </c>
      <c r="C4091" s="63">
        <v>81903.199999999997</v>
      </c>
      <c r="D4091" s="64">
        <v>45519</v>
      </c>
      <c r="E4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2" spans="1:5" x14ac:dyDescent="0.45">
      <c r="A4092" s="61" t="s">
        <v>228</v>
      </c>
      <c r="B4092" s="62" t="s">
        <v>95</v>
      </c>
      <c r="C4092" s="63">
        <v>1100.8499999999999</v>
      </c>
      <c r="D4092" s="64">
        <v>45961</v>
      </c>
      <c r="E4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93" spans="1:5" x14ac:dyDescent="0.45">
      <c r="A4093" s="61" t="s">
        <v>229</v>
      </c>
      <c r="B4093" s="62" t="s">
        <v>47</v>
      </c>
      <c r="C4093" s="63">
        <v>90313.12</v>
      </c>
      <c r="D4093" s="64">
        <v>45519</v>
      </c>
      <c r="E4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4" spans="1:5" x14ac:dyDescent="0.45">
      <c r="A4094" s="61" t="s">
        <v>229</v>
      </c>
      <c r="B4094" s="62" t="s">
        <v>49</v>
      </c>
      <c r="C4094" s="63">
        <v>87335.98</v>
      </c>
      <c r="D4094" s="64">
        <v>45519</v>
      </c>
      <c r="E4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5" spans="1:5" x14ac:dyDescent="0.45">
      <c r="A4095" s="61" t="s">
        <v>229</v>
      </c>
      <c r="B4095" s="62" t="s">
        <v>51</v>
      </c>
      <c r="C4095" s="63">
        <v>87335.98</v>
      </c>
      <c r="D4095" s="64">
        <v>45877</v>
      </c>
      <c r="E4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96" spans="1:5" x14ac:dyDescent="0.45">
      <c r="A4096" s="61" t="s">
        <v>229</v>
      </c>
      <c r="B4096" s="62" t="s">
        <v>53</v>
      </c>
      <c r="C4096" s="63">
        <v>103229.31</v>
      </c>
      <c r="D4096" s="64">
        <v>45519</v>
      </c>
      <c r="E4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7" spans="1:5" x14ac:dyDescent="0.45">
      <c r="A4097" s="61" t="s">
        <v>229</v>
      </c>
      <c r="B4097" s="62" t="s">
        <v>55</v>
      </c>
      <c r="C4097" s="63">
        <v>80925.740000000005</v>
      </c>
      <c r="D4097" s="64">
        <v>45519</v>
      </c>
      <c r="E4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098" spans="1:5" x14ac:dyDescent="0.45">
      <c r="A4098" s="61" t="s">
        <v>229</v>
      </c>
      <c r="B4098" s="62" t="s">
        <v>57</v>
      </c>
      <c r="C4098" s="63">
        <v>161723.25</v>
      </c>
      <c r="D4098" s="64">
        <v>45877</v>
      </c>
      <c r="E4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099" spans="1:5" x14ac:dyDescent="0.45">
      <c r="A4099" s="61" t="s">
        <v>229</v>
      </c>
      <c r="B4099" s="62" t="s">
        <v>40</v>
      </c>
      <c r="C4099" s="63">
        <v>241578.51</v>
      </c>
      <c r="D4099" s="64">
        <v>44880</v>
      </c>
      <c r="E4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00" spans="1:5" x14ac:dyDescent="0.45">
      <c r="A4100" s="61" t="s">
        <v>229</v>
      </c>
      <c r="B4100" s="62" t="s">
        <v>41</v>
      </c>
      <c r="C4100" s="63">
        <v>253887.24</v>
      </c>
      <c r="D4100" s="64">
        <v>44925</v>
      </c>
      <c r="E4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01" spans="1:5" x14ac:dyDescent="0.45">
      <c r="A4101" s="61" t="s">
        <v>229</v>
      </c>
      <c r="B4101" s="62" t="s">
        <v>42</v>
      </c>
      <c r="C4101" s="63">
        <v>213944.72</v>
      </c>
      <c r="D4101" s="64">
        <v>45140</v>
      </c>
      <c r="E4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02" spans="1:5" x14ac:dyDescent="0.45">
      <c r="A4102" s="61" t="s">
        <v>229</v>
      </c>
      <c r="B4102" s="62" t="s">
        <v>43</v>
      </c>
      <c r="C4102" s="63">
        <v>270603.82</v>
      </c>
      <c r="D4102" s="64">
        <v>45504</v>
      </c>
      <c r="E4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03" spans="1:5" x14ac:dyDescent="0.45">
      <c r="A4103" s="61" t="s">
        <v>229</v>
      </c>
      <c r="B4103" s="62" t="s">
        <v>44</v>
      </c>
      <c r="C4103" s="63">
        <v>270603.82</v>
      </c>
      <c r="D4103" s="64">
        <v>45877</v>
      </c>
      <c r="E4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04" spans="1:5" x14ac:dyDescent="0.45">
      <c r="A4104" s="61" t="s">
        <v>229</v>
      </c>
      <c r="B4104" s="62" t="s">
        <v>45</v>
      </c>
      <c r="C4104" s="63">
        <v>120188.91</v>
      </c>
      <c r="D4104" s="64">
        <v>45412</v>
      </c>
      <c r="E4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05" spans="1:5" x14ac:dyDescent="0.45">
      <c r="A4105" s="61" t="s">
        <v>229</v>
      </c>
      <c r="B4105" s="62" t="s">
        <v>66</v>
      </c>
      <c r="C4105" s="63">
        <v>86003.5</v>
      </c>
      <c r="D4105" s="64">
        <v>44985</v>
      </c>
      <c r="E4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06" spans="1:5" x14ac:dyDescent="0.45">
      <c r="A4106" s="61" t="s">
        <v>229</v>
      </c>
      <c r="B4106" s="62" t="s">
        <v>68</v>
      </c>
      <c r="C4106" s="63">
        <v>200647.91</v>
      </c>
      <c r="D4106" s="64">
        <v>44985</v>
      </c>
      <c r="E4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07" spans="1:5" x14ac:dyDescent="0.45">
      <c r="A4107" s="61" t="s">
        <v>229</v>
      </c>
      <c r="B4107" s="62" t="s">
        <v>70</v>
      </c>
      <c r="C4107" s="63">
        <v>150958.47</v>
      </c>
      <c r="D4107" s="64">
        <v>45127</v>
      </c>
      <c r="E4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08" spans="1:5" x14ac:dyDescent="0.45">
      <c r="A4108" s="61" t="s">
        <v>229</v>
      </c>
      <c r="B4108" s="62" t="s">
        <v>72</v>
      </c>
      <c r="C4108" s="63">
        <v>236532.32</v>
      </c>
      <c r="D4108" s="64">
        <v>45488</v>
      </c>
      <c r="E4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09" spans="1:5" x14ac:dyDescent="0.45">
      <c r="A4109" s="61" t="s">
        <v>229</v>
      </c>
      <c r="B4109" s="62" t="s">
        <v>74</v>
      </c>
      <c r="C4109" s="63">
        <v>261715.3</v>
      </c>
      <c r="D4109" s="64">
        <v>45853</v>
      </c>
      <c r="E4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0" spans="1:5" x14ac:dyDescent="0.45">
      <c r="A4110" s="61" t="s">
        <v>229</v>
      </c>
      <c r="B4110" s="62" t="s">
        <v>76</v>
      </c>
      <c r="C4110" s="63">
        <v>34136.89</v>
      </c>
      <c r="D4110" s="64">
        <v>45853</v>
      </c>
      <c r="E4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1" spans="1:5" x14ac:dyDescent="0.45">
      <c r="A4111" s="61" t="s">
        <v>229</v>
      </c>
      <c r="B4111" s="62" t="s">
        <v>78</v>
      </c>
      <c r="C4111" s="63">
        <v>32474.6</v>
      </c>
      <c r="D4111" s="64">
        <v>45853</v>
      </c>
      <c r="E4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2" spans="1:5" x14ac:dyDescent="0.45">
      <c r="A4112" s="61" t="s">
        <v>229</v>
      </c>
      <c r="B4112" s="62" t="s">
        <v>80</v>
      </c>
      <c r="C4112" s="63">
        <v>65196.42</v>
      </c>
      <c r="D4112" s="64">
        <v>45541</v>
      </c>
      <c r="E4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3" spans="1:5" x14ac:dyDescent="0.45">
      <c r="A4113" s="61" t="s">
        <v>229</v>
      </c>
      <c r="B4113" s="62" t="s">
        <v>81</v>
      </c>
      <c r="C4113" s="63">
        <v>82036.28</v>
      </c>
      <c r="D4113" s="64">
        <v>45519</v>
      </c>
      <c r="E4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4" spans="1:5" x14ac:dyDescent="0.45">
      <c r="A4114" s="61" t="s">
        <v>229</v>
      </c>
      <c r="B4114" s="62" t="s">
        <v>83</v>
      </c>
      <c r="C4114" s="63">
        <v>79536.039999999994</v>
      </c>
      <c r="D4114" s="64">
        <v>45519</v>
      </c>
      <c r="E4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5" spans="1:5" x14ac:dyDescent="0.45">
      <c r="A4115" s="61" t="s">
        <v>229</v>
      </c>
      <c r="B4115" s="62" t="s">
        <v>85</v>
      </c>
      <c r="C4115" s="63">
        <v>79536.039999999994</v>
      </c>
      <c r="D4115" s="64">
        <v>45877</v>
      </c>
      <c r="E4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16" spans="1:5" x14ac:dyDescent="0.45">
      <c r="A4116" s="61" t="s">
        <v>229</v>
      </c>
      <c r="B4116" s="62" t="s">
        <v>87</v>
      </c>
      <c r="C4116" s="63">
        <v>121111.67</v>
      </c>
      <c r="D4116" s="64">
        <v>45519</v>
      </c>
      <c r="E4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7" spans="1:5" x14ac:dyDescent="0.45">
      <c r="A4117" s="61" t="s">
        <v>229</v>
      </c>
      <c r="B4117" s="62" t="s">
        <v>89</v>
      </c>
      <c r="C4117" s="63">
        <v>79941.789999999994</v>
      </c>
      <c r="D4117" s="64">
        <v>45519</v>
      </c>
      <c r="E4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8" spans="1:5" x14ac:dyDescent="0.45">
      <c r="A4118" s="61" t="s">
        <v>229</v>
      </c>
      <c r="B4118" s="62" t="s">
        <v>91</v>
      </c>
      <c r="C4118" s="63">
        <v>79941.789999999994</v>
      </c>
      <c r="D4118" s="64">
        <v>45762</v>
      </c>
      <c r="E4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19" spans="1:5" x14ac:dyDescent="0.45">
      <c r="A4119" s="61" t="s">
        <v>229</v>
      </c>
      <c r="B4119" s="62" t="s">
        <v>93</v>
      </c>
      <c r="C4119" s="63">
        <v>760211.79</v>
      </c>
      <c r="D4119" s="64">
        <v>45519</v>
      </c>
      <c r="E4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20" spans="1:5" x14ac:dyDescent="0.45">
      <c r="A4120" s="61" t="s">
        <v>229</v>
      </c>
      <c r="B4120" s="62" t="s">
        <v>95</v>
      </c>
      <c r="C4120" s="63">
        <v>10217.9</v>
      </c>
      <c r="D4120" s="64">
        <v>45961</v>
      </c>
      <c r="E4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21" spans="1:5" x14ac:dyDescent="0.45">
      <c r="A4121" s="61" t="s">
        <v>230</v>
      </c>
      <c r="B4121" s="62" t="s">
        <v>47</v>
      </c>
      <c r="C4121" s="63">
        <v>1728.98</v>
      </c>
      <c r="D4121" s="64">
        <v>45519</v>
      </c>
      <c r="E4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22" spans="1:5" x14ac:dyDescent="0.45">
      <c r="A4122" s="61" t="s">
        <v>230</v>
      </c>
      <c r="B4122" s="62" t="s">
        <v>49</v>
      </c>
      <c r="C4122" s="63">
        <v>1671.98</v>
      </c>
      <c r="D4122" s="64">
        <v>45519</v>
      </c>
      <c r="E4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23" spans="1:5" x14ac:dyDescent="0.45">
      <c r="A4123" s="61" t="s">
        <v>230</v>
      </c>
      <c r="B4123" s="62" t="s">
        <v>51</v>
      </c>
      <c r="C4123" s="63">
        <v>1671.98</v>
      </c>
      <c r="D4123" s="64">
        <v>45877</v>
      </c>
      <c r="E4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24" spans="1:5" x14ac:dyDescent="0.45">
      <c r="A4124" s="61" t="s">
        <v>230</v>
      </c>
      <c r="B4124" s="62" t="s">
        <v>53</v>
      </c>
      <c r="C4124" s="63">
        <v>1976.25</v>
      </c>
      <c r="D4124" s="64">
        <v>45519</v>
      </c>
      <c r="E4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25" spans="1:5" x14ac:dyDescent="0.45">
      <c r="A4125" s="61" t="s">
        <v>230</v>
      </c>
      <c r="B4125" s="62" t="s">
        <v>55</v>
      </c>
      <c r="C4125" s="63">
        <v>1549.26</v>
      </c>
      <c r="D4125" s="64">
        <v>45519</v>
      </c>
      <c r="E4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26" spans="1:5" x14ac:dyDescent="0.45">
      <c r="A4126" s="61" t="s">
        <v>230</v>
      </c>
      <c r="B4126" s="62" t="s">
        <v>57</v>
      </c>
      <c r="C4126" s="63">
        <v>3096.07</v>
      </c>
      <c r="D4126" s="64">
        <v>45877</v>
      </c>
      <c r="E4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27" spans="1:5" x14ac:dyDescent="0.45">
      <c r="A4127" s="61" t="s">
        <v>230</v>
      </c>
      <c r="B4127" s="62" t="s">
        <v>40</v>
      </c>
      <c r="C4127" s="63">
        <v>4624.84</v>
      </c>
      <c r="D4127" s="64">
        <v>44880</v>
      </c>
      <c r="E4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28" spans="1:5" x14ac:dyDescent="0.45">
      <c r="A4128" s="61" t="s">
        <v>230</v>
      </c>
      <c r="B4128" s="62" t="s">
        <v>41</v>
      </c>
      <c r="C4128" s="63">
        <v>4860.4799999999996</v>
      </c>
      <c r="D4128" s="64">
        <v>44925</v>
      </c>
      <c r="E4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29" spans="1:5" x14ac:dyDescent="0.45">
      <c r="A4129" s="61" t="s">
        <v>230</v>
      </c>
      <c r="B4129" s="62" t="s">
        <v>42</v>
      </c>
      <c r="C4129" s="63">
        <v>4095.81</v>
      </c>
      <c r="D4129" s="64">
        <v>45140</v>
      </c>
      <c r="E4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30" spans="1:5" x14ac:dyDescent="0.45">
      <c r="A4130" s="61" t="s">
        <v>230</v>
      </c>
      <c r="B4130" s="62" t="s">
        <v>43</v>
      </c>
      <c r="C4130" s="63">
        <v>5180.51</v>
      </c>
      <c r="D4130" s="64">
        <v>45504</v>
      </c>
      <c r="E4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31" spans="1:5" x14ac:dyDescent="0.45">
      <c r="A4131" s="61" t="s">
        <v>230</v>
      </c>
      <c r="B4131" s="62" t="s">
        <v>44</v>
      </c>
      <c r="C4131" s="63">
        <v>5180.51</v>
      </c>
      <c r="D4131" s="64">
        <v>45877</v>
      </c>
      <c r="E4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32" spans="1:5" x14ac:dyDescent="0.45">
      <c r="A4132" s="61" t="s">
        <v>230</v>
      </c>
      <c r="B4132" s="62" t="s">
        <v>45</v>
      </c>
      <c r="C4132" s="63">
        <v>2300.9299999999998</v>
      </c>
      <c r="D4132" s="64">
        <v>45412</v>
      </c>
      <c r="E4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33" spans="1:5" x14ac:dyDescent="0.45">
      <c r="A4133" s="61" t="s">
        <v>230</v>
      </c>
      <c r="B4133" s="62" t="s">
        <v>76</v>
      </c>
      <c r="C4133" s="63">
        <v>653.53</v>
      </c>
      <c r="D4133" s="64">
        <v>45853</v>
      </c>
      <c r="E4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34" spans="1:5" x14ac:dyDescent="0.45">
      <c r="A4134" s="61" t="s">
        <v>230</v>
      </c>
      <c r="B4134" s="62" t="s">
        <v>78</v>
      </c>
      <c r="C4134" s="63">
        <v>621.70000000000005</v>
      </c>
      <c r="D4134" s="64">
        <v>45853</v>
      </c>
      <c r="E4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35" spans="1:5" x14ac:dyDescent="0.45">
      <c r="A4135" s="61" t="s">
        <v>230</v>
      </c>
      <c r="B4135" s="62" t="s">
        <v>81</v>
      </c>
      <c r="C4135" s="63">
        <v>1570.52</v>
      </c>
      <c r="D4135" s="64">
        <v>45519</v>
      </c>
      <c r="E4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36" spans="1:5" x14ac:dyDescent="0.45">
      <c r="A4136" s="61" t="s">
        <v>230</v>
      </c>
      <c r="B4136" s="62" t="s">
        <v>83</v>
      </c>
      <c r="C4136" s="63">
        <v>1522.66</v>
      </c>
      <c r="D4136" s="64">
        <v>45519</v>
      </c>
      <c r="E4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37" spans="1:5" x14ac:dyDescent="0.45">
      <c r="A4137" s="61" t="s">
        <v>230</v>
      </c>
      <c r="B4137" s="62" t="s">
        <v>85</v>
      </c>
      <c r="C4137" s="63">
        <v>1522.66</v>
      </c>
      <c r="D4137" s="64">
        <v>45877</v>
      </c>
      <c r="E4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38" spans="1:5" x14ac:dyDescent="0.45">
      <c r="A4138" s="61" t="s">
        <v>230</v>
      </c>
      <c r="B4138" s="62" t="s">
        <v>87</v>
      </c>
      <c r="C4138" s="63">
        <v>2318.59</v>
      </c>
      <c r="D4138" s="64">
        <v>45519</v>
      </c>
      <c r="E4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39" spans="1:5" x14ac:dyDescent="0.45">
      <c r="A4139" s="61" t="s">
        <v>230</v>
      </c>
      <c r="B4139" s="62" t="s">
        <v>89</v>
      </c>
      <c r="C4139" s="63">
        <v>1530.43</v>
      </c>
      <c r="D4139" s="64">
        <v>45519</v>
      </c>
      <c r="E4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0" spans="1:5" x14ac:dyDescent="0.45">
      <c r="A4140" s="61" t="s">
        <v>230</v>
      </c>
      <c r="B4140" s="62" t="s">
        <v>91</v>
      </c>
      <c r="C4140" s="63">
        <v>1530.43</v>
      </c>
      <c r="D4140" s="64">
        <v>45762</v>
      </c>
      <c r="E4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1" spans="1:5" x14ac:dyDescent="0.45">
      <c r="A4141" s="61" t="s">
        <v>230</v>
      </c>
      <c r="B4141" s="62" t="s">
        <v>93</v>
      </c>
      <c r="C4141" s="63">
        <v>14553.69</v>
      </c>
      <c r="D4141" s="64">
        <v>45519</v>
      </c>
      <c r="E4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2" spans="1:5" x14ac:dyDescent="0.45">
      <c r="A4142" s="61" t="s">
        <v>230</v>
      </c>
      <c r="B4142" s="62" t="s">
        <v>95</v>
      </c>
      <c r="C4142" s="63">
        <v>195.61</v>
      </c>
      <c r="D4142" s="64">
        <v>45961</v>
      </c>
      <c r="E4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43" spans="1:5" x14ac:dyDescent="0.45">
      <c r="A4143" s="61" t="s">
        <v>231</v>
      </c>
      <c r="B4143" s="62" t="s">
        <v>47</v>
      </c>
      <c r="C4143" s="63">
        <v>558696.51</v>
      </c>
      <c r="D4143" s="64">
        <v>45519</v>
      </c>
      <c r="E4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4" spans="1:5" x14ac:dyDescent="0.45">
      <c r="A4144" s="61" t="s">
        <v>231</v>
      </c>
      <c r="B4144" s="62" t="s">
        <v>48</v>
      </c>
      <c r="C4144" s="63">
        <v>152087.17000000001</v>
      </c>
      <c r="D4144" s="64">
        <v>45519</v>
      </c>
      <c r="E4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5" spans="1:5" x14ac:dyDescent="0.45">
      <c r="A4145" s="61" t="s">
        <v>231</v>
      </c>
      <c r="B4145" s="62" t="s">
        <v>49</v>
      </c>
      <c r="C4145" s="63">
        <v>540279.27</v>
      </c>
      <c r="D4145" s="64">
        <v>45519</v>
      </c>
      <c r="E4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6" spans="1:5" x14ac:dyDescent="0.45">
      <c r="A4146" s="61" t="s">
        <v>231</v>
      </c>
      <c r="B4146" s="62" t="s">
        <v>50</v>
      </c>
      <c r="C4146" s="63">
        <v>147073.66</v>
      </c>
      <c r="D4146" s="64">
        <v>45519</v>
      </c>
      <c r="E4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47" spans="1:5" x14ac:dyDescent="0.45">
      <c r="A4147" s="61" t="s">
        <v>231</v>
      </c>
      <c r="B4147" s="62" t="s">
        <v>51</v>
      </c>
      <c r="C4147" s="63">
        <v>540279.27</v>
      </c>
      <c r="D4147" s="64">
        <v>45877</v>
      </c>
      <c r="E4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48" spans="1:5" x14ac:dyDescent="0.45">
      <c r="A4148" s="61" t="s">
        <v>231</v>
      </c>
      <c r="B4148" s="62" t="s">
        <v>52</v>
      </c>
      <c r="C4148" s="63">
        <v>147073.66</v>
      </c>
      <c r="D4148" s="64">
        <v>45877</v>
      </c>
      <c r="E4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49" spans="1:5" x14ac:dyDescent="0.45">
      <c r="A4149" s="61" t="s">
        <v>231</v>
      </c>
      <c r="B4149" s="62" t="s">
        <v>53</v>
      </c>
      <c r="C4149" s="63">
        <v>638598.85</v>
      </c>
      <c r="D4149" s="64">
        <v>45519</v>
      </c>
      <c r="E4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50" spans="1:5" x14ac:dyDescent="0.45">
      <c r="A4150" s="61" t="s">
        <v>231</v>
      </c>
      <c r="B4150" s="62" t="s">
        <v>54</v>
      </c>
      <c r="C4150" s="63">
        <v>167402</v>
      </c>
      <c r="D4150" s="64">
        <v>45519</v>
      </c>
      <c r="E4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51" spans="1:5" x14ac:dyDescent="0.45">
      <c r="A4151" s="61" t="s">
        <v>231</v>
      </c>
      <c r="B4151" s="62" t="s">
        <v>55</v>
      </c>
      <c r="C4151" s="63">
        <v>500624.14</v>
      </c>
      <c r="D4151" s="64">
        <v>45519</v>
      </c>
      <c r="E4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52" spans="1:5" x14ac:dyDescent="0.45">
      <c r="A4152" s="61" t="s">
        <v>231</v>
      </c>
      <c r="B4152" s="62" t="s">
        <v>56</v>
      </c>
      <c r="C4152" s="63">
        <v>131233.37</v>
      </c>
      <c r="D4152" s="64">
        <v>45519</v>
      </c>
      <c r="E4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53" spans="1:5" x14ac:dyDescent="0.45">
      <c r="A4153" s="61" t="s">
        <v>231</v>
      </c>
      <c r="B4153" s="62" t="s">
        <v>57</v>
      </c>
      <c r="C4153" s="63">
        <v>1000455.03</v>
      </c>
      <c r="D4153" s="64">
        <v>45877</v>
      </c>
      <c r="E4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54" spans="1:5" x14ac:dyDescent="0.45">
      <c r="A4154" s="61" t="s">
        <v>231</v>
      </c>
      <c r="B4154" s="62" t="s">
        <v>58</v>
      </c>
      <c r="C4154" s="63">
        <v>262258.8</v>
      </c>
      <c r="D4154" s="64">
        <v>45877</v>
      </c>
      <c r="E4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55" spans="1:5" x14ac:dyDescent="0.45">
      <c r="A4155" s="61" t="s">
        <v>231</v>
      </c>
      <c r="B4155" s="62" t="s">
        <v>40</v>
      </c>
      <c r="C4155" s="63">
        <v>1494456.94</v>
      </c>
      <c r="D4155" s="64">
        <v>44880</v>
      </c>
      <c r="E4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56" spans="1:5" x14ac:dyDescent="0.45">
      <c r="A4156" s="61" t="s">
        <v>231</v>
      </c>
      <c r="B4156" s="62" t="s">
        <v>59</v>
      </c>
      <c r="C4156" s="63">
        <v>391756.22</v>
      </c>
      <c r="D4156" s="64">
        <v>44880</v>
      </c>
      <c r="E4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57" spans="1:5" x14ac:dyDescent="0.45">
      <c r="A4157" s="61" t="s">
        <v>231</v>
      </c>
      <c r="B4157" s="62" t="s">
        <v>41</v>
      </c>
      <c r="C4157" s="63">
        <v>1570601.39</v>
      </c>
      <c r="D4157" s="64">
        <v>44925</v>
      </c>
      <c r="E4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58" spans="1:5" x14ac:dyDescent="0.45">
      <c r="A4158" s="61" t="s">
        <v>231</v>
      </c>
      <c r="B4158" s="62" t="s">
        <v>60</v>
      </c>
      <c r="C4158" s="63">
        <v>411716.69</v>
      </c>
      <c r="D4158" s="64">
        <v>44925</v>
      </c>
      <c r="E4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59" spans="1:5" x14ac:dyDescent="0.45">
      <c r="A4159" s="61" t="s">
        <v>231</v>
      </c>
      <c r="B4159" s="62" t="s">
        <v>42</v>
      </c>
      <c r="C4159" s="63">
        <v>1323508.33</v>
      </c>
      <c r="D4159" s="64">
        <v>45139</v>
      </c>
      <c r="E4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0" spans="1:5" x14ac:dyDescent="0.45">
      <c r="A4160" s="61" t="s">
        <v>231</v>
      </c>
      <c r="B4160" s="62" t="s">
        <v>61</v>
      </c>
      <c r="C4160" s="63">
        <v>346943.84</v>
      </c>
      <c r="D4160" s="64">
        <v>45139</v>
      </c>
      <c r="E4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1" spans="1:5" x14ac:dyDescent="0.45">
      <c r="A4161" s="61" t="s">
        <v>231</v>
      </c>
      <c r="B4161" s="62" t="s">
        <v>43</v>
      </c>
      <c r="C4161" s="63">
        <v>1674013.82</v>
      </c>
      <c r="D4161" s="64">
        <v>45504</v>
      </c>
      <c r="E4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2" spans="1:5" x14ac:dyDescent="0.45">
      <c r="A4162" s="61" t="s">
        <v>231</v>
      </c>
      <c r="B4162" s="62" t="s">
        <v>62</v>
      </c>
      <c r="C4162" s="63">
        <v>61573.120000000003</v>
      </c>
      <c r="D4162" s="64">
        <v>45504</v>
      </c>
      <c r="E4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3" spans="1:5" x14ac:dyDescent="0.45">
      <c r="A4163" s="61" t="s">
        <v>231</v>
      </c>
      <c r="B4163" s="62" t="s">
        <v>63</v>
      </c>
      <c r="C4163" s="63">
        <v>315495.95</v>
      </c>
      <c r="D4163" s="64">
        <v>45504</v>
      </c>
      <c r="E4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4" spans="1:5" x14ac:dyDescent="0.45">
      <c r="A4164" s="61" t="s">
        <v>231</v>
      </c>
      <c r="B4164" s="62" t="s">
        <v>44</v>
      </c>
      <c r="C4164" s="63">
        <v>1674013.82</v>
      </c>
      <c r="D4164" s="64">
        <v>45877</v>
      </c>
      <c r="E4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65" spans="1:5" x14ac:dyDescent="0.45">
      <c r="A4165" s="61" t="s">
        <v>231</v>
      </c>
      <c r="B4165" s="62" t="s">
        <v>64</v>
      </c>
      <c r="C4165" s="63">
        <v>438825.18</v>
      </c>
      <c r="D4165" s="64">
        <v>45877</v>
      </c>
      <c r="E4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66" spans="1:5" x14ac:dyDescent="0.45">
      <c r="A4166" s="61" t="s">
        <v>231</v>
      </c>
      <c r="B4166" s="62" t="s">
        <v>45</v>
      </c>
      <c r="C4166" s="63">
        <v>743514.59</v>
      </c>
      <c r="D4166" s="64">
        <v>45412</v>
      </c>
      <c r="E4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7" spans="1:5" x14ac:dyDescent="0.45">
      <c r="A4167" s="61" t="s">
        <v>231</v>
      </c>
      <c r="B4167" s="62" t="s">
        <v>65</v>
      </c>
      <c r="C4167" s="63">
        <v>194904.56</v>
      </c>
      <c r="D4167" s="64">
        <v>45412</v>
      </c>
      <c r="E4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68" spans="1:5" x14ac:dyDescent="0.45">
      <c r="A4168" s="61" t="s">
        <v>231</v>
      </c>
      <c r="B4168" s="62" t="s">
        <v>66</v>
      </c>
      <c r="C4168" s="63">
        <v>532036.28</v>
      </c>
      <c r="D4168" s="64">
        <v>44985</v>
      </c>
      <c r="E4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69" spans="1:5" x14ac:dyDescent="0.45">
      <c r="A4169" s="61" t="s">
        <v>231</v>
      </c>
      <c r="B4169" s="62" t="s">
        <v>67</v>
      </c>
      <c r="C4169" s="63">
        <v>139467.73000000001</v>
      </c>
      <c r="D4169" s="64">
        <v>44985</v>
      </c>
      <c r="E4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0" spans="1:5" x14ac:dyDescent="0.45">
      <c r="A4170" s="61" t="s">
        <v>231</v>
      </c>
      <c r="B4170" s="62" t="s">
        <v>68</v>
      </c>
      <c r="C4170" s="63">
        <v>1241251.3899999999</v>
      </c>
      <c r="D4170" s="64">
        <v>44985</v>
      </c>
      <c r="E4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1" spans="1:5" x14ac:dyDescent="0.45">
      <c r="A4171" s="61" t="s">
        <v>231</v>
      </c>
      <c r="B4171" s="62" t="s">
        <v>69</v>
      </c>
      <c r="C4171" s="63">
        <v>325381.03999999998</v>
      </c>
      <c r="D4171" s="64">
        <v>44985</v>
      </c>
      <c r="E4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2" spans="1:5" x14ac:dyDescent="0.45">
      <c r="A4172" s="61" t="s">
        <v>231</v>
      </c>
      <c r="B4172" s="62" t="s">
        <v>70</v>
      </c>
      <c r="C4172" s="63">
        <v>933861.78</v>
      </c>
      <c r="D4172" s="64">
        <v>45127</v>
      </c>
      <c r="E4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3" spans="1:5" x14ac:dyDescent="0.45">
      <c r="A4173" s="61" t="s">
        <v>231</v>
      </c>
      <c r="B4173" s="62" t="s">
        <v>71</v>
      </c>
      <c r="C4173" s="63">
        <v>244802.08</v>
      </c>
      <c r="D4173" s="64">
        <v>45127</v>
      </c>
      <c r="E4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174" spans="1:5" x14ac:dyDescent="0.45">
      <c r="A4174" s="61" t="s">
        <v>231</v>
      </c>
      <c r="B4174" s="62" t="s">
        <v>72</v>
      </c>
      <c r="C4174" s="63">
        <v>1463240.14</v>
      </c>
      <c r="D4174" s="64">
        <v>45488</v>
      </c>
      <c r="E4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75" spans="1:5" x14ac:dyDescent="0.45">
      <c r="A4175" s="61" t="s">
        <v>231</v>
      </c>
      <c r="B4175" s="62" t="s">
        <v>73</v>
      </c>
      <c r="C4175" s="63">
        <v>383573.07</v>
      </c>
      <c r="D4175" s="64">
        <v>45488</v>
      </c>
      <c r="E4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176" spans="1:5" x14ac:dyDescent="0.45">
      <c r="A4176" s="61" t="s">
        <v>231</v>
      </c>
      <c r="B4176" s="62" t="s">
        <v>74</v>
      </c>
      <c r="C4176" s="63">
        <v>1619027.47</v>
      </c>
      <c r="D4176" s="64">
        <v>45853</v>
      </c>
      <c r="E4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77" spans="1:5" x14ac:dyDescent="0.45">
      <c r="A4177" s="61" t="s">
        <v>231</v>
      </c>
      <c r="B4177" s="62" t="s">
        <v>75</v>
      </c>
      <c r="C4177" s="63">
        <v>424411.08</v>
      </c>
      <c r="D4177" s="64">
        <v>45853</v>
      </c>
      <c r="E4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78" spans="1:5" x14ac:dyDescent="0.45">
      <c r="A4178" s="61" t="s">
        <v>231</v>
      </c>
      <c r="B4178" s="62" t="s">
        <v>76</v>
      </c>
      <c r="C4178" s="63">
        <v>211178.21</v>
      </c>
      <c r="D4178" s="64">
        <v>45853</v>
      </c>
      <c r="E4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79" spans="1:5" x14ac:dyDescent="0.45">
      <c r="A4179" s="61" t="s">
        <v>231</v>
      </c>
      <c r="B4179" s="62" t="s">
        <v>77</v>
      </c>
      <c r="C4179" s="63">
        <v>55358.15</v>
      </c>
      <c r="D4179" s="64">
        <v>45853</v>
      </c>
      <c r="E4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0" spans="1:5" x14ac:dyDescent="0.45">
      <c r="A4180" s="61" t="s">
        <v>231</v>
      </c>
      <c r="B4180" s="62" t="s">
        <v>78</v>
      </c>
      <c r="C4180" s="63">
        <v>200894.93</v>
      </c>
      <c r="D4180" s="64">
        <v>45853</v>
      </c>
      <c r="E4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1" spans="1:5" x14ac:dyDescent="0.45">
      <c r="A4181" s="61" t="s">
        <v>231</v>
      </c>
      <c r="B4181" s="62" t="s">
        <v>79</v>
      </c>
      <c r="C4181" s="63">
        <v>52662.5</v>
      </c>
      <c r="D4181" s="64">
        <v>45853</v>
      </c>
      <c r="E4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2" spans="1:5" x14ac:dyDescent="0.45">
      <c r="A4182" s="61" t="s">
        <v>231</v>
      </c>
      <c r="B4182" s="62" t="s">
        <v>80</v>
      </c>
      <c r="C4182" s="63">
        <v>509045.03</v>
      </c>
      <c r="D4182" s="64">
        <v>45546</v>
      </c>
      <c r="E4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3" spans="1:5" x14ac:dyDescent="0.45">
      <c r="A4183" s="61" t="s">
        <v>231</v>
      </c>
      <c r="B4183" s="62" t="s">
        <v>81</v>
      </c>
      <c r="C4183" s="63">
        <v>507494.16</v>
      </c>
      <c r="D4183" s="64">
        <v>45519</v>
      </c>
      <c r="E4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4" spans="1:5" x14ac:dyDescent="0.45">
      <c r="A4184" s="61" t="s">
        <v>231</v>
      </c>
      <c r="B4184" s="62" t="s">
        <v>82</v>
      </c>
      <c r="C4184" s="63">
        <v>138148.97</v>
      </c>
      <c r="D4184" s="64">
        <v>45519</v>
      </c>
      <c r="E4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5" spans="1:5" x14ac:dyDescent="0.45">
      <c r="A4185" s="61" t="s">
        <v>231</v>
      </c>
      <c r="B4185" s="62" t="s">
        <v>83</v>
      </c>
      <c r="C4185" s="63">
        <v>492027.17</v>
      </c>
      <c r="D4185" s="64">
        <v>45519</v>
      </c>
      <c r="E4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6" spans="1:5" x14ac:dyDescent="0.45">
      <c r="A4186" s="61" t="s">
        <v>231</v>
      </c>
      <c r="B4186" s="62" t="s">
        <v>84</v>
      </c>
      <c r="C4186" s="63">
        <v>133938.57999999999</v>
      </c>
      <c r="D4186" s="64">
        <v>45519</v>
      </c>
      <c r="E4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87" spans="1:5" x14ac:dyDescent="0.45">
      <c r="A4187" s="61" t="s">
        <v>231</v>
      </c>
      <c r="B4187" s="62" t="s">
        <v>85</v>
      </c>
      <c r="C4187" s="63">
        <v>492027.17</v>
      </c>
      <c r="D4187" s="64">
        <v>45877</v>
      </c>
      <c r="E4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88" spans="1:5" x14ac:dyDescent="0.45">
      <c r="A4188" s="61" t="s">
        <v>231</v>
      </c>
      <c r="B4188" s="62" t="s">
        <v>86</v>
      </c>
      <c r="C4188" s="63">
        <v>133938.57999999999</v>
      </c>
      <c r="D4188" s="64">
        <v>45877</v>
      </c>
      <c r="E4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89" spans="1:5" x14ac:dyDescent="0.45">
      <c r="A4189" s="61" t="s">
        <v>231</v>
      </c>
      <c r="B4189" s="62" t="s">
        <v>87</v>
      </c>
      <c r="C4189" s="63">
        <v>749222.98</v>
      </c>
      <c r="D4189" s="64">
        <v>45519</v>
      </c>
      <c r="E4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0" spans="1:5" x14ac:dyDescent="0.45">
      <c r="A4190" s="61" t="s">
        <v>231</v>
      </c>
      <c r="B4190" s="62" t="s">
        <v>88</v>
      </c>
      <c r="C4190" s="63">
        <v>196400.95</v>
      </c>
      <c r="D4190" s="64">
        <v>45519</v>
      </c>
      <c r="E4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1" spans="1:5" x14ac:dyDescent="0.45">
      <c r="A4191" s="61" t="s">
        <v>231</v>
      </c>
      <c r="B4191" s="62" t="s">
        <v>89</v>
      </c>
      <c r="C4191" s="63">
        <v>494537.22</v>
      </c>
      <c r="D4191" s="64">
        <v>45519</v>
      </c>
      <c r="E4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2" spans="1:5" x14ac:dyDescent="0.45">
      <c r="A4192" s="61" t="s">
        <v>231</v>
      </c>
      <c r="B4192" s="62" t="s">
        <v>90</v>
      </c>
      <c r="C4192" s="63">
        <v>129637.75</v>
      </c>
      <c r="D4192" s="64">
        <v>45519</v>
      </c>
      <c r="E4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3" spans="1:5" x14ac:dyDescent="0.45">
      <c r="A4193" s="61" t="s">
        <v>231</v>
      </c>
      <c r="B4193" s="62" t="s">
        <v>91</v>
      </c>
      <c r="C4193" s="63">
        <v>494537.22</v>
      </c>
      <c r="D4193" s="64">
        <v>45762</v>
      </c>
      <c r="E4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4" spans="1:5" x14ac:dyDescent="0.45">
      <c r="A4194" s="61" t="s">
        <v>231</v>
      </c>
      <c r="B4194" s="62" t="s">
        <v>92</v>
      </c>
      <c r="C4194" s="63">
        <v>129637.75</v>
      </c>
      <c r="D4194" s="64">
        <v>45762</v>
      </c>
      <c r="E4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5" spans="1:5" x14ac:dyDescent="0.45">
      <c r="A4195" s="61" t="s">
        <v>231</v>
      </c>
      <c r="B4195" s="62" t="s">
        <v>93</v>
      </c>
      <c r="C4195" s="63">
        <v>4702834.7</v>
      </c>
      <c r="D4195" s="64">
        <v>45519</v>
      </c>
      <c r="E4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6" spans="1:5" x14ac:dyDescent="0.45">
      <c r="A4196" s="61" t="s">
        <v>231</v>
      </c>
      <c r="B4196" s="62" t="s">
        <v>94</v>
      </c>
      <c r="C4196" s="63">
        <v>1232798.83</v>
      </c>
      <c r="D4196" s="64">
        <v>45519</v>
      </c>
      <c r="E4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197" spans="1:5" x14ac:dyDescent="0.45">
      <c r="A4197" s="61" t="s">
        <v>231</v>
      </c>
      <c r="B4197" s="62" t="s">
        <v>95</v>
      </c>
      <c r="C4197" s="63">
        <v>63210.14</v>
      </c>
      <c r="D4197" s="64">
        <v>45961</v>
      </c>
      <c r="E4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98" spans="1:5" x14ac:dyDescent="0.45">
      <c r="A4198" s="61" t="s">
        <v>231</v>
      </c>
      <c r="B4198" s="62" t="s">
        <v>96</v>
      </c>
      <c r="C4198" s="63">
        <v>16569.88</v>
      </c>
      <c r="D4198" s="64">
        <v>45961</v>
      </c>
      <c r="E4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199" spans="1:5" x14ac:dyDescent="0.45">
      <c r="A4199" s="61" t="s">
        <v>232</v>
      </c>
      <c r="B4199" s="62" t="s">
        <v>47</v>
      </c>
      <c r="C4199" s="63">
        <v>2922652.34</v>
      </c>
      <c r="D4199" s="64">
        <v>45534</v>
      </c>
      <c r="E4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0" spans="1:5" x14ac:dyDescent="0.45">
      <c r="A4200" s="61" t="s">
        <v>232</v>
      </c>
      <c r="B4200" s="62" t="s">
        <v>48</v>
      </c>
      <c r="C4200" s="63">
        <v>778455.87</v>
      </c>
      <c r="D4200" s="64">
        <v>45534</v>
      </c>
      <c r="E4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1" spans="1:5" x14ac:dyDescent="0.45">
      <c r="A4201" s="61" t="s">
        <v>232</v>
      </c>
      <c r="B4201" s="62" t="s">
        <v>49</v>
      </c>
      <c r="C4201" s="63">
        <v>2826308.09</v>
      </c>
      <c r="D4201" s="64">
        <v>45534</v>
      </c>
      <c r="E4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2" spans="1:5" x14ac:dyDescent="0.45">
      <c r="A4202" s="61" t="s">
        <v>232</v>
      </c>
      <c r="B4202" s="62" t="s">
        <v>50</v>
      </c>
      <c r="C4202" s="63">
        <v>752794.33</v>
      </c>
      <c r="D4202" s="64">
        <v>45534</v>
      </c>
      <c r="E4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3" spans="1:5" x14ac:dyDescent="0.45">
      <c r="A4203" s="61" t="s">
        <v>232</v>
      </c>
      <c r="B4203" s="62" t="s">
        <v>51</v>
      </c>
      <c r="C4203" s="63">
        <v>2827490.93</v>
      </c>
      <c r="D4203" s="64">
        <v>45877</v>
      </c>
      <c r="E4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04" spans="1:5" x14ac:dyDescent="0.45">
      <c r="A4204" s="61" t="s">
        <v>232</v>
      </c>
      <c r="B4204" s="62" t="s">
        <v>52</v>
      </c>
      <c r="C4204" s="63">
        <v>752794.33</v>
      </c>
      <c r="D4204" s="64">
        <v>45877</v>
      </c>
      <c r="E4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05" spans="1:5" x14ac:dyDescent="0.45">
      <c r="A4205" s="61" t="s">
        <v>232</v>
      </c>
      <c r="B4205" s="62" t="s">
        <v>53</v>
      </c>
      <c r="C4205" s="63">
        <v>3340637.36</v>
      </c>
      <c r="D4205" s="64">
        <v>45519</v>
      </c>
      <c r="E4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6" spans="1:5" x14ac:dyDescent="0.45">
      <c r="A4206" s="61" t="s">
        <v>232</v>
      </c>
      <c r="B4206" s="62" t="s">
        <v>54</v>
      </c>
      <c r="C4206" s="63">
        <v>856844.59</v>
      </c>
      <c r="D4206" s="64">
        <v>45519</v>
      </c>
      <c r="E4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7" spans="1:5" x14ac:dyDescent="0.45">
      <c r="A4207" s="61" t="s">
        <v>232</v>
      </c>
      <c r="B4207" s="62" t="s">
        <v>55</v>
      </c>
      <c r="C4207" s="63">
        <v>2618864.2599999998</v>
      </c>
      <c r="D4207" s="64">
        <v>45519</v>
      </c>
      <c r="E4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8" spans="1:5" x14ac:dyDescent="0.45">
      <c r="A4208" s="61" t="s">
        <v>232</v>
      </c>
      <c r="B4208" s="62" t="s">
        <v>56</v>
      </c>
      <c r="C4208" s="63">
        <v>671716.04</v>
      </c>
      <c r="D4208" s="64">
        <v>45519</v>
      </c>
      <c r="E4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09" spans="1:5" x14ac:dyDescent="0.45">
      <c r="A4209" s="61" t="s">
        <v>232</v>
      </c>
      <c r="B4209" s="62" t="s">
        <v>57</v>
      </c>
      <c r="C4209" s="63">
        <v>5235769.16</v>
      </c>
      <c r="D4209" s="64">
        <v>45877</v>
      </c>
      <c r="E4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10" spans="1:5" x14ac:dyDescent="0.45">
      <c r="A4210" s="61" t="s">
        <v>232</v>
      </c>
      <c r="B4210" s="62" t="s">
        <v>58</v>
      </c>
      <c r="C4210" s="63">
        <v>1342367.72</v>
      </c>
      <c r="D4210" s="64">
        <v>45877</v>
      </c>
      <c r="E4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11" spans="1:5" x14ac:dyDescent="0.45">
      <c r="A4211" s="61" t="s">
        <v>232</v>
      </c>
      <c r="B4211" s="62" t="s">
        <v>40</v>
      </c>
      <c r="C4211" s="63">
        <v>7785340.9199999999</v>
      </c>
      <c r="D4211" s="64">
        <v>44880</v>
      </c>
      <c r="E4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2" spans="1:5" x14ac:dyDescent="0.45">
      <c r="A4212" s="61" t="s">
        <v>232</v>
      </c>
      <c r="B4212" s="62" t="s">
        <v>59</v>
      </c>
      <c r="C4212" s="63">
        <v>2005198.33</v>
      </c>
      <c r="D4212" s="64">
        <v>44880</v>
      </c>
      <c r="E4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3" spans="1:5" x14ac:dyDescent="0.45">
      <c r="A4213" s="61" t="s">
        <v>232</v>
      </c>
      <c r="B4213" s="62" t="s">
        <v>233</v>
      </c>
      <c r="C4213" s="63">
        <v>4932.34</v>
      </c>
      <c r="D4213" s="64">
        <v>44957</v>
      </c>
      <c r="E4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4" spans="1:5" x14ac:dyDescent="0.45">
      <c r="A4214" s="61" t="s">
        <v>232</v>
      </c>
      <c r="B4214" s="62" t="s">
        <v>234</v>
      </c>
      <c r="C4214" s="63">
        <v>1708.84</v>
      </c>
      <c r="D4214" s="64">
        <v>45016</v>
      </c>
      <c r="E4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5" spans="1:5" x14ac:dyDescent="0.45">
      <c r="A4215" s="61" t="s">
        <v>232</v>
      </c>
      <c r="B4215" s="62" t="s">
        <v>41</v>
      </c>
      <c r="C4215" s="63">
        <v>8180770.9299999997</v>
      </c>
      <c r="D4215" s="64">
        <v>44925</v>
      </c>
      <c r="E4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6" spans="1:5" x14ac:dyDescent="0.45">
      <c r="A4216" s="61" t="s">
        <v>232</v>
      </c>
      <c r="B4216" s="62" t="s">
        <v>60</v>
      </c>
      <c r="C4216" s="63">
        <v>2107365.69</v>
      </c>
      <c r="D4216" s="64">
        <v>44925</v>
      </c>
      <c r="E4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7" spans="1:5" x14ac:dyDescent="0.45">
      <c r="A4217" s="61" t="s">
        <v>232</v>
      </c>
      <c r="B4217" s="62" t="s">
        <v>179</v>
      </c>
      <c r="C4217" s="63">
        <v>1795.9</v>
      </c>
      <c r="D4217" s="64">
        <v>45016</v>
      </c>
      <c r="E4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18" spans="1:5" x14ac:dyDescent="0.45">
      <c r="A4218" s="61" t="s">
        <v>232</v>
      </c>
      <c r="B4218" s="62" t="s">
        <v>42</v>
      </c>
      <c r="C4218" s="63">
        <v>6903035.4800000004</v>
      </c>
      <c r="D4218" s="64">
        <v>45140</v>
      </c>
      <c r="E4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19" spans="1:5" x14ac:dyDescent="0.45">
      <c r="A4219" s="61" t="s">
        <v>232</v>
      </c>
      <c r="B4219" s="62" t="s">
        <v>61</v>
      </c>
      <c r="C4219" s="63">
        <v>1775826.8</v>
      </c>
      <c r="D4219" s="64">
        <v>45140</v>
      </c>
      <c r="E4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0" spans="1:5" x14ac:dyDescent="0.45">
      <c r="A4220" s="61" t="s">
        <v>232</v>
      </c>
      <c r="B4220" s="62" t="s">
        <v>43</v>
      </c>
      <c r="C4220" s="63">
        <v>8756515.9499999993</v>
      </c>
      <c r="D4220" s="64">
        <v>45504</v>
      </c>
      <c r="E4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1" spans="1:5" x14ac:dyDescent="0.45">
      <c r="A4221" s="61" t="s">
        <v>232</v>
      </c>
      <c r="B4221" s="62" t="s">
        <v>62</v>
      </c>
      <c r="C4221" s="63">
        <v>19161.3</v>
      </c>
      <c r="D4221" s="64">
        <v>45504</v>
      </c>
      <c r="E4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2" spans="1:5" x14ac:dyDescent="0.45">
      <c r="A4222" s="61" t="s">
        <v>232</v>
      </c>
      <c r="B4222" s="62" t="s">
        <v>63</v>
      </c>
      <c r="C4222" s="63">
        <v>1614861.24</v>
      </c>
      <c r="D4222" s="64">
        <v>45504</v>
      </c>
      <c r="E4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3" spans="1:5" x14ac:dyDescent="0.45">
      <c r="A4223" s="61" t="s">
        <v>232</v>
      </c>
      <c r="B4223" s="62" t="s">
        <v>44</v>
      </c>
      <c r="C4223" s="63">
        <v>8776542.1899999995</v>
      </c>
      <c r="D4223" s="64">
        <v>45877</v>
      </c>
      <c r="E4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24" spans="1:5" x14ac:dyDescent="0.45">
      <c r="A4224" s="61" t="s">
        <v>232</v>
      </c>
      <c r="B4224" s="62" t="s">
        <v>64</v>
      </c>
      <c r="C4224" s="63">
        <v>2246120.0499999998</v>
      </c>
      <c r="D4224" s="64">
        <v>45877</v>
      </c>
      <c r="E4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25" spans="1:5" x14ac:dyDescent="0.45">
      <c r="A4225" s="61" t="s">
        <v>232</v>
      </c>
      <c r="B4225" s="62" t="s">
        <v>45</v>
      </c>
      <c r="C4225" s="63">
        <v>3889213.61</v>
      </c>
      <c r="D4225" s="64">
        <v>45412</v>
      </c>
      <c r="E4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6" spans="1:5" x14ac:dyDescent="0.45">
      <c r="A4226" s="61" t="s">
        <v>232</v>
      </c>
      <c r="B4226" s="62" t="s">
        <v>65</v>
      </c>
      <c r="C4226" s="63">
        <v>997616.03</v>
      </c>
      <c r="D4226" s="64">
        <v>45412</v>
      </c>
      <c r="E4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27" spans="1:5" x14ac:dyDescent="0.45">
      <c r="A4227" s="61" t="s">
        <v>232</v>
      </c>
      <c r="B4227" s="62" t="s">
        <v>66</v>
      </c>
      <c r="C4227" s="63">
        <v>2880406.8</v>
      </c>
      <c r="D4227" s="64">
        <v>44985</v>
      </c>
      <c r="E4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28" spans="1:5" x14ac:dyDescent="0.45">
      <c r="A4228" s="61" t="s">
        <v>232</v>
      </c>
      <c r="B4228" s="62" t="s">
        <v>67</v>
      </c>
      <c r="C4228" s="63">
        <v>713863.49</v>
      </c>
      <c r="D4228" s="64">
        <v>44985</v>
      </c>
      <c r="E4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29" spans="1:5" x14ac:dyDescent="0.45">
      <c r="A4229" s="61" t="s">
        <v>232</v>
      </c>
      <c r="B4229" s="62" t="s">
        <v>68</v>
      </c>
      <c r="C4229" s="63">
        <v>6720047.3799999999</v>
      </c>
      <c r="D4229" s="64">
        <v>44985</v>
      </c>
      <c r="E4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30" spans="1:5" x14ac:dyDescent="0.45">
      <c r="A4230" s="61" t="s">
        <v>232</v>
      </c>
      <c r="B4230" s="62" t="s">
        <v>69</v>
      </c>
      <c r="C4230" s="63">
        <v>1665457.96</v>
      </c>
      <c r="D4230" s="64">
        <v>44985</v>
      </c>
      <c r="E4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31" spans="1:5" x14ac:dyDescent="0.45">
      <c r="A4231" s="61" t="s">
        <v>232</v>
      </c>
      <c r="B4231" s="62" t="s">
        <v>70</v>
      </c>
      <c r="C4231" s="63">
        <v>5020779.47</v>
      </c>
      <c r="D4231" s="64">
        <v>45127</v>
      </c>
      <c r="E4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32" spans="1:5" x14ac:dyDescent="0.45">
      <c r="A4232" s="61" t="s">
        <v>232</v>
      </c>
      <c r="B4232" s="62" t="s">
        <v>71</v>
      </c>
      <c r="C4232" s="63">
        <v>1253015.74</v>
      </c>
      <c r="D4232" s="64">
        <v>45127</v>
      </c>
      <c r="E4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33" spans="1:5" x14ac:dyDescent="0.45">
      <c r="A4233" s="61" t="s">
        <v>232</v>
      </c>
      <c r="B4233" s="62" t="s">
        <v>72</v>
      </c>
      <c r="C4233" s="63">
        <v>7895050.9100000001</v>
      </c>
      <c r="D4233" s="64">
        <v>45488</v>
      </c>
      <c r="E4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34" spans="1:5" x14ac:dyDescent="0.45">
      <c r="A4234" s="61" t="s">
        <v>232</v>
      </c>
      <c r="B4234" s="62" t="s">
        <v>73</v>
      </c>
      <c r="C4234" s="63">
        <v>1963312.96</v>
      </c>
      <c r="D4234" s="64">
        <v>45488</v>
      </c>
      <c r="E4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35" spans="1:5" x14ac:dyDescent="0.45">
      <c r="A4235" s="61" t="s">
        <v>232</v>
      </c>
      <c r="B4235" s="62" t="s">
        <v>74</v>
      </c>
      <c r="C4235" s="63">
        <v>8706323.2100000009</v>
      </c>
      <c r="D4235" s="64">
        <v>45853</v>
      </c>
      <c r="E4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36" spans="1:5" x14ac:dyDescent="0.45">
      <c r="A4236" s="61" t="s">
        <v>232</v>
      </c>
      <c r="B4236" s="62" t="s">
        <v>75</v>
      </c>
      <c r="C4236" s="63">
        <v>2172341.73</v>
      </c>
      <c r="D4236" s="64">
        <v>45853</v>
      </c>
      <c r="E4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37" spans="1:5" x14ac:dyDescent="0.45">
      <c r="A4237" s="61" t="s">
        <v>232</v>
      </c>
      <c r="B4237" s="62" t="s">
        <v>76</v>
      </c>
      <c r="C4237" s="63">
        <v>1104473.6399999999</v>
      </c>
      <c r="D4237" s="64">
        <v>45853</v>
      </c>
      <c r="E4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38" spans="1:5" x14ac:dyDescent="0.45">
      <c r="A4238" s="61" t="s">
        <v>232</v>
      </c>
      <c r="B4238" s="62" t="s">
        <v>77</v>
      </c>
      <c r="C4238" s="63">
        <v>283349.87</v>
      </c>
      <c r="D4238" s="64">
        <v>45853</v>
      </c>
      <c r="E4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39" spans="1:5" x14ac:dyDescent="0.45">
      <c r="A4239" s="61" t="s">
        <v>232</v>
      </c>
      <c r="B4239" s="62" t="s">
        <v>78</v>
      </c>
      <c r="C4239" s="63">
        <v>1050691.51</v>
      </c>
      <c r="D4239" s="64">
        <v>45853</v>
      </c>
      <c r="E4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0" spans="1:5" x14ac:dyDescent="0.45">
      <c r="A4240" s="61" t="s">
        <v>232</v>
      </c>
      <c r="B4240" s="62" t="s">
        <v>79</v>
      </c>
      <c r="C4240" s="63">
        <v>269552.21000000002</v>
      </c>
      <c r="D4240" s="64">
        <v>45853</v>
      </c>
      <c r="E4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1" spans="1:5" x14ac:dyDescent="0.45">
      <c r="A4241" s="61" t="s">
        <v>232</v>
      </c>
      <c r="B4241" s="62" t="s">
        <v>80</v>
      </c>
      <c r="C4241" s="63">
        <v>2719266.28</v>
      </c>
      <c r="D4241" s="64">
        <v>45541</v>
      </c>
      <c r="E4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2" spans="1:5" x14ac:dyDescent="0.45">
      <c r="A4242" s="61" t="s">
        <v>232</v>
      </c>
      <c r="B4242" s="62" t="s">
        <v>81</v>
      </c>
      <c r="C4242" s="63">
        <v>2654802.67</v>
      </c>
      <c r="D4242" s="64">
        <v>45534</v>
      </c>
      <c r="E4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3" spans="1:5" x14ac:dyDescent="0.45">
      <c r="A4243" s="61" t="s">
        <v>232</v>
      </c>
      <c r="B4243" s="62" t="s">
        <v>82</v>
      </c>
      <c r="C4243" s="63">
        <v>707113.43</v>
      </c>
      <c r="D4243" s="64">
        <v>45534</v>
      </c>
      <c r="E4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4" spans="1:5" x14ac:dyDescent="0.45">
      <c r="A4244" s="61" t="s">
        <v>232</v>
      </c>
      <c r="B4244" s="62" t="s">
        <v>83</v>
      </c>
      <c r="C4244" s="63">
        <v>2573891.79</v>
      </c>
      <c r="D4244" s="64">
        <v>45534</v>
      </c>
      <c r="E4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5" spans="1:5" x14ac:dyDescent="0.45">
      <c r="A4245" s="61" t="s">
        <v>232</v>
      </c>
      <c r="B4245" s="62" t="s">
        <v>84</v>
      </c>
      <c r="C4245" s="63">
        <v>685562.61</v>
      </c>
      <c r="D4245" s="64">
        <v>45534</v>
      </c>
      <c r="E4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6" spans="1:5" x14ac:dyDescent="0.45">
      <c r="A4246" s="61" t="s">
        <v>232</v>
      </c>
      <c r="B4246" s="62" t="s">
        <v>85</v>
      </c>
      <c r="C4246" s="63">
        <v>2574968.9900000002</v>
      </c>
      <c r="D4246" s="64">
        <v>45877</v>
      </c>
      <c r="E4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47" spans="1:5" x14ac:dyDescent="0.45">
      <c r="A4247" s="61" t="s">
        <v>232</v>
      </c>
      <c r="B4247" s="62" t="s">
        <v>86</v>
      </c>
      <c r="C4247" s="63">
        <v>685562.61</v>
      </c>
      <c r="D4247" s="64">
        <v>45877</v>
      </c>
      <c r="E4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48" spans="1:5" x14ac:dyDescent="0.45">
      <c r="A4248" s="61" t="s">
        <v>232</v>
      </c>
      <c r="B4248" s="62" t="s">
        <v>87</v>
      </c>
      <c r="C4248" s="63">
        <v>3919334.1</v>
      </c>
      <c r="D4248" s="64">
        <v>45519</v>
      </c>
      <c r="E4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49" spans="1:5" x14ac:dyDescent="0.45">
      <c r="A4249" s="61" t="s">
        <v>232</v>
      </c>
      <c r="B4249" s="62" t="s">
        <v>88</v>
      </c>
      <c r="C4249" s="63">
        <v>1005275.31</v>
      </c>
      <c r="D4249" s="64">
        <v>45519</v>
      </c>
      <c r="E4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0" spans="1:5" x14ac:dyDescent="0.45">
      <c r="A4250" s="61" t="s">
        <v>232</v>
      </c>
      <c r="B4250" s="62" t="s">
        <v>89</v>
      </c>
      <c r="C4250" s="63">
        <v>2587022.38</v>
      </c>
      <c r="D4250" s="64">
        <v>45519</v>
      </c>
      <c r="E4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1" spans="1:5" x14ac:dyDescent="0.45">
      <c r="A4251" s="61" t="s">
        <v>232</v>
      </c>
      <c r="B4251" s="62" t="s">
        <v>90</v>
      </c>
      <c r="C4251" s="63">
        <v>663548.86</v>
      </c>
      <c r="D4251" s="64">
        <v>45519</v>
      </c>
      <c r="E4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2" spans="1:5" x14ac:dyDescent="0.45">
      <c r="A4252" s="61" t="s">
        <v>232</v>
      </c>
      <c r="B4252" s="62" t="s">
        <v>91</v>
      </c>
      <c r="C4252" s="63">
        <v>2587022.38</v>
      </c>
      <c r="D4252" s="64">
        <v>45762</v>
      </c>
      <c r="E4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3" spans="1:5" x14ac:dyDescent="0.45">
      <c r="A4253" s="61" t="s">
        <v>232</v>
      </c>
      <c r="B4253" s="62" t="s">
        <v>92</v>
      </c>
      <c r="C4253" s="63">
        <v>663548.86</v>
      </c>
      <c r="D4253" s="64">
        <v>45762</v>
      </c>
      <c r="E4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4" spans="1:5" x14ac:dyDescent="0.45">
      <c r="A4254" s="61" t="s">
        <v>232</v>
      </c>
      <c r="B4254" s="62" t="s">
        <v>93</v>
      </c>
      <c r="C4254" s="63">
        <v>24601461.73</v>
      </c>
      <c r="D4254" s="64">
        <v>45519</v>
      </c>
      <c r="E4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5" spans="1:5" x14ac:dyDescent="0.45">
      <c r="A4255" s="61" t="s">
        <v>232</v>
      </c>
      <c r="B4255" s="62" t="s">
        <v>94</v>
      </c>
      <c r="C4255" s="63">
        <v>6310062.1900000004</v>
      </c>
      <c r="D4255" s="64">
        <v>45519</v>
      </c>
      <c r="E4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6" spans="1:5" x14ac:dyDescent="0.45">
      <c r="A4256" s="61" t="s">
        <v>232</v>
      </c>
      <c r="B4256" s="62" t="s">
        <v>95</v>
      </c>
      <c r="C4256" s="63">
        <v>330803.21999999997</v>
      </c>
      <c r="D4256" s="64">
        <v>45961</v>
      </c>
      <c r="E4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57" spans="1:5" x14ac:dyDescent="0.45">
      <c r="A4257" s="61" t="s">
        <v>232</v>
      </c>
      <c r="B4257" s="62" t="s">
        <v>96</v>
      </c>
      <c r="C4257" s="63">
        <v>84812.66</v>
      </c>
      <c r="D4257" s="64">
        <v>45961</v>
      </c>
      <c r="E4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58" spans="1:5" x14ac:dyDescent="0.45">
      <c r="A4258" s="61" t="s">
        <v>235</v>
      </c>
      <c r="B4258" s="62" t="s">
        <v>47</v>
      </c>
      <c r="C4258" s="63">
        <v>2579.34</v>
      </c>
      <c r="D4258" s="64">
        <v>45519</v>
      </c>
      <c r="E4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59" spans="1:5" x14ac:dyDescent="0.45">
      <c r="A4259" s="61" t="s">
        <v>235</v>
      </c>
      <c r="B4259" s="62" t="s">
        <v>49</v>
      </c>
      <c r="C4259" s="63">
        <v>2494.3200000000002</v>
      </c>
      <c r="D4259" s="64">
        <v>45519</v>
      </c>
      <c r="E4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60" spans="1:5" x14ac:dyDescent="0.45">
      <c r="A4260" s="61" t="s">
        <v>235</v>
      </c>
      <c r="B4260" s="62" t="s">
        <v>51</v>
      </c>
      <c r="C4260" s="63">
        <v>2494.3200000000002</v>
      </c>
      <c r="D4260" s="64">
        <v>45877</v>
      </c>
      <c r="E4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61" spans="1:5" x14ac:dyDescent="0.45">
      <c r="A4261" s="61" t="s">
        <v>235</v>
      </c>
      <c r="B4261" s="62" t="s">
        <v>53</v>
      </c>
      <c r="C4261" s="63">
        <v>2948.23</v>
      </c>
      <c r="D4261" s="64">
        <v>45519</v>
      </c>
      <c r="E4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62" spans="1:5" x14ac:dyDescent="0.45">
      <c r="A4262" s="61" t="s">
        <v>235</v>
      </c>
      <c r="B4262" s="62" t="s">
        <v>55</v>
      </c>
      <c r="C4262" s="63">
        <v>2311.2399999999998</v>
      </c>
      <c r="D4262" s="64">
        <v>45519</v>
      </c>
      <c r="E4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63" spans="1:5" x14ac:dyDescent="0.45">
      <c r="A4263" s="61" t="s">
        <v>235</v>
      </c>
      <c r="B4263" s="62" t="s">
        <v>57</v>
      </c>
      <c r="C4263" s="63">
        <v>4618.82</v>
      </c>
      <c r="D4263" s="64">
        <v>45877</v>
      </c>
      <c r="E4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64" spans="1:5" x14ac:dyDescent="0.45">
      <c r="A4264" s="61" t="s">
        <v>235</v>
      </c>
      <c r="B4264" s="62" t="s">
        <v>40</v>
      </c>
      <c r="C4264" s="63">
        <v>6899.48</v>
      </c>
      <c r="D4264" s="64">
        <v>44880</v>
      </c>
      <c r="E4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65" spans="1:5" x14ac:dyDescent="0.45">
      <c r="A4265" s="61" t="s">
        <v>235</v>
      </c>
      <c r="B4265" s="62" t="s">
        <v>41</v>
      </c>
      <c r="C4265" s="63">
        <v>7251.02</v>
      </c>
      <c r="D4265" s="64">
        <v>44925</v>
      </c>
      <c r="E4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66" spans="1:5" x14ac:dyDescent="0.45">
      <c r="A4266" s="61" t="s">
        <v>235</v>
      </c>
      <c r="B4266" s="62" t="s">
        <v>42</v>
      </c>
      <c r="C4266" s="63">
        <v>6110.26</v>
      </c>
      <c r="D4266" s="64">
        <v>45140</v>
      </c>
      <c r="E4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67" spans="1:5" x14ac:dyDescent="0.45">
      <c r="A4267" s="61" t="s">
        <v>235</v>
      </c>
      <c r="B4267" s="62" t="s">
        <v>43</v>
      </c>
      <c r="C4267" s="63">
        <v>7728.44</v>
      </c>
      <c r="D4267" s="64">
        <v>45504</v>
      </c>
      <c r="E4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68" spans="1:5" x14ac:dyDescent="0.45">
      <c r="A4268" s="61" t="s">
        <v>235</v>
      </c>
      <c r="B4268" s="62" t="s">
        <v>44</v>
      </c>
      <c r="C4268" s="63">
        <v>7728.44</v>
      </c>
      <c r="D4268" s="64">
        <v>45877</v>
      </c>
      <c r="E4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69" spans="1:5" x14ac:dyDescent="0.45">
      <c r="A4269" s="61" t="s">
        <v>235</v>
      </c>
      <c r="B4269" s="62" t="s">
        <v>45</v>
      </c>
      <c r="C4269" s="63">
        <v>3432.59</v>
      </c>
      <c r="D4269" s="64">
        <v>45412</v>
      </c>
      <c r="E4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70" spans="1:5" x14ac:dyDescent="0.45">
      <c r="A4270" s="61" t="s">
        <v>235</v>
      </c>
      <c r="B4270" s="62" t="s">
        <v>66</v>
      </c>
      <c r="C4270" s="63">
        <v>2456.2600000000002</v>
      </c>
      <c r="D4270" s="64">
        <v>44985</v>
      </c>
      <c r="E4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71" spans="1:5" x14ac:dyDescent="0.45">
      <c r="A4271" s="61" t="s">
        <v>235</v>
      </c>
      <c r="B4271" s="62" t="s">
        <v>68</v>
      </c>
      <c r="C4271" s="63">
        <v>5730.5</v>
      </c>
      <c r="D4271" s="64">
        <v>44985</v>
      </c>
      <c r="E4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72" spans="1:5" x14ac:dyDescent="0.45">
      <c r="A4272" s="61" t="s">
        <v>235</v>
      </c>
      <c r="B4272" s="62" t="s">
        <v>70</v>
      </c>
      <c r="C4272" s="63">
        <v>4311.37</v>
      </c>
      <c r="D4272" s="64">
        <v>45127</v>
      </c>
      <c r="E4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73" spans="1:5" x14ac:dyDescent="0.45">
      <c r="A4273" s="61" t="s">
        <v>235</v>
      </c>
      <c r="B4273" s="62" t="s">
        <v>72</v>
      </c>
      <c r="C4273" s="63">
        <v>6755.36</v>
      </c>
      <c r="D4273" s="64">
        <v>45488</v>
      </c>
      <c r="E4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74" spans="1:5" x14ac:dyDescent="0.45">
      <c r="A4274" s="61" t="s">
        <v>235</v>
      </c>
      <c r="B4274" s="62" t="s">
        <v>74</v>
      </c>
      <c r="C4274" s="63">
        <v>7474.59</v>
      </c>
      <c r="D4274" s="64">
        <v>45853</v>
      </c>
      <c r="E4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75" spans="1:5" x14ac:dyDescent="0.45">
      <c r="A4275" s="61" t="s">
        <v>235</v>
      </c>
      <c r="B4275" s="62" t="s">
        <v>76</v>
      </c>
      <c r="C4275" s="63">
        <v>974.95</v>
      </c>
      <c r="D4275" s="64">
        <v>45853</v>
      </c>
      <c r="E4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76" spans="1:5" x14ac:dyDescent="0.45">
      <c r="A4276" s="61" t="s">
        <v>235</v>
      </c>
      <c r="B4276" s="62" t="s">
        <v>78</v>
      </c>
      <c r="C4276" s="63">
        <v>927.47</v>
      </c>
      <c r="D4276" s="64">
        <v>45853</v>
      </c>
      <c r="E4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77" spans="1:5" x14ac:dyDescent="0.45">
      <c r="A4277" s="61" t="s">
        <v>235</v>
      </c>
      <c r="B4277" s="62" t="s">
        <v>80</v>
      </c>
      <c r="C4277" s="63">
        <v>1862.01</v>
      </c>
      <c r="D4277" s="64">
        <v>45541</v>
      </c>
      <c r="E4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78" spans="1:5" x14ac:dyDescent="0.45">
      <c r="A4278" s="61" t="s">
        <v>235</v>
      </c>
      <c r="B4278" s="62" t="s">
        <v>81</v>
      </c>
      <c r="C4278" s="63">
        <v>2342.96</v>
      </c>
      <c r="D4278" s="64">
        <v>45519</v>
      </c>
      <c r="E4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79" spans="1:5" x14ac:dyDescent="0.45">
      <c r="A4279" s="61" t="s">
        <v>235</v>
      </c>
      <c r="B4279" s="62" t="s">
        <v>83</v>
      </c>
      <c r="C4279" s="63">
        <v>2271.5500000000002</v>
      </c>
      <c r="D4279" s="64">
        <v>45519</v>
      </c>
      <c r="E4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0" spans="1:5" x14ac:dyDescent="0.45">
      <c r="A4280" s="61" t="s">
        <v>235</v>
      </c>
      <c r="B4280" s="62" t="s">
        <v>85</v>
      </c>
      <c r="C4280" s="63">
        <v>2271.5500000000002</v>
      </c>
      <c r="D4280" s="64">
        <v>45877</v>
      </c>
      <c r="E4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81" spans="1:5" x14ac:dyDescent="0.45">
      <c r="A4281" s="61" t="s">
        <v>235</v>
      </c>
      <c r="B4281" s="62" t="s">
        <v>87</v>
      </c>
      <c r="C4281" s="63">
        <v>3458.95</v>
      </c>
      <c r="D4281" s="64">
        <v>45519</v>
      </c>
      <c r="E4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2" spans="1:5" x14ac:dyDescent="0.45">
      <c r="A4282" s="61" t="s">
        <v>235</v>
      </c>
      <c r="B4282" s="62" t="s">
        <v>89</v>
      </c>
      <c r="C4282" s="63">
        <v>2283.14</v>
      </c>
      <c r="D4282" s="64">
        <v>45519</v>
      </c>
      <c r="E4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3" spans="1:5" x14ac:dyDescent="0.45">
      <c r="A4283" s="61" t="s">
        <v>235</v>
      </c>
      <c r="B4283" s="62" t="s">
        <v>91</v>
      </c>
      <c r="C4283" s="63">
        <v>2283.14</v>
      </c>
      <c r="D4283" s="64">
        <v>45762</v>
      </c>
      <c r="E4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4" spans="1:5" x14ac:dyDescent="0.45">
      <c r="A4284" s="61" t="s">
        <v>235</v>
      </c>
      <c r="B4284" s="62" t="s">
        <v>93</v>
      </c>
      <c r="C4284" s="63">
        <v>21711.65</v>
      </c>
      <c r="D4284" s="64">
        <v>45519</v>
      </c>
      <c r="E4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5" spans="1:5" x14ac:dyDescent="0.45">
      <c r="A4285" s="61" t="s">
        <v>235</v>
      </c>
      <c r="B4285" s="62" t="s">
        <v>95</v>
      </c>
      <c r="C4285" s="63">
        <v>291.82</v>
      </c>
      <c r="D4285" s="64">
        <v>45961</v>
      </c>
      <c r="E4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86" spans="1:5" x14ac:dyDescent="0.45">
      <c r="A4286" s="61" t="s">
        <v>236</v>
      </c>
      <c r="B4286" s="62" t="s">
        <v>47</v>
      </c>
      <c r="C4286" s="63">
        <v>7957.43</v>
      </c>
      <c r="D4286" s="64">
        <v>45519</v>
      </c>
      <c r="E4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7" spans="1:5" x14ac:dyDescent="0.45">
      <c r="A4287" s="61" t="s">
        <v>236</v>
      </c>
      <c r="B4287" s="62" t="s">
        <v>49</v>
      </c>
      <c r="C4287" s="63">
        <v>7695.12</v>
      </c>
      <c r="D4287" s="64">
        <v>45519</v>
      </c>
      <c r="E4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88" spans="1:5" x14ac:dyDescent="0.45">
      <c r="A4288" s="61" t="s">
        <v>236</v>
      </c>
      <c r="B4288" s="62" t="s">
        <v>51</v>
      </c>
      <c r="C4288" s="63">
        <v>7695.12</v>
      </c>
      <c r="D4288" s="64">
        <v>45877</v>
      </c>
      <c r="E4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89" spans="1:5" x14ac:dyDescent="0.45">
      <c r="A4289" s="61" t="s">
        <v>236</v>
      </c>
      <c r="B4289" s="62" t="s">
        <v>53</v>
      </c>
      <c r="C4289" s="63">
        <v>9095.4699999999993</v>
      </c>
      <c r="D4289" s="64">
        <v>45519</v>
      </c>
      <c r="E4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90" spans="1:5" x14ac:dyDescent="0.45">
      <c r="A4290" s="61" t="s">
        <v>236</v>
      </c>
      <c r="B4290" s="62" t="s">
        <v>55</v>
      </c>
      <c r="C4290" s="63">
        <v>7130.32</v>
      </c>
      <c r="D4290" s="64">
        <v>45519</v>
      </c>
      <c r="E4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291" spans="1:5" x14ac:dyDescent="0.45">
      <c r="A4291" s="61" t="s">
        <v>236</v>
      </c>
      <c r="B4291" s="62" t="s">
        <v>57</v>
      </c>
      <c r="C4291" s="63">
        <v>14249.34</v>
      </c>
      <c r="D4291" s="64">
        <v>45877</v>
      </c>
      <c r="E4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92" spans="1:5" x14ac:dyDescent="0.45">
      <c r="A4292" s="61" t="s">
        <v>236</v>
      </c>
      <c r="B4292" s="62" t="s">
        <v>40</v>
      </c>
      <c r="C4292" s="63">
        <v>21285.34</v>
      </c>
      <c r="D4292" s="64">
        <v>44880</v>
      </c>
      <c r="E4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93" spans="1:5" x14ac:dyDescent="0.45">
      <c r="A4293" s="61" t="s">
        <v>236</v>
      </c>
      <c r="B4293" s="62" t="s">
        <v>41</v>
      </c>
      <c r="C4293" s="63">
        <v>22369.85</v>
      </c>
      <c r="D4293" s="64">
        <v>44925</v>
      </c>
      <c r="E4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94" spans="1:5" x14ac:dyDescent="0.45">
      <c r="A4294" s="61" t="s">
        <v>236</v>
      </c>
      <c r="B4294" s="62" t="s">
        <v>42</v>
      </c>
      <c r="C4294" s="63">
        <v>18850.54</v>
      </c>
      <c r="D4294" s="64">
        <v>45139</v>
      </c>
      <c r="E4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95" spans="1:5" x14ac:dyDescent="0.45">
      <c r="A4295" s="61" t="s">
        <v>236</v>
      </c>
      <c r="B4295" s="62" t="s">
        <v>43</v>
      </c>
      <c r="C4295" s="63">
        <v>23842.74</v>
      </c>
      <c r="D4295" s="64">
        <v>45504</v>
      </c>
      <c r="E4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96" spans="1:5" x14ac:dyDescent="0.45">
      <c r="A4296" s="61" t="s">
        <v>236</v>
      </c>
      <c r="B4296" s="62" t="s">
        <v>44</v>
      </c>
      <c r="C4296" s="63">
        <v>23842.74</v>
      </c>
      <c r="D4296" s="64">
        <v>45877</v>
      </c>
      <c r="E4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297" spans="1:5" x14ac:dyDescent="0.45">
      <c r="A4297" s="61" t="s">
        <v>236</v>
      </c>
      <c r="B4297" s="62" t="s">
        <v>45</v>
      </c>
      <c r="C4297" s="63">
        <v>10589.77</v>
      </c>
      <c r="D4297" s="64">
        <v>45412</v>
      </c>
      <c r="E4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298" spans="1:5" x14ac:dyDescent="0.45">
      <c r="A4298" s="61" t="s">
        <v>236</v>
      </c>
      <c r="B4298" s="62" t="s">
        <v>66</v>
      </c>
      <c r="C4298" s="63">
        <v>7577.72</v>
      </c>
      <c r="D4298" s="64">
        <v>44985</v>
      </c>
      <c r="E4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299" spans="1:5" x14ac:dyDescent="0.45">
      <c r="A4299" s="61" t="s">
        <v>236</v>
      </c>
      <c r="B4299" s="62" t="s">
        <v>68</v>
      </c>
      <c r="C4299" s="63">
        <v>17678.97</v>
      </c>
      <c r="D4299" s="64">
        <v>44985</v>
      </c>
      <c r="E4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00" spans="1:5" x14ac:dyDescent="0.45">
      <c r="A4300" s="61" t="s">
        <v>236</v>
      </c>
      <c r="B4300" s="62" t="s">
        <v>70</v>
      </c>
      <c r="C4300" s="63">
        <v>13300.86</v>
      </c>
      <c r="D4300" s="64">
        <v>45127</v>
      </c>
      <c r="E4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01" spans="1:5" x14ac:dyDescent="0.45">
      <c r="A4301" s="61" t="s">
        <v>236</v>
      </c>
      <c r="B4301" s="62" t="s">
        <v>72</v>
      </c>
      <c r="C4301" s="63">
        <v>20840.72</v>
      </c>
      <c r="D4301" s="64">
        <v>45488</v>
      </c>
      <c r="E4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02" spans="1:5" x14ac:dyDescent="0.45">
      <c r="A4302" s="61" t="s">
        <v>236</v>
      </c>
      <c r="B4302" s="62" t="s">
        <v>74</v>
      </c>
      <c r="C4302" s="63">
        <v>23059.58</v>
      </c>
      <c r="D4302" s="64">
        <v>45853</v>
      </c>
      <c r="E4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3" spans="1:5" x14ac:dyDescent="0.45">
      <c r="A4303" s="61" t="s">
        <v>236</v>
      </c>
      <c r="B4303" s="62" t="s">
        <v>76</v>
      </c>
      <c r="C4303" s="63">
        <v>3007.78</v>
      </c>
      <c r="D4303" s="64">
        <v>45853</v>
      </c>
      <c r="E4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4" spans="1:5" x14ac:dyDescent="0.45">
      <c r="A4304" s="61" t="s">
        <v>236</v>
      </c>
      <c r="B4304" s="62" t="s">
        <v>78</v>
      </c>
      <c r="C4304" s="63">
        <v>2861.32</v>
      </c>
      <c r="D4304" s="64">
        <v>45853</v>
      </c>
      <c r="E4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5" spans="1:5" x14ac:dyDescent="0.45">
      <c r="A4305" s="61" t="s">
        <v>236</v>
      </c>
      <c r="B4305" s="62" t="s">
        <v>80</v>
      </c>
      <c r="C4305" s="63">
        <v>5744.42</v>
      </c>
      <c r="D4305" s="64">
        <v>45546</v>
      </c>
      <c r="E4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6" spans="1:5" x14ac:dyDescent="0.45">
      <c r="A4306" s="61" t="s">
        <v>236</v>
      </c>
      <c r="B4306" s="62" t="s">
        <v>81</v>
      </c>
      <c r="C4306" s="63">
        <v>7228.17</v>
      </c>
      <c r="D4306" s="64">
        <v>45519</v>
      </c>
      <c r="E4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7" spans="1:5" x14ac:dyDescent="0.45">
      <c r="A4307" s="61" t="s">
        <v>236</v>
      </c>
      <c r="B4307" s="62" t="s">
        <v>83</v>
      </c>
      <c r="C4307" s="63">
        <v>7007.87</v>
      </c>
      <c r="D4307" s="64">
        <v>45519</v>
      </c>
      <c r="E4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08" spans="1:5" x14ac:dyDescent="0.45">
      <c r="A4308" s="61" t="s">
        <v>236</v>
      </c>
      <c r="B4308" s="62" t="s">
        <v>85</v>
      </c>
      <c r="C4308" s="63">
        <v>7007.87</v>
      </c>
      <c r="D4308" s="64">
        <v>45877</v>
      </c>
      <c r="E4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09" spans="1:5" x14ac:dyDescent="0.45">
      <c r="A4309" s="61" t="s">
        <v>236</v>
      </c>
      <c r="B4309" s="62" t="s">
        <v>87</v>
      </c>
      <c r="C4309" s="63">
        <v>10671.08</v>
      </c>
      <c r="D4309" s="64">
        <v>45519</v>
      </c>
      <c r="E4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0" spans="1:5" x14ac:dyDescent="0.45">
      <c r="A4310" s="61" t="s">
        <v>236</v>
      </c>
      <c r="B4310" s="62" t="s">
        <v>89</v>
      </c>
      <c r="C4310" s="63">
        <v>7043.62</v>
      </c>
      <c r="D4310" s="64">
        <v>45519</v>
      </c>
      <c r="E4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1" spans="1:5" x14ac:dyDescent="0.45">
      <c r="A4311" s="61" t="s">
        <v>236</v>
      </c>
      <c r="B4311" s="62" t="s">
        <v>91</v>
      </c>
      <c r="C4311" s="63">
        <v>7043.62</v>
      </c>
      <c r="D4311" s="64">
        <v>45762</v>
      </c>
      <c r="E4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2" spans="1:5" x14ac:dyDescent="0.45">
      <c r="A4312" s="61" t="s">
        <v>236</v>
      </c>
      <c r="B4312" s="62" t="s">
        <v>93</v>
      </c>
      <c r="C4312" s="63">
        <v>66981.8</v>
      </c>
      <c r="D4312" s="64">
        <v>45519</v>
      </c>
      <c r="E4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3" spans="1:5" x14ac:dyDescent="0.45">
      <c r="A4313" s="61" t="s">
        <v>236</v>
      </c>
      <c r="B4313" s="62" t="s">
        <v>95</v>
      </c>
      <c r="C4313" s="63">
        <v>900.29</v>
      </c>
      <c r="D4313" s="64">
        <v>45961</v>
      </c>
      <c r="E4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14" spans="1:5" x14ac:dyDescent="0.45">
      <c r="A4314" s="61" t="s">
        <v>237</v>
      </c>
      <c r="B4314" s="62" t="s">
        <v>47</v>
      </c>
      <c r="C4314" s="63">
        <v>71882.63</v>
      </c>
      <c r="D4314" s="64">
        <v>45519</v>
      </c>
      <c r="E4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5" spans="1:5" x14ac:dyDescent="0.45">
      <c r="A4315" s="61" t="s">
        <v>237</v>
      </c>
      <c r="B4315" s="62" t="s">
        <v>48</v>
      </c>
      <c r="C4315" s="63">
        <v>19567.740000000002</v>
      </c>
      <c r="D4315" s="64">
        <v>45519</v>
      </c>
      <c r="E4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6" spans="1:5" x14ac:dyDescent="0.45">
      <c r="A4316" s="61" t="s">
        <v>237</v>
      </c>
      <c r="B4316" s="62" t="s">
        <v>49</v>
      </c>
      <c r="C4316" s="63">
        <v>69513.039999999994</v>
      </c>
      <c r="D4316" s="64">
        <v>45519</v>
      </c>
      <c r="E4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7" spans="1:5" x14ac:dyDescent="0.45">
      <c r="A4317" s="61" t="s">
        <v>237</v>
      </c>
      <c r="B4317" s="62" t="s">
        <v>50</v>
      </c>
      <c r="C4317" s="63">
        <v>18922.689999999999</v>
      </c>
      <c r="D4317" s="64">
        <v>45519</v>
      </c>
      <c r="E4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18" spans="1:5" x14ac:dyDescent="0.45">
      <c r="A4318" s="61" t="s">
        <v>237</v>
      </c>
      <c r="B4318" s="62" t="s">
        <v>51</v>
      </c>
      <c r="C4318" s="63">
        <v>69513.039999999994</v>
      </c>
      <c r="D4318" s="64">
        <v>45877</v>
      </c>
      <c r="E4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19" spans="1:5" x14ac:dyDescent="0.45">
      <c r="A4319" s="61" t="s">
        <v>237</v>
      </c>
      <c r="B4319" s="62" t="s">
        <v>52</v>
      </c>
      <c r="C4319" s="63">
        <v>18922.689999999999</v>
      </c>
      <c r="D4319" s="64">
        <v>45877</v>
      </c>
      <c r="E4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20" spans="1:5" x14ac:dyDescent="0.45">
      <c r="A4320" s="61" t="s">
        <v>237</v>
      </c>
      <c r="B4320" s="62" t="s">
        <v>53</v>
      </c>
      <c r="C4320" s="63">
        <v>82162.97</v>
      </c>
      <c r="D4320" s="64">
        <v>45519</v>
      </c>
      <c r="E4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21" spans="1:5" x14ac:dyDescent="0.45">
      <c r="A4321" s="61" t="s">
        <v>237</v>
      </c>
      <c r="B4321" s="62" t="s">
        <v>54</v>
      </c>
      <c r="C4321" s="63">
        <v>21538.16</v>
      </c>
      <c r="D4321" s="64">
        <v>45519</v>
      </c>
      <c r="E4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22" spans="1:5" x14ac:dyDescent="0.45">
      <c r="A4322" s="61" t="s">
        <v>237</v>
      </c>
      <c r="B4322" s="62" t="s">
        <v>55</v>
      </c>
      <c r="C4322" s="63">
        <v>64410.96</v>
      </c>
      <c r="D4322" s="64">
        <v>45519</v>
      </c>
      <c r="E4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23" spans="1:5" x14ac:dyDescent="0.45">
      <c r="A4323" s="61" t="s">
        <v>237</v>
      </c>
      <c r="B4323" s="62" t="s">
        <v>56</v>
      </c>
      <c r="C4323" s="63">
        <v>16884.66</v>
      </c>
      <c r="D4323" s="64">
        <v>45519</v>
      </c>
      <c r="E4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24" spans="1:5" x14ac:dyDescent="0.45">
      <c r="A4324" s="61" t="s">
        <v>237</v>
      </c>
      <c r="B4324" s="62" t="s">
        <v>57</v>
      </c>
      <c r="C4324" s="63">
        <v>128719.86</v>
      </c>
      <c r="D4324" s="64">
        <v>45877</v>
      </c>
      <c r="E4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25" spans="1:5" x14ac:dyDescent="0.45">
      <c r="A4325" s="61" t="s">
        <v>237</v>
      </c>
      <c r="B4325" s="62" t="s">
        <v>58</v>
      </c>
      <c r="C4325" s="63">
        <v>33742.559999999998</v>
      </c>
      <c r="D4325" s="64">
        <v>45877</v>
      </c>
      <c r="E4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26" spans="1:5" x14ac:dyDescent="0.45">
      <c r="A4326" s="61" t="s">
        <v>237</v>
      </c>
      <c r="B4326" s="62" t="s">
        <v>40</v>
      </c>
      <c r="C4326" s="63">
        <v>198784.68</v>
      </c>
      <c r="D4326" s="64">
        <v>44880</v>
      </c>
      <c r="E4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27" spans="1:5" x14ac:dyDescent="0.45">
      <c r="A4327" s="61" t="s">
        <v>237</v>
      </c>
      <c r="B4327" s="62" t="s">
        <v>59</v>
      </c>
      <c r="C4327" s="63">
        <v>43123.39</v>
      </c>
      <c r="D4327" s="64">
        <v>44880</v>
      </c>
      <c r="E4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28" spans="1:5" x14ac:dyDescent="0.45">
      <c r="A4328" s="61" t="s">
        <v>237</v>
      </c>
      <c r="B4328" s="62" t="s">
        <v>41</v>
      </c>
      <c r="C4328" s="63">
        <v>208913</v>
      </c>
      <c r="D4328" s="64">
        <v>44925</v>
      </c>
      <c r="E4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29" spans="1:5" x14ac:dyDescent="0.45">
      <c r="A4329" s="61" t="s">
        <v>237</v>
      </c>
      <c r="B4329" s="62" t="s">
        <v>60</v>
      </c>
      <c r="C4329" s="63">
        <v>45320.58</v>
      </c>
      <c r="D4329" s="64">
        <v>44925</v>
      </c>
      <c r="E4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30" spans="1:5" x14ac:dyDescent="0.45">
      <c r="A4330" s="61" t="s">
        <v>237</v>
      </c>
      <c r="B4330" s="62" t="s">
        <v>42</v>
      </c>
      <c r="C4330" s="63">
        <v>176046.01</v>
      </c>
      <c r="D4330" s="64">
        <v>45139</v>
      </c>
      <c r="E4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1" spans="1:5" x14ac:dyDescent="0.45">
      <c r="A4331" s="61" t="s">
        <v>237</v>
      </c>
      <c r="B4331" s="62" t="s">
        <v>61</v>
      </c>
      <c r="C4331" s="63">
        <v>38190.57</v>
      </c>
      <c r="D4331" s="64">
        <v>45139</v>
      </c>
      <c r="E4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2" spans="1:5" x14ac:dyDescent="0.45">
      <c r="A4332" s="61" t="s">
        <v>237</v>
      </c>
      <c r="B4332" s="62" t="s">
        <v>43</v>
      </c>
      <c r="C4332" s="63">
        <v>222668.37</v>
      </c>
      <c r="D4332" s="64">
        <v>45504</v>
      </c>
      <c r="E4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3" spans="1:5" x14ac:dyDescent="0.45">
      <c r="A4333" s="61" t="s">
        <v>237</v>
      </c>
      <c r="B4333" s="62" t="s">
        <v>62</v>
      </c>
      <c r="C4333" s="63">
        <v>51116</v>
      </c>
      <c r="D4333" s="64">
        <v>45504</v>
      </c>
      <c r="E4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4" spans="1:5" x14ac:dyDescent="0.45">
      <c r="A4334" s="61" t="s">
        <v>237</v>
      </c>
      <c r="B4334" s="62" t="s">
        <v>63</v>
      </c>
      <c r="C4334" s="63">
        <v>32912.93</v>
      </c>
      <c r="D4334" s="64">
        <v>45504</v>
      </c>
      <c r="E4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5" spans="1:5" x14ac:dyDescent="0.45">
      <c r="A4335" s="61" t="s">
        <v>237</v>
      </c>
      <c r="B4335" s="62" t="s">
        <v>44</v>
      </c>
      <c r="C4335" s="63">
        <v>222668.37</v>
      </c>
      <c r="D4335" s="64">
        <v>45877</v>
      </c>
      <c r="E4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36" spans="1:5" x14ac:dyDescent="0.45">
      <c r="A4336" s="61" t="s">
        <v>237</v>
      </c>
      <c r="B4336" s="62" t="s">
        <v>64</v>
      </c>
      <c r="C4336" s="63">
        <v>48304.61</v>
      </c>
      <c r="D4336" s="64">
        <v>45877</v>
      </c>
      <c r="E4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37" spans="1:5" x14ac:dyDescent="0.45">
      <c r="A4337" s="61" t="s">
        <v>237</v>
      </c>
      <c r="B4337" s="62" t="s">
        <v>45</v>
      </c>
      <c r="C4337" s="63">
        <v>98898.34</v>
      </c>
      <c r="D4337" s="64">
        <v>45412</v>
      </c>
      <c r="E4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8" spans="1:5" x14ac:dyDescent="0.45">
      <c r="A4338" s="61" t="s">
        <v>237</v>
      </c>
      <c r="B4338" s="62" t="s">
        <v>65</v>
      </c>
      <c r="C4338" s="63">
        <v>21454.53</v>
      </c>
      <c r="D4338" s="64">
        <v>45412</v>
      </c>
      <c r="E4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39" spans="1:5" x14ac:dyDescent="0.45">
      <c r="A4339" s="61" t="s">
        <v>237</v>
      </c>
      <c r="B4339" s="62" t="s">
        <v>66</v>
      </c>
      <c r="C4339" s="63">
        <v>70768.62</v>
      </c>
      <c r="D4339" s="64">
        <v>44985</v>
      </c>
      <c r="E4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0" spans="1:5" x14ac:dyDescent="0.45">
      <c r="A4340" s="61" t="s">
        <v>237</v>
      </c>
      <c r="B4340" s="62" t="s">
        <v>67</v>
      </c>
      <c r="C4340" s="63">
        <v>15352.2</v>
      </c>
      <c r="D4340" s="64">
        <v>44985</v>
      </c>
      <c r="E4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1" spans="1:5" x14ac:dyDescent="0.45">
      <c r="A4341" s="61" t="s">
        <v>237</v>
      </c>
      <c r="B4341" s="62" t="s">
        <v>68</v>
      </c>
      <c r="C4341" s="63">
        <v>165104.63</v>
      </c>
      <c r="D4341" s="64">
        <v>44985</v>
      </c>
      <c r="E4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2" spans="1:5" x14ac:dyDescent="0.45">
      <c r="A4342" s="61" t="s">
        <v>237</v>
      </c>
      <c r="B4342" s="62" t="s">
        <v>69</v>
      </c>
      <c r="C4342" s="63">
        <v>35817</v>
      </c>
      <c r="D4342" s="64">
        <v>44985</v>
      </c>
      <c r="E4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3" spans="1:5" x14ac:dyDescent="0.45">
      <c r="A4343" s="61" t="s">
        <v>237</v>
      </c>
      <c r="B4343" s="62" t="s">
        <v>70</v>
      </c>
      <c r="C4343" s="63">
        <v>124217.31</v>
      </c>
      <c r="D4343" s="64">
        <v>45127</v>
      </c>
      <c r="E4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4" spans="1:5" x14ac:dyDescent="0.45">
      <c r="A4344" s="61" t="s">
        <v>237</v>
      </c>
      <c r="B4344" s="62" t="s">
        <v>71</v>
      </c>
      <c r="C4344" s="63">
        <v>26947.11</v>
      </c>
      <c r="D4344" s="64">
        <v>45127</v>
      </c>
      <c r="E4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45" spans="1:5" x14ac:dyDescent="0.45">
      <c r="A4345" s="61" t="s">
        <v>237</v>
      </c>
      <c r="B4345" s="62" t="s">
        <v>72</v>
      </c>
      <c r="C4345" s="63">
        <v>194632.38</v>
      </c>
      <c r="D4345" s="64">
        <v>45488</v>
      </c>
      <c r="E4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46" spans="1:5" x14ac:dyDescent="0.45">
      <c r="A4346" s="61" t="s">
        <v>237</v>
      </c>
      <c r="B4346" s="62" t="s">
        <v>73</v>
      </c>
      <c r="C4346" s="63">
        <v>42222.62</v>
      </c>
      <c r="D4346" s="64">
        <v>45488</v>
      </c>
      <c r="E4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47" spans="1:5" x14ac:dyDescent="0.45">
      <c r="A4347" s="61" t="s">
        <v>237</v>
      </c>
      <c r="B4347" s="62" t="s">
        <v>74</v>
      </c>
      <c r="C4347" s="63">
        <v>215354.39</v>
      </c>
      <c r="D4347" s="64">
        <v>45853</v>
      </c>
      <c r="E4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48" spans="1:5" x14ac:dyDescent="0.45">
      <c r="A4348" s="61" t="s">
        <v>237</v>
      </c>
      <c r="B4348" s="62" t="s">
        <v>75</v>
      </c>
      <c r="C4348" s="63">
        <v>46717.94</v>
      </c>
      <c r="D4348" s="64">
        <v>45853</v>
      </c>
      <c r="E4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49" spans="1:5" x14ac:dyDescent="0.45">
      <c r="A4349" s="61" t="s">
        <v>237</v>
      </c>
      <c r="B4349" s="62" t="s">
        <v>76</v>
      </c>
      <c r="C4349" s="63">
        <v>28089.8</v>
      </c>
      <c r="D4349" s="64">
        <v>45853</v>
      </c>
      <c r="E4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0" spans="1:5" x14ac:dyDescent="0.45">
      <c r="A4350" s="61" t="s">
        <v>237</v>
      </c>
      <c r="B4350" s="62" t="s">
        <v>77</v>
      </c>
      <c r="C4350" s="63">
        <v>7122.45</v>
      </c>
      <c r="D4350" s="64">
        <v>45853</v>
      </c>
      <c r="E4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1" spans="1:5" x14ac:dyDescent="0.45">
      <c r="A4351" s="61" t="s">
        <v>237</v>
      </c>
      <c r="B4351" s="62" t="s">
        <v>78</v>
      </c>
      <c r="C4351" s="63">
        <v>26721.97</v>
      </c>
      <c r="D4351" s="64">
        <v>45853</v>
      </c>
      <c r="E4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2" spans="1:5" x14ac:dyDescent="0.45">
      <c r="A4352" s="61" t="s">
        <v>237</v>
      </c>
      <c r="B4352" s="62" t="s">
        <v>79</v>
      </c>
      <c r="C4352" s="63">
        <v>6775.63</v>
      </c>
      <c r="D4352" s="64">
        <v>45853</v>
      </c>
      <c r="E4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3" spans="1:5" x14ac:dyDescent="0.45">
      <c r="A4353" s="61" t="s">
        <v>237</v>
      </c>
      <c r="B4353" s="62" t="s">
        <v>80</v>
      </c>
      <c r="C4353" s="63">
        <v>67250.19</v>
      </c>
      <c r="D4353" s="64">
        <v>45546</v>
      </c>
      <c r="E4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4" spans="1:5" x14ac:dyDescent="0.45">
      <c r="A4354" s="61" t="s">
        <v>237</v>
      </c>
      <c r="B4354" s="62" t="s">
        <v>81</v>
      </c>
      <c r="C4354" s="63">
        <v>65294.87</v>
      </c>
      <c r="D4354" s="64">
        <v>45519</v>
      </c>
      <c r="E4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5" spans="1:5" x14ac:dyDescent="0.45">
      <c r="A4355" s="61" t="s">
        <v>237</v>
      </c>
      <c r="B4355" s="62" t="s">
        <v>82</v>
      </c>
      <c r="C4355" s="63">
        <v>17774.43</v>
      </c>
      <c r="D4355" s="64">
        <v>45519</v>
      </c>
      <c r="E4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6" spans="1:5" x14ac:dyDescent="0.45">
      <c r="A4356" s="61" t="s">
        <v>237</v>
      </c>
      <c r="B4356" s="62" t="s">
        <v>83</v>
      </c>
      <c r="C4356" s="63">
        <v>63304.86</v>
      </c>
      <c r="D4356" s="64">
        <v>45519</v>
      </c>
      <c r="E4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7" spans="1:5" x14ac:dyDescent="0.45">
      <c r="A4357" s="61" t="s">
        <v>237</v>
      </c>
      <c r="B4357" s="62" t="s">
        <v>84</v>
      </c>
      <c r="C4357" s="63">
        <v>17232.71</v>
      </c>
      <c r="D4357" s="64">
        <v>45519</v>
      </c>
      <c r="E4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58" spans="1:5" x14ac:dyDescent="0.45">
      <c r="A4358" s="61" t="s">
        <v>237</v>
      </c>
      <c r="B4358" s="62" t="s">
        <v>85</v>
      </c>
      <c r="C4358" s="63">
        <v>63304.86</v>
      </c>
      <c r="D4358" s="64">
        <v>45877</v>
      </c>
      <c r="E4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59" spans="1:5" x14ac:dyDescent="0.45">
      <c r="A4359" s="61" t="s">
        <v>237</v>
      </c>
      <c r="B4359" s="62" t="s">
        <v>86</v>
      </c>
      <c r="C4359" s="63">
        <v>17232.71</v>
      </c>
      <c r="D4359" s="64">
        <v>45877</v>
      </c>
      <c r="E4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60" spans="1:5" x14ac:dyDescent="0.45">
      <c r="A4360" s="61" t="s">
        <v>237</v>
      </c>
      <c r="B4360" s="62" t="s">
        <v>87</v>
      </c>
      <c r="C4360" s="63">
        <v>96396.02</v>
      </c>
      <c r="D4360" s="64">
        <v>45519</v>
      </c>
      <c r="E4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1" spans="1:5" x14ac:dyDescent="0.45">
      <c r="A4361" s="61" t="s">
        <v>237</v>
      </c>
      <c r="B4361" s="62" t="s">
        <v>88</v>
      </c>
      <c r="C4361" s="63">
        <v>25269.21</v>
      </c>
      <c r="D4361" s="64">
        <v>45519</v>
      </c>
      <c r="E4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2" spans="1:5" x14ac:dyDescent="0.45">
      <c r="A4362" s="61" t="s">
        <v>237</v>
      </c>
      <c r="B4362" s="62" t="s">
        <v>89</v>
      </c>
      <c r="C4362" s="63">
        <v>63627.81</v>
      </c>
      <c r="D4362" s="64">
        <v>45519</v>
      </c>
      <c r="E4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3" spans="1:5" x14ac:dyDescent="0.45">
      <c r="A4363" s="61" t="s">
        <v>237</v>
      </c>
      <c r="B4363" s="62" t="s">
        <v>90</v>
      </c>
      <c r="C4363" s="63">
        <v>16679.36</v>
      </c>
      <c r="D4363" s="64">
        <v>45519</v>
      </c>
      <c r="E4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4" spans="1:5" x14ac:dyDescent="0.45">
      <c r="A4364" s="61" t="s">
        <v>237</v>
      </c>
      <c r="B4364" s="62" t="s">
        <v>91</v>
      </c>
      <c r="C4364" s="63">
        <v>63627.81</v>
      </c>
      <c r="D4364" s="64">
        <v>45762</v>
      </c>
      <c r="E4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5" spans="1:5" x14ac:dyDescent="0.45">
      <c r="A4365" s="61" t="s">
        <v>237</v>
      </c>
      <c r="B4365" s="62" t="s">
        <v>92</v>
      </c>
      <c r="C4365" s="63">
        <v>16679.36</v>
      </c>
      <c r="D4365" s="64">
        <v>45762</v>
      </c>
      <c r="E4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6" spans="1:5" x14ac:dyDescent="0.45">
      <c r="A4366" s="61" t="s">
        <v>237</v>
      </c>
      <c r="B4366" s="62" t="s">
        <v>93</v>
      </c>
      <c r="C4366" s="63">
        <v>605072.91</v>
      </c>
      <c r="D4366" s="64">
        <v>45519</v>
      </c>
      <c r="E4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7" spans="1:5" x14ac:dyDescent="0.45">
      <c r="A4367" s="61" t="s">
        <v>237</v>
      </c>
      <c r="B4367" s="62" t="s">
        <v>94</v>
      </c>
      <c r="C4367" s="63">
        <v>158613.53</v>
      </c>
      <c r="D4367" s="64">
        <v>45519</v>
      </c>
      <c r="E4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68" spans="1:5" x14ac:dyDescent="0.45">
      <c r="A4368" s="61" t="s">
        <v>237</v>
      </c>
      <c r="B4368" s="62" t="s">
        <v>95</v>
      </c>
      <c r="C4368" s="63">
        <v>8132.7</v>
      </c>
      <c r="D4368" s="64">
        <v>45961</v>
      </c>
      <c r="E4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69" spans="1:5" x14ac:dyDescent="0.45">
      <c r="A4369" s="61" t="s">
        <v>237</v>
      </c>
      <c r="B4369" s="62" t="s">
        <v>96</v>
      </c>
      <c r="C4369" s="63">
        <v>2131.9</v>
      </c>
      <c r="D4369" s="64">
        <v>45961</v>
      </c>
      <c r="E4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70" spans="1:5" x14ac:dyDescent="0.45">
      <c r="A4370" s="61" t="s">
        <v>238</v>
      </c>
      <c r="B4370" s="62" t="s">
        <v>47</v>
      </c>
      <c r="C4370" s="63">
        <v>6514.21</v>
      </c>
      <c r="D4370" s="64">
        <v>45519</v>
      </c>
      <c r="E4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71" spans="1:5" x14ac:dyDescent="0.45">
      <c r="A4371" s="61" t="s">
        <v>238</v>
      </c>
      <c r="B4371" s="62" t="s">
        <v>49</v>
      </c>
      <c r="C4371" s="63">
        <v>6299.47</v>
      </c>
      <c r="D4371" s="64">
        <v>45519</v>
      </c>
      <c r="E4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72" spans="1:5" x14ac:dyDescent="0.45">
      <c r="A4372" s="61" t="s">
        <v>238</v>
      </c>
      <c r="B4372" s="62" t="s">
        <v>51</v>
      </c>
      <c r="C4372" s="63">
        <v>6299.47</v>
      </c>
      <c r="D4372" s="64">
        <v>45877</v>
      </c>
      <c r="E4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73" spans="1:5" x14ac:dyDescent="0.45">
      <c r="A4373" s="61" t="s">
        <v>238</v>
      </c>
      <c r="B4373" s="62" t="s">
        <v>53</v>
      </c>
      <c r="C4373" s="63">
        <v>7445.85</v>
      </c>
      <c r="D4373" s="64">
        <v>45519</v>
      </c>
      <c r="E4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74" spans="1:5" x14ac:dyDescent="0.45">
      <c r="A4374" s="61" t="s">
        <v>238</v>
      </c>
      <c r="B4374" s="62" t="s">
        <v>55</v>
      </c>
      <c r="C4374" s="63">
        <v>5837.11</v>
      </c>
      <c r="D4374" s="64">
        <v>45519</v>
      </c>
      <c r="E4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75" spans="1:5" x14ac:dyDescent="0.45">
      <c r="A4375" s="61" t="s">
        <v>238</v>
      </c>
      <c r="B4375" s="62" t="s">
        <v>57</v>
      </c>
      <c r="C4375" s="63">
        <v>11664.97</v>
      </c>
      <c r="D4375" s="64">
        <v>45877</v>
      </c>
      <c r="E4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76" spans="1:5" x14ac:dyDescent="0.45">
      <c r="A4376" s="61" t="s">
        <v>238</v>
      </c>
      <c r="B4376" s="62" t="s">
        <v>40</v>
      </c>
      <c r="C4376" s="63">
        <v>17424.86</v>
      </c>
      <c r="D4376" s="64">
        <v>44880</v>
      </c>
      <c r="E4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77" spans="1:5" x14ac:dyDescent="0.45">
      <c r="A4377" s="61" t="s">
        <v>238</v>
      </c>
      <c r="B4377" s="62" t="s">
        <v>41</v>
      </c>
      <c r="C4377" s="63">
        <v>18312.68</v>
      </c>
      <c r="D4377" s="64">
        <v>44925</v>
      </c>
      <c r="E4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78" spans="1:5" x14ac:dyDescent="0.45">
      <c r="A4378" s="61" t="s">
        <v>238</v>
      </c>
      <c r="B4378" s="62" t="s">
        <v>42</v>
      </c>
      <c r="C4378" s="63">
        <v>15431.66</v>
      </c>
      <c r="D4378" s="64">
        <v>45139</v>
      </c>
      <c r="E4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79" spans="1:5" x14ac:dyDescent="0.45">
      <c r="A4379" s="61" t="s">
        <v>238</v>
      </c>
      <c r="B4379" s="62" t="s">
        <v>43</v>
      </c>
      <c r="C4379" s="63">
        <v>19518.43</v>
      </c>
      <c r="D4379" s="64">
        <v>45504</v>
      </c>
      <c r="E4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80" spans="1:5" x14ac:dyDescent="0.45">
      <c r="A4380" s="61" t="s">
        <v>238</v>
      </c>
      <c r="B4380" s="62" t="s">
        <v>44</v>
      </c>
      <c r="C4380" s="63">
        <v>19518.43</v>
      </c>
      <c r="D4380" s="64">
        <v>45877</v>
      </c>
      <c r="E4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81" spans="1:5" x14ac:dyDescent="0.45">
      <c r="A4381" s="61" t="s">
        <v>238</v>
      </c>
      <c r="B4381" s="62" t="s">
        <v>45</v>
      </c>
      <c r="C4381" s="63">
        <v>8669.1299999999992</v>
      </c>
      <c r="D4381" s="64">
        <v>45412</v>
      </c>
      <c r="E4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82" spans="1:5" x14ac:dyDescent="0.45">
      <c r="A4382" s="61" t="s">
        <v>238</v>
      </c>
      <c r="B4382" s="62" t="s">
        <v>66</v>
      </c>
      <c r="C4382" s="63">
        <v>6203.36</v>
      </c>
      <c r="D4382" s="64">
        <v>44985</v>
      </c>
      <c r="E4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83" spans="1:5" x14ac:dyDescent="0.45">
      <c r="A4383" s="61" t="s">
        <v>238</v>
      </c>
      <c r="B4383" s="62" t="s">
        <v>68</v>
      </c>
      <c r="C4383" s="63">
        <v>14472.57</v>
      </c>
      <c r="D4383" s="64">
        <v>44985</v>
      </c>
      <c r="E4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84" spans="1:5" x14ac:dyDescent="0.45">
      <c r="A4384" s="61" t="s">
        <v>238</v>
      </c>
      <c r="B4384" s="62" t="s">
        <v>70</v>
      </c>
      <c r="C4384" s="63">
        <v>10888.51</v>
      </c>
      <c r="D4384" s="64">
        <v>45127</v>
      </c>
      <c r="E4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385" spans="1:5" x14ac:dyDescent="0.45">
      <c r="A4385" s="61" t="s">
        <v>238</v>
      </c>
      <c r="B4385" s="62" t="s">
        <v>72</v>
      </c>
      <c r="C4385" s="63">
        <v>17060.88</v>
      </c>
      <c r="D4385" s="64">
        <v>45488</v>
      </c>
      <c r="E4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386" spans="1:5" x14ac:dyDescent="0.45">
      <c r="A4386" s="61" t="s">
        <v>238</v>
      </c>
      <c r="B4386" s="62" t="s">
        <v>74</v>
      </c>
      <c r="C4386" s="63">
        <v>18877.310000000001</v>
      </c>
      <c r="D4386" s="64">
        <v>45853</v>
      </c>
      <c r="E4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87" spans="1:5" x14ac:dyDescent="0.45">
      <c r="A4387" s="61" t="s">
        <v>238</v>
      </c>
      <c r="B4387" s="62" t="s">
        <v>76</v>
      </c>
      <c r="C4387" s="63">
        <v>2462.27</v>
      </c>
      <c r="D4387" s="64">
        <v>45853</v>
      </c>
      <c r="E4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88" spans="1:5" x14ac:dyDescent="0.45">
      <c r="A4388" s="61" t="s">
        <v>238</v>
      </c>
      <c r="B4388" s="62" t="s">
        <v>78</v>
      </c>
      <c r="C4388" s="63">
        <v>2342.37</v>
      </c>
      <c r="D4388" s="64">
        <v>45853</v>
      </c>
      <c r="E4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89" spans="1:5" x14ac:dyDescent="0.45">
      <c r="A4389" s="61" t="s">
        <v>238</v>
      </c>
      <c r="B4389" s="62" t="s">
        <v>80</v>
      </c>
      <c r="C4389" s="63">
        <v>4702.5600000000004</v>
      </c>
      <c r="D4389" s="64">
        <v>45546</v>
      </c>
      <c r="E4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0" spans="1:5" x14ac:dyDescent="0.45">
      <c r="A4390" s="61" t="s">
        <v>238</v>
      </c>
      <c r="B4390" s="62" t="s">
        <v>81</v>
      </c>
      <c r="C4390" s="63">
        <v>5917.21</v>
      </c>
      <c r="D4390" s="64">
        <v>45519</v>
      </c>
      <c r="E4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1" spans="1:5" x14ac:dyDescent="0.45">
      <c r="A4391" s="61" t="s">
        <v>238</v>
      </c>
      <c r="B4391" s="62" t="s">
        <v>83</v>
      </c>
      <c r="C4391" s="63">
        <v>5736.87</v>
      </c>
      <c r="D4391" s="64">
        <v>45519</v>
      </c>
      <c r="E4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2" spans="1:5" x14ac:dyDescent="0.45">
      <c r="A4392" s="61" t="s">
        <v>238</v>
      </c>
      <c r="B4392" s="62" t="s">
        <v>85</v>
      </c>
      <c r="C4392" s="63">
        <v>5736.87</v>
      </c>
      <c r="D4392" s="64">
        <v>45877</v>
      </c>
      <c r="E4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93" spans="1:5" x14ac:dyDescent="0.45">
      <c r="A4393" s="61" t="s">
        <v>238</v>
      </c>
      <c r="B4393" s="62" t="s">
        <v>87</v>
      </c>
      <c r="C4393" s="63">
        <v>8735.69</v>
      </c>
      <c r="D4393" s="64">
        <v>45519</v>
      </c>
      <c r="E4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4" spans="1:5" x14ac:dyDescent="0.45">
      <c r="A4394" s="61" t="s">
        <v>238</v>
      </c>
      <c r="B4394" s="62" t="s">
        <v>89</v>
      </c>
      <c r="C4394" s="63">
        <v>5766.14</v>
      </c>
      <c r="D4394" s="64">
        <v>45519</v>
      </c>
      <c r="E4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5" spans="1:5" x14ac:dyDescent="0.45">
      <c r="A4395" s="61" t="s">
        <v>238</v>
      </c>
      <c r="B4395" s="62" t="s">
        <v>91</v>
      </c>
      <c r="C4395" s="63">
        <v>5766.14</v>
      </c>
      <c r="D4395" s="64">
        <v>45762</v>
      </c>
      <c r="E4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6" spans="1:5" x14ac:dyDescent="0.45">
      <c r="A4396" s="61" t="s">
        <v>238</v>
      </c>
      <c r="B4396" s="62" t="s">
        <v>93</v>
      </c>
      <c r="C4396" s="63">
        <v>54833.46</v>
      </c>
      <c r="D4396" s="64">
        <v>45519</v>
      </c>
      <c r="E4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7" spans="1:5" x14ac:dyDescent="0.45">
      <c r="A4397" s="61" t="s">
        <v>238</v>
      </c>
      <c r="B4397" s="62" t="s">
        <v>95</v>
      </c>
      <c r="C4397" s="63">
        <v>737.01</v>
      </c>
      <c r="D4397" s="64">
        <v>45961</v>
      </c>
      <c r="E4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398" spans="1:5" x14ac:dyDescent="0.45">
      <c r="A4398" s="61" t="s">
        <v>239</v>
      </c>
      <c r="B4398" s="62" t="s">
        <v>47</v>
      </c>
      <c r="C4398" s="63">
        <v>11081.35</v>
      </c>
      <c r="D4398" s="64">
        <v>45519</v>
      </c>
      <c r="E4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399" spans="1:5" x14ac:dyDescent="0.45">
      <c r="A4399" s="61" t="s">
        <v>239</v>
      </c>
      <c r="B4399" s="62" t="s">
        <v>49</v>
      </c>
      <c r="C4399" s="63">
        <v>10716.06</v>
      </c>
      <c r="D4399" s="64">
        <v>45519</v>
      </c>
      <c r="E4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00" spans="1:5" x14ac:dyDescent="0.45">
      <c r="A4400" s="61" t="s">
        <v>239</v>
      </c>
      <c r="B4400" s="62" t="s">
        <v>51</v>
      </c>
      <c r="C4400" s="63">
        <v>10716.06</v>
      </c>
      <c r="D4400" s="64">
        <v>45877</v>
      </c>
      <c r="E4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01" spans="1:5" x14ac:dyDescent="0.45">
      <c r="A4401" s="61" t="s">
        <v>239</v>
      </c>
      <c r="B4401" s="62" t="s">
        <v>53</v>
      </c>
      <c r="C4401" s="63">
        <v>12666.16</v>
      </c>
      <c r="D4401" s="64">
        <v>45519</v>
      </c>
      <c r="E4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02" spans="1:5" x14ac:dyDescent="0.45">
      <c r="A4402" s="61" t="s">
        <v>239</v>
      </c>
      <c r="B4402" s="62" t="s">
        <v>55</v>
      </c>
      <c r="C4402" s="63">
        <v>9929.5300000000007</v>
      </c>
      <c r="D4402" s="64">
        <v>45519</v>
      </c>
      <c r="E4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03" spans="1:5" x14ac:dyDescent="0.45">
      <c r="A4403" s="61" t="s">
        <v>239</v>
      </c>
      <c r="B4403" s="62" t="s">
        <v>57</v>
      </c>
      <c r="C4403" s="63">
        <v>19843.32</v>
      </c>
      <c r="D4403" s="64">
        <v>45877</v>
      </c>
      <c r="E4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04" spans="1:5" x14ac:dyDescent="0.45">
      <c r="A4404" s="61" t="s">
        <v>239</v>
      </c>
      <c r="B4404" s="62" t="s">
        <v>40</v>
      </c>
      <c r="C4404" s="63">
        <v>29641.5</v>
      </c>
      <c r="D4404" s="64">
        <v>44880</v>
      </c>
      <c r="E4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05" spans="1:5" x14ac:dyDescent="0.45">
      <c r="A4405" s="61" t="s">
        <v>239</v>
      </c>
      <c r="B4405" s="62" t="s">
        <v>41</v>
      </c>
      <c r="C4405" s="63">
        <v>31151.77</v>
      </c>
      <c r="D4405" s="64">
        <v>44925</v>
      </c>
      <c r="E4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06" spans="1:5" x14ac:dyDescent="0.45">
      <c r="A4406" s="61" t="s">
        <v>239</v>
      </c>
      <c r="B4406" s="62" t="s">
        <v>42</v>
      </c>
      <c r="C4406" s="63">
        <v>26250.86</v>
      </c>
      <c r="D4406" s="64">
        <v>45139</v>
      </c>
      <c r="E4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07" spans="1:5" x14ac:dyDescent="0.45">
      <c r="A4407" s="61" t="s">
        <v>239</v>
      </c>
      <c r="B4407" s="62" t="s">
        <v>43</v>
      </c>
      <c r="C4407" s="63">
        <v>33202.89</v>
      </c>
      <c r="D4407" s="64">
        <v>45504</v>
      </c>
      <c r="E4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08" spans="1:5" x14ac:dyDescent="0.45">
      <c r="A4408" s="61" t="s">
        <v>239</v>
      </c>
      <c r="B4408" s="62" t="s">
        <v>44</v>
      </c>
      <c r="C4408" s="63">
        <v>33202.89</v>
      </c>
      <c r="D4408" s="64">
        <v>45877</v>
      </c>
      <c r="E4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09" spans="1:5" x14ac:dyDescent="0.45">
      <c r="A4409" s="61" t="s">
        <v>239</v>
      </c>
      <c r="B4409" s="62" t="s">
        <v>45</v>
      </c>
      <c r="C4409" s="63">
        <v>14747.09</v>
      </c>
      <c r="D4409" s="64">
        <v>45412</v>
      </c>
      <c r="E4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10" spans="1:5" x14ac:dyDescent="0.45">
      <c r="A4410" s="61" t="s">
        <v>239</v>
      </c>
      <c r="B4410" s="62" t="s">
        <v>66</v>
      </c>
      <c r="C4410" s="63">
        <v>10552.57</v>
      </c>
      <c r="D4410" s="64">
        <v>44985</v>
      </c>
      <c r="E4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11" spans="1:5" x14ac:dyDescent="0.45">
      <c r="A4411" s="61" t="s">
        <v>239</v>
      </c>
      <c r="B4411" s="62" t="s">
        <v>68</v>
      </c>
      <c r="C4411" s="63">
        <v>24619.35</v>
      </c>
      <c r="D4411" s="64">
        <v>44985</v>
      </c>
      <c r="E4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12" spans="1:5" x14ac:dyDescent="0.45">
      <c r="A4412" s="61" t="s">
        <v>239</v>
      </c>
      <c r="B4412" s="62" t="s">
        <v>70</v>
      </c>
      <c r="C4412" s="63">
        <v>18522.490000000002</v>
      </c>
      <c r="D4412" s="64">
        <v>45127</v>
      </c>
      <c r="E4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13" spans="1:5" x14ac:dyDescent="0.45">
      <c r="A4413" s="61" t="s">
        <v>239</v>
      </c>
      <c r="B4413" s="62" t="s">
        <v>72</v>
      </c>
      <c r="C4413" s="63">
        <v>29022.34</v>
      </c>
      <c r="D4413" s="64">
        <v>45488</v>
      </c>
      <c r="E4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14" spans="1:5" x14ac:dyDescent="0.45">
      <c r="A4414" s="61" t="s">
        <v>239</v>
      </c>
      <c r="B4414" s="62" t="s">
        <v>74</v>
      </c>
      <c r="C4414" s="63">
        <v>32112.27</v>
      </c>
      <c r="D4414" s="64">
        <v>45853</v>
      </c>
      <c r="E4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5" spans="1:5" x14ac:dyDescent="0.45">
      <c r="A4415" s="61" t="s">
        <v>239</v>
      </c>
      <c r="B4415" s="62" t="s">
        <v>76</v>
      </c>
      <c r="C4415" s="63">
        <v>4188.57</v>
      </c>
      <c r="D4415" s="64">
        <v>45853</v>
      </c>
      <c r="E4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6" spans="1:5" x14ac:dyDescent="0.45">
      <c r="A4416" s="61" t="s">
        <v>239</v>
      </c>
      <c r="B4416" s="62" t="s">
        <v>78</v>
      </c>
      <c r="C4416" s="63">
        <v>3984.61</v>
      </c>
      <c r="D4416" s="64">
        <v>45853</v>
      </c>
      <c r="E4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7" spans="1:5" x14ac:dyDescent="0.45">
      <c r="A4417" s="61" t="s">
        <v>239</v>
      </c>
      <c r="B4417" s="62" t="s">
        <v>80</v>
      </c>
      <c r="C4417" s="63">
        <v>7999.55</v>
      </c>
      <c r="D4417" s="64">
        <v>45546</v>
      </c>
      <c r="E4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8" spans="1:5" x14ac:dyDescent="0.45">
      <c r="A4418" s="61" t="s">
        <v>239</v>
      </c>
      <c r="B4418" s="62" t="s">
        <v>81</v>
      </c>
      <c r="C4418" s="63">
        <v>10065.790000000001</v>
      </c>
      <c r="D4418" s="64">
        <v>45519</v>
      </c>
      <c r="E4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19" spans="1:5" x14ac:dyDescent="0.45">
      <c r="A4419" s="61" t="s">
        <v>239</v>
      </c>
      <c r="B4419" s="62" t="s">
        <v>83</v>
      </c>
      <c r="C4419" s="63">
        <v>9759.01</v>
      </c>
      <c r="D4419" s="64">
        <v>45519</v>
      </c>
      <c r="E4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0" spans="1:5" x14ac:dyDescent="0.45">
      <c r="A4420" s="61" t="s">
        <v>239</v>
      </c>
      <c r="B4420" s="62" t="s">
        <v>85</v>
      </c>
      <c r="C4420" s="63">
        <v>9759.01</v>
      </c>
      <c r="D4420" s="64">
        <v>45877</v>
      </c>
      <c r="E4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21" spans="1:5" x14ac:dyDescent="0.45">
      <c r="A4421" s="61" t="s">
        <v>239</v>
      </c>
      <c r="B4421" s="62" t="s">
        <v>87</v>
      </c>
      <c r="C4421" s="63">
        <v>14860.31</v>
      </c>
      <c r="D4421" s="64">
        <v>45519</v>
      </c>
      <c r="E4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2" spans="1:5" x14ac:dyDescent="0.45">
      <c r="A4422" s="61" t="s">
        <v>239</v>
      </c>
      <c r="B4422" s="62" t="s">
        <v>89</v>
      </c>
      <c r="C4422" s="63">
        <v>9808.7999999999993</v>
      </c>
      <c r="D4422" s="64">
        <v>45519</v>
      </c>
      <c r="E4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3" spans="1:5" x14ac:dyDescent="0.45">
      <c r="A4423" s="61" t="s">
        <v>239</v>
      </c>
      <c r="B4423" s="62" t="s">
        <v>91</v>
      </c>
      <c r="C4423" s="63">
        <v>9808.7999999999993</v>
      </c>
      <c r="D4423" s="64">
        <v>45762</v>
      </c>
      <c r="E4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4" spans="1:5" x14ac:dyDescent="0.45">
      <c r="A4424" s="61" t="s">
        <v>239</v>
      </c>
      <c r="B4424" s="62" t="s">
        <v>93</v>
      </c>
      <c r="C4424" s="63">
        <v>93277.42</v>
      </c>
      <c r="D4424" s="64">
        <v>45519</v>
      </c>
      <c r="E4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5" spans="1:5" x14ac:dyDescent="0.45">
      <c r="A4425" s="61" t="s">
        <v>239</v>
      </c>
      <c r="B4425" s="62" t="s">
        <v>95</v>
      </c>
      <c r="C4425" s="63">
        <v>1253.73</v>
      </c>
      <c r="D4425" s="64">
        <v>45961</v>
      </c>
      <c r="E4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26" spans="1:5" x14ac:dyDescent="0.45">
      <c r="A4426" s="61" t="s">
        <v>240</v>
      </c>
      <c r="B4426" s="62" t="s">
        <v>47</v>
      </c>
      <c r="C4426" s="63">
        <v>131064.63</v>
      </c>
      <c r="D4426" s="64">
        <v>45519</v>
      </c>
      <c r="E4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7" spans="1:5" x14ac:dyDescent="0.45">
      <c r="A4427" s="61" t="s">
        <v>240</v>
      </c>
      <c r="B4427" s="62" t="s">
        <v>48</v>
      </c>
      <c r="C4427" s="63">
        <v>31590</v>
      </c>
      <c r="D4427" s="64">
        <v>45519</v>
      </c>
      <c r="E4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8" spans="1:5" x14ac:dyDescent="0.45">
      <c r="A4428" s="61" t="s">
        <v>240</v>
      </c>
      <c r="B4428" s="62" t="s">
        <v>49</v>
      </c>
      <c r="C4428" s="63">
        <v>126744.14</v>
      </c>
      <c r="D4428" s="64">
        <v>45519</v>
      </c>
      <c r="E4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29" spans="1:5" x14ac:dyDescent="0.45">
      <c r="A4429" s="61" t="s">
        <v>240</v>
      </c>
      <c r="B4429" s="62" t="s">
        <v>50</v>
      </c>
      <c r="C4429" s="63">
        <v>30548.65</v>
      </c>
      <c r="D4429" s="64">
        <v>45519</v>
      </c>
      <c r="E4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30" spans="1:5" x14ac:dyDescent="0.45">
      <c r="A4430" s="61" t="s">
        <v>240</v>
      </c>
      <c r="B4430" s="62" t="s">
        <v>51</v>
      </c>
      <c r="C4430" s="63">
        <v>126744.14</v>
      </c>
      <c r="D4430" s="64">
        <v>45877</v>
      </c>
      <c r="E4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31" spans="1:5" x14ac:dyDescent="0.45">
      <c r="A4431" s="61" t="s">
        <v>240</v>
      </c>
      <c r="B4431" s="62" t="s">
        <v>52</v>
      </c>
      <c r="C4431" s="63">
        <v>30548.65</v>
      </c>
      <c r="D4431" s="64">
        <v>45877</v>
      </c>
      <c r="E4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32" spans="1:5" x14ac:dyDescent="0.45">
      <c r="A4432" s="61" t="s">
        <v>240</v>
      </c>
      <c r="B4432" s="62" t="s">
        <v>53</v>
      </c>
      <c r="C4432" s="63">
        <v>149808.92000000001</v>
      </c>
      <c r="D4432" s="64">
        <v>45519</v>
      </c>
      <c r="E4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33" spans="1:5" x14ac:dyDescent="0.45">
      <c r="A4433" s="61" t="s">
        <v>240</v>
      </c>
      <c r="B4433" s="62" t="s">
        <v>54</v>
      </c>
      <c r="C4433" s="63">
        <v>34771.040000000001</v>
      </c>
      <c r="D4433" s="64">
        <v>45519</v>
      </c>
      <c r="E4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34" spans="1:5" x14ac:dyDescent="0.45">
      <c r="A4434" s="61" t="s">
        <v>240</v>
      </c>
      <c r="B4434" s="62" t="s">
        <v>55</v>
      </c>
      <c r="C4434" s="63">
        <v>117441.44</v>
      </c>
      <c r="D4434" s="64">
        <v>45519</v>
      </c>
      <c r="E4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35" spans="1:5" x14ac:dyDescent="0.45">
      <c r="A4435" s="61" t="s">
        <v>240</v>
      </c>
      <c r="B4435" s="62" t="s">
        <v>56</v>
      </c>
      <c r="C4435" s="63">
        <v>27258.46</v>
      </c>
      <c r="D4435" s="64">
        <v>45519</v>
      </c>
      <c r="E4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36" spans="1:5" x14ac:dyDescent="0.45">
      <c r="A4436" s="61" t="s">
        <v>240</v>
      </c>
      <c r="B4436" s="62" t="s">
        <v>57</v>
      </c>
      <c r="C4436" s="63">
        <v>234696.78</v>
      </c>
      <c r="D4436" s="64">
        <v>45877</v>
      </c>
      <c r="E4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37" spans="1:5" x14ac:dyDescent="0.45">
      <c r="A4437" s="61" t="s">
        <v>240</v>
      </c>
      <c r="B4437" s="62" t="s">
        <v>58</v>
      </c>
      <c r="C4437" s="63">
        <v>54473.74</v>
      </c>
      <c r="D4437" s="64">
        <v>45877</v>
      </c>
      <c r="E4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38" spans="1:5" x14ac:dyDescent="0.45">
      <c r="A4438" s="61" t="s">
        <v>240</v>
      </c>
      <c r="B4438" s="62" t="s">
        <v>40</v>
      </c>
      <c r="C4438" s="63">
        <v>350584.71</v>
      </c>
      <c r="D4438" s="64">
        <v>44880</v>
      </c>
      <c r="E4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39" spans="1:5" x14ac:dyDescent="0.45">
      <c r="A4439" s="61" t="s">
        <v>240</v>
      </c>
      <c r="B4439" s="62" t="s">
        <v>59</v>
      </c>
      <c r="C4439" s="63">
        <v>81371.63</v>
      </c>
      <c r="D4439" s="64">
        <v>44880</v>
      </c>
      <c r="E4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40" spans="1:5" x14ac:dyDescent="0.45">
      <c r="A4440" s="61" t="s">
        <v>240</v>
      </c>
      <c r="B4440" s="62" t="s">
        <v>41</v>
      </c>
      <c r="C4440" s="63">
        <v>368447.43</v>
      </c>
      <c r="D4440" s="64">
        <v>44925</v>
      </c>
      <c r="E4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41" spans="1:5" x14ac:dyDescent="0.45">
      <c r="A4441" s="61" t="s">
        <v>240</v>
      </c>
      <c r="B4441" s="62" t="s">
        <v>60</v>
      </c>
      <c r="C4441" s="63">
        <v>85517.61</v>
      </c>
      <c r="D4441" s="64">
        <v>44925</v>
      </c>
      <c r="E4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42" spans="1:5" x14ac:dyDescent="0.45">
      <c r="A4442" s="61" t="s">
        <v>240</v>
      </c>
      <c r="B4442" s="62" t="s">
        <v>42</v>
      </c>
      <c r="C4442" s="63">
        <v>310481.87</v>
      </c>
      <c r="D4442" s="64">
        <v>45139</v>
      </c>
      <c r="E4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43" spans="1:5" x14ac:dyDescent="0.45">
      <c r="A4443" s="61" t="s">
        <v>240</v>
      </c>
      <c r="B4443" s="62" t="s">
        <v>61</v>
      </c>
      <c r="C4443" s="63">
        <v>72063.649999999994</v>
      </c>
      <c r="D4443" s="64">
        <v>45139</v>
      </c>
      <c r="E4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44" spans="1:5" x14ac:dyDescent="0.45">
      <c r="A4444" s="61" t="s">
        <v>240</v>
      </c>
      <c r="B4444" s="62" t="s">
        <v>43</v>
      </c>
      <c r="C4444" s="63">
        <v>392706.95</v>
      </c>
      <c r="D4444" s="64">
        <v>45504</v>
      </c>
      <c r="E4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45" spans="1:5" x14ac:dyDescent="0.45">
      <c r="A4445" s="61" t="s">
        <v>240</v>
      </c>
      <c r="B4445" s="62" t="s">
        <v>62</v>
      </c>
      <c r="C4445" s="63">
        <v>85233</v>
      </c>
      <c r="D4445" s="64">
        <v>45504</v>
      </c>
      <c r="E4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46" spans="1:5" x14ac:dyDescent="0.45">
      <c r="A4446" s="61" t="s">
        <v>240</v>
      </c>
      <c r="B4446" s="62" t="s">
        <v>63</v>
      </c>
      <c r="C4446" s="63">
        <v>65531.62</v>
      </c>
      <c r="D4446" s="64">
        <v>45504</v>
      </c>
      <c r="E4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47" spans="1:5" x14ac:dyDescent="0.45">
      <c r="A4447" s="61" t="s">
        <v>240</v>
      </c>
      <c r="B4447" s="62" t="s">
        <v>44</v>
      </c>
      <c r="C4447" s="63">
        <v>392706.95</v>
      </c>
      <c r="D4447" s="64">
        <v>45877</v>
      </c>
      <c r="E4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48" spans="1:5" x14ac:dyDescent="0.45">
      <c r="A4448" s="61" t="s">
        <v>240</v>
      </c>
      <c r="B4448" s="62" t="s">
        <v>64</v>
      </c>
      <c r="C4448" s="63">
        <v>91148.31</v>
      </c>
      <c r="D4448" s="64">
        <v>45877</v>
      </c>
      <c r="E4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49" spans="1:5" x14ac:dyDescent="0.45">
      <c r="A4449" s="61" t="s">
        <v>240</v>
      </c>
      <c r="B4449" s="62" t="s">
        <v>45</v>
      </c>
      <c r="C4449" s="63">
        <v>174421.1</v>
      </c>
      <c r="D4449" s="64">
        <v>45412</v>
      </c>
      <c r="E4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50" spans="1:5" x14ac:dyDescent="0.45">
      <c r="A4450" s="61" t="s">
        <v>240</v>
      </c>
      <c r="B4450" s="62" t="s">
        <v>65</v>
      </c>
      <c r="C4450" s="63">
        <v>40483.599999999999</v>
      </c>
      <c r="D4450" s="64">
        <v>45412</v>
      </c>
      <c r="E4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51" spans="1:5" x14ac:dyDescent="0.45">
      <c r="A4451" s="61" t="s">
        <v>240</v>
      </c>
      <c r="B4451" s="62" t="s">
        <v>66</v>
      </c>
      <c r="C4451" s="63">
        <v>124810.4</v>
      </c>
      <c r="D4451" s="64">
        <v>44985</v>
      </c>
      <c r="E4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2" spans="1:5" x14ac:dyDescent="0.45">
      <c r="A4452" s="61" t="s">
        <v>240</v>
      </c>
      <c r="B4452" s="62" t="s">
        <v>67</v>
      </c>
      <c r="C4452" s="63">
        <v>28968.82</v>
      </c>
      <c r="D4452" s="64">
        <v>44985</v>
      </c>
      <c r="E4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3" spans="1:5" x14ac:dyDescent="0.45">
      <c r="A4453" s="61" t="s">
        <v>240</v>
      </c>
      <c r="B4453" s="62" t="s">
        <v>68</v>
      </c>
      <c r="C4453" s="63">
        <v>291185.2</v>
      </c>
      <c r="D4453" s="64">
        <v>44985</v>
      </c>
      <c r="E4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4" spans="1:5" x14ac:dyDescent="0.45">
      <c r="A4454" s="61" t="s">
        <v>240</v>
      </c>
      <c r="B4454" s="62" t="s">
        <v>69</v>
      </c>
      <c r="C4454" s="63">
        <v>67584.850000000006</v>
      </c>
      <c r="D4454" s="64">
        <v>44985</v>
      </c>
      <c r="E4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5" spans="1:5" x14ac:dyDescent="0.45">
      <c r="A4455" s="61" t="s">
        <v>240</v>
      </c>
      <c r="B4455" s="62" t="s">
        <v>70</v>
      </c>
      <c r="C4455" s="63">
        <v>219074.67</v>
      </c>
      <c r="D4455" s="64">
        <v>45127</v>
      </c>
      <c r="E4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6" spans="1:5" x14ac:dyDescent="0.45">
      <c r="A4456" s="61" t="s">
        <v>240</v>
      </c>
      <c r="B4456" s="62" t="s">
        <v>71</v>
      </c>
      <c r="C4456" s="63">
        <v>50847.8</v>
      </c>
      <c r="D4456" s="64">
        <v>45127</v>
      </c>
      <c r="E4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57" spans="1:5" x14ac:dyDescent="0.45">
      <c r="A4457" s="61" t="s">
        <v>240</v>
      </c>
      <c r="B4457" s="62" t="s">
        <v>72</v>
      </c>
      <c r="C4457" s="63">
        <v>343261.55</v>
      </c>
      <c r="D4457" s="64">
        <v>45488</v>
      </c>
      <c r="E4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58" spans="1:5" x14ac:dyDescent="0.45">
      <c r="A4458" s="61" t="s">
        <v>240</v>
      </c>
      <c r="B4458" s="62" t="s">
        <v>73</v>
      </c>
      <c r="C4458" s="63">
        <v>79671.899999999994</v>
      </c>
      <c r="D4458" s="64">
        <v>45488</v>
      </c>
      <c r="E4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59" spans="1:5" x14ac:dyDescent="0.45">
      <c r="A4459" s="61" t="s">
        <v>240</v>
      </c>
      <c r="B4459" s="62" t="s">
        <v>74</v>
      </c>
      <c r="C4459" s="63">
        <v>379807.7</v>
      </c>
      <c r="D4459" s="64">
        <v>45853</v>
      </c>
      <c r="E4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0" spans="1:5" x14ac:dyDescent="0.45">
      <c r="A4460" s="61" t="s">
        <v>240</v>
      </c>
      <c r="B4460" s="62" t="s">
        <v>75</v>
      </c>
      <c r="C4460" s="63">
        <v>88154.36</v>
      </c>
      <c r="D4460" s="64">
        <v>45853</v>
      </c>
      <c r="E4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1" spans="1:5" x14ac:dyDescent="0.45">
      <c r="A4461" s="61" t="s">
        <v>240</v>
      </c>
      <c r="B4461" s="62" t="s">
        <v>76</v>
      </c>
      <c r="C4461" s="63">
        <v>49540.3</v>
      </c>
      <c r="D4461" s="64">
        <v>45853</v>
      </c>
      <c r="E4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2" spans="1:5" x14ac:dyDescent="0.45">
      <c r="A4462" s="61" t="s">
        <v>240</v>
      </c>
      <c r="B4462" s="62" t="s">
        <v>77</v>
      </c>
      <c r="C4462" s="63">
        <v>11498.43</v>
      </c>
      <c r="D4462" s="64">
        <v>45853</v>
      </c>
      <c r="E4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3" spans="1:5" x14ac:dyDescent="0.45">
      <c r="A4463" s="61" t="s">
        <v>240</v>
      </c>
      <c r="B4463" s="62" t="s">
        <v>78</v>
      </c>
      <c r="C4463" s="63">
        <v>47127.94</v>
      </c>
      <c r="D4463" s="64">
        <v>45853</v>
      </c>
      <c r="E4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4" spans="1:5" x14ac:dyDescent="0.45">
      <c r="A4464" s="61" t="s">
        <v>240</v>
      </c>
      <c r="B4464" s="62" t="s">
        <v>79</v>
      </c>
      <c r="C4464" s="63">
        <v>10938.52</v>
      </c>
      <c r="D4464" s="64">
        <v>45853</v>
      </c>
      <c r="E4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5" spans="1:5" x14ac:dyDescent="0.45">
      <c r="A4465" s="61" t="s">
        <v>240</v>
      </c>
      <c r="B4465" s="62" t="s">
        <v>80</v>
      </c>
      <c r="C4465" s="63">
        <v>116574.96</v>
      </c>
      <c r="D4465" s="64">
        <v>45546</v>
      </c>
      <c r="E4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6" spans="1:5" x14ac:dyDescent="0.45">
      <c r="A4466" s="61" t="s">
        <v>240</v>
      </c>
      <c r="B4466" s="62" t="s">
        <v>81</v>
      </c>
      <c r="C4466" s="63">
        <v>119053.07</v>
      </c>
      <c r="D4466" s="64">
        <v>45519</v>
      </c>
      <c r="E4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7" spans="1:5" x14ac:dyDescent="0.45">
      <c r="A4467" s="61" t="s">
        <v>240</v>
      </c>
      <c r="B4467" s="62" t="s">
        <v>82</v>
      </c>
      <c r="C4467" s="63">
        <v>28694.9</v>
      </c>
      <c r="D4467" s="64">
        <v>45519</v>
      </c>
      <c r="E4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8" spans="1:5" x14ac:dyDescent="0.45">
      <c r="A4468" s="61" t="s">
        <v>240</v>
      </c>
      <c r="B4468" s="62" t="s">
        <v>83</v>
      </c>
      <c r="C4468" s="63">
        <v>115424.67</v>
      </c>
      <c r="D4468" s="64">
        <v>45519</v>
      </c>
      <c r="E4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69" spans="1:5" x14ac:dyDescent="0.45">
      <c r="A4469" s="61" t="s">
        <v>240</v>
      </c>
      <c r="B4469" s="62" t="s">
        <v>84</v>
      </c>
      <c r="C4469" s="63">
        <v>27820.36</v>
      </c>
      <c r="D4469" s="64">
        <v>45519</v>
      </c>
      <c r="E4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0" spans="1:5" x14ac:dyDescent="0.45">
      <c r="A4470" s="61" t="s">
        <v>240</v>
      </c>
      <c r="B4470" s="62" t="s">
        <v>85</v>
      </c>
      <c r="C4470" s="63">
        <v>115424.67</v>
      </c>
      <c r="D4470" s="64">
        <v>45877</v>
      </c>
      <c r="E4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71" spans="1:5" x14ac:dyDescent="0.45">
      <c r="A4471" s="61" t="s">
        <v>240</v>
      </c>
      <c r="B4471" s="62" t="s">
        <v>86</v>
      </c>
      <c r="C4471" s="63">
        <v>27820.36</v>
      </c>
      <c r="D4471" s="64">
        <v>45877</v>
      </c>
      <c r="E4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72" spans="1:5" x14ac:dyDescent="0.45">
      <c r="A4472" s="61" t="s">
        <v>240</v>
      </c>
      <c r="B4472" s="62" t="s">
        <v>87</v>
      </c>
      <c r="C4472" s="63">
        <v>175760.23</v>
      </c>
      <c r="D4472" s="64">
        <v>45519</v>
      </c>
      <c r="E4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3" spans="1:5" x14ac:dyDescent="0.45">
      <c r="A4473" s="61" t="s">
        <v>240</v>
      </c>
      <c r="B4473" s="62" t="s">
        <v>88</v>
      </c>
      <c r="C4473" s="63">
        <v>40794.410000000003</v>
      </c>
      <c r="D4473" s="64">
        <v>45519</v>
      </c>
      <c r="E4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4" spans="1:5" x14ac:dyDescent="0.45">
      <c r="A4474" s="61" t="s">
        <v>240</v>
      </c>
      <c r="B4474" s="62" t="s">
        <v>89</v>
      </c>
      <c r="C4474" s="63">
        <v>116013.5</v>
      </c>
      <c r="D4474" s="64">
        <v>45519</v>
      </c>
      <c r="E4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5" spans="1:5" x14ac:dyDescent="0.45">
      <c r="A4475" s="61" t="s">
        <v>240</v>
      </c>
      <c r="B4475" s="62" t="s">
        <v>90</v>
      </c>
      <c r="C4475" s="63">
        <v>26927.040000000001</v>
      </c>
      <c r="D4475" s="64">
        <v>45519</v>
      </c>
      <c r="E4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6" spans="1:5" x14ac:dyDescent="0.45">
      <c r="A4476" s="61" t="s">
        <v>240</v>
      </c>
      <c r="B4476" s="62" t="s">
        <v>91</v>
      </c>
      <c r="C4476" s="63">
        <v>116013.5</v>
      </c>
      <c r="D4476" s="64">
        <v>45762</v>
      </c>
      <c r="E4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7" spans="1:5" x14ac:dyDescent="0.45">
      <c r="A4477" s="61" t="s">
        <v>240</v>
      </c>
      <c r="B4477" s="62" t="s">
        <v>92</v>
      </c>
      <c r="C4477" s="63">
        <v>26927.040000000001</v>
      </c>
      <c r="D4477" s="64">
        <v>45762</v>
      </c>
      <c r="E4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8" spans="1:5" x14ac:dyDescent="0.45">
      <c r="A4478" s="61" t="s">
        <v>240</v>
      </c>
      <c r="B4478" s="62" t="s">
        <v>93</v>
      </c>
      <c r="C4478" s="63">
        <v>1103238.1299999999</v>
      </c>
      <c r="D4478" s="64">
        <v>45519</v>
      </c>
      <c r="E4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79" spans="1:5" x14ac:dyDescent="0.45">
      <c r="A4479" s="61" t="s">
        <v>240</v>
      </c>
      <c r="B4479" s="62" t="s">
        <v>94</v>
      </c>
      <c r="C4479" s="63">
        <v>256064.46</v>
      </c>
      <c r="D4479" s="64">
        <v>45519</v>
      </c>
      <c r="E4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0" spans="1:5" x14ac:dyDescent="0.45">
      <c r="A4480" s="61" t="s">
        <v>240</v>
      </c>
      <c r="B4480" s="62" t="s">
        <v>95</v>
      </c>
      <c r="C4480" s="63">
        <v>14828.47</v>
      </c>
      <c r="D4480" s="64">
        <v>45961</v>
      </c>
      <c r="E4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81" spans="1:5" x14ac:dyDescent="0.45">
      <c r="A4481" s="61" t="s">
        <v>240</v>
      </c>
      <c r="B4481" s="62" t="s">
        <v>96</v>
      </c>
      <c r="C4481" s="63">
        <v>3441.73</v>
      </c>
      <c r="D4481" s="64">
        <v>45961</v>
      </c>
      <c r="E4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82" spans="1:5" x14ac:dyDescent="0.45">
      <c r="A4482" s="61" t="s">
        <v>241</v>
      </c>
      <c r="B4482" s="62" t="s">
        <v>47</v>
      </c>
      <c r="C4482" s="63">
        <v>3600.83</v>
      </c>
      <c r="D4482" s="64">
        <v>45519</v>
      </c>
      <c r="E4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3" spans="1:5" x14ac:dyDescent="0.45">
      <c r="A4483" s="61" t="s">
        <v>241</v>
      </c>
      <c r="B4483" s="62" t="s">
        <v>49</v>
      </c>
      <c r="C4483" s="63">
        <v>3482.13</v>
      </c>
      <c r="D4483" s="64">
        <v>45519</v>
      </c>
      <c r="E4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4" spans="1:5" x14ac:dyDescent="0.45">
      <c r="A4484" s="61" t="s">
        <v>241</v>
      </c>
      <c r="B4484" s="62" t="s">
        <v>51</v>
      </c>
      <c r="C4484" s="63">
        <v>3482.13</v>
      </c>
      <c r="D4484" s="64">
        <v>45877</v>
      </c>
      <c r="E4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85" spans="1:5" x14ac:dyDescent="0.45">
      <c r="A4485" s="61" t="s">
        <v>241</v>
      </c>
      <c r="B4485" s="62" t="s">
        <v>53</v>
      </c>
      <c r="C4485" s="63">
        <v>4115.8100000000004</v>
      </c>
      <c r="D4485" s="64">
        <v>45519</v>
      </c>
      <c r="E4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6" spans="1:5" x14ac:dyDescent="0.45">
      <c r="A4486" s="61" t="s">
        <v>241</v>
      </c>
      <c r="B4486" s="62" t="s">
        <v>55</v>
      </c>
      <c r="C4486" s="63">
        <v>3226.55</v>
      </c>
      <c r="D4486" s="64">
        <v>45519</v>
      </c>
      <c r="E4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87" spans="1:5" x14ac:dyDescent="0.45">
      <c r="A4487" s="61" t="s">
        <v>241</v>
      </c>
      <c r="B4487" s="62" t="s">
        <v>57</v>
      </c>
      <c r="C4487" s="63">
        <v>6447.99</v>
      </c>
      <c r="D4487" s="64">
        <v>45877</v>
      </c>
      <c r="E4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88" spans="1:5" x14ac:dyDescent="0.45">
      <c r="A4488" s="61" t="s">
        <v>241</v>
      </c>
      <c r="B4488" s="62" t="s">
        <v>40</v>
      </c>
      <c r="C4488" s="63">
        <v>9631.86</v>
      </c>
      <c r="D4488" s="64">
        <v>44880</v>
      </c>
      <c r="E4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89" spans="1:5" x14ac:dyDescent="0.45">
      <c r="A4489" s="61" t="s">
        <v>241</v>
      </c>
      <c r="B4489" s="62" t="s">
        <v>41</v>
      </c>
      <c r="C4489" s="63">
        <v>10122.620000000001</v>
      </c>
      <c r="D4489" s="64">
        <v>44925</v>
      </c>
      <c r="E4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90" spans="1:5" x14ac:dyDescent="0.45">
      <c r="A4490" s="61" t="s">
        <v>241</v>
      </c>
      <c r="B4490" s="62" t="s">
        <v>42</v>
      </c>
      <c r="C4490" s="63">
        <v>8530.09</v>
      </c>
      <c r="D4490" s="64">
        <v>45140</v>
      </c>
      <c r="E4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91" spans="1:5" x14ac:dyDescent="0.45">
      <c r="A4491" s="61" t="s">
        <v>241</v>
      </c>
      <c r="B4491" s="62" t="s">
        <v>43</v>
      </c>
      <c r="C4491" s="63">
        <v>10789.12</v>
      </c>
      <c r="D4491" s="64">
        <v>45504</v>
      </c>
      <c r="E4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92" spans="1:5" x14ac:dyDescent="0.45">
      <c r="A4492" s="61" t="s">
        <v>241</v>
      </c>
      <c r="B4492" s="62" t="s">
        <v>44</v>
      </c>
      <c r="C4492" s="63">
        <v>10789.12</v>
      </c>
      <c r="D4492" s="64">
        <v>45877</v>
      </c>
      <c r="E4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493" spans="1:5" x14ac:dyDescent="0.45">
      <c r="A4493" s="61" t="s">
        <v>241</v>
      </c>
      <c r="B4493" s="62" t="s">
        <v>45</v>
      </c>
      <c r="C4493" s="63">
        <v>4792</v>
      </c>
      <c r="D4493" s="64">
        <v>45412</v>
      </c>
      <c r="E4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94" spans="1:5" x14ac:dyDescent="0.45">
      <c r="A4494" s="61" t="s">
        <v>241</v>
      </c>
      <c r="B4494" s="62" t="s">
        <v>66</v>
      </c>
      <c r="C4494" s="63">
        <v>3429.01</v>
      </c>
      <c r="D4494" s="64">
        <v>44985</v>
      </c>
      <c r="E4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95" spans="1:5" x14ac:dyDescent="0.45">
      <c r="A4495" s="61" t="s">
        <v>241</v>
      </c>
      <c r="B4495" s="62" t="s">
        <v>68</v>
      </c>
      <c r="C4495" s="63">
        <v>7999.94</v>
      </c>
      <c r="D4495" s="64">
        <v>44985</v>
      </c>
      <c r="E4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96" spans="1:5" x14ac:dyDescent="0.45">
      <c r="A4496" s="61" t="s">
        <v>241</v>
      </c>
      <c r="B4496" s="62" t="s">
        <v>70</v>
      </c>
      <c r="C4496" s="63">
        <v>6018.79</v>
      </c>
      <c r="D4496" s="64">
        <v>45127</v>
      </c>
      <c r="E4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497" spans="1:5" x14ac:dyDescent="0.45">
      <c r="A4497" s="61" t="s">
        <v>241</v>
      </c>
      <c r="B4497" s="62" t="s">
        <v>72</v>
      </c>
      <c r="C4497" s="63">
        <v>9430.67</v>
      </c>
      <c r="D4497" s="64">
        <v>45488</v>
      </c>
      <c r="E4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498" spans="1:5" x14ac:dyDescent="0.45">
      <c r="A4498" s="61" t="s">
        <v>241</v>
      </c>
      <c r="B4498" s="62" t="s">
        <v>74</v>
      </c>
      <c r="C4498" s="63">
        <v>10434.73</v>
      </c>
      <c r="D4498" s="64">
        <v>45853</v>
      </c>
      <c r="E4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499" spans="1:5" x14ac:dyDescent="0.45">
      <c r="A4499" s="61" t="s">
        <v>241</v>
      </c>
      <c r="B4499" s="62" t="s">
        <v>80</v>
      </c>
      <c r="C4499" s="63">
        <v>2599.42</v>
      </c>
      <c r="D4499" s="64">
        <v>45541</v>
      </c>
      <c r="E4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0" spans="1:5" x14ac:dyDescent="0.45">
      <c r="A4500" s="61" t="s">
        <v>241</v>
      </c>
      <c r="B4500" s="62" t="s">
        <v>81</v>
      </c>
      <c r="C4500" s="63">
        <v>3270.83</v>
      </c>
      <c r="D4500" s="64">
        <v>45519</v>
      </c>
      <c r="E4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1" spans="1:5" x14ac:dyDescent="0.45">
      <c r="A4501" s="61" t="s">
        <v>241</v>
      </c>
      <c r="B4501" s="62" t="s">
        <v>83</v>
      </c>
      <c r="C4501" s="63">
        <v>3171.14</v>
      </c>
      <c r="D4501" s="64">
        <v>45519</v>
      </c>
      <c r="E4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2" spans="1:5" x14ac:dyDescent="0.45">
      <c r="A4502" s="61" t="s">
        <v>241</v>
      </c>
      <c r="B4502" s="62" t="s">
        <v>85</v>
      </c>
      <c r="C4502" s="63">
        <v>3171.14</v>
      </c>
      <c r="D4502" s="64">
        <v>45877</v>
      </c>
      <c r="E4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03" spans="1:5" x14ac:dyDescent="0.45">
      <c r="A4503" s="61" t="s">
        <v>241</v>
      </c>
      <c r="B4503" s="62" t="s">
        <v>87</v>
      </c>
      <c r="C4503" s="63">
        <v>4828.79</v>
      </c>
      <c r="D4503" s="64">
        <v>45519</v>
      </c>
      <c r="E4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4" spans="1:5" x14ac:dyDescent="0.45">
      <c r="A4504" s="61" t="s">
        <v>241</v>
      </c>
      <c r="B4504" s="62" t="s">
        <v>89</v>
      </c>
      <c r="C4504" s="63">
        <v>3187.32</v>
      </c>
      <c r="D4504" s="64">
        <v>45519</v>
      </c>
      <c r="E4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5" spans="1:5" x14ac:dyDescent="0.45">
      <c r="A4505" s="61" t="s">
        <v>241</v>
      </c>
      <c r="B4505" s="62" t="s">
        <v>91</v>
      </c>
      <c r="C4505" s="63">
        <v>3187.32</v>
      </c>
      <c r="D4505" s="64">
        <v>45762</v>
      </c>
      <c r="E4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6" spans="1:5" x14ac:dyDescent="0.45">
      <c r="A4506" s="61" t="s">
        <v>241</v>
      </c>
      <c r="B4506" s="62" t="s">
        <v>93</v>
      </c>
      <c r="C4506" s="63">
        <v>30310.05</v>
      </c>
      <c r="D4506" s="64">
        <v>45519</v>
      </c>
      <c r="E4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7" spans="1:5" x14ac:dyDescent="0.45">
      <c r="A4507" s="61" t="s">
        <v>241</v>
      </c>
      <c r="B4507" s="62" t="s">
        <v>95</v>
      </c>
      <c r="C4507" s="63">
        <v>407.39</v>
      </c>
      <c r="D4507" s="64">
        <v>45961</v>
      </c>
      <c r="E4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08" spans="1:5" x14ac:dyDescent="0.45">
      <c r="A4508" s="61" t="s">
        <v>242</v>
      </c>
      <c r="B4508" s="62" t="s">
        <v>47</v>
      </c>
      <c r="C4508" s="63">
        <v>17346.27</v>
      </c>
      <c r="D4508" s="64">
        <v>45519</v>
      </c>
      <c r="E4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09" spans="1:5" x14ac:dyDescent="0.45">
      <c r="A4509" s="61" t="s">
        <v>242</v>
      </c>
      <c r="B4509" s="62" t="s">
        <v>48</v>
      </c>
      <c r="C4509" s="63">
        <v>4721.96</v>
      </c>
      <c r="D4509" s="64">
        <v>45519</v>
      </c>
      <c r="E4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0" spans="1:5" x14ac:dyDescent="0.45">
      <c r="A4510" s="61" t="s">
        <v>242</v>
      </c>
      <c r="B4510" s="62" t="s">
        <v>49</v>
      </c>
      <c r="C4510" s="63">
        <v>16774.45</v>
      </c>
      <c r="D4510" s="64">
        <v>45519</v>
      </c>
      <c r="E4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1" spans="1:5" x14ac:dyDescent="0.45">
      <c r="A4511" s="61" t="s">
        <v>242</v>
      </c>
      <c r="B4511" s="62" t="s">
        <v>50</v>
      </c>
      <c r="C4511" s="63">
        <v>4566.3100000000004</v>
      </c>
      <c r="D4511" s="64">
        <v>45519</v>
      </c>
      <c r="E4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2" spans="1:5" x14ac:dyDescent="0.45">
      <c r="A4512" s="61" t="s">
        <v>242</v>
      </c>
      <c r="B4512" s="62" t="s">
        <v>51</v>
      </c>
      <c r="C4512" s="63">
        <v>16774.45</v>
      </c>
      <c r="D4512" s="64">
        <v>45877</v>
      </c>
      <c r="E4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13" spans="1:5" x14ac:dyDescent="0.45">
      <c r="A4513" s="61" t="s">
        <v>242</v>
      </c>
      <c r="B4513" s="62" t="s">
        <v>52</v>
      </c>
      <c r="C4513" s="63">
        <v>4566.3100000000004</v>
      </c>
      <c r="D4513" s="64">
        <v>45877</v>
      </c>
      <c r="E4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14" spans="1:5" x14ac:dyDescent="0.45">
      <c r="A4514" s="61" t="s">
        <v>242</v>
      </c>
      <c r="B4514" s="62" t="s">
        <v>53</v>
      </c>
      <c r="C4514" s="63">
        <v>19827.060000000001</v>
      </c>
      <c r="D4514" s="64">
        <v>45519</v>
      </c>
      <c r="E4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5" spans="1:5" x14ac:dyDescent="0.45">
      <c r="A4515" s="61" t="s">
        <v>242</v>
      </c>
      <c r="B4515" s="62" t="s">
        <v>54</v>
      </c>
      <c r="C4515" s="63">
        <v>5197.45</v>
      </c>
      <c r="D4515" s="64">
        <v>45519</v>
      </c>
      <c r="E4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6" spans="1:5" x14ac:dyDescent="0.45">
      <c r="A4516" s="61" t="s">
        <v>242</v>
      </c>
      <c r="B4516" s="62" t="s">
        <v>55</v>
      </c>
      <c r="C4516" s="63">
        <v>15543.25</v>
      </c>
      <c r="D4516" s="64">
        <v>45519</v>
      </c>
      <c r="E4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7" spans="1:5" x14ac:dyDescent="0.45">
      <c r="A4517" s="61" t="s">
        <v>242</v>
      </c>
      <c r="B4517" s="62" t="s">
        <v>56</v>
      </c>
      <c r="C4517" s="63">
        <v>4074.5</v>
      </c>
      <c r="D4517" s="64">
        <v>45519</v>
      </c>
      <c r="E4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18" spans="1:5" x14ac:dyDescent="0.45">
      <c r="A4518" s="61" t="s">
        <v>242</v>
      </c>
      <c r="B4518" s="62" t="s">
        <v>57</v>
      </c>
      <c r="C4518" s="63">
        <v>31061.87</v>
      </c>
      <c r="D4518" s="64">
        <v>45877</v>
      </c>
      <c r="E4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19" spans="1:5" x14ac:dyDescent="0.45">
      <c r="A4519" s="61" t="s">
        <v>242</v>
      </c>
      <c r="B4519" s="62" t="s">
        <v>58</v>
      </c>
      <c r="C4519" s="63">
        <v>8142.54</v>
      </c>
      <c r="D4519" s="64">
        <v>45877</v>
      </c>
      <c r="E4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20" spans="1:5" x14ac:dyDescent="0.45">
      <c r="A4520" s="61" t="s">
        <v>242</v>
      </c>
      <c r="B4520" s="62" t="s">
        <v>40</v>
      </c>
      <c r="C4520" s="63">
        <v>46399.519999999997</v>
      </c>
      <c r="D4520" s="64">
        <v>44880</v>
      </c>
      <c r="E4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21" spans="1:5" x14ac:dyDescent="0.45">
      <c r="A4521" s="61" t="s">
        <v>242</v>
      </c>
      <c r="B4521" s="62" t="s">
        <v>59</v>
      </c>
      <c r="C4521" s="63">
        <v>10406.27</v>
      </c>
      <c r="D4521" s="64">
        <v>44880</v>
      </c>
      <c r="E4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22" spans="1:5" x14ac:dyDescent="0.45">
      <c r="A4522" s="61" t="s">
        <v>242</v>
      </c>
      <c r="B4522" s="62" t="s">
        <v>41</v>
      </c>
      <c r="C4522" s="63">
        <v>48763.63</v>
      </c>
      <c r="D4522" s="64">
        <v>44925</v>
      </c>
      <c r="E4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23" spans="1:5" x14ac:dyDescent="0.45">
      <c r="A4523" s="61" t="s">
        <v>242</v>
      </c>
      <c r="B4523" s="62" t="s">
        <v>60</v>
      </c>
      <c r="C4523" s="63">
        <v>10936.48</v>
      </c>
      <c r="D4523" s="64">
        <v>44925</v>
      </c>
      <c r="E4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24" spans="1:5" x14ac:dyDescent="0.45">
      <c r="A4524" s="61" t="s">
        <v>242</v>
      </c>
      <c r="B4524" s="62" t="s">
        <v>42</v>
      </c>
      <c r="C4524" s="63">
        <v>41091.949999999997</v>
      </c>
      <c r="D4524" s="64">
        <v>45140</v>
      </c>
      <c r="E4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25" spans="1:5" x14ac:dyDescent="0.45">
      <c r="A4525" s="61" t="s">
        <v>242</v>
      </c>
      <c r="B4525" s="62" t="s">
        <v>61</v>
      </c>
      <c r="C4525" s="63">
        <v>9215.91</v>
      </c>
      <c r="D4525" s="64">
        <v>45140</v>
      </c>
      <c r="E4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26" spans="1:5" x14ac:dyDescent="0.45">
      <c r="A4526" s="61" t="s">
        <v>242</v>
      </c>
      <c r="B4526" s="62" t="s">
        <v>43</v>
      </c>
      <c r="C4526" s="63">
        <v>51974.36</v>
      </c>
      <c r="D4526" s="64">
        <v>45504</v>
      </c>
      <c r="E4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27" spans="1:5" x14ac:dyDescent="0.45">
      <c r="A4527" s="61" t="s">
        <v>242</v>
      </c>
      <c r="B4527" s="62" t="s">
        <v>63</v>
      </c>
      <c r="C4527" s="63">
        <v>7942.35</v>
      </c>
      <c r="D4527" s="64">
        <v>45504</v>
      </c>
      <c r="E4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28" spans="1:5" x14ac:dyDescent="0.45">
      <c r="A4528" s="61" t="s">
        <v>242</v>
      </c>
      <c r="B4528" s="62" t="s">
        <v>44</v>
      </c>
      <c r="C4528" s="63">
        <v>51974.36</v>
      </c>
      <c r="D4528" s="64">
        <v>45877</v>
      </c>
      <c r="E4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29" spans="1:5" x14ac:dyDescent="0.45">
      <c r="A4529" s="61" t="s">
        <v>242</v>
      </c>
      <c r="B4529" s="62" t="s">
        <v>64</v>
      </c>
      <c r="C4529" s="63">
        <v>11656.56</v>
      </c>
      <c r="D4529" s="64">
        <v>45877</v>
      </c>
      <c r="E4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30" spans="1:5" x14ac:dyDescent="0.45">
      <c r="A4530" s="61" t="s">
        <v>242</v>
      </c>
      <c r="B4530" s="62" t="s">
        <v>45</v>
      </c>
      <c r="C4530" s="63">
        <v>23084.45</v>
      </c>
      <c r="D4530" s="64">
        <v>45412</v>
      </c>
      <c r="E4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31" spans="1:5" x14ac:dyDescent="0.45">
      <c r="A4531" s="61" t="s">
        <v>242</v>
      </c>
      <c r="B4531" s="62" t="s">
        <v>65</v>
      </c>
      <c r="C4531" s="63">
        <v>5177.28</v>
      </c>
      <c r="D4531" s="64">
        <v>45412</v>
      </c>
      <c r="E4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32" spans="1:5" x14ac:dyDescent="0.45">
      <c r="A4532" s="61" t="s">
        <v>242</v>
      </c>
      <c r="B4532" s="62" t="s">
        <v>66</v>
      </c>
      <c r="C4532" s="63">
        <v>16518.53</v>
      </c>
      <c r="D4532" s="64">
        <v>44985</v>
      </c>
      <c r="E4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3" spans="1:5" x14ac:dyDescent="0.45">
      <c r="A4533" s="61" t="s">
        <v>242</v>
      </c>
      <c r="B4533" s="62" t="s">
        <v>67</v>
      </c>
      <c r="C4533" s="63">
        <v>3704.7</v>
      </c>
      <c r="D4533" s="64">
        <v>44985</v>
      </c>
      <c r="E4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4" spans="1:5" x14ac:dyDescent="0.45">
      <c r="A4534" s="61" t="s">
        <v>242</v>
      </c>
      <c r="B4534" s="62" t="s">
        <v>68</v>
      </c>
      <c r="C4534" s="63">
        <v>38538.06</v>
      </c>
      <c r="D4534" s="64">
        <v>44985</v>
      </c>
      <c r="E4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5" spans="1:5" x14ac:dyDescent="0.45">
      <c r="A4535" s="61" t="s">
        <v>242</v>
      </c>
      <c r="B4535" s="62" t="s">
        <v>69</v>
      </c>
      <c r="C4535" s="63">
        <v>8643.14</v>
      </c>
      <c r="D4535" s="64">
        <v>44985</v>
      </c>
      <c r="E4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6" spans="1:5" x14ac:dyDescent="0.45">
      <c r="A4536" s="61" t="s">
        <v>242</v>
      </c>
      <c r="B4536" s="62" t="s">
        <v>70</v>
      </c>
      <c r="C4536" s="63">
        <v>28994.3</v>
      </c>
      <c r="D4536" s="64">
        <v>45127</v>
      </c>
      <c r="E4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7" spans="1:5" x14ac:dyDescent="0.45">
      <c r="A4537" s="61" t="s">
        <v>242</v>
      </c>
      <c r="B4537" s="62" t="s">
        <v>71</v>
      </c>
      <c r="C4537" s="63">
        <v>6502.7</v>
      </c>
      <c r="D4537" s="64">
        <v>45127</v>
      </c>
      <c r="E4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38" spans="1:5" x14ac:dyDescent="0.45">
      <c r="A4538" s="61" t="s">
        <v>242</v>
      </c>
      <c r="B4538" s="62" t="s">
        <v>72</v>
      </c>
      <c r="C4538" s="63">
        <v>45430.31</v>
      </c>
      <c r="D4538" s="64">
        <v>45488</v>
      </c>
      <c r="E4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39" spans="1:5" x14ac:dyDescent="0.45">
      <c r="A4539" s="61" t="s">
        <v>242</v>
      </c>
      <c r="B4539" s="62" t="s">
        <v>73</v>
      </c>
      <c r="C4539" s="63">
        <v>10188.9</v>
      </c>
      <c r="D4539" s="64">
        <v>45488</v>
      </c>
      <c r="E4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40" spans="1:5" x14ac:dyDescent="0.45">
      <c r="A4540" s="61" t="s">
        <v>242</v>
      </c>
      <c r="B4540" s="62" t="s">
        <v>74</v>
      </c>
      <c r="C4540" s="63">
        <v>50267.15</v>
      </c>
      <c r="D4540" s="64">
        <v>45853</v>
      </c>
      <c r="E4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1" spans="1:5" x14ac:dyDescent="0.45">
      <c r="A4541" s="61" t="s">
        <v>242</v>
      </c>
      <c r="B4541" s="62" t="s">
        <v>75</v>
      </c>
      <c r="C4541" s="63">
        <v>11273.69</v>
      </c>
      <c r="D4541" s="64">
        <v>45853</v>
      </c>
      <c r="E4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2" spans="1:5" x14ac:dyDescent="0.45">
      <c r="A4542" s="61" t="s">
        <v>242</v>
      </c>
      <c r="B4542" s="62" t="s">
        <v>76</v>
      </c>
      <c r="C4542" s="63">
        <v>6556.61</v>
      </c>
      <c r="D4542" s="64">
        <v>45853</v>
      </c>
      <c r="E4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3" spans="1:5" x14ac:dyDescent="0.45">
      <c r="A4543" s="61" t="s">
        <v>242</v>
      </c>
      <c r="B4543" s="62" t="s">
        <v>77</v>
      </c>
      <c r="C4543" s="63">
        <v>1718.75</v>
      </c>
      <c r="D4543" s="64">
        <v>45853</v>
      </c>
      <c r="E4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4" spans="1:5" x14ac:dyDescent="0.45">
      <c r="A4544" s="61" t="s">
        <v>242</v>
      </c>
      <c r="B4544" s="62" t="s">
        <v>78</v>
      </c>
      <c r="C4544" s="63">
        <v>6237.33</v>
      </c>
      <c r="D4544" s="64">
        <v>45853</v>
      </c>
      <c r="E4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5" spans="1:5" x14ac:dyDescent="0.45">
      <c r="A4545" s="61" t="s">
        <v>242</v>
      </c>
      <c r="B4545" s="62" t="s">
        <v>79</v>
      </c>
      <c r="C4545" s="63">
        <v>1635.05</v>
      </c>
      <c r="D4545" s="64">
        <v>45853</v>
      </c>
      <c r="E4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6" spans="1:5" x14ac:dyDescent="0.45">
      <c r="A4546" s="61" t="s">
        <v>242</v>
      </c>
      <c r="B4546" s="62" t="s">
        <v>80</v>
      </c>
      <c r="C4546" s="63">
        <v>15804.7</v>
      </c>
      <c r="D4546" s="64">
        <v>45541</v>
      </c>
      <c r="E4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7" spans="1:5" x14ac:dyDescent="0.45">
      <c r="A4547" s="61" t="s">
        <v>242</v>
      </c>
      <c r="B4547" s="62" t="s">
        <v>81</v>
      </c>
      <c r="C4547" s="63">
        <v>15756.55</v>
      </c>
      <c r="D4547" s="64">
        <v>45519</v>
      </c>
      <c r="E4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8" spans="1:5" x14ac:dyDescent="0.45">
      <c r="A4548" s="61" t="s">
        <v>242</v>
      </c>
      <c r="B4548" s="62" t="s">
        <v>82</v>
      </c>
      <c r="C4548" s="63">
        <v>4289.21</v>
      </c>
      <c r="D4548" s="64">
        <v>45519</v>
      </c>
      <c r="E4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49" spans="1:5" x14ac:dyDescent="0.45">
      <c r="A4549" s="61" t="s">
        <v>242</v>
      </c>
      <c r="B4549" s="62" t="s">
        <v>83</v>
      </c>
      <c r="C4549" s="63">
        <v>15276.34</v>
      </c>
      <c r="D4549" s="64">
        <v>45519</v>
      </c>
      <c r="E4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0" spans="1:5" x14ac:dyDescent="0.45">
      <c r="A4550" s="61" t="s">
        <v>242</v>
      </c>
      <c r="B4550" s="62" t="s">
        <v>84</v>
      </c>
      <c r="C4550" s="63">
        <v>4158.49</v>
      </c>
      <c r="D4550" s="64">
        <v>45519</v>
      </c>
      <c r="E4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1" spans="1:5" x14ac:dyDescent="0.45">
      <c r="A4551" s="61" t="s">
        <v>242</v>
      </c>
      <c r="B4551" s="62" t="s">
        <v>85</v>
      </c>
      <c r="C4551" s="63">
        <v>15276.34</v>
      </c>
      <c r="D4551" s="64">
        <v>45877</v>
      </c>
      <c r="E4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52" spans="1:5" x14ac:dyDescent="0.45">
      <c r="A4552" s="61" t="s">
        <v>242</v>
      </c>
      <c r="B4552" s="62" t="s">
        <v>86</v>
      </c>
      <c r="C4552" s="63">
        <v>4158.49</v>
      </c>
      <c r="D4552" s="64">
        <v>45877</v>
      </c>
      <c r="E4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53" spans="1:5" x14ac:dyDescent="0.45">
      <c r="A4553" s="61" t="s">
        <v>242</v>
      </c>
      <c r="B4553" s="62" t="s">
        <v>87</v>
      </c>
      <c r="C4553" s="63">
        <v>23261.69</v>
      </c>
      <c r="D4553" s="64">
        <v>45519</v>
      </c>
      <c r="E4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4" spans="1:5" x14ac:dyDescent="0.45">
      <c r="A4554" s="61" t="s">
        <v>242</v>
      </c>
      <c r="B4554" s="62" t="s">
        <v>88</v>
      </c>
      <c r="C4554" s="63">
        <v>6097.81</v>
      </c>
      <c r="D4554" s="64">
        <v>45519</v>
      </c>
      <c r="E4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5" spans="1:5" x14ac:dyDescent="0.45">
      <c r="A4555" s="61" t="s">
        <v>242</v>
      </c>
      <c r="B4555" s="62" t="s">
        <v>89</v>
      </c>
      <c r="C4555" s="63">
        <v>15354.27</v>
      </c>
      <c r="D4555" s="64">
        <v>45519</v>
      </c>
      <c r="E4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6" spans="1:5" x14ac:dyDescent="0.45">
      <c r="A4556" s="61" t="s">
        <v>242</v>
      </c>
      <c r="B4556" s="62" t="s">
        <v>90</v>
      </c>
      <c r="C4556" s="63">
        <v>4024.96</v>
      </c>
      <c r="D4556" s="64">
        <v>45519</v>
      </c>
      <c r="E4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7" spans="1:5" x14ac:dyDescent="0.45">
      <c r="A4557" s="61" t="s">
        <v>242</v>
      </c>
      <c r="B4557" s="62" t="s">
        <v>91</v>
      </c>
      <c r="C4557" s="63">
        <v>15354.27</v>
      </c>
      <c r="D4557" s="64">
        <v>45762</v>
      </c>
      <c r="E4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8" spans="1:5" x14ac:dyDescent="0.45">
      <c r="A4558" s="61" t="s">
        <v>242</v>
      </c>
      <c r="B4558" s="62" t="s">
        <v>92</v>
      </c>
      <c r="C4558" s="63">
        <v>4024.96</v>
      </c>
      <c r="D4558" s="64">
        <v>45762</v>
      </c>
      <c r="E4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59" spans="1:5" x14ac:dyDescent="0.45">
      <c r="A4559" s="61" t="s">
        <v>242</v>
      </c>
      <c r="B4559" s="62" t="s">
        <v>93</v>
      </c>
      <c r="C4559" s="63">
        <v>146012.42000000001</v>
      </c>
      <c r="D4559" s="64">
        <v>45519</v>
      </c>
      <c r="E4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60" spans="1:5" x14ac:dyDescent="0.45">
      <c r="A4560" s="61" t="s">
        <v>242</v>
      </c>
      <c r="B4560" s="62" t="s">
        <v>94</v>
      </c>
      <c r="C4560" s="63">
        <v>38275.620000000003</v>
      </c>
      <c r="D4560" s="64">
        <v>45519</v>
      </c>
      <c r="E4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61" spans="1:5" x14ac:dyDescent="0.45">
      <c r="A4561" s="61" t="s">
        <v>242</v>
      </c>
      <c r="B4561" s="62" t="s">
        <v>95</v>
      </c>
      <c r="C4561" s="63">
        <v>1962.53</v>
      </c>
      <c r="D4561" s="64">
        <v>45961</v>
      </c>
      <c r="E4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62" spans="1:5" x14ac:dyDescent="0.45">
      <c r="A4562" s="61" t="s">
        <v>242</v>
      </c>
      <c r="B4562" s="62" t="s">
        <v>96</v>
      </c>
      <c r="C4562" s="63">
        <v>514.46</v>
      </c>
      <c r="D4562" s="64">
        <v>45961</v>
      </c>
      <c r="E4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63" spans="1:5" x14ac:dyDescent="0.45">
      <c r="A4563" s="61" t="s">
        <v>243</v>
      </c>
      <c r="B4563" s="62" t="s">
        <v>40</v>
      </c>
      <c r="C4563" s="63">
        <v>6590.22</v>
      </c>
      <c r="D4563" s="64">
        <v>44880</v>
      </c>
      <c r="E4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64" spans="1:5" x14ac:dyDescent="0.45">
      <c r="A4564" s="61" t="s">
        <v>243</v>
      </c>
      <c r="B4564" s="62" t="s">
        <v>41</v>
      </c>
      <c r="C4564" s="63">
        <v>6926</v>
      </c>
      <c r="D4564" s="64">
        <v>44925</v>
      </c>
      <c r="E4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65" spans="1:5" x14ac:dyDescent="0.45">
      <c r="A4565" s="61" t="s">
        <v>243</v>
      </c>
      <c r="B4565" s="62" t="s">
        <v>42</v>
      </c>
      <c r="C4565" s="63">
        <v>5836.38</v>
      </c>
      <c r="D4565" s="64">
        <v>45139</v>
      </c>
      <c r="E4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66" spans="1:5" x14ac:dyDescent="0.45">
      <c r="A4566" s="61" t="s">
        <v>244</v>
      </c>
      <c r="B4566" s="62" t="s">
        <v>47</v>
      </c>
      <c r="C4566" s="63">
        <v>640.80999999999995</v>
      </c>
      <c r="D4566" s="64">
        <v>45519</v>
      </c>
      <c r="E4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67" spans="1:5" x14ac:dyDescent="0.45">
      <c r="A4567" s="61" t="s">
        <v>244</v>
      </c>
      <c r="B4567" s="62" t="s">
        <v>49</v>
      </c>
      <c r="C4567" s="63">
        <v>619.69000000000005</v>
      </c>
      <c r="D4567" s="64">
        <v>45519</v>
      </c>
      <c r="E4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68" spans="1:5" x14ac:dyDescent="0.45">
      <c r="A4568" s="61" t="s">
        <v>244</v>
      </c>
      <c r="B4568" s="62" t="s">
        <v>51</v>
      </c>
      <c r="C4568" s="63">
        <v>619.69000000000005</v>
      </c>
      <c r="D4568" s="64">
        <v>45877</v>
      </c>
      <c r="E4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69" spans="1:5" x14ac:dyDescent="0.45">
      <c r="A4569" s="61" t="s">
        <v>244</v>
      </c>
      <c r="B4569" s="62" t="s">
        <v>53</v>
      </c>
      <c r="C4569" s="63">
        <v>732.46</v>
      </c>
      <c r="D4569" s="64">
        <v>45519</v>
      </c>
      <c r="E4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70" spans="1:5" x14ac:dyDescent="0.45">
      <c r="A4570" s="61" t="s">
        <v>244</v>
      </c>
      <c r="B4570" s="62" t="s">
        <v>55</v>
      </c>
      <c r="C4570" s="63">
        <v>574.20000000000005</v>
      </c>
      <c r="D4570" s="64">
        <v>45519</v>
      </c>
      <c r="E4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71" spans="1:5" x14ac:dyDescent="0.45">
      <c r="A4571" s="61" t="s">
        <v>244</v>
      </c>
      <c r="B4571" s="62" t="s">
        <v>57</v>
      </c>
      <c r="C4571" s="63">
        <v>1147.5</v>
      </c>
      <c r="D4571" s="64">
        <v>45877</v>
      </c>
      <c r="E4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72" spans="1:5" x14ac:dyDescent="0.45">
      <c r="A4572" s="61" t="s">
        <v>244</v>
      </c>
      <c r="B4572" s="62" t="s">
        <v>40</v>
      </c>
      <c r="C4572" s="63">
        <v>1714.11</v>
      </c>
      <c r="D4572" s="64">
        <v>44880</v>
      </c>
      <c r="E4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73" spans="1:5" x14ac:dyDescent="0.45">
      <c r="A4573" s="61" t="s">
        <v>244</v>
      </c>
      <c r="B4573" s="62" t="s">
        <v>41</v>
      </c>
      <c r="C4573" s="63">
        <v>1801.44</v>
      </c>
      <c r="D4573" s="64">
        <v>44925</v>
      </c>
      <c r="E4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74" spans="1:5" x14ac:dyDescent="0.45">
      <c r="A4574" s="61" t="s">
        <v>244</v>
      </c>
      <c r="B4574" s="62" t="s">
        <v>42</v>
      </c>
      <c r="C4574" s="63">
        <v>1518.03</v>
      </c>
      <c r="D4574" s="64">
        <v>45140</v>
      </c>
      <c r="E4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75" spans="1:5" x14ac:dyDescent="0.45">
      <c r="A4575" s="61" t="s">
        <v>244</v>
      </c>
      <c r="B4575" s="62" t="s">
        <v>43</v>
      </c>
      <c r="C4575" s="63">
        <v>1920.06</v>
      </c>
      <c r="D4575" s="64">
        <v>45504</v>
      </c>
      <c r="E4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76" spans="1:5" x14ac:dyDescent="0.45">
      <c r="A4576" s="61" t="s">
        <v>244</v>
      </c>
      <c r="B4576" s="62" t="s">
        <v>44</v>
      </c>
      <c r="C4576" s="63">
        <v>1920.06</v>
      </c>
      <c r="D4576" s="64">
        <v>45877</v>
      </c>
      <c r="E4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77" spans="1:5" x14ac:dyDescent="0.45">
      <c r="A4577" s="61" t="s">
        <v>244</v>
      </c>
      <c r="B4577" s="62" t="s">
        <v>45</v>
      </c>
      <c r="C4577" s="63">
        <v>852.79</v>
      </c>
      <c r="D4577" s="64">
        <v>45412</v>
      </c>
      <c r="E4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78" spans="1:5" x14ac:dyDescent="0.45">
      <c r="A4578" s="61" t="s">
        <v>244</v>
      </c>
      <c r="B4578" s="62" t="s">
        <v>66</v>
      </c>
      <c r="C4578" s="63">
        <v>610.23</v>
      </c>
      <c r="D4578" s="64">
        <v>44985</v>
      </c>
      <c r="E4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79" spans="1:5" x14ac:dyDescent="0.45">
      <c r="A4579" s="61" t="s">
        <v>244</v>
      </c>
      <c r="B4579" s="62" t="s">
        <v>68</v>
      </c>
      <c r="C4579" s="63">
        <v>1423.69</v>
      </c>
      <c r="D4579" s="64">
        <v>44985</v>
      </c>
      <c r="E4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80" spans="1:5" x14ac:dyDescent="0.45">
      <c r="A4580" s="61" t="s">
        <v>244</v>
      </c>
      <c r="B4580" s="62" t="s">
        <v>70</v>
      </c>
      <c r="C4580" s="63">
        <v>1071.1199999999999</v>
      </c>
      <c r="D4580" s="64">
        <v>45127</v>
      </c>
      <c r="E4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581" spans="1:5" x14ac:dyDescent="0.45">
      <c r="A4581" s="61" t="s">
        <v>244</v>
      </c>
      <c r="B4581" s="62" t="s">
        <v>72</v>
      </c>
      <c r="C4581" s="63">
        <v>1678.3</v>
      </c>
      <c r="D4581" s="64">
        <v>45488</v>
      </c>
      <c r="E4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582" spans="1:5" x14ac:dyDescent="0.45">
      <c r="A4582" s="61" t="s">
        <v>244</v>
      </c>
      <c r="B4582" s="62" t="s">
        <v>74</v>
      </c>
      <c r="C4582" s="63">
        <v>1856.99</v>
      </c>
      <c r="D4582" s="64">
        <v>45853</v>
      </c>
      <c r="E4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3" spans="1:5" x14ac:dyDescent="0.45">
      <c r="A4583" s="61" t="s">
        <v>244</v>
      </c>
      <c r="B4583" s="62" t="s">
        <v>76</v>
      </c>
      <c r="C4583" s="63">
        <v>242.22</v>
      </c>
      <c r="D4583" s="64">
        <v>45853</v>
      </c>
      <c r="E4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4" spans="1:5" x14ac:dyDescent="0.45">
      <c r="A4584" s="61" t="s">
        <v>244</v>
      </c>
      <c r="B4584" s="62" t="s">
        <v>78</v>
      </c>
      <c r="C4584" s="63">
        <v>230.42</v>
      </c>
      <c r="D4584" s="64">
        <v>45853</v>
      </c>
      <c r="E4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5" spans="1:5" x14ac:dyDescent="0.45">
      <c r="A4585" s="61" t="s">
        <v>244</v>
      </c>
      <c r="B4585" s="62" t="s">
        <v>80</v>
      </c>
      <c r="C4585" s="63">
        <v>462.6</v>
      </c>
      <c r="D4585" s="64">
        <v>45541</v>
      </c>
      <c r="E4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6" spans="1:5" x14ac:dyDescent="0.45">
      <c r="A4586" s="61" t="s">
        <v>244</v>
      </c>
      <c r="B4586" s="62" t="s">
        <v>81</v>
      </c>
      <c r="C4586" s="63">
        <v>582.08000000000004</v>
      </c>
      <c r="D4586" s="64">
        <v>45519</v>
      </c>
      <c r="E4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7" spans="1:5" x14ac:dyDescent="0.45">
      <c r="A4587" s="61" t="s">
        <v>244</v>
      </c>
      <c r="B4587" s="62" t="s">
        <v>83</v>
      </c>
      <c r="C4587" s="63">
        <v>564.34</v>
      </c>
      <c r="D4587" s="64">
        <v>45519</v>
      </c>
      <c r="E4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88" spans="1:5" x14ac:dyDescent="0.45">
      <c r="A4588" s="61" t="s">
        <v>244</v>
      </c>
      <c r="B4588" s="62" t="s">
        <v>85</v>
      </c>
      <c r="C4588" s="63">
        <v>564.34</v>
      </c>
      <c r="D4588" s="64">
        <v>45877</v>
      </c>
      <c r="E4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89" spans="1:5" x14ac:dyDescent="0.45">
      <c r="A4589" s="61" t="s">
        <v>244</v>
      </c>
      <c r="B4589" s="62" t="s">
        <v>87</v>
      </c>
      <c r="C4589" s="63">
        <v>859.34</v>
      </c>
      <c r="D4589" s="64">
        <v>45519</v>
      </c>
      <c r="E4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0" spans="1:5" x14ac:dyDescent="0.45">
      <c r="A4590" s="61" t="s">
        <v>244</v>
      </c>
      <c r="B4590" s="62" t="s">
        <v>89</v>
      </c>
      <c r="C4590" s="63">
        <v>567.22</v>
      </c>
      <c r="D4590" s="64">
        <v>45519</v>
      </c>
      <c r="E4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1" spans="1:5" x14ac:dyDescent="0.45">
      <c r="A4591" s="61" t="s">
        <v>244</v>
      </c>
      <c r="B4591" s="62" t="s">
        <v>91</v>
      </c>
      <c r="C4591" s="63">
        <v>567.22</v>
      </c>
      <c r="D4591" s="64">
        <v>45762</v>
      </c>
      <c r="E4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2" spans="1:5" x14ac:dyDescent="0.45">
      <c r="A4592" s="61" t="s">
        <v>244</v>
      </c>
      <c r="B4592" s="62" t="s">
        <v>93</v>
      </c>
      <c r="C4592" s="63">
        <v>5394.05</v>
      </c>
      <c r="D4592" s="64">
        <v>45519</v>
      </c>
      <c r="E4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3" spans="1:5" x14ac:dyDescent="0.45">
      <c r="A4593" s="61" t="s">
        <v>244</v>
      </c>
      <c r="B4593" s="62" t="s">
        <v>95</v>
      </c>
      <c r="C4593" s="63">
        <v>72.5</v>
      </c>
      <c r="D4593" s="64">
        <v>45961</v>
      </c>
      <c r="E4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94" spans="1:5" x14ac:dyDescent="0.45">
      <c r="A4594" s="61" t="s">
        <v>245</v>
      </c>
      <c r="B4594" s="62" t="s">
        <v>47</v>
      </c>
      <c r="C4594" s="63">
        <v>90250.39</v>
      </c>
      <c r="D4594" s="64">
        <v>45519</v>
      </c>
      <c r="E4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5" spans="1:5" x14ac:dyDescent="0.45">
      <c r="A4595" s="61" t="s">
        <v>245</v>
      </c>
      <c r="B4595" s="62" t="s">
        <v>48</v>
      </c>
      <c r="C4595" s="63">
        <v>24567.77</v>
      </c>
      <c r="D4595" s="64">
        <v>45519</v>
      </c>
      <c r="E4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6" spans="1:5" x14ac:dyDescent="0.45">
      <c r="A4596" s="61" t="s">
        <v>245</v>
      </c>
      <c r="B4596" s="62" t="s">
        <v>49</v>
      </c>
      <c r="C4596" s="63">
        <v>87275.31</v>
      </c>
      <c r="D4596" s="64">
        <v>45519</v>
      </c>
      <c r="E4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7" spans="1:5" x14ac:dyDescent="0.45">
      <c r="A4597" s="61" t="s">
        <v>245</v>
      </c>
      <c r="B4597" s="62" t="s">
        <v>50</v>
      </c>
      <c r="C4597" s="63">
        <v>23757.9</v>
      </c>
      <c r="D4597" s="64">
        <v>45519</v>
      </c>
      <c r="E4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598" spans="1:5" x14ac:dyDescent="0.45">
      <c r="A4598" s="61" t="s">
        <v>245</v>
      </c>
      <c r="B4598" s="62" t="s">
        <v>51</v>
      </c>
      <c r="C4598" s="63">
        <v>87275.31</v>
      </c>
      <c r="D4598" s="64">
        <v>45877</v>
      </c>
      <c r="E4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599" spans="1:5" x14ac:dyDescent="0.45">
      <c r="A4599" s="61" t="s">
        <v>245</v>
      </c>
      <c r="B4599" s="62" t="s">
        <v>52</v>
      </c>
      <c r="C4599" s="63">
        <v>23757.9</v>
      </c>
      <c r="D4599" s="64">
        <v>45877</v>
      </c>
      <c r="E4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00" spans="1:5" x14ac:dyDescent="0.45">
      <c r="A4600" s="61" t="s">
        <v>245</v>
      </c>
      <c r="B4600" s="62" t="s">
        <v>53</v>
      </c>
      <c r="C4600" s="63">
        <v>103157.6</v>
      </c>
      <c r="D4600" s="64">
        <v>45519</v>
      </c>
      <c r="E4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01" spans="1:5" x14ac:dyDescent="0.45">
      <c r="A4601" s="61" t="s">
        <v>245</v>
      </c>
      <c r="B4601" s="62" t="s">
        <v>54</v>
      </c>
      <c r="C4601" s="63">
        <v>27041.68</v>
      </c>
      <c r="D4601" s="64">
        <v>45519</v>
      </c>
      <c r="E4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02" spans="1:5" x14ac:dyDescent="0.45">
      <c r="A4602" s="61" t="s">
        <v>245</v>
      </c>
      <c r="B4602" s="62" t="s">
        <v>55</v>
      </c>
      <c r="C4602" s="63">
        <v>80869.53</v>
      </c>
      <c r="D4602" s="64">
        <v>45519</v>
      </c>
      <c r="E4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03" spans="1:5" x14ac:dyDescent="0.45">
      <c r="A4603" s="61" t="s">
        <v>245</v>
      </c>
      <c r="B4603" s="62" t="s">
        <v>56</v>
      </c>
      <c r="C4603" s="63">
        <v>21199.1</v>
      </c>
      <c r="D4603" s="64">
        <v>45519</v>
      </c>
      <c r="E4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04" spans="1:5" x14ac:dyDescent="0.45">
      <c r="A4604" s="61" t="s">
        <v>245</v>
      </c>
      <c r="B4604" s="62" t="s">
        <v>57</v>
      </c>
      <c r="C4604" s="63">
        <v>161610.91</v>
      </c>
      <c r="D4604" s="64">
        <v>45877</v>
      </c>
      <c r="E4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05" spans="1:5" x14ac:dyDescent="0.45">
      <c r="A4605" s="61" t="s">
        <v>245</v>
      </c>
      <c r="B4605" s="62" t="s">
        <v>58</v>
      </c>
      <c r="C4605" s="63">
        <v>42364.61</v>
      </c>
      <c r="D4605" s="64">
        <v>45877</v>
      </c>
      <c r="E4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06" spans="1:5" x14ac:dyDescent="0.45">
      <c r="A4606" s="61" t="s">
        <v>245</v>
      </c>
      <c r="B4606" s="62" t="s">
        <v>40</v>
      </c>
      <c r="C4606" s="63">
        <v>241410.7</v>
      </c>
      <c r="D4606" s="64">
        <v>44880</v>
      </c>
      <c r="E4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07" spans="1:5" x14ac:dyDescent="0.45">
      <c r="A4607" s="61" t="s">
        <v>245</v>
      </c>
      <c r="B4607" s="62" t="s">
        <v>59</v>
      </c>
      <c r="C4607" s="63">
        <v>63283.29</v>
      </c>
      <c r="D4607" s="64">
        <v>44880</v>
      </c>
      <c r="E4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08" spans="1:5" x14ac:dyDescent="0.45">
      <c r="A4608" s="61" t="s">
        <v>245</v>
      </c>
      <c r="B4608" s="62" t="s">
        <v>41</v>
      </c>
      <c r="C4608" s="63">
        <v>253710.88</v>
      </c>
      <c r="D4608" s="64">
        <v>44925</v>
      </c>
      <c r="E4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09" spans="1:5" x14ac:dyDescent="0.45">
      <c r="A4609" s="61" t="s">
        <v>245</v>
      </c>
      <c r="B4609" s="62" t="s">
        <v>60</v>
      </c>
      <c r="C4609" s="63">
        <v>66507.649999999994</v>
      </c>
      <c r="D4609" s="64">
        <v>44925</v>
      </c>
      <c r="E4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10" spans="1:5" x14ac:dyDescent="0.45">
      <c r="A4610" s="61" t="s">
        <v>245</v>
      </c>
      <c r="B4610" s="62" t="s">
        <v>42</v>
      </c>
      <c r="C4610" s="63">
        <v>213796.11</v>
      </c>
      <c r="D4610" s="64">
        <v>45140</v>
      </c>
      <c r="E4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1" spans="1:5" x14ac:dyDescent="0.45">
      <c r="A4611" s="61" t="s">
        <v>245</v>
      </c>
      <c r="B4611" s="62" t="s">
        <v>61</v>
      </c>
      <c r="C4611" s="63">
        <v>47949.19</v>
      </c>
      <c r="D4611" s="64">
        <v>45140</v>
      </c>
      <c r="E4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2" spans="1:5" x14ac:dyDescent="0.45">
      <c r="A4612" s="61" t="s">
        <v>245</v>
      </c>
      <c r="B4612" s="62" t="s">
        <v>43</v>
      </c>
      <c r="C4612" s="63">
        <v>270415.84999999998</v>
      </c>
      <c r="D4612" s="64">
        <v>45504</v>
      </c>
      <c r="E4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3" spans="1:5" x14ac:dyDescent="0.45">
      <c r="A4613" s="61" t="s">
        <v>245</v>
      </c>
      <c r="B4613" s="62" t="s">
        <v>62</v>
      </c>
      <c r="C4613" s="63">
        <v>28874.26</v>
      </c>
      <c r="D4613" s="64">
        <v>45504</v>
      </c>
      <c r="E4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4" spans="1:5" x14ac:dyDescent="0.45">
      <c r="A4614" s="61" t="s">
        <v>245</v>
      </c>
      <c r="B4614" s="62" t="s">
        <v>63</v>
      </c>
      <c r="C4614" s="63">
        <v>41322.99</v>
      </c>
      <c r="D4614" s="64">
        <v>45504</v>
      </c>
      <c r="E4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5" spans="1:5" x14ac:dyDescent="0.45">
      <c r="A4615" s="61" t="s">
        <v>245</v>
      </c>
      <c r="B4615" s="62" t="s">
        <v>44</v>
      </c>
      <c r="C4615" s="63">
        <v>270415.84999999998</v>
      </c>
      <c r="D4615" s="64">
        <v>45877</v>
      </c>
      <c r="E4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16" spans="1:5" x14ac:dyDescent="0.45">
      <c r="A4616" s="61" t="s">
        <v>245</v>
      </c>
      <c r="B4616" s="62" t="s">
        <v>64</v>
      </c>
      <c r="C4616" s="63">
        <v>60647.6</v>
      </c>
      <c r="D4616" s="64">
        <v>45877</v>
      </c>
      <c r="E4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17" spans="1:5" x14ac:dyDescent="0.45">
      <c r="A4617" s="61" t="s">
        <v>245</v>
      </c>
      <c r="B4617" s="62" t="s">
        <v>45</v>
      </c>
      <c r="C4617" s="63">
        <v>120105.42</v>
      </c>
      <c r="D4617" s="64">
        <v>45412</v>
      </c>
      <c r="E4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8" spans="1:5" x14ac:dyDescent="0.45">
      <c r="A4618" s="61" t="s">
        <v>245</v>
      </c>
      <c r="B4618" s="62" t="s">
        <v>65</v>
      </c>
      <c r="C4618" s="63">
        <v>26936.69</v>
      </c>
      <c r="D4618" s="64">
        <v>45412</v>
      </c>
      <c r="E4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19" spans="1:5" x14ac:dyDescent="0.45">
      <c r="A4619" s="61" t="s">
        <v>245</v>
      </c>
      <c r="B4619" s="62" t="s">
        <v>66</v>
      </c>
      <c r="C4619" s="63">
        <v>85943.76</v>
      </c>
      <c r="D4619" s="64">
        <v>44985</v>
      </c>
      <c r="E4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0" spans="1:5" x14ac:dyDescent="0.45">
      <c r="A4620" s="61" t="s">
        <v>245</v>
      </c>
      <c r="B4620" s="62" t="s">
        <v>67</v>
      </c>
      <c r="C4620" s="63">
        <v>19275.07</v>
      </c>
      <c r="D4620" s="64">
        <v>44985</v>
      </c>
      <c r="E4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1" spans="1:5" x14ac:dyDescent="0.45">
      <c r="A4621" s="61" t="s">
        <v>245</v>
      </c>
      <c r="B4621" s="62" t="s">
        <v>68</v>
      </c>
      <c r="C4621" s="63">
        <v>200508.53</v>
      </c>
      <c r="D4621" s="64">
        <v>44985</v>
      </c>
      <c r="E4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2" spans="1:5" x14ac:dyDescent="0.45">
      <c r="A4622" s="61" t="s">
        <v>245</v>
      </c>
      <c r="B4622" s="62" t="s">
        <v>69</v>
      </c>
      <c r="C4622" s="63">
        <v>44969.120000000003</v>
      </c>
      <c r="D4622" s="64">
        <v>44985</v>
      </c>
      <c r="E4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3" spans="1:5" x14ac:dyDescent="0.45">
      <c r="A4623" s="61" t="s">
        <v>245</v>
      </c>
      <c r="B4623" s="62" t="s">
        <v>70</v>
      </c>
      <c r="C4623" s="63">
        <v>150853.60999999999</v>
      </c>
      <c r="D4623" s="64">
        <v>45127</v>
      </c>
      <c r="E4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4" spans="1:5" x14ac:dyDescent="0.45">
      <c r="A4624" s="61" t="s">
        <v>245</v>
      </c>
      <c r="B4624" s="62" t="s">
        <v>71</v>
      </c>
      <c r="C4624" s="63">
        <v>33832.74</v>
      </c>
      <c r="D4624" s="64">
        <v>45127</v>
      </c>
      <c r="E4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25" spans="1:5" x14ac:dyDescent="0.45">
      <c r="A4625" s="61" t="s">
        <v>245</v>
      </c>
      <c r="B4625" s="62" t="s">
        <v>72</v>
      </c>
      <c r="C4625" s="63">
        <v>236368.02</v>
      </c>
      <c r="D4625" s="64">
        <v>45488</v>
      </c>
      <c r="E4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26" spans="1:5" x14ac:dyDescent="0.45">
      <c r="A4626" s="61" t="s">
        <v>245</v>
      </c>
      <c r="B4626" s="62" t="s">
        <v>73</v>
      </c>
      <c r="C4626" s="63">
        <v>53011.519999999997</v>
      </c>
      <c r="D4626" s="64">
        <v>45488</v>
      </c>
      <c r="E4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27" spans="1:5" x14ac:dyDescent="0.45">
      <c r="A4627" s="61" t="s">
        <v>245</v>
      </c>
      <c r="B4627" s="62" t="s">
        <v>74</v>
      </c>
      <c r="C4627" s="63">
        <v>261533.5</v>
      </c>
      <c r="D4627" s="64">
        <v>45853</v>
      </c>
      <c r="E4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28" spans="1:5" x14ac:dyDescent="0.45">
      <c r="A4628" s="61" t="s">
        <v>245</v>
      </c>
      <c r="B4628" s="62" t="s">
        <v>75</v>
      </c>
      <c r="C4628" s="63">
        <v>58655.519999999997</v>
      </c>
      <c r="D4628" s="64">
        <v>45853</v>
      </c>
      <c r="E4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29" spans="1:5" x14ac:dyDescent="0.45">
      <c r="A4629" s="61" t="s">
        <v>245</v>
      </c>
      <c r="B4629" s="62" t="s">
        <v>76</v>
      </c>
      <c r="C4629" s="63">
        <v>34113.18</v>
      </c>
      <c r="D4629" s="64">
        <v>45853</v>
      </c>
      <c r="E4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0" spans="1:5" x14ac:dyDescent="0.45">
      <c r="A4630" s="61" t="s">
        <v>245</v>
      </c>
      <c r="B4630" s="62" t="s">
        <v>77</v>
      </c>
      <c r="C4630" s="63">
        <v>8942.41</v>
      </c>
      <c r="D4630" s="64">
        <v>45853</v>
      </c>
      <c r="E4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1" spans="1:5" x14ac:dyDescent="0.45">
      <c r="A4631" s="61" t="s">
        <v>245</v>
      </c>
      <c r="B4631" s="62" t="s">
        <v>78</v>
      </c>
      <c r="C4631" s="63">
        <v>32452.05</v>
      </c>
      <c r="D4631" s="64">
        <v>45853</v>
      </c>
      <c r="E4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2" spans="1:5" x14ac:dyDescent="0.45">
      <c r="A4632" s="61" t="s">
        <v>245</v>
      </c>
      <c r="B4632" s="62" t="s">
        <v>79</v>
      </c>
      <c r="C4632" s="63">
        <v>8506.9599999999991</v>
      </c>
      <c r="D4632" s="64">
        <v>45853</v>
      </c>
      <c r="E4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3" spans="1:5" x14ac:dyDescent="0.45">
      <c r="A4633" s="61" t="s">
        <v>245</v>
      </c>
      <c r="B4633" s="62" t="s">
        <v>80</v>
      </c>
      <c r="C4633" s="63">
        <v>82229.81</v>
      </c>
      <c r="D4633" s="64">
        <v>45541</v>
      </c>
      <c r="E4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4" spans="1:5" x14ac:dyDescent="0.45">
      <c r="A4634" s="61" t="s">
        <v>245</v>
      </c>
      <c r="B4634" s="62" t="s">
        <v>81</v>
      </c>
      <c r="C4634" s="63">
        <v>81979.289999999994</v>
      </c>
      <c r="D4634" s="64">
        <v>45519</v>
      </c>
      <c r="E4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5" spans="1:5" x14ac:dyDescent="0.45">
      <c r="A4635" s="61" t="s">
        <v>245</v>
      </c>
      <c r="B4635" s="62" t="s">
        <v>82</v>
      </c>
      <c r="C4635" s="63">
        <v>22316.23</v>
      </c>
      <c r="D4635" s="64">
        <v>45519</v>
      </c>
      <c r="E4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6" spans="1:5" x14ac:dyDescent="0.45">
      <c r="A4636" s="61" t="s">
        <v>245</v>
      </c>
      <c r="B4636" s="62" t="s">
        <v>83</v>
      </c>
      <c r="C4636" s="63">
        <v>79480.789999999994</v>
      </c>
      <c r="D4636" s="64">
        <v>45519</v>
      </c>
      <c r="E4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7" spans="1:5" x14ac:dyDescent="0.45">
      <c r="A4637" s="61" t="s">
        <v>245</v>
      </c>
      <c r="B4637" s="62" t="s">
        <v>84</v>
      </c>
      <c r="C4637" s="63">
        <v>21636.09</v>
      </c>
      <c r="D4637" s="64">
        <v>45519</v>
      </c>
      <c r="E4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38" spans="1:5" x14ac:dyDescent="0.45">
      <c r="A4638" s="61" t="s">
        <v>245</v>
      </c>
      <c r="B4638" s="62" t="s">
        <v>85</v>
      </c>
      <c r="C4638" s="63">
        <v>79480.789999999994</v>
      </c>
      <c r="D4638" s="64">
        <v>45877</v>
      </c>
      <c r="E4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39" spans="1:5" x14ac:dyDescent="0.45">
      <c r="A4639" s="61" t="s">
        <v>245</v>
      </c>
      <c r="B4639" s="62" t="s">
        <v>86</v>
      </c>
      <c r="C4639" s="63">
        <v>21636.09</v>
      </c>
      <c r="D4639" s="64">
        <v>45877</v>
      </c>
      <c r="E4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40" spans="1:5" x14ac:dyDescent="0.45">
      <c r="A4640" s="61" t="s">
        <v>245</v>
      </c>
      <c r="B4640" s="62" t="s">
        <v>87</v>
      </c>
      <c r="C4640" s="63">
        <v>121027.54</v>
      </c>
      <c r="D4640" s="64">
        <v>45519</v>
      </c>
      <c r="E4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1" spans="1:5" x14ac:dyDescent="0.45">
      <c r="A4641" s="61" t="s">
        <v>245</v>
      </c>
      <c r="B4641" s="62" t="s">
        <v>88</v>
      </c>
      <c r="C4641" s="63">
        <v>31726.1</v>
      </c>
      <c r="D4641" s="64">
        <v>45519</v>
      </c>
      <c r="E4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2" spans="1:5" x14ac:dyDescent="0.45">
      <c r="A4642" s="61" t="s">
        <v>245</v>
      </c>
      <c r="B4642" s="62" t="s">
        <v>89</v>
      </c>
      <c r="C4642" s="63">
        <v>79886.259999999995</v>
      </c>
      <c r="D4642" s="64">
        <v>45519</v>
      </c>
      <c r="E4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3" spans="1:5" x14ac:dyDescent="0.45">
      <c r="A4643" s="61" t="s">
        <v>245</v>
      </c>
      <c r="B4643" s="62" t="s">
        <v>90</v>
      </c>
      <c r="C4643" s="63">
        <v>20941.349999999999</v>
      </c>
      <c r="D4643" s="64">
        <v>45519</v>
      </c>
      <c r="E4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4" spans="1:5" x14ac:dyDescent="0.45">
      <c r="A4644" s="61" t="s">
        <v>245</v>
      </c>
      <c r="B4644" s="62" t="s">
        <v>91</v>
      </c>
      <c r="C4644" s="63">
        <v>79886.259999999995</v>
      </c>
      <c r="D4644" s="64">
        <v>45762</v>
      </c>
      <c r="E4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5" spans="1:5" x14ac:dyDescent="0.45">
      <c r="A4645" s="61" t="s">
        <v>245</v>
      </c>
      <c r="B4645" s="62" t="s">
        <v>92</v>
      </c>
      <c r="C4645" s="63">
        <v>20941.349999999999</v>
      </c>
      <c r="D4645" s="64">
        <v>45762</v>
      </c>
      <c r="E4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6" spans="1:5" x14ac:dyDescent="0.45">
      <c r="A4646" s="61" t="s">
        <v>245</v>
      </c>
      <c r="B4646" s="62" t="s">
        <v>93</v>
      </c>
      <c r="C4646" s="63">
        <v>759683.72</v>
      </c>
      <c r="D4646" s="64">
        <v>45519</v>
      </c>
      <c r="E4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7" spans="1:5" x14ac:dyDescent="0.45">
      <c r="A4647" s="61" t="s">
        <v>245</v>
      </c>
      <c r="B4647" s="62" t="s">
        <v>94</v>
      </c>
      <c r="C4647" s="63">
        <v>199143.13</v>
      </c>
      <c r="D4647" s="64">
        <v>45519</v>
      </c>
      <c r="E4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48" spans="1:5" x14ac:dyDescent="0.45">
      <c r="A4648" s="61" t="s">
        <v>245</v>
      </c>
      <c r="B4648" s="62" t="s">
        <v>95</v>
      </c>
      <c r="C4648" s="63">
        <v>10210.799999999999</v>
      </c>
      <c r="D4648" s="64">
        <v>45961</v>
      </c>
      <c r="E4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49" spans="1:5" x14ac:dyDescent="0.45">
      <c r="A4649" s="61" t="s">
        <v>245</v>
      </c>
      <c r="B4649" s="62" t="s">
        <v>96</v>
      </c>
      <c r="C4649" s="63">
        <v>2676.65</v>
      </c>
      <c r="D4649" s="64">
        <v>45961</v>
      </c>
      <c r="E4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50" spans="1:5" x14ac:dyDescent="0.45">
      <c r="A4650" s="61" t="s">
        <v>246</v>
      </c>
      <c r="B4650" s="62" t="s">
        <v>47</v>
      </c>
      <c r="C4650" s="63">
        <v>6519.8</v>
      </c>
      <c r="D4650" s="64">
        <v>45519</v>
      </c>
      <c r="E4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51" spans="1:5" x14ac:dyDescent="0.45">
      <c r="A4651" s="61" t="s">
        <v>246</v>
      </c>
      <c r="B4651" s="62" t="s">
        <v>49</v>
      </c>
      <c r="C4651" s="63">
        <v>6304.87</v>
      </c>
      <c r="D4651" s="64">
        <v>45519</v>
      </c>
      <c r="E4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52" spans="1:5" x14ac:dyDescent="0.45">
      <c r="A4652" s="61" t="s">
        <v>246</v>
      </c>
      <c r="B4652" s="62" t="s">
        <v>51</v>
      </c>
      <c r="C4652" s="63">
        <v>6304.87</v>
      </c>
      <c r="D4652" s="64">
        <v>45877</v>
      </c>
      <c r="E4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53" spans="1:5" x14ac:dyDescent="0.45">
      <c r="A4653" s="61" t="s">
        <v>246</v>
      </c>
      <c r="B4653" s="62" t="s">
        <v>53</v>
      </c>
      <c r="C4653" s="63">
        <v>7452.23</v>
      </c>
      <c r="D4653" s="64">
        <v>45519</v>
      </c>
      <c r="E4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54" spans="1:5" x14ac:dyDescent="0.45">
      <c r="A4654" s="61" t="s">
        <v>246</v>
      </c>
      <c r="B4654" s="62" t="s">
        <v>55</v>
      </c>
      <c r="C4654" s="63">
        <v>5842.11</v>
      </c>
      <c r="D4654" s="64">
        <v>45519</v>
      </c>
      <c r="E4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55" spans="1:5" x14ac:dyDescent="0.45">
      <c r="A4655" s="61" t="s">
        <v>246</v>
      </c>
      <c r="B4655" s="62" t="s">
        <v>57</v>
      </c>
      <c r="C4655" s="63">
        <v>11674.96</v>
      </c>
      <c r="D4655" s="64">
        <v>45877</v>
      </c>
      <c r="E4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56" spans="1:5" x14ac:dyDescent="0.45">
      <c r="A4656" s="61" t="s">
        <v>246</v>
      </c>
      <c r="B4656" s="62" t="s">
        <v>40</v>
      </c>
      <c r="C4656" s="63">
        <v>17439.8</v>
      </c>
      <c r="D4656" s="64">
        <v>44880</v>
      </c>
      <c r="E4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57" spans="1:5" x14ac:dyDescent="0.45">
      <c r="A4657" s="61" t="s">
        <v>246</v>
      </c>
      <c r="B4657" s="62" t="s">
        <v>41</v>
      </c>
      <c r="C4657" s="63">
        <v>18328.38</v>
      </c>
      <c r="D4657" s="64">
        <v>44925</v>
      </c>
      <c r="E4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58" spans="1:5" x14ac:dyDescent="0.45">
      <c r="A4658" s="61" t="s">
        <v>246</v>
      </c>
      <c r="B4658" s="62" t="s">
        <v>42</v>
      </c>
      <c r="C4658" s="63">
        <v>15444.88</v>
      </c>
      <c r="D4658" s="64">
        <v>45140</v>
      </c>
      <c r="E4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59" spans="1:5" x14ac:dyDescent="0.45">
      <c r="A4659" s="61" t="s">
        <v>246</v>
      </c>
      <c r="B4659" s="62" t="s">
        <v>43</v>
      </c>
      <c r="C4659" s="63">
        <v>19535.16</v>
      </c>
      <c r="D4659" s="64">
        <v>45504</v>
      </c>
      <c r="E4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60" spans="1:5" x14ac:dyDescent="0.45">
      <c r="A4660" s="61" t="s">
        <v>246</v>
      </c>
      <c r="B4660" s="62" t="s">
        <v>44</v>
      </c>
      <c r="C4660" s="63">
        <v>19535.16</v>
      </c>
      <c r="D4660" s="64">
        <v>45877</v>
      </c>
      <c r="E4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61" spans="1:5" x14ac:dyDescent="0.45">
      <c r="A4661" s="61" t="s">
        <v>246</v>
      </c>
      <c r="B4661" s="62" t="s">
        <v>45</v>
      </c>
      <c r="C4661" s="63">
        <v>8676.56</v>
      </c>
      <c r="D4661" s="64">
        <v>45412</v>
      </c>
      <c r="E4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62" spans="1:5" x14ac:dyDescent="0.45">
      <c r="A4662" s="61" t="s">
        <v>246</v>
      </c>
      <c r="B4662" s="62" t="s">
        <v>66</v>
      </c>
      <c r="C4662" s="63">
        <v>6208.68</v>
      </c>
      <c r="D4662" s="64">
        <v>44985</v>
      </c>
      <c r="E4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63" spans="1:5" x14ac:dyDescent="0.45">
      <c r="A4663" s="61" t="s">
        <v>246</v>
      </c>
      <c r="B4663" s="62" t="s">
        <v>68</v>
      </c>
      <c r="C4663" s="63">
        <v>14484.97</v>
      </c>
      <c r="D4663" s="64">
        <v>44985</v>
      </c>
      <c r="E4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64" spans="1:5" x14ac:dyDescent="0.45">
      <c r="A4664" s="61" t="s">
        <v>246</v>
      </c>
      <c r="B4664" s="62" t="s">
        <v>70</v>
      </c>
      <c r="C4664" s="63">
        <v>10897.84</v>
      </c>
      <c r="D4664" s="64">
        <v>45127</v>
      </c>
      <c r="E4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65" spans="1:5" x14ac:dyDescent="0.45">
      <c r="A4665" s="61" t="s">
        <v>246</v>
      </c>
      <c r="B4665" s="62" t="s">
        <v>72</v>
      </c>
      <c r="C4665" s="63">
        <v>17075.509999999998</v>
      </c>
      <c r="D4665" s="64">
        <v>45488</v>
      </c>
      <c r="E4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66" spans="1:5" x14ac:dyDescent="0.45">
      <c r="A4666" s="61" t="s">
        <v>246</v>
      </c>
      <c r="B4666" s="62" t="s">
        <v>74</v>
      </c>
      <c r="C4666" s="63">
        <v>18893.490000000002</v>
      </c>
      <c r="D4666" s="64">
        <v>45853</v>
      </c>
      <c r="E4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67" spans="1:5" x14ac:dyDescent="0.45">
      <c r="A4667" s="61" t="s">
        <v>246</v>
      </c>
      <c r="B4667" s="62" t="s">
        <v>76</v>
      </c>
      <c r="C4667" s="63">
        <v>2464.38</v>
      </c>
      <c r="D4667" s="64">
        <v>45853</v>
      </c>
      <c r="E4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68" spans="1:5" x14ac:dyDescent="0.45">
      <c r="A4668" s="61" t="s">
        <v>246</v>
      </c>
      <c r="B4668" s="62" t="s">
        <v>78</v>
      </c>
      <c r="C4668" s="63">
        <v>2344.37</v>
      </c>
      <c r="D4668" s="64">
        <v>45853</v>
      </c>
      <c r="E4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69" spans="1:5" x14ac:dyDescent="0.45">
      <c r="A4669" s="61" t="s">
        <v>246</v>
      </c>
      <c r="B4669" s="62" t="s">
        <v>80</v>
      </c>
      <c r="C4669" s="63">
        <v>4706.59</v>
      </c>
      <c r="D4669" s="64">
        <v>45541</v>
      </c>
      <c r="E4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0" spans="1:5" x14ac:dyDescent="0.45">
      <c r="A4670" s="61" t="s">
        <v>246</v>
      </c>
      <c r="B4670" s="62" t="s">
        <v>81</v>
      </c>
      <c r="C4670" s="63">
        <v>5922.28</v>
      </c>
      <c r="D4670" s="64">
        <v>45519</v>
      </c>
      <c r="E4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1" spans="1:5" x14ac:dyDescent="0.45">
      <c r="A4671" s="61" t="s">
        <v>246</v>
      </c>
      <c r="B4671" s="62" t="s">
        <v>83</v>
      </c>
      <c r="C4671" s="63">
        <v>5741.79</v>
      </c>
      <c r="D4671" s="64">
        <v>45519</v>
      </c>
      <c r="E4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2" spans="1:5" x14ac:dyDescent="0.45">
      <c r="A4672" s="61" t="s">
        <v>246</v>
      </c>
      <c r="B4672" s="62" t="s">
        <v>85</v>
      </c>
      <c r="C4672" s="63">
        <v>5741.79</v>
      </c>
      <c r="D4672" s="64">
        <v>45877</v>
      </c>
      <c r="E4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73" spans="1:5" x14ac:dyDescent="0.45">
      <c r="A4673" s="61" t="s">
        <v>246</v>
      </c>
      <c r="B4673" s="62" t="s">
        <v>87</v>
      </c>
      <c r="C4673" s="63">
        <v>8743.17</v>
      </c>
      <c r="D4673" s="64">
        <v>45519</v>
      </c>
      <c r="E4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4" spans="1:5" x14ac:dyDescent="0.45">
      <c r="A4674" s="61" t="s">
        <v>246</v>
      </c>
      <c r="B4674" s="62" t="s">
        <v>89</v>
      </c>
      <c r="C4674" s="63">
        <v>5771.08</v>
      </c>
      <c r="D4674" s="64">
        <v>45519</v>
      </c>
      <c r="E4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5" spans="1:5" x14ac:dyDescent="0.45">
      <c r="A4675" s="61" t="s">
        <v>246</v>
      </c>
      <c r="B4675" s="62" t="s">
        <v>91</v>
      </c>
      <c r="C4675" s="63">
        <v>5771.08</v>
      </c>
      <c r="D4675" s="64">
        <v>45762</v>
      </c>
      <c r="E4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6" spans="1:5" x14ac:dyDescent="0.45">
      <c r="A4676" s="61" t="s">
        <v>246</v>
      </c>
      <c r="B4676" s="62" t="s">
        <v>93</v>
      </c>
      <c r="C4676" s="63">
        <v>54880.45</v>
      </c>
      <c r="D4676" s="64">
        <v>45519</v>
      </c>
      <c r="E4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7" spans="1:5" x14ac:dyDescent="0.45">
      <c r="A4677" s="61" t="s">
        <v>246</v>
      </c>
      <c r="B4677" s="62" t="s">
        <v>95</v>
      </c>
      <c r="C4677" s="63">
        <v>737.64</v>
      </c>
      <c r="D4677" s="64">
        <v>45961</v>
      </c>
      <c r="E4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78" spans="1:5" x14ac:dyDescent="0.45">
      <c r="A4678" s="61" t="s">
        <v>247</v>
      </c>
      <c r="B4678" s="62" t="s">
        <v>47</v>
      </c>
      <c r="C4678" s="63">
        <v>12513.41</v>
      </c>
      <c r="D4678" s="64">
        <v>45519</v>
      </c>
      <c r="E4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79" spans="1:5" x14ac:dyDescent="0.45">
      <c r="A4679" s="61" t="s">
        <v>247</v>
      </c>
      <c r="B4679" s="62" t="s">
        <v>49</v>
      </c>
      <c r="C4679" s="63">
        <v>12100.91</v>
      </c>
      <c r="D4679" s="64">
        <v>45519</v>
      </c>
      <c r="E4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80" spans="1:5" x14ac:dyDescent="0.45">
      <c r="A4680" s="61" t="s">
        <v>247</v>
      </c>
      <c r="B4680" s="62" t="s">
        <v>51</v>
      </c>
      <c r="C4680" s="63">
        <v>12100.91</v>
      </c>
      <c r="D4680" s="64">
        <v>45877</v>
      </c>
      <c r="E4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81" spans="1:5" x14ac:dyDescent="0.45">
      <c r="A4681" s="61" t="s">
        <v>247</v>
      </c>
      <c r="B4681" s="62" t="s">
        <v>53</v>
      </c>
      <c r="C4681" s="63">
        <v>14303.02</v>
      </c>
      <c r="D4681" s="64">
        <v>45519</v>
      </c>
      <c r="E4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82" spans="1:5" x14ac:dyDescent="0.45">
      <c r="A4682" s="61" t="s">
        <v>247</v>
      </c>
      <c r="B4682" s="62" t="s">
        <v>55</v>
      </c>
      <c r="C4682" s="63">
        <v>11212.73</v>
      </c>
      <c r="D4682" s="64">
        <v>45519</v>
      </c>
      <c r="E4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83" spans="1:5" x14ac:dyDescent="0.45">
      <c r="A4683" s="61" t="s">
        <v>247</v>
      </c>
      <c r="B4683" s="62" t="s">
        <v>57</v>
      </c>
      <c r="C4683" s="63">
        <v>22407.7</v>
      </c>
      <c r="D4683" s="64">
        <v>45877</v>
      </c>
      <c r="E4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84" spans="1:5" x14ac:dyDescent="0.45">
      <c r="A4684" s="61" t="s">
        <v>247</v>
      </c>
      <c r="B4684" s="62" t="s">
        <v>40</v>
      </c>
      <c r="C4684" s="63">
        <v>33472.11</v>
      </c>
      <c r="D4684" s="64">
        <v>44880</v>
      </c>
      <c r="E4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85" spans="1:5" x14ac:dyDescent="0.45">
      <c r="A4685" s="61" t="s">
        <v>247</v>
      </c>
      <c r="B4685" s="62" t="s">
        <v>41</v>
      </c>
      <c r="C4685" s="63">
        <v>35177.550000000003</v>
      </c>
      <c r="D4685" s="64">
        <v>44925</v>
      </c>
      <c r="E4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86" spans="1:5" x14ac:dyDescent="0.45">
      <c r="A4686" s="61" t="s">
        <v>247</v>
      </c>
      <c r="B4686" s="62" t="s">
        <v>42</v>
      </c>
      <c r="C4686" s="63">
        <v>29643.29</v>
      </c>
      <c r="D4686" s="64">
        <v>45139</v>
      </c>
      <c r="E4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87" spans="1:5" x14ac:dyDescent="0.45">
      <c r="A4687" s="61" t="s">
        <v>247</v>
      </c>
      <c r="B4687" s="62" t="s">
        <v>43</v>
      </c>
      <c r="C4687" s="63">
        <v>37493.730000000003</v>
      </c>
      <c r="D4687" s="64">
        <v>45504</v>
      </c>
      <c r="E4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88" spans="1:5" x14ac:dyDescent="0.45">
      <c r="A4688" s="61" t="s">
        <v>247</v>
      </c>
      <c r="B4688" s="62" t="s">
        <v>44</v>
      </c>
      <c r="C4688" s="63">
        <v>37493.730000000003</v>
      </c>
      <c r="D4688" s="64">
        <v>45877</v>
      </c>
      <c r="E4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689" spans="1:5" x14ac:dyDescent="0.45">
      <c r="A4689" s="61" t="s">
        <v>247</v>
      </c>
      <c r="B4689" s="62" t="s">
        <v>45</v>
      </c>
      <c r="C4689" s="63">
        <v>16652.87</v>
      </c>
      <c r="D4689" s="64">
        <v>45412</v>
      </c>
      <c r="E4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90" spans="1:5" x14ac:dyDescent="0.45">
      <c r="A4690" s="61" t="s">
        <v>247</v>
      </c>
      <c r="B4690" s="62" t="s">
        <v>66</v>
      </c>
      <c r="C4690" s="63">
        <v>11916.29</v>
      </c>
      <c r="D4690" s="64">
        <v>44985</v>
      </c>
      <c r="E4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91" spans="1:5" x14ac:dyDescent="0.45">
      <c r="A4691" s="61" t="s">
        <v>247</v>
      </c>
      <c r="B4691" s="62" t="s">
        <v>68</v>
      </c>
      <c r="C4691" s="63">
        <v>27800.93</v>
      </c>
      <c r="D4691" s="64">
        <v>44985</v>
      </c>
      <c r="E4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92" spans="1:5" x14ac:dyDescent="0.45">
      <c r="A4692" s="61" t="s">
        <v>247</v>
      </c>
      <c r="B4692" s="62" t="s">
        <v>70</v>
      </c>
      <c r="C4692" s="63">
        <v>20916.169999999998</v>
      </c>
      <c r="D4692" s="64">
        <v>45127</v>
      </c>
      <c r="E4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693" spans="1:5" x14ac:dyDescent="0.45">
      <c r="A4693" s="61" t="s">
        <v>247</v>
      </c>
      <c r="B4693" s="62" t="s">
        <v>72</v>
      </c>
      <c r="C4693" s="63">
        <v>32772.93</v>
      </c>
      <c r="D4693" s="64">
        <v>45488</v>
      </c>
      <c r="E4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694" spans="1:5" x14ac:dyDescent="0.45">
      <c r="A4694" s="61" t="s">
        <v>247</v>
      </c>
      <c r="B4694" s="62" t="s">
        <v>74</v>
      </c>
      <c r="C4694" s="63">
        <v>36262.18</v>
      </c>
      <c r="D4694" s="64">
        <v>45853</v>
      </c>
      <c r="E4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5" spans="1:5" x14ac:dyDescent="0.45">
      <c r="A4695" s="61" t="s">
        <v>247</v>
      </c>
      <c r="B4695" s="62" t="s">
        <v>76</v>
      </c>
      <c r="C4695" s="63">
        <v>4729.87</v>
      </c>
      <c r="D4695" s="64">
        <v>45853</v>
      </c>
      <c r="E4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6" spans="1:5" x14ac:dyDescent="0.45">
      <c r="A4696" s="61" t="s">
        <v>247</v>
      </c>
      <c r="B4696" s="62" t="s">
        <v>78</v>
      </c>
      <c r="C4696" s="63">
        <v>4499.55</v>
      </c>
      <c r="D4696" s="64">
        <v>45853</v>
      </c>
      <c r="E4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7" spans="1:5" x14ac:dyDescent="0.45">
      <c r="A4697" s="61" t="s">
        <v>247</v>
      </c>
      <c r="B4697" s="62" t="s">
        <v>80</v>
      </c>
      <c r="C4697" s="63">
        <v>9033.34</v>
      </c>
      <c r="D4697" s="64">
        <v>45546</v>
      </c>
      <c r="E4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8" spans="1:5" x14ac:dyDescent="0.45">
      <c r="A4698" s="61" t="s">
        <v>247</v>
      </c>
      <c r="B4698" s="62" t="s">
        <v>81</v>
      </c>
      <c r="C4698" s="63">
        <v>11366.6</v>
      </c>
      <c r="D4698" s="64">
        <v>45519</v>
      </c>
      <c r="E4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699" spans="1:5" x14ac:dyDescent="0.45">
      <c r="A4699" s="61" t="s">
        <v>247</v>
      </c>
      <c r="B4699" s="62" t="s">
        <v>83</v>
      </c>
      <c r="C4699" s="63">
        <v>11020.18</v>
      </c>
      <c r="D4699" s="64">
        <v>45519</v>
      </c>
      <c r="E4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0" spans="1:5" x14ac:dyDescent="0.45">
      <c r="A4700" s="61" t="s">
        <v>247</v>
      </c>
      <c r="B4700" s="62" t="s">
        <v>85</v>
      </c>
      <c r="C4700" s="63">
        <v>11020.18</v>
      </c>
      <c r="D4700" s="64">
        <v>45877</v>
      </c>
      <c r="E4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01" spans="1:5" x14ac:dyDescent="0.45">
      <c r="A4701" s="61" t="s">
        <v>247</v>
      </c>
      <c r="B4701" s="62" t="s">
        <v>87</v>
      </c>
      <c r="C4701" s="63">
        <v>16780.73</v>
      </c>
      <c r="D4701" s="64">
        <v>45519</v>
      </c>
      <c r="E4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2" spans="1:5" x14ac:dyDescent="0.45">
      <c r="A4702" s="61" t="s">
        <v>247</v>
      </c>
      <c r="B4702" s="62" t="s">
        <v>89</v>
      </c>
      <c r="C4702" s="63">
        <v>11076.4</v>
      </c>
      <c r="D4702" s="64">
        <v>45519</v>
      </c>
      <c r="E4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3" spans="1:5" x14ac:dyDescent="0.45">
      <c r="A4703" s="61" t="s">
        <v>247</v>
      </c>
      <c r="B4703" s="62" t="s">
        <v>91</v>
      </c>
      <c r="C4703" s="63">
        <v>11076.4</v>
      </c>
      <c r="D4703" s="64">
        <v>45762</v>
      </c>
      <c r="E4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4" spans="1:5" x14ac:dyDescent="0.45">
      <c r="A4704" s="61" t="s">
        <v>247</v>
      </c>
      <c r="B4704" s="62" t="s">
        <v>93</v>
      </c>
      <c r="C4704" s="63">
        <v>105331.77</v>
      </c>
      <c r="D4704" s="64">
        <v>45519</v>
      </c>
      <c r="E4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5" spans="1:5" x14ac:dyDescent="0.45">
      <c r="A4705" s="61" t="s">
        <v>247</v>
      </c>
      <c r="B4705" s="62" t="s">
        <v>95</v>
      </c>
      <c r="C4705" s="63">
        <v>1415.75</v>
      </c>
      <c r="D4705" s="64">
        <v>45961</v>
      </c>
      <c r="E4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06" spans="1:5" x14ac:dyDescent="0.45">
      <c r="A4706" s="61" t="s">
        <v>248</v>
      </c>
      <c r="B4706" s="62" t="s">
        <v>47</v>
      </c>
      <c r="C4706" s="63">
        <v>118606.08</v>
      </c>
      <c r="D4706" s="64">
        <v>45519</v>
      </c>
      <c r="E4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7" spans="1:5" x14ac:dyDescent="0.45">
      <c r="A4707" s="61" t="s">
        <v>248</v>
      </c>
      <c r="B4707" s="62" t="s">
        <v>48</v>
      </c>
      <c r="C4707" s="63">
        <v>30851.29</v>
      </c>
      <c r="D4707" s="64">
        <v>45519</v>
      </c>
      <c r="E4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8" spans="1:5" x14ac:dyDescent="0.45">
      <c r="A4708" s="61" t="s">
        <v>248</v>
      </c>
      <c r="B4708" s="62" t="s">
        <v>49</v>
      </c>
      <c r="C4708" s="63">
        <v>114696.26</v>
      </c>
      <c r="D4708" s="64">
        <v>45519</v>
      </c>
      <c r="E4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09" spans="1:5" x14ac:dyDescent="0.45">
      <c r="A4709" s="61" t="s">
        <v>248</v>
      </c>
      <c r="B4709" s="62" t="s">
        <v>50</v>
      </c>
      <c r="C4709" s="63">
        <v>29834.29</v>
      </c>
      <c r="D4709" s="64">
        <v>45519</v>
      </c>
      <c r="E4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10" spans="1:5" x14ac:dyDescent="0.45">
      <c r="A4710" s="61" t="s">
        <v>248</v>
      </c>
      <c r="B4710" s="62" t="s">
        <v>51</v>
      </c>
      <c r="C4710" s="63">
        <v>114696.26</v>
      </c>
      <c r="D4710" s="64">
        <v>45877</v>
      </c>
      <c r="E4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11" spans="1:5" x14ac:dyDescent="0.45">
      <c r="A4711" s="61" t="s">
        <v>248</v>
      </c>
      <c r="B4711" s="62" t="s">
        <v>52</v>
      </c>
      <c r="C4711" s="63">
        <v>29834.29</v>
      </c>
      <c r="D4711" s="64">
        <v>45877</v>
      </c>
      <c r="E4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12" spans="1:5" x14ac:dyDescent="0.45">
      <c r="A4712" s="61" t="s">
        <v>248</v>
      </c>
      <c r="B4712" s="62" t="s">
        <v>53</v>
      </c>
      <c r="C4712" s="63">
        <v>135568.6</v>
      </c>
      <c r="D4712" s="64">
        <v>45519</v>
      </c>
      <c r="E4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13" spans="1:5" x14ac:dyDescent="0.45">
      <c r="A4713" s="61" t="s">
        <v>248</v>
      </c>
      <c r="B4713" s="62" t="s">
        <v>54</v>
      </c>
      <c r="C4713" s="63">
        <v>33957.94</v>
      </c>
      <c r="D4713" s="64">
        <v>45519</v>
      </c>
      <c r="E4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14" spans="1:5" x14ac:dyDescent="0.45">
      <c r="A4714" s="61" t="s">
        <v>248</v>
      </c>
      <c r="B4714" s="62" t="s">
        <v>55</v>
      </c>
      <c r="C4714" s="63">
        <v>106277.85</v>
      </c>
      <c r="D4714" s="64">
        <v>45519</v>
      </c>
      <c r="E4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15" spans="1:5" x14ac:dyDescent="0.45">
      <c r="A4715" s="61" t="s">
        <v>248</v>
      </c>
      <c r="B4715" s="62" t="s">
        <v>56</v>
      </c>
      <c r="C4715" s="63">
        <v>26621.040000000001</v>
      </c>
      <c r="D4715" s="64">
        <v>45519</v>
      </c>
      <c r="E4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16" spans="1:5" x14ac:dyDescent="0.45">
      <c r="A4716" s="61" t="s">
        <v>248</v>
      </c>
      <c r="B4716" s="62" t="s">
        <v>57</v>
      </c>
      <c r="C4716" s="63">
        <v>212387.3</v>
      </c>
      <c r="D4716" s="64">
        <v>45877</v>
      </c>
      <c r="E4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17" spans="1:5" x14ac:dyDescent="0.45">
      <c r="A4717" s="61" t="s">
        <v>248</v>
      </c>
      <c r="B4717" s="62" t="s">
        <v>58</v>
      </c>
      <c r="C4717" s="63">
        <v>53199.9</v>
      </c>
      <c r="D4717" s="64">
        <v>45877</v>
      </c>
      <c r="E4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18" spans="1:5" x14ac:dyDescent="0.45">
      <c r="A4718" s="61" t="s">
        <v>248</v>
      </c>
      <c r="B4718" s="62" t="s">
        <v>40</v>
      </c>
      <c r="C4718" s="63">
        <v>330350.15000000002</v>
      </c>
      <c r="D4718" s="64">
        <v>44880</v>
      </c>
      <c r="E4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19" spans="1:5" x14ac:dyDescent="0.45">
      <c r="A4719" s="61" t="s">
        <v>248</v>
      </c>
      <c r="B4719" s="62" t="s">
        <v>59</v>
      </c>
      <c r="C4719" s="63">
        <v>67990.100000000006</v>
      </c>
      <c r="D4719" s="64">
        <v>44880</v>
      </c>
      <c r="E4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20" spans="1:5" x14ac:dyDescent="0.45">
      <c r="A4720" s="61" t="s">
        <v>248</v>
      </c>
      <c r="B4720" s="62" t="s">
        <v>41</v>
      </c>
      <c r="C4720" s="63">
        <v>347181.89</v>
      </c>
      <c r="D4720" s="64">
        <v>44925</v>
      </c>
      <c r="E4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21" spans="1:5" x14ac:dyDescent="0.45">
      <c r="A4721" s="61" t="s">
        <v>248</v>
      </c>
      <c r="B4721" s="62" t="s">
        <v>60</v>
      </c>
      <c r="C4721" s="63">
        <v>71454.28</v>
      </c>
      <c r="D4721" s="64">
        <v>44925</v>
      </c>
      <c r="E4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22" spans="1:5" x14ac:dyDescent="0.45">
      <c r="A4722" s="61" t="s">
        <v>248</v>
      </c>
      <c r="B4722" s="62" t="s">
        <v>42</v>
      </c>
      <c r="C4722" s="63">
        <v>292561.90000000002</v>
      </c>
      <c r="D4722" s="64">
        <v>45140</v>
      </c>
      <c r="E4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23" spans="1:5" x14ac:dyDescent="0.45">
      <c r="A4723" s="61" t="s">
        <v>248</v>
      </c>
      <c r="B4723" s="62" t="s">
        <v>61</v>
      </c>
      <c r="C4723" s="63">
        <v>60212.82</v>
      </c>
      <c r="D4723" s="64">
        <v>45140</v>
      </c>
      <c r="E4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24" spans="1:5" x14ac:dyDescent="0.45">
      <c r="A4724" s="61" t="s">
        <v>248</v>
      </c>
      <c r="B4724" s="62" t="s">
        <v>43</v>
      </c>
      <c r="C4724" s="63">
        <v>370041.24</v>
      </c>
      <c r="D4724" s="64">
        <v>45504</v>
      </c>
      <c r="E4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25" spans="1:5" x14ac:dyDescent="0.45">
      <c r="A4725" s="61" t="s">
        <v>248</v>
      </c>
      <c r="B4725" s="62" t="s">
        <v>62</v>
      </c>
      <c r="C4725" s="63">
        <v>74099.16</v>
      </c>
      <c r="D4725" s="64">
        <v>45504</v>
      </c>
      <c r="E4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26" spans="1:5" x14ac:dyDescent="0.45">
      <c r="A4726" s="61" t="s">
        <v>248</v>
      </c>
      <c r="B4726" s="62" t="s">
        <v>63</v>
      </c>
      <c r="C4726" s="63">
        <v>51891.88</v>
      </c>
      <c r="D4726" s="64">
        <v>45504</v>
      </c>
      <c r="E4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27" spans="1:5" x14ac:dyDescent="0.45">
      <c r="A4727" s="61" t="s">
        <v>248</v>
      </c>
      <c r="B4727" s="62" t="s">
        <v>44</v>
      </c>
      <c r="C4727" s="63">
        <v>370041.24</v>
      </c>
      <c r="D4727" s="64">
        <v>45877</v>
      </c>
      <c r="E4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28" spans="1:5" x14ac:dyDescent="0.45">
      <c r="A4728" s="61" t="s">
        <v>248</v>
      </c>
      <c r="B4728" s="62" t="s">
        <v>64</v>
      </c>
      <c r="C4728" s="63">
        <v>76159.02</v>
      </c>
      <c r="D4728" s="64">
        <v>45877</v>
      </c>
      <c r="E4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29" spans="1:5" x14ac:dyDescent="0.45">
      <c r="A4729" s="61" t="s">
        <v>248</v>
      </c>
      <c r="B4729" s="62" t="s">
        <v>45</v>
      </c>
      <c r="C4729" s="63">
        <v>164354.10999999999</v>
      </c>
      <c r="D4729" s="64">
        <v>45412</v>
      </c>
      <c r="E4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30" spans="1:5" x14ac:dyDescent="0.45">
      <c r="A4730" s="61" t="s">
        <v>248</v>
      </c>
      <c r="B4730" s="62" t="s">
        <v>65</v>
      </c>
      <c r="C4730" s="63">
        <v>33826.080000000002</v>
      </c>
      <c r="D4730" s="64">
        <v>45412</v>
      </c>
      <c r="E4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31" spans="1:5" x14ac:dyDescent="0.45">
      <c r="A4731" s="61" t="s">
        <v>248</v>
      </c>
      <c r="B4731" s="62" t="s">
        <v>66</v>
      </c>
      <c r="C4731" s="63">
        <v>117606.78</v>
      </c>
      <c r="D4731" s="64">
        <v>44985</v>
      </c>
      <c r="E4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2" spans="1:5" x14ac:dyDescent="0.45">
      <c r="A4732" s="61" t="s">
        <v>248</v>
      </c>
      <c r="B4732" s="62" t="s">
        <v>67</v>
      </c>
      <c r="C4732" s="63">
        <v>24204.91</v>
      </c>
      <c r="D4732" s="64">
        <v>44985</v>
      </c>
      <c r="E4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3" spans="1:5" x14ac:dyDescent="0.45">
      <c r="A4733" s="61" t="s">
        <v>248</v>
      </c>
      <c r="B4733" s="62" t="s">
        <v>68</v>
      </c>
      <c r="C4733" s="63">
        <v>274378.98</v>
      </c>
      <c r="D4733" s="64">
        <v>44985</v>
      </c>
      <c r="E4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4" spans="1:5" x14ac:dyDescent="0.45">
      <c r="A4734" s="61" t="s">
        <v>248</v>
      </c>
      <c r="B4734" s="62" t="s">
        <v>69</v>
      </c>
      <c r="C4734" s="63">
        <v>56470.55</v>
      </c>
      <c r="D4734" s="64">
        <v>44985</v>
      </c>
      <c r="E4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5" spans="1:5" x14ac:dyDescent="0.45">
      <c r="A4735" s="61" t="s">
        <v>248</v>
      </c>
      <c r="B4735" s="62" t="s">
        <v>70</v>
      </c>
      <c r="C4735" s="63">
        <v>206430.42</v>
      </c>
      <c r="D4735" s="64">
        <v>45127</v>
      </c>
      <c r="E4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6" spans="1:5" x14ac:dyDescent="0.45">
      <c r="A4736" s="61" t="s">
        <v>248</v>
      </c>
      <c r="B4736" s="62" t="s">
        <v>71</v>
      </c>
      <c r="C4736" s="63">
        <v>42485.91</v>
      </c>
      <c r="D4736" s="64">
        <v>45127</v>
      </c>
      <c r="E4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37" spans="1:5" x14ac:dyDescent="0.45">
      <c r="A4737" s="61" t="s">
        <v>248</v>
      </c>
      <c r="B4737" s="62" t="s">
        <v>72</v>
      </c>
      <c r="C4737" s="63">
        <v>323449.65000000002</v>
      </c>
      <c r="D4737" s="64">
        <v>45488</v>
      </c>
      <c r="E4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38" spans="1:5" x14ac:dyDescent="0.45">
      <c r="A4738" s="61" t="s">
        <v>248</v>
      </c>
      <c r="B4738" s="62" t="s">
        <v>73</v>
      </c>
      <c r="C4738" s="63">
        <v>66569.899999999994</v>
      </c>
      <c r="D4738" s="64">
        <v>45488</v>
      </c>
      <c r="E4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39" spans="1:5" x14ac:dyDescent="0.45">
      <c r="A4739" s="61" t="s">
        <v>248</v>
      </c>
      <c r="B4739" s="62" t="s">
        <v>74</v>
      </c>
      <c r="C4739" s="63">
        <v>357886.5</v>
      </c>
      <c r="D4739" s="64">
        <v>45853</v>
      </c>
      <c r="E4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0" spans="1:5" x14ac:dyDescent="0.45">
      <c r="A4740" s="61" t="s">
        <v>248</v>
      </c>
      <c r="B4740" s="62" t="s">
        <v>75</v>
      </c>
      <c r="C4740" s="63">
        <v>73657.42</v>
      </c>
      <c r="D4740" s="64">
        <v>45853</v>
      </c>
      <c r="E4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1" spans="1:5" x14ac:dyDescent="0.45">
      <c r="A4741" s="61" t="s">
        <v>248</v>
      </c>
      <c r="B4741" s="62" t="s">
        <v>76</v>
      </c>
      <c r="C4741" s="63">
        <v>46681</v>
      </c>
      <c r="D4741" s="64">
        <v>45853</v>
      </c>
      <c r="E4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2" spans="1:5" x14ac:dyDescent="0.45">
      <c r="A4742" s="61" t="s">
        <v>248</v>
      </c>
      <c r="B4742" s="62" t="s">
        <v>77</v>
      </c>
      <c r="C4742" s="63">
        <v>11229.55</v>
      </c>
      <c r="D4742" s="64">
        <v>45853</v>
      </c>
      <c r="E4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3" spans="1:5" x14ac:dyDescent="0.45">
      <c r="A4743" s="61" t="s">
        <v>248</v>
      </c>
      <c r="B4743" s="62" t="s">
        <v>78</v>
      </c>
      <c r="C4743" s="63">
        <v>44407.88</v>
      </c>
      <c r="D4743" s="64">
        <v>45853</v>
      </c>
      <c r="E4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4" spans="1:5" x14ac:dyDescent="0.45">
      <c r="A4744" s="61" t="s">
        <v>248</v>
      </c>
      <c r="B4744" s="62" t="s">
        <v>79</v>
      </c>
      <c r="C4744" s="63">
        <v>10682.73</v>
      </c>
      <c r="D4744" s="64">
        <v>45853</v>
      </c>
      <c r="E4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5" spans="1:5" x14ac:dyDescent="0.45">
      <c r="A4745" s="61" t="s">
        <v>248</v>
      </c>
      <c r="B4745" s="62" t="s">
        <v>80</v>
      </c>
      <c r="C4745" s="63">
        <v>110600.59</v>
      </c>
      <c r="D4745" s="64">
        <v>45541</v>
      </c>
      <c r="E4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6" spans="1:5" x14ac:dyDescent="0.45">
      <c r="A4746" s="61" t="s">
        <v>248</v>
      </c>
      <c r="B4746" s="62" t="s">
        <v>81</v>
      </c>
      <c r="C4746" s="63">
        <v>107736.29</v>
      </c>
      <c r="D4746" s="64">
        <v>45519</v>
      </c>
      <c r="E4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7" spans="1:5" x14ac:dyDescent="0.45">
      <c r="A4747" s="61" t="s">
        <v>248</v>
      </c>
      <c r="B4747" s="62" t="s">
        <v>82</v>
      </c>
      <c r="C4747" s="63">
        <v>28023.89</v>
      </c>
      <c r="D4747" s="64">
        <v>45519</v>
      </c>
      <c r="E4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8" spans="1:5" x14ac:dyDescent="0.45">
      <c r="A4748" s="61" t="s">
        <v>248</v>
      </c>
      <c r="B4748" s="62" t="s">
        <v>83</v>
      </c>
      <c r="C4748" s="63">
        <v>104452.79</v>
      </c>
      <c r="D4748" s="64">
        <v>45519</v>
      </c>
      <c r="E4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49" spans="1:5" x14ac:dyDescent="0.45">
      <c r="A4749" s="61" t="s">
        <v>248</v>
      </c>
      <c r="B4749" s="62" t="s">
        <v>84</v>
      </c>
      <c r="C4749" s="63">
        <v>27169.8</v>
      </c>
      <c r="D4749" s="64">
        <v>45519</v>
      </c>
      <c r="E4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0" spans="1:5" x14ac:dyDescent="0.45">
      <c r="A4750" s="61" t="s">
        <v>248</v>
      </c>
      <c r="B4750" s="62" t="s">
        <v>85</v>
      </c>
      <c r="C4750" s="63">
        <v>104452.79</v>
      </c>
      <c r="D4750" s="64">
        <v>45877</v>
      </c>
      <c r="E4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51" spans="1:5" x14ac:dyDescent="0.45">
      <c r="A4751" s="61" t="s">
        <v>248</v>
      </c>
      <c r="B4751" s="62" t="s">
        <v>86</v>
      </c>
      <c r="C4751" s="63">
        <v>27169.8</v>
      </c>
      <c r="D4751" s="64">
        <v>45877</v>
      </c>
      <c r="E4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52" spans="1:5" x14ac:dyDescent="0.45">
      <c r="A4752" s="61" t="s">
        <v>248</v>
      </c>
      <c r="B4752" s="62" t="s">
        <v>87</v>
      </c>
      <c r="C4752" s="63">
        <v>159053.07</v>
      </c>
      <c r="D4752" s="64">
        <v>45519</v>
      </c>
      <c r="E4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3" spans="1:5" x14ac:dyDescent="0.45">
      <c r="A4753" s="61" t="s">
        <v>248</v>
      </c>
      <c r="B4753" s="62" t="s">
        <v>88</v>
      </c>
      <c r="C4753" s="63">
        <v>39840.46</v>
      </c>
      <c r="D4753" s="64">
        <v>45519</v>
      </c>
      <c r="E4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4" spans="1:5" x14ac:dyDescent="0.45">
      <c r="A4754" s="61" t="s">
        <v>248</v>
      </c>
      <c r="B4754" s="62" t="s">
        <v>89</v>
      </c>
      <c r="C4754" s="63">
        <v>104985.65</v>
      </c>
      <c r="D4754" s="64">
        <v>45519</v>
      </c>
      <c r="E4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5" spans="1:5" x14ac:dyDescent="0.45">
      <c r="A4755" s="61" t="s">
        <v>248</v>
      </c>
      <c r="B4755" s="62" t="s">
        <v>90</v>
      </c>
      <c r="C4755" s="63">
        <v>26297.37</v>
      </c>
      <c r="D4755" s="64">
        <v>45519</v>
      </c>
      <c r="E4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6" spans="1:5" x14ac:dyDescent="0.45">
      <c r="A4756" s="61" t="s">
        <v>248</v>
      </c>
      <c r="B4756" s="62" t="s">
        <v>91</v>
      </c>
      <c r="C4756" s="63">
        <v>104985.65</v>
      </c>
      <c r="D4756" s="64">
        <v>45762</v>
      </c>
      <c r="E4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7" spans="1:5" x14ac:dyDescent="0.45">
      <c r="A4757" s="61" t="s">
        <v>248</v>
      </c>
      <c r="B4757" s="62" t="s">
        <v>92</v>
      </c>
      <c r="C4757" s="63">
        <v>26297.37</v>
      </c>
      <c r="D4757" s="64">
        <v>45762</v>
      </c>
      <c r="E4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8" spans="1:5" x14ac:dyDescent="0.45">
      <c r="A4758" s="61" t="s">
        <v>248</v>
      </c>
      <c r="B4758" s="62" t="s">
        <v>93</v>
      </c>
      <c r="C4758" s="63">
        <v>998368.08</v>
      </c>
      <c r="D4758" s="64">
        <v>45519</v>
      </c>
      <c r="E4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59" spans="1:5" x14ac:dyDescent="0.45">
      <c r="A4759" s="61" t="s">
        <v>248</v>
      </c>
      <c r="B4759" s="62" t="s">
        <v>94</v>
      </c>
      <c r="C4759" s="63">
        <v>250076.56</v>
      </c>
      <c r="D4759" s="64">
        <v>45519</v>
      </c>
      <c r="E4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0" spans="1:5" x14ac:dyDescent="0.45">
      <c r="A4760" s="61" t="s">
        <v>248</v>
      </c>
      <c r="B4760" s="62" t="s">
        <v>95</v>
      </c>
      <c r="C4760" s="63">
        <v>13418.93</v>
      </c>
      <c r="D4760" s="64">
        <v>45961</v>
      </c>
      <c r="E4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61" spans="1:5" x14ac:dyDescent="0.45">
      <c r="A4761" s="61" t="s">
        <v>248</v>
      </c>
      <c r="B4761" s="62" t="s">
        <v>96</v>
      </c>
      <c r="C4761" s="63">
        <v>3361.24</v>
      </c>
      <c r="D4761" s="64">
        <v>45961</v>
      </c>
      <c r="E4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62" spans="1:5" x14ac:dyDescent="0.45">
      <c r="A4762" s="61" t="s">
        <v>249</v>
      </c>
      <c r="B4762" s="62" t="s">
        <v>47</v>
      </c>
      <c r="C4762" s="63">
        <v>2644.7</v>
      </c>
      <c r="D4762" s="64">
        <v>45519</v>
      </c>
      <c r="E4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3" spans="1:5" x14ac:dyDescent="0.45">
      <c r="A4763" s="61" t="s">
        <v>249</v>
      </c>
      <c r="B4763" s="62" t="s">
        <v>49</v>
      </c>
      <c r="C4763" s="63">
        <v>2557.52</v>
      </c>
      <c r="D4763" s="64">
        <v>45519</v>
      </c>
      <c r="E4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4" spans="1:5" x14ac:dyDescent="0.45">
      <c r="A4764" s="61" t="s">
        <v>249</v>
      </c>
      <c r="B4764" s="62" t="s">
        <v>51</v>
      </c>
      <c r="C4764" s="63">
        <v>2557.52</v>
      </c>
      <c r="D4764" s="64">
        <v>45877</v>
      </c>
      <c r="E4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65" spans="1:5" x14ac:dyDescent="0.45">
      <c r="A4765" s="61" t="s">
        <v>249</v>
      </c>
      <c r="B4765" s="62" t="s">
        <v>53</v>
      </c>
      <c r="C4765" s="63">
        <v>3022.94</v>
      </c>
      <c r="D4765" s="64">
        <v>45519</v>
      </c>
      <c r="E4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6" spans="1:5" x14ac:dyDescent="0.45">
      <c r="A4766" s="61" t="s">
        <v>249</v>
      </c>
      <c r="B4766" s="62" t="s">
        <v>55</v>
      </c>
      <c r="C4766" s="63">
        <v>2369.81</v>
      </c>
      <c r="D4766" s="64">
        <v>45519</v>
      </c>
      <c r="E4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67" spans="1:5" x14ac:dyDescent="0.45">
      <c r="A4767" s="61" t="s">
        <v>249</v>
      </c>
      <c r="B4767" s="62" t="s">
        <v>57</v>
      </c>
      <c r="C4767" s="63">
        <v>4735.8599999999997</v>
      </c>
      <c r="D4767" s="64">
        <v>45877</v>
      </c>
      <c r="E4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68" spans="1:5" x14ac:dyDescent="0.45">
      <c r="A4768" s="61" t="s">
        <v>249</v>
      </c>
      <c r="B4768" s="62" t="s">
        <v>40</v>
      </c>
      <c r="C4768" s="63">
        <v>7074.32</v>
      </c>
      <c r="D4768" s="64">
        <v>44880</v>
      </c>
      <c r="E4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69" spans="1:5" x14ac:dyDescent="0.45">
      <c r="A4769" s="61" t="s">
        <v>249</v>
      </c>
      <c r="B4769" s="62" t="s">
        <v>41</v>
      </c>
      <c r="C4769" s="63">
        <v>7434.76</v>
      </c>
      <c r="D4769" s="64">
        <v>44925</v>
      </c>
      <c r="E4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70" spans="1:5" x14ac:dyDescent="0.45">
      <c r="A4770" s="61" t="s">
        <v>249</v>
      </c>
      <c r="B4770" s="62" t="s">
        <v>42</v>
      </c>
      <c r="C4770" s="63">
        <v>6265.1</v>
      </c>
      <c r="D4770" s="64">
        <v>45140</v>
      </c>
      <c r="E4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71" spans="1:5" x14ac:dyDescent="0.45">
      <c r="A4771" s="61" t="s">
        <v>249</v>
      </c>
      <c r="B4771" s="62" t="s">
        <v>43</v>
      </c>
      <c r="C4771" s="63">
        <v>7924.29</v>
      </c>
      <c r="D4771" s="64">
        <v>45504</v>
      </c>
      <c r="E4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72" spans="1:5" x14ac:dyDescent="0.45">
      <c r="A4772" s="61" t="s">
        <v>249</v>
      </c>
      <c r="B4772" s="62" t="s">
        <v>44</v>
      </c>
      <c r="C4772" s="63">
        <v>7924.29</v>
      </c>
      <c r="D4772" s="64">
        <v>45877</v>
      </c>
      <c r="E4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73" spans="1:5" x14ac:dyDescent="0.45">
      <c r="A4773" s="61" t="s">
        <v>249</v>
      </c>
      <c r="B4773" s="62" t="s">
        <v>45</v>
      </c>
      <c r="C4773" s="63">
        <v>3519.58</v>
      </c>
      <c r="D4773" s="64">
        <v>45412</v>
      </c>
      <c r="E4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74" spans="1:5" x14ac:dyDescent="0.45">
      <c r="A4774" s="61" t="s">
        <v>249</v>
      </c>
      <c r="B4774" s="62" t="s">
        <v>66</v>
      </c>
      <c r="C4774" s="63">
        <v>2518.5</v>
      </c>
      <c r="D4774" s="64">
        <v>44985</v>
      </c>
      <c r="E4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75" spans="1:5" x14ac:dyDescent="0.45">
      <c r="A4775" s="61" t="s">
        <v>249</v>
      </c>
      <c r="B4775" s="62" t="s">
        <v>68</v>
      </c>
      <c r="C4775" s="63">
        <v>5875.72</v>
      </c>
      <c r="D4775" s="64">
        <v>44985</v>
      </c>
      <c r="E4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76" spans="1:5" x14ac:dyDescent="0.45">
      <c r="A4776" s="61" t="s">
        <v>249</v>
      </c>
      <c r="B4776" s="62" t="s">
        <v>70</v>
      </c>
      <c r="C4776" s="63">
        <v>4420.63</v>
      </c>
      <c r="D4776" s="64">
        <v>45127</v>
      </c>
      <c r="E4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77" spans="1:5" x14ac:dyDescent="0.45">
      <c r="A4777" s="61" t="s">
        <v>249</v>
      </c>
      <c r="B4777" s="62" t="s">
        <v>72</v>
      </c>
      <c r="C4777" s="63">
        <v>6926.55</v>
      </c>
      <c r="D4777" s="64">
        <v>45488</v>
      </c>
      <c r="E4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78" spans="1:5" x14ac:dyDescent="0.45">
      <c r="A4778" s="61" t="s">
        <v>249</v>
      </c>
      <c r="B4778" s="62" t="s">
        <v>74</v>
      </c>
      <c r="C4778" s="63">
        <v>7664</v>
      </c>
      <c r="D4778" s="64">
        <v>45853</v>
      </c>
      <c r="E4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79" spans="1:5" x14ac:dyDescent="0.45">
      <c r="A4779" s="61" t="s">
        <v>249</v>
      </c>
      <c r="B4779" s="62" t="s">
        <v>76</v>
      </c>
      <c r="C4779" s="63">
        <v>999.66</v>
      </c>
      <c r="D4779" s="64">
        <v>45853</v>
      </c>
      <c r="E4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0" spans="1:5" x14ac:dyDescent="0.45">
      <c r="A4780" s="61" t="s">
        <v>249</v>
      </c>
      <c r="B4780" s="62" t="s">
        <v>78</v>
      </c>
      <c r="C4780" s="63">
        <v>950.98</v>
      </c>
      <c r="D4780" s="64">
        <v>45853</v>
      </c>
      <c r="E4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1" spans="1:5" x14ac:dyDescent="0.45">
      <c r="A4781" s="61" t="s">
        <v>249</v>
      </c>
      <c r="B4781" s="62" t="s">
        <v>80</v>
      </c>
      <c r="C4781" s="63">
        <v>1909.19</v>
      </c>
      <c r="D4781" s="64">
        <v>45541</v>
      </c>
      <c r="E4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2" spans="1:5" x14ac:dyDescent="0.45">
      <c r="A4782" s="61" t="s">
        <v>249</v>
      </c>
      <c r="B4782" s="62" t="s">
        <v>81</v>
      </c>
      <c r="C4782" s="63">
        <v>2402.33</v>
      </c>
      <c r="D4782" s="64">
        <v>45519</v>
      </c>
      <c r="E4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3" spans="1:5" x14ac:dyDescent="0.45">
      <c r="A4783" s="61" t="s">
        <v>249</v>
      </c>
      <c r="B4783" s="62" t="s">
        <v>83</v>
      </c>
      <c r="C4783" s="63">
        <v>2329.11</v>
      </c>
      <c r="D4783" s="64">
        <v>45519</v>
      </c>
      <c r="E4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4" spans="1:5" x14ac:dyDescent="0.45">
      <c r="A4784" s="61" t="s">
        <v>249</v>
      </c>
      <c r="B4784" s="62" t="s">
        <v>85</v>
      </c>
      <c r="C4784" s="63">
        <v>2329.11</v>
      </c>
      <c r="D4784" s="64">
        <v>45877</v>
      </c>
      <c r="E4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85" spans="1:5" x14ac:dyDescent="0.45">
      <c r="A4785" s="61" t="s">
        <v>249</v>
      </c>
      <c r="B4785" s="62" t="s">
        <v>87</v>
      </c>
      <c r="C4785" s="63">
        <v>3546.6</v>
      </c>
      <c r="D4785" s="64">
        <v>45519</v>
      </c>
      <c r="E4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6" spans="1:5" x14ac:dyDescent="0.45">
      <c r="A4786" s="61" t="s">
        <v>249</v>
      </c>
      <c r="B4786" s="62" t="s">
        <v>89</v>
      </c>
      <c r="C4786" s="63">
        <v>2340.9899999999998</v>
      </c>
      <c r="D4786" s="64">
        <v>45519</v>
      </c>
      <c r="E4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7" spans="1:5" x14ac:dyDescent="0.45">
      <c r="A4787" s="61" t="s">
        <v>249</v>
      </c>
      <c r="B4787" s="62" t="s">
        <v>91</v>
      </c>
      <c r="C4787" s="63">
        <v>2340.9899999999998</v>
      </c>
      <c r="D4787" s="64">
        <v>45762</v>
      </c>
      <c r="E4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8" spans="1:5" x14ac:dyDescent="0.45">
      <c r="A4788" s="61" t="s">
        <v>249</v>
      </c>
      <c r="B4788" s="62" t="s">
        <v>93</v>
      </c>
      <c r="C4788" s="63">
        <v>22261.83</v>
      </c>
      <c r="D4788" s="64">
        <v>45519</v>
      </c>
      <c r="E4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89" spans="1:5" x14ac:dyDescent="0.45">
      <c r="A4789" s="61" t="s">
        <v>249</v>
      </c>
      <c r="B4789" s="62" t="s">
        <v>95</v>
      </c>
      <c r="C4789" s="63">
        <v>299.22000000000003</v>
      </c>
      <c r="D4789" s="64">
        <v>45961</v>
      </c>
      <c r="E4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90" spans="1:5" x14ac:dyDescent="0.45">
      <c r="A4790" s="61" t="s">
        <v>250</v>
      </c>
      <c r="B4790" s="62" t="s">
        <v>47</v>
      </c>
      <c r="C4790" s="63">
        <v>2937.68</v>
      </c>
      <c r="D4790" s="64">
        <v>45519</v>
      </c>
      <c r="E4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91" spans="1:5" x14ac:dyDescent="0.45">
      <c r="A4791" s="61" t="s">
        <v>250</v>
      </c>
      <c r="B4791" s="62" t="s">
        <v>49</v>
      </c>
      <c r="C4791" s="63">
        <v>2840.85</v>
      </c>
      <c r="D4791" s="64">
        <v>45519</v>
      </c>
      <c r="E4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92" spans="1:5" x14ac:dyDescent="0.45">
      <c r="A4792" s="61" t="s">
        <v>250</v>
      </c>
      <c r="B4792" s="62" t="s">
        <v>51</v>
      </c>
      <c r="C4792" s="63">
        <v>2840.85</v>
      </c>
      <c r="D4792" s="64">
        <v>45877</v>
      </c>
      <c r="E4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93" spans="1:5" x14ac:dyDescent="0.45">
      <c r="A4793" s="61" t="s">
        <v>250</v>
      </c>
      <c r="B4793" s="62" t="s">
        <v>53</v>
      </c>
      <c r="C4793" s="63">
        <v>3357.82</v>
      </c>
      <c r="D4793" s="64">
        <v>45519</v>
      </c>
      <c r="E4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94" spans="1:5" x14ac:dyDescent="0.45">
      <c r="A4794" s="61" t="s">
        <v>250</v>
      </c>
      <c r="B4794" s="62" t="s">
        <v>55</v>
      </c>
      <c r="C4794" s="63">
        <v>2632.33</v>
      </c>
      <c r="D4794" s="64">
        <v>45519</v>
      </c>
      <c r="E4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795" spans="1:5" x14ac:dyDescent="0.45">
      <c r="A4795" s="61" t="s">
        <v>250</v>
      </c>
      <c r="B4795" s="62" t="s">
        <v>57</v>
      </c>
      <c r="C4795" s="63">
        <v>5260.5</v>
      </c>
      <c r="D4795" s="64">
        <v>45877</v>
      </c>
      <c r="E4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796" spans="1:5" x14ac:dyDescent="0.45">
      <c r="A4796" s="61" t="s">
        <v>250</v>
      </c>
      <c r="B4796" s="62" t="s">
        <v>40</v>
      </c>
      <c r="C4796" s="63">
        <v>7858.01</v>
      </c>
      <c r="D4796" s="64">
        <v>44880</v>
      </c>
      <c r="E4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97" spans="1:5" x14ac:dyDescent="0.45">
      <c r="A4797" s="61" t="s">
        <v>250</v>
      </c>
      <c r="B4797" s="62" t="s">
        <v>41</v>
      </c>
      <c r="C4797" s="63">
        <v>8258.39</v>
      </c>
      <c r="D4797" s="64">
        <v>44925</v>
      </c>
      <c r="E4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798" spans="1:5" x14ac:dyDescent="0.45">
      <c r="A4798" s="61" t="s">
        <v>250</v>
      </c>
      <c r="B4798" s="62" t="s">
        <v>42</v>
      </c>
      <c r="C4798" s="63">
        <v>6959.15</v>
      </c>
      <c r="D4798" s="64">
        <v>45140</v>
      </c>
      <c r="E4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799" spans="1:5" x14ac:dyDescent="0.45">
      <c r="A4799" s="61" t="s">
        <v>250</v>
      </c>
      <c r="B4799" s="62" t="s">
        <v>43</v>
      </c>
      <c r="C4799" s="63">
        <v>8802.14</v>
      </c>
      <c r="D4799" s="64">
        <v>45504</v>
      </c>
      <c r="E4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00" spans="1:5" x14ac:dyDescent="0.45">
      <c r="A4800" s="61" t="s">
        <v>250</v>
      </c>
      <c r="B4800" s="62" t="s">
        <v>44</v>
      </c>
      <c r="C4800" s="63">
        <v>8802.14</v>
      </c>
      <c r="D4800" s="64">
        <v>45877</v>
      </c>
      <c r="E4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01" spans="1:5" x14ac:dyDescent="0.45">
      <c r="A4801" s="61" t="s">
        <v>250</v>
      </c>
      <c r="B4801" s="62" t="s">
        <v>45</v>
      </c>
      <c r="C4801" s="63">
        <v>3909.48</v>
      </c>
      <c r="D4801" s="64">
        <v>45412</v>
      </c>
      <c r="E4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02" spans="1:5" x14ac:dyDescent="0.45">
      <c r="A4802" s="61" t="s">
        <v>250</v>
      </c>
      <c r="B4802" s="62" t="s">
        <v>66</v>
      </c>
      <c r="C4802" s="63">
        <v>2797.5</v>
      </c>
      <c r="D4802" s="64">
        <v>44985</v>
      </c>
      <c r="E4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03" spans="1:5" x14ac:dyDescent="0.45">
      <c r="A4803" s="61" t="s">
        <v>250</v>
      </c>
      <c r="B4803" s="62" t="s">
        <v>68</v>
      </c>
      <c r="C4803" s="63">
        <v>6526.63</v>
      </c>
      <c r="D4803" s="64">
        <v>44985</v>
      </c>
      <c r="E4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04" spans="1:5" x14ac:dyDescent="0.45">
      <c r="A4804" s="61" t="s">
        <v>250</v>
      </c>
      <c r="B4804" s="62" t="s">
        <v>70</v>
      </c>
      <c r="C4804" s="63">
        <v>4910.34</v>
      </c>
      <c r="D4804" s="64">
        <v>45127</v>
      </c>
      <c r="E4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05" spans="1:5" x14ac:dyDescent="0.45">
      <c r="A4805" s="61" t="s">
        <v>250</v>
      </c>
      <c r="B4805" s="62" t="s">
        <v>72</v>
      </c>
      <c r="C4805" s="63">
        <v>7693.87</v>
      </c>
      <c r="D4805" s="64">
        <v>45488</v>
      </c>
      <c r="E4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06" spans="1:5" x14ac:dyDescent="0.45">
      <c r="A4806" s="61" t="s">
        <v>250</v>
      </c>
      <c r="B4806" s="62" t="s">
        <v>74</v>
      </c>
      <c r="C4806" s="63">
        <v>8513.02</v>
      </c>
      <c r="D4806" s="64">
        <v>45853</v>
      </c>
      <c r="E4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07" spans="1:5" x14ac:dyDescent="0.45">
      <c r="A4807" s="61" t="s">
        <v>250</v>
      </c>
      <c r="B4807" s="62" t="s">
        <v>76</v>
      </c>
      <c r="C4807" s="63">
        <v>1110.4000000000001</v>
      </c>
      <c r="D4807" s="64">
        <v>45853</v>
      </c>
      <c r="E4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08" spans="1:5" x14ac:dyDescent="0.45">
      <c r="A4808" s="61" t="s">
        <v>250</v>
      </c>
      <c r="B4808" s="62" t="s">
        <v>78</v>
      </c>
      <c r="C4808" s="63">
        <v>1056.33</v>
      </c>
      <c r="D4808" s="64">
        <v>45853</v>
      </c>
      <c r="E4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09" spans="1:5" x14ac:dyDescent="0.45">
      <c r="A4809" s="61" t="s">
        <v>250</v>
      </c>
      <c r="B4809" s="62" t="s">
        <v>80</v>
      </c>
      <c r="C4809" s="63">
        <v>2120.69</v>
      </c>
      <c r="D4809" s="64">
        <v>45541</v>
      </c>
      <c r="E4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0" spans="1:5" x14ac:dyDescent="0.45">
      <c r="A4810" s="61" t="s">
        <v>250</v>
      </c>
      <c r="B4810" s="62" t="s">
        <v>81</v>
      </c>
      <c r="C4810" s="63">
        <v>2668.46</v>
      </c>
      <c r="D4810" s="64">
        <v>45519</v>
      </c>
      <c r="E4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1" spans="1:5" x14ac:dyDescent="0.45">
      <c r="A4811" s="61" t="s">
        <v>250</v>
      </c>
      <c r="B4811" s="62" t="s">
        <v>83</v>
      </c>
      <c r="C4811" s="63">
        <v>2587.13</v>
      </c>
      <c r="D4811" s="64">
        <v>45519</v>
      </c>
      <c r="E4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2" spans="1:5" x14ac:dyDescent="0.45">
      <c r="A4812" s="61" t="s">
        <v>250</v>
      </c>
      <c r="B4812" s="62" t="s">
        <v>85</v>
      </c>
      <c r="C4812" s="63">
        <v>2587.13</v>
      </c>
      <c r="D4812" s="64">
        <v>45877</v>
      </c>
      <c r="E4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13" spans="1:5" x14ac:dyDescent="0.45">
      <c r="A4813" s="61" t="s">
        <v>250</v>
      </c>
      <c r="B4813" s="62" t="s">
        <v>87</v>
      </c>
      <c r="C4813" s="63">
        <v>3939.49</v>
      </c>
      <c r="D4813" s="64">
        <v>45519</v>
      </c>
      <c r="E4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4" spans="1:5" x14ac:dyDescent="0.45">
      <c r="A4814" s="61" t="s">
        <v>250</v>
      </c>
      <c r="B4814" s="62" t="s">
        <v>89</v>
      </c>
      <c r="C4814" s="63">
        <v>2600.33</v>
      </c>
      <c r="D4814" s="64">
        <v>45519</v>
      </c>
      <c r="E4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5" spans="1:5" x14ac:dyDescent="0.45">
      <c r="A4815" s="61" t="s">
        <v>250</v>
      </c>
      <c r="B4815" s="62" t="s">
        <v>91</v>
      </c>
      <c r="C4815" s="63">
        <v>2600.33</v>
      </c>
      <c r="D4815" s="64">
        <v>45762</v>
      </c>
      <c r="E4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6" spans="1:5" x14ac:dyDescent="0.45">
      <c r="A4816" s="61" t="s">
        <v>250</v>
      </c>
      <c r="B4816" s="62" t="s">
        <v>93</v>
      </c>
      <c r="C4816" s="63">
        <v>24728</v>
      </c>
      <c r="D4816" s="64">
        <v>45519</v>
      </c>
      <c r="E4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7" spans="1:5" x14ac:dyDescent="0.45">
      <c r="A4817" s="61" t="s">
        <v>250</v>
      </c>
      <c r="B4817" s="62" t="s">
        <v>95</v>
      </c>
      <c r="C4817" s="63">
        <v>332.37</v>
      </c>
      <c r="D4817" s="64">
        <v>45961</v>
      </c>
      <c r="E4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18" spans="1:5" x14ac:dyDescent="0.45">
      <c r="A4818" s="61" t="s">
        <v>251</v>
      </c>
      <c r="B4818" s="62" t="s">
        <v>47</v>
      </c>
      <c r="C4818" s="63">
        <v>44698.86</v>
      </c>
      <c r="D4818" s="64">
        <v>45519</v>
      </c>
      <c r="E4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19" spans="1:5" x14ac:dyDescent="0.45">
      <c r="A4819" s="61" t="s">
        <v>251</v>
      </c>
      <c r="B4819" s="62" t="s">
        <v>49</v>
      </c>
      <c r="C4819" s="63">
        <v>43225.38</v>
      </c>
      <c r="D4819" s="64">
        <v>45519</v>
      </c>
      <c r="E4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20" spans="1:5" x14ac:dyDescent="0.45">
      <c r="A4820" s="61" t="s">
        <v>251</v>
      </c>
      <c r="B4820" s="62" t="s">
        <v>51</v>
      </c>
      <c r="C4820" s="63">
        <v>43225.38</v>
      </c>
      <c r="D4820" s="64">
        <v>45877</v>
      </c>
      <c r="E4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21" spans="1:5" x14ac:dyDescent="0.45">
      <c r="A4821" s="61" t="s">
        <v>251</v>
      </c>
      <c r="B4821" s="62" t="s">
        <v>53</v>
      </c>
      <c r="C4821" s="63">
        <v>51091.5</v>
      </c>
      <c r="D4821" s="64">
        <v>45519</v>
      </c>
      <c r="E4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22" spans="1:5" x14ac:dyDescent="0.45">
      <c r="A4822" s="61" t="s">
        <v>251</v>
      </c>
      <c r="B4822" s="62" t="s">
        <v>55</v>
      </c>
      <c r="C4822" s="63">
        <v>40052.75</v>
      </c>
      <c r="D4822" s="64">
        <v>45519</v>
      </c>
      <c r="E4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23" spans="1:5" x14ac:dyDescent="0.45">
      <c r="A4823" s="61" t="s">
        <v>251</v>
      </c>
      <c r="B4823" s="62" t="s">
        <v>57</v>
      </c>
      <c r="C4823" s="63">
        <v>80042.03</v>
      </c>
      <c r="D4823" s="64">
        <v>45877</v>
      </c>
      <c r="E4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24" spans="1:5" x14ac:dyDescent="0.45">
      <c r="A4824" s="61" t="s">
        <v>251</v>
      </c>
      <c r="B4824" s="62" t="s">
        <v>40</v>
      </c>
      <c r="C4824" s="63">
        <v>119564.95</v>
      </c>
      <c r="D4824" s="64">
        <v>44880</v>
      </c>
      <c r="E4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25" spans="1:5" x14ac:dyDescent="0.45">
      <c r="A4825" s="61" t="s">
        <v>251</v>
      </c>
      <c r="B4825" s="62" t="s">
        <v>41</v>
      </c>
      <c r="C4825" s="63">
        <v>125656.94</v>
      </c>
      <c r="D4825" s="64">
        <v>44925</v>
      </c>
      <c r="E4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26" spans="1:5" x14ac:dyDescent="0.45">
      <c r="A4826" s="61" t="s">
        <v>251</v>
      </c>
      <c r="B4826" s="62" t="s">
        <v>42</v>
      </c>
      <c r="C4826" s="63">
        <v>105888.11</v>
      </c>
      <c r="D4826" s="64">
        <v>45139</v>
      </c>
      <c r="E4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27" spans="1:5" x14ac:dyDescent="0.45">
      <c r="A4827" s="61" t="s">
        <v>251</v>
      </c>
      <c r="B4827" s="62" t="s">
        <v>43</v>
      </c>
      <c r="C4827" s="63">
        <v>133930.51</v>
      </c>
      <c r="D4827" s="64">
        <v>45504</v>
      </c>
      <c r="E4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28" spans="1:5" x14ac:dyDescent="0.45">
      <c r="A4828" s="61" t="s">
        <v>251</v>
      </c>
      <c r="B4828" s="62" t="s">
        <v>44</v>
      </c>
      <c r="C4828" s="63">
        <v>133930.51</v>
      </c>
      <c r="D4828" s="64">
        <v>45877</v>
      </c>
      <c r="E4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29" spans="1:5" x14ac:dyDescent="0.45">
      <c r="A4829" s="61" t="s">
        <v>251</v>
      </c>
      <c r="B4829" s="62" t="s">
        <v>45</v>
      </c>
      <c r="C4829" s="63">
        <v>59485.35</v>
      </c>
      <c r="D4829" s="64">
        <v>45412</v>
      </c>
      <c r="E4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30" spans="1:5" x14ac:dyDescent="0.45">
      <c r="A4830" s="61" t="s">
        <v>251</v>
      </c>
      <c r="B4830" s="62" t="s">
        <v>66</v>
      </c>
      <c r="C4830" s="63">
        <v>42565.89</v>
      </c>
      <c r="D4830" s="64">
        <v>44987</v>
      </c>
      <c r="E4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31" spans="1:5" x14ac:dyDescent="0.45">
      <c r="A4831" s="61" t="s">
        <v>251</v>
      </c>
      <c r="B4831" s="62" t="s">
        <v>68</v>
      </c>
      <c r="C4831" s="63">
        <v>99307.09</v>
      </c>
      <c r="D4831" s="64">
        <v>44987</v>
      </c>
      <c r="E4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32" spans="1:5" x14ac:dyDescent="0.45">
      <c r="A4832" s="61" t="s">
        <v>251</v>
      </c>
      <c r="B4832" s="62" t="s">
        <v>70</v>
      </c>
      <c r="C4832" s="63">
        <v>74714.19</v>
      </c>
      <c r="D4832" s="64">
        <v>45127</v>
      </c>
      <c r="E4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33" spans="1:5" x14ac:dyDescent="0.45">
      <c r="A4833" s="61" t="s">
        <v>251</v>
      </c>
      <c r="B4833" s="62" t="s">
        <v>72</v>
      </c>
      <c r="C4833" s="63">
        <v>117067.44</v>
      </c>
      <c r="D4833" s="64">
        <v>45488</v>
      </c>
      <c r="E4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34" spans="1:5" x14ac:dyDescent="0.45">
      <c r="A4834" s="61" t="s">
        <v>251</v>
      </c>
      <c r="B4834" s="62" t="s">
        <v>74</v>
      </c>
      <c r="C4834" s="63">
        <v>129531.3</v>
      </c>
      <c r="D4834" s="64">
        <v>45853</v>
      </c>
      <c r="E4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35" spans="1:5" x14ac:dyDescent="0.45">
      <c r="A4835" s="61" t="s">
        <v>251</v>
      </c>
      <c r="B4835" s="62" t="s">
        <v>76</v>
      </c>
      <c r="C4835" s="63">
        <v>16895.439999999999</v>
      </c>
      <c r="D4835" s="64">
        <v>45853</v>
      </c>
      <c r="E4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36" spans="1:5" x14ac:dyDescent="0.45">
      <c r="A4836" s="61" t="s">
        <v>251</v>
      </c>
      <c r="B4836" s="62" t="s">
        <v>78</v>
      </c>
      <c r="C4836" s="63">
        <v>16072.72</v>
      </c>
      <c r="D4836" s="64">
        <v>45853</v>
      </c>
      <c r="E4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37" spans="1:5" x14ac:dyDescent="0.45">
      <c r="A4837" s="61" t="s">
        <v>251</v>
      </c>
      <c r="B4837" s="62" t="s">
        <v>80</v>
      </c>
      <c r="C4837" s="63">
        <v>32267.8</v>
      </c>
      <c r="D4837" s="64">
        <v>45546</v>
      </c>
      <c r="E4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38" spans="1:5" x14ac:dyDescent="0.45">
      <c r="A4838" s="61" t="s">
        <v>251</v>
      </c>
      <c r="B4838" s="62" t="s">
        <v>81</v>
      </c>
      <c r="C4838" s="63">
        <v>40602.379999999997</v>
      </c>
      <c r="D4838" s="64">
        <v>45519</v>
      </c>
      <c r="E4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39" spans="1:5" x14ac:dyDescent="0.45">
      <c r="A4839" s="61" t="s">
        <v>251</v>
      </c>
      <c r="B4839" s="62" t="s">
        <v>83</v>
      </c>
      <c r="C4839" s="63">
        <v>39364.94</v>
      </c>
      <c r="D4839" s="64">
        <v>45519</v>
      </c>
      <c r="E4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0" spans="1:5" x14ac:dyDescent="0.45">
      <c r="A4840" s="61" t="s">
        <v>251</v>
      </c>
      <c r="B4840" s="62" t="s">
        <v>85</v>
      </c>
      <c r="C4840" s="63">
        <v>39364.94</v>
      </c>
      <c r="D4840" s="64">
        <v>45877</v>
      </c>
      <c r="E4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41" spans="1:5" x14ac:dyDescent="0.45">
      <c r="A4841" s="61" t="s">
        <v>251</v>
      </c>
      <c r="B4841" s="62" t="s">
        <v>87</v>
      </c>
      <c r="C4841" s="63">
        <v>59942.05</v>
      </c>
      <c r="D4841" s="64">
        <v>45519</v>
      </c>
      <c r="E4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2" spans="1:5" x14ac:dyDescent="0.45">
      <c r="A4842" s="61" t="s">
        <v>251</v>
      </c>
      <c r="B4842" s="62" t="s">
        <v>89</v>
      </c>
      <c r="C4842" s="63">
        <v>39565.760000000002</v>
      </c>
      <c r="D4842" s="64">
        <v>45519</v>
      </c>
      <c r="E4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3" spans="1:5" x14ac:dyDescent="0.45">
      <c r="A4843" s="61" t="s">
        <v>251</v>
      </c>
      <c r="B4843" s="62" t="s">
        <v>91</v>
      </c>
      <c r="C4843" s="63">
        <v>39565.760000000002</v>
      </c>
      <c r="D4843" s="64">
        <v>45762</v>
      </c>
      <c r="E4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4" spans="1:5" x14ac:dyDescent="0.45">
      <c r="A4844" s="61" t="s">
        <v>251</v>
      </c>
      <c r="B4844" s="62" t="s">
        <v>93</v>
      </c>
      <c r="C4844" s="63">
        <v>376253.21</v>
      </c>
      <c r="D4844" s="64">
        <v>45519</v>
      </c>
      <c r="E4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5" spans="1:5" x14ac:dyDescent="0.45">
      <c r="A4845" s="61" t="s">
        <v>251</v>
      </c>
      <c r="B4845" s="62" t="s">
        <v>95</v>
      </c>
      <c r="C4845" s="63">
        <v>5057.17</v>
      </c>
      <c r="D4845" s="64">
        <v>45961</v>
      </c>
      <c r="E4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46" spans="1:5" x14ac:dyDescent="0.45">
      <c r="A4846" s="61" t="s">
        <v>252</v>
      </c>
      <c r="B4846" s="62" t="s">
        <v>47</v>
      </c>
      <c r="C4846" s="63">
        <v>13428.48</v>
      </c>
      <c r="D4846" s="64">
        <v>45519</v>
      </c>
      <c r="E4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7" spans="1:5" x14ac:dyDescent="0.45">
      <c r="A4847" s="61" t="s">
        <v>252</v>
      </c>
      <c r="B4847" s="62" t="s">
        <v>48</v>
      </c>
      <c r="C4847" s="63">
        <v>3655.47</v>
      </c>
      <c r="D4847" s="64">
        <v>45519</v>
      </c>
      <c r="E4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8" spans="1:5" x14ac:dyDescent="0.45">
      <c r="A4848" s="61" t="s">
        <v>252</v>
      </c>
      <c r="B4848" s="62" t="s">
        <v>49</v>
      </c>
      <c r="C4848" s="63">
        <v>12985.81</v>
      </c>
      <c r="D4848" s="64">
        <v>45519</v>
      </c>
      <c r="E4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49" spans="1:5" x14ac:dyDescent="0.45">
      <c r="A4849" s="61" t="s">
        <v>252</v>
      </c>
      <c r="B4849" s="62" t="s">
        <v>50</v>
      </c>
      <c r="C4849" s="63">
        <v>3534.97</v>
      </c>
      <c r="D4849" s="64">
        <v>45519</v>
      </c>
      <c r="E4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50" spans="1:5" x14ac:dyDescent="0.45">
      <c r="A4850" s="61" t="s">
        <v>252</v>
      </c>
      <c r="B4850" s="62" t="s">
        <v>51</v>
      </c>
      <c r="C4850" s="63">
        <v>12985.81</v>
      </c>
      <c r="D4850" s="64">
        <v>45877</v>
      </c>
      <c r="E4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51" spans="1:5" x14ac:dyDescent="0.45">
      <c r="A4851" s="61" t="s">
        <v>252</v>
      </c>
      <c r="B4851" s="62" t="s">
        <v>52</v>
      </c>
      <c r="C4851" s="63">
        <v>3534.97</v>
      </c>
      <c r="D4851" s="64">
        <v>45877</v>
      </c>
      <c r="E4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52" spans="1:5" x14ac:dyDescent="0.45">
      <c r="A4852" s="61" t="s">
        <v>252</v>
      </c>
      <c r="B4852" s="62" t="s">
        <v>53</v>
      </c>
      <c r="C4852" s="63">
        <v>15348.96</v>
      </c>
      <c r="D4852" s="64">
        <v>45519</v>
      </c>
      <c r="E4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53" spans="1:5" x14ac:dyDescent="0.45">
      <c r="A4853" s="61" t="s">
        <v>252</v>
      </c>
      <c r="B4853" s="62" t="s">
        <v>54</v>
      </c>
      <c r="C4853" s="63">
        <v>4023.57</v>
      </c>
      <c r="D4853" s="64">
        <v>45519</v>
      </c>
      <c r="E4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54" spans="1:5" x14ac:dyDescent="0.45">
      <c r="A4854" s="61" t="s">
        <v>252</v>
      </c>
      <c r="B4854" s="62" t="s">
        <v>55</v>
      </c>
      <c r="C4854" s="63">
        <v>12032.69</v>
      </c>
      <c r="D4854" s="64">
        <v>45519</v>
      </c>
      <c r="E4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55" spans="1:5" x14ac:dyDescent="0.45">
      <c r="A4855" s="61" t="s">
        <v>252</v>
      </c>
      <c r="B4855" s="62" t="s">
        <v>56</v>
      </c>
      <c r="C4855" s="63">
        <v>3154.24</v>
      </c>
      <c r="D4855" s="64">
        <v>45519</v>
      </c>
      <c r="E4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56" spans="1:5" x14ac:dyDescent="0.45">
      <c r="A4856" s="61" t="s">
        <v>252</v>
      </c>
      <c r="B4856" s="62" t="s">
        <v>57</v>
      </c>
      <c r="C4856" s="63">
        <v>24046.31</v>
      </c>
      <c r="D4856" s="64">
        <v>45877</v>
      </c>
      <c r="E4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57" spans="1:5" x14ac:dyDescent="0.45">
      <c r="A4857" s="61" t="s">
        <v>252</v>
      </c>
      <c r="B4857" s="62" t="s">
        <v>58</v>
      </c>
      <c r="C4857" s="63">
        <v>6303.49</v>
      </c>
      <c r="D4857" s="64">
        <v>45877</v>
      </c>
      <c r="E4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58" spans="1:5" x14ac:dyDescent="0.45">
      <c r="A4858" s="61" t="s">
        <v>252</v>
      </c>
      <c r="B4858" s="62" t="s">
        <v>40</v>
      </c>
      <c r="C4858" s="63">
        <v>35919.83</v>
      </c>
      <c r="D4858" s="64">
        <v>44880</v>
      </c>
      <c r="E4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59" spans="1:5" x14ac:dyDescent="0.45">
      <c r="A4859" s="61" t="s">
        <v>252</v>
      </c>
      <c r="B4859" s="62" t="s">
        <v>59</v>
      </c>
      <c r="C4859" s="63">
        <v>8055.93</v>
      </c>
      <c r="D4859" s="64">
        <v>44880</v>
      </c>
      <c r="E4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60" spans="1:5" x14ac:dyDescent="0.45">
      <c r="A4860" s="61" t="s">
        <v>252</v>
      </c>
      <c r="B4860" s="62" t="s">
        <v>41</v>
      </c>
      <c r="C4860" s="63">
        <v>37749.99</v>
      </c>
      <c r="D4860" s="64">
        <v>44925</v>
      </c>
      <c r="E4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61" spans="1:5" x14ac:dyDescent="0.45">
      <c r="A4861" s="61" t="s">
        <v>252</v>
      </c>
      <c r="B4861" s="62" t="s">
        <v>60</v>
      </c>
      <c r="C4861" s="63">
        <v>8466.39</v>
      </c>
      <c r="D4861" s="64">
        <v>44925</v>
      </c>
      <c r="E4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62" spans="1:5" x14ac:dyDescent="0.45">
      <c r="A4862" s="61" t="s">
        <v>252</v>
      </c>
      <c r="B4862" s="62" t="s">
        <v>42</v>
      </c>
      <c r="C4862" s="63">
        <v>31811.02</v>
      </c>
      <c r="D4862" s="64">
        <v>45140</v>
      </c>
      <c r="E4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63" spans="1:5" x14ac:dyDescent="0.45">
      <c r="A4863" s="61" t="s">
        <v>252</v>
      </c>
      <c r="B4863" s="62" t="s">
        <v>61</v>
      </c>
      <c r="C4863" s="63">
        <v>8338.92</v>
      </c>
      <c r="D4863" s="64">
        <v>45140</v>
      </c>
      <c r="E4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64" spans="1:5" x14ac:dyDescent="0.45">
      <c r="A4864" s="61" t="s">
        <v>252</v>
      </c>
      <c r="B4864" s="62" t="s">
        <v>43</v>
      </c>
      <c r="C4864" s="63">
        <v>40235.550000000003</v>
      </c>
      <c r="D4864" s="64">
        <v>45504</v>
      </c>
      <c r="E4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65" spans="1:5" x14ac:dyDescent="0.45">
      <c r="A4865" s="61" t="s">
        <v>252</v>
      </c>
      <c r="B4865" s="62" t="s">
        <v>62</v>
      </c>
      <c r="C4865" s="63">
        <v>23260</v>
      </c>
      <c r="D4865" s="64">
        <v>45504</v>
      </c>
      <c r="E4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66" spans="1:5" x14ac:dyDescent="0.45">
      <c r="A4866" s="61" t="s">
        <v>252</v>
      </c>
      <c r="B4866" s="62" t="s">
        <v>63</v>
      </c>
      <c r="C4866" s="63">
        <v>6148.5</v>
      </c>
      <c r="D4866" s="64">
        <v>45504</v>
      </c>
      <c r="E4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67" spans="1:5" x14ac:dyDescent="0.45">
      <c r="A4867" s="61" t="s">
        <v>252</v>
      </c>
      <c r="B4867" s="62" t="s">
        <v>44</v>
      </c>
      <c r="C4867" s="63">
        <v>40235.550000000003</v>
      </c>
      <c r="D4867" s="64">
        <v>45877</v>
      </c>
      <c r="E4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68" spans="1:5" x14ac:dyDescent="0.45">
      <c r="A4868" s="61" t="s">
        <v>252</v>
      </c>
      <c r="B4868" s="62" t="s">
        <v>64</v>
      </c>
      <c r="C4868" s="63">
        <v>9023.84</v>
      </c>
      <c r="D4868" s="64">
        <v>45877</v>
      </c>
      <c r="E4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69" spans="1:5" x14ac:dyDescent="0.45">
      <c r="A4869" s="61" t="s">
        <v>252</v>
      </c>
      <c r="B4869" s="62" t="s">
        <v>45</v>
      </c>
      <c r="C4869" s="63">
        <v>17870.650000000001</v>
      </c>
      <c r="D4869" s="64">
        <v>45412</v>
      </c>
      <c r="E4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70" spans="1:5" x14ac:dyDescent="0.45">
      <c r="A4870" s="61" t="s">
        <v>252</v>
      </c>
      <c r="B4870" s="62" t="s">
        <v>65</v>
      </c>
      <c r="C4870" s="63">
        <v>4007.94</v>
      </c>
      <c r="D4870" s="64">
        <v>45412</v>
      </c>
      <c r="E4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71" spans="1:5" x14ac:dyDescent="0.45">
      <c r="A4871" s="61" t="s">
        <v>252</v>
      </c>
      <c r="B4871" s="62" t="s">
        <v>66</v>
      </c>
      <c r="C4871" s="63">
        <v>12787.69</v>
      </c>
      <c r="D4871" s="64">
        <v>44985</v>
      </c>
      <c r="E4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2" spans="1:5" x14ac:dyDescent="0.45">
      <c r="A4872" s="61" t="s">
        <v>252</v>
      </c>
      <c r="B4872" s="62" t="s">
        <v>67</v>
      </c>
      <c r="C4872" s="63">
        <v>3352.16</v>
      </c>
      <c r="D4872" s="64">
        <v>44985</v>
      </c>
      <c r="E4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3" spans="1:5" x14ac:dyDescent="0.45">
      <c r="A4873" s="61" t="s">
        <v>252</v>
      </c>
      <c r="B4873" s="62" t="s">
        <v>68</v>
      </c>
      <c r="C4873" s="63">
        <v>29833.94</v>
      </c>
      <c r="D4873" s="64">
        <v>44985</v>
      </c>
      <c r="E4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4" spans="1:5" x14ac:dyDescent="0.45">
      <c r="A4874" s="61" t="s">
        <v>252</v>
      </c>
      <c r="B4874" s="62" t="s">
        <v>69</v>
      </c>
      <c r="C4874" s="63">
        <v>7820.65</v>
      </c>
      <c r="D4874" s="64">
        <v>44985</v>
      </c>
      <c r="E4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5" spans="1:5" x14ac:dyDescent="0.45">
      <c r="A4875" s="61" t="s">
        <v>252</v>
      </c>
      <c r="B4875" s="62" t="s">
        <v>70</v>
      </c>
      <c r="C4875" s="63">
        <v>22445.72</v>
      </c>
      <c r="D4875" s="64">
        <v>45127</v>
      </c>
      <c r="E4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6" spans="1:5" x14ac:dyDescent="0.45">
      <c r="A4876" s="61" t="s">
        <v>252</v>
      </c>
      <c r="B4876" s="62" t="s">
        <v>71</v>
      </c>
      <c r="C4876" s="63">
        <v>5034.0200000000004</v>
      </c>
      <c r="D4876" s="64">
        <v>45127</v>
      </c>
      <c r="E4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877" spans="1:5" x14ac:dyDescent="0.45">
      <c r="A4877" s="61" t="s">
        <v>252</v>
      </c>
      <c r="B4877" s="62" t="s">
        <v>72</v>
      </c>
      <c r="C4877" s="63">
        <v>35169.519999999997</v>
      </c>
      <c r="D4877" s="64">
        <v>45488</v>
      </c>
      <c r="E4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78" spans="1:5" x14ac:dyDescent="0.45">
      <c r="A4878" s="61" t="s">
        <v>252</v>
      </c>
      <c r="B4878" s="62" t="s">
        <v>73</v>
      </c>
      <c r="C4878" s="63">
        <v>7887.65</v>
      </c>
      <c r="D4878" s="64">
        <v>45488</v>
      </c>
      <c r="E4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879" spans="1:5" x14ac:dyDescent="0.45">
      <c r="A4879" s="61" t="s">
        <v>252</v>
      </c>
      <c r="B4879" s="62" t="s">
        <v>74</v>
      </c>
      <c r="C4879" s="63">
        <v>38913.93</v>
      </c>
      <c r="D4879" s="64">
        <v>45853</v>
      </c>
      <c r="E4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0" spans="1:5" x14ac:dyDescent="0.45">
      <c r="A4880" s="61" t="s">
        <v>252</v>
      </c>
      <c r="B4880" s="62" t="s">
        <v>75</v>
      </c>
      <c r="C4880" s="63">
        <v>8727.44</v>
      </c>
      <c r="D4880" s="64">
        <v>45853</v>
      </c>
      <c r="E4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1" spans="1:5" x14ac:dyDescent="0.45">
      <c r="A4881" s="61" t="s">
        <v>252</v>
      </c>
      <c r="B4881" s="62" t="s">
        <v>76</v>
      </c>
      <c r="C4881" s="63">
        <v>5075.75</v>
      </c>
      <c r="D4881" s="64">
        <v>45853</v>
      </c>
      <c r="E4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2" spans="1:5" x14ac:dyDescent="0.45">
      <c r="A4882" s="61" t="s">
        <v>252</v>
      </c>
      <c r="B4882" s="62" t="s">
        <v>77</v>
      </c>
      <c r="C4882" s="63">
        <v>1330.55</v>
      </c>
      <c r="D4882" s="64">
        <v>45853</v>
      </c>
      <c r="E4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3" spans="1:5" x14ac:dyDescent="0.45">
      <c r="A4883" s="61" t="s">
        <v>252</v>
      </c>
      <c r="B4883" s="62" t="s">
        <v>78</v>
      </c>
      <c r="C4883" s="63">
        <v>4828.58</v>
      </c>
      <c r="D4883" s="64">
        <v>45853</v>
      </c>
      <c r="E4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4" spans="1:5" x14ac:dyDescent="0.45">
      <c r="A4884" s="61" t="s">
        <v>252</v>
      </c>
      <c r="B4884" s="62" t="s">
        <v>79</v>
      </c>
      <c r="C4884" s="63">
        <v>1265.76</v>
      </c>
      <c r="D4884" s="64">
        <v>45853</v>
      </c>
      <c r="E4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5" spans="1:5" x14ac:dyDescent="0.45">
      <c r="A4885" s="61" t="s">
        <v>252</v>
      </c>
      <c r="B4885" s="62" t="s">
        <v>80</v>
      </c>
      <c r="C4885" s="63">
        <v>12235.09</v>
      </c>
      <c r="D4885" s="64">
        <v>45541</v>
      </c>
      <c r="E4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6" spans="1:5" x14ac:dyDescent="0.45">
      <c r="A4886" s="61" t="s">
        <v>252</v>
      </c>
      <c r="B4886" s="62" t="s">
        <v>81</v>
      </c>
      <c r="C4886" s="63">
        <v>12197.81</v>
      </c>
      <c r="D4886" s="64">
        <v>45519</v>
      </c>
      <c r="E4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7" spans="1:5" x14ac:dyDescent="0.45">
      <c r="A4887" s="61" t="s">
        <v>252</v>
      </c>
      <c r="B4887" s="62" t="s">
        <v>82</v>
      </c>
      <c r="C4887" s="63">
        <v>3320.46</v>
      </c>
      <c r="D4887" s="64">
        <v>45519</v>
      </c>
      <c r="E4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8" spans="1:5" x14ac:dyDescent="0.45">
      <c r="A4888" s="61" t="s">
        <v>252</v>
      </c>
      <c r="B4888" s="62" t="s">
        <v>83</v>
      </c>
      <c r="C4888" s="63">
        <v>11826.06</v>
      </c>
      <c r="D4888" s="64">
        <v>45519</v>
      </c>
      <c r="E4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89" spans="1:5" x14ac:dyDescent="0.45">
      <c r="A4889" s="61" t="s">
        <v>252</v>
      </c>
      <c r="B4889" s="62" t="s">
        <v>84</v>
      </c>
      <c r="C4889" s="63">
        <v>3219.26</v>
      </c>
      <c r="D4889" s="64">
        <v>45519</v>
      </c>
      <c r="E4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0" spans="1:5" x14ac:dyDescent="0.45">
      <c r="A4890" s="61" t="s">
        <v>252</v>
      </c>
      <c r="B4890" s="62" t="s">
        <v>85</v>
      </c>
      <c r="C4890" s="63">
        <v>11826.06</v>
      </c>
      <c r="D4890" s="64">
        <v>45877</v>
      </c>
      <c r="E4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91" spans="1:5" x14ac:dyDescent="0.45">
      <c r="A4891" s="61" t="s">
        <v>252</v>
      </c>
      <c r="B4891" s="62" t="s">
        <v>86</v>
      </c>
      <c r="C4891" s="63">
        <v>3219.26</v>
      </c>
      <c r="D4891" s="64">
        <v>45877</v>
      </c>
      <c r="E4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892" spans="1:5" x14ac:dyDescent="0.45">
      <c r="A4892" s="61" t="s">
        <v>252</v>
      </c>
      <c r="B4892" s="62" t="s">
        <v>87</v>
      </c>
      <c r="C4892" s="63">
        <v>18007.849999999999</v>
      </c>
      <c r="D4892" s="64">
        <v>45519</v>
      </c>
      <c r="E4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3" spans="1:5" x14ac:dyDescent="0.45">
      <c r="A4893" s="61" t="s">
        <v>252</v>
      </c>
      <c r="B4893" s="62" t="s">
        <v>88</v>
      </c>
      <c r="C4893" s="63">
        <v>4720.57</v>
      </c>
      <c r="D4893" s="64">
        <v>45519</v>
      </c>
      <c r="E4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4" spans="1:5" x14ac:dyDescent="0.45">
      <c r="A4894" s="61" t="s">
        <v>252</v>
      </c>
      <c r="B4894" s="62" t="s">
        <v>89</v>
      </c>
      <c r="C4894" s="63">
        <v>11886.39</v>
      </c>
      <c r="D4894" s="64">
        <v>45519</v>
      </c>
      <c r="E4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5" spans="1:5" x14ac:dyDescent="0.45">
      <c r="A4895" s="61" t="s">
        <v>252</v>
      </c>
      <c r="B4895" s="62" t="s">
        <v>90</v>
      </c>
      <c r="C4895" s="63">
        <v>3115.89</v>
      </c>
      <c r="D4895" s="64">
        <v>45519</v>
      </c>
      <c r="E4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6" spans="1:5" x14ac:dyDescent="0.45">
      <c r="A4896" s="61" t="s">
        <v>252</v>
      </c>
      <c r="B4896" s="62" t="s">
        <v>91</v>
      </c>
      <c r="C4896" s="63">
        <v>11886.39</v>
      </c>
      <c r="D4896" s="64">
        <v>45762</v>
      </c>
      <c r="E4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7" spans="1:5" x14ac:dyDescent="0.45">
      <c r="A4897" s="61" t="s">
        <v>252</v>
      </c>
      <c r="B4897" s="62" t="s">
        <v>92</v>
      </c>
      <c r="C4897" s="63">
        <v>3115.89</v>
      </c>
      <c r="D4897" s="64">
        <v>45762</v>
      </c>
      <c r="E4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8" spans="1:5" x14ac:dyDescent="0.45">
      <c r="A4898" s="61" t="s">
        <v>252</v>
      </c>
      <c r="B4898" s="62" t="s">
        <v>93</v>
      </c>
      <c r="C4898" s="63">
        <v>113034.38</v>
      </c>
      <c r="D4898" s="64">
        <v>45519</v>
      </c>
      <c r="E4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899" spans="1:5" x14ac:dyDescent="0.45">
      <c r="A4899" s="61" t="s">
        <v>252</v>
      </c>
      <c r="B4899" s="62" t="s">
        <v>94</v>
      </c>
      <c r="C4899" s="63">
        <v>29630.78</v>
      </c>
      <c r="D4899" s="64">
        <v>45519</v>
      </c>
      <c r="E4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0" spans="1:5" x14ac:dyDescent="0.45">
      <c r="A4900" s="61" t="s">
        <v>252</v>
      </c>
      <c r="B4900" s="62" t="s">
        <v>95</v>
      </c>
      <c r="C4900" s="63">
        <v>1519.28</v>
      </c>
      <c r="D4900" s="64">
        <v>45961</v>
      </c>
      <c r="E4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01" spans="1:5" x14ac:dyDescent="0.45">
      <c r="A4901" s="61" t="s">
        <v>252</v>
      </c>
      <c r="B4901" s="62" t="s">
        <v>96</v>
      </c>
      <c r="C4901" s="63">
        <v>398.26</v>
      </c>
      <c r="D4901" s="64">
        <v>45961</v>
      </c>
      <c r="E4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02" spans="1:5" x14ac:dyDescent="0.45">
      <c r="A4902" s="61" t="s">
        <v>253</v>
      </c>
      <c r="B4902" s="62" t="s">
        <v>47</v>
      </c>
      <c r="C4902" s="63">
        <v>4803.3</v>
      </c>
      <c r="D4902" s="64">
        <v>45519</v>
      </c>
      <c r="E4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3" spans="1:5" x14ac:dyDescent="0.45">
      <c r="A4903" s="61" t="s">
        <v>253</v>
      </c>
      <c r="B4903" s="62" t="s">
        <v>48</v>
      </c>
      <c r="C4903" s="63">
        <v>1307.54</v>
      </c>
      <c r="D4903" s="64">
        <v>45519</v>
      </c>
      <c r="E4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4" spans="1:5" x14ac:dyDescent="0.45">
      <c r="A4904" s="61" t="s">
        <v>253</v>
      </c>
      <c r="B4904" s="62" t="s">
        <v>49</v>
      </c>
      <c r="C4904" s="63">
        <v>4644.96</v>
      </c>
      <c r="D4904" s="64">
        <v>45519</v>
      </c>
      <c r="E4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5" spans="1:5" x14ac:dyDescent="0.45">
      <c r="A4905" s="61" t="s">
        <v>253</v>
      </c>
      <c r="B4905" s="62" t="s">
        <v>50</v>
      </c>
      <c r="C4905" s="63">
        <v>1264.44</v>
      </c>
      <c r="D4905" s="64">
        <v>45519</v>
      </c>
      <c r="E4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6" spans="1:5" x14ac:dyDescent="0.45">
      <c r="A4906" s="61" t="s">
        <v>253</v>
      </c>
      <c r="B4906" s="62" t="s">
        <v>51</v>
      </c>
      <c r="C4906" s="63">
        <v>4644.96</v>
      </c>
      <c r="D4906" s="64">
        <v>45877</v>
      </c>
      <c r="E4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07" spans="1:5" x14ac:dyDescent="0.45">
      <c r="A4907" s="61" t="s">
        <v>253</v>
      </c>
      <c r="B4907" s="62" t="s">
        <v>52</v>
      </c>
      <c r="C4907" s="63">
        <v>1264.44</v>
      </c>
      <c r="D4907" s="64">
        <v>45877</v>
      </c>
      <c r="E4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08" spans="1:5" x14ac:dyDescent="0.45">
      <c r="A4908" s="61" t="s">
        <v>253</v>
      </c>
      <c r="B4908" s="62" t="s">
        <v>53</v>
      </c>
      <c r="C4908" s="63">
        <v>5490.25</v>
      </c>
      <c r="D4908" s="64">
        <v>45519</v>
      </c>
      <c r="E4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09" spans="1:5" x14ac:dyDescent="0.45">
      <c r="A4909" s="61" t="s">
        <v>253</v>
      </c>
      <c r="B4909" s="62" t="s">
        <v>54</v>
      </c>
      <c r="C4909" s="63">
        <v>1439.21</v>
      </c>
      <c r="D4909" s="64">
        <v>45519</v>
      </c>
      <c r="E4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10" spans="1:5" x14ac:dyDescent="0.45">
      <c r="A4910" s="61" t="s">
        <v>253</v>
      </c>
      <c r="B4910" s="62" t="s">
        <v>55</v>
      </c>
      <c r="C4910" s="63">
        <v>4304.03</v>
      </c>
      <c r="D4910" s="64">
        <v>45519</v>
      </c>
      <c r="E4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11" spans="1:5" x14ac:dyDescent="0.45">
      <c r="A4911" s="61" t="s">
        <v>253</v>
      </c>
      <c r="B4911" s="62" t="s">
        <v>56</v>
      </c>
      <c r="C4911" s="63">
        <v>1128.26</v>
      </c>
      <c r="D4911" s="64">
        <v>45519</v>
      </c>
      <c r="E4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12" spans="1:5" x14ac:dyDescent="0.45">
      <c r="A4912" s="61" t="s">
        <v>253</v>
      </c>
      <c r="B4912" s="62" t="s">
        <v>57</v>
      </c>
      <c r="C4912" s="63">
        <v>8601.24</v>
      </c>
      <c r="D4912" s="64">
        <v>45877</v>
      </c>
      <c r="E4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13" spans="1:5" x14ac:dyDescent="0.45">
      <c r="A4913" s="61" t="s">
        <v>253</v>
      </c>
      <c r="B4913" s="62" t="s">
        <v>58</v>
      </c>
      <c r="C4913" s="63">
        <v>2254.73</v>
      </c>
      <c r="D4913" s="64">
        <v>45877</v>
      </c>
      <c r="E4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14" spans="1:5" x14ac:dyDescent="0.45">
      <c r="A4914" s="61" t="s">
        <v>253</v>
      </c>
      <c r="B4914" s="62" t="s">
        <v>40</v>
      </c>
      <c r="C4914" s="63">
        <v>12848.34</v>
      </c>
      <c r="D4914" s="64">
        <v>44880</v>
      </c>
      <c r="E4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15" spans="1:5" x14ac:dyDescent="0.45">
      <c r="A4915" s="61" t="s">
        <v>253</v>
      </c>
      <c r="B4915" s="62" t="s">
        <v>59</v>
      </c>
      <c r="C4915" s="63">
        <v>2881.57</v>
      </c>
      <c r="D4915" s="64">
        <v>44880</v>
      </c>
      <c r="E4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16" spans="1:5" x14ac:dyDescent="0.45">
      <c r="A4916" s="61" t="s">
        <v>253</v>
      </c>
      <c r="B4916" s="62" t="s">
        <v>41</v>
      </c>
      <c r="C4916" s="63">
        <v>13502.98</v>
      </c>
      <c r="D4916" s="64">
        <v>44925</v>
      </c>
      <c r="E4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17" spans="1:5" x14ac:dyDescent="0.45">
      <c r="A4917" s="61" t="s">
        <v>253</v>
      </c>
      <c r="B4917" s="62" t="s">
        <v>60</v>
      </c>
      <c r="C4917" s="63">
        <v>3028.38</v>
      </c>
      <c r="D4917" s="64">
        <v>44925</v>
      </c>
      <c r="E4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18" spans="1:5" x14ac:dyDescent="0.45">
      <c r="A4918" s="61" t="s">
        <v>253</v>
      </c>
      <c r="B4918" s="62" t="s">
        <v>42</v>
      </c>
      <c r="C4918" s="63">
        <v>11378.64</v>
      </c>
      <c r="D4918" s="64">
        <v>45140</v>
      </c>
      <c r="E4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19" spans="1:5" x14ac:dyDescent="0.45">
      <c r="A4919" s="61" t="s">
        <v>253</v>
      </c>
      <c r="B4919" s="62" t="s">
        <v>61</v>
      </c>
      <c r="C4919" s="63">
        <v>2551.9499999999998</v>
      </c>
      <c r="D4919" s="64">
        <v>45140</v>
      </c>
      <c r="E4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0" spans="1:5" x14ac:dyDescent="0.45">
      <c r="A4920" s="61" t="s">
        <v>253</v>
      </c>
      <c r="B4920" s="62" t="s">
        <v>43</v>
      </c>
      <c r="C4920" s="63">
        <v>14392.05</v>
      </c>
      <c r="D4920" s="64">
        <v>45504</v>
      </c>
      <c r="E4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1" spans="1:5" x14ac:dyDescent="0.45">
      <c r="A4921" s="61" t="s">
        <v>253</v>
      </c>
      <c r="B4921" s="62" t="s">
        <v>62</v>
      </c>
      <c r="C4921" s="63">
        <v>8686.23</v>
      </c>
      <c r="D4921" s="64">
        <v>45504</v>
      </c>
      <c r="E4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2" spans="1:5" x14ac:dyDescent="0.45">
      <c r="A4922" s="61" t="s">
        <v>253</v>
      </c>
      <c r="B4922" s="62" t="s">
        <v>63</v>
      </c>
      <c r="C4922" s="63">
        <v>2199.29</v>
      </c>
      <c r="D4922" s="64">
        <v>45504</v>
      </c>
      <c r="E4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3" spans="1:5" x14ac:dyDescent="0.45">
      <c r="A4923" s="61" t="s">
        <v>253</v>
      </c>
      <c r="B4923" s="62" t="s">
        <v>44</v>
      </c>
      <c r="C4923" s="63">
        <v>14392.05</v>
      </c>
      <c r="D4923" s="64">
        <v>45877</v>
      </c>
      <c r="E4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24" spans="1:5" x14ac:dyDescent="0.45">
      <c r="A4924" s="61" t="s">
        <v>253</v>
      </c>
      <c r="B4924" s="62" t="s">
        <v>64</v>
      </c>
      <c r="C4924" s="63">
        <v>3227.79</v>
      </c>
      <c r="D4924" s="64">
        <v>45877</v>
      </c>
      <c r="E4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25" spans="1:5" x14ac:dyDescent="0.45">
      <c r="A4925" s="61" t="s">
        <v>253</v>
      </c>
      <c r="B4925" s="62" t="s">
        <v>45</v>
      </c>
      <c r="C4925" s="63">
        <v>6392.24</v>
      </c>
      <c r="D4925" s="64">
        <v>45412</v>
      </c>
      <c r="E4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6" spans="1:5" x14ac:dyDescent="0.45">
      <c r="A4926" s="61" t="s">
        <v>253</v>
      </c>
      <c r="B4926" s="62" t="s">
        <v>65</v>
      </c>
      <c r="C4926" s="63">
        <v>1433.62</v>
      </c>
      <c r="D4926" s="64">
        <v>45412</v>
      </c>
      <c r="E4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27" spans="1:5" x14ac:dyDescent="0.45">
      <c r="A4927" s="61" t="s">
        <v>253</v>
      </c>
      <c r="B4927" s="62" t="s">
        <v>66</v>
      </c>
      <c r="C4927" s="63">
        <v>4574.09</v>
      </c>
      <c r="D4927" s="64">
        <v>44985</v>
      </c>
      <c r="E4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28" spans="1:5" x14ac:dyDescent="0.45">
      <c r="A4928" s="61" t="s">
        <v>253</v>
      </c>
      <c r="B4928" s="62" t="s">
        <v>67</v>
      </c>
      <c r="C4928" s="63">
        <v>1025.8599999999999</v>
      </c>
      <c r="D4928" s="64">
        <v>44985</v>
      </c>
      <c r="E4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29" spans="1:5" x14ac:dyDescent="0.45">
      <c r="A4929" s="61" t="s">
        <v>253</v>
      </c>
      <c r="B4929" s="62" t="s">
        <v>68</v>
      </c>
      <c r="C4929" s="63">
        <v>10671.45</v>
      </c>
      <c r="D4929" s="64">
        <v>44985</v>
      </c>
      <c r="E4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30" spans="1:5" x14ac:dyDescent="0.45">
      <c r="A4930" s="61" t="s">
        <v>253</v>
      </c>
      <c r="B4930" s="62" t="s">
        <v>69</v>
      </c>
      <c r="C4930" s="63">
        <v>2393.34</v>
      </c>
      <c r="D4930" s="64">
        <v>44985</v>
      </c>
      <c r="E4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31" spans="1:5" x14ac:dyDescent="0.45">
      <c r="A4931" s="61" t="s">
        <v>253</v>
      </c>
      <c r="B4931" s="62" t="s">
        <v>70</v>
      </c>
      <c r="C4931" s="63">
        <v>8028.72</v>
      </c>
      <c r="D4931" s="64">
        <v>45140</v>
      </c>
      <c r="E4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32" spans="1:5" x14ac:dyDescent="0.45">
      <c r="A4932" s="61" t="s">
        <v>253</v>
      </c>
      <c r="B4932" s="62" t="s">
        <v>71</v>
      </c>
      <c r="C4932" s="63">
        <v>1800.64</v>
      </c>
      <c r="D4932" s="64">
        <v>45140</v>
      </c>
      <c r="E4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33" spans="1:5" x14ac:dyDescent="0.45">
      <c r="A4933" s="61" t="s">
        <v>253</v>
      </c>
      <c r="B4933" s="62" t="s">
        <v>72</v>
      </c>
      <c r="C4933" s="63">
        <v>12579.96</v>
      </c>
      <c r="D4933" s="64">
        <v>45488</v>
      </c>
      <c r="E4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34" spans="1:5" x14ac:dyDescent="0.45">
      <c r="A4934" s="61" t="s">
        <v>253</v>
      </c>
      <c r="B4934" s="62" t="s">
        <v>73</v>
      </c>
      <c r="C4934" s="63">
        <v>2821.37</v>
      </c>
      <c r="D4934" s="64">
        <v>45488</v>
      </c>
      <c r="E4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35" spans="1:5" x14ac:dyDescent="0.45">
      <c r="A4935" s="61" t="s">
        <v>253</v>
      </c>
      <c r="B4935" s="62" t="s">
        <v>74</v>
      </c>
      <c r="C4935" s="63">
        <v>13919.32</v>
      </c>
      <c r="D4935" s="64">
        <v>45853</v>
      </c>
      <c r="E4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36" spans="1:5" x14ac:dyDescent="0.45">
      <c r="A4936" s="61" t="s">
        <v>253</v>
      </c>
      <c r="B4936" s="62" t="s">
        <v>75</v>
      </c>
      <c r="C4936" s="63">
        <v>3121.76</v>
      </c>
      <c r="D4936" s="64">
        <v>45853</v>
      </c>
      <c r="E4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37" spans="1:5" x14ac:dyDescent="0.45">
      <c r="A4937" s="61" t="s">
        <v>253</v>
      </c>
      <c r="B4937" s="62" t="s">
        <v>76</v>
      </c>
      <c r="C4937" s="63">
        <v>1815.57</v>
      </c>
      <c r="D4937" s="64">
        <v>45853</v>
      </c>
      <c r="E4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38" spans="1:5" x14ac:dyDescent="0.45">
      <c r="A4938" s="61" t="s">
        <v>253</v>
      </c>
      <c r="B4938" s="62" t="s">
        <v>77</v>
      </c>
      <c r="C4938" s="63">
        <v>475.93</v>
      </c>
      <c r="D4938" s="64">
        <v>45853</v>
      </c>
      <c r="E4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39" spans="1:5" x14ac:dyDescent="0.45">
      <c r="A4939" s="61" t="s">
        <v>253</v>
      </c>
      <c r="B4939" s="62" t="s">
        <v>78</v>
      </c>
      <c r="C4939" s="63">
        <v>1727.16</v>
      </c>
      <c r="D4939" s="64">
        <v>45853</v>
      </c>
      <c r="E4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0" spans="1:5" x14ac:dyDescent="0.45">
      <c r="A4940" s="61" t="s">
        <v>253</v>
      </c>
      <c r="B4940" s="62" t="s">
        <v>79</v>
      </c>
      <c r="C4940" s="63">
        <v>452.76</v>
      </c>
      <c r="D4940" s="64">
        <v>45853</v>
      </c>
      <c r="E4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1" spans="1:5" x14ac:dyDescent="0.45">
      <c r="A4941" s="61" t="s">
        <v>253</v>
      </c>
      <c r="B4941" s="62" t="s">
        <v>80</v>
      </c>
      <c r="C4941" s="63">
        <v>4376.43</v>
      </c>
      <c r="D4941" s="64">
        <v>45541</v>
      </c>
      <c r="E4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2" spans="1:5" x14ac:dyDescent="0.45">
      <c r="A4942" s="61" t="s">
        <v>253</v>
      </c>
      <c r="B4942" s="62" t="s">
        <v>81</v>
      </c>
      <c r="C4942" s="63">
        <v>4363.1000000000004</v>
      </c>
      <c r="D4942" s="64">
        <v>45519</v>
      </c>
      <c r="E4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3" spans="1:5" x14ac:dyDescent="0.45">
      <c r="A4943" s="61" t="s">
        <v>253</v>
      </c>
      <c r="B4943" s="62" t="s">
        <v>82</v>
      </c>
      <c r="C4943" s="63">
        <v>1187.71</v>
      </c>
      <c r="D4943" s="64">
        <v>45519</v>
      </c>
      <c r="E4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4" spans="1:5" x14ac:dyDescent="0.45">
      <c r="A4944" s="61" t="s">
        <v>253</v>
      </c>
      <c r="B4944" s="62" t="s">
        <v>83</v>
      </c>
      <c r="C4944" s="63">
        <v>4230.12</v>
      </c>
      <c r="D4944" s="64">
        <v>45519</v>
      </c>
      <c r="E4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5" spans="1:5" x14ac:dyDescent="0.45">
      <c r="A4945" s="61" t="s">
        <v>253</v>
      </c>
      <c r="B4945" s="62" t="s">
        <v>84</v>
      </c>
      <c r="C4945" s="63">
        <v>1151.51</v>
      </c>
      <c r="D4945" s="64">
        <v>45519</v>
      </c>
      <c r="E4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6" spans="1:5" x14ac:dyDescent="0.45">
      <c r="A4946" s="61" t="s">
        <v>253</v>
      </c>
      <c r="B4946" s="62" t="s">
        <v>85</v>
      </c>
      <c r="C4946" s="63">
        <v>4230.12</v>
      </c>
      <c r="D4946" s="64">
        <v>45877</v>
      </c>
      <c r="E4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47" spans="1:5" x14ac:dyDescent="0.45">
      <c r="A4947" s="61" t="s">
        <v>253</v>
      </c>
      <c r="B4947" s="62" t="s">
        <v>86</v>
      </c>
      <c r="C4947" s="63">
        <v>1151.51</v>
      </c>
      <c r="D4947" s="64">
        <v>45877</v>
      </c>
      <c r="E4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48" spans="1:5" x14ac:dyDescent="0.45">
      <c r="A4948" s="61" t="s">
        <v>253</v>
      </c>
      <c r="B4948" s="62" t="s">
        <v>87</v>
      </c>
      <c r="C4948" s="63">
        <v>6441.32</v>
      </c>
      <c r="D4948" s="64">
        <v>45519</v>
      </c>
      <c r="E4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49" spans="1:5" x14ac:dyDescent="0.45">
      <c r="A4949" s="61" t="s">
        <v>253</v>
      </c>
      <c r="B4949" s="62" t="s">
        <v>88</v>
      </c>
      <c r="C4949" s="63">
        <v>1688.52</v>
      </c>
      <c r="D4949" s="64">
        <v>45519</v>
      </c>
      <c r="E4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0" spans="1:5" x14ac:dyDescent="0.45">
      <c r="A4950" s="61" t="s">
        <v>253</v>
      </c>
      <c r="B4950" s="62" t="s">
        <v>89</v>
      </c>
      <c r="C4950" s="63">
        <v>4251.7</v>
      </c>
      <c r="D4950" s="64">
        <v>45519</v>
      </c>
      <c r="E4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1" spans="1:5" x14ac:dyDescent="0.45">
      <c r="A4951" s="61" t="s">
        <v>253</v>
      </c>
      <c r="B4951" s="62" t="s">
        <v>90</v>
      </c>
      <c r="C4951" s="63">
        <v>1114.54</v>
      </c>
      <c r="D4951" s="64">
        <v>45519</v>
      </c>
      <c r="E4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2" spans="1:5" x14ac:dyDescent="0.45">
      <c r="A4952" s="61" t="s">
        <v>253</v>
      </c>
      <c r="B4952" s="62" t="s">
        <v>91</v>
      </c>
      <c r="C4952" s="63">
        <v>4251.7</v>
      </c>
      <c r="D4952" s="64">
        <v>45762</v>
      </c>
      <c r="E4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3" spans="1:5" x14ac:dyDescent="0.45">
      <c r="A4953" s="61" t="s">
        <v>253</v>
      </c>
      <c r="B4953" s="62" t="s">
        <v>92</v>
      </c>
      <c r="C4953" s="63">
        <v>1114.54</v>
      </c>
      <c r="D4953" s="64">
        <v>45762</v>
      </c>
      <c r="E4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4" spans="1:5" x14ac:dyDescent="0.45">
      <c r="A4954" s="61" t="s">
        <v>253</v>
      </c>
      <c r="B4954" s="62" t="s">
        <v>93</v>
      </c>
      <c r="C4954" s="63">
        <v>40431.83</v>
      </c>
      <c r="D4954" s="64">
        <v>45519</v>
      </c>
      <c r="E4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5" spans="1:5" x14ac:dyDescent="0.45">
      <c r="A4955" s="61" t="s">
        <v>253</v>
      </c>
      <c r="B4955" s="62" t="s">
        <v>94</v>
      </c>
      <c r="C4955" s="63">
        <v>10598.78</v>
      </c>
      <c r="D4955" s="64">
        <v>45519</v>
      </c>
      <c r="E4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6" spans="1:5" x14ac:dyDescent="0.45">
      <c r="A4956" s="61" t="s">
        <v>253</v>
      </c>
      <c r="B4956" s="62" t="s">
        <v>95</v>
      </c>
      <c r="C4956" s="63">
        <v>543.44000000000005</v>
      </c>
      <c r="D4956" s="64">
        <v>45961</v>
      </c>
      <c r="E4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57" spans="1:5" x14ac:dyDescent="0.45">
      <c r="A4957" s="61" t="s">
        <v>253</v>
      </c>
      <c r="B4957" s="62" t="s">
        <v>96</v>
      </c>
      <c r="C4957" s="63">
        <v>142.46</v>
      </c>
      <c r="D4957" s="64">
        <v>45961</v>
      </c>
      <c r="E4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58" spans="1:5" x14ac:dyDescent="0.45">
      <c r="A4958" s="61" t="s">
        <v>254</v>
      </c>
      <c r="B4958" s="62" t="s">
        <v>47</v>
      </c>
      <c r="C4958" s="63">
        <v>6358.52</v>
      </c>
      <c r="D4958" s="64">
        <v>45519</v>
      </c>
      <c r="E4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59" spans="1:5" x14ac:dyDescent="0.45">
      <c r="A4959" s="61" t="s">
        <v>254</v>
      </c>
      <c r="B4959" s="62" t="s">
        <v>49</v>
      </c>
      <c r="C4959" s="63">
        <v>6148.92</v>
      </c>
      <c r="D4959" s="64">
        <v>45519</v>
      </c>
      <c r="E4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60" spans="1:5" x14ac:dyDescent="0.45">
      <c r="A4960" s="61" t="s">
        <v>254</v>
      </c>
      <c r="B4960" s="62" t="s">
        <v>51</v>
      </c>
      <c r="C4960" s="63">
        <v>6148.92</v>
      </c>
      <c r="D4960" s="64">
        <v>45877</v>
      </c>
      <c r="E4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61" spans="1:5" x14ac:dyDescent="0.45">
      <c r="A4961" s="61" t="s">
        <v>254</v>
      </c>
      <c r="B4961" s="62" t="s">
        <v>53</v>
      </c>
      <c r="C4961" s="63">
        <v>7267.89</v>
      </c>
      <c r="D4961" s="64">
        <v>45519</v>
      </c>
      <c r="E4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62" spans="1:5" x14ac:dyDescent="0.45">
      <c r="A4962" s="61" t="s">
        <v>254</v>
      </c>
      <c r="B4962" s="62" t="s">
        <v>55</v>
      </c>
      <c r="C4962" s="63">
        <v>5697.6</v>
      </c>
      <c r="D4962" s="64">
        <v>45519</v>
      </c>
      <c r="E4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63" spans="1:5" x14ac:dyDescent="0.45">
      <c r="A4963" s="61" t="s">
        <v>254</v>
      </c>
      <c r="B4963" s="62" t="s">
        <v>57</v>
      </c>
      <c r="C4963" s="63">
        <v>11386.18</v>
      </c>
      <c r="D4963" s="64">
        <v>45877</v>
      </c>
      <c r="E4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64" spans="1:5" x14ac:dyDescent="0.45">
      <c r="A4964" s="61" t="s">
        <v>254</v>
      </c>
      <c r="B4964" s="62" t="s">
        <v>40</v>
      </c>
      <c r="C4964" s="63">
        <v>17008.41</v>
      </c>
      <c r="D4964" s="64">
        <v>44880</v>
      </c>
      <c r="E4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65" spans="1:5" x14ac:dyDescent="0.45">
      <c r="A4965" s="61" t="s">
        <v>254</v>
      </c>
      <c r="B4965" s="62" t="s">
        <v>41</v>
      </c>
      <c r="C4965" s="63">
        <v>17875.009999999998</v>
      </c>
      <c r="D4965" s="64">
        <v>44925</v>
      </c>
      <c r="E4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66" spans="1:5" x14ac:dyDescent="0.45">
      <c r="A4966" s="61" t="s">
        <v>254</v>
      </c>
      <c r="B4966" s="62" t="s">
        <v>42</v>
      </c>
      <c r="C4966" s="63">
        <v>15062.85</v>
      </c>
      <c r="D4966" s="64">
        <v>45140</v>
      </c>
      <c r="E4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67" spans="1:5" x14ac:dyDescent="0.45">
      <c r="A4967" s="61" t="s">
        <v>254</v>
      </c>
      <c r="B4967" s="62" t="s">
        <v>43</v>
      </c>
      <c r="C4967" s="63">
        <v>19051.95</v>
      </c>
      <c r="D4967" s="64">
        <v>45504</v>
      </c>
      <c r="E4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68" spans="1:5" x14ac:dyDescent="0.45">
      <c r="A4968" s="61" t="s">
        <v>254</v>
      </c>
      <c r="B4968" s="62" t="s">
        <v>44</v>
      </c>
      <c r="C4968" s="63">
        <v>19051.95</v>
      </c>
      <c r="D4968" s="64">
        <v>45877</v>
      </c>
      <c r="E4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69" spans="1:5" x14ac:dyDescent="0.45">
      <c r="A4969" s="61" t="s">
        <v>254</v>
      </c>
      <c r="B4969" s="62" t="s">
        <v>45</v>
      </c>
      <c r="C4969" s="63">
        <v>8461.94</v>
      </c>
      <c r="D4969" s="64">
        <v>45412</v>
      </c>
      <c r="E4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70" spans="1:5" x14ac:dyDescent="0.45">
      <c r="A4970" s="61" t="s">
        <v>254</v>
      </c>
      <c r="B4970" s="62" t="s">
        <v>66</v>
      </c>
      <c r="C4970" s="63">
        <v>6055.1</v>
      </c>
      <c r="D4970" s="64">
        <v>44985</v>
      </c>
      <c r="E4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71" spans="1:5" x14ac:dyDescent="0.45">
      <c r="A4971" s="61" t="s">
        <v>254</v>
      </c>
      <c r="B4971" s="62" t="s">
        <v>68</v>
      </c>
      <c r="C4971" s="63">
        <v>14126.68</v>
      </c>
      <c r="D4971" s="64">
        <v>44985</v>
      </c>
      <c r="E4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72" spans="1:5" x14ac:dyDescent="0.45">
      <c r="A4972" s="61" t="s">
        <v>254</v>
      </c>
      <c r="B4972" s="62" t="s">
        <v>70</v>
      </c>
      <c r="C4972" s="63">
        <v>10628.28</v>
      </c>
      <c r="D4972" s="64">
        <v>45140</v>
      </c>
      <c r="E4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73" spans="1:5" x14ac:dyDescent="0.45">
      <c r="A4973" s="61" t="s">
        <v>254</v>
      </c>
      <c r="B4973" s="62" t="s">
        <v>72</v>
      </c>
      <c r="C4973" s="63">
        <v>16653.13</v>
      </c>
      <c r="D4973" s="64">
        <v>45488</v>
      </c>
      <c r="E4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74" spans="1:5" x14ac:dyDescent="0.45">
      <c r="A4974" s="61" t="s">
        <v>254</v>
      </c>
      <c r="B4974" s="62" t="s">
        <v>74</v>
      </c>
      <c r="C4974" s="63">
        <v>18426.150000000001</v>
      </c>
      <c r="D4974" s="64">
        <v>45853</v>
      </c>
      <c r="E4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5" spans="1:5" x14ac:dyDescent="0.45">
      <c r="A4975" s="61" t="s">
        <v>254</v>
      </c>
      <c r="B4975" s="62" t="s">
        <v>76</v>
      </c>
      <c r="C4975" s="63">
        <v>2403.42</v>
      </c>
      <c r="D4975" s="64">
        <v>45853</v>
      </c>
      <c r="E4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6" spans="1:5" x14ac:dyDescent="0.45">
      <c r="A4976" s="61" t="s">
        <v>254</v>
      </c>
      <c r="B4976" s="62" t="s">
        <v>78</v>
      </c>
      <c r="C4976" s="63">
        <v>2286.39</v>
      </c>
      <c r="D4976" s="64">
        <v>45853</v>
      </c>
      <c r="E4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7" spans="1:5" x14ac:dyDescent="0.45">
      <c r="A4977" s="61" t="s">
        <v>254</v>
      </c>
      <c r="B4977" s="62" t="s">
        <v>80</v>
      </c>
      <c r="C4977" s="63">
        <v>4590.17</v>
      </c>
      <c r="D4977" s="64">
        <v>45541</v>
      </c>
      <c r="E4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8" spans="1:5" x14ac:dyDescent="0.45">
      <c r="A4978" s="61" t="s">
        <v>254</v>
      </c>
      <c r="B4978" s="62" t="s">
        <v>81</v>
      </c>
      <c r="C4978" s="63">
        <v>5775.79</v>
      </c>
      <c r="D4978" s="64">
        <v>45519</v>
      </c>
      <c r="E4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79" spans="1:5" x14ac:dyDescent="0.45">
      <c r="A4979" s="61" t="s">
        <v>254</v>
      </c>
      <c r="B4979" s="62" t="s">
        <v>83</v>
      </c>
      <c r="C4979" s="63">
        <v>5599.76</v>
      </c>
      <c r="D4979" s="64">
        <v>45519</v>
      </c>
      <c r="E4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0" spans="1:5" x14ac:dyDescent="0.45">
      <c r="A4980" s="61" t="s">
        <v>254</v>
      </c>
      <c r="B4980" s="62" t="s">
        <v>85</v>
      </c>
      <c r="C4980" s="63">
        <v>5599.76</v>
      </c>
      <c r="D4980" s="64">
        <v>45877</v>
      </c>
      <c r="E4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81" spans="1:5" x14ac:dyDescent="0.45">
      <c r="A4981" s="61" t="s">
        <v>254</v>
      </c>
      <c r="B4981" s="62" t="s">
        <v>87</v>
      </c>
      <c r="C4981" s="63">
        <v>8526.91</v>
      </c>
      <c r="D4981" s="64">
        <v>45519</v>
      </c>
      <c r="E4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2" spans="1:5" x14ac:dyDescent="0.45">
      <c r="A4982" s="61" t="s">
        <v>254</v>
      </c>
      <c r="B4982" s="62" t="s">
        <v>89</v>
      </c>
      <c r="C4982" s="63">
        <v>5628.33</v>
      </c>
      <c r="D4982" s="64">
        <v>45519</v>
      </c>
      <c r="E4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3" spans="1:5" x14ac:dyDescent="0.45">
      <c r="A4983" s="61" t="s">
        <v>254</v>
      </c>
      <c r="B4983" s="62" t="s">
        <v>91</v>
      </c>
      <c r="C4983" s="63">
        <v>5628.33</v>
      </c>
      <c r="D4983" s="64">
        <v>45762</v>
      </c>
      <c r="E4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4" spans="1:5" x14ac:dyDescent="0.45">
      <c r="A4984" s="61" t="s">
        <v>254</v>
      </c>
      <c r="B4984" s="62" t="s">
        <v>93</v>
      </c>
      <c r="C4984" s="63">
        <v>53522.96</v>
      </c>
      <c r="D4984" s="64">
        <v>45519</v>
      </c>
      <c r="E4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5" spans="1:5" x14ac:dyDescent="0.45">
      <c r="A4985" s="61" t="s">
        <v>254</v>
      </c>
      <c r="B4985" s="62" t="s">
        <v>95</v>
      </c>
      <c r="C4985" s="63">
        <v>719.39</v>
      </c>
      <c r="D4985" s="64">
        <v>45961</v>
      </c>
      <c r="E4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86" spans="1:5" x14ac:dyDescent="0.45">
      <c r="A4986" s="61" t="s">
        <v>255</v>
      </c>
      <c r="B4986" s="62" t="s">
        <v>47</v>
      </c>
      <c r="C4986" s="63">
        <v>6263.93</v>
      </c>
      <c r="D4986" s="64">
        <v>45519</v>
      </c>
      <c r="E4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7" spans="1:5" x14ac:dyDescent="0.45">
      <c r="A4987" s="61" t="s">
        <v>255</v>
      </c>
      <c r="B4987" s="62" t="s">
        <v>49</v>
      </c>
      <c r="C4987" s="63">
        <v>6057.44</v>
      </c>
      <c r="D4987" s="64">
        <v>45519</v>
      </c>
      <c r="E4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88" spans="1:5" x14ac:dyDescent="0.45">
      <c r="A4988" s="61" t="s">
        <v>255</v>
      </c>
      <c r="B4988" s="62" t="s">
        <v>51</v>
      </c>
      <c r="C4988" s="63">
        <v>6057.44</v>
      </c>
      <c r="D4988" s="64">
        <v>45877</v>
      </c>
      <c r="E4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89" spans="1:5" x14ac:dyDescent="0.45">
      <c r="A4989" s="61" t="s">
        <v>255</v>
      </c>
      <c r="B4989" s="62" t="s">
        <v>53</v>
      </c>
      <c r="C4989" s="63">
        <v>7159.77</v>
      </c>
      <c r="D4989" s="64">
        <v>45519</v>
      </c>
      <c r="E4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90" spans="1:5" x14ac:dyDescent="0.45">
      <c r="A4990" s="61" t="s">
        <v>255</v>
      </c>
      <c r="B4990" s="62" t="s">
        <v>55</v>
      </c>
      <c r="C4990" s="63">
        <v>5612.84</v>
      </c>
      <c r="D4990" s="64">
        <v>45519</v>
      </c>
      <c r="E4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4991" spans="1:5" x14ac:dyDescent="0.45">
      <c r="A4991" s="61" t="s">
        <v>255</v>
      </c>
      <c r="B4991" s="62" t="s">
        <v>57</v>
      </c>
      <c r="C4991" s="63">
        <v>11216.79</v>
      </c>
      <c r="D4991" s="64">
        <v>45877</v>
      </c>
      <c r="E4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92" spans="1:5" x14ac:dyDescent="0.45">
      <c r="A4992" s="61" t="s">
        <v>255</v>
      </c>
      <c r="B4992" s="62" t="s">
        <v>40</v>
      </c>
      <c r="C4992" s="63">
        <v>16755.38</v>
      </c>
      <c r="D4992" s="64">
        <v>44880</v>
      </c>
      <c r="E4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93" spans="1:5" x14ac:dyDescent="0.45">
      <c r="A4993" s="61" t="s">
        <v>255</v>
      </c>
      <c r="B4993" s="62" t="s">
        <v>41</v>
      </c>
      <c r="C4993" s="63">
        <v>17609.09</v>
      </c>
      <c r="D4993" s="64">
        <v>44925</v>
      </c>
      <c r="E4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94" spans="1:5" x14ac:dyDescent="0.45">
      <c r="A4994" s="61" t="s">
        <v>255</v>
      </c>
      <c r="B4994" s="62" t="s">
        <v>42</v>
      </c>
      <c r="C4994" s="63">
        <v>14838.76</v>
      </c>
      <c r="D4994" s="64">
        <v>45140</v>
      </c>
      <c r="E4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95" spans="1:5" x14ac:dyDescent="0.45">
      <c r="A4995" s="61" t="s">
        <v>255</v>
      </c>
      <c r="B4995" s="62" t="s">
        <v>43</v>
      </c>
      <c r="C4995" s="63">
        <v>18768.52</v>
      </c>
      <c r="D4995" s="64">
        <v>45504</v>
      </c>
      <c r="E4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96" spans="1:5" x14ac:dyDescent="0.45">
      <c r="A4996" s="61" t="s">
        <v>255</v>
      </c>
      <c r="B4996" s="62" t="s">
        <v>44</v>
      </c>
      <c r="C4996" s="63">
        <v>18768.52</v>
      </c>
      <c r="D4996" s="64">
        <v>45877</v>
      </c>
      <c r="E4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4997" spans="1:5" x14ac:dyDescent="0.45">
      <c r="A4997" s="61" t="s">
        <v>255</v>
      </c>
      <c r="B4997" s="62" t="s">
        <v>45</v>
      </c>
      <c r="C4997" s="63">
        <v>8336.0499999999993</v>
      </c>
      <c r="D4997" s="64">
        <v>45412</v>
      </c>
      <c r="E4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4998" spans="1:5" x14ac:dyDescent="0.45">
      <c r="A4998" s="61" t="s">
        <v>255</v>
      </c>
      <c r="B4998" s="62" t="s">
        <v>66</v>
      </c>
      <c r="C4998" s="63">
        <v>5965.02</v>
      </c>
      <c r="D4998" s="64">
        <v>44985</v>
      </c>
      <c r="E4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4999" spans="1:5" x14ac:dyDescent="0.45">
      <c r="A4999" s="61" t="s">
        <v>255</v>
      </c>
      <c r="B4999" s="62" t="s">
        <v>68</v>
      </c>
      <c r="C4999" s="63">
        <v>13916.52</v>
      </c>
      <c r="D4999" s="64">
        <v>44985</v>
      </c>
      <c r="E4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00" spans="1:5" x14ac:dyDescent="0.45">
      <c r="A5000" s="61" t="s">
        <v>255</v>
      </c>
      <c r="B5000" s="62" t="s">
        <v>70</v>
      </c>
      <c r="C5000" s="63">
        <v>10470.17</v>
      </c>
      <c r="D5000" s="64">
        <v>45127</v>
      </c>
      <c r="E5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01" spans="1:5" x14ac:dyDescent="0.45">
      <c r="A5001" s="61" t="s">
        <v>255</v>
      </c>
      <c r="B5001" s="62" t="s">
        <v>72</v>
      </c>
      <c r="C5001" s="63">
        <v>16405.39</v>
      </c>
      <c r="D5001" s="64">
        <v>45488</v>
      </c>
      <c r="E5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02" spans="1:5" x14ac:dyDescent="0.45">
      <c r="A5002" s="61" t="s">
        <v>255</v>
      </c>
      <c r="B5002" s="62" t="s">
        <v>74</v>
      </c>
      <c r="C5002" s="63">
        <v>18152.03</v>
      </c>
      <c r="D5002" s="64">
        <v>45853</v>
      </c>
      <c r="E5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3" spans="1:5" x14ac:dyDescent="0.45">
      <c r="A5003" s="61" t="s">
        <v>255</v>
      </c>
      <c r="B5003" s="62" t="s">
        <v>76</v>
      </c>
      <c r="C5003" s="63">
        <v>2367.66</v>
      </c>
      <c r="D5003" s="64">
        <v>45853</v>
      </c>
      <c r="E5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4" spans="1:5" x14ac:dyDescent="0.45">
      <c r="A5004" s="61" t="s">
        <v>255</v>
      </c>
      <c r="B5004" s="62" t="s">
        <v>78</v>
      </c>
      <c r="C5004" s="63">
        <v>2252.37</v>
      </c>
      <c r="D5004" s="64">
        <v>45853</v>
      </c>
      <c r="E5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5" spans="1:5" x14ac:dyDescent="0.45">
      <c r="A5005" s="61" t="s">
        <v>255</v>
      </c>
      <c r="B5005" s="62" t="s">
        <v>80</v>
      </c>
      <c r="C5005" s="63">
        <v>4521.8900000000003</v>
      </c>
      <c r="D5005" s="64">
        <v>45541</v>
      </c>
      <c r="E5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6" spans="1:5" x14ac:dyDescent="0.45">
      <c r="A5006" s="61" t="s">
        <v>255</v>
      </c>
      <c r="B5006" s="62" t="s">
        <v>81</v>
      </c>
      <c r="C5006" s="63">
        <v>5689.87</v>
      </c>
      <c r="D5006" s="64">
        <v>45519</v>
      </c>
      <c r="E5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7" spans="1:5" x14ac:dyDescent="0.45">
      <c r="A5007" s="61" t="s">
        <v>255</v>
      </c>
      <c r="B5007" s="62" t="s">
        <v>83</v>
      </c>
      <c r="C5007" s="63">
        <v>5516.45</v>
      </c>
      <c r="D5007" s="64">
        <v>45519</v>
      </c>
      <c r="E5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08" spans="1:5" x14ac:dyDescent="0.45">
      <c r="A5008" s="61" t="s">
        <v>255</v>
      </c>
      <c r="B5008" s="62" t="s">
        <v>85</v>
      </c>
      <c r="C5008" s="63">
        <v>5516.45</v>
      </c>
      <c r="D5008" s="64">
        <v>45877</v>
      </c>
      <c r="E5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09" spans="1:5" x14ac:dyDescent="0.45">
      <c r="A5009" s="61" t="s">
        <v>255</v>
      </c>
      <c r="B5009" s="62" t="s">
        <v>87</v>
      </c>
      <c r="C5009" s="63">
        <v>8400.0499999999993</v>
      </c>
      <c r="D5009" s="64">
        <v>45519</v>
      </c>
      <c r="E5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0" spans="1:5" x14ac:dyDescent="0.45">
      <c r="A5010" s="61" t="s">
        <v>255</v>
      </c>
      <c r="B5010" s="62" t="s">
        <v>89</v>
      </c>
      <c r="C5010" s="63">
        <v>5544.6</v>
      </c>
      <c r="D5010" s="64">
        <v>45519</v>
      </c>
      <c r="E5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1" spans="1:5" x14ac:dyDescent="0.45">
      <c r="A5011" s="61" t="s">
        <v>255</v>
      </c>
      <c r="B5011" s="62" t="s">
        <v>91</v>
      </c>
      <c r="C5011" s="63">
        <v>5544.6</v>
      </c>
      <c r="D5011" s="64">
        <v>45762</v>
      </c>
      <c r="E5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2" spans="1:5" x14ac:dyDescent="0.45">
      <c r="A5012" s="61" t="s">
        <v>255</v>
      </c>
      <c r="B5012" s="62" t="s">
        <v>93</v>
      </c>
      <c r="C5012" s="63">
        <v>52726.71</v>
      </c>
      <c r="D5012" s="64">
        <v>45519</v>
      </c>
      <c r="E5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3" spans="1:5" x14ac:dyDescent="0.45">
      <c r="A5013" s="61" t="s">
        <v>255</v>
      </c>
      <c r="B5013" s="62" t="s">
        <v>95</v>
      </c>
      <c r="C5013" s="63">
        <v>708.69</v>
      </c>
      <c r="D5013" s="64">
        <v>45961</v>
      </c>
      <c r="E5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14" spans="1:5" x14ac:dyDescent="0.45">
      <c r="A5014" s="61" t="s">
        <v>256</v>
      </c>
      <c r="B5014" s="62" t="s">
        <v>47</v>
      </c>
      <c r="C5014" s="63">
        <v>8409.7099999999991</v>
      </c>
      <c r="D5014" s="64">
        <v>45519</v>
      </c>
      <c r="E5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5" spans="1:5" x14ac:dyDescent="0.45">
      <c r="A5015" s="61" t="s">
        <v>256</v>
      </c>
      <c r="B5015" s="62" t="s">
        <v>49</v>
      </c>
      <c r="C5015" s="63">
        <v>8132.49</v>
      </c>
      <c r="D5015" s="64">
        <v>45519</v>
      </c>
      <c r="E5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6" spans="1:5" x14ac:dyDescent="0.45">
      <c r="A5016" s="61" t="s">
        <v>256</v>
      </c>
      <c r="B5016" s="62" t="s">
        <v>51</v>
      </c>
      <c r="C5016" s="63">
        <v>8132.49</v>
      </c>
      <c r="D5016" s="64">
        <v>45877</v>
      </c>
      <c r="E5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17" spans="1:5" x14ac:dyDescent="0.45">
      <c r="A5017" s="61" t="s">
        <v>256</v>
      </c>
      <c r="B5017" s="62" t="s">
        <v>53</v>
      </c>
      <c r="C5017" s="63">
        <v>9612.44</v>
      </c>
      <c r="D5017" s="64">
        <v>45519</v>
      </c>
      <c r="E5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8" spans="1:5" x14ac:dyDescent="0.45">
      <c r="A5018" s="61" t="s">
        <v>256</v>
      </c>
      <c r="B5018" s="62" t="s">
        <v>55</v>
      </c>
      <c r="C5018" s="63">
        <v>7535.59</v>
      </c>
      <c r="D5018" s="64">
        <v>45519</v>
      </c>
      <c r="E5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19" spans="1:5" x14ac:dyDescent="0.45">
      <c r="A5019" s="61" t="s">
        <v>256</v>
      </c>
      <c r="B5019" s="62" t="s">
        <v>57</v>
      </c>
      <c r="C5019" s="63">
        <v>15059.23</v>
      </c>
      <c r="D5019" s="64">
        <v>45877</v>
      </c>
      <c r="E5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20" spans="1:5" x14ac:dyDescent="0.45">
      <c r="A5020" s="61" t="s">
        <v>256</v>
      </c>
      <c r="B5020" s="62" t="s">
        <v>40</v>
      </c>
      <c r="C5020" s="63">
        <v>22495.14</v>
      </c>
      <c r="D5020" s="64">
        <v>44880</v>
      </c>
      <c r="E5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21" spans="1:5" x14ac:dyDescent="0.45">
      <c r="A5021" s="61" t="s">
        <v>256</v>
      </c>
      <c r="B5021" s="62" t="s">
        <v>41</v>
      </c>
      <c r="C5021" s="63">
        <v>23641.3</v>
      </c>
      <c r="D5021" s="64">
        <v>44925</v>
      </c>
      <c r="E5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22" spans="1:5" x14ac:dyDescent="0.45">
      <c r="A5022" s="61" t="s">
        <v>256</v>
      </c>
      <c r="B5022" s="62" t="s">
        <v>42</v>
      </c>
      <c r="C5022" s="63">
        <v>19921.96</v>
      </c>
      <c r="D5022" s="64">
        <v>45140</v>
      </c>
      <c r="E5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23" spans="1:5" x14ac:dyDescent="0.45">
      <c r="A5023" s="61" t="s">
        <v>256</v>
      </c>
      <c r="B5023" s="62" t="s">
        <v>43</v>
      </c>
      <c r="C5023" s="63">
        <v>25197.9</v>
      </c>
      <c r="D5023" s="64">
        <v>45504</v>
      </c>
      <c r="E5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24" spans="1:5" x14ac:dyDescent="0.45">
      <c r="A5024" s="61" t="s">
        <v>256</v>
      </c>
      <c r="B5024" s="62" t="s">
        <v>44</v>
      </c>
      <c r="C5024" s="63">
        <v>25197.9</v>
      </c>
      <c r="D5024" s="64">
        <v>45877</v>
      </c>
      <c r="E5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25" spans="1:5" x14ac:dyDescent="0.45">
      <c r="A5025" s="61" t="s">
        <v>256</v>
      </c>
      <c r="B5025" s="62" t="s">
        <v>45</v>
      </c>
      <c r="C5025" s="63">
        <v>11191.67</v>
      </c>
      <c r="D5025" s="64">
        <v>45412</v>
      </c>
      <c r="E5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26" spans="1:5" x14ac:dyDescent="0.45">
      <c r="A5026" s="61" t="s">
        <v>256</v>
      </c>
      <c r="B5026" s="62" t="s">
        <v>66</v>
      </c>
      <c r="C5026" s="63">
        <v>8008.41</v>
      </c>
      <c r="D5026" s="64">
        <v>44985</v>
      </c>
      <c r="E5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27" spans="1:5" x14ac:dyDescent="0.45">
      <c r="A5027" s="61" t="s">
        <v>256</v>
      </c>
      <c r="B5027" s="62" t="s">
        <v>68</v>
      </c>
      <c r="C5027" s="63">
        <v>18683.79</v>
      </c>
      <c r="D5027" s="64">
        <v>44985</v>
      </c>
      <c r="E5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28" spans="1:5" x14ac:dyDescent="0.45">
      <c r="A5028" s="61" t="s">
        <v>256</v>
      </c>
      <c r="B5028" s="62" t="s">
        <v>70</v>
      </c>
      <c r="C5028" s="63">
        <v>14056.85</v>
      </c>
      <c r="D5028" s="64">
        <v>45127</v>
      </c>
      <c r="E5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29" spans="1:5" x14ac:dyDescent="0.45">
      <c r="A5029" s="61" t="s">
        <v>256</v>
      </c>
      <c r="B5029" s="62" t="s">
        <v>72</v>
      </c>
      <c r="C5029" s="63">
        <v>22025.25</v>
      </c>
      <c r="D5029" s="64">
        <v>45488</v>
      </c>
      <c r="E5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30" spans="1:5" x14ac:dyDescent="0.45">
      <c r="A5030" s="61" t="s">
        <v>256</v>
      </c>
      <c r="B5030" s="62" t="s">
        <v>74</v>
      </c>
      <c r="C5030" s="63">
        <v>24370.22</v>
      </c>
      <c r="D5030" s="64">
        <v>45853</v>
      </c>
      <c r="E5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1" spans="1:5" x14ac:dyDescent="0.45">
      <c r="A5031" s="61" t="s">
        <v>256</v>
      </c>
      <c r="B5031" s="62" t="s">
        <v>76</v>
      </c>
      <c r="C5031" s="63">
        <v>3178.74</v>
      </c>
      <c r="D5031" s="64">
        <v>45853</v>
      </c>
      <c r="E5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2" spans="1:5" x14ac:dyDescent="0.45">
      <c r="A5032" s="61" t="s">
        <v>256</v>
      </c>
      <c r="B5032" s="62" t="s">
        <v>78</v>
      </c>
      <c r="C5032" s="63">
        <v>3023.95</v>
      </c>
      <c r="D5032" s="64">
        <v>45853</v>
      </c>
      <c r="E5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3" spans="1:5" x14ac:dyDescent="0.45">
      <c r="A5033" s="61" t="s">
        <v>256</v>
      </c>
      <c r="B5033" s="62" t="s">
        <v>80</v>
      </c>
      <c r="C5033" s="63">
        <v>6070.91</v>
      </c>
      <c r="D5033" s="64">
        <v>45541</v>
      </c>
      <c r="E5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4" spans="1:5" x14ac:dyDescent="0.45">
      <c r="A5034" s="61" t="s">
        <v>256</v>
      </c>
      <c r="B5034" s="62" t="s">
        <v>81</v>
      </c>
      <c r="C5034" s="63">
        <v>7639</v>
      </c>
      <c r="D5034" s="64">
        <v>45519</v>
      </c>
      <c r="E5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5" spans="1:5" x14ac:dyDescent="0.45">
      <c r="A5035" s="61" t="s">
        <v>256</v>
      </c>
      <c r="B5035" s="62" t="s">
        <v>83</v>
      </c>
      <c r="C5035" s="63">
        <v>7406.18</v>
      </c>
      <c r="D5035" s="64">
        <v>45519</v>
      </c>
      <c r="E5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6" spans="1:5" x14ac:dyDescent="0.45">
      <c r="A5036" s="61" t="s">
        <v>256</v>
      </c>
      <c r="B5036" s="62" t="s">
        <v>85</v>
      </c>
      <c r="C5036" s="63">
        <v>7406.18</v>
      </c>
      <c r="D5036" s="64">
        <v>45877</v>
      </c>
      <c r="E5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37" spans="1:5" x14ac:dyDescent="0.45">
      <c r="A5037" s="61" t="s">
        <v>256</v>
      </c>
      <c r="B5037" s="62" t="s">
        <v>87</v>
      </c>
      <c r="C5037" s="63">
        <v>11277.59</v>
      </c>
      <c r="D5037" s="64">
        <v>45519</v>
      </c>
      <c r="E5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8" spans="1:5" x14ac:dyDescent="0.45">
      <c r="A5038" s="61" t="s">
        <v>256</v>
      </c>
      <c r="B5038" s="62" t="s">
        <v>89</v>
      </c>
      <c r="C5038" s="63">
        <v>7443.96</v>
      </c>
      <c r="D5038" s="64">
        <v>45519</v>
      </c>
      <c r="E5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39" spans="1:5" x14ac:dyDescent="0.45">
      <c r="A5039" s="61" t="s">
        <v>256</v>
      </c>
      <c r="B5039" s="62" t="s">
        <v>91</v>
      </c>
      <c r="C5039" s="63">
        <v>7443.96</v>
      </c>
      <c r="D5039" s="64">
        <v>45762</v>
      </c>
      <c r="E5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0" spans="1:5" x14ac:dyDescent="0.45">
      <c r="A5040" s="61" t="s">
        <v>256</v>
      </c>
      <c r="B5040" s="62" t="s">
        <v>93</v>
      </c>
      <c r="C5040" s="63">
        <v>70788.88</v>
      </c>
      <c r="D5040" s="64">
        <v>45519</v>
      </c>
      <c r="E5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1" spans="1:5" x14ac:dyDescent="0.45">
      <c r="A5041" s="61" t="s">
        <v>256</v>
      </c>
      <c r="B5041" s="62" t="s">
        <v>95</v>
      </c>
      <c r="C5041" s="63">
        <v>951.46</v>
      </c>
      <c r="D5041" s="64">
        <v>45961</v>
      </c>
      <c r="E5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42" spans="1:5" x14ac:dyDescent="0.45">
      <c r="A5042" s="61" t="s">
        <v>257</v>
      </c>
      <c r="B5042" s="62" t="s">
        <v>47</v>
      </c>
      <c r="C5042" s="63">
        <v>188712.43</v>
      </c>
      <c r="D5042" s="64">
        <v>45519</v>
      </c>
      <c r="E5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3" spans="1:5" x14ac:dyDescent="0.45">
      <c r="A5043" s="61" t="s">
        <v>257</v>
      </c>
      <c r="B5043" s="62" t="s">
        <v>48</v>
      </c>
      <c r="C5043" s="63">
        <v>50861.79</v>
      </c>
      <c r="D5043" s="64">
        <v>45519</v>
      </c>
      <c r="E5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4" spans="1:5" x14ac:dyDescent="0.45">
      <c r="A5044" s="61" t="s">
        <v>257</v>
      </c>
      <c r="B5044" s="62" t="s">
        <v>49</v>
      </c>
      <c r="C5044" s="63">
        <v>182491.59</v>
      </c>
      <c r="D5044" s="64">
        <v>45519</v>
      </c>
      <c r="E5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5" spans="1:5" x14ac:dyDescent="0.45">
      <c r="A5045" s="61" t="s">
        <v>257</v>
      </c>
      <c r="B5045" s="62" t="s">
        <v>50</v>
      </c>
      <c r="C5045" s="63">
        <v>49185.15</v>
      </c>
      <c r="D5045" s="64">
        <v>45519</v>
      </c>
      <c r="E5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6" spans="1:5" x14ac:dyDescent="0.45">
      <c r="A5046" s="61" t="s">
        <v>257</v>
      </c>
      <c r="B5046" s="62" t="s">
        <v>51</v>
      </c>
      <c r="C5046" s="63">
        <v>182491.59</v>
      </c>
      <c r="D5046" s="64">
        <v>45877</v>
      </c>
      <c r="E5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47" spans="1:5" x14ac:dyDescent="0.45">
      <c r="A5047" s="61" t="s">
        <v>257</v>
      </c>
      <c r="B5047" s="62" t="s">
        <v>52</v>
      </c>
      <c r="C5047" s="63">
        <v>49185.15</v>
      </c>
      <c r="D5047" s="64">
        <v>45877</v>
      </c>
      <c r="E5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48" spans="1:5" x14ac:dyDescent="0.45">
      <c r="A5048" s="61" t="s">
        <v>257</v>
      </c>
      <c r="B5048" s="62" t="s">
        <v>53</v>
      </c>
      <c r="C5048" s="63">
        <v>215701.26</v>
      </c>
      <c r="D5048" s="64">
        <v>45519</v>
      </c>
      <c r="E5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49" spans="1:5" x14ac:dyDescent="0.45">
      <c r="A5049" s="61" t="s">
        <v>257</v>
      </c>
      <c r="B5049" s="62" t="s">
        <v>54</v>
      </c>
      <c r="C5049" s="63">
        <v>55983.45</v>
      </c>
      <c r="D5049" s="64">
        <v>45519</v>
      </c>
      <c r="E5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50" spans="1:5" x14ac:dyDescent="0.45">
      <c r="A5050" s="61" t="s">
        <v>257</v>
      </c>
      <c r="B5050" s="62" t="s">
        <v>55</v>
      </c>
      <c r="C5050" s="63">
        <v>169097.17</v>
      </c>
      <c r="D5050" s="64">
        <v>45519</v>
      </c>
      <c r="E5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51" spans="1:5" x14ac:dyDescent="0.45">
      <c r="A5051" s="61" t="s">
        <v>257</v>
      </c>
      <c r="B5051" s="62" t="s">
        <v>56</v>
      </c>
      <c r="C5051" s="63">
        <v>43887.75</v>
      </c>
      <c r="D5051" s="64">
        <v>45519</v>
      </c>
      <c r="E5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52" spans="1:5" x14ac:dyDescent="0.45">
      <c r="A5052" s="61" t="s">
        <v>257</v>
      </c>
      <c r="B5052" s="62" t="s">
        <v>57</v>
      </c>
      <c r="C5052" s="63">
        <v>337926.40000000002</v>
      </c>
      <c r="D5052" s="64">
        <v>45877</v>
      </c>
      <c r="E5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53" spans="1:5" x14ac:dyDescent="0.45">
      <c r="A5053" s="61" t="s">
        <v>257</v>
      </c>
      <c r="B5053" s="62" t="s">
        <v>58</v>
      </c>
      <c r="C5053" s="63">
        <v>87705.96</v>
      </c>
      <c r="D5053" s="64">
        <v>45877</v>
      </c>
      <c r="E5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54" spans="1:5" x14ac:dyDescent="0.45">
      <c r="A5054" s="61" t="s">
        <v>257</v>
      </c>
      <c r="B5054" s="62" t="s">
        <v>40</v>
      </c>
      <c r="C5054" s="63">
        <v>503163.15</v>
      </c>
      <c r="D5054" s="64">
        <v>44880</v>
      </c>
      <c r="E5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55" spans="1:5" x14ac:dyDescent="0.45">
      <c r="A5055" s="61" t="s">
        <v>257</v>
      </c>
      <c r="B5055" s="62" t="s">
        <v>59</v>
      </c>
      <c r="C5055" s="63">
        <v>112089.25</v>
      </c>
      <c r="D5055" s="64">
        <v>44880</v>
      </c>
      <c r="E5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56" spans="1:5" x14ac:dyDescent="0.45">
      <c r="A5056" s="61" t="s">
        <v>257</v>
      </c>
      <c r="B5056" s="62" t="s">
        <v>41</v>
      </c>
      <c r="C5056" s="63">
        <v>528799.93000000005</v>
      </c>
      <c r="D5056" s="64">
        <v>44925</v>
      </c>
      <c r="E5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57" spans="1:5" x14ac:dyDescent="0.45">
      <c r="A5057" s="61" t="s">
        <v>257</v>
      </c>
      <c r="B5057" s="62" t="s">
        <v>60</v>
      </c>
      <c r="C5057" s="63">
        <v>117800.34</v>
      </c>
      <c r="D5057" s="64">
        <v>44925</v>
      </c>
      <c r="E5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58" spans="1:5" x14ac:dyDescent="0.45">
      <c r="A5058" s="61" t="s">
        <v>257</v>
      </c>
      <c r="B5058" s="62" t="s">
        <v>42</v>
      </c>
      <c r="C5058" s="63">
        <v>445607.1</v>
      </c>
      <c r="D5058" s="64">
        <v>45140</v>
      </c>
      <c r="E5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59" spans="1:5" x14ac:dyDescent="0.45">
      <c r="A5059" s="61" t="s">
        <v>257</v>
      </c>
      <c r="B5059" s="62" t="s">
        <v>61</v>
      </c>
      <c r="C5059" s="63">
        <v>99267.54</v>
      </c>
      <c r="D5059" s="64">
        <v>45140</v>
      </c>
      <c r="E5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0" spans="1:5" x14ac:dyDescent="0.45">
      <c r="A5060" s="61" t="s">
        <v>257</v>
      </c>
      <c r="B5060" s="62" t="s">
        <v>43</v>
      </c>
      <c r="C5060" s="63">
        <v>563617.48</v>
      </c>
      <c r="D5060" s="64">
        <v>45504</v>
      </c>
      <c r="E5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1" spans="1:5" x14ac:dyDescent="0.45">
      <c r="A5061" s="61" t="s">
        <v>257</v>
      </c>
      <c r="B5061" s="62" t="s">
        <v>62</v>
      </c>
      <c r="C5061" s="63">
        <v>178242.93</v>
      </c>
      <c r="D5061" s="64">
        <v>45504</v>
      </c>
      <c r="E5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2" spans="1:5" x14ac:dyDescent="0.45">
      <c r="A5062" s="61" t="s">
        <v>257</v>
      </c>
      <c r="B5062" s="62" t="s">
        <v>63</v>
      </c>
      <c r="C5062" s="63">
        <v>85549.54</v>
      </c>
      <c r="D5062" s="64">
        <v>45504</v>
      </c>
      <c r="E5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3" spans="1:5" x14ac:dyDescent="0.45">
      <c r="A5063" s="61" t="s">
        <v>257</v>
      </c>
      <c r="B5063" s="62" t="s">
        <v>44</v>
      </c>
      <c r="C5063" s="63">
        <v>563617.48</v>
      </c>
      <c r="D5063" s="64">
        <v>45877</v>
      </c>
      <c r="E5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64" spans="1:5" x14ac:dyDescent="0.45">
      <c r="A5064" s="61" t="s">
        <v>257</v>
      </c>
      <c r="B5064" s="62" t="s">
        <v>64</v>
      </c>
      <c r="C5064" s="63">
        <v>125556.62</v>
      </c>
      <c r="D5064" s="64">
        <v>45877</v>
      </c>
      <c r="E5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65" spans="1:5" x14ac:dyDescent="0.45">
      <c r="A5065" s="61" t="s">
        <v>257</v>
      </c>
      <c r="B5065" s="62" t="s">
        <v>45</v>
      </c>
      <c r="C5065" s="63">
        <v>255114.19</v>
      </c>
      <c r="D5065" s="64">
        <v>45412</v>
      </c>
      <c r="E5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6" spans="1:5" x14ac:dyDescent="0.45">
      <c r="A5066" s="61" t="s">
        <v>257</v>
      </c>
      <c r="B5066" s="62" t="s">
        <v>65</v>
      </c>
      <c r="C5066" s="63">
        <v>55766.07</v>
      </c>
      <c r="D5066" s="64">
        <v>45412</v>
      </c>
      <c r="E5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67" spans="1:5" x14ac:dyDescent="0.45">
      <c r="A5067" s="61" t="s">
        <v>257</v>
      </c>
      <c r="B5067" s="62" t="s">
        <v>66</v>
      </c>
      <c r="C5067" s="63">
        <v>179129.31</v>
      </c>
      <c r="D5067" s="64">
        <v>44985</v>
      </c>
      <c r="E5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68" spans="1:5" x14ac:dyDescent="0.45">
      <c r="A5068" s="61" t="s">
        <v>257</v>
      </c>
      <c r="B5068" s="62" t="s">
        <v>67</v>
      </c>
      <c r="C5068" s="63">
        <v>39904.49</v>
      </c>
      <c r="D5068" s="64">
        <v>44985</v>
      </c>
      <c r="E5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69" spans="1:5" x14ac:dyDescent="0.45">
      <c r="A5069" s="61" t="s">
        <v>257</v>
      </c>
      <c r="B5069" s="62" t="s">
        <v>68</v>
      </c>
      <c r="C5069" s="63">
        <v>417912.31</v>
      </c>
      <c r="D5069" s="64">
        <v>44985</v>
      </c>
      <c r="E5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70" spans="1:5" x14ac:dyDescent="0.45">
      <c r="A5070" s="61" t="s">
        <v>257</v>
      </c>
      <c r="B5070" s="62" t="s">
        <v>69</v>
      </c>
      <c r="C5070" s="63">
        <v>93098</v>
      </c>
      <c r="D5070" s="64">
        <v>44985</v>
      </c>
      <c r="E5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071" spans="1:5" x14ac:dyDescent="0.45">
      <c r="A5071" s="61" t="s">
        <v>257</v>
      </c>
      <c r="B5071" s="62" t="s">
        <v>70</v>
      </c>
      <c r="C5071" s="63">
        <v>314418.44</v>
      </c>
      <c r="D5071" s="64">
        <v>45140</v>
      </c>
      <c r="E5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72" spans="1:5" x14ac:dyDescent="0.45">
      <c r="A5072" s="61" t="s">
        <v>257</v>
      </c>
      <c r="B5072" s="62" t="s">
        <v>71</v>
      </c>
      <c r="C5072" s="63">
        <v>70042.740000000005</v>
      </c>
      <c r="D5072" s="64">
        <v>45140</v>
      </c>
      <c r="E5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73" spans="1:5" x14ac:dyDescent="0.45">
      <c r="A5073" s="61" t="s">
        <v>257</v>
      </c>
      <c r="B5073" s="62" t="s">
        <v>72</v>
      </c>
      <c r="C5073" s="63">
        <v>502065.9</v>
      </c>
      <c r="D5073" s="64">
        <v>45488</v>
      </c>
      <c r="E5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74" spans="1:5" x14ac:dyDescent="0.45">
      <c r="A5074" s="61" t="s">
        <v>257</v>
      </c>
      <c r="B5074" s="62" t="s">
        <v>73</v>
      </c>
      <c r="C5074" s="63">
        <v>109747.89</v>
      </c>
      <c r="D5074" s="64">
        <v>45488</v>
      </c>
      <c r="E5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075" spans="1:5" x14ac:dyDescent="0.45">
      <c r="A5075" s="61" t="s">
        <v>257</v>
      </c>
      <c r="B5075" s="62" t="s">
        <v>74</v>
      </c>
      <c r="C5075" s="63">
        <v>545104.32999999996</v>
      </c>
      <c r="D5075" s="64">
        <v>45853</v>
      </c>
      <c r="E5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76" spans="1:5" x14ac:dyDescent="0.45">
      <c r="A5076" s="61" t="s">
        <v>257</v>
      </c>
      <c r="B5076" s="62" t="s">
        <v>75</v>
      </c>
      <c r="C5076" s="63">
        <v>121432.46</v>
      </c>
      <c r="D5076" s="64">
        <v>45853</v>
      </c>
      <c r="E5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77" spans="1:5" x14ac:dyDescent="0.45">
      <c r="A5077" s="61" t="s">
        <v>257</v>
      </c>
      <c r="B5077" s="62" t="s">
        <v>76</v>
      </c>
      <c r="C5077" s="63">
        <v>71330.23</v>
      </c>
      <c r="D5077" s="64">
        <v>45853</v>
      </c>
      <c r="E5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78" spans="1:5" x14ac:dyDescent="0.45">
      <c r="A5078" s="61" t="s">
        <v>257</v>
      </c>
      <c r="B5078" s="62" t="s">
        <v>77</v>
      </c>
      <c r="C5078" s="63">
        <v>18513.16</v>
      </c>
      <c r="D5078" s="64">
        <v>45853</v>
      </c>
      <c r="E5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79" spans="1:5" x14ac:dyDescent="0.45">
      <c r="A5079" s="61" t="s">
        <v>257</v>
      </c>
      <c r="B5079" s="62" t="s">
        <v>78</v>
      </c>
      <c r="C5079" s="63">
        <v>67856.820000000007</v>
      </c>
      <c r="D5079" s="64">
        <v>45853</v>
      </c>
      <c r="E5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0" spans="1:5" x14ac:dyDescent="0.45">
      <c r="A5080" s="61" t="s">
        <v>257</v>
      </c>
      <c r="B5080" s="62" t="s">
        <v>79</v>
      </c>
      <c r="C5080" s="63">
        <v>17611.669999999998</v>
      </c>
      <c r="D5080" s="64">
        <v>45853</v>
      </c>
      <c r="E5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1" spans="1:5" x14ac:dyDescent="0.45">
      <c r="A5081" s="61" t="s">
        <v>257</v>
      </c>
      <c r="B5081" s="62" t="s">
        <v>80</v>
      </c>
      <c r="C5081" s="63">
        <v>175958.93</v>
      </c>
      <c r="D5081" s="64">
        <v>45541</v>
      </c>
      <c r="E5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2" spans="1:5" x14ac:dyDescent="0.45">
      <c r="A5082" s="61" t="s">
        <v>257</v>
      </c>
      <c r="B5082" s="62" t="s">
        <v>81</v>
      </c>
      <c r="C5082" s="63">
        <v>171417.67</v>
      </c>
      <c r="D5082" s="64">
        <v>45519</v>
      </c>
      <c r="E5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3" spans="1:5" x14ac:dyDescent="0.45">
      <c r="A5083" s="61" t="s">
        <v>257</v>
      </c>
      <c r="B5083" s="62" t="s">
        <v>82</v>
      </c>
      <c r="C5083" s="63">
        <v>46200.5</v>
      </c>
      <c r="D5083" s="64">
        <v>45519</v>
      </c>
      <c r="E5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4" spans="1:5" x14ac:dyDescent="0.45">
      <c r="A5084" s="61" t="s">
        <v>257</v>
      </c>
      <c r="B5084" s="62" t="s">
        <v>83</v>
      </c>
      <c r="C5084" s="63">
        <v>166193.35</v>
      </c>
      <c r="D5084" s="64">
        <v>45519</v>
      </c>
      <c r="E5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5" spans="1:5" x14ac:dyDescent="0.45">
      <c r="A5085" s="61" t="s">
        <v>257</v>
      </c>
      <c r="B5085" s="62" t="s">
        <v>84</v>
      </c>
      <c r="C5085" s="63">
        <v>44792.44</v>
      </c>
      <c r="D5085" s="64">
        <v>45519</v>
      </c>
      <c r="E5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6" spans="1:5" x14ac:dyDescent="0.45">
      <c r="A5086" s="61" t="s">
        <v>257</v>
      </c>
      <c r="B5086" s="62" t="s">
        <v>85</v>
      </c>
      <c r="C5086" s="63">
        <v>166193.35</v>
      </c>
      <c r="D5086" s="64">
        <v>45877</v>
      </c>
      <c r="E5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87" spans="1:5" x14ac:dyDescent="0.45">
      <c r="A5087" s="61" t="s">
        <v>257</v>
      </c>
      <c r="B5087" s="62" t="s">
        <v>86</v>
      </c>
      <c r="C5087" s="63">
        <v>44792.44</v>
      </c>
      <c r="D5087" s="64">
        <v>45877</v>
      </c>
      <c r="E5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88" spans="1:5" x14ac:dyDescent="0.45">
      <c r="A5088" s="61" t="s">
        <v>257</v>
      </c>
      <c r="B5088" s="62" t="s">
        <v>87</v>
      </c>
      <c r="C5088" s="63">
        <v>253067.07</v>
      </c>
      <c r="D5088" s="64">
        <v>45519</v>
      </c>
      <c r="E5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89" spans="1:5" x14ac:dyDescent="0.45">
      <c r="A5089" s="61" t="s">
        <v>257</v>
      </c>
      <c r="B5089" s="62" t="s">
        <v>88</v>
      </c>
      <c r="C5089" s="63">
        <v>65681.440000000002</v>
      </c>
      <c r="D5089" s="64">
        <v>45519</v>
      </c>
      <c r="E5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0" spans="1:5" x14ac:dyDescent="0.45">
      <c r="A5090" s="61" t="s">
        <v>257</v>
      </c>
      <c r="B5090" s="62" t="s">
        <v>89</v>
      </c>
      <c r="C5090" s="63">
        <v>167041.17000000001</v>
      </c>
      <c r="D5090" s="64">
        <v>45519</v>
      </c>
      <c r="E5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1" spans="1:5" x14ac:dyDescent="0.45">
      <c r="A5091" s="61" t="s">
        <v>257</v>
      </c>
      <c r="B5091" s="62" t="s">
        <v>90</v>
      </c>
      <c r="C5091" s="63">
        <v>43354.14</v>
      </c>
      <c r="D5091" s="64">
        <v>45519</v>
      </c>
      <c r="E5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2" spans="1:5" x14ac:dyDescent="0.45">
      <c r="A5092" s="61" t="s">
        <v>257</v>
      </c>
      <c r="B5092" s="62" t="s">
        <v>91</v>
      </c>
      <c r="C5092" s="63">
        <v>167041.17000000001</v>
      </c>
      <c r="D5092" s="64">
        <v>45762</v>
      </c>
      <c r="E5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3" spans="1:5" x14ac:dyDescent="0.45">
      <c r="A5093" s="61" t="s">
        <v>257</v>
      </c>
      <c r="B5093" s="62" t="s">
        <v>92</v>
      </c>
      <c r="C5093" s="63">
        <v>43354.14</v>
      </c>
      <c r="D5093" s="64">
        <v>45762</v>
      </c>
      <c r="E5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4" spans="1:5" x14ac:dyDescent="0.45">
      <c r="A5094" s="61" t="s">
        <v>257</v>
      </c>
      <c r="B5094" s="62" t="s">
        <v>93</v>
      </c>
      <c r="C5094" s="63">
        <v>1588489.17</v>
      </c>
      <c r="D5094" s="64">
        <v>45519</v>
      </c>
      <c r="E5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5" spans="1:5" x14ac:dyDescent="0.45">
      <c r="A5095" s="61" t="s">
        <v>257</v>
      </c>
      <c r="B5095" s="62" t="s">
        <v>94</v>
      </c>
      <c r="C5095" s="63">
        <v>412279.05</v>
      </c>
      <c r="D5095" s="64">
        <v>45519</v>
      </c>
      <c r="E5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6" spans="1:5" x14ac:dyDescent="0.45">
      <c r="A5096" s="61" t="s">
        <v>257</v>
      </c>
      <c r="B5096" s="62" t="s">
        <v>95</v>
      </c>
      <c r="C5096" s="63">
        <v>21350.66</v>
      </c>
      <c r="D5096" s="64">
        <v>45961</v>
      </c>
      <c r="E5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97" spans="1:5" x14ac:dyDescent="0.45">
      <c r="A5097" s="61" t="s">
        <v>257</v>
      </c>
      <c r="B5097" s="62" t="s">
        <v>96</v>
      </c>
      <c r="C5097" s="63">
        <v>5541.39</v>
      </c>
      <c r="D5097" s="64">
        <v>45961</v>
      </c>
      <c r="E5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098" spans="1:5" x14ac:dyDescent="0.45">
      <c r="A5098" s="61" t="s">
        <v>258</v>
      </c>
      <c r="B5098" s="62" t="s">
        <v>47</v>
      </c>
      <c r="C5098" s="63">
        <v>6414.03</v>
      </c>
      <c r="D5098" s="64">
        <v>45519</v>
      </c>
      <c r="E5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099" spans="1:5" x14ac:dyDescent="0.45">
      <c r="A5099" s="61" t="s">
        <v>258</v>
      </c>
      <c r="B5099" s="62" t="s">
        <v>49</v>
      </c>
      <c r="C5099" s="63">
        <v>6202.6</v>
      </c>
      <c r="D5099" s="64">
        <v>45519</v>
      </c>
      <c r="E5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00" spans="1:5" x14ac:dyDescent="0.45">
      <c r="A5100" s="61" t="s">
        <v>258</v>
      </c>
      <c r="B5100" s="62" t="s">
        <v>51</v>
      </c>
      <c r="C5100" s="63">
        <v>6202.6</v>
      </c>
      <c r="D5100" s="64">
        <v>45877</v>
      </c>
      <c r="E5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01" spans="1:5" x14ac:dyDescent="0.45">
      <c r="A5101" s="61" t="s">
        <v>258</v>
      </c>
      <c r="B5101" s="62" t="s">
        <v>53</v>
      </c>
      <c r="C5101" s="63">
        <v>7331.34</v>
      </c>
      <c r="D5101" s="64">
        <v>45519</v>
      </c>
      <c r="E5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02" spans="1:5" x14ac:dyDescent="0.45">
      <c r="A5102" s="61" t="s">
        <v>258</v>
      </c>
      <c r="B5102" s="62" t="s">
        <v>55</v>
      </c>
      <c r="C5102" s="63">
        <v>5747.34</v>
      </c>
      <c r="D5102" s="64">
        <v>45519</v>
      </c>
      <c r="E5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03" spans="1:5" x14ac:dyDescent="0.45">
      <c r="A5103" s="61" t="s">
        <v>258</v>
      </c>
      <c r="B5103" s="62" t="s">
        <v>57</v>
      </c>
      <c r="C5103" s="63">
        <v>11485.58</v>
      </c>
      <c r="D5103" s="64">
        <v>45877</v>
      </c>
      <c r="E5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04" spans="1:5" x14ac:dyDescent="0.45">
      <c r="A5104" s="61" t="s">
        <v>258</v>
      </c>
      <c r="B5104" s="62" t="s">
        <v>40</v>
      </c>
      <c r="C5104" s="63">
        <v>17156.89</v>
      </c>
      <c r="D5104" s="64">
        <v>44880</v>
      </c>
      <c r="E5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05" spans="1:5" x14ac:dyDescent="0.45">
      <c r="A5105" s="61" t="s">
        <v>258</v>
      </c>
      <c r="B5105" s="62" t="s">
        <v>41</v>
      </c>
      <c r="C5105" s="63">
        <v>18031.060000000001</v>
      </c>
      <c r="D5105" s="64">
        <v>44925</v>
      </c>
      <c r="E5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06" spans="1:5" x14ac:dyDescent="0.45">
      <c r="A5106" s="61" t="s">
        <v>258</v>
      </c>
      <c r="B5106" s="62" t="s">
        <v>42</v>
      </c>
      <c r="C5106" s="63">
        <v>15194.34</v>
      </c>
      <c r="D5106" s="64">
        <v>45140</v>
      </c>
      <c r="E5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07" spans="1:5" x14ac:dyDescent="0.45">
      <c r="A5107" s="61" t="s">
        <v>258</v>
      </c>
      <c r="B5107" s="62" t="s">
        <v>43</v>
      </c>
      <c r="C5107" s="63">
        <v>19218.27</v>
      </c>
      <c r="D5107" s="64">
        <v>45504</v>
      </c>
      <c r="E5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08" spans="1:5" x14ac:dyDescent="0.45">
      <c r="A5108" s="61" t="s">
        <v>258</v>
      </c>
      <c r="B5108" s="62" t="s">
        <v>44</v>
      </c>
      <c r="C5108" s="63">
        <v>19218.27</v>
      </c>
      <c r="D5108" s="64">
        <v>45877</v>
      </c>
      <c r="E5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09" spans="1:5" x14ac:dyDescent="0.45">
      <c r="A5109" s="61" t="s">
        <v>258</v>
      </c>
      <c r="B5109" s="62" t="s">
        <v>45</v>
      </c>
      <c r="C5109" s="63">
        <v>8535.81</v>
      </c>
      <c r="D5109" s="64">
        <v>45427</v>
      </c>
      <c r="E5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10" spans="1:5" x14ac:dyDescent="0.45">
      <c r="A5110" s="61" t="s">
        <v>258</v>
      </c>
      <c r="B5110" s="62" t="s">
        <v>66</v>
      </c>
      <c r="C5110" s="63">
        <v>6107.96</v>
      </c>
      <c r="D5110" s="64">
        <v>44985</v>
      </c>
      <c r="E5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11" spans="1:5" x14ac:dyDescent="0.45">
      <c r="A5111" s="61" t="s">
        <v>258</v>
      </c>
      <c r="B5111" s="62" t="s">
        <v>68</v>
      </c>
      <c r="C5111" s="63">
        <v>14250</v>
      </c>
      <c r="D5111" s="64">
        <v>44985</v>
      </c>
      <c r="E5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12" spans="1:5" x14ac:dyDescent="0.45">
      <c r="A5112" s="61" t="s">
        <v>258</v>
      </c>
      <c r="B5112" s="62" t="s">
        <v>70</v>
      </c>
      <c r="C5112" s="63">
        <v>10721.06</v>
      </c>
      <c r="D5112" s="64">
        <v>45127</v>
      </c>
      <c r="E5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13" spans="1:5" x14ac:dyDescent="0.45">
      <c r="A5113" s="61" t="s">
        <v>258</v>
      </c>
      <c r="B5113" s="62" t="s">
        <v>72</v>
      </c>
      <c r="C5113" s="63">
        <v>16798.509999999998</v>
      </c>
      <c r="D5113" s="64">
        <v>45488</v>
      </c>
      <c r="E5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14" spans="1:5" x14ac:dyDescent="0.45">
      <c r="A5114" s="61" t="s">
        <v>258</v>
      </c>
      <c r="B5114" s="62" t="s">
        <v>74</v>
      </c>
      <c r="C5114" s="63">
        <v>18587.009999999998</v>
      </c>
      <c r="D5114" s="64">
        <v>45853</v>
      </c>
      <c r="E5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5" spans="1:5" x14ac:dyDescent="0.45">
      <c r="A5115" s="61" t="s">
        <v>258</v>
      </c>
      <c r="B5115" s="62" t="s">
        <v>76</v>
      </c>
      <c r="C5115" s="63">
        <v>2424.4</v>
      </c>
      <c r="D5115" s="64">
        <v>45853</v>
      </c>
      <c r="E5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6" spans="1:5" x14ac:dyDescent="0.45">
      <c r="A5116" s="61" t="s">
        <v>258</v>
      </c>
      <c r="B5116" s="62" t="s">
        <v>78</v>
      </c>
      <c r="C5116" s="63">
        <v>2306.34</v>
      </c>
      <c r="D5116" s="64">
        <v>45853</v>
      </c>
      <c r="E5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7" spans="1:5" x14ac:dyDescent="0.45">
      <c r="A5117" s="61" t="s">
        <v>258</v>
      </c>
      <c r="B5117" s="62" t="s">
        <v>80</v>
      </c>
      <c r="C5117" s="63">
        <v>4630.25</v>
      </c>
      <c r="D5117" s="64">
        <v>45541</v>
      </c>
      <c r="E5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8" spans="1:5" x14ac:dyDescent="0.45">
      <c r="A5118" s="61" t="s">
        <v>258</v>
      </c>
      <c r="B5118" s="62" t="s">
        <v>81</v>
      </c>
      <c r="C5118" s="63">
        <v>5826.21</v>
      </c>
      <c r="D5118" s="64">
        <v>45519</v>
      </c>
      <c r="E5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19" spans="1:5" x14ac:dyDescent="0.45">
      <c r="A5119" s="61" t="s">
        <v>258</v>
      </c>
      <c r="B5119" s="62" t="s">
        <v>83</v>
      </c>
      <c r="C5119" s="63">
        <v>5648.65</v>
      </c>
      <c r="D5119" s="64">
        <v>45519</v>
      </c>
      <c r="E5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0" spans="1:5" x14ac:dyDescent="0.45">
      <c r="A5120" s="61" t="s">
        <v>258</v>
      </c>
      <c r="B5120" s="62" t="s">
        <v>85</v>
      </c>
      <c r="C5120" s="63">
        <v>5648.65</v>
      </c>
      <c r="D5120" s="64">
        <v>45877</v>
      </c>
      <c r="E5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21" spans="1:5" x14ac:dyDescent="0.45">
      <c r="A5121" s="61" t="s">
        <v>258</v>
      </c>
      <c r="B5121" s="62" t="s">
        <v>87</v>
      </c>
      <c r="C5121" s="63">
        <v>8601.34</v>
      </c>
      <c r="D5121" s="64">
        <v>45519</v>
      </c>
      <c r="E5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2" spans="1:5" x14ac:dyDescent="0.45">
      <c r="A5122" s="61" t="s">
        <v>258</v>
      </c>
      <c r="B5122" s="62" t="s">
        <v>89</v>
      </c>
      <c r="C5122" s="63">
        <v>5677.46</v>
      </c>
      <c r="D5122" s="64">
        <v>45519</v>
      </c>
      <c r="E5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3" spans="1:5" x14ac:dyDescent="0.45">
      <c r="A5123" s="61" t="s">
        <v>258</v>
      </c>
      <c r="B5123" s="62" t="s">
        <v>91</v>
      </c>
      <c r="C5123" s="63">
        <v>5677.46</v>
      </c>
      <c r="D5123" s="64">
        <v>45762</v>
      </c>
      <c r="E5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4" spans="1:5" x14ac:dyDescent="0.45">
      <c r="A5124" s="61" t="s">
        <v>258</v>
      </c>
      <c r="B5124" s="62" t="s">
        <v>93</v>
      </c>
      <c r="C5124" s="63">
        <v>53990.2</v>
      </c>
      <c r="D5124" s="64">
        <v>45519</v>
      </c>
      <c r="E5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5" spans="1:5" x14ac:dyDescent="0.45">
      <c r="A5125" s="61" t="s">
        <v>258</v>
      </c>
      <c r="B5125" s="62" t="s">
        <v>95</v>
      </c>
      <c r="C5125" s="63">
        <v>725.67</v>
      </c>
      <c r="D5125" s="64">
        <v>45961</v>
      </c>
      <c r="E5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26" spans="1:5" x14ac:dyDescent="0.45">
      <c r="A5126" s="61" t="s">
        <v>259</v>
      </c>
      <c r="B5126" s="62" t="s">
        <v>47</v>
      </c>
      <c r="C5126" s="63">
        <v>774.82</v>
      </c>
      <c r="D5126" s="64">
        <v>45519</v>
      </c>
      <c r="E5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7" spans="1:5" x14ac:dyDescent="0.45">
      <c r="A5127" s="61" t="s">
        <v>259</v>
      </c>
      <c r="B5127" s="62" t="s">
        <v>49</v>
      </c>
      <c r="C5127" s="63">
        <v>749.28</v>
      </c>
      <c r="D5127" s="64">
        <v>45519</v>
      </c>
      <c r="E5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28" spans="1:5" x14ac:dyDescent="0.45">
      <c r="A5128" s="61" t="s">
        <v>259</v>
      </c>
      <c r="B5128" s="62" t="s">
        <v>51</v>
      </c>
      <c r="C5128" s="63">
        <v>749.28</v>
      </c>
      <c r="D5128" s="64">
        <v>45877</v>
      </c>
      <c r="E5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29" spans="1:5" x14ac:dyDescent="0.45">
      <c r="A5129" s="61" t="s">
        <v>259</v>
      </c>
      <c r="B5129" s="62" t="s">
        <v>53</v>
      </c>
      <c r="C5129" s="63">
        <v>885.63</v>
      </c>
      <c r="D5129" s="64">
        <v>45519</v>
      </c>
      <c r="E5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30" spans="1:5" x14ac:dyDescent="0.45">
      <c r="A5130" s="61" t="s">
        <v>259</v>
      </c>
      <c r="B5130" s="62" t="s">
        <v>55</v>
      </c>
      <c r="C5130" s="63">
        <v>694.28</v>
      </c>
      <c r="D5130" s="64">
        <v>45519</v>
      </c>
      <c r="E5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31" spans="1:5" x14ac:dyDescent="0.45">
      <c r="A5131" s="61" t="s">
        <v>259</v>
      </c>
      <c r="B5131" s="62" t="s">
        <v>57</v>
      </c>
      <c r="C5131" s="63">
        <v>1387.47</v>
      </c>
      <c r="D5131" s="64">
        <v>45877</v>
      </c>
      <c r="E5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32" spans="1:5" x14ac:dyDescent="0.45">
      <c r="A5132" s="61" t="s">
        <v>259</v>
      </c>
      <c r="B5132" s="62" t="s">
        <v>40</v>
      </c>
      <c r="C5132" s="63">
        <v>2072.5700000000002</v>
      </c>
      <c r="D5132" s="64">
        <v>44880</v>
      </c>
      <c r="E5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33" spans="1:5" x14ac:dyDescent="0.45">
      <c r="A5133" s="61" t="s">
        <v>259</v>
      </c>
      <c r="B5133" s="62" t="s">
        <v>41</v>
      </c>
      <c r="C5133" s="63">
        <v>2178.17</v>
      </c>
      <c r="D5133" s="64">
        <v>44925</v>
      </c>
      <c r="E5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34" spans="1:5" x14ac:dyDescent="0.45">
      <c r="A5134" s="61" t="s">
        <v>259</v>
      </c>
      <c r="B5134" s="62" t="s">
        <v>42</v>
      </c>
      <c r="C5134" s="63">
        <v>1835.49</v>
      </c>
      <c r="D5134" s="64">
        <v>45139</v>
      </c>
      <c r="E5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35" spans="1:5" x14ac:dyDescent="0.45">
      <c r="A5135" s="61" t="s">
        <v>259</v>
      </c>
      <c r="B5135" s="62" t="s">
        <v>43</v>
      </c>
      <c r="C5135" s="63">
        <v>2321.58</v>
      </c>
      <c r="D5135" s="64">
        <v>45504</v>
      </c>
      <c r="E5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36" spans="1:5" x14ac:dyDescent="0.45">
      <c r="A5136" s="61" t="s">
        <v>259</v>
      </c>
      <c r="B5136" s="62" t="s">
        <v>44</v>
      </c>
      <c r="C5136" s="63">
        <v>2321.58</v>
      </c>
      <c r="D5136" s="64">
        <v>45877</v>
      </c>
      <c r="E5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37" spans="1:5" x14ac:dyDescent="0.45">
      <c r="A5137" s="61" t="s">
        <v>259</v>
      </c>
      <c r="B5137" s="62" t="s">
        <v>45</v>
      </c>
      <c r="C5137" s="63">
        <v>1031.1300000000001</v>
      </c>
      <c r="D5137" s="64">
        <v>45412</v>
      </c>
      <c r="E5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38" spans="1:5" x14ac:dyDescent="0.45">
      <c r="A5138" s="61" t="s">
        <v>259</v>
      </c>
      <c r="B5138" s="62" t="s">
        <v>66</v>
      </c>
      <c r="C5138" s="63">
        <v>737.85</v>
      </c>
      <c r="D5138" s="64">
        <v>44985</v>
      </c>
      <c r="E5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39" spans="1:5" x14ac:dyDescent="0.45">
      <c r="A5139" s="61" t="s">
        <v>259</v>
      </c>
      <c r="B5139" s="62" t="s">
        <v>68</v>
      </c>
      <c r="C5139" s="63">
        <v>1721.41</v>
      </c>
      <c r="D5139" s="64">
        <v>44985</v>
      </c>
      <c r="E5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40" spans="1:5" x14ac:dyDescent="0.45">
      <c r="A5140" s="61" t="s">
        <v>259</v>
      </c>
      <c r="B5140" s="62" t="s">
        <v>70</v>
      </c>
      <c r="C5140" s="63">
        <v>1295.1099999999999</v>
      </c>
      <c r="D5140" s="64">
        <v>45127</v>
      </c>
      <c r="E5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41" spans="1:5" x14ac:dyDescent="0.45">
      <c r="A5141" s="61" t="s">
        <v>259</v>
      </c>
      <c r="B5141" s="62" t="s">
        <v>72</v>
      </c>
      <c r="C5141" s="63">
        <v>2029.28</v>
      </c>
      <c r="D5141" s="64">
        <v>45488</v>
      </c>
      <c r="E5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42" spans="1:5" x14ac:dyDescent="0.45">
      <c r="A5142" s="61" t="s">
        <v>259</v>
      </c>
      <c r="B5142" s="62" t="s">
        <v>74</v>
      </c>
      <c r="C5142" s="63">
        <v>2245.33</v>
      </c>
      <c r="D5142" s="64">
        <v>45853</v>
      </c>
      <c r="E5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3" spans="1:5" x14ac:dyDescent="0.45">
      <c r="A5143" s="61" t="s">
        <v>259</v>
      </c>
      <c r="B5143" s="62" t="s">
        <v>76</v>
      </c>
      <c r="C5143" s="63">
        <v>292.87</v>
      </c>
      <c r="D5143" s="64">
        <v>45853</v>
      </c>
      <c r="E5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4" spans="1:5" x14ac:dyDescent="0.45">
      <c r="A5144" s="61" t="s">
        <v>259</v>
      </c>
      <c r="B5144" s="62" t="s">
        <v>78</v>
      </c>
      <c r="C5144" s="63">
        <v>278.61</v>
      </c>
      <c r="D5144" s="64">
        <v>45853</v>
      </c>
      <c r="E5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5" spans="1:5" x14ac:dyDescent="0.45">
      <c r="A5145" s="61" t="s">
        <v>259</v>
      </c>
      <c r="B5145" s="62" t="s">
        <v>80</v>
      </c>
      <c r="C5145" s="63">
        <v>559.34</v>
      </c>
      <c r="D5145" s="64">
        <v>45546</v>
      </c>
      <c r="E5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6" spans="1:5" x14ac:dyDescent="0.45">
      <c r="A5146" s="61" t="s">
        <v>259</v>
      </c>
      <c r="B5146" s="62" t="s">
        <v>81</v>
      </c>
      <c r="C5146" s="63">
        <v>703.81</v>
      </c>
      <c r="D5146" s="64">
        <v>45519</v>
      </c>
      <c r="E5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7" spans="1:5" x14ac:dyDescent="0.45">
      <c r="A5147" s="61" t="s">
        <v>259</v>
      </c>
      <c r="B5147" s="62" t="s">
        <v>83</v>
      </c>
      <c r="C5147" s="63">
        <v>682.36</v>
      </c>
      <c r="D5147" s="64">
        <v>45519</v>
      </c>
      <c r="E5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48" spans="1:5" x14ac:dyDescent="0.45">
      <c r="A5148" s="61" t="s">
        <v>259</v>
      </c>
      <c r="B5148" s="62" t="s">
        <v>85</v>
      </c>
      <c r="C5148" s="63">
        <v>682.36</v>
      </c>
      <c r="D5148" s="64">
        <v>45877</v>
      </c>
      <c r="E5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49" spans="1:5" x14ac:dyDescent="0.45">
      <c r="A5149" s="61" t="s">
        <v>259</v>
      </c>
      <c r="B5149" s="62" t="s">
        <v>87</v>
      </c>
      <c r="C5149" s="63">
        <v>1039.05</v>
      </c>
      <c r="D5149" s="64">
        <v>45519</v>
      </c>
      <c r="E5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0" spans="1:5" x14ac:dyDescent="0.45">
      <c r="A5150" s="61" t="s">
        <v>259</v>
      </c>
      <c r="B5150" s="62" t="s">
        <v>89</v>
      </c>
      <c r="C5150" s="63">
        <v>685.84</v>
      </c>
      <c r="D5150" s="64">
        <v>45519</v>
      </c>
      <c r="E5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1" spans="1:5" x14ac:dyDescent="0.45">
      <c r="A5151" s="61" t="s">
        <v>259</v>
      </c>
      <c r="B5151" s="62" t="s">
        <v>91</v>
      </c>
      <c r="C5151" s="63">
        <v>685.84</v>
      </c>
      <c r="D5151" s="64">
        <v>45762</v>
      </c>
      <c r="E5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2" spans="1:5" x14ac:dyDescent="0.45">
      <c r="A5152" s="61" t="s">
        <v>259</v>
      </c>
      <c r="B5152" s="62" t="s">
        <v>93</v>
      </c>
      <c r="C5152" s="63">
        <v>6522.07</v>
      </c>
      <c r="D5152" s="64">
        <v>45519</v>
      </c>
      <c r="E5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3" spans="1:5" x14ac:dyDescent="0.45">
      <c r="A5153" s="61" t="s">
        <v>259</v>
      </c>
      <c r="B5153" s="62" t="s">
        <v>95</v>
      </c>
      <c r="C5153" s="63">
        <v>87.66</v>
      </c>
      <c r="D5153" s="64">
        <v>45961</v>
      </c>
      <c r="E5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54" spans="1:5" x14ac:dyDescent="0.45">
      <c r="A5154" s="61" t="s">
        <v>260</v>
      </c>
      <c r="B5154" s="62" t="s">
        <v>47</v>
      </c>
      <c r="C5154" s="63">
        <v>28245.99</v>
      </c>
      <c r="D5154" s="64">
        <v>45519</v>
      </c>
      <c r="E5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5" spans="1:5" x14ac:dyDescent="0.45">
      <c r="A5155" s="61" t="s">
        <v>260</v>
      </c>
      <c r="B5155" s="62" t="s">
        <v>49</v>
      </c>
      <c r="C5155" s="63">
        <v>27314.87</v>
      </c>
      <c r="D5155" s="64">
        <v>45519</v>
      </c>
      <c r="E5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6" spans="1:5" x14ac:dyDescent="0.45">
      <c r="A5156" s="61" t="s">
        <v>260</v>
      </c>
      <c r="B5156" s="62" t="s">
        <v>51</v>
      </c>
      <c r="C5156" s="63">
        <v>27314.87</v>
      </c>
      <c r="D5156" s="64">
        <v>45877</v>
      </c>
      <c r="E5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57" spans="1:5" x14ac:dyDescent="0.45">
      <c r="A5157" s="61" t="s">
        <v>260</v>
      </c>
      <c r="B5157" s="62" t="s">
        <v>53</v>
      </c>
      <c r="C5157" s="63">
        <v>32285.599999999999</v>
      </c>
      <c r="D5157" s="64">
        <v>45519</v>
      </c>
      <c r="E5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8" spans="1:5" x14ac:dyDescent="0.45">
      <c r="A5158" s="61" t="s">
        <v>260</v>
      </c>
      <c r="B5158" s="62" t="s">
        <v>55</v>
      </c>
      <c r="C5158" s="63">
        <v>25310.02</v>
      </c>
      <c r="D5158" s="64">
        <v>45519</v>
      </c>
      <c r="E5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59" spans="1:5" x14ac:dyDescent="0.45">
      <c r="A5159" s="61" t="s">
        <v>260</v>
      </c>
      <c r="B5159" s="62" t="s">
        <v>57</v>
      </c>
      <c r="C5159" s="63">
        <v>50579.94</v>
      </c>
      <c r="D5159" s="64">
        <v>45877</v>
      </c>
      <c r="E5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60" spans="1:5" x14ac:dyDescent="0.45">
      <c r="A5160" s="61" t="s">
        <v>260</v>
      </c>
      <c r="B5160" s="62" t="s">
        <v>40</v>
      </c>
      <c r="C5160" s="63">
        <v>75555.17</v>
      </c>
      <c r="D5160" s="64">
        <v>44880</v>
      </c>
      <c r="E5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61" spans="1:5" x14ac:dyDescent="0.45">
      <c r="A5161" s="61" t="s">
        <v>260</v>
      </c>
      <c r="B5161" s="62" t="s">
        <v>41</v>
      </c>
      <c r="C5161" s="63">
        <v>79404.800000000003</v>
      </c>
      <c r="D5161" s="64">
        <v>44925</v>
      </c>
      <c r="E5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62" spans="1:5" x14ac:dyDescent="0.45">
      <c r="A5162" s="61" t="s">
        <v>260</v>
      </c>
      <c r="B5162" s="62" t="s">
        <v>42</v>
      </c>
      <c r="C5162" s="63">
        <v>66912.53</v>
      </c>
      <c r="D5162" s="64">
        <v>45139</v>
      </c>
      <c r="E5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63" spans="1:5" x14ac:dyDescent="0.45">
      <c r="A5163" s="61" t="s">
        <v>260</v>
      </c>
      <c r="B5163" s="62" t="s">
        <v>43</v>
      </c>
      <c r="C5163" s="63">
        <v>84633.02</v>
      </c>
      <c r="D5163" s="64">
        <v>45504</v>
      </c>
      <c r="E5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64" spans="1:5" x14ac:dyDescent="0.45">
      <c r="A5164" s="61" t="s">
        <v>260</v>
      </c>
      <c r="B5164" s="62" t="s">
        <v>44</v>
      </c>
      <c r="C5164" s="63">
        <v>84633.02</v>
      </c>
      <c r="D5164" s="64">
        <v>45877</v>
      </c>
      <c r="E5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65" spans="1:5" x14ac:dyDescent="0.45">
      <c r="A5165" s="61" t="s">
        <v>260</v>
      </c>
      <c r="B5165" s="62" t="s">
        <v>45</v>
      </c>
      <c r="C5165" s="63">
        <v>37589.82</v>
      </c>
      <c r="D5165" s="64">
        <v>45412</v>
      </c>
      <c r="E5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66" spans="1:5" x14ac:dyDescent="0.45">
      <c r="A5166" s="61" t="s">
        <v>260</v>
      </c>
      <c r="B5166" s="62" t="s">
        <v>66</v>
      </c>
      <c r="C5166" s="63">
        <v>26898.13</v>
      </c>
      <c r="D5166" s="64">
        <v>44985</v>
      </c>
      <c r="E5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67" spans="1:5" x14ac:dyDescent="0.45">
      <c r="A5167" s="61" t="s">
        <v>260</v>
      </c>
      <c r="B5167" s="62" t="s">
        <v>68</v>
      </c>
      <c r="C5167" s="63">
        <v>62753.87</v>
      </c>
      <c r="D5167" s="64">
        <v>44985</v>
      </c>
      <c r="E5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68" spans="1:5" x14ac:dyDescent="0.45">
      <c r="A5168" s="61" t="s">
        <v>260</v>
      </c>
      <c r="B5168" s="62" t="s">
        <v>70</v>
      </c>
      <c r="C5168" s="63">
        <v>47213.19</v>
      </c>
      <c r="D5168" s="64">
        <v>45127</v>
      </c>
      <c r="E5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69" spans="1:5" x14ac:dyDescent="0.45">
      <c r="A5169" s="61" t="s">
        <v>260</v>
      </c>
      <c r="B5169" s="62" t="s">
        <v>72</v>
      </c>
      <c r="C5169" s="63">
        <v>73976.94</v>
      </c>
      <c r="D5169" s="64">
        <v>45488</v>
      </c>
      <c r="E5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70" spans="1:5" x14ac:dyDescent="0.45">
      <c r="A5170" s="61" t="s">
        <v>260</v>
      </c>
      <c r="B5170" s="62" t="s">
        <v>74</v>
      </c>
      <c r="C5170" s="63">
        <v>81853.070000000007</v>
      </c>
      <c r="D5170" s="64">
        <v>45853</v>
      </c>
      <c r="E5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1" spans="1:5" x14ac:dyDescent="0.45">
      <c r="A5171" s="61" t="s">
        <v>260</v>
      </c>
      <c r="B5171" s="62" t="s">
        <v>76</v>
      </c>
      <c r="C5171" s="63">
        <v>10676.52</v>
      </c>
      <c r="D5171" s="64">
        <v>45853</v>
      </c>
      <c r="E5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2" spans="1:5" x14ac:dyDescent="0.45">
      <c r="A5172" s="61" t="s">
        <v>260</v>
      </c>
      <c r="B5172" s="62" t="s">
        <v>78</v>
      </c>
      <c r="C5172" s="63">
        <v>10156.629999999999</v>
      </c>
      <c r="D5172" s="64">
        <v>45853</v>
      </c>
      <c r="E5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3" spans="1:5" x14ac:dyDescent="0.45">
      <c r="A5173" s="61" t="s">
        <v>260</v>
      </c>
      <c r="B5173" s="62" t="s">
        <v>80</v>
      </c>
      <c r="C5173" s="63">
        <v>20390.580000000002</v>
      </c>
      <c r="D5173" s="64">
        <v>45546</v>
      </c>
      <c r="E5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4" spans="1:5" x14ac:dyDescent="0.45">
      <c r="A5174" s="61" t="s">
        <v>260</v>
      </c>
      <c r="B5174" s="62" t="s">
        <v>81</v>
      </c>
      <c r="C5174" s="63">
        <v>25657.35</v>
      </c>
      <c r="D5174" s="64">
        <v>45519</v>
      </c>
      <c r="E5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5" spans="1:5" x14ac:dyDescent="0.45">
      <c r="A5175" s="61" t="s">
        <v>260</v>
      </c>
      <c r="B5175" s="62" t="s">
        <v>83</v>
      </c>
      <c r="C5175" s="63">
        <v>24875.39</v>
      </c>
      <c r="D5175" s="64">
        <v>45519</v>
      </c>
      <c r="E5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6" spans="1:5" x14ac:dyDescent="0.45">
      <c r="A5176" s="61" t="s">
        <v>260</v>
      </c>
      <c r="B5176" s="62" t="s">
        <v>85</v>
      </c>
      <c r="C5176" s="63">
        <v>24875.39</v>
      </c>
      <c r="D5176" s="64">
        <v>45877</v>
      </c>
      <c r="E5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77" spans="1:5" x14ac:dyDescent="0.45">
      <c r="A5177" s="61" t="s">
        <v>260</v>
      </c>
      <c r="B5177" s="62" t="s">
        <v>87</v>
      </c>
      <c r="C5177" s="63">
        <v>37878.42</v>
      </c>
      <c r="D5177" s="64">
        <v>45519</v>
      </c>
      <c r="E5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8" spans="1:5" x14ac:dyDescent="0.45">
      <c r="A5178" s="61" t="s">
        <v>260</v>
      </c>
      <c r="B5178" s="62" t="s">
        <v>89</v>
      </c>
      <c r="C5178" s="63">
        <v>25002.29</v>
      </c>
      <c r="D5178" s="64">
        <v>45519</v>
      </c>
      <c r="E5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79" spans="1:5" x14ac:dyDescent="0.45">
      <c r="A5179" s="61" t="s">
        <v>260</v>
      </c>
      <c r="B5179" s="62" t="s">
        <v>91</v>
      </c>
      <c r="C5179" s="63">
        <v>25002.29</v>
      </c>
      <c r="D5179" s="64">
        <v>45762</v>
      </c>
      <c r="E5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0" spans="1:5" x14ac:dyDescent="0.45">
      <c r="A5180" s="61" t="s">
        <v>260</v>
      </c>
      <c r="B5180" s="62" t="s">
        <v>93</v>
      </c>
      <c r="C5180" s="63">
        <v>237760.93</v>
      </c>
      <c r="D5180" s="64">
        <v>45519</v>
      </c>
      <c r="E5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1" spans="1:5" x14ac:dyDescent="0.45">
      <c r="A5181" s="61" t="s">
        <v>260</v>
      </c>
      <c r="B5181" s="62" t="s">
        <v>95</v>
      </c>
      <c r="C5181" s="63">
        <v>3195.71</v>
      </c>
      <c r="D5181" s="64">
        <v>45961</v>
      </c>
      <c r="E5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82" spans="1:5" x14ac:dyDescent="0.45">
      <c r="A5182" s="61" t="s">
        <v>261</v>
      </c>
      <c r="B5182" s="62" t="s">
        <v>47</v>
      </c>
      <c r="C5182" s="63">
        <v>9848.34</v>
      </c>
      <c r="D5182" s="64">
        <v>45519</v>
      </c>
      <c r="E5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3" spans="1:5" x14ac:dyDescent="0.45">
      <c r="A5183" s="61" t="s">
        <v>261</v>
      </c>
      <c r="B5183" s="62" t="s">
        <v>48</v>
      </c>
      <c r="C5183" s="63">
        <v>2680.89</v>
      </c>
      <c r="D5183" s="64">
        <v>45519</v>
      </c>
      <c r="E5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4" spans="1:5" x14ac:dyDescent="0.45">
      <c r="A5184" s="61" t="s">
        <v>261</v>
      </c>
      <c r="B5184" s="62" t="s">
        <v>49</v>
      </c>
      <c r="C5184" s="63">
        <v>9523.69</v>
      </c>
      <c r="D5184" s="64">
        <v>45519</v>
      </c>
      <c r="E5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5" spans="1:5" x14ac:dyDescent="0.45">
      <c r="A5185" s="61" t="s">
        <v>261</v>
      </c>
      <c r="B5185" s="62" t="s">
        <v>50</v>
      </c>
      <c r="C5185" s="63">
        <v>2592.52</v>
      </c>
      <c r="D5185" s="64">
        <v>45519</v>
      </c>
      <c r="E5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6" spans="1:5" x14ac:dyDescent="0.45">
      <c r="A5186" s="61" t="s">
        <v>261</v>
      </c>
      <c r="B5186" s="62" t="s">
        <v>51</v>
      </c>
      <c r="C5186" s="63">
        <v>9523.69</v>
      </c>
      <c r="D5186" s="64">
        <v>45877</v>
      </c>
      <c r="E5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87" spans="1:5" x14ac:dyDescent="0.45">
      <c r="A5187" s="61" t="s">
        <v>261</v>
      </c>
      <c r="B5187" s="62" t="s">
        <v>52</v>
      </c>
      <c r="C5187" s="63">
        <v>775.09</v>
      </c>
      <c r="D5187" s="64">
        <v>45877</v>
      </c>
      <c r="E5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88" spans="1:5" x14ac:dyDescent="0.45">
      <c r="A5188" s="61" t="s">
        <v>261</v>
      </c>
      <c r="B5188" s="62" t="s">
        <v>53</v>
      </c>
      <c r="C5188" s="63">
        <v>11256.81</v>
      </c>
      <c r="D5188" s="64">
        <v>45519</v>
      </c>
      <c r="E5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89" spans="1:5" x14ac:dyDescent="0.45">
      <c r="A5189" s="61" t="s">
        <v>261</v>
      </c>
      <c r="B5189" s="62" t="s">
        <v>54</v>
      </c>
      <c r="C5189" s="63">
        <v>2950.85</v>
      </c>
      <c r="D5189" s="64">
        <v>45519</v>
      </c>
      <c r="E5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90" spans="1:5" x14ac:dyDescent="0.45">
      <c r="A5190" s="61" t="s">
        <v>261</v>
      </c>
      <c r="B5190" s="62" t="s">
        <v>55</v>
      </c>
      <c r="C5190" s="63">
        <v>8824.68</v>
      </c>
      <c r="D5190" s="64">
        <v>45519</v>
      </c>
      <c r="E5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91" spans="1:5" x14ac:dyDescent="0.45">
      <c r="A5191" s="61" t="s">
        <v>261</v>
      </c>
      <c r="B5191" s="62" t="s">
        <v>56</v>
      </c>
      <c r="C5191" s="63">
        <v>2313.3000000000002</v>
      </c>
      <c r="D5191" s="64">
        <v>45519</v>
      </c>
      <c r="E5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192" spans="1:5" x14ac:dyDescent="0.45">
      <c r="A5192" s="61" t="s">
        <v>261</v>
      </c>
      <c r="B5192" s="62" t="s">
        <v>57</v>
      </c>
      <c r="C5192" s="63">
        <v>17635.37</v>
      </c>
      <c r="D5192" s="64">
        <v>45877</v>
      </c>
      <c r="E5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93" spans="1:5" x14ac:dyDescent="0.45">
      <c r="A5193" s="61" t="s">
        <v>261</v>
      </c>
      <c r="B5193" s="62" t="s">
        <v>58</v>
      </c>
      <c r="C5193" s="63">
        <v>1284.18</v>
      </c>
      <c r="D5193" s="64">
        <v>45877</v>
      </c>
      <c r="E5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194" spans="1:5" x14ac:dyDescent="0.45">
      <c r="A5194" s="61" t="s">
        <v>261</v>
      </c>
      <c r="B5194" s="62" t="s">
        <v>40</v>
      </c>
      <c r="C5194" s="63">
        <v>26343.32</v>
      </c>
      <c r="D5194" s="64">
        <v>44880</v>
      </c>
      <c r="E5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95" spans="1:5" x14ac:dyDescent="0.45">
      <c r="A5195" s="61" t="s">
        <v>261</v>
      </c>
      <c r="B5195" s="62" t="s">
        <v>59</v>
      </c>
      <c r="C5195" s="63">
        <v>1918.28</v>
      </c>
      <c r="D5195" s="64">
        <v>44880</v>
      </c>
      <c r="E5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96" spans="1:5" x14ac:dyDescent="0.45">
      <c r="A5196" s="61" t="s">
        <v>261</v>
      </c>
      <c r="B5196" s="62" t="s">
        <v>41</v>
      </c>
      <c r="C5196" s="63">
        <v>27685.54</v>
      </c>
      <c r="D5196" s="64">
        <v>44925</v>
      </c>
      <c r="E5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97" spans="1:5" x14ac:dyDescent="0.45">
      <c r="A5197" s="61" t="s">
        <v>261</v>
      </c>
      <c r="B5197" s="62" t="s">
        <v>60</v>
      </c>
      <c r="C5197" s="63">
        <v>2016.02</v>
      </c>
      <c r="D5197" s="64">
        <v>44925</v>
      </c>
      <c r="E5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198" spans="1:5" x14ac:dyDescent="0.45">
      <c r="A5198" s="61" t="s">
        <v>261</v>
      </c>
      <c r="B5198" s="62" t="s">
        <v>42</v>
      </c>
      <c r="C5198" s="63">
        <v>23329.95</v>
      </c>
      <c r="D5198" s="64">
        <v>45139</v>
      </c>
      <c r="E5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199" spans="1:5" x14ac:dyDescent="0.45">
      <c r="A5199" s="61" t="s">
        <v>261</v>
      </c>
      <c r="B5199" s="62" t="s">
        <v>61</v>
      </c>
      <c r="C5199" s="63">
        <v>1698.85</v>
      </c>
      <c r="D5199" s="64">
        <v>45139</v>
      </c>
      <c r="E5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00" spans="1:5" x14ac:dyDescent="0.45">
      <c r="A5200" s="61" t="s">
        <v>261</v>
      </c>
      <c r="B5200" s="62" t="s">
        <v>43</v>
      </c>
      <c r="C5200" s="63">
        <v>29508.43</v>
      </c>
      <c r="D5200" s="64">
        <v>45504</v>
      </c>
      <c r="E5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01" spans="1:5" x14ac:dyDescent="0.45">
      <c r="A5201" s="61" t="s">
        <v>261</v>
      </c>
      <c r="B5201" s="62" t="s">
        <v>63</v>
      </c>
      <c r="C5201" s="63">
        <v>300.89</v>
      </c>
      <c r="D5201" s="64">
        <v>45504</v>
      </c>
      <c r="E5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02" spans="1:5" x14ac:dyDescent="0.45">
      <c r="A5202" s="61" t="s">
        <v>261</v>
      </c>
      <c r="B5202" s="62" t="s">
        <v>44</v>
      </c>
      <c r="C5202" s="63">
        <v>29508.43</v>
      </c>
      <c r="D5202" s="64">
        <v>45877</v>
      </c>
      <c r="E5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03" spans="1:5" x14ac:dyDescent="0.45">
      <c r="A5203" s="61" t="s">
        <v>261</v>
      </c>
      <c r="B5203" s="62" t="s">
        <v>64</v>
      </c>
      <c r="C5203" s="63">
        <v>2148.77</v>
      </c>
      <c r="D5203" s="64">
        <v>45877</v>
      </c>
      <c r="E5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04" spans="1:5" x14ac:dyDescent="0.45">
      <c r="A5204" s="61" t="s">
        <v>261</v>
      </c>
      <c r="B5204" s="62" t="s">
        <v>45</v>
      </c>
      <c r="C5204" s="63">
        <v>13106.19</v>
      </c>
      <c r="D5204" s="64">
        <v>45412</v>
      </c>
      <c r="E5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05" spans="1:5" x14ac:dyDescent="0.45">
      <c r="A5205" s="61" t="s">
        <v>261</v>
      </c>
      <c r="B5205" s="62" t="s">
        <v>65</v>
      </c>
      <c r="C5205" s="63">
        <v>954.37</v>
      </c>
      <c r="D5205" s="64">
        <v>45412</v>
      </c>
      <c r="E5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06" spans="1:5" x14ac:dyDescent="0.45">
      <c r="A5206" s="61" t="s">
        <v>261</v>
      </c>
      <c r="B5206" s="62" t="s">
        <v>66</v>
      </c>
      <c r="C5206" s="63">
        <v>9378.39</v>
      </c>
      <c r="D5206" s="64">
        <v>44985</v>
      </c>
      <c r="E5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07" spans="1:5" x14ac:dyDescent="0.45">
      <c r="A5207" s="61" t="s">
        <v>261</v>
      </c>
      <c r="B5207" s="62" t="s">
        <v>67</v>
      </c>
      <c r="C5207" s="63">
        <v>682.92</v>
      </c>
      <c r="D5207" s="64">
        <v>44985</v>
      </c>
      <c r="E5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08" spans="1:5" x14ac:dyDescent="0.45">
      <c r="A5208" s="61" t="s">
        <v>261</v>
      </c>
      <c r="B5208" s="62" t="s">
        <v>68</v>
      </c>
      <c r="C5208" s="63">
        <v>21879.97</v>
      </c>
      <c r="D5208" s="64">
        <v>44985</v>
      </c>
      <c r="E5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09" spans="1:5" x14ac:dyDescent="0.45">
      <c r="A5209" s="61" t="s">
        <v>261</v>
      </c>
      <c r="B5209" s="62" t="s">
        <v>69</v>
      </c>
      <c r="C5209" s="63">
        <v>1593.27</v>
      </c>
      <c r="D5209" s="64">
        <v>44985</v>
      </c>
      <c r="E5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10" spans="1:5" x14ac:dyDescent="0.45">
      <c r="A5210" s="61" t="s">
        <v>261</v>
      </c>
      <c r="B5210" s="62" t="s">
        <v>70</v>
      </c>
      <c r="C5210" s="63">
        <v>16461.509999999998</v>
      </c>
      <c r="D5210" s="64">
        <v>45127</v>
      </c>
      <c r="E5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11" spans="1:5" x14ac:dyDescent="0.45">
      <c r="A5211" s="61" t="s">
        <v>261</v>
      </c>
      <c r="B5211" s="62" t="s">
        <v>71</v>
      </c>
      <c r="C5211" s="63">
        <v>1198.7</v>
      </c>
      <c r="D5211" s="64">
        <v>45127</v>
      </c>
      <c r="E5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12" spans="1:5" x14ac:dyDescent="0.45">
      <c r="A5212" s="61" t="s">
        <v>261</v>
      </c>
      <c r="B5212" s="62" t="s">
        <v>72</v>
      </c>
      <c r="C5212" s="63">
        <v>25793.05</v>
      </c>
      <c r="D5212" s="64">
        <v>45488</v>
      </c>
      <c r="E5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13" spans="1:5" x14ac:dyDescent="0.45">
      <c r="A5213" s="61" t="s">
        <v>261</v>
      </c>
      <c r="B5213" s="62" t="s">
        <v>73</v>
      </c>
      <c r="C5213" s="63">
        <v>1878.22</v>
      </c>
      <c r="D5213" s="64">
        <v>45488</v>
      </c>
      <c r="E5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14" spans="1:5" x14ac:dyDescent="0.45">
      <c r="A5214" s="61" t="s">
        <v>261</v>
      </c>
      <c r="B5214" s="62" t="s">
        <v>74</v>
      </c>
      <c r="C5214" s="63">
        <v>28539.16</v>
      </c>
      <c r="D5214" s="64">
        <v>45853</v>
      </c>
      <c r="E5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5" spans="1:5" x14ac:dyDescent="0.45">
      <c r="A5215" s="61" t="s">
        <v>261</v>
      </c>
      <c r="B5215" s="62" t="s">
        <v>75</v>
      </c>
      <c r="C5215" s="63">
        <v>2078.1799999999998</v>
      </c>
      <c r="D5215" s="64">
        <v>45853</v>
      </c>
      <c r="E5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6" spans="1:5" x14ac:dyDescent="0.45">
      <c r="A5216" s="61" t="s">
        <v>261</v>
      </c>
      <c r="B5216" s="62" t="s">
        <v>76</v>
      </c>
      <c r="C5216" s="63">
        <v>3722.51</v>
      </c>
      <c r="D5216" s="64">
        <v>45853</v>
      </c>
      <c r="E5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7" spans="1:5" x14ac:dyDescent="0.45">
      <c r="A5217" s="61" t="s">
        <v>261</v>
      </c>
      <c r="B5217" s="62" t="s">
        <v>77</v>
      </c>
      <c r="C5217" s="63">
        <v>271.07</v>
      </c>
      <c r="D5217" s="64">
        <v>45853</v>
      </c>
      <c r="E5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8" spans="1:5" x14ac:dyDescent="0.45">
      <c r="A5218" s="61" t="s">
        <v>261</v>
      </c>
      <c r="B5218" s="62" t="s">
        <v>78</v>
      </c>
      <c r="C5218" s="63">
        <v>3541.25</v>
      </c>
      <c r="D5218" s="64">
        <v>45853</v>
      </c>
      <c r="E5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19" spans="1:5" x14ac:dyDescent="0.45">
      <c r="A5219" s="61" t="s">
        <v>261</v>
      </c>
      <c r="B5219" s="62" t="s">
        <v>79</v>
      </c>
      <c r="C5219" s="63">
        <v>257.87</v>
      </c>
      <c r="D5219" s="64">
        <v>45853</v>
      </c>
      <c r="E5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0" spans="1:5" x14ac:dyDescent="0.45">
      <c r="A5220" s="61" t="s">
        <v>261</v>
      </c>
      <c r="B5220" s="62" t="s">
        <v>80</v>
      </c>
      <c r="C5220" s="63">
        <v>8973.1200000000008</v>
      </c>
      <c r="D5220" s="64">
        <v>45546</v>
      </c>
      <c r="E5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1" spans="1:5" x14ac:dyDescent="0.45">
      <c r="A5221" s="61" t="s">
        <v>261</v>
      </c>
      <c r="B5221" s="62" t="s">
        <v>81</v>
      </c>
      <c r="C5221" s="63">
        <v>8945.7800000000007</v>
      </c>
      <c r="D5221" s="64">
        <v>45519</v>
      </c>
      <c r="E5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2" spans="1:5" x14ac:dyDescent="0.45">
      <c r="A5222" s="61" t="s">
        <v>261</v>
      </c>
      <c r="B5222" s="62" t="s">
        <v>82</v>
      </c>
      <c r="C5222" s="63">
        <v>2435.1999999999998</v>
      </c>
      <c r="D5222" s="64">
        <v>45519</v>
      </c>
      <c r="E5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3" spans="1:5" x14ac:dyDescent="0.45">
      <c r="A5223" s="61" t="s">
        <v>261</v>
      </c>
      <c r="B5223" s="62" t="s">
        <v>83</v>
      </c>
      <c r="C5223" s="63">
        <v>8673.14</v>
      </c>
      <c r="D5223" s="64">
        <v>45519</v>
      </c>
      <c r="E5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4" spans="1:5" x14ac:dyDescent="0.45">
      <c r="A5224" s="61" t="s">
        <v>261</v>
      </c>
      <c r="B5224" s="62" t="s">
        <v>84</v>
      </c>
      <c r="C5224" s="63">
        <v>2360.98</v>
      </c>
      <c r="D5224" s="64">
        <v>45519</v>
      </c>
      <c r="E5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5" spans="1:5" x14ac:dyDescent="0.45">
      <c r="A5225" s="61" t="s">
        <v>261</v>
      </c>
      <c r="B5225" s="62" t="s">
        <v>85</v>
      </c>
      <c r="C5225" s="63">
        <v>8673.14</v>
      </c>
      <c r="D5225" s="64">
        <v>45877</v>
      </c>
      <c r="E5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26" spans="1:5" x14ac:dyDescent="0.45">
      <c r="A5226" s="61" t="s">
        <v>261</v>
      </c>
      <c r="B5226" s="62" t="s">
        <v>86</v>
      </c>
      <c r="C5226" s="63">
        <v>705.86</v>
      </c>
      <c r="D5226" s="64">
        <v>45877</v>
      </c>
      <c r="E5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27" spans="1:5" x14ac:dyDescent="0.45">
      <c r="A5227" s="61" t="s">
        <v>261</v>
      </c>
      <c r="B5227" s="62" t="s">
        <v>87</v>
      </c>
      <c r="C5227" s="63">
        <v>13206.82</v>
      </c>
      <c r="D5227" s="64">
        <v>45519</v>
      </c>
      <c r="E5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8" spans="1:5" x14ac:dyDescent="0.45">
      <c r="A5228" s="61" t="s">
        <v>261</v>
      </c>
      <c r="B5228" s="62" t="s">
        <v>88</v>
      </c>
      <c r="C5228" s="63">
        <v>3462.03</v>
      </c>
      <c r="D5228" s="64">
        <v>45519</v>
      </c>
      <c r="E5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29" spans="1:5" x14ac:dyDescent="0.45">
      <c r="A5229" s="61" t="s">
        <v>261</v>
      </c>
      <c r="B5229" s="62" t="s">
        <v>89</v>
      </c>
      <c r="C5229" s="63">
        <v>8717.3799999999992</v>
      </c>
      <c r="D5229" s="64">
        <v>45519</v>
      </c>
      <c r="E5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0" spans="1:5" x14ac:dyDescent="0.45">
      <c r="A5230" s="61" t="s">
        <v>261</v>
      </c>
      <c r="B5230" s="62" t="s">
        <v>90</v>
      </c>
      <c r="C5230" s="63">
        <v>2285.17</v>
      </c>
      <c r="D5230" s="64">
        <v>45519</v>
      </c>
      <c r="E5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1" spans="1:5" x14ac:dyDescent="0.45">
      <c r="A5231" s="61" t="s">
        <v>261</v>
      </c>
      <c r="B5231" s="62" t="s">
        <v>91</v>
      </c>
      <c r="C5231" s="63">
        <v>8717.3799999999992</v>
      </c>
      <c r="D5231" s="64">
        <v>45762</v>
      </c>
      <c r="E5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2" spans="1:5" x14ac:dyDescent="0.45">
      <c r="A5232" s="61" t="s">
        <v>261</v>
      </c>
      <c r="B5232" s="62" t="s">
        <v>92</v>
      </c>
      <c r="C5232" s="63">
        <v>634.79</v>
      </c>
      <c r="D5232" s="64">
        <v>45762</v>
      </c>
      <c r="E5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3" spans="1:5" x14ac:dyDescent="0.45">
      <c r="A5233" s="61" t="s">
        <v>261</v>
      </c>
      <c r="B5233" s="62" t="s">
        <v>93</v>
      </c>
      <c r="C5233" s="63">
        <v>82898.509999999995</v>
      </c>
      <c r="D5233" s="64">
        <v>45519</v>
      </c>
      <c r="E5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4" spans="1:5" x14ac:dyDescent="0.45">
      <c r="A5234" s="61" t="s">
        <v>261</v>
      </c>
      <c r="B5234" s="62" t="s">
        <v>94</v>
      </c>
      <c r="C5234" s="63">
        <v>21730.97</v>
      </c>
      <c r="D5234" s="64">
        <v>45519</v>
      </c>
      <c r="E5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5" spans="1:5" x14ac:dyDescent="0.45">
      <c r="A5235" s="61" t="s">
        <v>261</v>
      </c>
      <c r="B5235" s="62" t="s">
        <v>95</v>
      </c>
      <c r="C5235" s="63">
        <v>1114.23</v>
      </c>
      <c r="D5235" s="64">
        <v>45961</v>
      </c>
      <c r="E5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36" spans="1:5" x14ac:dyDescent="0.45">
      <c r="A5236" s="61" t="s">
        <v>261</v>
      </c>
      <c r="B5236" s="62" t="s">
        <v>96</v>
      </c>
      <c r="C5236" s="63">
        <v>81.13</v>
      </c>
      <c r="D5236" s="64">
        <v>45961</v>
      </c>
      <c r="E5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37" spans="1:5" x14ac:dyDescent="0.45">
      <c r="A5237" s="61" t="s">
        <v>262</v>
      </c>
      <c r="B5237" s="62" t="s">
        <v>47</v>
      </c>
      <c r="C5237" s="63">
        <v>16062.34</v>
      </c>
      <c r="D5237" s="64">
        <v>45519</v>
      </c>
      <c r="E5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8" spans="1:5" x14ac:dyDescent="0.45">
      <c r="A5238" s="61" t="s">
        <v>262</v>
      </c>
      <c r="B5238" s="62" t="s">
        <v>49</v>
      </c>
      <c r="C5238" s="63">
        <v>15532.85</v>
      </c>
      <c r="D5238" s="64">
        <v>45519</v>
      </c>
      <c r="E5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39" spans="1:5" x14ac:dyDescent="0.45">
      <c r="A5239" s="61" t="s">
        <v>262</v>
      </c>
      <c r="B5239" s="62" t="s">
        <v>51</v>
      </c>
      <c r="C5239" s="63">
        <v>15532.85</v>
      </c>
      <c r="D5239" s="64">
        <v>45877</v>
      </c>
      <c r="E5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40" spans="1:5" x14ac:dyDescent="0.45">
      <c r="A5240" s="61" t="s">
        <v>262</v>
      </c>
      <c r="B5240" s="62" t="s">
        <v>53</v>
      </c>
      <c r="C5240" s="63">
        <v>18359.509999999998</v>
      </c>
      <c r="D5240" s="64">
        <v>45519</v>
      </c>
      <c r="E5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41" spans="1:5" x14ac:dyDescent="0.45">
      <c r="A5241" s="61" t="s">
        <v>262</v>
      </c>
      <c r="B5241" s="62" t="s">
        <v>55</v>
      </c>
      <c r="C5241" s="63">
        <v>14392.78</v>
      </c>
      <c r="D5241" s="64">
        <v>45519</v>
      </c>
      <c r="E5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42" spans="1:5" x14ac:dyDescent="0.45">
      <c r="A5242" s="61" t="s">
        <v>262</v>
      </c>
      <c r="B5242" s="62" t="s">
        <v>57</v>
      </c>
      <c r="C5242" s="63">
        <v>28762.76</v>
      </c>
      <c r="D5242" s="64">
        <v>45877</v>
      </c>
      <c r="E5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43" spans="1:5" x14ac:dyDescent="0.45">
      <c r="A5243" s="61" t="s">
        <v>262</v>
      </c>
      <c r="B5243" s="62" t="s">
        <v>40</v>
      </c>
      <c r="C5243" s="63">
        <v>42965.15</v>
      </c>
      <c r="D5243" s="64">
        <v>44880</v>
      </c>
      <c r="E5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44" spans="1:5" x14ac:dyDescent="0.45">
      <c r="A5244" s="61" t="s">
        <v>262</v>
      </c>
      <c r="B5244" s="62" t="s">
        <v>41</v>
      </c>
      <c r="C5244" s="63">
        <v>45154.28</v>
      </c>
      <c r="D5244" s="64">
        <v>44925</v>
      </c>
      <c r="E5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45" spans="1:5" x14ac:dyDescent="0.45">
      <c r="A5245" s="61" t="s">
        <v>262</v>
      </c>
      <c r="B5245" s="62" t="s">
        <v>42</v>
      </c>
      <c r="C5245" s="63">
        <v>38050.44</v>
      </c>
      <c r="D5245" s="64">
        <v>45140</v>
      </c>
      <c r="E5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46" spans="1:5" x14ac:dyDescent="0.45">
      <c r="A5246" s="61" t="s">
        <v>262</v>
      </c>
      <c r="B5246" s="62" t="s">
        <v>43</v>
      </c>
      <c r="C5246" s="63">
        <v>48127.360000000001</v>
      </c>
      <c r="D5246" s="64">
        <v>45504</v>
      </c>
      <c r="E5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47" spans="1:5" x14ac:dyDescent="0.45">
      <c r="A5247" s="61" t="s">
        <v>262</v>
      </c>
      <c r="B5247" s="62" t="s">
        <v>44</v>
      </c>
      <c r="C5247" s="63">
        <v>48127.360000000001</v>
      </c>
      <c r="D5247" s="64">
        <v>45877</v>
      </c>
      <c r="E5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48" spans="1:5" x14ac:dyDescent="0.45">
      <c r="A5248" s="61" t="s">
        <v>262</v>
      </c>
      <c r="B5248" s="62" t="s">
        <v>45</v>
      </c>
      <c r="C5248" s="63">
        <v>21375.8</v>
      </c>
      <c r="D5248" s="64">
        <v>45412</v>
      </c>
      <c r="E5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49" spans="1:5" x14ac:dyDescent="0.45">
      <c r="A5249" s="61" t="s">
        <v>262</v>
      </c>
      <c r="B5249" s="62" t="s">
        <v>66</v>
      </c>
      <c r="C5249" s="63">
        <v>15295.87</v>
      </c>
      <c r="D5249" s="64">
        <v>44985</v>
      </c>
      <c r="E5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50" spans="1:5" x14ac:dyDescent="0.45">
      <c r="A5250" s="61" t="s">
        <v>262</v>
      </c>
      <c r="B5250" s="62" t="s">
        <v>68</v>
      </c>
      <c r="C5250" s="63">
        <v>35685.58</v>
      </c>
      <c r="D5250" s="64">
        <v>44985</v>
      </c>
      <c r="E5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51" spans="1:5" x14ac:dyDescent="0.45">
      <c r="A5251" s="61" t="s">
        <v>262</v>
      </c>
      <c r="B5251" s="62" t="s">
        <v>70</v>
      </c>
      <c r="C5251" s="63">
        <v>26848.22</v>
      </c>
      <c r="D5251" s="64">
        <v>45140</v>
      </c>
      <c r="E5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52" spans="1:5" x14ac:dyDescent="0.45">
      <c r="A5252" s="61" t="s">
        <v>262</v>
      </c>
      <c r="B5252" s="62" t="s">
        <v>72</v>
      </c>
      <c r="C5252" s="63">
        <v>42067.68</v>
      </c>
      <c r="D5252" s="64">
        <v>45488</v>
      </c>
      <c r="E5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53" spans="1:5" x14ac:dyDescent="0.45">
      <c r="A5253" s="61" t="s">
        <v>262</v>
      </c>
      <c r="B5253" s="62" t="s">
        <v>74</v>
      </c>
      <c r="C5253" s="63">
        <v>46546.52</v>
      </c>
      <c r="D5253" s="64">
        <v>45853</v>
      </c>
      <c r="E5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4" spans="1:5" x14ac:dyDescent="0.45">
      <c r="A5254" s="61" t="s">
        <v>262</v>
      </c>
      <c r="B5254" s="62" t="s">
        <v>76</v>
      </c>
      <c r="C5254" s="63">
        <v>6071.31</v>
      </c>
      <c r="D5254" s="64">
        <v>45853</v>
      </c>
      <c r="E5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5" spans="1:5" x14ac:dyDescent="0.45">
      <c r="A5255" s="61" t="s">
        <v>262</v>
      </c>
      <c r="B5255" s="62" t="s">
        <v>78</v>
      </c>
      <c r="C5255" s="63">
        <v>5775.66</v>
      </c>
      <c r="D5255" s="64">
        <v>45853</v>
      </c>
      <c r="E5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6" spans="1:5" x14ac:dyDescent="0.45">
      <c r="A5256" s="61" t="s">
        <v>262</v>
      </c>
      <c r="B5256" s="62" t="s">
        <v>80</v>
      </c>
      <c r="C5256" s="63">
        <v>11595.3</v>
      </c>
      <c r="D5256" s="64">
        <v>45541</v>
      </c>
      <c r="E5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7" spans="1:5" x14ac:dyDescent="0.45">
      <c r="A5257" s="61" t="s">
        <v>262</v>
      </c>
      <c r="B5257" s="62" t="s">
        <v>81</v>
      </c>
      <c r="C5257" s="63">
        <v>14590.29</v>
      </c>
      <c r="D5257" s="64">
        <v>45519</v>
      </c>
      <c r="E5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8" spans="1:5" x14ac:dyDescent="0.45">
      <c r="A5258" s="61" t="s">
        <v>262</v>
      </c>
      <c r="B5258" s="62" t="s">
        <v>83</v>
      </c>
      <c r="C5258" s="63">
        <v>14145.62</v>
      </c>
      <c r="D5258" s="64">
        <v>45519</v>
      </c>
      <c r="E5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59" spans="1:5" x14ac:dyDescent="0.45">
      <c r="A5259" s="61" t="s">
        <v>262</v>
      </c>
      <c r="B5259" s="62" t="s">
        <v>85</v>
      </c>
      <c r="C5259" s="63">
        <v>14145.62</v>
      </c>
      <c r="D5259" s="64">
        <v>45877</v>
      </c>
      <c r="E5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60" spans="1:5" x14ac:dyDescent="0.45">
      <c r="A5260" s="61" t="s">
        <v>262</v>
      </c>
      <c r="B5260" s="62" t="s">
        <v>87</v>
      </c>
      <c r="C5260" s="63">
        <v>21539.919999999998</v>
      </c>
      <c r="D5260" s="64">
        <v>45519</v>
      </c>
      <c r="E5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1" spans="1:5" x14ac:dyDescent="0.45">
      <c r="A5261" s="61" t="s">
        <v>262</v>
      </c>
      <c r="B5261" s="62" t="s">
        <v>89</v>
      </c>
      <c r="C5261" s="63">
        <v>14217.79</v>
      </c>
      <c r="D5261" s="64">
        <v>45519</v>
      </c>
      <c r="E5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2" spans="1:5" x14ac:dyDescent="0.45">
      <c r="A5262" s="61" t="s">
        <v>262</v>
      </c>
      <c r="B5262" s="62" t="s">
        <v>91</v>
      </c>
      <c r="C5262" s="63">
        <v>14217.79</v>
      </c>
      <c r="D5262" s="64">
        <v>45762</v>
      </c>
      <c r="E5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3" spans="1:5" x14ac:dyDescent="0.45">
      <c r="A5263" s="61" t="s">
        <v>262</v>
      </c>
      <c r="B5263" s="62" t="s">
        <v>93</v>
      </c>
      <c r="C5263" s="63">
        <v>135204.98000000001</v>
      </c>
      <c r="D5263" s="64">
        <v>45519</v>
      </c>
      <c r="E5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4" spans="1:5" x14ac:dyDescent="0.45">
      <c r="A5264" s="61" t="s">
        <v>262</v>
      </c>
      <c r="B5264" s="62" t="s">
        <v>95</v>
      </c>
      <c r="C5264" s="63">
        <v>1817.27</v>
      </c>
      <c r="D5264" s="64">
        <v>45961</v>
      </c>
      <c r="E5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65" spans="1:5" x14ac:dyDescent="0.45">
      <c r="A5265" s="61" t="s">
        <v>263</v>
      </c>
      <c r="B5265" s="62" t="s">
        <v>47</v>
      </c>
      <c r="C5265" s="63">
        <v>59283.82</v>
      </c>
      <c r="D5265" s="64">
        <v>45519</v>
      </c>
      <c r="E5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6" spans="1:5" x14ac:dyDescent="0.45">
      <c r="A5266" s="61" t="s">
        <v>263</v>
      </c>
      <c r="B5266" s="62" t="s">
        <v>48</v>
      </c>
      <c r="C5266" s="63">
        <v>16138.12</v>
      </c>
      <c r="D5266" s="64">
        <v>45519</v>
      </c>
      <c r="E5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7" spans="1:5" x14ac:dyDescent="0.45">
      <c r="A5267" s="61" t="s">
        <v>263</v>
      </c>
      <c r="B5267" s="62" t="s">
        <v>49</v>
      </c>
      <c r="C5267" s="63">
        <v>57329.55</v>
      </c>
      <c r="D5267" s="64">
        <v>45519</v>
      </c>
      <c r="E5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8" spans="1:5" x14ac:dyDescent="0.45">
      <c r="A5268" s="61" t="s">
        <v>263</v>
      </c>
      <c r="B5268" s="62" t="s">
        <v>50</v>
      </c>
      <c r="C5268" s="63">
        <v>15606.13</v>
      </c>
      <c r="D5268" s="64">
        <v>45519</v>
      </c>
      <c r="E5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69" spans="1:5" x14ac:dyDescent="0.45">
      <c r="A5269" s="61" t="s">
        <v>263</v>
      </c>
      <c r="B5269" s="62" t="s">
        <v>51</v>
      </c>
      <c r="C5269" s="63">
        <v>57329.55</v>
      </c>
      <c r="D5269" s="64">
        <v>45877</v>
      </c>
      <c r="E5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70" spans="1:5" x14ac:dyDescent="0.45">
      <c r="A5270" s="61" t="s">
        <v>263</v>
      </c>
      <c r="B5270" s="62" t="s">
        <v>52</v>
      </c>
      <c r="C5270" s="63">
        <v>15606.13</v>
      </c>
      <c r="D5270" s="64">
        <v>45877</v>
      </c>
      <c r="E5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71" spans="1:5" x14ac:dyDescent="0.45">
      <c r="A5271" s="61" t="s">
        <v>263</v>
      </c>
      <c r="B5271" s="62" t="s">
        <v>53</v>
      </c>
      <c r="C5271" s="63">
        <v>67762.34</v>
      </c>
      <c r="D5271" s="64">
        <v>45519</v>
      </c>
      <c r="E5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72" spans="1:5" x14ac:dyDescent="0.45">
      <c r="A5272" s="61" t="s">
        <v>263</v>
      </c>
      <c r="B5272" s="62" t="s">
        <v>54</v>
      </c>
      <c r="C5272" s="63">
        <v>17763.189999999999</v>
      </c>
      <c r="D5272" s="64">
        <v>45519</v>
      </c>
      <c r="E5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73" spans="1:5" x14ac:dyDescent="0.45">
      <c r="A5273" s="61" t="s">
        <v>263</v>
      </c>
      <c r="B5273" s="62" t="s">
        <v>55</v>
      </c>
      <c r="C5273" s="63">
        <v>53121.71</v>
      </c>
      <c r="D5273" s="64">
        <v>45519</v>
      </c>
      <c r="E5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74" spans="1:5" x14ac:dyDescent="0.45">
      <c r="A5274" s="61" t="s">
        <v>263</v>
      </c>
      <c r="B5274" s="62" t="s">
        <v>56</v>
      </c>
      <c r="C5274" s="63">
        <v>13925.3</v>
      </c>
      <c r="D5274" s="64">
        <v>45519</v>
      </c>
      <c r="E5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75" spans="1:5" x14ac:dyDescent="0.45">
      <c r="A5275" s="61" t="s">
        <v>263</v>
      </c>
      <c r="B5275" s="62" t="s">
        <v>57</v>
      </c>
      <c r="C5275" s="63">
        <v>106159.24</v>
      </c>
      <c r="D5275" s="64">
        <v>45877</v>
      </c>
      <c r="E5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76" spans="1:5" x14ac:dyDescent="0.45">
      <c r="A5276" s="61" t="s">
        <v>263</v>
      </c>
      <c r="B5276" s="62" t="s">
        <v>58</v>
      </c>
      <c r="C5276" s="63">
        <v>27828.53</v>
      </c>
      <c r="D5276" s="64">
        <v>45877</v>
      </c>
      <c r="E5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77" spans="1:5" x14ac:dyDescent="0.45">
      <c r="A5277" s="61" t="s">
        <v>263</v>
      </c>
      <c r="B5277" s="62" t="s">
        <v>40</v>
      </c>
      <c r="C5277" s="63">
        <v>167726.9</v>
      </c>
      <c r="D5277" s="64">
        <v>44880</v>
      </c>
      <c r="E5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78" spans="1:5" x14ac:dyDescent="0.45">
      <c r="A5278" s="61" t="s">
        <v>263</v>
      </c>
      <c r="B5278" s="62" t="s">
        <v>59</v>
      </c>
      <c r="C5278" s="63">
        <v>41569.629999999997</v>
      </c>
      <c r="D5278" s="64">
        <v>44880</v>
      </c>
      <c r="E5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79" spans="1:5" x14ac:dyDescent="0.45">
      <c r="A5279" s="61" t="s">
        <v>263</v>
      </c>
      <c r="B5279" s="62" t="s">
        <v>41</v>
      </c>
      <c r="C5279" s="63">
        <v>176272.8</v>
      </c>
      <c r="D5279" s="64">
        <v>44925</v>
      </c>
      <c r="E5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80" spans="1:5" x14ac:dyDescent="0.45">
      <c r="A5280" s="61" t="s">
        <v>263</v>
      </c>
      <c r="B5280" s="62" t="s">
        <v>60</v>
      </c>
      <c r="C5280" s="63">
        <v>43687.65</v>
      </c>
      <c r="D5280" s="64">
        <v>44925</v>
      </c>
      <c r="E5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81" spans="1:5" x14ac:dyDescent="0.45">
      <c r="A5281" s="61" t="s">
        <v>263</v>
      </c>
      <c r="B5281" s="62" t="s">
        <v>42</v>
      </c>
      <c r="C5281" s="63">
        <v>140438.74</v>
      </c>
      <c r="D5281" s="64">
        <v>45139</v>
      </c>
      <c r="E5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2" spans="1:5" x14ac:dyDescent="0.45">
      <c r="A5282" s="61" t="s">
        <v>263</v>
      </c>
      <c r="B5282" s="62" t="s">
        <v>61</v>
      </c>
      <c r="C5282" s="63">
        <v>36814.54</v>
      </c>
      <c r="D5282" s="64">
        <v>45139</v>
      </c>
      <c r="E5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3" spans="1:5" x14ac:dyDescent="0.45">
      <c r="A5283" s="61" t="s">
        <v>263</v>
      </c>
      <c r="B5283" s="62" t="s">
        <v>43</v>
      </c>
      <c r="C5283" s="63">
        <v>177631.21</v>
      </c>
      <c r="D5283" s="64">
        <v>45504</v>
      </c>
      <c r="E5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4" spans="1:5" x14ac:dyDescent="0.45">
      <c r="A5284" s="61" t="s">
        <v>263</v>
      </c>
      <c r="B5284" s="62" t="s">
        <v>63</v>
      </c>
      <c r="C5284" s="63">
        <v>33477.58</v>
      </c>
      <c r="D5284" s="64">
        <v>45504</v>
      </c>
      <c r="E5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5" spans="1:5" x14ac:dyDescent="0.45">
      <c r="A5285" s="61" t="s">
        <v>263</v>
      </c>
      <c r="B5285" s="62" t="s">
        <v>44</v>
      </c>
      <c r="C5285" s="63">
        <v>177631.21</v>
      </c>
      <c r="D5285" s="64">
        <v>45877</v>
      </c>
      <c r="E5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86" spans="1:5" x14ac:dyDescent="0.45">
      <c r="A5286" s="61" t="s">
        <v>263</v>
      </c>
      <c r="B5286" s="62" t="s">
        <v>64</v>
      </c>
      <c r="C5286" s="63">
        <v>46564.160000000003</v>
      </c>
      <c r="D5286" s="64">
        <v>45877</v>
      </c>
      <c r="E5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287" spans="1:5" x14ac:dyDescent="0.45">
      <c r="A5287" s="61" t="s">
        <v>263</v>
      </c>
      <c r="B5287" s="62" t="s">
        <v>45</v>
      </c>
      <c r="C5287" s="63">
        <v>78895.05</v>
      </c>
      <c r="D5287" s="64">
        <v>45412</v>
      </c>
      <c r="E5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8" spans="1:5" x14ac:dyDescent="0.45">
      <c r="A5288" s="61" t="s">
        <v>263</v>
      </c>
      <c r="B5288" s="62" t="s">
        <v>65</v>
      </c>
      <c r="C5288" s="63">
        <v>20681.509999999998</v>
      </c>
      <c r="D5288" s="64">
        <v>45412</v>
      </c>
      <c r="E5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89" spans="1:5" x14ac:dyDescent="0.45">
      <c r="A5289" s="61" t="s">
        <v>263</v>
      </c>
      <c r="B5289" s="62" t="s">
        <v>66</v>
      </c>
      <c r="C5289" s="63">
        <v>56454.879999999997</v>
      </c>
      <c r="D5289" s="64">
        <v>44985</v>
      </c>
      <c r="E5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0" spans="1:5" x14ac:dyDescent="0.45">
      <c r="A5290" s="61" t="s">
        <v>263</v>
      </c>
      <c r="B5290" s="62" t="s">
        <v>67</v>
      </c>
      <c r="C5290" s="63">
        <v>14799.06</v>
      </c>
      <c r="D5290" s="64">
        <v>44985</v>
      </c>
      <c r="E5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1" spans="1:5" x14ac:dyDescent="0.45">
      <c r="A5291" s="61" t="s">
        <v>263</v>
      </c>
      <c r="B5291" s="62" t="s">
        <v>68</v>
      </c>
      <c r="C5291" s="63">
        <v>131710.38</v>
      </c>
      <c r="D5291" s="64">
        <v>44985</v>
      </c>
      <c r="E5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2" spans="1:5" x14ac:dyDescent="0.45">
      <c r="A5292" s="61" t="s">
        <v>263</v>
      </c>
      <c r="B5292" s="62" t="s">
        <v>69</v>
      </c>
      <c r="C5292" s="63">
        <v>34526.49</v>
      </c>
      <c r="D5292" s="64">
        <v>44985</v>
      </c>
      <c r="E5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3" spans="1:5" x14ac:dyDescent="0.45">
      <c r="A5293" s="61" t="s">
        <v>263</v>
      </c>
      <c r="B5293" s="62" t="s">
        <v>70</v>
      </c>
      <c r="C5293" s="63">
        <v>99092.97</v>
      </c>
      <c r="D5293" s="64">
        <v>45127</v>
      </c>
      <c r="E5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4" spans="1:5" x14ac:dyDescent="0.45">
      <c r="A5294" s="61" t="s">
        <v>263</v>
      </c>
      <c r="B5294" s="62" t="s">
        <v>71</v>
      </c>
      <c r="C5294" s="63">
        <v>25976.18</v>
      </c>
      <c r="D5294" s="64">
        <v>45127</v>
      </c>
      <c r="E5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295" spans="1:5" x14ac:dyDescent="0.45">
      <c r="A5295" s="61" t="s">
        <v>263</v>
      </c>
      <c r="B5295" s="62" t="s">
        <v>72</v>
      </c>
      <c r="C5295" s="63">
        <v>155265.82</v>
      </c>
      <c r="D5295" s="64">
        <v>45488</v>
      </c>
      <c r="E5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96" spans="1:5" x14ac:dyDescent="0.45">
      <c r="A5296" s="61" t="s">
        <v>263</v>
      </c>
      <c r="B5296" s="62" t="s">
        <v>73</v>
      </c>
      <c r="C5296" s="63">
        <v>40701.31</v>
      </c>
      <c r="D5296" s="64">
        <v>45488</v>
      </c>
      <c r="E5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297" spans="1:5" x14ac:dyDescent="0.45">
      <c r="A5297" s="61" t="s">
        <v>263</v>
      </c>
      <c r="B5297" s="62" t="s">
        <v>74</v>
      </c>
      <c r="C5297" s="63">
        <v>171796.56</v>
      </c>
      <c r="D5297" s="64">
        <v>45853</v>
      </c>
      <c r="E5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98" spans="1:5" x14ac:dyDescent="0.45">
      <c r="A5298" s="61" t="s">
        <v>263</v>
      </c>
      <c r="B5298" s="62" t="s">
        <v>75</v>
      </c>
      <c r="C5298" s="63">
        <v>45034.67</v>
      </c>
      <c r="D5298" s="64">
        <v>45853</v>
      </c>
      <c r="E5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299" spans="1:5" x14ac:dyDescent="0.45">
      <c r="A5299" s="61" t="s">
        <v>263</v>
      </c>
      <c r="B5299" s="62" t="s">
        <v>76</v>
      </c>
      <c r="C5299" s="63">
        <v>22408.32</v>
      </c>
      <c r="D5299" s="64">
        <v>45853</v>
      </c>
      <c r="E5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0" spans="1:5" x14ac:dyDescent="0.45">
      <c r="A5300" s="61" t="s">
        <v>263</v>
      </c>
      <c r="B5300" s="62" t="s">
        <v>77</v>
      </c>
      <c r="C5300" s="63">
        <v>5874.11</v>
      </c>
      <c r="D5300" s="64">
        <v>45853</v>
      </c>
      <c r="E5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1" spans="1:5" x14ac:dyDescent="0.45">
      <c r="A5301" s="61" t="s">
        <v>263</v>
      </c>
      <c r="B5301" s="62" t="s">
        <v>78</v>
      </c>
      <c r="C5301" s="63">
        <v>21317.15</v>
      </c>
      <c r="D5301" s="64">
        <v>45853</v>
      </c>
      <c r="E5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2" spans="1:5" x14ac:dyDescent="0.45">
      <c r="A5302" s="61" t="s">
        <v>263</v>
      </c>
      <c r="B5302" s="62" t="s">
        <v>79</v>
      </c>
      <c r="C5302" s="63">
        <v>5588.07</v>
      </c>
      <c r="D5302" s="64">
        <v>45853</v>
      </c>
      <c r="E5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3" spans="1:5" x14ac:dyDescent="0.45">
      <c r="A5303" s="61" t="s">
        <v>263</v>
      </c>
      <c r="B5303" s="62" t="s">
        <v>80</v>
      </c>
      <c r="C5303" s="63">
        <v>54015.26</v>
      </c>
      <c r="D5303" s="64">
        <v>45546</v>
      </c>
      <c r="E5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4" spans="1:5" x14ac:dyDescent="0.45">
      <c r="A5304" s="61" t="s">
        <v>263</v>
      </c>
      <c r="B5304" s="62" t="s">
        <v>81</v>
      </c>
      <c r="C5304" s="63">
        <v>53850.69</v>
      </c>
      <c r="D5304" s="64">
        <v>45519</v>
      </c>
      <c r="E5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5" spans="1:5" x14ac:dyDescent="0.45">
      <c r="A5305" s="61" t="s">
        <v>263</v>
      </c>
      <c r="B5305" s="62" t="s">
        <v>82</v>
      </c>
      <c r="C5305" s="63">
        <v>14659.12</v>
      </c>
      <c r="D5305" s="64">
        <v>45519</v>
      </c>
      <c r="E5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6" spans="1:5" x14ac:dyDescent="0.45">
      <c r="A5306" s="61" t="s">
        <v>263</v>
      </c>
      <c r="B5306" s="62" t="s">
        <v>83</v>
      </c>
      <c r="C5306" s="63">
        <v>52209.48</v>
      </c>
      <c r="D5306" s="64">
        <v>45519</v>
      </c>
      <c r="E5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7" spans="1:5" x14ac:dyDescent="0.45">
      <c r="A5307" s="61" t="s">
        <v>263</v>
      </c>
      <c r="B5307" s="62" t="s">
        <v>84</v>
      </c>
      <c r="C5307" s="63">
        <v>14212.35</v>
      </c>
      <c r="D5307" s="64">
        <v>45519</v>
      </c>
      <c r="E5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08" spans="1:5" x14ac:dyDescent="0.45">
      <c r="A5308" s="61" t="s">
        <v>263</v>
      </c>
      <c r="B5308" s="62" t="s">
        <v>85</v>
      </c>
      <c r="C5308" s="63">
        <v>52209.48</v>
      </c>
      <c r="D5308" s="64">
        <v>45877</v>
      </c>
      <c r="E5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09" spans="1:5" x14ac:dyDescent="0.45">
      <c r="A5309" s="61" t="s">
        <v>263</v>
      </c>
      <c r="B5309" s="62" t="s">
        <v>86</v>
      </c>
      <c r="C5309" s="63">
        <v>14212.35</v>
      </c>
      <c r="D5309" s="64">
        <v>45877</v>
      </c>
      <c r="E5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10" spans="1:5" x14ac:dyDescent="0.45">
      <c r="A5310" s="61" t="s">
        <v>263</v>
      </c>
      <c r="B5310" s="62" t="s">
        <v>87</v>
      </c>
      <c r="C5310" s="63">
        <v>79500.77</v>
      </c>
      <c r="D5310" s="64">
        <v>45519</v>
      </c>
      <c r="E5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1" spans="1:5" x14ac:dyDescent="0.45">
      <c r="A5311" s="61" t="s">
        <v>263</v>
      </c>
      <c r="B5311" s="62" t="s">
        <v>88</v>
      </c>
      <c r="C5311" s="63">
        <v>20840.29</v>
      </c>
      <c r="D5311" s="64">
        <v>45519</v>
      </c>
      <c r="E5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2" spans="1:5" x14ac:dyDescent="0.45">
      <c r="A5312" s="61" t="s">
        <v>263</v>
      </c>
      <c r="B5312" s="62" t="s">
        <v>89</v>
      </c>
      <c r="C5312" s="63">
        <v>52475.82</v>
      </c>
      <c r="D5312" s="64">
        <v>45519</v>
      </c>
      <c r="E5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3" spans="1:5" x14ac:dyDescent="0.45">
      <c r="A5313" s="61" t="s">
        <v>263</v>
      </c>
      <c r="B5313" s="62" t="s">
        <v>90</v>
      </c>
      <c r="C5313" s="63">
        <v>13755.99</v>
      </c>
      <c r="D5313" s="64">
        <v>45519</v>
      </c>
      <c r="E5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4" spans="1:5" x14ac:dyDescent="0.45">
      <c r="A5314" s="61" t="s">
        <v>263</v>
      </c>
      <c r="B5314" s="62" t="s">
        <v>91</v>
      </c>
      <c r="C5314" s="63">
        <v>52475.82</v>
      </c>
      <c r="D5314" s="64">
        <v>45762</v>
      </c>
      <c r="E5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5" spans="1:5" x14ac:dyDescent="0.45">
      <c r="A5315" s="61" t="s">
        <v>263</v>
      </c>
      <c r="B5315" s="62" t="s">
        <v>92</v>
      </c>
      <c r="C5315" s="63">
        <v>13755.99</v>
      </c>
      <c r="D5315" s="64">
        <v>45762</v>
      </c>
      <c r="E5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6" spans="1:5" x14ac:dyDescent="0.45">
      <c r="A5316" s="61" t="s">
        <v>263</v>
      </c>
      <c r="B5316" s="62" t="s">
        <v>93</v>
      </c>
      <c r="C5316" s="63">
        <v>499022.31</v>
      </c>
      <c r="D5316" s="64">
        <v>45519</v>
      </c>
      <c r="E5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7" spans="1:5" x14ac:dyDescent="0.45">
      <c r="A5317" s="61" t="s">
        <v>263</v>
      </c>
      <c r="B5317" s="62" t="s">
        <v>94</v>
      </c>
      <c r="C5317" s="63">
        <v>130813.46</v>
      </c>
      <c r="D5317" s="64">
        <v>45519</v>
      </c>
      <c r="E5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18" spans="1:5" x14ac:dyDescent="0.45">
      <c r="A5318" s="61" t="s">
        <v>263</v>
      </c>
      <c r="B5318" s="62" t="s">
        <v>95</v>
      </c>
      <c r="C5318" s="63">
        <v>6707.29</v>
      </c>
      <c r="D5318" s="64">
        <v>45961</v>
      </c>
      <c r="E5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19" spans="1:5" x14ac:dyDescent="0.45">
      <c r="A5319" s="61" t="s">
        <v>263</v>
      </c>
      <c r="B5319" s="62" t="s">
        <v>96</v>
      </c>
      <c r="C5319" s="63">
        <v>1758.25</v>
      </c>
      <c r="D5319" s="64">
        <v>45961</v>
      </c>
      <c r="E5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20" spans="1:5" x14ac:dyDescent="0.45">
      <c r="A5320" s="61" t="s">
        <v>264</v>
      </c>
      <c r="B5320" s="62" t="s">
        <v>47</v>
      </c>
      <c r="C5320" s="63">
        <v>16412.8</v>
      </c>
      <c r="D5320" s="64">
        <v>45519</v>
      </c>
      <c r="E5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21" spans="1:5" x14ac:dyDescent="0.45">
      <c r="A5321" s="61" t="s">
        <v>264</v>
      </c>
      <c r="B5321" s="62" t="s">
        <v>49</v>
      </c>
      <c r="C5321" s="63">
        <v>15871.76</v>
      </c>
      <c r="D5321" s="64">
        <v>45519</v>
      </c>
      <c r="E5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22" spans="1:5" x14ac:dyDescent="0.45">
      <c r="A5322" s="61" t="s">
        <v>264</v>
      </c>
      <c r="B5322" s="62" t="s">
        <v>51</v>
      </c>
      <c r="C5322" s="63">
        <v>15871.76</v>
      </c>
      <c r="D5322" s="64">
        <v>45877</v>
      </c>
      <c r="E5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23" spans="1:5" x14ac:dyDescent="0.45">
      <c r="A5323" s="61" t="s">
        <v>264</v>
      </c>
      <c r="B5323" s="62" t="s">
        <v>53</v>
      </c>
      <c r="C5323" s="63">
        <v>18760.09</v>
      </c>
      <c r="D5323" s="64">
        <v>45519</v>
      </c>
      <c r="E5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24" spans="1:5" x14ac:dyDescent="0.45">
      <c r="A5324" s="61" t="s">
        <v>264</v>
      </c>
      <c r="B5324" s="62" t="s">
        <v>55</v>
      </c>
      <c r="C5324" s="63">
        <v>14706.81</v>
      </c>
      <c r="D5324" s="64">
        <v>45519</v>
      </c>
      <c r="E5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25" spans="1:5" x14ac:dyDescent="0.45">
      <c r="A5325" s="61" t="s">
        <v>264</v>
      </c>
      <c r="B5325" s="62" t="s">
        <v>57</v>
      </c>
      <c r="C5325" s="63">
        <v>29390.33</v>
      </c>
      <c r="D5325" s="64">
        <v>45877</v>
      </c>
      <c r="E5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26" spans="1:5" x14ac:dyDescent="0.45">
      <c r="A5326" s="61" t="s">
        <v>264</v>
      </c>
      <c r="B5326" s="62" t="s">
        <v>40</v>
      </c>
      <c r="C5326" s="63">
        <v>43902.6</v>
      </c>
      <c r="D5326" s="64">
        <v>44880</v>
      </c>
      <c r="E5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27" spans="1:5" x14ac:dyDescent="0.45">
      <c r="A5327" s="61" t="s">
        <v>264</v>
      </c>
      <c r="B5327" s="62" t="s">
        <v>41</v>
      </c>
      <c r="C5327" s="63">
        <v>46139.49</v>
      </c>
      <c r="D5327" s="64">
        <v>44925</v>
      </c>
      <c r="E5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28" spans="1:5" x14ac:dyDescent="0.45">
      <c r="A5328" s="61" t="s">
        <v>264</v>
      </c>
      <c r="B5328" s="62" t="s">
        <v>42</v>
      </c>
      <c r="C5328" s="63">
        <v>38880.65</v>
      </c>
      <c r="D5328" s="64">
        <v>45169</v>
      </c>
      <c r="E5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29" spans="1:5" x14ac:dyDescent="0.45">
      <c r="A5329" s="61" t="s">
        <v>264</v>
      </c>
      <c r="B5329" s="62" t="s">
        <v>43</v>
      </c>
      <c r="C5329" s="63">
        <v>49177.43</v>
      </c>
      <c r="D5329" s="64">
        <v>45504</v>
      </c>
      <c r="E5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30" spans="1:5" x14ac:dyDescent="0.45">
      <c r="A5330" s="61" t="s">
        <v>264</v>
      </c>
      <c r="B5330" s="62" t="s">
        <v>44</v>
      </c>
      <c r="C5330" s="63">
        <v>49177.43</v>
      </c>
      <c r="D5330" s="64">
        <v>45877</v>
      </c>
      <c r="E5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31" spans="1:5" x14ac:dyDescent="0.45">
      <c r="A5331" s="61" t="s">
        <v>264</v>
      </c>
      <c r="B5331" s="62" t="s">
        <v>45</v>
      </c>
      <c r="C5331" s="63">
        <v>21842.2</v>
      </c>
      <c r="D5331" s="64">
        <v>45412</v>
      </c>
      <c r="E5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32" spans="1:5" x14ac:dyDescent="0.45">
      <c r="A5332" s="61" t="s">
        <v>264</v>
      </c>
      <c r="B5332" s="62" t="s">
        <v>74</v>
      </c>
      <c r="C5332" s="63">
        <v>47562.1</v>
      </c>
      <c r="D5332" s="64">
        <v>45853</v>
      </c>
      <c r="E5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3" spans="1:5" x14ac:dyDescent="0.45">
      <c r="A5333" s="61" t="s">
        <v>264</v>
      </c>
      <c r="B5333" s="62" t="s">
        <v>76</v>
      </c>
      <c r="C5333" s="63">
        <v>6203.77</v>
      </c>
      <c r="D5333" s="64">
        <v>45853</v>
      </c>
      <c r="E5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4" spans="1:5" x14ac:dyDescent="0.45">
      <c r="A5334" s="61" t="s">
        <v>264</v>
      </c>
      <c r="B5334" s="62" t="s">
        <v>78</v>
      </c>
      <c r="C5334" s="63">
        <v>5901.68</v>
      </c>
      <c r="D5334" s="64">
        <v>45853</v>
      </c>
      <c r="E5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5" spans="1:5" x14ac:dyDescent="0.45">
      <c r="A5335" s="61" t="s">
        <v>264</v>
      </c>
      <c r="B5335" s="62" t="s">
        <v>81</v>
      </c>
      <c r="C5335" s="63">
        <v>14908.63</v>
      </c>
      <c r="D5335" s="64">
        <v>45519</v>
      </c>
      <c r="E5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6" spans="1:5" x14ac:dyDescent="0.45">
      <c r="A5336" s="61" t="s">
        <v>264</v>
      </c>
      <c r="B5336" s="62" t="s">
        <v>83</v>
      </c>
      <c r="C5336" s="63">
        <v>14454.26</v>
      </c>
      <c r="D5336" s="64">
        <v>45519</v>
      </c>
      <c r="E5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7" spans="1:5" x14ac:dyDescent="0.45">
      <c r="A5337" s="61" t="s">
        <v>264</v>
      </c>
      <c r="B5337" s="62" t="s">
        <v>85</v>
      </c>
      <c r="C5337" s="63">
        <v>14454.26</v>
      </c>
      <c r="D5337" s="64">
        <v>45877</v>
      </c>
      <c r="E5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38" spans="1:5" x14ac:dyDescent="0.45">
      <c r="A5338" s="61" t="s">
        <v>264</v>
      </c>
      <c r="B5338" s="62" t="s">
        <v>87</v>
      </c>
      <c r="C5338" s="63">
        <v>22009.89</v>
      </c>
      <c r="D5338" s="64">
        <v>45519</v>
      </c>
      <c r="E5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39" spans="1:5" x14ac:dyDescent="0.45">
      <c r="A5339" s="61" t="s">
        <v>264</v>
      </c>
      <c r="B5339" s="62" t="s">
        <v>89</v>
      </c>
      <c r="C5339" s="63">
        <v>14528</v>
      </c>
      <c r="D5339" s="64">
        <v>45519</v>
      </c>
      <c r="E5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0" spans="1:5" x14ac:dyDescent="0.45">
      <c r="A5340" s="61" t="s">
        <v>264</v>
      </c>
      <c r="B5340" s="62" t="s">
        <v>91</v>
      </c>
      <c r="C5340" s="63">
        <v>14528</v>
      </c>
      <c r="D5340" s="64">
        <v>45762</v>
      </c>
      <c r="E5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1" spans="1:5" x14ac:dyDescent="0.45">
      <c r="A5341" s="61" t="s">
        <v>264</v>
      </c>
      <c r="B5341" s="62" t="s">
        <v>93</v>
      </c>
      <c r="C5341" s="63">
        <v>138154.98000000001</v>
      </c>
      <c r="D5341" s="64">
        <v>45519</v>
      </c>
      <c r="E5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2" spans="1:5" x14ac:dyDescent="0.45">
      <c r="A5342" s="61" t="s">
        <v>264</v>
      </c>
      <c r="B5342" s="62" t="s">
        <v>95</v>
      </c>
      <c r="C5342" s="63">
        <v>1856.92</v>
      </c>
      <c r="D5342" s="64">
        <v>45961</v>
      </c>
      <c r="E5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43" spans="1:5" x14ac:dyDescent="0.45">
      <c r="A5343" s="61" t="s">
        <v>265</v>
      </c>
      <c r="B5343" s="62" t="s">
        <v>47</v>
      </c>
      <c r="C5343" s="63">
        <v>96213.45</v>
      </c>
      <c r="D5343" s="64">
        <v>45519</v>
      </c>
      <c r="E5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4" spans="1:5" x14ac:dyDescent="0.45">
      <c r="A5344" s="61" t="s">
        <v>265</v>
      </c>
      <c r="B5344" s="62" t="s">
        <v>48</v>
      </c>
      <c r="C5344" s="63">
        <v>24683.29</v>
      </c>
      <c r="D5344" s="64">
        <v>45519</v>
      </c>
      <c r="E5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5" spans="1:5" x14ac:dyDescent="0.45">
      <c r="A5345" s="61" t="s">
        <v>265</v>
      </c>
      <c r="B5345" s="62" t="s">
        <v>49</v>
      </c>
      <c r="C5345" s="63">
        <v>93041.81</v>
      </c>
      <c r="D5345" s="64">
        <v>45519</v>
      </c>
      <c r="E5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6" spans="1:5" x14ac:dyDescent="0.45">
      <c r="A5346" s="61" t="s">
        <v>265</v>
      </c>
      <c r="B5346" s="62" t="s">
        <v>50</v>
      </c>
      <c r="C5346" s="63">
        <v>23869.61</v>
      </c>
      <c r="D5346" s="64">
        <v>45519</v>
      </c>
      <c r="E5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47" spans="1:5" x14ac:dyDescent="0.45">
      <c r="A5347" s="61" t="s">
        <v>265</v>
      </c>
      <c r="B5347" s="62" t="s">
        <v>51</v>
      </c>
      <c r="C5347" s="63">
        <v>93041.81</v>
      </c>
      <c r="D5347" s="64">
        <v>45877</v>
      </c>
      <c r="E5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48" spans="1:5" x14ac:dyDescent="0.45">
      <c r="A5348" s="61" t="s">
        <v>265</v>
      </c>
      <c r="B5348" s="62" t="s">
        <v>52</v>
      </c>
      <c r="C5348" s="63">
        <v>23869.61</v>
      </c>
      <c r="D5348" s="64">
        <v>45877</v>
      </c>
      <c r="E5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49" spans="1:5" x14ac:dyDescent="0.45">
      <c r="A5349" s="61" t="s">
        <v>265</v>
      </c>
      <c r="B5349" s="62" t="s">
        <v>53</v>
      </c>
      <c r="C5349" s="63">
        <v>109973.48</v>
      </c>
      <c r="D5349" s="64">
        <v>45519</v>
      </c>
      <c r="E5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50" spans="1:5" x14ac:dyDescent="0.45">
      <c r="A5350" s="61" t="s">
        <v>265</v>
      </c>
      <c r="B5350" s="62" t="s">
        <v>54</v>
      </c>
      <c r="C5350" s="63">
        <v>27168.84</v>
      </c>
      <c r="D5350" s="64">
        <v>45519</v>
      </c>
      <c r="E5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51" spans="1:5" x14ac:dyDescent="0.45">
      <c r="A5351" s="61" t="s">
        <v>265</v>
      </c>
      <c r="B5351" s="62" t="s">
        <v>55</v>
      </c>
      <c r="C5351" s="63">
        <v>86212.77</v>
      </c>
      <c r="D5351" s="64">
        <v>45519</v>
      </c>
      <c r="E5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52" spans="1:5" x14ac:dyDescent="0.45">
      <c r="A5352" s="61" t="s">
        <v>265</v>
      </c>
      <c r="B5352" s="62" t="s">
        <v>56</v>
      </c>
      <c r="C5352" s="63">
        <v>21298.78</v>
      </c>
      <c r="D5352" s="64">
        <v>45519</v>
      </c>
      <c r="E5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53" spans="1:5" x14ac:dyDescent="0.45">
      <c r="A5353" s="61" t="s">
        <v>265</v>
      </c>
      <c r="B5353" s="62" t="s">
        <v>57</v>
      </c>
      <c r="C5353" s="63">
        <v>172288.94</v>
      </c>
      <c r="D5353" s="64">
        <v>45877</v>
      </c>
      <c r="E5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54" spans="1:5" x14ac:dyDescent="0.45">
      <c r="A5354" s="61" t="s">
        <v>265</v>
      </c>
      <c r="B5354" s="62" t="s">
        <v>58</v>
      </c>
      <c r="C5354" s="63">
        <v>42563.81</v>
      </c>
      <c r="D5354" s="64">
        <v>45877</v>
      </c>
      <c r="E5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55" spans="1:5" x14ac:dyDescent="0.45">
      <c r="A5355" s="61" t="s">
        <v>265</v>
      </c>
      <c r="B5355" s="62" t="s">
        <v>40</v>
      </c>
      <c r="C5355" s="63">
        <v>257361.3</v>
      </c>
      <c r="D5355" s="64">
        <v>44880</v>
      </c>
      <c r="E5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56" spans="1:5" x14ac:dyDescent="0.45">
      <c r="A5356" s="61" t="s">
        <v>265</v>
      </c>
      <c r="B5356" s="62" t="s">
        <v>59</v>
      </c>
      <c r="C5356" s="63">
        <v>54397.05</v>
      </c>
      <c r="D5356" s="64">
        <v>44880</v>
      </c>
      <c r="E5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57" spans="1:5" x14ac:dyDescent="0.45">
      <c r="A5357" s="61" t="s">
        <v>265</v>
      </c>
      <c r="B5357" s="62" t="s">
        <v>41</v>
      </c>
      <c r="C5357" s="63">
        <v>270474.19</v>
      </c>
      <c r="D5357" s="64">
        <v>44925</v>
      </c>
      <c r="E5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58" spans="1:5" x14ac:dyDescent="0.45">
      <c r="A5358" s="61" t="s">
        <v>265</v>
      </c>
      <c r="B5358" s="62" t="s">
        <v>60</v>
      </c>
      <c r="C5358" s="63">
        <v>57168.639999999999</v>
      </c>
      <c r="D5358" s="64">
        <v>44925</v>
      </c>
      <c r="E5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59" spans="1:5" x14ac:dyDescent="0.45">
      <c r="A5359" s="61" t="s">
        <v>265</v>
      </c>
      <c r="B5359" s="62" t="s">
        <v>42</v>
      </c>
      <c r="C5359" s="63">
        <v>227922.14</v>
      </c>
      <c r="D5359" s="64">
        <v>45139</v>
      </c>
      <c r="E5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0" spans="1:5" x14ac:dyDescent="0.45">
      <c r="A5360" s="61" t="s">
        <v>265</v>
      </c>
      <c r="B5360" s="62" t="s">
        <v>61</v>
      </c>
      <c r="C5360" s="63">
        <v>48174.65</v>
      </c>
      <c r="D5360" s="64">
        <v>45139</v>
      </c>
      <c r="E5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1" spans="1:5" x14ac:dyDescent="0.45">
      <c r="A5361" s="61" t="s">
        <v>265</v>
      </c>
      <c r="B5361" s="62" t="s">
        <v>43</v>
      </c>
      <c r="C5361" s="63">
        <v>288282.90000000002</v>
      </c>
      <c r="D5361" s="64">
        <v>45504</v>
      </c>
      <c r="E5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2" spans="1:5" x14ac:dyDescent="0.45">
      <c r="A5362" s="61" t="s">
        <v>265</v>
      </c>
      <c r="B5362" s="62" t="s">
        <v>62</v>
      </c>
      <c r="C5362" s="63">
        <v>48985.78</v>
      </c>
      <c r="D5362" s="64">
        <v>45504</v>
      </c>
      <c r="E5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3" spans="1:5" x14ac:dyDescent="0.45">
      <c r="A5363" s="61" t="s">
        <v>265</v>
      </c>
      <c r="B5363" s="62" t="s">
        <v>63</v>
      </c>
      <c r="C5363" s="63">
        <v>41517.29</v>
      </c>
      <c r="D5363" s="64">
        <v>45504</v>
      </c>
      <c r="E5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4" spans="1:5" x14ac:dyDescent="0.45">
      <c r="A5364" s="61" t="s">
        <v>265</v>
      </c>
      <c r="B5364" s="62" t="s">
        <v>44</v>
      </c>
      <c r="C5364" s="63">
        <v>288282.90000000002</v>
      </c>
      <c r="D5364" s="64">
        <v>45877</v>
      </c>
      <c r="E5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65" spans="1:5" x14ac:dyDescent="0.45">
      <c r="A5365" s="61" t="s">
        <v>265</v>
      </c>
      <c r="B5365" s="62" t="s">
        <v>64</v>
      </c>
      <c r="C5365" s="63">
        <v>60932.77</v>
      </c>
      <c r="D5365" s="64">
        <v>45877</v>
      </c>
      <c r="E5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66" spans="1:5" x14ac:dyDescent="0.45">
      <c r="A5366" s="61" t="s">
        <v>265</v>
      </c>
      <c r="B5366" s="62" t="s">
        <v>45</v>
      </c>
      <c r="C5366" s="63">
        <v>128041.08</v>
      </c>
      <c r="D5366" s="64">
        <v>45412</v>
      </c>
      <c r="E5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7" spans="1:5" x14ac:dyDescent="0.45">
      <c r="A5367" s="61" t="s">
        <v>265</v>
      </c>
      <c r="B5367" s="62" t="s">
        <v>65</v>
      </c>
      <c r="C5367" s="63">
        <v>27063.34</v>
      </c>
      <c r="D5367" s="64">
        <v>45412</v>
      </c>
      <c r="E5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68" spans="1:5" x14ac:dyDescent="0.45">
      <c r="A5368" s="61" t="s">
        <v>265</v>
      </c>
      <c r="B5368" s="62" t="s">
        <v>66</v>
      </c>
      <c r="C5368" s="63">
        <v>91622.27</v>
      </c>
      <c r="D5368" s="64">
        <v>44985</v>
      </c>
      <c r="E5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69" spans="1:5" x14ac:dyDescent="0.45">
      <c r="A5369" s="61" t="s">
        <v>265</v>
      </c>
      <c r="B5369" s="62" t="s">
        <v>67</v>
      </c>
      <c r="C5369" s="63">
        <v>22635.19</v>
      </c>
      <c r="D5369" s="64">
        <v>44985</v>
      </c>
      <c r="E5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70" spans="1:5" x14ac:dyDescent="0.45">
      <c r="A5370" s="61" t="s">
        <v>265</v>
      </c>
      <c r="B5370" s="62" t="s">
        <v>68</v>
      </c>
      <c r="C5370" s="63">
        <v>213756.63</v>
      </c>
      <c r="D5370" s="64">
        <v>44985</v>
      </c>
      <c r="E5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71" spans="1:5" x14ac:dyDescent="0.45">
      <c r="A5371" s="61" t="s">
        <v>265</v>
      </c>
      <c r="B5371" s="62" t="s">
        <v>69</v>
      </c>
      <c r="C5371" s="63">
        <v>52808.36</v>
      </c>
      <c r="D5371" s="64">
        <v>44985</v>
      </c>
      <c r="E5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72" spans="1:5" x14ac:dyDescent="0.45">
      <c r="A5372" s="61" t="s">
        <v>265</v>
      </c>
      <c r="B5372" s="62" t="s">
        <v>70</v>
      </c>
      <c r="C5372" s="63">
        <v>160820.88</v>
      </c>
      <c r="D5372" s="64">
        <v>45127</v>
      </c>
      <c r="E5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73" spans="1:5" x14ac:dyDescent="0.45">
      <c r="A5373" s="61" t="s">
        <v>265</v>
      </c>
      <c r="B5373" s="62" t="s">
        <v>71</v>
      </c>
      <c r="C5373" s="63">
        <v>33991.82</v>
      </c>
      <c r="D5373" s="64">
        <v>45127</v>
      </c>
      <c r="E5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374" spans="1:5" x14ac:dyDescent="0.45">
      <c r="A5374" s="61" t="s">
        <v>265</v>
      </c>
      <c r="B5374" s="62" t="s">
        <v>72</v>
      </c>
      <c r="C5374" s="63">
        <v>251985.44</v>
      </c>
      <c r="D5374" s="64">
        <v>45488</v>
      </c>
      <c r="E5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75" spans="1:5" x14ac:dyDescent="0.45">
      <c r="A5375" s="61" t="s">
        <v>265</v>
      </c>
      <c r="B5375" s="62" t="s">
        <v>73</v>
      </c>
      <c r="C5375" s="63">
        <v>53260.77</v>
      </c>
      <c r="D5375" s="64">
        <v>45488</v>
      </c>
      <c r="E5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376" spans="1:5" x14ac:dyDescent="0.45">
      <c r="A5376" s="61" t="s">
        <v>265</v>
      </c>
      <c r="B5376" s="62" t="s">
        <v>74</v>
      </c>
      <c r="C5376" s="63">
        <v>278813.67</v>
      </c>
      <c r="D5376" s="64">
        <v>45853</v>
      </c>
      <c r="E5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77" spans="1:5" x14ac:dyDescent="0.45">
      <c r="A5377" s="61" t="s">
        <v>265</v>
      </c>
      <c r="B5377" s="62" t="s">
        <v>75</v>
      </c>
      <c r="C5377" s="63">
        <v>58931.31</v>
      </c>
      <c r="D5377" s="64">
        <v>45853</v>
      </c>
      <c r="E5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78" spans="1:5" x14ac:dyDescent="0.45">
      <c r="A5378" s="61" t="s">
        <v>265</v>
      </c>
      <c r="B5378" s="62" t="s">
        <v>76</v>
      </c>
      <c r="C5378" s="63">
        <v>34498.79</v>
      </c>
      <c r="D5378" s="64">
        <v>45853</v>
      </c>
      <c r="E5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79" spans="1:5" x14ac:dyDescent="0.45">
      <c r="A5379" s="61" t="s">
        <v>265</v>
      </c>
      <c r="B5379" s="62" t="s">
        <v>77</v>
      </c>
      <c r="C5379" s="63">
        <v>8984.4599999999991</v>
      </c>
      <c r="D5379" s="64">
        <v>45853</v>
      </c>
      <c r="E5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0" spans="1:5" x14ac:dyDescent="0.45">
      <c r="A5380" s="61" t="s">
        <v>265</v>
      </c>
      <c r="B5380" s="62" t="s">
        <v>78</v>
      </c>
      <c r="C5380" s="63">
        <v>32818.879999999997</v>
      </c>
      <c r="D5380" s="64">
        <v>45853</v>
      </c>
      <c r="E5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1" spans="1:5" x14ac:dyDescent="0.45">
      <c r="A5381" s="61" t="s">
        <v>265</v>
      </c>
      <c r="B5381" s="62" t="s">
        <v>79</v>
      </c>
      <c r="C5381" s="63">
        <v>8546.9599999999991</v>
      </c>
      <c r="D5381" s="64">
        <v>45853</v>
      </c>
      <c r="E5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2" spans="1:5" x14ac:dyDescent="0.45">
      <c r="A5382" s="61" t="s">
        <v>265</v>
      </c>
      <c r="B5382" s="62" t="s">
        <v>80</v>
      </c>
      <c r="C5382" s="63">
        <v>86614.82</v>
      </c>
      <c r="D5382" s="64">
        <v>45546</v>
      </c>
      <c r="E5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3" spans="1:5" x14ac:dyDescent="0.45">
      <c r="A5383" s="61" t="s">
        <v>265</v>
      </c>
      <c r="B5383" s="62" t="s">
        <v>81</v>
      </c>
      <c r="C5383" s="63">
        <v>87395.86</v>
      </c>
      <c r="D5383" s="64">
        <v>45519</v>
      </c>
      <c r="E5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4" spans="1:5" x14ac:dyDescent="0.45">
      <c r="A5384" s="61" t="s">
        <v>265</v>
      </c>
      <c r="B5384" s="62" t="s">
        <v>82</v>
      </c>
      <c r="C5384" s="63">
        <v>22421.16</v>
      </c>
      <c r="D5384" s="64">
        <v>45519</v>
      </c>
      <c r="E5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5" spans="1:5" x14ac:dyDescent="0.45">
      <c r="A5385" s="61" t="s">
        <v>265</v>
      </c>
      <c r="B5385" s="62" t="s">
        <v>83</v>
      </c>
      <c r="C5385" s="63">
        <v>84732.3</v>
      </c>
      <c r="D5385" s="64">
        <v>45519</v>
      </c>
      <c r="E5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6" spans="1:5" x14ac:dyDescent="0.45">
      <c r="A5386" s="61" t="s">
        <v>265</v>
      </c>
      <c r="B5386" s="62" t="s">
        <v>84</v>
      </c>
      <c r="C5386" s="63">
        <v>21737.83</v>
      </c>
      <c r="D5386" s="64">
        <v>45519</v>
      </c>
      <c r="E5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87" spans="1:5" x14ac:dyDescent="0.45">
      <c r="A5387" s="61" t="s">
        <v>265</v>
      </c>
      <c r="B5387" s="62" t="s">
        <v>85</v>
      </c>
      <c r="C5387" s="63">
        <v>84732.3</v>
      </c>
      <c r="D5387" s="64">
        <v>45877</v>
      </c>
      <c r="E5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88" spans="1:5" x14ac:dyDescent="0.45">
      <c r="A5388" s="61" t="s">
        <v>265</v>
      </c>
      <c r="B5388" s="62" t="s">
        <v>86</v>
      </c>
      <c r="C5388" s="63">
        <v>21737.83</v>
      </c>
      <c r="D5388" s="64">
        <v>45877</v>
      </c>
      <c r="E5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89" spans="1:5" x14ac:dyDescent="0.45">
      <c r="A5389" s="61" t="s">
        <v>265</v>
      </c>
      <c r="B5389" s="62" t="s">
        <v>87</v>
      </c>
      <c r="C5389" s="63">
        <v>129024.12</v>
      </c>
      <c r="D5389" s="64">
        <v>45519</v>
      </c>
      <c r="E5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0" spans="1:5" x14ac:dyDescent="0.45">
      <c r="A5390" s="61" t="s">
        <v>265</v>
      </c>
      <c r="B5390" s="62" t="s">
        <v>88</v>
      </c>
      <c r="C5390" s="63">
        <v>31875.279999999999</v>
      </c>
      <c r="D5390" s="64">
        <v>45519</v>
      </c>
      <c r="E5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1" spans="1:5" x14ac:dyDescent="0.45">
      <c r="A5391" s="61" t="s">
        <v>265</v>
      </c>
      <c r="B5391" s="62" t="s">
        <v>89</v>
      </c>
      <c r="C5391" s="63">
        <v>85164.54</v>
      </c>
      <c r="D5391" s="64">
        <v>45519</v>
      </c>
      <c r="E5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2" spans="1:5" x14ac:dyDescent="0.45">
      <c r="A5392" s="61" t="s">
        <v>265</v>
      </c>
      <c r="B5392" s="62" t="s">
        <v>90</v>
      </c>
      <c r="C5392" s="63">
        <v>21039.81</v>
      </c>
      <c r="D5392" s="64">
        <v>45519</v>
      </c>
      <c r="E5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3" spans="1:5" x14ac:dyDescent="0.45">
      <c r="A5393" s="61" t="s">
        <v>265</v>
      </c>
      <c r="B5393" s="62" t="s">
        <v>91</v>
      </c>
      <c r="C5393" s="63">
        <v>85164.54</v>
      </c>
      <c r="D5393" s="64">
        <v>45762</v>
      </c>
      <c r="E5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4" spans="1:5" x14ac:dyDescent="0.45">
      <c r="A5394" s="61" t="s">
        <v>265</v>
      </c>
      <c r="B5394" s="62" t="s">
        <v>92</v>
      </c>
      <c r="C5394" s="63">
        <v>21039.81</v>
      </c>
      <c r="D5394" s="64">
        <v>45762</v>
      </c>
      <c r="E5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5" spans="1:5" x14ac:dyDescent="0.45">
      <c r="A5395" s="61" t="s">
        <v>265</v>
      </c>
      <c r="B5395" s="62" t="s">
        <v>93</v>
      </c>
      <c r="C5395" s="63">
        <v>809877.92</v>
      </c>
      <c r="D5395" s="64">
        <v>45519</v>
      </c>
      <c r="E5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6" spans="1:5" x14ac:dyDescent="0.45">
      <c r="A5396" s="61" t="s">
        <v>265</v>
      </c>
      <c r="B5396" s="62" t="s">
        <v>94</v>
      </c>
      <c r="C5396" s="63">
        <v>200079.51</v>
      </c>
      <c r="D5396" s="64">
        <v>45519</v>
      </c>
      <c r="E5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397" spans="1:5" x14ac:dyDescent="0.45">
      <c r="A5397" s="61" t="s">
        <v>265</v>
      </c>
      <c r="B5397" s="62" t="s">
        <v>95</v>
      </c>
      <c r="C5397" s="63">
        <v>10885.45</v>
      </c>
      <c r="D5397" s="64">
        <v>45961</v>
      </c>
      <c r="E5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98" spans="1:5" x14ac:dyDescent="0.45">
      <c r="A5398" s="61" t="s">
        <v>265</v>
      </c>
      <c r="B5398" s="62" t="s">
        <v>96</v>
      </c>
      <c r="C5398" s="63">
        <v>2689.24</v>
      </c>
      <c r="D5398" s="64">
        <v>45961</v>
      </c>
      <c r="E5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399" spans="1:5" x14ac:dyDescent="0.45">
      <c r="A5399" s="61" t="s">
        <v>266</v>
      </c>
      <c r="B5399" s="62" t="s">
        <v>47</v>
      </c>
      <c r="C5399" s="63">
        <v>36736.83</v>
      </c>
      <c r="D5399" s="64">
        <v>45519</v>
      </c>
      <c r="E5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00" spans="1:5" x14ac:dyDescent="0.45">
      <c r="A5400" s="61" t="s">
        <v>266</v>
      </c>
      <c r="B5400" s="62" t="s">
        <v>49</v>
      </c>
      <c r="C5400" s="63">
        <v>35525.81</v>
      </c>
      <c r="D5400" s="64">
        <v>45519</v>
      </c>
      <c r="E5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01" spans="1:5" x14ac:dyDescent="0.45">
      <c r="A5401" s="61" t="s">
        <v>266</v>
      </c>
      <c r="B5401" s="62" t="s">
        <v>51</v>
      </c>
      <c r="C5401" s="63">
        <v>35525.81</v>
      </c>
      <c r="D5401" s="64">
        <v>45877</v>
      </c>
      <c r="E5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02" spans="1:5" x14ac:dyDescent="0.45">
      <c r="A5402" s="61" t="s">
        <v>266</v>
      </c>
      <c r="B5402" s="62" t="s">
        <v>53</v>
      </c>
      <c r="C5402" s="63">
        <v>41990.77</v>
      </c>
      <c r="D5402" s="64">
        <v>45519</v>
      </c>
      <c r="E5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03" spans="1:5" x14ac:dyDescent="0.45">
      <c r="A5403" s="61" t="s">
        <v>266</v>
      </c>
      <c r="B5403" s="62" t="s">
        <v>55</v>
      </c>
      <c r="C5403" s="63">
        <v>32918.31</v>
      </c>
      <c r="D5403" s="64">
        <v>45519</v>
      </c>
      <c r="E5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04" spans="1:5" x14ac:dyDescent="0.45">
      <c r="A5404" s="61" t="s">
        <v>266</v>
      </c>
      <c r="B5404" s="62" t="s">
        <v>57</v>
      </c>
      <c r="C5404" s="63">
        <v>65784.45</v>
      </c>
      <c r="D5404" s="64">
        <v>45877</v>
      </c>
      <c r="E5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05" spans="1:5" x14ac:dyDescent="0.45">
      <c r="A5405" s="61" t="s">
        <v>266</v>
      </c>
      <c r="B5405" s="62" t="s">
        <v>40</v>
      </c>
      <c r="C5405" s="63">
        <v>98267.32</v>
      </c>
      <c r="D5405" s="64">
        <v>44880</v>
      </c>
      <c r="E5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06" spans="1:5" x14ac:dyDescent="0.45">
      <c r="A5406" s="61" t="s">
        <v>266</v>
      </c>
      <c r="B5406" s="62" t="s">
        <v>41</v>
      </c>
      <c r="C5406" s="63">
        <v>103274.16</v>
      </c>
      <c r="D5406" s="64">
        <v>44925</v>
      </c>
      <c r="E5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07" spans="1:5" x14ac:dyDescent="0.45">
      <c r="A5407" s="61" t="s">
        <v>266</v>
      </c>
      <c r="B5407" s="62" t="s">
        <v>42</v>
      </c>
      <c r="C5407" s="63">
        <v>87026.67</v>
      </c>
      <c r="D5407" s="64">
        <v>45140</v>
      </c>
      <c r="E5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08" spans="1:5" x14ac:dyDescent="0.45">
      <c r="A5408" s="61" t="s">
        <v>266</v>
      </c>
      <c r="B5408" s="62" t="s">
        <v>43</v>
      </c>
      <c r="C5408" s="63">
        <v>110074</v>
      </c>
      <c r="D5408" s="64">
        <v>45504</v>
      </c>
      <c r="E5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09" spans="1:5" x14ac:dyDescent="0.45">
      <c r="A5409" s="61" t="s">
        <v>266</v>
      </c>
      <c r="B5409" s="62" t="s">
        <v>44</v>
      </c>
      <c r="C5409" s="63">
        <v>110074</v>
      </c>
      <c r="D5409" s="64">
        <v>45877</v>
      </c>
      <c r="E5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10" spans="1:5" x14ac:dyDescent="0.45">
      <c r="A5410" s="61" t="s">
        <v>266</v>
      </c>
      <c r="B5410" s="62" t="s">
        <v>45</v>
      </c>
      <c r="C5410" s="63">
        <v>48889.45</v>
      </c>
      <c r="D5410" s="64">
        <v>45412</v>
      </c>
      <c r="E5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11" spans="1:5" x14ac:dyDescent="0.45">
      <c r="A5411" s="61" t="s">
        <v>266</v>
      </c>
      <c r="B5411" s="62" t="s">
        <v>66</v>
      </c>
      <c r="C5411" s="63">
        <v>34983.800000000003</v>
      </c>
      <c r="D5411" s="64">
        <v>44985</v>
      </c>
      <c r="E5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12" spans="1:5" x14ac:dyDescent="0.45">
      <c r="A5412" s="61" t="s">
        <v>266</v>
      </c>
      <c r="B5412" s="62" t="s">
        <v>68</v>
      </c>
      <c r="C5412" s="63">
        <v>81617.91</v>
      </c>
      <c r="D5412" s="64">
        <v>44985</v>
      </c>
      <c r="E5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13" spans="1:5" x14ac:dyDescent="0.45">
      <c r="A5413" s="61" t="s">
        <v>266</v>
      </c>
      <c r="B5413" s="62" t="s">
        <v>70</v>
      </c>
      <c r="C5413" s="63">
        <v>61405.64</v>
      </c>
      <c r="D5413" s="64">
        <v>45127</v>
      </c>
      <c r="E5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14" spans="1:5" x14ac:dyDescent="0.45">
      <c r="A5414" s="61" t="s">
        <v>266</v>
      </c>
      <c r="B5414" s="62" t="s">
        <v>72</v>
      </c>
      <c r="C5414" s="63">
        <v>96214.67</v>
      </c>
      <c r="D5414" s="64">
        <v>45488</v>
      </c>
      <c r="E5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15" spans="1:5" x14ac:dyDescent="0.45">
      <c r="A5415" s="61" t="s">
        <v>266</v>
      </c>
      <c r="B5415" s="62" t="s">
        <v>74</v>
      </c>
      <c r="C5415" s="63">
        <v>106458.39</v>
      </c>
      <c r="D5415" s="64">
        <v>45853</v>
      </c>
      <c r="E5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16" spans="1:5" x14ac:dyDescent="0.45">
      <c r="A5416" s="61" t="s">
        <v>266</v>
      </c>
      <c r="B5416" s="62" t="s">
        <v>76</v>
      </c>
      <c r="C5416" s="63">
        <v>13885.92</v>
      </c>
      <c r="D5416" s="64">
        <v>45853</v>
      </c>
      <c r="E5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17" spans="1:5" x14ac:dyDescent="0.45">
      <c r="A5417" s="61" t="s">
        <v>266</v>
      </c>
      <c r="B5417" s="62" t="s">
        <v>78</v>
      </c>
      <c r="C5417" s="63">
        <v>13209.75</v>
      </c>
      <c r="D5417" s="64">
        <v>45853</v>
      </c>
      <c r="E5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18" spans="1:5" x14ac:dyDescent="0.45">
      <c r="A5418" s="61" t="s">
        <v>266</v>
      </c>
      <c r="B5418" s="62" t="s">
        <v>80</v>
      </c>
      <c r="C5418" s="63">
        <v>26520.06</v>
      </c>
      <c r="D5418" s="64">
        <v>45541</v>
      </c>
      <c r="E5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19" spans="1:5" x14ac:dyDescent="0.45">
      <c r="A5419" s="61" t="s">
        <v>266</v>
      </c>
      <c r="B5419" s="62" t="s">
        <v>81</v>
      </c>
      <c r="C5419" s="63">
        <v>33370.04</v>
      </c>
      <c r="D5419" s="64">
        <v>45519</v>
      </c>
      <c r="E5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0" spans="1:5" x14ac:dyDescent="0.45">
      <c r="A5420" s="61" t="s">
        <v>266</v>
      </c>
      <c r="B5420" s="62" t="s">
        <v>83</v>
      </c>
      <c r="C5420" s="63">
        <v>32353.02</v>
      </c>
      <c r="D5420" s="64">
        <v>45519</v>
      </c>
      <c r="E5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1" spans="1:5" x14ac:dyDescent="0.45">
      <c r="A5421" s="61" t="s">
        <v>266</v>
      </c>
      <c r="B5421" s="62" t="s">
        <v>85</v>
      </c>
      <c r="C5421" s="63">
        <v>32353.02</v>
      </c>
      <c r="D5421" s="64">
        <v>45877</v>
      </c>
      <c r="E5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22" spans="1:5" x14ac:dyDescent="0.45">
      <c r="A5422" s="61" t="s">
        <v>266</v>
      </c>
      <c r="B5422" s="62" t="s">
        <v>87</v>
      </c>
      <c r="C5422" s="63">
        <v>49264.81</v>
      </c>
      <c r="D5422" s="64">
        <v>45519</v>
      </c>
      <c r="E5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3" spans="1:5" x14ac:dyDescent="0.45">
      <c r="A5423" s="61" t="s">
        <v>266</v>
      </c>
      <c r="B5423" s="62" t="s">
        <v>89</v>
      </c>
      <c r="C5423" s="63">
        <v>32518.06</v>
      </c>
      <c r="D5423" s="64">
        <v>45519</v>
      </c>
      <c r="E5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4" spans="1:5" x14ac:dyDescent="0.45">
      <c r="A5424" s="61" t="s">
        <v>266</v>
      </c>
      <c r="B5424" s="62" t="s">
        <v>91</v>
      </c>
      <c r="C5424" s="63">
        <v>32518.06</v>
      </c>
      <c r="D5424" s="64">
        <v>45762</v>
      </c>
      <c r="E5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5" spans="1:5" x14ac:dyDescent="0.45">
      <c r="A5425" s="61" t="s">
        <v>266</v>
      </c>
      <c r="B5425" s="62" t="s">
        <v>93</v>
      </c>
      <c r="C5425" s="63">
        <v>309232.7</v>
      </c>
      <c r="D5425" s="64">
        <v>45519</v>
      </c>
      <c r="E5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6" spans="1:5" x14ac:dyDescent="0.45">
      <c r="A5426" s="61" t="s">
        <v>266</v>
      </c>
      <c r="B5426" s="62" t="s">
        <v>95</v>
      </c>
      <c r="C5426" s="63">
        <v>4156.3500000000004</v>
      </c>
      <c r="D5426" s="64">
        <v>45961</v>
      </c>
      <c r="E5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27" spans="1:5" x14ac:dyDescent="0.45">
      <c r="A5427" s="61" t="s">
        <v>267</v>
      </c>
      <c r="B5427" s="62" t="s">
        <v>47</v>
      </c>
      <c r="C5427" s="63">
        <v>3362.05</v>
      </c>
      <c r="D5427" s="64">
        <v>45519</v>
      </c>
      <c r="E5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8" spans="1:5" x14ac:dyDescent="0.45">
      <c r="A5428" s="61" t="s">
        <v>267</v>
      </c>
      <c r="B5428" s="62" t="s">
        <v>49</v>
      </c>
      <c r="C5428" s="63">
        <v>3251.22</v>
      </c>
      <c r="D5428" s="64">
        <v>45519</v>
      </c>
      <c r="E5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29" spans="1:5" x14ac:dyDescent="0.45">
      <c r="A5429" s="61" t="s">
        <v>267</v>
      </c>
      <c r="B5429" s="62" t="s">
        <v>51</v>
      </c>
      <c r="C5429" s="63">
        <v>3251.22</v>
      </c>
      <c r="D5429" s="64">
        <v>45877</v>
      </c>
      <c r="E5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30" spans="1:5" x14ac:dyDescent="0.45">
      <c r="A5430" s="61" t="s">
        <v>267</v>
      </c>
      <c r="B5430" s="62" t="s">
        <v>53</v>
      </c>
      <c r="C5430" s="63">
        <v>3842.87</v>
      </c>
      <c r="D5430" s="64">
        <v>45519</v>
      </c>
      <c r="E5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31" spans="1:5" x14ac:dyDescent="0.45">
      <c r="A5431" s="61" t="s">
        <v>267</v>
      </c>
      <c r="B5431" s="62" t="s">
        <v>55</v>
      </c>
      <c r="C5431" s="63">
        <v>3012.59</v>
      </c>
      <c r="D5431" s="64">
        <v>45519</v>
      </c>
      <c r="E5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32" spans="1:5" x14ac:dyDescent="0.45">
      <c r="A5432" s="61" t="s">
        <v>267</v>
      </c>
      <c r="B5432" s="62" t="s">
        <v>57</v>
      </c>
      <c r="C5432" s="63">
        <v>6020.4</v>
      </c>
      <c r="D5432" s="64">
        <v>45877</v>
      </c>
      <c r="E5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33" spans="1:5" x14ac:dyDescent="0.45">
      <c r="A5433" s="61" t="s">
        <v>267</v>
      </c>
      <c r="B5433" s="62" t="s">
        <v>40</v>
      </c>
      <c r="C5433" s="63">
        <v>8993.14</v>
      </c>
      <c r="D5433" s="64">
        <v>44880</v>
      </c>
      <c r="E5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34" spans="1:5" x14ac:dyDescent="0.45">
      <c r="A5434" s="61" t="s">
        <v>267</v>
      </c>
      <c r="B5434" s="62" t="s">
        <v>41</v>
      </c>
      <c r="C5434" s="63">
        <v>9451.35</v>
      </c>
      <c r="D5434" s="64">
        <v>44925</v>
      </c>
      <c r="E5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35" spans="1:5" x14ac:dyDescent="0.45">
      <c r="A5435" s="61" t="s">
        <v>267</v>
      </c>
      <c r="B5435" s="62" t="s">
        <v>42</v>
      </c>
      <c r="C5435" s="63">
        <v>7964.43</v>
      </c>
      <c r="D5435" s="64">
        <v>45139</v>
      </c>
      <c r="E5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36" spans="1:5" x14ac:dyDescent="0.45">
      <c r="A5436" s="61" t="s">
        <v>267</v>
      </c>
      <c r="B5436" s="62" t="s">
        <v>43</v>
      </c>
      <c r="C5436" s="63">
        <v>10073.65</v>
      </c>
      <c r="D5436" s="64">
        <v>45504</v>
      </c>
      <c r="E5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37" spans="1:5" x14ac:dyDescent="0.45">
      <c r="A5437" s="61" t="s">
        <v>267</v>
      </c>
      <c r="B5437" s="62" t="s">
        <v>44</v>
      </c>
      <c r="C5437" s="63">
        <v>10073.65</v>
      </c>
      <c r="D5437" s="64">
        <v>45877</v>
      </c>
      <c r="E5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38" spans="1:5" x14ac:dyDescent="0.45">
      <c r="A5438" s="61" t="s">
        <v>267</v>
      </c>
      <c r="B5438" s="62" t="s">
        <v>45</v>
      </c>
      <c r="C5438" s="63">
        <v>4474.22</v>
      </c>
      <c r="D5438" s="64">
        <v>45412</v>
      </c>
      <c r="E5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39" spans="1:5" x14ac:dyDescent="0.45">
      <c r="A5439" s="61" t="s">
        <v>267</v>
      </c>
      <c r="B5439" s="62" t="s">
        <v>76</v>
      </c>
      <c r="C5439" s="63">
        <v>1270.8</v>
      </c>
      <c r="D5439" s="64">
        <v>45853</v>
      </c>
      <c r="E5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0" spans="1:5" x14ac:dyDescent="0.45">
      <c r="A5440" s="61" t="s">
        <v>267</v>
      </c>
      <c r="B5440" s="62" t="s">
        <v>78</v>
      </c>
      <c r="C5440" s="63">
        <v>1208.92</v>
      </c>
      <c r="D5440" s="64">
        <v>45853</v>
      </c>
      <c r="E5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1" spans="1:5" x14ac:dyDescent="0.45">
      <c r="A5441" s="61" t="s">
        <v>267</v>
      </c>
      <c r="B5441" s="62" t="s">
        <v>81</v>
      </c>
      <c r="C5441" s="63">
        <v>3053.93</v>
      </c>
      <c r="D5441" s="64">
        <v>45519</v>
      </c>
      <c r="E5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2" spans="1:5" x14ac:dyDescent="0.45">
      <c r="A5442" s="61" t="s">
        <v>267</v>
      </c>
      <c r="B5442" s="62" t="s">
        <v>83</v>
      </c>
      <c r="C5442" s="63">
        <v>2960.85</v>
      </c>
      <c r="D5442" s="64">
        <v>45519</v>
      </c>
      <c r="E5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3" spans="1:5" x14ac:dyDescent="0.45">
      <c r="A5443" s="61" t="s">
        <v>267</v>
      </c>
      <c r="B5443" s="62" t="s">
        <v>85</v>
      </c>
      <c r="C5443" s="63">
        <v>2960.85</v>
      </c>
      <c r="D5443" s="64">
        <v>45877</v>
      </c>
      <c r="E5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44" spans="1:5" x14ac:dyDescent="0.45">
      <c r="A5444" s="61" t="s">
        <v>267</v>
      </c>
      <c r="B5444" s="62" t="s">
        <v>87</v>
      </c>
      <c r="C5444" s="63">
        <v>4508.57</v>
      </c>
      <c r="D5444" s="64">
        <v>45519</v>
      </c>
      <c r="E5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5" spans="1:5" x14ac:dyDescent="0.45">
      <c r="A5445" s="61" t="s">
        <v>267</v>
      </c>
      <c r="B5445" s="62" t="s">
        <v>89</v>
      </c>
      <c r="C5445" s="63">
        <v>2975.96</v>
      </c>
      <c r="D5445" s="64">
        <v>45519</v>
      </c>
      <c r="E5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6" spans="1:5" x14ac:dyDescent="0.45">
      <c r="A5446" s="61" t="s">
        <v>267</v>
      </c>
      <c r="B5446" s="62" t="s">
        <v>91</v>
      </c>
      <c r="C5446" s="63">
        <v>2975.96</v>
      </c>
      <c r="D5446" s="64">
        <v>45762</v>
      </c>
      <c r="E5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7" spans="1:5" x14ac:dyDescent="0.45">
      <c r="A5447" s="61" t="s">
        <v>267</v>
      </c>
      <c r="B5447" s="62" t="s">
        <v>93</v>
      </c>
      <c r="C5447" s="63">
        <v>28300.07</v>
      </c>
      <c r="D5447" s="64">
        <v>45519</v>
      </c>
      <c r="E5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48" spans="1:5" x14ac:dyDescent="0.45">
      <c r="A5448" s="61" t="s">
        <v>267</v>
      </c>
      <c r="B5448" s="62" t="s">
        <v>95</v>
      </c>
      <c r="C5448" s="63">
        <v>380.38</v>
      </c>
      <c r="D5448" s="64">
        <v>45961</v>
      </c>
      <c r="E5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49" spans="1:5" x14ac:dyDescent="0.45">
      <c r="A5449" s="61" t="s">
        <v>268</v>
      </c>
      <c r="B5449" s="62" t="s">
        <v>47</v>
      </c>
      <c r="C5449" s="63">
        <v>100094.46</v>
      </c>
      <c r="D5449" s="64">
        <v>45534</v>
      </c>
      <c r="E5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0" spans="1:5" x14ac:dyDescent="0.45">
      <c r="A5450" s="61" t="s">
        <v>268</v>
      </c>
      <c r="B5450" s="62" t="s">
        <v>48</v>
      </c>
      <c r="C5450" s="63">
        <v>27247.5</v>
      </c>
      <c r="D5450" s="64">
        <v>45534</v>
      </c>
      <c r="E5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1" spans="1:5" x14ac:dyDescent="0.45">
      <c r="A5451" s="61" t="s">
        <v>268</v>
      </c>
      <c r="B5451" s="62" t="s">
        <v>49</v>
      </c>
      <c r="C5451" s="63">
        <v>96794.880000000005</v>
      </c>
      <c r="D5451" s="64">
        <v>45534</v>
      </c>
      <c r="E5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2" spans="1:5" x14ac:dyDescent="0.45">
      <c r="A5452" s="61" t="s">
        <v>268</v>
      </c>
      <c r="B5452" s="62" t="s">
        <v>50</v>
      </c>
      <c r="C5452" s="63">
        <v>26349.29</v>
      </c>
      <c r="D5452" s="64">
        <v>45534</v>
      </c>
      <c r="E5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3" spans="1:5" x14ac:dyDescent="0.45">
      <c r="A5453" s="61" t="s">
        <v>268</v>
      </c>
      <c r="B5453" s="62" t="s">
        <v>51</v>
      </c>
      <c r="C5453" s="63">
        <v>96794.880000000005</v>
      </c>
      <c r="D5453" s="64">
        <v>45877</v>
      </c>
      <c r="E5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54" spans="1:5" x14ac:dyDescent="0.45">
      <c r="A5454" s="61" t="s">
        <v>268</v>
      </c>
      <c r="B5454" s="62" t="s">
        <v>52</v>
      </c>
      <c r="C5454" s="63">
        <v>26349.29</v>
      </c>
      <c r="D5454" s="64">
        <v>45877</v>
      </c>
      <c r="E5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55" spans="1:5" x14ac:dyDescent="0.45">
      <c r="A5455" s="61" t="s">
        <v>268</v>
      </c>
      <c r="B5455" s="62" t="s">
        <v>53</v>
      </c>
      <c r="C5455" s="63">
        <v>114409.53</v>
      </c>
      <c r="D5455" s="64">
        <v>45519</v>
      </c>
      <c r="E5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6" spans="1:5" x14ac:dyDescent="0.45">
      <c r="A5456" s="61" t="s">
        <v>268</v>
      </c>
      <c r="B5456" s="62" t="s">
        <v>54</v>
      </c>
      <c r="C5456" s="63">
        <v>29991.26</v>
      </c>
      <c r="D5456" s="64">
        <v>45519</v>
      </c>
      <c r="E5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7" spans="1:5" x14ac:dyDescent="0.45">
      <c r="A5457" s="61" t="s">
        <v>268</v>
      </c>
      <c r="B5457" s="62" t="s">
        <v>55</v>
      </c>
      <c r="C5457" s="63">
        <v>89690.38</v>
      </c>
      <c r="D5457" s="64">
        <v>45519</v>
      </c>
      <c r="E5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8" spans="1:5" x14ac:dyDescent="0.45">
      <c r="A5458" s="61" t="s">
        <v>268</v>
      </c>
      <c r="B5458" s="62" t="s">
        <v>56</v>
      </c>
      <c r="C5458" s="63">
        <v>23511.39</v>
      </c>
      <c r="D5458" s="64">
        <v>45519</v>
      </c>
      <c r="E5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59" spans="1:5" x14ac:dyDescent="0.45">
      <c r="A5459" s="61" t="s">
        <v>268</v>
      </c>
      <c r="B5459" s="62" t="s">
        <v>57</v>
      </c>
      <c r="C5459" s="63">
        <v>179238.64</v>
      </c>
      <c r="D5459" s="64">
        <v>45877</v>
      </c>
      <c r="E5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60" spans="1:5" x14ac:dyDescent="0.45">
      <c r="A5460" s="61" t="s">
        <v>268</v>
      </c>
      <c r="B5460" s="62" t="s">
        <v>58</v>
      </c>
      <c r="C5460" s="63">
        <v>46985.53</v>
      </c>
      <c r="D5460" s="64">
        <v>45877</v>
      </c>
      <c r="E5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61" spans="1:5" x14ac:dyDescent="0.45">
      <c r="A5461" s="61" t="s">
        <v>268</v>
      </c>
      <c r="B5461" s="62" t="s">
        <v>40</v>
      </c>
      <c r="C5461" s="63">
        <v>267742.59999999998</v>
      </c>
      <c r="D5461" s="64">
        <v>44880</v>
      </c>
      <c r="E5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62" spans="1:5" x14ac:dyDescent="0.45">
      <c r="A5462" s="61" t="s">
        <v>268</v>
      </c>
      <c r="B5462" s="62" t="s">
        <v>59</v>
      </c>
      <c r="C5462" s="63">
        <v>70185.919999999998</v>
      </c>
      <c r="D5462" s="64">
        <v>44880</v>
      </c>
      <c r="E5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63" spans="1:5" x14ac:dyDescent="0.45">
      <c r="A5463" s="61" t="s">
        <v>268</v>
      </c>
      <c r="B5463" s="62" t="s">
        <v>41</v>
      </c>
      <c r="C5463" s="63">
        <v>281384.42</v>
      </c>
      <c r="D5463" s="64">
        <v>44925</v>
      </c>
      <c r="E5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64" spans="1:5" x14ac:dyDescent="0.45">
      <c r="A5464" s="61" t="s">
        <v>268</v>
      </c>
      <c r="B5464" s="62" t="s">
        <v>60</v>
      </c>
      <c r="C5464" s="63">
        <v>73761.98</v>
      </c>
      <c r="D5464" s="64">
        <v>44925</v>
      </c>
      <c r="E5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65" spans="1:5" x14ac:dyDescent="0.45">
      <c r="A5465" s="61" t="s">
        <v>268</v>
      </c>
      <c r="B5465" s="62" t="s">
        <v>42</v>
      </c>
      <c r="C5465" s="63">
        <v>237115.94</v>
      </c>
      <c r="D5465" s="64">
        <v>45140</v>
      </c>
      <c r="E5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66" spans="1:5" x14ac:dyDescent="0.45">
      <c r="A5466" s="61" t="s">
        <v>268</v>
      </c>
      <c r="B5466" s="62" t="s">
        <v>61</v>
      </c>
      <c r="C5466" s="63">
        <v>62157.46</v>
      </c>
      <c r="D5466" s="64">
        <v>45140</v>
      </c>
      <c r="E5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67" spans="1:5" x14ac:dyDescent="0.45">
      <c r="A5467" s="61" t="s">
        <v>268</v>
      </c>
      <c r="B5467" s="62" t="s">
        <v>43</v>
      </c>
      <c r="C5467" s="63">
        <v>299911.49</v>
      </c>
      <c r="D5467" s="64">
        <v>45504</v>
      </c>
      <c r="E5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68" spans="1:5" x14ac:dyDescent="0.45">
      <c r="A5468" s="61" t="s">
        <v>268</v>
      </c>
      <c r="B5468" s="62" t="s">
        <v>62</v>
      </c>
      <c r="C5468" s="63">
        <v>10264.43</v>
      </c>
      <c r="D5468" s="64">
        <v>45504</v>
      </c>
      <c r="E5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69" spans="1:5" x14ac:dyDescent="0.45">
      <c r="A5469" s="61" t="s">
        <v>268</v>
      </c>
      <c r="B5469" s="62" t="s">
        <v>63</v>
      </c>
      <c r="C5469" s="63">
        <v>56523.34</v>
      </c>
      <c r="D5469" s="64">
        <v>45504</v>
      </c>
      <c r="E5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70" spans="1:5" x14ac:dyDescent="0.45">
      <c r="A5470" s="61" t="s">
        <v>268</v>
      </c>
      <c r="B5470" s="62" t="s">
        <v>44</v>
      </c>
      <c r="C5470" s="63">
        <v>299911.49</v>
      </c>
      <c r="D5470" s="64">
        <v>45877</v>
      </c>
      <c r="E5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71" spans="1:5" x14ac:dyDescent="0.45">
      <c r="A5471" s="61" t="s">
        <v>268</v>
      </c>
      <c r="B5471" s="62" t="s">
        <v>64</v>
      </c>
      <c r="C5471" s="63">
        <v>78618.649999999994</v>
      </c>
      <c r="D5471" s="64">
        <v>45877</v>
      </c>
      <c r="E5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72" spans="1:5" x14ac:dyDescent="0.45">
      <c r="A5472" s="61" t="s">
        <v>268</v>
      </c>
      <c r="B5472" s="62" t="s">
        <v>45</v>
      </c>
      <c r="C5472" s="63">
        <v>133205.93</v>
      </c>
      <c r="D5472" s="64">
        <v>45412</v>
      </c>
      <c r="E5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73" spans="1:5" x14ac:dyDescent="0.45">
      <c r="A5473" s="61" t="s">
        <v>268</v>
      </c>
      <c r="B5473" s="62" t="s">
        <v>65</v>
      </c>
      <c r="C5473" s="63">
        <v>34918.54</v>
      </c>
      <c r="D5473" s="64">
        <v>45412</v>
      </c>
      <c r="E5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74" spans="1:5" x14ac:dyDescent="0.45">
      <c r="A5474" s="61" t="s">
        <v>268</v>
      </c>
      <c r="B5474" s="62" t="s">
        <v>66</v>
      </c>
      <c r="C5474" s="63">
        <v>95318.080000000002</v>
      </c>
      <c r="D5474" s="64">
        <v>44985</v>
      </c>
      <c r="E5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75" spans="1:5" x14ac:dyDescent="0.45">
      <c r="A5475" s="61" t="s">
        <v>268</v>
      </c>
      <c r="B5475" s="62" t="s">
        <v>67</v>
      </c>
      <c r="C5475" s="63">
        <v>24986.639999999999</v>
      </c>
      <c r="D5475" s="64">
        <v>44985</v>
      </c>
      <c r="E5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76" spans="1:5" x14ac:dyDescent="0.45">
      <c r="A5476" s="61" t="s">
        <v>268</v>
      </c>
      <c r="B5476" s="62" t="s">
        <v>68</v>
      </c>
      <c r="C5476" s="63">
        <v>222379.02</v>
      </c>
      <c r="D5476" s="64">
        <v>44985</v>
      </c>
      <c r="E5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77" spans="1:5" x14ac:dyDescent="0.45">
      <c r="A5477" s="61" t="s">
        <v>268</v>
      </c>
      <c r="B5477" s="62" t="s">
        <v>69</v>
      </c>
      <c r="C5477" s="63">
        <v>58294.33</v>
      </c>
      <c r="D5477" s="64">
        <v>44985</v>
      </c>
      <c r="E5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78" spans="1:5" x14ac:dyDescent="0.45">
      <c r="A5478" s="61" t="s">
        <v>268</v>
      </c>
      <c r="B5478" s="62" t="s">
        <v>70</v>
      </c>
      <c r="C5478" s="63">
        <v>167307.98000000001</v>
      </c>
      <c r="D5478" s="64">
        <v>45127</v>
      </c>
      <c r="E5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79" spans="1:5" x14ac:dyDescent="0.45">
      <c r="A5479" s="61" t="s">
        <v>268</v>
      </c>
      <c r="B5479" s="62" t="s">
        <v>71</v>
      </c>
      <c r="C5479" s="63">
        <v>43858.03</v>
      </c>
      <c r="D5479" s="64">
        <v>45127</v>
      </c>
      <c r="E5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480" spans="1:5" x14ac:dyDescent="0.45">
      <c r="A5480" s="61" t="s">
        <v>268</v>
      </c>
      <c r="B5480" s="62" t="s">
        <v>72</v>
      </c>
      <c r="C5480" s="63">
        <v>262149.88</v>
      </c>
      <c r="D5480" s="64">
        <v>45488</v>
      </c>
      <c r="E5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81" spans="1:5" x14ac:dyDescent="0.45">
      <c r="A5481" s="61" t="s">
        <v>268</v>
      </c>
      <c r="B5481" s="62" t="s">
        <v>73</v>
      </c>
      <c r="C5481" s="63">
        <v>68719.839999999997</v>
      </c>
      <c r="D5481" s="64">
        <v>45488</v>
      </c>
      <c r="E5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482" spans="1:5" x14ac:dyDescent="0.45">
      <c r="A5482" s="61" t="s">
        <v>268</v>
      </c>
      <c r="B5482" s="62" t="s">
        <v>74</v>
      </c>
      <c r="C5482" s="63">
        <v>290060.28999999998</v>
      </c>
      <c r="D5482" s="64">
        <v>45853</v>
      </c>
      <c r="E5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3" spans="1:5" x14ac:dyDescent="0.45">
      <c r="A5483" s="61" t="s">
        <v>268</v>
      </c>
      <c r="B5483" s="62" t="s">
        <v>75</v>
      </c>
      <c r="C5483" s="63">
        <v>76036.27</v>
      </c>
      <c r="D5483" s="64">
        <v>45853</v>
      </c>
      <c r="E5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4" spans="1:5" x14ac:dyDescent="0.45">
      <c r="A5484" s="61" t="s">
        <v>268</v>
      </c>
      <c r="B5484" s="62" t="s">
        <v>76</v>
      </c>
      <c r="C5484" s="63">
        <v>37834.080000000002</v>
      </c>
      <c r="D5484" s="64">
        <v>45853</v>
      </c>
      <c r="E5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5" spans="1:5" x14ac:dyDescent="0.45">
      <c r="A5485" s="61" t="s">
        <v>268</v>
      </c>
      <c r="B5485" s="62" t="s">
        <v>77</v>
      </c>
      <c r="C5485" s="63">
        <v>9917.81</v>
      </c>
      <c r="D5485" s="64">
        <v>45853</v>
      </c>
      <c r="E5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6" spans="1:5" x14ac:dyDescent="0.45">
      <c r="A5486" s="61" t="s">
        <v>268</v>
      </c>
      <c r="B5486" s="62" t="s">
        <v>78</v>
      </c>
      <c r="C5486" s="63">
        <v>35991.760000000002</v>
      </c>
      <c r="D5486" s="64">
        <v>45853</v>
      </c>
      <c r="E5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7" spans="1:5" x14ac:dyDescent="0.45">
      <c r="A5487" s="61" t="s">
        <v>268</v>
      </c>
      <c r="B5487" s="62" t="s">
        <v>79</v>
      </c>
      <c r="C5487" s="63">
        <v>9434.86</v>
      </c>
      <c r="D5487" s="64">
        <v>45853</v>
      </c>
      <c r="E5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8" spans="1:5" x14ac:dyDescent="0.45">
      <c r="A5488" s="61" t="s">
        <v>268</v>
      </c>
      <c r="B5488" s="62" t="s">
        <v>80</v>
      </c>
      <c r="C5488" s="63">
        <v>91199.039999999994</v>
      </c>
      <c r="D5488" s="64">
        <v>45541</v>
      </c>
      <c r="E5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89" spans="1:5" x14ac:dyDescent="0.45">
      <c r="A5489" s="61" t="s">
        <v>268</v>
      </c>
      <c r="B5489" s="62" t="s">
        <v>81</v>
      </c>
      <c r="C5489" s="63">
        <v>90921.19</v>
      </c>
      <c r="D5489" s="64">
        <v>45534</v>
      </c>
      <c r="E5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0" spans="1:5" x14ac:dyDescent="0.45">
      <c r="A5490" s="61" t="s">
        <v>268</v>
      </c>
      <c r="B5490" s="62" t="s">
        <v>82</v>
      </c>
      <c r="C5490" s="63">
        <v>24750.37</v>
      </c>
      <c r="D5490" s="64">
        <v>45534</v>
      </c>
      <c r="E5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1" spans="1:5" x14ac:dyDescent="0.45">
      <c r="A5491" s="61" t="s">
        <v>268</v>
      </c>
      <c r="B5491" s="62" t="s">
        <v>83</v>
      </c>
      <c r="C5491" s="63">
        <v>88150.17</v>
      </c>
      <c r="D5491" s="64">
        <v>45534</v>
      </c>
      <c r="E5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2" spans="1:5" x14ac:dyDescent="0.45">
      <c r="A5492" s="61" t="s">
        <v>268</v>
      </c>
      <c r="B5492" s="62" t="s">
        <v>84</v>
      </c>
      <c r="C5492" s="63">
        <v>23996.05</v>
      </c>
      <c r="D5492" s="64">
        <v>45534</v>
      </c>
      <c r="E5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3" spans="1:5" x14ac:dyDescent="0.45">
      <c r="A5493" s="61" t="s">
        <v>268</v>
      </c>
      <c r="B5493" s="62" t="s">
        <v>85</v>
      </c>
      <c r="C5493" s="63">
        <v>88150.17</v>
      </c>
      <c r="D5493" s="64">
        <v>45877</v>
      </c>
      <c r="E5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94" spans="1:5" x14ac:dyDescent="0.45">
      <c r="A5494" s="61" t="s">
        <v>268</v>
      </c>
      <c r="B5494" s="62" t="s">
        <v>86</v>
      </c>
      <c r="C5494" s="63">
        <v>23996.05</v>
      </c>
      <c r="D5494" s="64">
        <v>45877</v>
      </c>
      <c r="E5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495" spans="1:5" x14ac:dyDescent="0.45">
      <c r="A5495" s="61" t="s">
        <v>268</v>
      </c>
      <c r="B5495" s="62" t="s">
        <v>87</v>
      </c>
      <c r="C5495" s="63">
        <v>134228.63</v>
      </c>
      <c r="D5495" s="64">
        <v>45519</v>
      </c>
      <c r="E5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6" spans="1:5" x14ac:dyDescent="0.45">
      <c r="A5496" s="61" t="s">
        <v>268</v>
      </c>
      <c r="B5496" s="62" t="s">
        <v>88</v>
      </c>
      <c r="C5496" s="63">
        <v>35186.629999999997</v>
      </c>
      <c r="D5496" s="64">
        <v>45519</v>
      </c>
      <c r="E5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7" spans="1:5" x14ac:dyDescent="0.45">
      <c r="A5497" s="61" t="s">
        <v>268</v>
      </c>
      <c r="B5497" s="62" t="s">
        <v>89</v>
      </c>
      <c r="C5497" s="63">
        <v>88599.86</v>
      </c>
      <c r="D5497" s="64">
        <v>45519</v>
      </c>
      <c r="E5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8" spans="1:5" x14ac:dyDescent="0.45">
      <c r="A5498" s="61" t="s">
        <v>268</v>
      </c>
      <c r="B5498" s="62" t="s">
        <v>90</v>
      </c>
      <c r="C5498" s="63">
        <v>23225.53</v>
      </c>
      <c r="D5498" s="64">
        <v>45519</v>
      </c>
      <c r="E5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499" spans="1:5" x14ac:dyDescent="0.45">
      <c r="A5499" s="61" t="s">
        <v>268</v>
      </c>
      <c r="B5499" s="62" t="s">
        <v>91</v>
      </c>
      <c r="C5499" s="63">
        <v>88599.86</v>
      </c>
      <c r="D5499" s="64">
        <v>45762</v>
      </c>
      <c r="E5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00" spans="1:5" x14ac:dyDescent="0.45">
      <c r="A5500" s="61" t="s">
        <v>268</v>
      </c>
      <c r="B5500" s="62" t="s">
        <v>92</v>
      </c>
      <c r="C5500" s="63">
        <v>23225.53</v>
      </c>
      <c r="D5500" s="64">
        <v>45762</v>
      </c>
      <c r="E5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01" spans="1:5" x14ac:dyDescent="0.45">
      <c r="A5501" s="61" t="s">
        <v>268</v>
      </c>
      <c r="B5501" s="62" t="s">
        <v>93</v>
      </c>
      <c r="C5501" s="63">
        <v>842546.3</v>
      </c>
      <c r="D5501" s="64">
        <v>45519</v>
      </c>
      <c r="E5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02" spans="1:5" x14ac:dyDescent="0.45">
      <c r="A5502" s="61" t="s">
        <v>268</v>
      </c>
      <c r="B5502" s="62" t="s">
        <v>94</v>
      </c>
      <c r="C5502" s="63">
        <v>220864.68</v>
      </c>
      <c r="D5502" s="64">
        <v>45519</v>
      </c>
      <c r="E5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03" spans="1:5" x14ac:dyDescent="0.45">
      <c r="A5503" s="61" t="s">
        <v>268</v>
      </c>
      <c r="B5503" s="62" t="s">
        <v>95</v>
      </c>
      <c r="C5503" s="63">
        <v>11324.55</v>
      </c>
      <c r="D5503" s="64">
        <v>45961</v>
      </c>
      <c r="E5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04" spans="1:5" x14ac:dyDescent="0.45">
      <c r="A5504" s="61" t="s">
        <v>268</v>
      </c>
      <c r="B5504" s="62" t="s">
        <v>96</v>
      </c>
      <c r="C5504" s="63">
        <v>2968.61</v>
      </c>
      <c r="D5504" s="64">
        <v>45961</v>
      </c>
      <c r="E5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05" spans="1:5" x14ac:dyDescent="0.45">
      <c r="A5505" s="61" t="s">
        <v>269</v>
      </c>
      <c r="B5505" s="62" t="s">
        <v>40</v>
      </c>
      <c r="C5505" s="63">
        <v>5308.38</v>
      </c>
      <c r="D5505" s="64">
        <v>44880</v>
      </c>
      <c r="E5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06" spans="1:5" x14ac:dyDescent="0.45">
      <c r="A5506" s="61" t="s">
        <v>269</v>
      </c>
      <c r="B5506" s="62" t="s">
        <v>41</v>
      </c>
      <c r="C5506" s="63">
        <v>5578.84</v>
      </c>
      <c r="D5506" s="64">
        <v>44925</v>
      </c>
      <c r="E5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07" spans="1:5" x14ac:dyDescent="0.45">
      <c r="A5507" s="61" t="s">
        <v>269</v>
      </c>
      <c r="B5507" s="62" t="s">
        <v>42</v>
      </c>
      <c r="C5507" s="63">
        <v>4701.16</v>
      </c>
      <c r="D5507" s="64">
        <v>45139</v>
      </c>
      <c r="E5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08" spans="1:5" x14ac:dyDescent="0.45">
      <c r="A5508" s="61" t="s">
        <v>269</v>
      </c>
      <c r="B5508" s="62" t="s">
        <v>66</v>
      </c>
      <c r="C5508" s="63">
        <v>1889.82</v>
      </c>
      <c r="D5508" s="64">
        <v>44985</v>
      </c>
      <c r="E5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09" spans="1:5" x14ac:dyDescent="0.45">
      <c r="A5509" s="61" t="s">
        <v>269</v>
      </c>
      <c r="B5509" s="62" t="s">
        <v>68</v>
      </c>
      <c r="C5509" s="63">
        <v>4408.9799999999996</v>
      </c>
      <c r="D5509" s="64">
        <v>44985</v>
      </c>
      <c r="E5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10" spans="1:5" x14ac:dyDescent="0.45">
      <c r="A5510" s="61" t="s">
        <v>269</v>
      </c>
      <c r="B5510" s="62" t="s">
        <v>70</v>
      </c>
      <c r="C5510" s="63">
        <v>3317.12</v>
      </c>
      <c r="D5510" s="64">
        <v>45127</v>
      </c>
      <c r="E5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11" spans="1:5" x14ac:dyDescent="0.45">
      <c r="A5511" s="61" t="s">
        <v>269</v>
      </c>
      <c r="B5511" s="62" t="s">
        <v>146</v>
      </c>
      <c r="C5511" s="63">
        <v>-3317.12</v>
      </c>
      <c r="D5511" s="64">
        <v>45296</v>
      </c>
      <c r="E5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12" spans="1:5" x14ac:dyDescent="0.45">
      <c r="A5512" s="61" t="s">
        <v>270</v>
      </c>
      <c r="B5512" s="62" t="s">
        <v>47</v>
      </c>
      <c r="C5512" s="63">
        <v>43815.98</v>
      </c>
      <c r="D5512" s="64">
        <v>45519</v>
      </c>
      <c r="E5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13" spans="1:5" x14ac:dyDescent="0.45">
      <c r="A5513" s="61" t="s">
        <v>270</v>
      </c>
      <c r="B5513" s="62" t="s">
        <v>49</v>
      </c>
      <c r="C5513" s="63">
        <v>42371.6</v>
      </c>
      <c r="D5513" s="64">
        <v>45519</v>
      </c>
      <c r="E5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14" spans="1:5" x14ac:dyDescent="0.45">
      <c r="A5514" s="61" t="s">
        <v>270</v>
      </c>
      <c r="B5514" s="62" t="s">
        <v>51</v>
      </c>
      <c r="C5514" s="63">
        <v>42371.6</v>
      </c>
      <c r="D5514" s="64">
        <v>45877</v>
      </c>
      <c r="E5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15" spans="1:5" x14ac:dyDescent="0.45">
      <c r="A5515" s="61" t="s">
        <v>270</v>
      </c>
      <c r="B5515" s="62" t="s">
        <v>53</v>
      </c>
      <c r="C5515" s="63">
        <v>50082.35</v>
      </c>
      <c r="D5515" s="64">
        <v>45519</v>
      </c>
      <c r="E5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16" spans="1:5" x14ac:dyDescent="0.45">
      <c r="A5516" s="61" t="s">
        <v>270</v>
      </c>
      <c r="B5516" s="62" t="s">
        <v>55</v>
      </c>
      <c r="C5516" s="63">
        <v>39261.629999999997</v>
      </c>
      <c r="D5516" s="64">
        <v>45519</v>
      </c>
      <c r="E5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17" spans="1:5" x14ac:dyDescent="0.45">
      <c r="A5517" s="61" t="s">
        <v>270</v>
      </c>
      <c r="B5517" s="62" t="s">
        <v>57</v>
      </c>
      <c r="C5517" s="63">
        <v>78461.05</v>
      </c>
      <c r="D5517" s="64">
        <v>45877</v>
      </c>
      <c r="E5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18" spans="1:5" x14ac:dyDescent="0.45">
      <c r="A5518" s="61" t="s">
        <v>270</v>
      </c>
      <c r="B5518" s="62" t="s">
        <v>40</v>
      </c>
      <c r="C5518" s="63">
        <v>117203.33</v>
      </c>
      <c r="D5518" s="64">
        <v>44880</v>
      </c>
      <c r="E5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19" spans="1:5" x14ac:dyDescent="0.45">
      <c r="A5519" s="61" t="s">
        <v>270</v>
      </c>
      <c r="B5519" s="62" t="s">
        <v>41</v>
      </c>
      <c r="C5519" s="63">
        <v>123174.99</v>
      </c>
      <c r="D5519" s="64">
        <v>44925</v>
      </c>
      <c r="E5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20" spans="1:5" x14ac:dyDescent="0.45">
      <c r="A5520" s="61" t="s">
        <v>270</v>
      </c>
      <c r="B5520" s="62" t="s">
        <v>42</v>
      </c>
      <c r="C5520" s="63">
        <v>103796.63</v>
      </c>
      <c r="D5520" s="64">
        <v>45140</v>
      </c>
      <c r="E5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21" spans="1:5" x14ac:dyDescent="0.45">
      <c r="A5521" s="61" t="s">
        <v>270</v>
      </c>
      <c r="B5521" s="62" t="s">
        <v>43</v>
      </c>
      <c r="C5521" s="63">
        <v>131285.15</v>
      </c>
      <c r="D5521" s="64">
        <v>45504</v>
      </c>
      <c r="E5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22" spans="1:5" x14ac:dyDescent="0.45">
      <c r="A5522" s="61" t="s">
        <v>270</v>
      </c>
      <c r="B5522" s="62" t="s">
        <v>44</v>
      </c>
      <c r="C5522" s="63">
        <v>131285.15</v>
      </c>
      <c r="D5522" s="64">
        <v>45877</v>
      </c>
      <c r="E5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23" spans="1:5" x14ac:dyDescent="0.45">
      <c r="A5523" s="61" t="s">
        <v>270</v>
      </c>
      <c r="B5523" s="62" t="s">
        <v>45</v>
      </c>
      <c r="C5523" s="63">
        <v>58310.400000000001</v>
      </c>
      <c r="D5523" s="64">
        <v>45412</v>
      </c>
      <c r="E5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24" spans="1:5" x14ac:dyDescent="0.45">
      <c r="A5524" s="61" t="s">
        <v>270</v>
      </c>
      <c r="B5524" s="62" t="s">
        <v>74</v>
      </c>
      <c r="C5524" s="63">
        <v>126972.82</v>
      </c>
      <c r="D5524" s="64">
        <v>45853</v>
      </c>
      <c r="E5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5" spans="1:5" x14ac:dyDescent="0.45">
      <c r="A5525" s="61" t="s">
        <v>270</v>
      </c>
      <c r="B5525" s="62" t="s">
        <v>76</v>
      </c>
      <c r="C5525" s="63">
        <v>16561.73</v>
      </c>
      <c r="D5525" s="64">
        <v>45853</v>
      </c>
      <c r="E5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6" spans="1:5" x14ac:dyDescent="0.45">
      <c r="A5526" s="61" t="s">
        <v>270</v>
      </c>
      <c r="B5526" s="62" t="s">
        <v>78</v>
      </c>
      <c r="C5526" s="63">
        <v>15755.26</v>
      </c>
      <c r="D5526" s="64">
        <v>45853</v>
      </c>
      <c r="E5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7" spans="1:5" x14ac:dyDescent="0.45">
      <c r="A5527" s="61" t="s">
        <v>270</v>
      </c>
      <c r="B5527" s="62" t="s">
        <v>81</v>
      </c>
      <c r="C5527" s="63">
        <v>39800.42</v>
      </c>
      <c r="D5527" s="64">
        <v>45519</v>
      </c>
      <c r="E5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8" spans="1:5" x14ac:dyDescent="0.45">
      <c r="A5528" s="61" t="s">
        <v>270</v>
      </c>
      <c r="B5528" s="62" t="s">
        <v>83</v>
      </c>
      <c r="C5528" s="63">
        <v>38587.410000000003</v>
      </c>
      <c r="D5528" s="64">
        <v>45519</v>
      </c>
      <c r="E5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29" spans="1:5" x14ac:dyDescent="0.45">
      <c r="A5529" s="61" t="s">
        <v>270</v>
      </c>
      <c r="B5529" s="62" t="s">
        <v>85</v>
      </c>
      <c r="C5529" s="63">
        <v>38587.410000000003</v>
      </c>
      <c r="D5529" s="64">
        <v>45877</v>
      </c>
      <c r="E5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30" spans="1:5" x14ac:dyDescent="0.45">
      <c r="A5530" s="61" t="s">
        <v>270</v>
      </c>
      <c r="B5530" s="62" t="s">
        <v>87</v>
      </c>
      <c r="C5530" s="63">
        <v>58758.09</v>
      </c>
      <c r="D5530" s="64">
        <v>45519</v>
      </c>
      <c r="E5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1" spans="1:5" x14ac:dyDescent="0.45">
      <c r="A5531" s="61" t="s">
        <v>270</v>
      </c>
      <c r="B5531" s="62" t="s">
        <v>89</v>
      </c>
      <c r="C5531" s="63">
        <v>38784.26</v>
      </c>
      <c r="D5531" s="64">
        <v>45519</v>
      </c>
      <c r="E5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2" spans="1:5" x14ac:dyDescent="0.45">
      <c r="A5532" s="61" t="s">
        <v>270</v>
      </c>
      <c r="B5532" s="62" t="s">
        <v>91</v>
      </c>
      <c r="C5532" s="63">
        <v>38784.26</v>
      </c>
      <c r="D5532" s="64">
        <v>45762</v>
      </c>
      <c r="E5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3" spans="1:5" x14ac:dyDescent="0.45">
      <c r="A5533" s="61" t="s">
        <v>270</v>
      </c>
      <c r="B5533" s="62" t="s">
        <v>93</v>
      </c>
      <c r="C5533" s="63">
        <v>368821.53</v>
      </c>
      <c r="D5533" s="64">
        <v>45519</v>
      </c>
      <c r="E5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4" spans="1:5" x14ac:dyDescent="0.45">
      <c r="A5534" s="61" t="s">
        <v>270</v>
      </c>
      <c r="B5534" s="62" t="s">
        <v>95</v>
      </c>
      <c r="C5534" s="63">
        <v>4957.28</v>
      </c>
      <c r="D5534" s="64">
        <v>45961</v>
      </c>
      <c r="E5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35" spans="1:5" x14ac:dyDescent="0.45">
      <c r="A5535" s="61" t="s">
        <v>271</v>
      </c>
      <c r="B5535" s="62" t="s">
        <v>47</v>
      </c>
      <c r="C5535" s="63">
        <v>36806.79</v>
      </c>
      <c r="D5535" s="64">
        <v>45519</v>
      </c>
      <c r="E5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6" spans="1:5" x14ac:dyDescent="0.45">
      <c r="A5536" s="61" t="s">
        <v>271</v>
      </c>
      <c r="B5536" s="62" t="s">
        <v>49</v>
      </c>
      <c r="C5536" s="63">
        <v>35593.47</v>
      </c>
      <c r="D5536" s="64">
        <v>45519</v>
      </c>
      <c r="E5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7" spans="1:5" x14ac:dyDescent="0.45">
      <c r="A5537" s="61" t="s">
        <v>271</v>
      </c>
      <c r="B5537" s="62" t="s">
        <v>51</v>
      </c>
      <c r="C5537" s="63">
        <v>35593.47</v>
      </c>
      <c r="D5537" s="64">
        <v>45877</v>
      </c>
      <c r="E5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38" spans="1:5" x14ac:dyDescent="0.45">
      <c r="A5538" s="61" t="s">
        <v>271</v>
      </c>
      <c r="B5538" s="62" t="s">
        <v>53</v>
      </c>
      <c r="C5538" s="63">
        <v>42070.74</v>
      </c>
      <c r="D5538" s="64">
        <v>45519</v>
      </c>
      <c r="E5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39" spans="1:5" x14ac:dyDescent="0.45">
      <c r="A5539" s="61" t="s">
        <v>271</v>
      </c>
      <c r="B5539" s="62" t="s">
        <v>55</v>
      </c>
      <c r="C5539" s="63">
        <v>32981</v>
      </c>
      <c r="D5539" s="64">
        <v>45519</v>
      </c>
      <c r="E5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40" spans="1:5" x14ac:dyDescent="0.45">
      <c r="A5540" s="61" t="s">
        <v>271</v>
      </c>
      <c r="B5540" s="62" t="s">
        <v>57</v>
      </c>
      <c r="C5540" s="63">
        <v>65909.73</v>
      </c>
      <c r="D5540" s="64">
        <v>45877</v>
      </c>
      <c r="E5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41" spans="1:5" x14ac:dyDescent="0.45">
      <c r="A5541" s="61" t="s">
        <v>271</v>
      </c>
      <c r="B5541" s="62" t="s">
        <v>40</v>
      </c>
      <c r="C5541" s="63">
        <v>98454.46</v>
      </c>
      <c r="D5541" s="64">
        <v>44880</v>
      </c>
      <c r="E5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42" spans="1:5" x14ac:dyDescent="0.45">
      <c r="A5542" s="61" t="s">
        <v>271</v>
      </c>
      <c r="B5542" s="62" t="s">
        <v>41</v>
      </c>
      <c r="C5542" s="63">
        <v>103470.83</v>
      </c>
      <c r="D5542" s="64">
        <v>44925</v>
      </c>
      <c r="E5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43" spans="1:5" x14ac:dyDescent="0.45">
      <c r="A5543" s="61" t="s">
        <v>271</v>
      </c>
      <c r="B5543" s="62" t="s">
        <v>42</v>
      </c>
      <c r="C5543" s="63">
        <v>87192.4</v>
      </c>
      <c r="D5543" s="64">
        <v>45140</v>
      </c>
      <c r="E5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44" spans="1:5" x14ac:dyDescent="0.45">
      <c r="A5544" s="61" t="s">
        <v>271</v>
      </c>
      <c r="B5544" s="62" t="s">
        <v>43</v>
      </c>
      <c r="C5544" s="63">
        <v>110283.62</v>
      </c>
      <c r="D5544" s="64">
        <v>45504</v>
      </c>
      <c r="E5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45" spans="1:5" x14ac:dyDescent="0.45">
      <c r="A5545" s="61" t="s">
        <v>271</v>
      </c>
      <c r="B5545" s="62" t="s">
        <v>44</v>
      </c>
      <c r="C5545" s="63">
        <v>110283.62</v>
      </c>
      <c r="D5545" s="64">
        <v>45877</v>
      </c>
      <c r="E5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46" spans="1:5" x14ac:dyDescent="0.45">
      <c r="A5546" s="61" t="s">
        <v>271</v>
      </c>
      <c r="B5546" s="62" t="s">
        <v>45</v>
      </c>
      <c r="C5546" s="63">
        <v>48982.559999999998</v>
      </c>
      <c r="D5546" s="64">
        <v>45412</v>
      </c>
      <c r="E5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47" spans="1:5" x14ac:dyDescent="0.45">
      <c r="A5547" s="61" t="s">
        <v>271</v>
      </c>
      <c r="B5547" s="62" t="s">
        <v>66</v>
      </c>
      <c r="C5547" s="63">
        <v>35050.42</v>
      </c>
      <c r="D5547" s="64">
        <v>44985</v>
      </c>
      <c r="E5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48" spans="1:5" x14ac:dyDescent="0.45">
      <c r="A5548" s="61" t="s">
        <v>271</v>
      </c>
      <c r="B5548" s="62" t="s">
        <v>68</v>
      </c>
      <c r="C5548" s="63">
        <v>81773.34</v>
      </c>
      <c r="D5548" s="64">
        <v>44985</v>
      </c>
      <c r="E5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49" spans="1:5" x14ac:dyDescent="0.45">
      <c r="A5549" s="61" t="s">
        <v>271</v>
      </c>
      <c r="B5549" s="62" t="s">
        <v>70</v>
      </c>
      <c r="C5549" s="63">
        <v>61522.58</v>
      </c>
      <c r="D5549" s="64">
        <v>45127</v>
      </c>
      <c r="E5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50" spans="1:5" x14ac:dyDescent="0.45">
      <c r="A5550" s="61" t="s">
        <v>271</v>
      </c>
      <c r="B5550" s="62" t="s">
        <v>72</v>
      </c>
      <c r="C5550" s="63">
        <v>96397.9</v>
      </c>
      <c r="D5550" s="64">
        <v>45488</v>
      </c>
      <c r="E5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51" spans="1:5" x14ac:dyDescent="0.45">
      <c r="A5551" s="61" t="s">
        <v>271</v>
      </c>
      <c r="B5551" s="62" t="s">
        <v>74</v>
      </c>
      <c r="C5551" s="63">
        <v>106661.13</v>
      </c>
      <c r="D5551" s="64">
        <v>45853</v>
      </c>
      <c r="E5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2" spans="1:5" x14ac:dyDescent="0.45">
      <c r="A5552" s="61" t="s">
        <v>271</v>
      </c>
      <c r="B5552" s="62" t="s">
        <v>76</v>
      </c>
      <c r="C5552" s="63">
        <v>13912.37</v>
      </c>
      <c r="D5552" s="64">
        <v>45853</v>
      </c>
      <c r="E5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3" spans="1:5" x14ac:dyDescent="0.45">
      <c r="A5553" s="61" t="s">
        <v>271</v>
      </c>
      <c r="B5553" s="62" t="s">
        <v>78</v>
      </c>
      <c r="C5553" s="63">
        <v>13234.91</v>
      </c>
      <c r="D5553" s="64">
        <v>45853</v>
      </c>
      <c r="E5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4" spans="1:5" x14ac:dyDescent="0.45">
      <c r="A5554" s="61" t="s">
        <v>271</v>
      </c>
      <c r="B5554" s="62" t="s">
        <v>80</v>
      </c>
      <c r="C5554" s="63">
        <v>26570.57</v>
      </c>
      <c r="D5554" s="64">
        <v>45541</v>
      </c>
      <c r="E5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5" spans="1:5" x14ac:dyDescent="0.45">
      <c r="A5555" s="61" t="s">
        <v>271</v>
      </c>
      <c r="B5555" s="62" t="s">
        <v>81</v>
      </c>
      <c r="C5555" s="63">
        <v>33433.589999999997</v>
      </c>
      <c r="D5555" s="64">
        <v>45519</v>
      </c>
      <c r="E5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6" spans="1:5" x14ac:dyDescent="0.45">
      <c r="A5556" s="61" t="s">
        <v>271</v>
      </c>
      <c r="B5556" s="62" t="s">
        <v>83</v>
      </c>
      <c r="C5556" s="63">
        <v>32414.63</v>
      </c>
      <c r="D5556" s="64">
        <v>45519</v>
      </c>
      <c r="E5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7" spans="1:5" x14ac:dyDescent="0.45">
      <c r="A5557" s="61" t="s">
        <v>271</v>
      </c>
      <c r="B5557" s="62" t="s">
        <v>85</v>
      </c>
      <c r="C5557" s="63">
        <v>32414.63</v>
      </c>
      <c r="D5557" s="64">
        <v>45877</v>
      </c>
      <c r="E5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58" spans="1:5" x14ac:dyDescent="0.45">
      <c r="A5558" s="61" t="s">
        <v>271</v>
      </c>
      <c r="B5558" s="62" t="s">
        <v>87</v>
      </c>
      <c r="C5558" s="63">
        <v>49358.63</v>
      </c>
      <c r="D5558" s="64">
        <v>45519</v>
      </c>
      <c r="E5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59" spans="1:5" x14ac:dyDescent="0.45">
      <c r="A5559" s="61" t="s">
        <v>271</v>
      </c>
      <c r="B5559" s="62" t="s">
        <v>89</v>
      </c>
      <c r="C5559" s="63">
        <v>32579.99</v>
      </c>
      <c r="D5559" s="64">
        <v>45519</v>
      </c>
      <c r="E5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0" spans="1:5" x14ac:dyDescent="0.45">
      <c r="A5560" s="61" t="s">
        <v>271</v>
      </c>
      <c r="B5560" s="62" t="s">
        <v>91</v>
      </c>
      <c r="C5560" s="63">
        <v>32579.99</v>
      </c>
      <c r="D5560" s="64">
        <v>45762</v>
      </c>
      <c r="E5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1" spans="1:5" x14ac:dyDescent="0.45">
      <c r="A5561" s="61" t="s">
        <v>271</v>
      </c>
      <c r="B5561" s="62" t="s">
        <v>93</v>
      </c>
      <c r="C5561" s="63">
        <v>309821.59000000003</v>
      </c>
      <c r="D5561" s="64">
        <v>45519</v>
      </c>
      <c r="E5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2" spans="1:5" x14ac:dyDescent="0.45">
      <c r="A5562" s="61" t="s">
        <v>271</v>
      </c>
      <c r="B5562" s="62" t="s">
        <v>95</v>
      </c>
      <c r="C5562" s="63">
        <v>4164.2700000000004</v>
      </c>
      <c r="D5562" s="64">
        <v>45961</v>
      </c>
      <c r="E5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63" spans="1:5" x14ac:dyDescent="0.45">
      <c r="A5563" s="61" t="s">
        <v>272</v>
      </c>
      <c r="B5563" s="62" t="s">
        <v>47</v>
      </c>
      <c r="C5563" s="63">
        <v>30769.16</v>
      </c>
      <c r="D5563" s="64">
        <v>45519</v>
      </c>
      <c r="E5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4" spans="1:5" x14ac:dyDescent="0.45">
      <c r="A5564" s="61" t="s">
        <v>272</v>
      </c>
      <c r="B5564" s="62" t="s">
        <v>49</v>
      </c>
      <c r="C5564" s="63">
        <v>29754.87</v>
      </c>
      <c r="D5564" s="64">
        <v>45519</v>
      </c>
      <c r="E5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5" spans="1:5" x14ac:dyDescent="0.45">
      <c r="A5565" s="61" t="s">
        <v>272</v>
      </c>
      <c r="B5565" s="62" t="s">
        <v>51</v>
      </c>
      <c r="C5565" s="63">
        <v>29754.87</v>
      </c>
      <c r="D5565" s="64">
        <v>45877</v>
      </c>
      <c r="E5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66" spans="1:5" x14ac:dyDescent="0.45">
      <c r="A5566" s="61" t="s">
        <v>272</v>
      </c>
      <c r="B5566" s="62" t="s">
        <v>53</v>
      </c>
      <c r="C5566" s="63">
        <v>35169.629999999997</v>
      </c>
      <c r="D5566" s="64">
        <v>45519</v>
      </c>
      <c r="E5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7" spans="1:5" x14ac:dyDescent="0.45">
      <c r="A5567" s="61" t="s">
        <v>272</v>
      </c>
      <c r="B5567" s="62" t="s">
        <v>55</v>
      </c>
      <c r="C5567" s="63">
        <v>27570.94</v>
      </c>
      <c r="D5567" s="64">
        <v>45519</v>
      </c>
      <c r="E5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68" spans="1:5" x14ac:dyDescent="0.45">
      <c r="A5568" s="61" t="s">
        <v>272</v>
      </c>
      <c r="B5568" s="62" t="s">
        <v>57</v>
      </c>
      <c r="C5568" s="63">
        <v>55098.18</v>
      </c>
      <c r="D5568" s="64">
        <v>45877</v>
      </c>
      <c r="E5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69" spans="1:5" x14ac:dyDescent="0.45">
      <c r="A5569" s="61" t="s">
        <v>272</v>
      </c>
      <c r="B5569" s="62" t="s">
        <v>42</v>
      </c>
      <c r="C5569" s="63">
        <v>72889.740000000005</v>
      </c>
      <c r="D5569" s="64">
        <v>45139</v>
      </c>
      <c r="E5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70" spans="1:5" x14ac:dyDescent="0.45">
      <c r="A5570" s="61" t="s">
        <v>272</v>
      </c>
      <c r="B5570" s="62" t="s">
        <v>43</v>
      </c>
      <c r="C5570" s="63">
        <v>92193.17</v>
      </c>
      <c r="D5570" s="64">
        <v>45504</v>
      </c>
      <c r="E5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71" spans="1:5" x14ac:dyDescent="0.45">
      <c r="A5571" s="61" t="s">
        <v>272</v>
      </c>
      <c r="B5571" s="62" t="s">
        <v>44</v>
      </c>
      <c r="C5571" s="63">
        <v>92193.17</v>
      </c>
      <c r="D5571" s="64">
        <v>45877</v>
      </c>
      <c r="E5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72" spans="1:5" x14ac:dyDescent="0.45">
      <c r="A5572" s="61" t="s">
        <v>272</v>
      </c>
      <c r="B5572" s="62" t="s">
        <v>45</v>
      </c>
      <c r="C5572" s="63">
        <v>40947.67</v>
      </c>
      <c r="D5572" s="64">
        <v>45412</v>
      </c>
      <c r="E5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73" spans="1:5" x14ac:dyDescent="0.45">
      <c r="A5573" s="61" t="s">
        <v>272</v>
      </c>
      <c r="B5573" s="62" t="s">
        <v>70</v>
      </c>
      <c r="C5573" s="63">
        <v>51430.69</v>
      </c>
      <c r="D5573" s="64">
        <v>45127</v>
      </c>
      <c r="E5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574" spans="1:5" x14ac:dyDescent="0.45">
      <c r="A5574" s="61" t="s">
        <v>272</v>
      </c>
      <c r="B5574" s="62" t="s">
        <v>72</v>
      </c>
      <c r="C5574" s="63">
        <v>80585.210000000006</v>
      </c>
      <c r="D5574" s="64">
        <v>45488</v>
      </c>
      <c r="E5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575" spans="1:5" x14ac:dyDescent="0.45">
      <c r="A5575" s="61" t="s">
        <v>272</v>
      </c>
      <c r="B5575" s="62" t="s">
        <v>74</v>
      </c>
      <c r="C5575" s="63">
        <v>89164.9</v>
      </c>
      <c r="D5575" s="64">
        <v>45853</v>
      </c>
      <c r="E5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76" spans="1:5" x14ac:dyDescent="0.45">
      <c r="A5576" s="61" t="s">
        <v>272</v>
      </c>
      <c r="B5576" s="62" t="s">
        <v>76</v>
      </c>
      <c r="C5576" s="63">
        <v>11630.24</v>
      </c>
      <c r="D5576" s="64">
        <v>45853</v>
      </c>
      <c r="E5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77" spans="1:5" x14ac:dyDescent="0.45">
      <c r="A5577" s="61" t="s">
        <v>272</v>
      </c>
      <c r="B5577" s="62" t="s">
        <v>78</v>
      </c>
      <c r="C5577" s="63">
        <v>11063.91</v>
      </c>
      <c r="D5577" s="64">
        <v>45853</v>
      </c>
      <c r="E5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78" spans="1:5" x14ac:dyDescent="0.45">
      <c r="A5578" s="61" t="s">
        <v>272</v>
      </c>
      <c r="B5578" s="62" t="s">
        <v>80</v>
      </c>
      <c r="C5578" s="63">
        <v>22212.05</v>
      </c>
      <c r="D5578" s="64">
        <v>45735</v>
      </c>
      <c r="E5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79" spans="1:5" x14ac:dyDescent="0.45">
      <c r="A5579" s="61" t="s">
        <v>272</v>
      </c>
      <c r="B5579" s="62" t="s">
        <v>81</v>
      </c>
      <c r="C5579" s="63">
        <v>27949.29</v>
      </c>
      <c r="D5579" s="64">
        <v>45519</v>
      </c>
      <c r="E5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0" spans="1:5" x14ac:dyDescent="0.45">
      <c r="A5580" s="61" t="s">
        <v>272</v>
      </c>
      <c r="B5580" s="62" t="s">
        <v>83</v>
      </c>
      <c r="C5580" s="63">
        <v>27097.47</v>
      </c>
      <c r="D5580" s="64">
        <v>45519</v>
      </c>
      <c r="E5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1" spans="1:5" x14ac:dyDescent="0.45">
      <c r="A5581" s="61" t="s">
        <v>272</v>
      </c>
      <c r="B5581" s="62" t="s">
        <v>85</v>
      </c>
      <c r="C5581" s="63">
        <v>27097.47</v>
      </c>
      <c r="D5581" s="64">
        <v>45877</v>
      </c>
      <c r="E5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82" spans="1:5" x14ac:dyDescent="0.45">
      <c r="A5582" s="61" t="s">
        <v>272</v>
      </c>
      <c r="B5582" s="62" t="s">
        <v>87</v>
      </c>
      <c r="C5582" s="63">
        <v>41262.050000000003</v>
      </c>
      <c r="D5582" s="64">
        <v>45519</v>
      </c>
      <c r="E5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3" spans="1:5" x14ac:dyDescent="0.45">
      <c r="A5583" s="61" t="s">
        <v>272</v>
      </c>
      <c r="B5583" s="62" t="s">
        <v>89</v>
      </c>
      <c r="C5583" s="63">
        <v>27235.71</v>
      </c>
      <c r="D5583" s="64">
        <v>45519</v>
      </c>
      <c r="E5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4" spans="1:5" x14ac:dyDescent="0.45">
      <c r="A5584" s="61" t="s">
        <v>272</v>
      </c>
      <c r="B5584" s="62" t="s">
        <v>91</v>
      </c>
      <c r="C5584" s="63">
        <v>27235.71</v>
      </c>
      <c r="D5584" s="64">
        <v>45762</v>
      </c>
      <c r="E5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5" spans="1:5" x14ac:dyDescent="0.45">
      <c r="A5585" s="61" t="s">
        <v>272</v>
      </c>
      <c r="B5585" s="62" t="s">
        <v>93</v>
      </c>
      <c r="C5585" s="63">
        <v>258999.81</v>
      </c>
      <c r="D5585" s="64">
        <v>45519</v>
      </c>
      <c r="E5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6" spans="1:5" x14ac:dyDescent="0.45">
      <c r="A5586" s="61" t="s">
        <v>272</v>
      </c>
      <c r="B5586" s="62" t="s">
        <v>95</v>
      </c>
      <c r="C5586" s="63">
        <v>3481.18</v>
      </c>
      <c r="D5586" s="64">
        <v>45961</v>
      </c>
      <c r="E5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87" spans="1:5" x14ac:dyDescent="0.45">
      <c r="A5587" s="61" t="s">
        <v>273</v>
      </c>
      <c r="B5587" s="62" t="s">
        <v>47</v>
      </c>
      <c r="C5587" s="63">
        <v>961945.67</v>
      </c>
      <c r="D5587" s="64">
        <v>45519</v>
      </c>
      <c r="E5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8" spans="1:5" x14ac:dyDescent="0.45">
      <c r="A5588" s="61" t="s">
        <v>273</v>
      </c>
      <c r="B5588" s="62" t="s">
        <v>48</v>
      </c>
      <c r="C5588" s="63">
        <v>244490.02</v>
      </c>
      <c r="D5588" s="64">
        <v>45519</v>
      </c>
      <c r="E5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89" spans="1:5" x14ac:dyDescent="0.45">
      <c r="A5589" s="61" t="s">
        <v>273</v>
      </c>
      <c r="B5589" s="62" t="s">
        <v>49</v>
      </c>
      <c r="C5589" s="63">
        <v>930235.46</v>
      </c>
      <c r="D5589" s="64">
        <v>45519</v>
      </c>
      <c r="E5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0" spans="1:5" x14ac:dyDescent="0.45">
      <c r="A5590" s="61" t="s">
        <v>273</v>
      </c>
      <c r="B5590" s="62" t="s">
        <v>50</v>
      </c>
      <c r="C5590" s="63">
        <v>236430.49</v>
      </c>
      <c r="D5590" s="64">
        <v>45519</v>
      </c>
      <c r="E5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1" spans="1:5" x14ac:dyDescent="0.45">
      <c r="A5591" s="61" t="s">
        <v>273</v>
      </c>
      <c r="B5591" s="62" t="s">
        <v>51</v>
      </c>
      <c r="C5591" s="63">
        <v>909591.69</v>
      </c>
      <c r="D5591" s="64">
        <v>45877</v>
      </c>
      <c r="E5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92" spans="1:5" x14ac:dyDescent="0.45">
      <c r="A5592" s="61" t="s">
        <v>273</v>
      </c>
      <c r="B5592" s="62" t="s">
        <v>52</v>
      </c>
      <c r="C5592" s="63">
        <v>236430.49</v>
      </c>
      <c r="D5592" s="64">
        <v>45877</v>
      </c>
      <c r="E5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93" spans="1:5" x14ac:dyDescent="0.45">
      <c r="A5593" s="61" t="s">
        <v>273</v>
      </c>
      <c r="B5593" s="62" t="s">
        <v>53</v>
      </c>
      <c r="C5593" s="63">
        <v>1099518.96</v>
      </c>
      <c r="D5593" s="64">
        <v>45519</v>
      </c>
      <c r="E5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4" spans="1:5" x14ac:dyDescent="0.45">
      <c r="A5594" s="61" t="s">
        <v>273</v>
      </c>
      <c r="B5594" s="62" t="s">
        <v>54</v>
      </c>
      <c r="C5594" s="63">
        <v>269109.61</v>
      </c>
      <c r="D5594" s="64">
        <v>45519</v>
      </c>
      <c r="E5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5" spans="1:5" x14ac:dyDescent="0.45">
      <c r="A5595" s="61" t="s">
        <v>273</v>
      </c>
      <c r="B5595" s="62" t="s">
        <v>55</v>
      </c>
      <c r="C5595" s="63">
        <v>861958.54</v>
      </c>
      <c r="D5595" s="64">
        <v>45519</v>
      </c>
      <c r="E5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6" spans="1:5" x14ac:dyDescent="0.45">
      <c r="A5596" s="61" t="s">
        <v>273</v>
      </c>
      <c r="B5596" s="62" t="s">
        <v>56</v>
      </c>
      <c r="C5596" s="63">
        <v>210966.19</v>
      </c>
      <c r="D5596" s="64">
        <v>45519</v>
      </c>
      <c r="E5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597" spans="1:5" x14ac:dyDescent="0.45">
      <c r="A5597" s="61" t="s">
        <v>273</v>
      </c>
      <c r="B5597" s="62" t="s">
        <v>57</v>
      </c>
      <c r="C5597" s="63">
        <v>1684324.45</v>
      </c>
      <c r="D5597" s="64">
        <v>45877</v>
      </c>
      <c r="E5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98" spans="1:5" x14ac:dyDescent="0.45">
      <c r="A5598" s="61" t="s">
        <v>273</v>
      </c>
      <c r="B5598" s="62" t="s">
        <v>58</v>
      </c>
      <c r="C5598" s="63">
        <v>421598.1</v>
      </c>
      <c r="D5598" s="64">
        <v>45877</v>
      </c>
      <c r="E5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599" spans="1:5" x14ac:dyDescent="0.45">
      <c r="A5599" s="61" t="s">
        <v>273</v>
      </c>
      <c r="B5599" s="62" t="s">
        <v>40</v>
      </c>
      <c r="C5599" s="63">
        <v>2734472.98</v>
      </c>
      <c r="D5599" s="64">
        <v>44880</v>
      </c>
      <c r="E5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0" spans="1:5" x14ac:dyDescent="0.45">
      <c r="A5600" s="61" t="s">
        <v>273</v>
      </c>
      <c r="B5600" s="62" t="s">
        <v>59</v>
      </c>
      <c r="C5600" s="63">
        <v>629773.64</v>
      </c>
      <c r="D5600" s="64">
        <v>44880</v>
      </c>
      <c r="E5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1" spans="1:5" x14ac:dyDescent="0.45">
      <c r="A5601" s="61" t="s">
        <v>273</v>
      </c>
      <c r="B5601" s="62" t="s">
        <v>233</v>
      </c>
      <c r="C5601" s="63">
        <v>7717.44</v>
      </c>
      <c r="D5601" s="64">
        <v>44972</v>
      </c>
      <c r="E5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2" spans="1:5" x14ac:dyDescent="0.45">
      <c r="A5602" s="61" t="s">
        <v>273</v>
      </c>
      <c r="B5602" s="62" t="s">
        <v>41</v>
      </c>
      <c r="C5602" s="63">
        <v>2873797.8</v>
      </c>
      <c r="D5602" s="64">
        <v>44925</v>
      </c>
      <c r="E5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3" spans="1:5" x14ac:dyDescent="0.45">
      <c r="A5603" s="61" t="s">
        <v>273</v>
      </c>
      <c r="B5603" s="62" t="s">
        <v>60</v>
      </c>
      <c r="C5603" s="63">
        <v>661861.39</v>
      </c>
      <c r="D5603" s="64">
        <v>44925</v>
      </c>
      <c r="E5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4" spans="1:5" x14ac:dyDescent="0.45">
      <c r="A5604" s="61" t="s">
        <v>273</v>
      </c>
      <c r="B5604" s="62" t="s">
        <v>179</v>
      </c>
      <c r="C5604" s="63">
        <v>8110.65</v>
      </c>
      <c r="D5604" s="64">
        <v>44972</v>
      </c>
      <c r="E5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05" spans="1:5" x14ac:dyDescent="0.45">
      <c r="A5605" s="61" t="s">
        <v>273</v>
      </c>
      <c r="B5605" s="62" t="s">
        <v>42</v>
      </c>
      <c r="C5605" s="63">
        <v>2355625.7799999998</v>
      </c>
      <c r="D5605" s="64">
        <v>45140</v>
      </c>
      <c r="E5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06" spans="1:5" x14ac:dyDescent="0.45">
      <c r="A5606" s="61" t="s">
        <v>273</v>
      </c>
      <c r="B5606" s="62" t="s">
        <v>61</v>
      </c>
      <c r="C5606" s="63">
        <v>557734.81000000006</v>
      </c>
      <c r="D5606" s="64">
        <v>45140</v>
      </c>
      <c r="E5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07" spans="1:5" x14ac:dyDescent="0.45">
      <c r="A5607" s="61" t="s">
        <v>273</v>
      </c>
      <c r="B5607" s="62" t="s">
        <v>43</v>
      </c>
      <c r="C5607" s="63">
        <v>2882263.12</v>
      </c>
      <c r="D5607" s="64">
        <v>45504</v>
      </c>
      <c r="E5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08" spans="1:5" x14ac:dyDescent="0.45">
      <c r="A5608" s="61" t="s">
        <v>273</v>
      </c>
      <c r="B5608" s="62" t="s">
        <v>62</v>
      </c>
      <c r="C5608" s="63">
        <v>244399.37</v>
      </c>
      <c r="D5608" s="64">
        <v>45504</v>
      </c>
      <c r="E5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09" spans="1:5" x14ac:dyDescent="0.45">
      <c r="A5609" s="61" t="s">
        <v>273</v>
      </c>
      <c r="B5609" s="62" t="s">
        <v>63</v>
      </c>
      <c r="C5609" s="63">
        <v>507180.28</v>
      </c>
      <c r="D5609" s="64">
        <v>45504</v>
      </c>
      <c r="E5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10" spans="1:5" x14ac:dyDescent="0.45">
      <c r="A5610" s="61" t="s">
        <v>273</v>
      </c>
      <c r="B5610" s="62" t="s">
        <v>44</v>
      </c>
      <c r="C5610" s="63">
        <v>2818299.98</v>
      </c>
      <c r="D5610" s="64">
        <v>45877</v>
      </c>
      <c r="E5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11" spans="1:5" x14ac:dyDescent="0.45">
      <c r="A5611" s="61" t="s">
        <v>273</v>
      </c>
      <c r="B5611" s="62" t="s">
        <v>64</v>
      </c>
      <c r="C5611" s="63">
        <v>705440.05</v>
      </c>
      <c r="D5611" s="64">
        <v>45877</v>
      </c>
      <c r="E5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12" spans="1:5" x14ac:dyDescent="0.45">
      <c r="A5612" s="61" t="s">
        <v>273</v>
      </c>
      <c r="B5612" s="62" t="s">
        <v>45</v>
      </c>
      <c r="C5612" s="63">
        <v>1280159.49</v>
      </c>
      <c r="D5612" s="64">
        <v>45412</v>
      </c>
      <c r="E5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13" spans="1:5" x14ac:dyDescent="0.45">
      <c r="A5613" s="61" t="s">
        <v>273</v>
      </c>
      <c r="B5613" s="62" t="s">
        <v>65</v>
      </c>
      <c r="C5613" s="63">
        <v>313321.76</v>
      </c>
      <c r="D5613" s="64">
        <v>45412</v>
      </c>
      <c r="E5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14" spans="1:5" x14ac:dyDescent="0.45">
      <c r="A5614" s="61" t="s">
        <v>273</v>
      </c>
      <c r="B5614" s="62" t="s">
        <v>66</v>
      </c>
      <c r="C5614" s="63">
        <v>1043177.92</v>
      </c>
      <c r="D5614" s="64">
        <v>44985</v>
      </c>
      <c r="E5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15" spans="1:5" x14ac:dyDescent="0.45">
      <c r="A5615" s="61" t="s">
        <v>273</v>
      </c>
      <c r="B5615" s="62" t="s">
        <v>67</v>
      </c>
      <c r="C5615" s="63">
        <v>224203.46</v>
      </c>
      <c r="D5615" s="64">
        <v>44985</v>
      </c>
      <c r="E5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16" spans="1:5" x14ac:dyDescent="0.45">
      <c r="A5616" s="61" t="s">
        <v>273</v>
      </c>
      <c r="B5616" s="62" t="s">
        <v>68</v>
      </c>
      <c r="C5616" s="63">
        <v>2433755.19</v>
      </c>
      <c r="D5616" s="64">
        <v>44985</v>
      </c>
      <c r="E5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17" spans="1:5" x14ac:dyDescent="0.45">
      <c r="A5617" s="61" t="s">
        <v>273</v>
      </c>
      <c r="B5617" s="62" t="s">
        <v>69</v>
      </c>
      <c r="C5617" s="63">
        <v>523071.21</v>
      </c>
      <c r="D5617" s="64">
        <v>44985</v>
      </c>
      <c r="E5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18" spans="1:5" x14ac:dyDescent="0.45">
      <c r="A5618" s="61" t="s">
        <v>273</v>
      </c>
      <c r="B5618" s="62" t="s">
        <v>70</v>
      </c>
      <c r="C5618" s="63">
        <v>1694619.12</v>
      </c>
      <c r="D5618" s="64">
        <v>45127</v>
      </c>
      <c r="E5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19" spans="1:5" x14ac:dyDescent="0.45">
      <c r="A5619" s="61" t="s">
        <v>273</v>
      </c>
      <c r="B5619" s="62" t="s">
        <v>71</v>
      </c>
      <c r="C5619" s="63">
        <v>393535.28</v>
      </c>
      <c r="D5619" s="64">
        <v>45127</v>
      </c>
      <c r="E5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20" spans="1:5" x14ac:dyDescent="0.45">
      <c r="A5620" s="61" t="s">
        <v>273</v>
      </c>
      <c r="B5620" s="62" t="s">
        <v>72</v>
      </c>
      <c r="C5620" s="63">
        <v>2523888.04</v>
      </c>
      <c r="D5620" s="64">
        <v>45488</v>
      </c>
      <c r="E5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21" spans="1:5" x14ac:dyDescent="0.45">
      <c r="A5621" s="61" t="s">
        <v>273</v>
      </c>
      <c r="B5621" s="62" t="s">
        <v>73</v>
      </c>
      <c r="C5621" s="63">
        <v>616618.68000000005</v>
      </c>
      <c r="D5621" s="64">
        <v>45488</v>
      </c>
      <c r="E5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22" spans="1:5" x14ac:dyDescent="0.45">
      <c r="A5622" s="61" t="s">
        <v>273</v>
      </c>
      <c r="B5622" s="62" t="s">
        <v>74</v>
      </c>
      <c r="C5622" s="63">
        <v>2756967.67</v>
      </c>
      <c r="D5622" s="64">
        <v>45853</v>
      </c>
      <c r="E5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3" spans="1:5" x14ac:dyDescent="0.45">
      <c r="A5623" s="61" t="s">
        <v>273</v>
      </c>
      <c r="B5623" s="62" t="s">
        <v>75</v>
      </c>
      <c r="C5623" s="63">
        <v>682268.45</v>
      </c>
      <c r="D5623" s="64">
        <v>45853</v>
      </c>
      <c r="E5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4" spans="1:5" x14ac:dyDescent="0.45">
      <c r="A5624" s="61" t="s">
        <v>273</v>
      </c>
      <c r="B5624" s="62" t="s">
        <v>76</v>
      </c>
      <c r="C5624" s="63">
        <v>358952.16</v>
      </c>
      <c r="D5624" s="64">
        <v>45853</v>
      </c>
      <c r="E5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5" spans="1:5" x14ac:dyDescent="0.45">
      <c r="A5625" s="61" t="s">
        <v>273</v>
      </c>
      <c r="B5625" s="62" t="s">
        <v>77</v>
      </c>
      <c r="C5625" s="63">
        <v>88991.84</v>
      </c>
      <c r="D5625" s="64">
        <v>45853</v>
      </c>
      <c r="E5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6" spans="1:5" x14ac:dyDescent="0.45">
      <c r="A5626" s="61" t="s">
        <v>273</v>
      </c>
      <c r="B5626" s="62" t="s">
        <v>78</v>
      </c>
      <c r="C5626" s="63">
        <v>341473.05</v>
      </c>
      <c r="D5626" s="64">
        <v>45853</v>
      </c>
      <c r="E5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7" spans="1:5" x14ac:dyDescent="0.45">
      <c r="A5627" s="61" t="s">
        <v>273</v>
      </c>
      <c r="B5627" s="62" t="s">
        <v>79</v>
      </c>
      <c r="C5627" s="63">
        <v>84658.4</v>
      </c>
      <c r="D5627" s="64">
        <v>45853</v>
      </c>
      <c r="E5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8" spans="1:5" x14ac:dyDescent="0.45">
      <c r="A5628" s="61" t="s">
        <v>273</v>
      </c>
      <c r="B5628" s="62" t="s">
        <v>80</v>
      </c>
      <c r="C5628" s="63">
        <v>870127.93</v>
      </c>
      <c r="D5628" s="64">
        <v>45541</v>
      </c>
      <c r="E5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29" spans="1:5" x14ac:dyDescent="0.45">
      <c r="A5629" s="61" t="s">
        <v>273</v>
      </c>
      <c r="B5629" s="62" t="s">
        <v>81</v>
      </c>
      <c r="C5629" s="63">
        <v>873787.09</v>
      </c>
      <c r="D5629" s="64">
        <v>45580</v>
      </c>
      <c r="E5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0" spans="1:5" x14ac:dyDescent="0.45">
      <c r="A5630" s="61" t="s">
        <v>273</v>
      </c>
      <c r="B5630" s="62" t="s">
        <v>82</v>
      </c>
      <c r="C5630" s="63">
        <v>222083.47</v>
      </c>
      <c r="D5630" s="64">
        <v>45580</v>
      </c>
      <c r="E5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1" spans="1:5" x14ac:dyDescent="0.45">
      <c r="A5631" s="61" t="s">
        <v>273</v>
      </c>
      <c r="B5631" s="62" t="s">
        <v>83</v>
      </c>
      <c r="C5631" s="63">
        <v>847156.55</v>
      </c>
      <c r="D5631" s="64">
        <v>45580</v>
      </c>
      <c r="E5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2" spans="1:5" x14ac:dyDescent="0.45">
      <c r="A5632" s="61" t="s">
        <v>273</v>
      </c>
      <c r="B5632" s="62" t="s">
        <v>84</v>
      </c>
      <c r="C5632" s="63">
        <v>215314.99</v>
      </c>
      <c r="D5632" s="64">
        <v>45580</v>
      </c>
      <c r="E5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3" spans="1:5" x14ac:dyDescent="0.45">
      <c r="A5633" s="61" t="s">
        <v>273</v>
      </c>
      <c r="B5633" s="62" t="s">
        <v>85</v>
      </c>
      <c r="C5633" s="63">
        <v>828356.47</v>
      </c>
      <c r="D5633" s="64">
        <v>45877</v>
      </c>
      <c r="E5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34" spans="1:5" x14ac:dyDescent="0.45">
      <c r="A5634" s="61" t="s">
        <v>273</v>
      </c>
      <c r="B5634" s="62" t="s">
        <v>86</v>
      </c>
      <c r="C5634" s="63">
        <v>215314.99</v>
      </c>
      <c r="D5634" s="64">
        <v>45877</v>
      </c>
      <c r="E5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35" spans="1:5" x14ac:dyDescent="0.45">
      <c r="A5635" s="61" t="s">
        <v>273</v>
      </c>
      <c r="B5635" s="62" t="s">
        <v>87</v>
      </c>
      <c r="C5635" s="63">
        <v>1289988.01</v>
      </c>
      <c r="D5635" s="64">
        <v>45519</v>
      </c>
      <c r="E5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6" spans="1:5" x14ac:dyDescent="0.45">
      <c r="A5636" s="61" t="s">
        <v>273</v>
      </c>
      <c r="B5636" s="62" t="s">
        <v>88</v>
      </c>
      <c r="C5636" s="63">
        <v>315727.32</v>
      </c>
      <c r="D5636" s="64">
        <v>45519</v>
      </c>
      <c r="E5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7" spans="1:5" x14ac:dyDescent="0.45">
      <c r="A5637" s="61" t="s">
        <v>273</v>
      </c>
      <c r="B5637" s="62" t="s">
        <v>89</v>
      </c>
      <c r="C5637" s="63">
        <v>851478.26</v>
      </c>
      <c r="D5637" s="64">
        <v>45519</v>
      </c>
      <c r="E5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8" spans="1:5" x14ac:dyDescent="0.45">
      <c r="A5638" s="61" t="s">
        <v>273</v>
      </c>
      <c r="B5638" s="62" t="s">
        <v>90</v>
      </c>
      <c r="C5638" s="63">
        <v>208401.12</v>
      </c>
      <c r="D5638" s="64">
        <v>45519</v>
      </c>
      <c r="E5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39" spans="1:5" x14ac:dyDescent="0.45">
      <c r="A5639" s="61" t="s">
        <v>273</v>
      </c>
      <c r="B5639" s="62" t="s">
        <v>91</v>
      </c>
      <c r="C5639" s="63">
        <v>840594.33</v>
      </c>
      <c r="D5639" s="64">
        <v>45762</v>
      </c>
      <c r="E5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40" spans="1:5" x14ac:dyDescent="0.45">
      <c r="A5640" s="61" t="s">
        <v>273</v>
      </c>
      <c r="B5640" s="62" t="s">
        <v>92</v>
      </c>
      <c r="C5640" s="63">
        <v>208401.12</v>
      </c>
      <c r="D5640" s="64">
        <v>45762</v>
      </c>
      <c r="E5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41" spans="1:5" x14ac:dyDescent="0.45">
      <c r="A5641" s="61" t="s">
        <v>273</v>
      </c>
      <c r="B5641" s="62" t="s">
        <v>93</v>
      </c>
      <c r="C5641" s="63">
        <v>8097189.4100000001</v>
      </c>
      <c r="D5641" s="64">
        <v>45519</v>
      </c>
      <c r="E5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42" spans="1:5" x14ac:dyDescent="0.45">
      <c r="A5642" s="61" t="s">
        <v>273</v>
      </c>
      <c r="B5642" s="62" t="s">
        <v>94</v>
      </c>
      <c r="C5642" s="63">
        <v>1981804.38</v>
      </c>
      <c r="D5642" s="64">
        <v>45519</v>
      </c>
      <c r="E5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43" spans="1:5" x14ac:dyDescent="0.45">
      <c r="A5643" s="61" t="s">
        <v>273</v>
      </c>
      <c r="B5643" s="62" t="s">
        <v>95</v>
      </c>
      <c r="C5643" s="63">
        <v>106417.97</v>
      </c>
      <c r="D5643" s="64">
        <v>45961</v>
      </c>
      <c r="E5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44" spans="1:5" x14ac:dyDescent="0.45">
      <c r="A5644" s="61" t="s">
        <v>273</v>
      </c>
      <c r="B5644" s="62" t="s">
        <v>96</v>
      </c>
      <c r="C5644" s="63">
        <v>26637.16</v>
      </c>
      <c r="D5644" s="64">
        <v>45961</v>
      </c>
      <c r="E5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45" spans="1:5" x14ac:dyDescent="0.45">
      <c r="A5645" s="61" t="s">
        <v>274</v>
      </c>
      <c r="B5645" s="62" t="s">
        <v>40</v>
      </c>
      <c r="C5645" s="63">
        <v>2380.0700000000002</v>
      </c>
      <c r="D5645" s="64">
        <v>44880</v>
      </c>
      <c r="E5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46" spans="1:5" x14ac:dyDescent="0.45">
      <c r="A5646" s="61" t="s">
        <v>274</v>
      </c>
      <c r="B5646" s="62" t="s">
        <v>41</v>
      </c>
      <c r="C5646" s="63">
        <v>2501.34</v>
      </c>
      <c r="D5646" s="64">
        <v>44925</v>
      </c>
      <c r="E5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47" spans="1:5" x14ac:dyDescent="0.45">
      <c r="A5647" s="61" t="s">
        <v>274</v>
      </c>
      <c r="B5647" s="62" t="s">
        <v>42</v>
      </c>
      <c r="C5647" s="63">
        <v>2107.8200000000002</v>
      </c>
      <c r="D5647" s="64">
        <v>45140</v>
      </c>
      <c r="E5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48" spans="1:5" x14ac:dyDescent="0.45">
      <c r="A5648" s="61" t="s">
        <v>274</v>
      </c>
      <c r="B5648" s="62" t="s">
        <v>43</v>
      </c>
      <c r="C5648" s="63">
        <v>2666.03</v>
      </c>
      <c r="D5648" s="64">
        <v>45504</v>
      </c>
      <c r="E5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49" spans="1:5" x14ac:dyDescent="0.45">
      <c r="A5649" s="61" t="s">
        <v>274</v>
      </c>
      <c r="B5649" s="62" t="s">
        <v>44</v>
      </c>
      <c r="C5649" s="63">
        <v>2666.03</v>
      </c>
      <c r="D5649" s="64">
        <v>45877</v>
      </c>
      <c r="E5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50" spans="1:5" x14ac:dyDescent="0.45">
      <c r="A5650" s="61" t="s">
        <v>274</v>
      </c>
      <c r="B5650" s="62" t="s">
        <v>45</v>
      </c>
      <c r="C5650" s="63">
        <v>1184.1199999999999</v>
      </c>
      <c r="D5650" s="64">
        <v>45412</v>
      </c>
      <c r="E5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51" spans="1:5" x14ac:dyDescent="0.45">
      <c r="A5651" s="61" t="s">
        <v>275</v>
      </c>
      <c r="B5651" s="62" t="s">
        <v>47</v>
      </c>
      <c r="C5651" s="63">
        <v>16157.6</v>
      </c>
      <c r="D5651" s="64">
        <v>45519</v>
      </c>
      <c r="E5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52" spans="1:5" x14ac:dyDescent="0.45">
      <c r="A5652" s="61" t="s">
        <v>275</v>
      </c>
      <c r="B5652" s="62" t="s">
        <v>49</v>
      </c>
      <c r="C5652" s="63">
        <v>15624.97</v>
      </c>
      <c r="D5652" s="64">
        <v>45519</v>
      </c>
      <c r="E5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53" spans="1:5" x14ac:dyDescent="0.45">
      <c r="A5653" s="61" t="s">
        <v>275</v>
      </c>
      <c r="B5653" s="62" t="s">
        <v>51</v>
      </c>
      <c r="C5653" s="63">
        <v>15624.97</v>
      </c>
      <c r="D5653" s="64">
        <v>45877</v>
      </c>
      <c r="E5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54" spans="1:5" x14ac:dyDescent="0.45">
      <c r="A5654" s="61" t="s">
        <v>275</v>
      </c>
      <c r="B5654" s="62" t="s">
        <v>53</v>
      </c>
      <c r="C5654" s="63">
        <v>18468.38</v>
      </c>
      <c r="D5654" s="64">
        <v>45519</v>
      </c>
      <c r="E5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55" spans="1:5" x14ac:dyDescent="0.45">
      <c r="A5655" s="61" t="s">
        <v>275</v>
      </c>
      <c r="B5655" s="62" t="s">
        <v>55</v>
      </c>
      <c r="C5655" s="63">
        <v>14478.13</v>
      </c>
      <c r="D5655" s="64">
        <v>45519</v>
      </c>
      <c r="E5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56" spans="1:5" x14ac:dyDescent="0.45">
      <c r="A5656" s="61" t="s">
        <v>275</v>
      </c>
      <c r="B5656" s="62" t="s">
        <v>57</v>
      </c>
      <c r="C5656" s="63">
        <v>28933.33</v>
      </c>
      <c r="D5656" s="64">
        <v>45877</v>
      </c>
      <c r="E5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57" spans="1:5" x14ac:dyDescent="0.45">
      <c r="A5657" s="61" t="s">
        <v>275</v>
      </c>
      <c r="B5657" s="62" t="s">
        <v>40</v>
      </c>
      <c r="C5657" s="63">
        <v>43219.94</v>
      </c>
      <c r="D5657" s="64">
        <v>44880</v>
      </c>
      <c r="E5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58" spans="1:5" x14ac:dyDescent="0.45">
      <c r="A5658" s="61" t="s">
        <v>275</v>
      </c>
      <c r="B5658" s="62" t="s">
        <v>41</v>
      </c>
      <c r="C5658" s="63">
        <v>45422.05</v>
      </c>
      <c r="D5658" s="64">
        <v>44925</v>
      </c>
      <c r="E5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59" spans="1:5" x14ac:dyDescent="0.45">
      <c r="A5659" s="61" t="s">
        <v>275</v>
      </c>
      <c r="B5659" s="62" t="s">
        <v>42</v>
      </c>
      <c r="C5659" s="63">
        <v>38276.080000000002</v>
      </c>
      <c r="D5659" s="64">
        <v>45140</v>
      </c>
      <c r="E5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60" spans="1:5" x14ac:dyDescent="0.45">
      <c r="A5660" s="61" t="s">
        <v>275</v>
      </c>
      <c r="B5660" s="62" t="s">
        <v>43</v>
      </c>
      <c r="C5660" s="63">
        <v>48412.76</v>
      </c>
      <c r="D5660" s="64">
        <v>45504</v>
      </c>
      <c r="E5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61" spans="1:5" x14ac:dyDescent="0.45">
      <c r="A5661" s="61" t="s">
        <v>275</v>
      </c>
      <c r="B5661" s="62" t="s">
        <v>44</v>
      </c>
      <c r="C5661" s="63">
        <v>48412.76</v>
      </c>
      <c r="D5661" s="64">
        <v>45877</v>
      </c>
      <c r="E5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62" spans="1:5" x14ac:dyDescent="0.45">
      <c r="A5662" s="61" t="s">
        <v>275</v>
      </c>
      <c r="B5662" s="62" t="s">
        <v>45</v>
      </c>
      <c r="C5662" s="63">
        <v>21502.57</v>
      </c>
      <c r="D5662" s="64">
        <v>45412</v>
      </c>
      <c r="E5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63" spans="1:5" x14ac:dyDescent="0.45">
      <c r="A5663" s="61" t="s">
        <v>275</v>
      </c>
      <c r="B5663" s="62" t="s">
        <v>70</v>
      </c>
      <c r="C5663" s="63">
        <v>27007.439999999999</v>
      </c>
      <c r="D5663" s="64">
        <v>45127</v>
      </c>
      <c r="E5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64" spans="1:5" x14ac:dyDescent="0.45">
      <c r="A5664" s="61" t="s">
        <v>275</v>
      </c>
      <c r="B5664" s="62" t="s">
        <v>72</v>
      </c>
      <c r="C5664" s="63">
        <v>42317.15</v>
      </c>
      <c r="D5664" s="64">
        <v>45488</v>
      </c>
      <c r="E5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65" spans="1:5" x14ac:dyDescent="0.45">
      <c r="A5665" s="61" t="s">
        <v>275</v>
      </c>
      <c r="B5665" s="62" t="s">
        <v>74</v>
      </c>
      <c r="C5665" s="63">
        <v>46822.54</v>
      </c>
      <c r="D5665" s="64">
        <v>45853</v>
      </c>
      <c r="E5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66" spans="1:5" x14ac:dyDescent="0.45">
      <c r="A5666" s="61" t="s">
        <v>275</v>
      </c>
      <c r="B5666" s="62" t="s">
        <v>76</v>
      </c>
      <c r="C5666" s="63">
        <v>6107.31</v>
      </c>
      <c r="D5666" s="64">
        <v>45853</v>
      </c>
      <c r="E5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67" spans="1:5" x14ac:dyDescent="0.45">
      <c r="A5667" s="61" t="s">
        <v>275</v>
      </c>
      <c r="B5667" s="62" t="s">
        <v>78</v>
      </c>
      <c r="C5667" s="63">
        <v>5809.91</v>
      </c>
      <c r="D5667" s="64">
        <v>45853</v>
      </c>
      <c r="E5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68" spans="1:5" x14ac:dyDescent="0.45">
      <c r="A5668" s="61" t="s">
        <v>275</v>
      </c>
      <c r="B5668" s="62" t="s">
        <v>80</v>
      </c>
      <c r="C5668" s="63">
        <v>11664.06</v>
      </c>
      <c r="D5668" s="64">
        <v>45541</v>
      </c>
      <c r="E5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69" spans="1:5" x14ac:dyDescent="0.45">
      <c r="A5669" s="61" t="s">
        <v>275</v>
      </c>
      <c r="B5669" s="62" t="s">
        <v>81</v>
      </c>
      <c r="C5669" s="63">
        <v>14676.82</v>
      </c>
      <c r="D5669" s="64">
        <v>45519</v>
      </c>
      <c r="E5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0" spans="1:5" x14ac:dyDescent="0.45">
      <c r="A5670" s="61" t="s">
        <v>275</v>
      </c>
      <c r="B5670" s="62" t="s">
        <v>83</v>
      </c>
      <c r="C5670" s="63">
        <v>14229.51</v>
      </c>
      <c r="D5670" s="64">
        <v>45519</v>
      </c>
      <c r="E5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1" spans="1:5" x14ac:dyDescent="0.45">
      <c r="A5671" s="61" t="s">
        <v>275</v>
      </c>
      <c r="B5671" s="62" t="s">
        <v>85</v>
      </c>
      <c r="C5671" s="63">
        <v>14229.51</v>
      </c>
      <c r="D5671" s="64">
        <v>45877</v>
      </c>
      <c r="E5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72" spans="1:5" x14ac:dyDescent="0.45">
      <c r="A5672" s="61" t="s">
        <v>275</v>
      </c>
      <c r="B5672" s="62" t="s">
        <v>87</v>
      </c>
      <c r="C5672" s="63">
        <v>21667.65</v>
      </c>
      <c r="D5672" s="64">
        <v>45519</v>
      </c>
      <c r="E5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3" spans="1:5" x14ac:dyDescent="0.45">
      <c r="A5673" s="61" t="s">
        <v>275</v>
      </c>
      <c r="B5673" s="62" t="s">
        <v>89</v>
      </c>
      <c r="C5673" s="63">
        <v>14302.1</v>
      </c>
      <c r="D5673" s="64">
        <v>45519</v>
      </c>
      <c r="E5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4" spans="1:5" x14ac:dyDescent="0.45">
      <c r="A5674" s="61" t="s">
        <v>275</v>
      </c>
      <c r="B5674" s="62" t="s">
        <v>91</v>
      </c>
      <c r="C5674" s="63">
        <v>14302.1</v>
      </c>
      <c r="D5674" s="64">
        <v>45762</v>
      </c>
      <c r="E5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5" spans="1:5" x14ac:dyDescent="0.45">
      <c r="A5675" s="61" t="s">
        <v>275</v>
      </c>
      <c r="B5675" s="62" t="s">
        <v>93</v>
      </c>
      <c r="C5675" s="63">
        <v>136006.76</v>
      </c>
      <c r="D5675" s="64">
        <v>45519</v>
      </c>
      <c r="E5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6" spans="1:5" x14ac:dyDescent="0.45">
      <c r="A5676" s="61" t="s">
        <v>275</v>
      </c>
      <c r="B5676" s="62" t="s">
        <v>95</v>
      </c>
      <c r="C5676" s="63">
        <v>1828.05</v>
      </c>
      <c r="D5676" s="64">
        <v>45961</v>
      </c>
      <c r="E5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77" spans="1:5" x14ac:dyDescent="0.45">
      <c r="A5677" s="61" t="s">
        <v>276</v>
      </c>
      <c r="B5677" s="62" t="s">
        <v>48</v>
      </c>
      <c r="C5677" s="63">
        <v>8716.75</v>
      </c>
      <c r="D5677" s="64">
        <v>45519</v>
      </c>
      <c r="E5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8" spans="1:5" x14ac:dyDescent="0.45">
      <c r="A5678" s="61" t="s">
        <v>276</v>
      </c>
      <c r="B5678" s="62" t="s">
        <v>50</v>
      </c>
      <c r="C5678" s="63">
        <v>8429.4</v>
      </c>
      <c r="D5678" s="64">
        <v>45519</v>
      </c>
      <c r="E5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79" spans="1:5" x14ac:dyDescent="0.45">
      <c r="A5679" s="61" t="s">
        <v>276</v>
      </c>
      <c r="B5679" s="62" t="s">
        <v>52</v>
      </c>
      <c r="C5679" s="63">
        <v>2520.14</v>
      </c>
      <c r="D5679" s="64">
        <v>45877</v>
      </c>
      <c r="E5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80" spans="1:5" x14ac:dyDescent="0.45">
      <c r="A5680" s="61" t="s">
        <v>276</v>
      </c>
      <c r="B5680" s="62" t="s">
        <v>54</v>
      </c>
      <c r="C5680" s="63">
        <v>9594.51</v>
      </c>
      <c r="D5680" s="64">
        <v>45519</v>
      </c>
      <c r="E5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81" spans="1:5" x14ac:dyDescent="0.45">
      <c r="A5681" s="61" t="s">
        <v>276</v>
      </c>
      <c r="B5681" s="62" t="s">
        <v>56</v>
      </c>
      <c r="C5681" s="63">
        <v>7521.53</v>
      </c>
      <c r="D5681" s="64">
        <v>45519</v>
      </c>
      <c r="E5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82" spans="1:5" x14ac:dyDescent="0.45">
      <c r="A5682" s="61" t="s">
        <v>276</v>
      </c>
      <c r="B5682" s="62" t="s">
        <v>58</v>
      </c>
      <c r="C5682" s="63">
        <v>4175.4399999999996</v>
      </c>
      <c r="D5682" s="64">
        <v>45877</v>
      </c>
      <c r="E5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83" spans="1:5" x14ac:dyDescent="0.45">
      <c r="A5683" s="61" t="s">
        <v>276</v>
      </c>
      <c r="B5683" s="62" t="s">
        <v>59</v>
      </c>
      <c r="C5683" s="63">
        <v>6237.17</v>
      </c>
      <c r="D5683" s="64">
        <v>45127</v>
      </c>
      <c r="E5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84" spans="1:5" x14ac:dyDescent="0.45">
      <c r="A5684" s="61" t="s">
        <v>276</v>
      </c>
      <c r="B5684" s="62" t="s">
        <v>60</v>
      </c>
      <c r="C5684" s="63">
        <v>6554.96</v>
      </c>
      <c r="D5684" s="64">
        <v>45127</v>
      </c>
      <c r="E5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85" spans="1:5" x14ac:dyDescent="0.45">
      <c r="A5685" s="61" t="s">
        <v>276</v>
      </c>
      <c r="B5685" s="62" t="s">
        <v>61</v>
      </c>
      <c r="C5685" s="63">
        <v>19884.8</v>
      </c>
      <c r="D5685" s="64">
        <v>45140</v>
      </c>
      <c r="E5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86" spans="1:5" x14ac:dyDescent="0.45">
      <c r="A5686" s="61" t="s">
        <v>276</v>
      </c>
      <c r="B5686" s="62" t="s">
        <v>63</v>
      </c>
      <c r="C5686" s="63">
        <v>18082.39</v>
      </c>
      <c r="D5686" s="64">
        <v>45504</v>
      </c>
      <c r="E5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87" spans="1:5" x14ac:dyDescent="0.45">
      <c r="A5687" s="61" t="s">
        <v>276</v>
      </c>
      <c r="B5687" s="62" t="s">
        <v>64</v>
      </c>
      <c r="C5687" s="63">
        <v>6986.56</v>
      </c>
      <c r="D5687" s="64">
        <v>45877</v>
      </c>
      <c r="E5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88" spans="1:5" x14ac:dyDescent="0.45">
      <c r="A5688" s="61" t="s">
        <v>276</v>
      </c>
      <c r="B5688" s="62" t="s">
        <v>65</v>
      </c>
      <c r="C5688" s="63">
        <v>11170.79</v>
      </c>
      <c r="D5688" s="64">
        <v>45412</v>
      </c>
      <c r="E5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89" spans="1:5" x14ac:dyDescent="0.45">
      <c r="A5689" s="61" t="s">
        <v>276</v>
      </c>
      <c r="B5689" s="62" t="s">
        <v>67</v>
      </c>
      <c r="C5689" s="63">
        <v>7993.48</v>
      </c>
      <c r="D5689" s="64">
        <v>45127</v>
      </c>
      <c r="E5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90" spans="1:5" x14ac:dyDescent="0.45">
      <c r="A5690" s="61" t="s">
        <v>276</v>
      </c>
      <c r="B5690" s="62" t="s">
        <v>69</v>
      </c>
      <c r="C5690" s="63">
        <v>18648.939999999999</v>
      </c>
      <c r="D5690" s="64">
        <v>45127</v>
      </c>
      <c r="E5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91" spans="1:5" x14ac:dyDescent="0.45">
      <c r="A5691" s="61" t="s">
        <v>276</v>
      </c>
      <c r="B5691" s="62" t="s">
        <v>71</v>
      </c>
      <c r="C5691" s="63">
        <v>14030.63</v>
      </c>
      <c r="D5691" s="64">
        <v>45127</v>
      </c>
      <c r="E5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692" spans="1:5" x14ac:dyDescent="0.45">
      <c r="A5692" s="61" t="s">
        <v>276</v>
      </c>
      <c r="B5692" s="62" t="s">
        <v>73</v>
      </c>
      <c r="C5692" s="63">
        <v>21984.17</v>
      </c>
      <c r="D5692" s="64">
        <v>45488</v>
      </c>
      <c r="E5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693" spans="1:5" x14ac:dyDescent="0.45">
      <c r="A5693" s="61" t="s">
        <v>276</v>
      </c>
      <c r="B5693" s="62" t="s">
        <v>75</v>
      </c>
      <c r="C5693" s="63">
        <v>6757.07</v>
      </c>
      <c r="D5693" s="64">
        <v>45853</v>
      </c>
      <c r="E5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94" spans="1:5" x14ac:dyDescent="0.45">
      <c r="A5694" s="61" t="s">
        <v>276</v>
      </c>
      <c r="B5694" s="62" t="s">
        <v>77</v>
      </c>
      <c r="C5694" s="63">
        <v>881.36</v>
      </c>
      <c r="D5694" s="64">
        <v>45853</v>
      </c>
      <c r="E5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95" spans="1:5" x14ac:dyDescent="0.45">
      <c r="A5695" s="61" t="s">
        <v>276</v>
      </c>
      <c r="B5695" s="62" t="s">
        <v>79</v>
      </c>
      <c r="C5695" s="63">
        <v>838.44</v>
      </c>
      <c r="D5695" s="64">
        <v>45853</v>
      </c>
      <c r="E5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96" spans="1:5" x14ac:dyDescent="0.45">
      <c r="A5696" s="61" t="s">
        <v>276</v>
      </c>
      <c r="B5696" s="62" t="s">
        <v>82</v>
      </c>
      <c r="C5696" s="63">
        <v>7917.89</v>
      </c>
      <c r="D5696" s="64">
        <v>45519</v>
      </c>
      <c r="E5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97" spans="1:5" x14ac:dyDescent="0.45">
      <c r="A5697" s="61" t="s">
        <v>276</v>
      </c>
      <c r="B5697" s="62" t="s">
        <v>84</v>
      </c>
      <c r="C5697" s="63">
        <v>7676.58</v>
      </c>
      <c r="D5697" s="64">
        <v>45519</v>
      </c>
      <c r="E5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698" spans="1:5" x14ac:dyDescent="0.45">
      <c r="A5698" s="61" t="s">
        <v>276</v>
      </c>
      <c r="B5698" s="62" t="s">
        <v>86</v>
      </c>
      <c r="C5698" s="63">
        <v>2295.0700000000002</v>
      </c>
      <c r="D5698" s="64">
        <v>45877</v>
      </c>
      <c r="E5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699" spans="1:5" x14ac:dyDescent="0.45">
      <c r="A5699" s="61" t="s">
        <v>276</v>
      </c>
      <c r="B5699" s="62" t="s">
        <v>88</v>
      </c>
      <c r="C5699" s="63">
        <v>11256.56</v>
      </c>
      <c r="D5699" s="64">
        <v>45519</v>
      </c>
      <c r="E5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0" spans="1:5" x14ac:dyDescent="0.45">
      <c r="A5700" s="61" t="s">
        <v>276</v>
      </c>
      <c r="B5700" s="62" t="s">
        <v>90</v>
      </c>
      <c r="C5700" s="63">
        <v>7430.08</v>
      </c>
      <c r="D5700" s="64">
        <v>45519</v>
      </c>
      <c r="E5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1" spans="1:5" x14ac:dyDescent="0.45">
      <c r="A5701" s="61" t="s">
        <v>276</v>
      </c>
      <c r="B5701" s="62" t="s">
        <v>92</v>
      </c>
      <c r="C5701" s="63">
        <v>2063.9699999999998</v>
      </c>
      <c r="D5701" s="64">
        <v>45762</v>
      </c>
      <c r="E5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2" spans="1:5" x14ac:dyDescent="0.45">
      <c r="A5702" s="61" t="s">
        <v>276</v>
      </c>
      <c r="B5702" s="62" t="s">
        <v>94</v>
      </c>
      <c r="C5702" s="63">
        <v>70656.84</v>
      </c>
      <c r="D5702" s="64">
        <v>45519</v>
      </c>
      <c r="E5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3" spans="1:5" x14ac:dyDescent="0.45">
      <c r="A5703" s="61" t="s">
        <v>276</v>
      </c>
      <c r="B5703" s="62" t="s">
        <v>96</v>
      </c>
      <c r="C5703" s="63">
        <v>263.81</v>
      </c>
      <c r="D5703" s="64">
        <v>45961</v>
      </c>
      <c r="E5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04" spans="1:5" x14ac:dyDescent="0.45">
      <c r="A5704" s="61" t="s">
        <v>277</v>
      </c>
      <c r="B5704" s="62" t="s">
        <v>47</v>
      </c>
      <c r="C5704" s="63">
        <v>3264.17</v>
      </c>
      <c r="D5704" s="64">
        <v>45519</v>
      </c>
      <c r="E5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5" spans="1:5" x14ac:dyDescent="0.45">
      <c r="A5705" s="61" t="s">
        <v>277</v>
      </c>
      <c r="B5705" s="62" t="s">
        <v>49</v>
      </c>
      <c r="C5705" s="63">
        <v>3156.57</v>
      </c>
      <c r="D5705" s="64">
        <v>45519</v>
      </c>
      <c r="E5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6" spans="1:5" x14ac:dyDescent="0.45">
      <c r="A5706" s="61" t="s">
        <v>277</v>
      </c>
      <c r="B5706" s="62" t="s">
        <v>51</v>
      </c>
      <c r="C5706" s="63">
        <v>3156.57</v>
      </c>
      <c r="D5706" s="64">
        <v>45877</v>
      </c>
      <c r="E5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07" spans="1:5" x14ac:dyDescent="0.45">
      <c r="A5707" s="61" t="s">
        <v>277</v>
      </c>
      <c r="B5707" s="62" t="s">
        <v>53</v>
      </c>
      <c r="C5707" s="63">
        <v>3730.99</v>
      </c>
      <c r="D5707" s="64">
        <v>45519</v>
      </c>
      <c r="E5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8" spans="1:5" x14ac:dyDescent="0.45">
      <c r="A5708" s="61" t="s">
        <v>277</v>
      </c>
      <c r="B5708" s="62" t="s">
        <v>55</v>
      </c>
      <c r="C5708" s="63">
        <v>2924.88</v>
      </c>
      <c r="D5708" s="64">
        <v>45519</v>
      </c>
      <c r="E5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09" spans="1:5" x14ac:dyDescent="0.45">
      <c r="A5709" s="61" t="s">
        <v>277</v>
      </c>
      <c r="B5709" s="62" t="s">
        <v>57</v>
      </c>
      <c r="C5709" s="63">
        <v>5845.13</v>
      </c>
      <c r="D5709" s="64">
        <v>45877</v>
      </c>
      <c r="E5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10" spans="1:5" x14ac:dyDescent="0.45">
      <c r="A5710" s="61" t="s">
        <v>277</v>
      </c>
      <c r="B5710" s="62" t="s">
        <v>40</v>
      </c>
      <c r="C5710" s="63">
        <v>8731.32</v>
      </c>
      <c r="D5710" s="64">
        <v>44880</v>
      </c>
      <c r="E5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11" spans="1:5" x14ac:dyDescent="0.45">
      <c r="A5711" s="61" t="s">
        <v>277</v>
      </c>
      <c r="B5711" s="62" t="s">
        <v>41</v>
      </c>
      <c r="C5711" s="63">
        <v>9176.19</v>
      </c>
      <c r="D5711" s="64">
        <v>44925</v>
      </c>
      <c r="E5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12" spans="1:5" x14ac:dyDescent="0.45">
      <c r="A5712" s="61" t="s">
        <v>277</v>
      </c>
      <c r="B5712" s="62" t="s">
        <v>42</v>
      </c>
      <c r="C5712" s="63">
        <v>7732.56</v>
      </c>
      <c r="D5712" s="64">
        <v>45139</v>
      </c>
      <c r="E5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13" spans="1:5" x14ac:dyDescent="0.45">
      <c r="A5713" s="61" t="s">
        <v>277</v>
      </c>
      <c r="B5713" s="62" t="s">
        <v>43</v>
      </c>
      <c r="C5713" s="63">
        <v>9780.3700000000008</v>
      </c>
      <c r="D5713" s="64">
        <v>45504</v>
      </c>
      <c r="E5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14" spans="1:5" x14ac:dyDescent="0.45">
      <c r="A5714" s="61" t="s">
        <v>277</v>
      </c>
      <c r="B5714" s="62" t="s">
        <v>44</v>
      </c>
      <c r="C5714" s="63">
        <v>9780.3700000000008</v>
      </c>
      <c r="D5714" s="64">
        <v>45877</v>
      </c>
      <c r="E5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15" spans="1:5" x14ac:dyDescent="0.45">
      <c r="A5715" s="61" t="s">
        <v>277</v>
      </c>
      <c r="B5715" s="62" t="s">
        <v>45</v>
      </c>
      <c r="C5715" s="63">
        <v>4343.96</v>
      </c>
      <c r="D5715" s="64">
        <v>45412</v>
      </c>
      <c r="E5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16" spans="1:5" x14ac:dyDescent="0.45">
      <c r="A5716" s="61" t="s">
        <v>277</v>
      </c>
      <c r="B5716" s="62" t="s">
        <v>70</v>
      </c>
      <c r="C5716" s="63">
        <v>5456.06</v>
      </c>
      <c r="D5716" s="64">
        <v>45139</v>
      </c>
      <c r="E5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17" spans="1:5" x14ac:dyDescent="0.45">
      <c r="A5717" s="61" t="s">
        <v>277</v>
      </c>
      <c r="B5717" s="62" t="s">
        <v>72</v>
      </c>
      <c r="C5717" s="63">
        <v>8548.94</v>
      </c>
      <c r="D5717" s="64">
        <v>45488</v>
      </c>
      <c r="E5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18" spans="1:5" x14ac:dyDescent="0.45">
      <c r="A5718" s="61" t="s">
        <v>277</v>
      </c>
      <c r="B5718" s="62" t="s">
        <v>74</v>
      </c>
      <c r="C5718" s="63">
        <v>9459.1200000000008</v>
      </c>
      <c r="D5718" s="64">
        <v>45853</v>
      </c>
      <c r="E5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19" spans="1:5" x14ac:dyDescent="0.45">
      <c r="A5719" s="61" t="s">
        <v>277</v>
      </c>
      <c r="B5719" s="62" t="s">
        <v>76</v>
      </c>
      <c r="C5719" s="63">
        <v>1233.8</v>
      </c>
      <c r="D5719" s="64">
        <v>45853</v>
      </c>
      <c r="E5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0" spans="1:5" x14ac:dyDescent="0.45">
      <c r="A5720" s="61" t="s">
        <v>277</v>
      </c>
      <c r="B5720" s="62" t="s">
        <v>78</v>
      </c>
      <c r="C5720" s="63">
        <v>1173.72</v>
      </c>
      <c r="D5720" s="64">
        <v>45853</v>
      </c>
      <c r="E5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1" spans="1:5" x14ac:dyDescent="0.45">
      <c r="A5721" s="61" t="s">
        <v>277</v>
      </c>
      <c r="B5721" s="62" t="s">
        <v>80</v>
      </c>
      <c r="C5721" s="63">
        <v>2356.38</v>
      </c>
      <c r="D5721" s="64">
        <v>45546</v>
      </c>
      <c r="E5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2" spans="1:5" x14ac:dyDescent="0.45">
      <c r="A5722" s="61" t="s">
        <v>277</v>
      </c>
      <c r="B5722" s="62" t="s">
        <v>81</v>
      </c>
      <c r="C5722" s="63">
        <v>2965.02</v>
      </c>
      <c r="D5722" s="64">
        <v>45519</v>
      </c>
      <c r="E5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3" spans="1:5" x14ac:dyDescent="0.45">
      <c r="A5723" s="61" t="s">
        <v>277</v>
      </c>
      <c r="B5723" s="62" t="s">
        <v>83</v>
      </c>
      <c r="C5723" s="63">
        <v>2874.65</v>
      </c>
      <c r="D5723" s="64">
        <v>45519</v>
      </c>
      <c r="E5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4" spans="1:5" x14ac:dyDescent="0.45">
      <c r="A5724" s="61" t="s">
        <v>277</v>
      </c>
      <c r="B5724" s="62" t="s">
        <v>85</v>
      </c>
      <c r="C5724" s="63">
        <v>2874.65</v>
      </c>
      <c r="D5724" s="64">
        <v>45877</v>
      </c>
      <c r="E5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25" spans="1:5" x14ac:dyDescent="0.45">
      <c r="A5725" s="61" t="s">
        <v>277</v>
      </c>
      <c r="B5725" s="62" t="s">
        <v>87</v>
      </c>
      <c r="C5725" s="63">
        <v>4377.3100000000004</v>
      </c>
      <c r="D5725" s="64">
        <v>45519</v>
      </c>
      <c r="E5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6" spans="1:5" x14ac:dyDescent="0.45">
      <c r="A5726" s="61" t="s">
        <v>277</v>
      </c>
      <c r="B5726" s="62" t="s">
        <v>89</v>
      </c>
      <c r="C5726" s="63">
        <v>2889.32</v>
      </c>
      <c r="D5726" s="64">
        <v>45519</v>
      </c>
      <c r="E5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7" spans="1:5" x14ac:dyDescent="0.45">
      <c r="A5727" s="61" t="s">
        <v>277</v>
      </c>
      <c r="B5727" s="62" t="s">
        <v>91</v>
      </c>
      <c r="C5727" s="63">
        <v>2889.32</v>
      </c>
      <c r="D5727" s="64">
        <v>45762</v>
      </c>
      <c r="E5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8" spans="1:5" x14ac:dyDescent="0.45">
      <c r="A5728" s="61" t="s">
        <v>277</v>
      </c>
      <c r="B5728" s="62" t="s">
        <v>93</v>
      </c>
      <c r="C5728" s="63">
        <v>27476.17</v>
      </c>
      <c r="D5728" s="64">
        <v>45519</v>
      </c>
      <c r="E5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29" spans="1:5" x14ac:dyDescent="0.45">
      <c r="A5729" s="61" t="s">
        <v>277</v>
      </c>
      <c r="B5729" s="62" t="s">
        <v>95</v>
      </c>
      <c r="C5729" s="63">
        <v>369.3</v>
      </c>
      <c r="D5729" s="64">
        <v>45961</v>
      </c>
      <c r="E5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30" spans="1:5" x14ac:dyDescent="0.45">
      <c r="A5730" s="61" t="s">
        <v>278</v>
      </c>
      <c r="B5730" s="62" t="s">
        <v>47</v>
      </c>
      <c r="C5730" s="63">
        <v>17053.939999999999</v>
      </c>
      <c r="D5730" s="64">
        <v>45519</v>
      </c>
      <c r="E5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31" spans="1:5" x14ac:dyDescent="0.45">
      <c r="A5731" s="61" t="s">
        <v>278</v>
      </c>
      <c r="B5731" s="62" t="s">
        <v>49</v>
      </c>
      <c r="C5731" s="63">
        <v>16491.77</v>
      </c>
      <c r="D5731" s="64">
        <v>45519</v>
      </c>
      <c r="E5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32" spans="1:5" x14ac:dyDescent="0.45">
      <c r="A5732" s="61" t="s">
        <v>278</v>
      </c>
      <c r="B5732" s="62" t="s">
        <v>51</v>
      </c>
      <c r="C5732" s="63">
        <v>16491.77</v>
      </c>
      <c r="D5732" s="64">
        <v>45877</v>
      </c>
      <c r="E5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33" spans="1:5" x14ac:dyDescent="0.45">
      <c r="A5733" s="61" t="s">
        <v>278</v>
      </c>
      <c r="B5733" s="62" t="s">
        <v>53</v>
      </c>
      <c r="C5733" s="63">
        <v>19492.93</v>
      </c>
      <c r="D5733" s="64">
        <v>45519</v>
      </c>
      <c r="E5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34" spans="1:5" x14ac:dyDescent="0.45">
      <c r="A5734" s="61" t="s">
        <v>278</v>
      </c>
      <c r="B5734" s="62" t="s">
        <v>55</v>
      </c>
      <c r="C5734" s="63">
        <v>15281.31</v>
      </c>
      <c r="D5734" s="64">
        <v>45519</v>
      </c>
      <c r="E5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35" spans="1:5" x14ac:dyDescent="0.45">
      <c r="A5735" s="61" t="s">
        <v>278</v>
      </c>
      <c r="B5735" s="62" t="s">
        <v>57</v>
      </c>
      <c r="C5735" s="63">
        <v>30538.41</v>
      </c>
      <c r="D5735" s="64">
        <v>45877</v>
      </c>
      <c r="E5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36" spans="1:5" x14ac:dyDescent="0.45">
      <c r="A5736" s="61" t="s">
        <v>278</v>
      </c>
      <c r="B5736" s="62" t="s">
        <v>40</v>
      </c>
      <c r="C5736" s="63">
        <v>45617.59</v>
      </c>
      <c r="D5736" s="64">
        <v>44880</v>
      </c>
      <c r="E5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37" spans="1:5" x14ac:dyDescent="0.45">
      <c r="A5737" s="61" t="s">
        <v>278</v>
      </c>
      <c r="B5737" s="62" t="s">
        <v>41</v>
      </c>
      <c r="C5737" s="63">
        <v>47941.86</v>
      </c>
      <c r="D5737" s="64">
        <v>44925</v>
      </c>
      <c r="E5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38" spans="1:5" x14ac:dyDescent="0.45">
      <c r="A5738" s="61" t="s">
        <v>278</v>
      </c>
      <c r="B5738" s="62" t="s">
        <v>42</v>
      </c>
      <c r="C5738" s="63">
        <v>40399.46</v>
      </c>
      <c r="D5738" s="64">
        <v>45139</v>
      </c>
      <c r="E5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39" spans="1:5" x14ac:dyDescent="0.45">
      <c r="A5739" s="61" t="s">
        <v>278</v>
      </c>
      <c r="B5739" s="62" t="s">
        <v>43</v>
      </c>
      <c r="C5739" s="63">
        <v>51098.47</v>
      </c>
      <c r="D5739" s="64">
        <v>45504</v>
      </c>
      <c r="E5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40" spans="1:5" x14ac:dyDescent="0.45">
      <c r="A5740" s="61" t="s">
        <v>278</v>
      </c>
      <c r="B5740" s="62" t="s">
        <v>44</v>
      </c>
      <c r="C5740" s="63">
        <v>51098.47</v>
      </c>
      <c r="D5740" s="64">
        <v>45877</v>
      </c>
      <c r="E5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41" spans="1:5" x14ac:dyDescent="0.45">
      <c r="A5741" s="61" t="s">
        <v>278</v>
      </c>
      <c r="B5741" s="62" t="s">
        <v>45</v>
      </c>
      <c r="C5741" s="63">
        <v>22695.43</v>
      </c>
      <c r="D5741" s="64">
        <v>45412</v>
      </c>
      <c r="E5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42" spans="1:5" x14ac:dyDescent="0.45">
      <c r="A5742" s="61" t="s">
        <v>278</v>
      </c>
      <c r="B5742" s="62" t="s">
        <v>70</v>
      </c>
      <c r="C5742" s="63">
        <v>28505.69</v>
      </c>
      <c r="D5742" s="64">
        <v>45127</v>
      </c>
      <c r="E5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43" spans="1:5" x14ac:dyDescent="0.45">
      <c r="A5743" s="61" t="s">
        <v>278</v>
      </c>
      <c r="B5743" s="62" t="s">
        <v>72</v>
      </c>
      <c r="C5743" s="63">
        <v>44664.71</v>
      </c>
      <c r="D5743" s="64">
        <v>45488</v>
      </c>
      <c r="E5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44" spans="1:5" x14ac:dyDescent="0.45">
      <c r="A5744" s="61" t="s">
        <v>278</v>
      </c>
      <c r="B5744" s="62" t="s">
        <v>74</v>
      </c>
      <c r="C5744" s="63">
        <v>49420.04</v>
      </c>
      <c r="D5744" s="64">
        <v>45853</v>
      </c>
      <c r="E5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45" spans="1:5" x14ac:dyDescent="0.45">
      <c r="A5745" s="61" t="s">
        <v>278</v>
      </c>
      <c r="B5745" s="62" t="s">
        <v>76</v>
      </c>
      <c r="C5745" s="63">
        <v>6446.11</v>
      </c>
      <c r="D5745" s="64">
        <v>45853</v>
      </c>
      <c r="E5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46" spans="1:5" x14ac:dyDescent="0.45">
      <c r="A5746" s="61" t="s">
        <v>278</v>
      </c>
      <c r="B5746" s="62" t="s">
        <v>78</v>
      </c>
      <c r="C5746" s="63">
        <v>6132.22</v>
      </c>
      <c r="D5746" s="64">
        <v>45853</v>
      </c>
      <c r="E5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47" spans="1:5" x14ac:dyDescent="0.45">
      <c r="A5747" s="61" t="s">
        <v>278</v>
      </c>
      <c r="B5747" s="62" t="s">
        <v>80</v>
      </c>
      <c r="C5747" s="63">
        <v>12311.12</v>
      </c>
      <c r="D5747" s="64">
        <v>45546</v>
      </c>
      <c r="E5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48" spans="1:5" x14ac:dyDescent="0.45">
      <c r="A5748" s="61" t="s">
        <v>278</v>
      </c>
      <c r="B5748" s="62" t="s">
        <v>81</v>
      </c>
      <c r="C5748" s="63">
        <v>15491.02</v>
      </c>
      <c r="D5748" s="64">
        <v>45519</v>
      </c>
      <c r="E5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49" spans="1:5" x14ac:dyDescent="0.45">
      <c r="A5749" s="61" t="s">
        <v>278</v>
      </c>
      <c r="B5749" s="62" t="s">
        <v>83</v>
      </c>
      <c r="C5749" s="63">
        <v>15018.89</v>
      </c>
      <c r="D5749" s="64">
        <v>45519</v>
      </c>
      <c r="E5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0" spans="1:5" x14ac:dyDescent="0.45">
      <c r="A5750" s="61" t="s">
        <v>278</v>
      </c>
      <c r="B5750" s="62" t="s">
        <v>85</v>
      </c>
      <c r="C5750" s="63">
        <v>15018.89</v>
      </c>
      <c r="D5750" s="64">
        <v>45877</v>
      </c>
      <c r="E5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51" spans="1:5" x14ac:dyDescent="0.45">
      <c r="A5751" s="61" t="s">
        <v>278</v>
      </c>
      <c r="B5751" s="62" t="s">
        <v>87</v>
      </c>
      <c r="C5751" s="63">
        <v>22869.67</v>
      </c>
      <c r="D5751" s="64">
        <v>45519</v>
      </c>
      <c r="E5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2" spans="1:5" x14ac:dyDescent="0.45">
      <c r="A5752" s="61" t="s">
        <v>278</v>
      </c>
      <c r="B5752" s="62" t="s">
        <v>89</v>
      </c>
      <c r="C5752" s="63">
        <v>15095.51</v>
      </c>
      <c r="D5752" s="64">
        <v>45519</v>
      </c>
      <c r="E5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3" spans="1:5" x14ac:dyDescent="0.45">
      <c r="A5753" s="61" t="s">
        <v>278</v>
      </c>
      <c r="B5753" s="62" t="s">
        <v>91</v>
      </c>
      <c r="C5753" s="63">
        <v>15095.51</v>
      </c>
      <c r="D5753" s="64">
        <v>45762</v>
      </c>
      <c r="E5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4" spans="1:5" x14ac:dyDescent="0.45">
      <c r="A5754" s="61" t="s">
        <v>278</v>
      </c>
      <c r="B5754" s="62" t="s">
        <v>93</v>
      </c>
      <c r="C5754" s="63">
        <v>143551.79</v>
      </c>
      <c r="D5754" s="64">
        <v>45519</v>
      </c>
      <c r="E5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5" spans="1:5" x14ac:dyDescent="0.45">
      <c r="A5755" s="61" t="s">
        <v>278</v>
      </c>
      <c r="B5755" s="62" t="s">
        <v>95</v>
      </c>
      <c r="C5755" s="63">
        <v>1929.46</v>
      </c>
      <c r="D5755" s="64">
        <v>45961</v>
      </c>
      <c r="E5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56" spans="1:5" x14ac:dyDescent="0.45">
      <c r="A5756" s="61" t="s">
        <v>279</v>
      </c>
      <c r="B5756" s="62" t="s">
        <v>47</v>
      </c>
      <c r="C5756" s="63">
        <v>15739.48</v>
      </c>
      <c r="D5756" s="64">
        <v>45519</v>
      </c>
      <c r="E5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7" spans="1:5" x14ac:dyDescent="0.45">
      <c r="A5757" s="61" t="s">
        <v>279</v>
      </c>
      <c r="B5757" s="62" t="s">
        <v>49</v>
      </c>
      <c r="C5757" s="63">
        <v>15220.63</v>
      </c>
      <c r="D5757" s="64">
        <v>45519</v>
      </c>
      <c r="E5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58" spans="1:5" x14ac:dyDescent="0.45">
      <c r="A5758" s="61" t="s">
        <v>279</v>
      </c>
      <c r="B5758" s="62" t="s">
        <v>51</v>
      </c>
      <c r="C5758" s="63">
        <v>15220.63</v>
      </c>
      <c r="D5758" s="64">
        <v>45877</v>
      </c>
      <c r="E5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59" spans="1:5" x14ac:dyDescent="0.45">
      <c r="A5759" s="61" t="s">
        <v>279</v>
      </c>
      <c r="B5759" s="62" t="s">
        <v>53</v>
      </c>
      <c r="C5759" s="63">
        <v>17990.47</v>
      </c>
      <c r="D5759" s="64">
        <v>45519</v>
      </c>
      <c r="E5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60" spans="1:5" x14ac:dyDescent="0.45">
      <c r="A5760" s="61" t="s">
        <v>279</v>
      </c>
      <c r="B5760" s="62" t="s">
        <v>55</v>
      </c>
      <c r="C5760" s="63">
        <v>14103.47</v>
      </c>
      <c r="D5760" s="64">
        <v>45519</v>
      </c>
      <c r="E5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61" spans="1:5" x14ac:dyDescent="0.45">
      <c r="A5761" s="61" t="s">
        <v>279</v>
      </c>
      <c r="B5761" s="62" t="s">
        <v>57</v>
      </c>
      <c r="C5761" s="63">
        <v>28184.6</v>
      </c>
      <c r="D5761" s="64">
        <v>45877</v>
      </c>
      <c r="E5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62" spans="1:5" x14ac:dyDescent="0.45">
      <c r="A5762" s="61" t="s">
        <v>279</v>
      </c>
      <c r="B5762" s="62" t="s">
        <v>40</v>
      </c>
      <c r="C5762" s="63">
        <v>42101.51</v>
      </c>
      <c r="D5762" s="64">
        <v>44880</v>
      </c>
      <c r="E5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63" spans="1:5" x14ac:dyDescent="0.45">
      <c r="A5763" s="61" t="s">
        <v>279</v>
      </c>
      <c r="B5763" s="62" t="s">
        <v>41</v>
      </c>
      <c r="C5763" s="63">
        <v>44246.64</v>
      </c>
      <c r="D5763" s="64">
        <v>44925</v>
      </c>
      <c r="E5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64" spans="1:5" x14ac:dyDescent="0.45">
      <c r="A5764" s="61" t="s">
        <v>279</v>
      </c>
      <c r="B5764" s="62" t="s">
        <v>42</v>
      </c>
      <c r="C5764" s="63">
        <v>37285.589999999997</v>
      </c>
      <c r="D5764" s="64">
        <v>45140</v>
      </c>
      <c r="E5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65" spans="1:5" x14ac:dyDescent="0.45">
      <c r="A5765" s="61" t="s">
        <v>279</v>
      </c>
      <c r="B5765" s="62" t="s">
        <v>43</v>
      </c>
      <c r="C5765" s="63">
        <v>47159.95</v>
      </c>
      <c r="D5765" s="64">
        <v>45504</v>
      </c>
      <c r="E5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66" spans="1:5" x14ac:dyDescent="0.45">
      <c r="A5766" s="61" t="s">
        <v>279</v>
      </c>
      <c r="B5766" s="62" t="s">
        <v>44</v>
      </c>
      <c r="C5766" s="63">
        <v>47159.95</v>
      </c>
      <c r="D5766" s="64">
        <v>45877</v>
      </c>
      <c r="E5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67" spans="1:5" x14ac:dyDescent="0.45">
      <c r="A5767" s="61" t="s">
        <v>279</v>
      </c>
      <c r="B5767" s="62" t="s">
        <v>45</v>
      </c>
      <c r="C5767" s="63">
        <v>20946.13</v>
      </c>
      <c r="D5767" s="64">
        <v>45412</v>
      </c>
      <c r="E5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68" spans="1:5" x14ac:dyDescent="0.45">
      <c r="A5768" s="61" t="s">
        <v>279</v>
      </c>
      <c r="B5768" s="62" t="s">
        <v>66</v>
      </c>
      <c r="C5768" s="63">
        <v>14988.41</v>
      </c>
      <c r="D5768" s="64">
        <v>44985</v>
      </c>
      <c r="E5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69" spans="1:5" x14ac:dyDescent="0.45">
      <c r="A5769" s="61" t="s">
        <v>279</v>
      </c>
      <c r="B5769" s="62" t="s">
        <v>68</v>
      </c>
      <c r="C5769" s="63">
        <v>34968.26</v>
      </c>
      <c r="D5769" s="64">
        <v>44985</v>
      </c>
      <c r="E5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70" spans="1:5" x14ac:dyDescent="0.45">
      <c r="A5770" s="61" t="s">
        <v>279</v>
      </c>
      <c r="B5770" s="62" t="s">
        <v>70</v>
      </c>
      <c r="C5770" s="63">
        <v>26308.55</v>
      </c>
      <c r="D5770" s="64">
        <v>45127</v>
      </c>
      <c r="E5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71" spans="1:5" x14ac:dyDescent="0.45">
      <c r="A5771" s="61" t="s">
        <v>279</v>
      </c>
      <c r="B5771" s="62" t="s">
        <v>72</v>
      </c>
      <c r="C5771" s="63">
        <v>41222.080000000002</v>
      </c>
      <c r="D5771" s="64">
        <v>45488</v>
      </c>
      <c r="E5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72" spans="1:5" x14ac:dyDescent="0.45">
      <c r="A5772" s="61" t="s">
        <v>279</v>
      </c>
      <c r="B5772" s="62" t="s">
        <v>74</v>
      </c>
      <c r="C5772" s="63">
        <v>45610.89</v>
      </c>
      <c r="D5772" s="64">
        <v>45853</v>
      </c>
      <c r="E5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3" spans="1:5" x14ac:dyDescent="0.45">
      <c r="A5773" s="61" t="s">
        <v>279</v>
      </c>
      <c r="B5773" s="62" t="s">
        <v>76</v>
      </c>
      <c r="C5773" s="63">
        <v>5949.27</v>
      </c>
      <c r="D5773" s="64">
        <v>45853</v>
      </c>
      <c r="E5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4" spans="1:5" x14ac:dyDescent="0.45">
      <c r="A5774" s="61" t="s">
        <v>279</v>
      </c>
      <c r="B5774" s="62" t="s">
        <v>78</v>
      </c>
      <c r="C5774" s="63">
        <v>5659.57</v>
      </c>
      <c r="D5774" s="64">
        <v>45853</v>
      </c>
      <c r="E5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5" spans="1:5" x14ac:dyDescent="0.45">
      <c r="A5775" s="61" t="s">
        <v>279</v>
      </c>
      <c r="B5775" s="62" t="s">
        <v>80</v>
      </c>
      <c r="C5775" s="63">
        <v>11362.22</v>
      </c>
      <c r="D5775" s="64">
        <v>45541</v>
      </c>
      <c r="E5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6" spans="1:5" x14ac:dyDescent="0.45">
      <c r="A5776" s="61" t="s">
        <v>279</v>
      </c>
      <c r="B5776" s="62" t="s">
        <v>81</v>
      </c>
      <c r="C5776" s="63">
        <v>14297.01</v>
      </c>
      <c r="D5776" s="64">
        <v>45519</v>
      </c>
      <c r="E5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7" spans="1:5" x14ac:dyDescent="0.45">
      <c r="A5777" s="61" t="s">
        <v>279</v>
      </c>
      <c r="B5777" s="62" t="s">
        <v>83</v>
      </c>
      <c r="C5777" s="63">
        <v>13861.28</v>
      </c>
      <c r="D5777" s="64">
        <v>45519</v>
      </c>
      <c r="E5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78" spans="1:5" x14ac:dyDescent="0.45">
      <c r="A5778" s="61" t="s">
        <v>279</v>
      </c>
      <c r="B5778" s="62" t="s">
        <v>85</v>
      </c>
      <c r="C5778" s="63">
        <v>13861.28</v>
      </c>
      <c r="D5778" s="64">
        <v>45877</v>
      </c>
      <c r="E5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79" spans="1:5" x14ac:dyDescent="0.45">
      <c r="A5779" s="61" t="s">
        <v>279</v>
      </c>
      <c r="B5779" s="62" t="s">
        <v>87</v>
      </c>
      <c r="C5779" s="63">
        <v>21106.94</v>
      </c>
      <c r="D5779" s="64">
        <v>45519</v>
      </c>
      <c r="E5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0" spans="1:5" x14ac:dyDescent="0.45">
      <c r="A5780" s="61" t="s">
        <v>279</v>
      </c>
      <c r="B5780" s="62" t="s">
        <v>89</v>
      </c>
      <c r="C5780" s="63">
        <v>13931.99</v>
      </c>
      <c r="D5780" s="64">
        <v>45519</v>
      </c>
      <c r="E5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1" spans="1:5" x14ac:dyDescent="0.45">
      <c r="A5781" s="61" t="s">
        <v>279</v>
      </c>
      <c r="B5781" s="62" t="s">
        <v>91</v>
      </c>
      <c r="C5781" s="63">
        <v>13931.99</v>
      </c>
      <c r="D5781" s="64">
        <v>45762</v>
      </c>
      <c r="E5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2" spans="1:5" x14ac:dyDescent="0.45">
      <c r="A5782" s="61" t="s">
        <v>279</v>
      </c>
      <c r="B5782" s="62" t="s">
        <v>93</v>
      </c>
      <c r="C5782" s="63">
        <v>132487.22</v>
      </c>
      <c r="D5782" s="64">
        <v>45519</v>
      </c>
      <c r="E5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3" spans="1:5" x14ac:dyDescent="0.45">
      <c r="A5783" s="61" t="s">
        <v>279</v>
      </c>
      <c r="B5783" s="62" t="s">
        <v>95</v>
      </c>
      <c r="C5783" s="63">
        <v>1780.74</v>
      </c>
      <c r="D5783" s="64">
        <v>45961</v>
      </c>
      <c r="E5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84" spans="1:5" x14ac:dyDescent="0.45">
      <c r="A5784" s="61" t="s">
        <v>280</v>
      </c>
      <c r="B5784" s="62" t="s">
        <v>47</v>
      </c>
      <c r="C5784" s="63">
        <v>9391.4599999999991</v>
      </c>
      <c r="D5784" s="64">
        <v>45519</v>
      </c>
      <c r="E5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5" spans="1:5" x14ac:dyDescent="0.45">
      <c r="A5785" s="61" t="s">
        <v>280</v>
      </c>
      <c r="B5785" s="62" t="s">
        <v>49</v>
      </c>
      <c r="C5785" s="63">
        <v>9081.8700000000008</v>
      </c>
      <c r="D5785" s="64">
        <v>45519</v>
      </c>
      <c r="E5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6" spans="1:5" x14ac:dyDescent="0.45">
      <c r="A5786" s="61" t="s">
        <v>280</v>
      </c>
      <c r="B5786" s="62" t="s">
        <v>51</v>
      </c>
      <c r="C5786" s="63">
        <v>9081.8700000000008</v>
      </c>
      <c r="D5786" s="64">
        <v>45877</v>
      </c>
      <c r="E5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87" spans="1:5" x14ac:dyDescent="0.45">
      <c r="A5787" s="61" t="s">
        <v>280</v>
      </c>
      <c r="B5787" s="62" t="s">
        <v>53</v>
      </c>
      <c r="C5787" s="63">
        <v>10734.59</v>
      </c>
      <c r="D5787" s="64">
        <v>45519</v>
      </c>
      <c r="E5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8" spans="1:5" x14ac:dyDescent="0.45">
      <c r="A5788" s="61" t="s">
        <v>280</v>
      </c>
      <c r="B5788" s="62" t="s">
        <v>55</v>
      </c>
      <c r="C5788" s="63">
        <v>8415.2900000000009</v>
      </c>
      <c r="D5788" s="64">
        <v>45519</v>
      </c>
      <c r="E5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789" spans="1:5" x14ac:dyDescent="0.45">
      <c r="A5789" s="61" t="s">
        <v>280</v>
      </c>
      <c r="B5789" s="62" t="s">
        <v>57</v>
      </c>
      <c r="C5789" s="63">
        <v>16817.240000000002</v>
      </c>
      <c r="D5789" s="64">
        <v>45877</v>
      </c>
      <c r="E5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90" spans="1:5" x14ac:dyDescent="0.45">
      <c r="A5790" s="61" t="s">
        <v>280</v>
      </c>
      <c r="B5790" s="62" t="s">
        <v>40</v>
      </c>
      <c r="C5790" s="63">
        <v>25121.21</v>
      </c>
      <c r="D5790" s="64">
        <v>44880</v>
      </c>
      <c r="E5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91" spans="1:5" x14ac:dyDescent="0.45">
      <c r="A5791" s="61" t="s">
        <v>280</v>
      </c>
      <c r="B5791" s="62" t="s">
        <v>41</v>
      </c>
      <c r="C5791" s="63">
        <v>26401.17</v>
      </c>
      <c r="D5791" s="64">
        <v>44925</v>
      </c>
      <c r="E5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92" spans="1:5" x14ac:dyDescent="0.45">
      <c r="A5792" s="61" t="s">
        <v>280</v>
      </c>
      <c r="B5792" s="62" t="s">
        <v>42</v>
      </c>
      <c r="C5792" s="63">
        <v>22247.64</v>
      </c>
      <c r="D5792" s="64">
        <v>45140</v>
      </c>
      <c r="E5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93" spans="1:5" x14ac:dyDescent="0.45">
      <c r="A5793" s="61" t="s">
        <v>280</v>
      </c>
      <c r="B5793" s="62" t="s">
        <v>43</v>
      </c>
      <c r="C5793" s="63">
        <v>28139.49</v>
      </c>
      <c r="D5793" s="64">
        <v>45504</v>
      </c>
      <c r="E5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94" spans="1:5" x14ac:dyDescent="0.45">
      <c r="A5794" s="61" t="s">
        <v>280</v>
      </c>
      <c r="B5794" s="62" t="s">
        <v>44</v>
      </c>
      <c r="C5794" s="63">
        <v>28139.49</v>
      </c>
      <c r="D5794" s="64">
        <v>45877</v>
      </c>
      <c r="E5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795" spans="1:5" x14ac:dyDescent="0.45">
      <c r="A5795" s="61" t="s">
        <v>280</v>
      </c>
      <c r="B5795" s="62" t="s">
        <v>45</v>
      </c>
      <c r="C5795" s="63">
        <v>12498.18</v>
      </c>
      <c r="D5795" s="64">
        <v>45412</v>
      </c>
      <c r="E5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796" spans="1:5" x14ac:dyDescent="0.45">
      <c r="A5796" s="61" t="s">
        <v>280</v>
      </c>
      <c r="B5796" s="62" t="s">
        <v>66</v>
      </c>
      <c r="C5796" s="63">
        <v>8943.31</v>
      </c>
      <c r="D5796" s="64">
        <v>44985</v>
      </c>
      <c r="E5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97" spans="1:5" x14ac:dyDescent="0.45">
      <c r="A5797" s="61" t="s">
        <v>280</v>
      </c>
      <c r="B5797" s="62" t="s">
        <v>68</v>
      </c>
      <c r="C5797" s="63">
        <v>20864.93</v>
      </c>
      <c r="D5797" s="64">
        <v>44985</v>
      </c>
      <c r="E5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98" spans="1:5" x14ac:dyDescent="0.45">
      <c r="A5798" s="61" t="s">
        <v>280</v>
      </c>
      <c r="B5798" s="62" t="s">
        <v>70</v>
      </c>
      <c r="C5798" s="63">
        <v>15697.84</v>
      </c>
      <c r="D5798" s="64">
        <v>45127</v>
      </c>
      <c r="E5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799" spans="1:5" x14ac:dyDescent="0.45">
      <c r="A5799" s="61" t="s">
        <v>280</v>
      </c>
      <c r="B5799" s="62" t="s">
        <v>72</v>
      </c>
      <c r="C5799" s="63">
        <v>24596.47</v>
      </c>
      <c r="D5799" s="64">
        <v>45488</v>
      </c>
      <c r="E5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00" spans="1:5" x14ac:dyDescent="0.45">
      <c r="A5800" s="61" t="s">
        <v>280</v>
      </c>
      <c r="B5800" s="62" t="s">
        <v>74</v>
      </c>
      <c r="C5800" s="63">
        <v>27215.19</v>
      </c>
      <c r="D5800" s="64">
        <v>45853</v>
      </c>
      <c r="E5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1" spans="1:5" x14ac:dyDescent="0.45">
      <c r="A5801" s="61" t="s">
        <v>280</v>
      </c>
      <c r="B5801" s="62" t="s">
        <v>76</v>
      </c>
      <c r="C5801" s="63">
        <v>3549.82</v>
      </c>
      <c r="D5801" s="64">
        <v>45853</v>
      </c>
      <c r="E5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2" spans="1:5" x14ac:dyDescent="0.45">
      <c r="A5802" s="61" t="s">
        <v>280</v>
      </c>
      <c r="B5802" s="62" t="s">
        <v>78</v>
      </c>
      <c r="C5802" s="63">
        <v>3376.96</v>
      </c>
      <c r="D5802" s="64">
        <v>45853</v>
      </c>
      <c r="E5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3" spans="1:5" x14ac:dyDescent="0.45">
      <c r="A5803" s="61" t="s">
        <v>280</v>
      </c>
      <c r="B5803" s="62" t="s">
        <v>80</v>
      </c>
      <c r="C5803" s="63">
        <v>6779.63</v>
      </c>
      <c r="D5803" s="64">
        <v>45541</v>
      </c>
      <c r="E5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4" spans="1:5" x14ac:dyDescent="0.45">
      <c r="A5804" s="61" t="s">
        <v>280</v>
      </c>
      <c r="B5804" s="62" t="s">
        <v>81</v>
      </c>
      <c r="C5804" s="63">
        <v>8530.77</v>
      </c>
      <c r="D5804" s="64">
        <v>45519</v>
      </c>
      <c r="E5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5" spans="1:5" x14ac:dyDescent="0.45">
      <c r="A5805" s="61" t="s">
        <v>280</v>
      </c>
      <c r="B5805" s="62" t="s">
        <v>83</v>
      </c>
      <c r="C5805" s="63">
        <v>8270.7800000000007</v>
      </c>
      <c r="D5805" s="64">
        <v>45519</v>
      </c>
      <c r="E5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6" spans="1:5" x14ac:dyDescent="0.45">
      <c r="A5806" s="61" t="s">
        <v>280</v>
      </c>
      <c r="B5806" s="62" t="s">
        <v>85</v>
      </c>
      <c r="C5806" s="63">
        <v>8270.7800000000007</v>
      </c>
      <c r="D5806" s="64">
        <v>45877</v>
      </c>
      <c r="E5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07" spans="1:5" x14ac:dyDescent="0.45">
      <c r="A5807" s="61" t="s">
        <v>280</v>
      </c>
      <c r="B5807" s="62" t="s">
        <v>87</v>
      </c>
      <c r="C5807" s="63">
        <v>12594.13</v>
      </c>
      <c r="D5807" s="64">
        <v>45519</v>
      </c>
      <c r="E5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8" spans="1:5" x14ac:dyDescent="0.45">
      <c r="A5808" s="61" t="s">
        <v>280</v>
      </c>
      <c r="B5808" s="62" t="s">
        <v>89</v>
      </c>
      <c r="C5808" s="63">
        <v>8312.9699999999993</v>
      </c>
      <c r="D5808" s="64">
        <v>45519</v>
      </c>
      <c r="E5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09" spans="1:5" x14ac:dyDescent="0.45">
      <c r="A5809" s="61" t="s">
        <v>280</v>
      </c>
      <c r="B5809" s="62" t="s">
        <v>91</v>
      </c>
      <c r="C5809" s="63">
        <v>8312.9699999999993</v>
      </c>
      <c r="D5809" s="64">
        <v>45762</v>
      </c>
      <c r="E5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0" spans="1:5" x14ac:dyDescent="0.45">
      <c r="A5810" s="61" t="s">
        <v>280</v>
      </c>
      <c r="B5810" s="62" t="s">
        <v>93</v>
      </c>
      <c r="C5810" s="63">
        <v>79052.740000000005</v>
      </c>
      <c r="D5810" s="64">
        <v>45519</v>
      </c>
      <c r="E5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1" spans="1:5" x14ac:dyDescent="0.45">
      <c r="A5811" s="61" t="s">
        <v>280</v>
      </c>
      <c r="B5811" s="62" t="s">
        <v>95</v>
      </c>
      <c r="C5811" s="63">
        <v>1062.54</v>
      </c>
      <c r="D5811" s="64">
        <v>45961</v>
      </c>
      <c r="E5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12" spans="1:5" x14ac:dyDescent="0.45">
      <c r="A5812" s="61" t="s">
        <v>281</v>
      </c>
      <c r="B5812" s="62" t="s">
        <v>47</v>
      </c>
      <c r="C5812" s="63">
        <v>8073.38</v>
      </c>
      <c r="D5812" s="64">
        <v>45519</v>
      </c>
      <c r="E5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3" spans="1:5" x14ac:dyDescent="0.45">
      <c r="A5813" s="61" t="s">
        <v>281</v>
      </c>
      <c r="B5813" s="62" t="s">
        <v>49</v>
      </c>
      <c r="C5813" s="63">
        <v>7807.24</v>
      </c>
      <c r="D5813" s="64">
        <v>45519</v>
      </c>
      <c r="E5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4" spans="1:5" x14ac:dyDescent="0.45">
      <c r="A5814" s="61" t="s">
        <v>281</v>
      </c>
      <c r="B5814" s="62" t="s">
        <v>51</v>
      </c>
      <c r="C5814" s="63">
        <v>7807.24</v>
      </c>
      <c r="D5814" s="64">
        <v>45877</v>
      </c>
      <c r="E5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15" spans="1:5" x14ac:dyDescent="0.45">
      <c r="A5815" s="61" t="s">
        <v>281</v>
      </c>
      <c r="B5815" s="62" t="s">
        <v>53</v>
      </c>
      <c r="C5815" s="63">
        <v>9228</v>
      </c>
      <c r="D5815" s="64">
        <v>45519</v>
      </c>
      <c r="E5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6" spans="1:5" x14ac:dyDescent="0.45">
      <c r="A5816" s="61" t="s">
        <v>281</v>
      </c>
      <c r="B5816" s="62" t="s">
        <v>55</v>
      </c>
      <c r="C5816" s="63">
        <v>7234.21</v>
      </c>
      <c r="D5816" s="64">
        <v>45519</v>
      </c>
      <c r="E5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17" spans="1:5" x14ac:dyDescent="0.45">
      <c r="A5817" s="61" t="s">
        <v>281</v>
      </c>
      <c r="B5817" s="62" t="s">
        <v>57</v>
      </c>
      <c r="C5817" s="63">
        <v>14456.96</v>
      </c>
      <c r="D5817" s="64">
        <v>45877</v>
      </c>
      <c r="E5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18" spans="1:5" x14ac:dyDescent="0.45">
      <c r="A5818" s="61" t="s">
        <v>281</v>
      </c>
      <c r="B5818" s="62" t="s">
        <v>40</v>
      </c>
      <c r="C5818" s="63">
        <v>21595.47</v>
      </c>
      <c r="D5818" s="64">
        <v>44880</v>
      </c>
      <c r="E5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19" spans="1:5" x14ac:dyDescent="0.45">
      <c r="A5819" s="61" t="s">
        <v>281</v>
      </c>
      <c r="B5819" s="62" t="s">
        <v>41</v>
      </c>
      <c r="C5819" s="63">
        <v>22695.79</v>
      </c>
      <c r="D5819" s="64">
        <v>44925</v>
      </c>
      <c r="E5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20" spans="1:5" x14ac:dyDescent="0.45">
      <c r="A5820" s="61" t="s">
        <v>281</v>
      </c>
      <c r="B5820" s="62" t="s">
        <v>42</v>
      </c>
      <c r="C5820" s="63">
        <v>19125.2</v>
      </c>
      <c r="D5820" s="64">
        <v>45140</v>
      </c>
      <c r="E5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21" spans="1:5" x14ac:dyDescent="0.45">
      <c r="A5821" s="61" t="s">
        <v>281</v>
      </c>
      <c r="B5821" s="62" t="s">
        <v>43</v>
      </c>
      <c r="C5821" s="63">
        <v>24190.14</v>
      </c>
      <c r="D5821" s="64">
        <v>45504</v>
      </c>
      <c r="E5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22" spans="1:5" x14ac:dyDescent="0.45">
      <c r="A5822" s="61" t="s">
        <v>281</v>
      </c>
      <c r="B5822" s="62" t="s">
        <v>44</v>
      </c>
      <c r="C5822" s="63">
        <v>24190.14</v>
      </c>
      <c r="D5822" s="64">
        <v>45877</v>
      </c>
      <c r="E5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23" spans="1:5" x14ac:dyDescent="0.45">
      <c r="A5823" s="61" t="s">
        <v>281</v>
      </c>
      <c r="B5823" s="62" t="s">
        <v>45</v>
      </c>
      <c r="C5823" s="63">
        <v>10744.07</v>
      </c>
      <c r="D5823" s="64">
        <v>45412</v>
      </c>
      <c r="E5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24" spans="1:5" x14ac:dyDescent="0.45">
      <c r="A5824" s="61" t="s">
        <v>281</v>
      </c>
      <c r="B5824" s="62" t="s">
        <v>76</v>
      </c>
      <c r="C5824" s="63">
        <v>3051.61</v>
      </c>
      <c r="D5824" s="64">
        <v>45853</v>
      </c>
      <c r="E5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25" spans="1:5" x14ac:dyDescent="0.45">
      <c r="A5825" s="61" t="s">
        <v>281</v>
      </c>
      <c r="B5825" s="62" t="s">
        <v>78</v>
      </c>
      <c r="C5825" s="63">
        <v>2903.01</v>
      </c>
      <c r="D5825" s="64">
        <v>45853</v>
      </c>
      <c r="E5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26" spans="1:5" x14ac:dyDescent="0.45">
      <c r="A5826" s="61" t="s">
        <v>281</v>
      </c>
      <c r="B5826" s="62" t="s">
        <v>81</v>
      </c>
      <c r="C5826" s="63">
        <v>7333.48</v>
      </c>
      <c r="D5826" s="64">
        <v>45519</v>
      </c>
      <c r="E5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27" spans="1:5" x14ac:dyDescent="0.45">
      <c r="A5827" s="61" t="s">
        <v>281</v>
      </c>
      <c r="B5827" s="62" t="s">
        <v>83</v>
      </c>
      <c r="C5827" s="63">
        <v>7109.98</v>
      </c>
      <c r="D5827" s="64">
        <v>45519</v>
      </c>
      <c r="E5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28" spans="1:5" x14ac:dyDescent="0.45">
      <c r="A5828" s="61" t="s">
        <v>281</v>
      </c>
      <c r="B5828" s="62" t="s">
        <v>85</v>
      </c>
      <c r="C5828" s="63">
        <v>7109.98</v>
      </c>
      <c r="D5828" s="64">
        <v>45877</v>
      </c>
      <c r="E5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29" spans="1:5" x14ac:dyDescent="0.45">
      <c r="A5829" s="61" t="s">
        <v>281</v>
      </c>
      <c r="B5829" s="62" t="s">
        <v>87</v>
      </c>
      <c r="C5829" s="63">
        <v>10826.56</v>
      </c>
      <c r="D5829" s="64">
        <v>45519</v>
      </c>
      <c r="E5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0" spans="1:5" x14ac:dyDescent="0.45">
      <c r="A5830" s="61" t="s">
        <v>281</v>
      </c>
      <c r="B5830" s="62" t="s">
        <v>89</v>
      </c>
      <c r="C5830" s="63">
        <v>7146.25</v>
      </c>
      <c r="D5830" s="64">
        <v>45519</v>
      </c>
      <c r="E5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1" spans="1:5" x14ac:dyDescent="0.45">
      <c r="A5831" s="61" t="s">
        <v>281</v>
      </c>
      <c r="B5831" s="62" t="s">
        <v>91</v>
      </c>
      <c r="C5831" s="63">
        <v>7146.25</v>
      </c>
      <c r="D5831" s="64">
        <v>45762</v>
      </c>
      <c r="E5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2" spans="1:5" x14ac:dyDescent="0.45">
      <c r="A5832" s="61" t="s">
        <v>281</v>
      </c>
      <c r="B5832" s="62" t="s">
        <v>93</v>
      </c>
      <c r="C5832" s="63">
        <v>67957.759999999995</v>
      </c>
      <c r="D5832" s="64">
        <v>45519</v>
      </c>
      <c r="E5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3" spans="1:5" x14ac:dyDescent="0.45">
      <c r="A5833" s="61" t="s">
        <v>281</v>
      </c>
      <c r="B5833" s="62" t="s">
        <v>95</v>
      </c>
      <c r="C5833" s="63">
        <v>913.41</v>
      </c>
      <c r="D5833" s="64">
        <v>45961</v>
      </c>
      <c r="E5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34" spans="1:5" x14ac:dyDescent="0.45">
      <c r="A5834" s="61" t="s">
        <v>282</v>
      </c>
      <c r="B5834" s="62" t="s">
        <v>47</v>
      </c>
      <c r="C5834" s="63">
        <v>2286.0300000000002</v>
      </c>
      <c r="D5834" s="64">
        <v>45519</v>
      </c>
      <c r="E5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5" spans="1:5" x14ac:dyDescent="0.45">
      <c r="A5835" s="61" t="s">
        <v>282</v>
      </c>
      <c r="B5835" s="62" t="s">
        <v>49</v>
      </c>
      <c r="C5835" s="63">
        <v>2210.6799999999998</v>
      </c>
      <c r="D5835" s="64">
        <v>45519</v>
      </c>
      <c r="E5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6" spans="1:5" x14ac:dyDescent="0.45">
      <c r="A5836" s="61" t="s">
        <v>282</v>
      </c>
      <c r="B5836" s="62" t="s">
        <v>51</v>
      </c>
      <c r="C5836" s="63">
        <v>2210.6799999999998</v>
      </c>
      <c r="D5836" s="64">
        <v>45877</v>
      </c>
      <c r="E5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37" spans="1:5" x14ac:dyDescent="0.45">
      <c r="A5837" s="61" t="s">
        <v>282</v>
      </c>
      <c r="B5837" s="62" t="s">
        <v>53</v>
      </c>
      <c r="C5837" s="63">
        <v>2612.9699999999998</v>
      </c>
      <c r="D5837" s="64">
        <v>45519</v>
      </c>
      <c r="E5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8" spans="1:5" x14ac:dyDescent="0.45">
      <c r="A5838" s="61" t="s">
        <v>282</v>
      </c>
      <c r="B5838" s="62" t="s">
        <v>55</v>
      </c>
      <c r="C5838" s="63">
        <v>2048.42</v>
      </c>
      <c r="D5838" s="64">
        <v>45519</v>
      </c>
      <c r="E5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39" spans="1:5" x14ac:dyDescent="0.45">
      <c r="A5839" s="61" t="s">
        <v>282</v>
      </c>
      <c r="B5839" s="62" t="s">
        <v>57</v>
      </c>
      <c r="C5839" s="63">
        <v>4093.59</v>
      </c>
      <c r="D5839" s="64">
        <v>45877</v>
      </c>
      <c r="E5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40" spans="1:5" x14ac:dyDescent="0.45">
      <c r="A5840" s="61" t="s">
        <v>282</v>
      </c>
      <c r="B5840" s="62" t="s">
        <v>41</v>
      </c>
      <c r="C5840" s="63">
        <v>6426.47</v>
      </c>
      <c r="D5840" s="64">
        <v>44957</v>
      </c>
      <c r="E5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41" spans="1:5" x14ac:dyDescent="0.45">
      <c r="A5841" s="61" t="s">
        <v>282</v>
      </c>
      <c r="B5841" s="62" t="s">
        <v>43</v>
      </c>
      <c r="C5841" s="63">
        <v>6849.61</v>
      </c>
      <c r="D5841" s="64">
        <v>45504</v>
      </c>
      <c r="E5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42" spans="1:5" x14ac:dyDescent="0.45">
      <c r="A5842" s="61" t="s">
        <v>282</v>
      </c>
      <c r="B5842" s="62" t="s">
        <v>44</v>
      </c>
      <c r="C5842" s="63">
        <v>6849.61</v>
      </c>
      <c r="D5842" s="64">
        <v>45877</v>
      </c>
      <c r="E5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43" spans="1:5" x14ac:dyDescent="0.45">
      <c r="A5843" s="61" t="s">
        <v>282</v>
      </c>
      <c r="B5843" s="62" t="s">
        <v>45</v>
      </c>
      <c r="C5843" s="63">
        <v>3042.26</v>
      </c>
      <c r="D5843" s="64">
        <v>45412</v>
      </c>
      <c r="E5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44" spans="1:5" x14ac:dyDescent="0.45">
      <c r="A5844" s="61" t="s">
        <v>282</v>
      </c>
      <c r="B5844" s="62" t="s">
        <v>66</v>
      </c>
      <c r="C5844" s="63">
        <v>2176.9499999999998</v>
      </c>
      <c r="D5844" s="64">
        <v>44985</v>
      </c>
      <c r="E5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45" spans="1:5" x14ac:dyDescent="0.45">
      <c r="A5845" s="61" t="s">
        <v>282</v>
      </c>
      <c r="B5845" s="62" t="s">
        <v>68</v>
      </c>
      <c r="C5845" s="63">
        <v>5078.8599999999997</v>
      </c>
      <c r="D5845" s="64">
        <v>44985</v>
      </c>
      <c r="E5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46" spans="1:5" x14ac:dyDescent="0.45">
      <c r="A5846" s="61" t="s">
        <v>282</v>
      </c>
      <c r="B5846" s="62" t="s">
        <v>70</v>
      </c>
      <c r="C5846" s="63">
        <v>3821.11</v>
      </c>
      <c r="D5846" s="64">
        <v>45127</v>
      </c>
      <c r="E5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47" spans="1:5" x14ac:dyDescent="0.45">
      <c r="A5847" s="61" t="s">
        <v>282</v>
      </c>
      <c r="B5847" s="62" t="s">
        <v>72</v>
      </c>
      <c r="C5847" s="63">
        <v>5987.18</v>
      </c>
      <c r="D5847" s="64">
        <v>45488</v>
      </c>
      <c r="E5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48" spans="1:5" x14ac:dyDescent="0.45">
      <c r="A5848" s="61" t="s">
        <v>282</v>
      </c>
      <c r="B5848" s="62" t="s">
        <v>74</v>
      </c>
      <c r="C5848" s="63">
        <v>6624.62</v>
      </c>
      <c r="D5848" s="64">
        <v>45853</v>
      </c>
      <c r="E5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49" spans="1:5" x14ac:dyDescent="0.45">
      <c r="A5849" s="61" t="s">
        <v>282</v>
      </c>
      <c r="B5849" s="62" t="s">
        <v>76</v>
      </c>
      <c r="C5849" s="63">
        <v>864.08</v>
      </c>
      <c r="D5849" s="64">
        <v>45853</v>
      </c>
      <c r="E5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0" spans="1:5" x14ac:dyDescent="0.45">
      <c r="A5850" s="61" t="s">
        <v>282</v>
      </c>
      <c r="B5850" s="62" t="s">
        <v>78</v>
      </c>
      <c r="C5850" s="63">
        <v>822.01</v>
      </c>
      <c r="D5850" s="64">
        <v>45853</v>
      </c>
      <c r="E5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1" spans="1:5" x14ac:dyDescent="0.45">
      <c r="A5851" s="61" t="s">
        <v>282</v>
      </c>
      <c r="B5851" s="62" t="s">
        <v>80</v>
      </c>
      <c r="C5851" s="63">
        <v>1650.27</v>
      </c>
      <c r="D5851" s="64">
        <v>45546</v>
      </c>
      <c r="E5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2" spans="1:5" x14ac:dyDescent="0.45">
      <c r="A5852" s="61" t="s">
        <v>282</v>
      </c>
      <c r="B5852" s="62" t="s">
        <v>81</v>
      </c>
      <c r="C5852" s="63">
        <v>2076.5300000000002</v>
      </c>
      <c r="D5852" s="64">
        <v>45519</v>
      </c>
      <c r="E5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3" spans="1:5" x14ac:dyDescent="0.45">
      <c r="A5853" s="61" t="s">
        <v>282</v>
      </c>
      <c r="B5853" s="62" t="s">
        <v>83</v>
      </c>
      <c r="C5853" s="63">
        <v>2013.24</v>
      </c>
      <c r="D5853" s="64">
        <v>45519</v>
      </c>
      <c r="E5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4" spans="1:5" x14ac:dyDescent="0.45">
      <c r="A5854" s="61" t="s">
        <v>282</v>
      </c>
      <c r="B5854" s="62" t="s">
        <v>85</v>
      </c>
      <c r="C5854" s="63">
        <v>2013.24</v>
      </c>
      <c r="D5854" s="64">
        <v>45877</v>
      </c>
      <c r="E5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55" spans="1:5" x14ac:dyDescent="0.45">
      <c r="A5855" s="61" t="s">
        <v>282</v>
      </c>
      <c r="B5855" s="62" t="s">
        <v>87</v>
      </c>
      <c r="C5855" s="63">
        <v>3065.62</v>
      </c>
      <c r="D5855" s="64">
        <v>45519</v>
      </c>
      <c r="E5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6" spans="1:5" x14ac:dyDescent="0.45">
      <c r="A5856" s="61" t="s">
        <v>282</v>
      </c>
      <c r="B5856" s="62" t="s">
        <v>89</v>
      </c>
      <c r="C5856" s="63">
        <v>2023.51</v>
      </c>
      <c r="D5856" s="64">
        <v>45519</v>
      </c>
      <c r="E5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7" spans="1:5" x14ac:dyDescent="0.45">
      <c r="A5857" s="61" t="s">
        <v>282</v>
      </c>
      <c r="B5857" s="62" t="s">
        <v>91</v>
      </c>
      <c r="C5857" s="63">
        <v>2023.51</v>
      </c>
      <c r="D5857" s="64">
        <v>45762</v>
      </c>
      <c r="E5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8" spans="1:5" x14ac:dyDescent="0.45">
      <c r="A5858" s="61" t="s">
        <v>282</v>
      </c>
      <c r="B5858" s="62" t="s">
        <v>93</v>
      </c>
      <c r="C5858" s="63">
        <v>19242.72</v>
      </c>
      <c r="D5858" s="64">
        <v>45519</v>
      </c>
      <c r="E5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59" spans="1:5" x14ac:dyDescent="0.45">
      <c r="A5859" s="61" t="s">
        <v>282</v>
      </c>
      <c r="B5859" s="62" t="s">
        <v>95</v>
      </c>
      <c r="C5859" s="63">
        <v>258.64</v>
      </c>
      <c r="D5859" s="64">
        <v>45961</v>
      </c>
      <c r="E5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60" spans="1:5" x14ac:dyDescent="0.45">
      <c r="A5860" s="61" t="s">
        <v>283</v>
      </c>
      <c r="B5860" s="62" t="s">
        <v>47</v>
      </c>
      <c r="C5860" s="63">
        <v>1743.1</v>
      </c>
      <c r="D5860" s="64">
        <v>45519</v>
      </c>
      <c r="E5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61" spans="1:5" x14ac:dyDescent="0.45">
      <c r="A5861" s="61" t="s">
        <v>283</v>
      </c>
      <c r="B5861" s="62" t="s">
        <v>49</v>
      </c>
      <c r="C5861" s="63">
        <v>1685.64</v>
      </c>
      <c r="D5861" s="64">
        <v>45519</v>
      </c>
      <c r="E5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62" spans="1:5" x14ac:dyDescent="0.45">
      <c r="A5862" s="61" t="s">
        <v>283</v>
      </c>
      <c r="B5862" s="62" t="s">
        <v>51</v>
      </c>
      <c r="C5862" s="63">
        <v>1685.64</v>
      </c>
      <c r="D5862" s="64">
        <v>45877</v>
      </c>
      <c r="E5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63" spans="1:5" x14ac:dyDescent="0.45">
      <c r="A5863" s="61" t="s">
        <v>283</v>
      </c>
      <c r="B5863" s="62" t="s">
        <v>53</v>
      </c>
      <c r="C5863" s="63">
        <v>1992.39</v>
      </c>
      <c r="D5863" s="64">
        <v>45519</v>
      </c>
      <c r="E5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64" spans="1:5" x14ac:dyDescent="0.45">
      <c r="A5864" s="61" t="s">
        <v>283</v>
      </c>
      <c r="B5864" s="62" t="s">
        <v>55</v>
      </c>
      <c r="C5864" s="63">
        <v>1561.92</v>
      </c>
      <c r="D5864" s="64">
        <v>45519</v>
      </c>
      <c r="E5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65" spans="1:5" x14ac:dyDescent="0.45">
      <c r="A5865" s="61" t="s">
        <v>283</v>
      </c>
      <c r="B5865" s="62" t="s">
        <v>57</v>
      </c>
      <c r="C5865" s="63">
        <v>3121.36</v>
      </c>
      <c r="D5865" s="64">
        <v>45877</v>
      </c>
      <c r="E5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66" spans="1:5" x14ac:dyDescent="0.45">
      <c r="A5866" s="61" t="s">
        <v>283</v>
      </c>
      <c r="B5866" s="62" t="s">
        <v>40</v>
      </c>
      <c r="C5866" s="63">
        <v>4662.62</v>
      </c>
      <c r="D5866" s="64">
        <v>44880</v>
      </c>
      <c r="E5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67" spans="1:5" x14ac:dyDescent="0.45">
      <c r="A5867" s="61" t="s">
        <v>283</v>
      </c>
      <c r="B5867" s="62" t="s">
        <v>41</v>
      </c>
      <c r="C5867" s="63">
        <v>4900.1899999999996</v>
      </c>
      <c r="D5867" s="64">
        <v>44925</v>
      </c>
      <c r="E5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68" spans="1:5" x14ac:dyDescent="0.45">
      <c r="A5868" s="61" t="s">
        <v>283</v>
      </c>
      <c r="B5868" s="62" t="s">
        <v>42</v>
      </c>
      <c r="C5868" s="63">
        <v>4129.2700000000004</v>
      </c>
      <c r="D5868" s="64">
        <v>45140</v>
      </c>
      <c r="E5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69" spans="1:5" x14ac:dyDescent="0.45">
      <c r="A5869" s="61" t="s">
        <v>283</v>
      </c>
      <c r="B5869" s="62" t="s">
        <v>43</v>
      </c>
      <c r="C5869" s="63">
        <v>5222.83</v>
      </c>
      <c r="D5869" s="64">
        <v>45504</v>
      </c>
      <c r="E5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70" spans="1:5" x14ac:dyDescent="0.45">
      <c r="A5870" s="61" t="s">
        <v>283</v>
      </c>
      <c r="B5870" s="62" t="s">
        <v>44</v>
      </c>
      <c r="C5870" s="63">
        <v>5222.83</v>
      </c>
      <c r="D5870" s="64">
        <v>45877</v>
      </c>
      <c r="E5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71" spans="1:5" x14ac:dyDescent="0.45">
      <c r="A5871" s="61" t="s">
        <v>283</v>
      </c>
      <c r="B5871" s="62" t="s">
        <v>45</v>
      </c>
      <c r="C5871" s="63">
        <v>2319.7199999999998</v>
      </c>
      <c r="D5871" s="64">
        <v>45412</v>
      </c>
      <c r="E5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72" spans="1:5" x14ac:dyDescent="0.45">
      <c r="A5872" s="61" t="s">
        <v>283</v>
      </c>
      <c r="B5872" s="62" t="s">
        <v>72</v>
      </c>
      <c r="C5872" s="63">
        <v>4565.22</v>
      </c>
      <c r="D5872" s="64">
        <v>45488</v>
      </c>
      <c r="E5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73" spans="1:5" x14ac:dyDescent="0.45">
      <c r="A5873" s="61" t="s">
        <v>283</v>
      </c>
      <c r="B5873" s="62" t="s">
        <v>74</v>
      </c>
      <c r="C5873" s="63">
        <v>5051.2700000000004</v>
      </c>
      <c r="D5873" s="64">
        <v>45853</v>
      </c>
      <c r="E5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4" spans="1:5" x14ac:dyDescent="0.45">
      <c r="A5874" s="61" t="s">
        <v>283</v>
      </c>
      <c r="B5874" s="62" t="s">
        <v>80</v>
      </c>
      <c r="C5874" s="63">
        <v>1258.33</v>
      </c>
      <c r="D5874" s="64">
        <v>45541</v>
      </c>
      <c r="E5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5" spans="1:5" x14ac:dyDescent="0.45">
      <c r="A5875" s="61" t="s">
        <v>283</v>
      </c>
      <c r="B5875" s="62" t="s">
        <v>81</v>
      </c>
      <c r="C5875" s="63">
        <v>1583.35</v>
      </c>
      <c r="D5875" s="64">
        <v>45519</v>
      </c>
      <c r="E5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6" spans="1:5" x14ac:dyDescent="0.45">
      <c r="A5876" s="61" t="s">
        <v>283</v>
      </c>
      <c r="B5876" s="62" t="s">
        <v>83</v>
      </c>
      <c r="C5876" s="63">
        <v>1535.1</v>
      </c>
      <c r="D5876" s="64">
        <v>45519</v>
      </c>
      <c r="E5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7" spans="1:5" x14ac:dyDescent="0.45">
      <c r="A5877" s="61" t="s">
        <v>283</v>
      </c>
      <c r="B5877" s="62" t="s">
        <v>85</v>
      </c>
      <c r="C5877" s="63">
        <v>1535.1</v>
      </c>
      <c r="D5877" s="64">
        <v>45877</v>
      </c>
      <c r="E5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78" spans="1:5" x14ac:dyDescent="0.45">
      <c r="A5878" s="61" t="s">
        <v>283</v>
      </c>
      <c r="B5878" s="62" t="s">
        <v>87</v>
      </c>
      <c r="C5878" s="63">
        <v>2337.5300000000002</v>
      </c>
      <c r="D5878" s="64">
        <v>45519</v>
      </c>
      <c r="E5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79" spans="1:5" x14ac:dyDescent="0.45">
      <c r="A5879" s="61" t="s">
        <v>283</v>
      </c>
      <c r="B5879" s="62" t="s">
        <v>89</v>
      </c>
      <c r="C5879" s="63">
        <v>1542.93</v>
      </c>
      <c r="D5879" s="64">
        <v>45519</v>
      </c>
      <c r="E5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0" spans="1:5" x14ac:dyDescent="0.45">
      <c r="A5880" s="61" t="s">
        <v>283</v>
      </c>
      <c r="B5880" s="62" t="s">
        <v>91</v>
      </c>
      <c r="C5880" s="63">
        <v>1542.93</v>
      </c>
      <c r="D5880" s="64">
        <v>45762</v>
      </c>
      <c r="E5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1" spans="1:5" x14ac:dyDescent="0.45">
      <c r="A5881" s="61" t="s">
        <v>283</v>
      </c>
      <c r="B5881" s="62" t="s">
        <v>93</v>
      </c>
      <c r="C5881" s="63">
        <v>14672.57</v>
      </c>
      <c r="D5881" s="64">
        <v>45519</v>
      </c>
      <c r="E5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2" spans="1:5" x14ac:dyDescent="0.45">
      <c r="A5882" s="61" t="s">
        <v>283</v>
      </c>
      <c r="B5882" s="62" t="s">
        <v>95</v>
      </c>
      <c r="C5882" s="63">
        <v>197.21</v>
      </c>
      <c r="D5882" s="64">
        <v>45961</v>
      </c>
      <c r="E5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83" spans="1:5" x14ac:dyDescent="0.45">
      <c r="A5883" s="61" t="s">
        <v>284</v>
      </c>
      <c r="B5883" s="62" t="s">
        <v>47</v>
      </c>
      <c r="C5883" s="63">
        <v>29999.599999999999</v>
      </c>
      <c r="D5883" s="64">
        <v>45519</v>
      </c>
      <c r="E5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4" spans="1:5" x14ac:dyDescent="0.45">
      <c r="A5884" s="61" t="s">
        <v>284</v>
      </c>
      <c r="B5884" s="62" t="s">
        <v>49</v>
      </c>
      <c r="C5884" s="63">
        <v>29010.67</v>
      </c>
      <c r="D5884" s="64">
        <v>45519</v>
      </c>
      <c r="E5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5" spans="1:5" x14ac:dyDescent="0.45">
      <c r="A5885" s="61" t="s">
        <v>284</v>
      </c>
      <c r="B5885" s="62" t="s">
        <v>51</v>
      </c>
      <c r="C5885" s="63">
        <v>29010.67</v>
      </c>
      <c r="D5885" s="64">
        <v>45877</v>
      </c>
      <c r="E5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86" spans="1:5" x14ac:dyDescent="0.45">
      <c r="A5886" s="61" t="s">
        <v>284</v>
      </c>
      <c r="B5886" s="62" t="s">
        <v>53</v>
      </c>
      <c r="C5886" s="63">
        <v>34290.01</v>
      </c>
      <c r="D5886" s="64">
        <v>45519</v>
      </c>
      <c r="E5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7" spans="1:5" x14ac:dyDescent="0.45">
      <c r="A5887" s="61" t="s">
        <v>284</v>
      </c>
      <c r="B5887" s="62" t="s">
        <v>55</v>
      </c>
      <c r="C5887" s="63">
        <v>26881.360000000001</v>
      </c>
      <c r="D5887" s="64">
        <v>45519</v>
      </c>
      <c r="E5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888" spans="1:5" x14ac:dyDescent="0.45">
      <c r="A5888" s="61" t="s">
        <v>284</v>
      </c>
      <c r="B5888" s="62" t="s">
        <v>57</v>
      </c>
      <c r="C5888" s="63">
        <v>53720.13</v>
      </c>
      <c r="D5888" s="64">
        <v>45877</v>
      </c>
      <c r="E5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89" spans="1:5" x14ac:dyDescent="0.45">
      <c r="A5889" s="61" t="s">
        <v>284</v>
      </c>
      <c r="B5889" s="62" t="s">
        <v>40</v>
      </c>
      <c r="C5889" s="63">
        <v>80245.899999999994</v>
      </c>
      <c r="D5889" s="64">
        <v>44880</v>
      </c>
      <c r="E5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90" spans="1:5" x14ac:dyDescent="0.45">
      <c r="A5890" s="61" t="s">
        <v>284</v>
      </c>
      <c r="B5890" s="62" t="s">
        <v>41</v>
      </c>
      <c r="C5890" s="63">
        <v>84334.53</v>
      </c>
      <c r="D5890" s="64">
        <v>44925</v>
      </c>
      <c r="E5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91" spans="1:5" x14ac:dyDescent="0.45">
      <c r="A5891" s="61" t="s">
        <v>284</v>
      </c>
      <c r="B5891" s="62" t="s">
        <v>42</v>
      </c>
      <c r="C5891" s="63">
        <v>71066.7</v>
      </c>
      <c r="D5891" s="64">
        <v>45140</v>
      </c>
      <c r="E5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92" spans="1:5" x14ac:dyDescent="0.45">
      <c r="A5892" s="61" t="s">
        <v>284</v>
      </c>
      <c r="B5892" s="62" t="s">
        <v>43</v>
      </c>
      <c r="C5892" s="63">
        <v>89887.33</v>
      </c>
      <c r="D5892" s="64">
        <v>45504</v>
      </c>
      <c r="E5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93" spans="1:5" x14ac:dyDescent="0.45">
      <c r="A5893" s="61" t="s">
        <v>284</v>
      </c>
      <c r="B5893" s="62" t="s">
        <v>44</v>
      </c>
      <c r="C5893" s="63">
        <v>89887.33</v>
      </c>
      <c r="D5893" s="64">
        <v>45877</v>
      </c>
      <c r="E5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894" spans="1:5" x14ac:dyDescent="0.45">
      <c r="A5894" s="61" t="s">
        <v>284</v>
      </c>
      <c r="B5894" s="62" t="s">
        <v>45</v>
      </c>
      <c r="C5894" s="63">
        <v>39923.53</v>
      </c>
      <c r="D5894" s="64">
        <v>45412</v>
      </c>
      <c r="E5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95" spans="1:5" x14ac:dyDescent="0.45">
      <c r="A5895" s="61" t="s">
        <v>284</v>
      </c>
      <c r="B5895" s="62" t="s">
        <v>66</v>
      </c>
      <c r="C5895" s="63">
        <v>28568.06</v>
      </c>
      <c r="D5895" s="64">
        <v>44985</v>
      </c>
      <c r="E5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96" spans="1:5" x14ac:dyDescent="0.45">
      <c r="A5896" s="61" t="s">
        <v>284</v>
      </c>
      <c r="B5896" s="62" t="s">
        <v>68</v>
      </c>
      <c r="C5896" s="63">
        <v>66649.86</v>
      </c>
      <c r="D5896" s="64">
        <v>44985</v>
      </c>
      <c r="E5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97" spans="1:5" x14ac:dyDescent="0.45">
      <c r="A5897" s="61" t="s">
        <v>284</v>
      </c>
      <c r="B5897" s="62" t="s">
        <v>70</v>
      </c>
      <c r="C5897" s="63">
        <v>50144.36</v>
      </c>
      <c r="D5897" s="64">
        <v>45127</v>
      </c>
      <c r="E5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898" spans="1:5" x14ac:dyDescent="0.45">
      <c r="A5898" s="61" t="s">
        <v>284</v>
      </c>
      <c r="B5898" s="62" t="s">
        <v>72</v>
      </c>
      <c r="C5898" s="63">
        <v>78569.7</v>
      </c>
      <c r="D5898" s="64">
        <v>45488</v>
      </c>
      <c r="E5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899" spans="1:5" x14ac:dyDescent="0.45">
      <c r="A5899" s="61" t="s">
        <v>284</v>
      </c>
      <c r="B5899" s="62" t="s">
        <v>74</v>
      </c>
      <c r="C5899" s="63">
        <v>86934.8</v>
      </c>
      <c r="D5899" s="64">
        <v>45853</v>
      </c>
      <c r="E5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0" spans="1:5" x14ac:dyDescent="0.45">
      <c r="A5900" s="61" t="s">
        <v>284</v>
      </c>
      <c r="B5900" s="62" t="s">
        <v>76</v>
      </c>
      <c r="C5900" s="63">
        <v>11339.36</v>
      </c>
      <c r="D5900" s="64">
        <v>45853</v>
      </c>
      <c r="E5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1" spans="1:5" x14ac:dyDescent="0.45">
      <c r="A5901" s="61" t="s">
        <v>284</v>
      </c>
      <c r="B5901" s="62" t="s">
        <v>78</v>
      </c>
      <c r="C5901" s="63">
        <v>10787.19</v>
      </c>
      <c r="D5901" s="64">
        <v>45853</v>
      </c>
      <c r="E5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2" spans="1:5" x14ac:dyDescent="0.45">
      <c r="A5902" s="61" t="s">
        <v>284</v>
      </c>
      <c r="B5902" s="62" t="s">
        <v>80</v>
      </c>
      <c r="C5902" s="63">
        <v>21656.5</v>
      </c>
      <c r="D5902" s="64">
        <v>45541</v>
      </c>
      <c r="E5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3" spans="1:5" x14ac:dyDescent="0.45">
      <c r="A5903" s="61" t="s">
        <v>284</v>
      </c>
      <c r="B5903" s="62" t="s">
        <v>81</v>
      </c>
      <c r="C5903" s="63">
        <v>27250.25</v>
      </c>
      <c r="D5903" s="64">
        <v>45519</v>
      </c>
      <c r="E5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4" spans="1:5" x14ac:dyDescent="0.45">
      <c r="A5904" s="61" t="s">
        <v>284</v>
      </c>
      <c r="B5904" s="62" t="s">
        <v>83</v>
      </c>
      <c r="C5904" s="63">
        <v>26419.74</v>
      </c>
      <c r="D5904" s="64">
        <v>45519</v>
      </c>
      <c r="E5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5" spans="1:5" x14ac:dyDescent="0.45">
      <c r="A5905" s="61" t="s">
        <v>284</v>
      </c>
      <c r="B5905" s="62" t="s">
        <v>85</v>
      </c>
      <c r="C5905" s="63">
        <v>26419.74</v>
      </c>
      <c r="D5905" s="64">
        <v>45877</v>
      </c>
      <c r="E5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06" spans="1:5" x14ac:dyDescent="0.45">
      <c r="A5906" s="61" t="s">
        <v>284</v>
      </c>
      <c r="B5906" s="62" t="s">
        <v>87</v>
      </c>
      <c r="C5906" s="63">
        <v>40230.050000000003</v>
      </c>
      <c r="D5906" s="64">
        <v>45519</v>
      </c>
      <c r="E5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7" spans="1:5" x14ac:dyDescent="0.45">
      <c r="A5907" s="61" t="s">
        <v>284</v>
      </c>
      <c r="B5907" s="62" t="s">
        <v>89</v>
      </c>
      <c r="C5907" s="63">
        <v>26554.52</v>
      </c>
      <c r="D5907" s="64">
        <v>45519</v>
      </c>
      <c r="E5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8" spans="1:5" x14ac:dyDescent="0.45">
      <c r="A5908" s="61" t="s">
        <v>284</v>
      </c>
      <c r="B5908" s="62" t="s">
        <v>91</v>
      </c>
      <c r="C5908" s="63">
        <v>26554.52</v>
      </c>
      <c r="D5908" s="64">
        <v>45762</v>
      </c>
      <c r="E5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09" spans="1:5" x14ac:dyDescent="0.45">
      <c r="A5909" s="61" t="s">
        <v>284</v>
      </c>
      <c r="B5909" s="62" t="s">
        <v>93</v>
      </c>
      <c r="C5909" s="63">
        <v>252521.97</v>
      </c>
      <c r="D5909" s="64">
        <v>45519</v>
      </c>
      <c r="E5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10" spans="1:5" x14ac:dyDescent="0.45">
      <c r="A5910" s="61" t="s">
        <v>284</v>
      </c>
      <c r="B5910" s="62" t="s">
        <v>95</v>
      </c>
      <c r="C5910" s="63">
        <v>3394.11</v>
      </c>
      <c r="D5910" s="64">
        <v>45961</v>
      </c>
      <c r="E5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11" spans="1:5" x14ac:dyDescent="0.45">
      <c r="A5911" s="61" t="s">
        <v>285</v>
      </c>
      <c r="B5911" s="62" t="s">
        <v>47</v>
      </c>
      <c r="C5911" s="63">
        <v>16680.16</v>
      </c>
      <c r="D5911" s="64">
        <v>45519</v>
      </c>
      <c r="E5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12" spans="1:5" x14ac:dyDescent="0.45">
      <c r="A5912" s="61" t="s">
        <v>285</v>
      </c>
      <c r="B5912" s="62" t="s">
        <v>49</v>
      </c>
      <c r="C5912" s="63">
        <v>16130.31</v>
      </c>
      <c r="D5912" s="64">
        <v>45519</v>
      </c>
      <c r="E5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13" spans="1:5" x14ac:dyDescent="0.45">
      <c r="A5913" s="61" t="s">
        <v>285</v>
      </c>
      <c r="B5913" s="62" t="s">
        <v>51</v>
      </c>
      <c r="C5913" s="63">
        <v>16130.31</v>
      </c>
      <c r="D5913" s="64">
        <v>45877</v>
      </c>
      <c r="E5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14" spans="1:5" x14ac:dyDescent="0.45">
      <c r="A5914" s="61" t="s">
        <v>285</v>
      </c>
      <c r="B5914" s="62" t="s">
        <v>53</v>
      </c>
      <c r="C5914" s="63">
        <v>19065.689999999999</v>
      </c>
      <c r="D5914" s="64">
        <v>45519</v>
      </c>
      <c r="E5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15" spans="1:5" x14ac:dyDescent="0.45">
      <c r="A5915" s="61" t="s">
        <v>285</v>
      </c>
      <c r="B5915" s="62" t="s">
        <v>55</v>
      </c>
      <c r="C5915" s="63">
        <v>14946.39</v>
      </c>
      <c r="D5915" s="64">
        <v>45519</v>
      </c>
      <c r="E5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16" spans="1:5" x14ac:dyDescent="0.45">
      <c r="A5916" s="61" t="s">
        <v>285</v>
      </c>
      <c r="B5916" s="62" t="s">
        <v>57</v>
      </c>
      <c r="C5916" s="63">
        <v>29869.09</v>
      </c>
      <c r="D5916" s="64">
        <v>45877</v>
      </c>
      <c r="E5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17" spans="1:5" x14ac:dyDescent="0.45">
      <c r="A5917" s="61" t="s">
        <v>285</v>
      </c>
      <c r="B5917" s="62" t="s">
        <v>40</v>
      </c>
      <c r="C5917" s="63">
        <v>44617.760000000002</v>
      </c>
      <c r="D5917" s="64">
        <v>44880</v>
      </c>
      <c r="E5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18" spans="1:5" x14ac:dyDescent="0.45">
      <c r="A5918" s="61" t="s">
        <v>285</v>
      </c>
      <c r="B5918" s="62" t="s">
        <v>41</v>
      </c>
      <c r="C5918" s="63">
        <v>46891.09</v>
      </c>
      <c r="D5918" s="64">
        <v>44925</v>
      </c>
      <c r="E5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19" spans="1:5" x14ac:dyDescent="0.45">
      <c r="A5919" s="61" t="s">
        <v>285</v>
      </c>
      <c r="B5919" s="62" t="s">
        <v>42</v>
      </c>
      <c r="C5919" s="63">
        <v>39514.01</v>
      </c>
      <c r="D5919" s="64">
        <v>45140</v>
      </c>
      <c r="E5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20" spans="1:5" x14ac:dyDescent="0.45">
      <c r="A5920" s="61" t="s">
        <v>285</v>
      </c>
      <c r="B5920" s="62" t="s">
        <v>43</v>
      </c>
      <c r="C5920" s="63">
        <v>49978.52</v>
      </c>
      <c r="D5920" s="64">
        <v>45504</v>
      </c>
      <c r="E5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21" spans="1:5" x14ac:dyDescent="0.45">
      <c r="A5921" s="61" t="s">
        <v>285</v>
      </c>
      <c r="B5921" s="62" t="s">
        <v>44</v>
      </c>
      <c r="C5921" s="63">
        <v>49978.52</v>
      </c>
      <c r="D5921" s="64">
        <v>45877</v>
      </c>
      <c r="E5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22" spans="1:5" x14ac:dyDescent="0.45">
      <c r="A5922" s="61" t="s">
        <v>285</v>
      </c>
      <c r="B5922" s="62" t="s">
        <v>45</v>
      </c>
      <c r="C5922" s="63">
        <v>22198</v>
      </c>
      <c r="D5922" s="64">
        <v>45412</v>
      </c>
      <c r="E5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23" spans="1:5" x14ac:dyDescent="0.45">
      <c r="A5923" s="61" t="s">
        <v>285</v>
      </c>
      <c r="B5923" s="62" t="s">
        <v>66</v>
      </c>
      <c r="C5923" s="63">
        <v>15884.21</v>
      </c>
      <c r="D5923" s="64">
        <v>44985</v>
      </c>
      <c r="E5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24" spans="1:5" x14ac:dyDescent="0.45">
      <c r="A5924" s="61" t="s">
        <v>285</v>
      </c>
      <c r="B5924" s="62" t="s">
        <v>68</v>
      </c>
      <c r="C5924" s="63">
        <v>37058.18</v>
      </c>
      <c r="D5924" s="64">
        <v>44985</v>
      </c>
      <c r="E5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25" spans="1:5" x14ac:dyDescent="0.45">
      <c r="A5925" s="61" t="s">
        <v>285</v>
      </c>
      <c r="B5925" s="62" t="s">
        <v>70</v>
      </c>
      <c r="C5925" s="63">
        <v>27880.91</v>
      </c>
      <c r="D5925" s="64">
        <v>45127</v>
      </c>
      <c r="E5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26" spans="1:5" x14ac:dyDescent="0.45">
      <c r="A5926" s="61" t="s">
        <v>285</v>
      </c>
      <c r="B5926" s="62" t="s">
        <v>72</v>
      </c>
      <c r="C5926" s="63">
        <v>43685.77</v>
      </c>
      <c r="D5926" s="64">
        <v>45488</v>
      </c>
      <c r="E5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27" spans="1:5" x14ac:dyDescent="0.45">
      <c r="A5927" s="61" t="s">
        <v>285</v>
      </c>
      <c r="B5927" s="62" t="s">
        <v>74</v>
      </c>
      <c r="C5927" s="63">
        <v>48336.88</v>
      </c>
      <c r="D5927" s="64">
        <v>45853</v>
      </c>
      <c r="E5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28" spans="1:5" x14ac:dyDescent="0.45">
      <c r="A5928" s="61" t="s">
        <v>285</v>
      </c>
      <c r="B5928" s="62" t="s">
        <v>76</v>
      </c>
      <c r="C5928" s="63">
        <v>6304.83</v>
      </c>
      <c r="D5928" s="64">
        <v>45853</v>
      </c>
      <c r="E5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29" spans="1:5" x14ac:dyDescent="0.45">
      <c r="A5929" s="61" t="s">
        <v>285</v>
      </c>
      <c r="B5929" s="62" t="s">
        <v>78</v>
      </c>
      <c r="C5929" s="63">
        <v>5997.82</v>
      </c>
      <c r="D5929" s="64">
        <v>45853</v>
      </c>
      <c r="E5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0" spans="1:5" x14ac:dyDescent="0.45">
      <c r="A5930" s="61" t="s">
        <v>285</v>
      </c>
      <c r="B5930" s="62" t="s">
        <v>80</v>
      </c>
      <c r="C5930" s="63">
        <v>12041.3</v>
      </c>
      <c r="D5930" s="64">
        <v>45541</v>
      </c>
      <c r="E5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1" spans="1:5" x14ac:dyDescent="0.45">
      <c r="A5931" s="61" t="s">
        <v>285</v>
      </c>
      <c r="B5931" s="62" t="s">
        <v>81</v>
      </c>
      <c r="C5931" s="63">
        <v>15151.49</v>
      </c>
      <c r="D5931" s="64">
        <v>45519</v>
      </c>
      <c r="E5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2" spans="1:5" x14ac:dyDescent="0.45">
      <c r="A5932" s="61" t="s">
        <v>285</v>
      </c>
      <c r="B5932" s="62" t="s">
        <v>83</v>
      </c>
      <c r="C5932" s="63">
        <v>14689.72</v>
      </c>
      <c r="D5932" s="64">
        <v>45519</v>
      </c>
      <c r="E5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3" spans="1:5" x14ac:dyDescent="0.45">
      <c r="A5933" s="61" t="s">
        <v>285</v>
      </c>
      <c r="B5933" s="62" t="s">
        <v>85</v>
      </c>
      <c r="C5933" s="63">
        <v>14689.72</v>
      </c>
      <c r="D5933" s="64">
        <v>45877</v>
      </c>
      <c r="E5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34" spans="1:5" x14ac:dyDescent="0.45">
      <c r="A5934" s="61" t="s">
        <v>285</v>
      </c>
      <c r="B5934" s="62" t="s">
        <v>87</v>
      </c>
      <c r="C5934" s="63">
        <v>22368.43</v>
      </c>
      <c r="D5934" s="64">
        <v>45519</v>
      </c>
      <c r="E5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5" spans="1:5" x14ac:dyDescent="0.45">
      <c r="A5935" s="61" t="s">
        <v>285</v>
      </c>
      <c r="B5935" s="62" t="s">
        <v>89</v>
      </c>
      <c r="C5935" s="63">
        <v>14764.66</v>
      </c>
      <c r="D5935" s="64">
        <v>45519</v>
      </c>
      <c r="E5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6" spans="1:5" x14ac:dyDescent="0.45">
      <c r="A5936" s="61" t="s">
        <v>285</v>
      </c>
      <c r="B5936" s="62" t="s">
        <v>91</v>
      </c>
      <c r="C5936" s="63">
        <v>14764.66</v>
      </c>
      <c r="D5936" s="64">
        <v>45762</v>
      </c>
      <c r="E5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7" spans="1:5" x14ac:dyDescent="0.45">
      <c r="A5937" s="61" t="s">
        <v>285</v>
      </c>
      <c r="B5937" s="62" t="s">
        <v>93</v>
      </c>
      <c r="C5937" s="63">
        <v>140405.5</v>
      </c>
      <c r="D5937" s="64">
        <v>45519</v>
      </c>
      <c r="E5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38" spans="1:5" x14ac:dyDescent="0.45">
      <c r="A5938" s="61" t="s">
        <v>285</v>
      </c>
      <c r="B5938" s="62" t="s">
        <v>95</v>
      </c>
      <c r="C5938" s="63">
        <v>1887.17</v>
      </c>
      <c r="D5938" s="64">
        <v>45961</v>
      </c>
      <c r="E5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39" spans="1:5" x14ac:dyDescent="0.45">
      <c r="A5939" s="61" t="s">
        <v>286</v>
      </c>
      <c r="B5939" s="62" t="s">
        <v>47</v>
      </c>
      <c r="C5939" s="63">
        <v>2771.49</v>
      </c>
      <c r="D5939" s="64">
        <v>45519</v>
      </c>
      <c r="E5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40" spans="1:5" x14ac:dyDescent="0.45">
      <c r="A5940" s="61" t="s">
        <v>286</v>
      </c>
      <c r="B5940" s="62" t="s">
        <v>49</v>
      </c>
      <c r="C5940" s="63">
        <v>2680.13</v>
      </c>
      <c r="D5940" s="64">
        <v>45519</v>
      </c>
      <c r="E5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41" spans="1:5" x14ac:dyDescent="0.45">
      <c r="A5941" s="61" t="s">
        <v>286</v>
      </c>
      <c r="B5941" s="62" t="s">
        <v>51</v>
      </c>
      <c r="C5941" s="63">
        <v>2680.13</v>
      </c>
      <c r="D5941" s="64">
        <v>45877</v>
      </c>
      <c r="E5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42" spans="1:5" x14ac:dyDescent="0.45">
      <c r="A5942" s="61" t="s">
        <v>286</v>
      </c>
      <c r="B5942" s="62" t="s">
        <v>53</v>
      </c>
      <c r="C5942" s="63">
        <v>3167.85</v>
      </c>
      <c r="D5942" s="64">
        <v>45519</v>
      </c>
      <c r="E5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43" spans="1:5" x14ac:dyDescent="0.45">
      <c r="A5943" s="61" t="s">
        <v>286</v>
      </c>
      <c r="B5943" s="62" t="s">
        <v>55</v>
      </c>
      <c r="C5943" s="63">
        <v>2483.41</v>
      </c>
      <c r="D5943" s="64">
        <v>45519</v>
      </c>
      <c r="E5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44" spans="1:5" x14ac:dyDescent="0.45">
      <c r="A5944" s="61" t="s">
        <v>286</v>
      </c>
      <c r="B5944" s="62" t="s">
        <v>57</v>
      </c>
      <c r="C5944" s="63">
        <v>4962.8900000000003</v>
      </c>
      <c r="D5944" s="64">
        <v>45877</v>
      </c>
      <c r="E5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45" spans="1:5" x14ac:dyDescent="0.45">
      <c r="A5945" s="61" t="s">
        <v>286</v>
      </c>
      <c r="B5945" s="62" t="s">
        <v>40</v>
      </c>
      <c r="C5945" s="63">
        <v>7413.45</v>
      </c>
      <c r="D5945" s="64">
        <v>44880</v>
      </c>
      <c r="E5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46" spans="1:5" x14ac:dyDescent="0.45">
      <c r="A5946" s="61" t="s">
        <v>286</v>
      </c>
      <c r="B5946" s="62" t="s">
        <v>41</v>
      </c>
      <c r="C5946" s="63">
        <v>7791.18</v>
      </c>
      <c r="D5946" s="64">
        <v>44925</v>
      </c>
      <c r="E5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47" spans="1:5" x14ac:dyDescent="0.45">
      <c r="A5947" s="61" t="s">
        <v>286</v>
      </c>
      <c r="B5947" s="62" t="s">
        <v>42</v>
      </c>
      <c r="C5947" s="63">
        <v>6565.44</v>
      </c>
      <c r="D5947" s="64">
        <v>45139</v>
      </c>
      <c r="E5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48" spans="1:5" x14ac:dyDescent="0.45">
      <c r="A5948" s="61" t="s">
        <v>286</v>
      </c>
      <c r="B5948" s="62" t="s">
        <v>43</v>
      </c>
      <c r="C5948" s="63">
        <v>8304.17</v>
      </c>
      <c r="D5948" s="64">
        <v>45504</v>
      </c>
      <c r="E5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49" spans="1:5" x14ac:dyDescent="0.45">
      <c r="A5949" s="61" t="s">
        <v>286</v>
      </c>
      <c r="B5949" s="62" t="s">
        <v>44</v>
      </c>
      <c r="C5949" s="63">
        <v>8304.17</v>
      </c>
      <c r="D5949" s="64">
        <v>45877</v>
      </c>
      <c r="E5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50" spans="1:5" x14ac:dyDescent="0.45">
      <c r="A5950" s="61" t="s">
        <v>286</v>
      </c>
      <c r="B5950" s="62" t="s">
        <v>45</v>
      </c>
      <c r="C5950" s="63">
        <v>3688.3</v>
      </c>
      <c r="D5950" s="64">
        <v>45412</v>
      </c>
      <c r="E5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51" spans="1:5" x14ac:dyDescent="0.45">
      <c r="A5951" s="61" t="s">
        <v>286</v>
      </c>
      <c r="B5951" s="62" t="s">
        <v>76</v>
      </c>
      <c r="C5951" s="63">
        <v>1047.58</v>
      </c>
      <c r="D5951" s="64">
        <v>45853</v>
      </c>
      <c r="E5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2" spans="1:5" x14ac:dyDescent="0.45">
      <c r="A5952" s="61" t="s">
        <v>286</v>
      </c>
      <c r="B5952" s="62" t="s">
        <v>78</v>
      </c>
      <c r="C5952" s="63">
        <v>996.57</v>
      </c>
      <c r="D5952" s="64">
        <v>45853</v>
      </c>
      <c r="E5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3" spans="1:5" x14ac:dyDescent="0.45">
      <c r="A5953" s="61" t="s">
        <v>286</v>
      </c>
      <c r="B5953" s="62" t="s">
        <v>81</v>
      </c>
      <c r="C5953" s="63">
        <v>2517.4899999999998</v>
      </c>
      <c r="D5953" s="64">
        <v>45519</v>
      </c>
      <c r="E5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4" spans="1:5" x14ac:dyDescent="0.45">
      <c r="A5954" s="61" t="s">
        <v>286</v>
      </c>
      <c r="B5954" s="62" t="s">
        <v>83</v>
      </c>
      <c r="C5954" s="63">
        <v>2440.77</v>
      </c>
      <c r="D5954" s="64">
        <v>45519</v>
      </c>
      <c r="E5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5" spans="1:5" x14ac:dyDescent="0.45">
      <c r="A5955" s="61" t="s">
        <v>286</v>
      </c>
      <c r="B5955" s="62" t="s">
        <v>85</v>
      </c>
      <c r="C5955" s="63">
        <v>2440.77</v>
      </c>
      <c r="D5955" s="64">
        <v>45877</v>
      </c>
      <c r="E5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56" spans="1:5" x14ac:dyDescent="0.45">
      <c r="A5956" s="61" t="s">
        <v>286</v>
      </c>
      <c r="B5956" s="62" t="s">
        <v>87</v>
      </c>
      <c r="C5956" s="63">
        <v>3716.62</v>
      </c>
      <c r="D5956" s="64">
        <v>45519</v>
      </c>
      <c r="E5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7" spans="1:5" x14ac:dyDescent="0.45">
      <c r="A5957" s="61" t="s">
        <v>286</v>
      </c>
      <c r="B5957" s="62" t="s">
        <v>89</v>
      </c>
      <c r="C5957" s="63">
        <v>2453.2199999999998</v>
      </c>
      <c r="D5957" s="64">
        <v>45519</v>
      </c>
      <c r="E5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8" spans="1:5" x14ac:dyDescent="0.45">
      <c r="A5958" s="61" t="s">
        <v>286</v>
      </c>
      <c r="B5958" s="62" t="s">
        <v>91</v>
      </c>
      <c r="C5958" s="63">
        <v>2453.2199999999998</v>
      </c>
      <c r="D5958" s="64">
        <v>45762</v>
      </c>
      <c r="E5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59" spans="1:5" x14ac:dyDescent="0.45">
      <c r="A5959" s="61" t="s">
        <v>286</v>
      </c>
      <c r="B5959" s="62" t="s">
        <v>93</v>
      </c>
      <c r="C5959" s="63">
        <v>23329.03</v>
      </c>
      <c r="D5959" s="64">
        <v>45519</v>
      </c>
      <c r="E5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0" spans="1:5" x14ac:dyDescent="0.45">
      <c r="A5960" s="61" t="s">
        <v>286</v>
      </c>
      <c r="B5960" s="62" t="s">
        <v>95</v>
      </c>
      <c r="C5960" s="63">
        <v>313.56</v>
      </c>
      <c r="D5960" s="64">
        <v>45961</v>
      </c>
      <c r="E5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61" spans="1:5" x14ac:dyDescent="0.45">
      <c r="A5961" s="61" t="s">
        <v>287</v>
      </c>
      <c r="B5961" s="62" t="s">
        <v>47</v>
      </c>
      <c r="C5961" s="63">
        <v>10904.32</v>
      </c>
      <c r="D5961" s="64">
        <v>45519</v>
      </c>
      <c r="E5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2" spans="1:5" x14ac:dyDescent="0.45">
      <c r="A5962" s="61" t="s">
        <v>287</v>
      </c>
      <c r="B5962" s="62" t="s">
        <v>49</v>
      </c>
      <c r="C5962" s="63">
        <v>10544.86</v>
      </c>
      <c r="D5962" s="64">
        <v>45519</v>
      </c>
      <c r="E5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3" spans="1:5" x14ac:dyDescent="0.45">
      <c r="A5963" s="61" t="s">
        <v>287</v>
      </c>
      <c r="B5963" s="62" t="s">
        <v>51</v>
      </c>
      <c r="C5963" s="63">
        <v>10544.86</v>
      </c>
      <c r="D5963" s="64">
        <v>45877</v>
      </c>
      <c r="E5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64" spans="1:5" x14ac:dyDescent="0.45">
      <c r="A5964" s="61" t="s">
        <v>287</v>
      </c>
      <c r="B5964" s="62" t="s">
        <v>53</v>
      </c>
      <c r="C5964" s="63">
        <v>12463.8</v>
      </c>
      <c r="D5964" s="64">
        <v>45519</v>
      </c>
      <c r="E5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5" spans="1:5" x14ac:dyDescent="0.45">
      <c r="A5965" s="61" t="s">
        <v>287</v>
      </c>
      <c r="B5965" s="62" t="s">
        <v>55</v>
      </c>
      <c r="C5965" s="63">
        <v>9770.89</v>
      </c>
      <c r="D5965" s="64">
        <v>45519</v>
      </c>
      <c r="E5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66" spans="1:5" x14ac:dyDescent="0.45">
      <c r="A5966" s="61" t="s">
        <v>287</v>
      </c>
      <c r="B5966" s="62" t="s">
        <v>57</v>
      </c>
      <c r="C5966" s="63">
        <v>19526.3</v>
      </c>
      <c r="D5966" s="64">
        <v>45877</v>
      </c>
      <c r="E5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67" spans="1:5" x14ac:dyDescent="0.45">
      <c r="A5967" s="61" t="s">
        <v>287</v>
      </c>
      <c r="B5967" s="62" t="s">
        <v>40</v>
      </c>
      <c r="C5967" s="63">
        <v>29167.95</v>
      </c>
      <c r="D5967" s="64">
        <v>44880</v>
      </c>
      <c r="E5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68" spans="1:5" x14ac:dyDescent="0.45">
      <c r="A5968" s="61" t="s">
        <v>287</v>
      </c>
      <c r="B5968" s="62" t="s">
        <v>41</v>
      </c>
      <c r="C5968" s="63">
        <v>30654.09</v>
      </c>
      <c r="D5968" s="64">
        <v>44925</v>
      </c>
      <c r="E5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69" spans="1:5" x14ac:dyDescent="0.45">
      <c r="A5969" s="61" t="s">
        <v>287</v>
      </c>
      <c r="B5969" s="62" t="s">
        <v>42</v>
      </c>
      <c r="C5969" s="63">
        <v>25831.47</v>
      </c>
      <c r="D5969" s="64">
        <v>45139</v>
      </c>
      <c r="E5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70" spans="1:5" x14ac:dyDescent="0.45">
      <c r="A5970" s="61" t="s">
        <v>287</v>
      </c>
      <c r="B5970" s="62" t="s">
        <v>43</v>
      </c>
      <c r="C5970" s="63">
        <v>32672.44</v>
      </c>
      <c r="D5970" s="64">
        <v>45504</v>
      </c>
      <c r="E5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71" spans="1:5" x14ac:dyDescent="0.45">
      <c r="A5971" s="61" t="s">
        <v>287</v>
      </c>
      <c r="B5971" s="62" t="s">
        <v>44</v>
      </c>
      <c r="C5971" s="63">
        <v>32672.44</v>
      </c>
      <c r="D5971" s="64">
        <v>45877</v>
      </c>
      <c r="E5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72" spans="1:5" x14ac:dyDescent="0.45">
      <c r="A5972" s="61" t="s">
        <v>287</v>
      </c>
      <c r="B5972" s="62" t="s">
        <v>45</v>
      </c>
      <c r="C5972" s="63">
        <v>14511.49</v>
      </c>
      <c r="D5972" s="64">
        <v>45412</v>
      </c>
      <c r="E5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73" spans="1:5" x14ac:dyDescent="0.45">
      <c r="A5973" s="61" t="s">
        <v>287</v>
      </c>
      <c r="B5973" s="62" t="s">
        <v>66</v>
      </c>
      <c r="C5973" s="63">
        <v>10383.98</v>
      </c>
      <c r="D5973" s="64">
        <v>44985</v>
      </c>
      <c r="E5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74" spans="1:5" x14ac:dyDescent="0.45">
      <c r="A5974" s="61" t="s">
        <v>287</v>
      </c>
      <c r="B5974" s="62" t="s">
        <v>68</v>
      </c>
      <c r="C5974" s="63">
        <v>24226.03</v>
      </c>
      <c r="D5974" s="64">
        <v>44985</v>
      </c>
      <c r="E5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75" spans="1:5" x14ac:dyDescent="0.45">
      <c r="A5975" s="61" t="s">
        <v>287</v>
      </c>
      <c r="B5975" s="62" t="s">
        <v>70</v>
      </c>
      <c r="C5975" s="63">
        <v>18226.580000000002</v>
      </c>
      <c r="D5975" s="64">
        <v>45127</v>
      </c>
      <c r="E5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5976" spans="1:5" x14ac:dyDescent="0.45">
      <c r="A5976" s="61" t="s">
        <v>287</v>
      </c>
      <c r="B5976" s="62" t="s">
        <v>72</v>
      </c>
      <c r="C5976" s="63">
        <v>28558.68</v>
      </c>
      <c r="D5976" s="64">
        <v>45488</v>
      </c>
      <c r="E5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5977" spans="1:5" x14ac:dyDescent="0.45">
      <c r="A5977" s="61" t="s">
        <v>287</v>
      </c>
      <c r="B5977" s="62" t="s">
        <v>74</v>
      </c>
      <c r="C5977" s="63">
        <v>31599.24</v>
      </c>
      <c r="D5977" s="64">
        <v>45853</v>
      </c>
      <c r="E5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78" spans="1:5" x14ac:dyDescent="0.45">
      <c r="A5978" s="61" t="s">
        <v>287</v>
      </c>
      <c r="B5978" s="62" t="s">
        <v>76</v>
      </c>
      <c r="C5978" s="63">
        <v>4121.6499999999996</v>
      </c>
      <c r="D5978" s="64">
        <v>45853</v>
      </c>
      <c r="E5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79" spans="1:5" x14ac:dyDescent="0.45">
      <c r="A5979" s="61" t="s">
        <v>287</v>
      </c>
      <c r="B5979" s="62" t="s">
        <v>78</v>
      </c>
      <c r="C5979" s="63">
        <v>3920.95</v>
      </c>
      <c r="D5979" s="64">
        <v>45853</v>
      </c>
      <c r="E5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0" spans="1:5" x14ac:dyDescent="0.45">
      <c r="A5980" s="61" t="s">
        <v>287</v>
      </c>
      <c r="B5980" s="62" t="s">
        <v>80</v>
      </c>
      <c r="C5980" s="63">
        <v>7871.75</v>
      </c>
      <c r="D5980" s="64">
        <v>45546</v>
      </c>
      <c r="E5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1" spans="1:5" x14ac:dyDescent="0.45">
      <c r="A5981" s="61" t="s">
        <v>287</v>
      </c>
      <c r="B5981" s="62" t="s">
        <v>81</v>
      </c>
      <c r="C5981" s="63">
        <v>9904.98</v>
      </c>
      <c r="D5981" s="64">
        <v>45519</v>
      </c>
      <c r="E5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2" spans="1:5" x14ac:dyDescent="0.45">
      <c r="A5982" s="61" t="s">
        <v>287</v>
      </c>
      <c r="B5982" s="62" t="s">
        <v>83</v>
      </c>
      <c r="C5982" s="63">
        <v>9603.1</v>
      </c>
      <c r="D5982" s="64">
        <v>45519</v>
      </c>
      <c r="E5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3" spans="1:5" x14ac:dyDescent="0.45">
      <c r="A5983" s="61" t="s">
        <v>287</v>
      </c>
      <c r="B5983" s="62" t="s">
        <v>85</v>
      </c>
      <c r="C5983" s="63">
        <v>9603.1</v>
      </c>
      <c r="D5983" s="64">
        <v>45877</v>
      </c>
      <c r="E5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84" spans="1:5" x14ac:dyDescent="0.45">
      <c r="A5984" s="61" t="s">
        <v>287</v>
      </c>
      <c r="B5984" s="62" t="s">
        <v>87</v>
      </c>
      <c r="C5984" s="63">
        <v>14622.9</v>
      </c>
      <c r="D5984" s="64">
        <v>45519</v>
      </c>
      <c r="E5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5" spans="1:5" x14ac:dyDescent="0.45">
      <c r="A5985" s="61" t="s">
        <v>287</v>
      </c>
      <c r="B5985" s="62" t="s">
        <v>89</v>
      </c>
      <c r="C5985" s="63">
        <v>9652.09</v>
      </c>
      <c r="D5985" s="64">
        <v>45519</v>
      </c>
      <c r="E5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6" spans="1:5" x14ac:dyDescent="0.45">
      <c r="A5986" s="61" t="s">
        <v>287</v>
      </c>
      <c r="B5986" s="62" t="s">
        <v>91</v>
      </c>
      <c r="C5986" s="63">
        <v>9652.09</v>
      </c>
      <c r="D5986" s="64">
        <v>45807</v>
      </c>
      <c r="E5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7" spans="1:5" x14ac:dyDescent="0.45">
      <c r="A5987" s="61" t="s">
        <v>287</v>
      </c>
      <c r="B5987" s="62" t="s">
        <v>93</v>
      </c>
      <c r="C5987" s="63">
        <v>91787.21</v>
      </c>
      <c r="D5987" s="64">
        <v>45519</v>
      </c>
      <c r="E5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88" spans="1:5" x14ac:dyDescent="0.45">
      <c r="A5988" s="61" t="s">
        <v>287</v>
      </c>
      <c r="B5988" s="62" t="s">
        <v>95</v>
      </c>
      <c r="C5988" s="63">
        <v>1233.7</v>
      </c>
      <c r="D5988" s="64">
        <v>45961</v>
      </c>
      <c r="E5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89" spans="1:5" x14ac:dyDescent="0.45">
      <c r="A5989" s="61" t="s">
        <v>288</v>
      </c>
      <c r="B5989" s="62" t="s">
        <v>47</v>
      </c>
      <c r="C5989" s="63">
        <v>5918.07</v>
      </c>
      <c r="D5989" s="64">
        <v>45519</v>
      </c>
      <c r="E5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0" spans="1:5" x14ac:dyDescent="0.45">
      <c r="A5990" s="61" t="s">
        <v>288</v>
      </c>
      <c r="B5990" s="62" t="s">
        <v>48</v>
      </c>
      <c r="C5990" s="63">
        <v>1611</v>
      </c>
      <c r="D5990" s="64">
        <v>45519</v>
      </c>
      <c r="E5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1" spans="1:5" x14ac:dyDescent="0.45">
      <c r="A5991" s="61" t="s">
        <v>288</v>
      </c>
      <c r="B5991" s="62" t="s">
        <v>49</v>
      </c>
      <c r="C5991" s="63">
        <v>5722.98</v>
      </c>
      <c r="D5991" s="64">
        <v>45519</v>
      </c>
      <c r="E5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2" spans="1:5" x14ac:dyDescent="0.45">
      <c r="A5992" s="61" t="s">
        <v>288</v>
      </c>
      <c r="B5992" s="62" t="s">
        <v>50</v>
      </c>
      <c r="C5992" s="63">
        <v>1557.9</v>
      </c>
      <c r="D5992" s="64">
        <v>45519</v>
      </c>
      <c r="E5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3" spans="1:5" x14ac:dyDescent="0.45">
      <c r="A5993" s="61" t="s">
        <v>288</v>
      </c>
      <c r="B5993" s="62" t="s">
        <v>51</v>
      </c>
      <c r="C5993" s="63">
        <v>5722.98</v>
      </c>
      <c r="D5993" s="64">
        <v>45877</v>
      </c>
      <c r="E5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94" spans="1:5" x14ac:dyDescent="0.45">
      <c r="A5994" s="61" t="s">
        <v>288</v>
      </c>
      <c r="B5994" s="62" t="s">
        <v>52</v>
      </c>
      <c r="C5994" s="63">
        <v>1557.9</v>
      </c>
      <c r="D5994" s="64">
        <v>45877</v>
      </c>
      <c r="E5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5995" spans="1:5" x14ac:dyDescent="0.45">
      <c r="A5995" s="61" t="s">
        <v>288</v>
      </c>
      <c r="B5995" s="62" t="s">
        <v>53</v>
      </c>
      <c r="C5995" s="63">
        <v>6764.45</v>
      </c>
      <c r="D5995" s="64">
        <v>45519</v>
      </c>
      <c r="E5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6" spans="1:5" x14ac:dyDescent="0.45">
      <c r="A5996" s="61" t="s">
        <v>288</v>
      </c>
      <c r="B5996" s="62" t="s">
        <v>54</v>
      </c>
      <c r="C5996" s="63">
        <v>1773.23</v>
      </c>
      <c r="D5996" s="64">
        <v>45519</v>
      </c>
      <c r="E5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7" spans="1:5" x14ac:dyDescent="0.45">
      <c r="A5997" s="61" t="s">
        <v>288</v>
      </c>
      <c r="B5997" s="62" t="s">
        <v>55</v>
      </c>
      <c r="C5997" s="63">
        <v>5302.93</v>
      </c>
      <c r="D5997" s="64">
        <v>45519</v>
      </c>
      <c r="E5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8" spans="1:5" x14ac:dyDescent="0.45">
      <c r="A5998" s="61" t="s">
        <v>288</v>
      </c>
      <c r="B5998" s="62" t="s">
        <v>56</v>
      </c>
      <c r="C5998" s="63">
        <v>1390.11</v>
      </c>
      <c r="D5998" s="64">
        <v>45519</v>
      </c>
      <c r="E5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5999" spans="1:5" x14ac:dyDescent="0.45">
      <c r="A5999" s="61" t="s">
        <v>288</v>
      </c>
      <c r="B5999" s="62" t="s">
        <v>57</v>
      </c>
      <c r="C5999" s="63">
        <v>10597.46</v>
      </c>
      <c r="D5999" s="64">
        <v>45877</v>
      </c>
      <c r="E5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00" spans="1:5" x14ac:dyDescent="0.45">
      <c r="A6000" s="61" t="s">
        <v>288</v>
      </c>
      <c r="B6000" s="62" t="s">
        <v>58</v>
      </c>
      <c r="C6000" s="63">
        <v>2778.01</v>
      </c>
      <c r="D6000" s="64">
        <v>45877</v>
      </c>
      <c r="E6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01" spans="1:5" x14ac:dyDescent="0.45">
      <c r="A6001" s="61" t="s">
        <v>288</v>
      </c>
      <c r="B6001" s="62" t="s">
        <v>59</v>
      </c>
      <c r="C6001" s="63">
        <v>4149.7299999999996</v>
      </c>
      <c r="D6001" s="64">
        <v>45077</v>
      </c>
      <c r="E6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02" spans="1:5" x14ac:dyDescent="0.45">
      <c r="A6002" s="61" t="s">
        <v>288</v>
      </c>
      <c r="B6002" s="62" t="s">
        <v>60</v>
      </c>
      <c r="C6002" s="63">
        <v>4361.17</v>
      </c>
      <c r="D6002" s="64">
        <v>45077</v>
      </c>
      <c r="E6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03" spans="1:5" x14ac:dyDescent="0.45">
      <c r="A6003" s="61" t="s">
        <v>288</v>
      </c>
      <c r="B6003" s="62" t="s">
        <v>61</v>
      </c>
      <c r="C6003" s="63">
        <v>3675.05</v>
      </c>
      <c r="D6003" s="64">
        <v>45140</v>
      </c>
      <c r="E6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04" spans="1:5" x14ac:dyDescent="0.45">
      <c r="A6004" s="61" t="s">
        <v>288</v>
      </c>
      <c r="B6004" s="62" t="s">
        <v>43</v>
      </c>
      <c r="C6004" s="63">
        <v>17732.22</v>
      </c>
      <c r="D6004" s="64">
        <v>45504</v>
      </c>
      <c r="E6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05" spans="1:5" x14ac:dyDescent="0.45">
      <c r="A6005" s="61" t="s">
        <v>288</v>
      </c>
      <c r="B6005" s="62" t="s">
        <v>63</v>
      </c>
      <c r="C6005" s="63">
        <v>3341.93</v>
      </c>
      <c r="D6005" s="64">
        <v>45504</v>
      </c>
      <c r="E6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06" spans="1:5" x14ac:dyDescent="0.45">
      <c r="A6006" s="61" t="s">
        <v>288</v>
      </c>
      <c r="B6006" s="62" t="s">
        <v>44</v>
      </c>
      <c r="C6006" s="63">
        <v>17732.22</v>
      </c>
      <c r="D6006" s="64">
        <v>45877</v>
      </c>
      <c r="E6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07" spans="1:5" x14ac:dyDescent="0.45">
      <c r="A6007" s="61" t="s">
        <v>288</v>
      </c>
      <c r="B6007" s="62" t="s">
        <v>64</v>
      </c>
      <c r="C6007" s="63">
        <v>1291.24</v>
      </c>
      <c r="D6007" s="64">
        <v>45877</v>
      </c>
      <c r="E6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08" spans="1:5" x14ac:dyDescent="0.45">
      <c r="A6008" s="61" t="s">
        <v>288</v>
      </c>
      <c r="B6008" s="62" t="s">
        <v>45</v>
      </c>
      <c r="C6008" s="63">
        <v>7875.78</v>
      </c>
      <c r="D6008" s="64">
        <v>45412</v>
      </c>
      <c r="E6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09" spans="1:5" x14ac:dyDescent="0.45">
      <c r="A6009" s="61" t="s">
        <v>288</v>
      </c>
      <c r="B6009" s="62" t="s">
        <v>65</v>
      </c>
      <c r="C6009" s="63">
        <v>2064.5500000000002</v>
      </c>
      <c r="D6009" s="64">
        <v>45412</v>
      </c>
      <c r="E6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10" spans="1:5" x14ac:dyDescent="0.45">
      <c r="A6010" s="61" t="s">
        <v>288</v>
      </c>
      <c r="B6010" s="62" t="s">
        <v>67</v>
      </c>
      <c r="C6010" s="63">
        <v>1477.33</v>
      </c>
      <c r="D6010" s="64">
        <v>45077</v>
      </c>
      <c r="E6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11" spans="1:5" x14ac:dyDescent="0.45">
      <c r="A6011" s="61" t="s">
        <v>288</v>
      </c>
      <c r="B6011" s="62" t="s">
        <v>69</v>
      </c>
      <c r="C6011" s="63">
        <v>3446.64</v>
      </c>
      <c r="D6011" s="64">
        <v>45077</v>
      </c>
      <c r="E6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12" spans="1:5" x14ac:dyDescent="0.45">
      <c r="A6012" s="61" t="s">
        <v>288</v>
      </c>
      <c r="B6012" s="62" t="s">
        <v>71</v>
      </c>
      <c r="C6012" s="63">
        <v>2593.1</v>
      </c>
      <c r="D6012" s="64">
        <v>45127</v>
      </c>
      <c r="E6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13" spans="1:5" x14ac:dyDescent="0.45">
      <c r="A6013" s="61" t="s">
        <v>288</v>
      </c>
      <c r="B6013" s="62" t="s">
        <v>72</v>
      </c>
      <c r="C6013" s="63">
        <v>15499.57</v>
      </c>
      <c r="D6013" s="64">
        <v>45488</v>
      </c>
      <c r="E6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14" spans="1:5" x14ac:dyDescent="0.45">
      <c r="A6014" s="61" t="s">
        <v>288</v>
      </c>
      <c r="B6014" s="62" t="s">
        <v>73</v>
      </c>
      <c r="C6014" s="63">
        <v>4063.05</v>
      </c>
      <c r="D6014" s="64">
        <v>45488</v>
      </c>
      <c r="E6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15" spans="1:5" x14ac:dyDescent="0.45">
      <c r="A6015" s="61" t="s">
        <v>288</v>
      </c>
      <c r="B6015" s="62" t="s">
        <v>74</v>
      </c>
      <c r="C6015" s="63">
        <v>17149.77</v>
      </c>
      <c r="D6015" s="64">
        <v>45853</v>
      </c>
      <c r="E6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16" spans="1:5" x14ac:dyDescent="0.45">
      <c r="A6016" s="61" t="s">
        <v>288</v>
      </c>
      <c r="B6016" s="62" t="s">
        <v>75</v>
      </c>
      <c r="C6016" s="63">
        <v>1248.82</v>
      </c>
      <c r="D6016" s="64">
        <v>45853</v>
      </c>
      <c r="E6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17" spans="1:5" x14ac:dyDescent="0.45">
      <c r="A6017" s="61" t="s">
        <v>288</v>
      </c>
      <c r="B6017" s="62" t="s">
        <v>76</v>
      </c>
      <c r="C6017" s="63">
        <v>2236.9299999999998</v>
      </c>
      <c r="D6017" s="64">
        <v>45853</v>
      </c>
      <c r="E6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18" spans="1:5" x14ac:dyDescent="0.45">
      <c r="A6018" s="61" t="s">
        <v>288</v>
      </c>
      <c r="B6018" s="62" t="s">
        <v>77</v>
      </c>
      <c r="C6018" s="63">
        <v>586.39</v>
      </c>
      <c r="D6018" s="64">
        <v>45853</v>
      </c>
      <c r="E6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19" spans="1:5" x14ac:dyDescent="0.45">
      <c r="A6019" s="61" t="s">
        <v>288</v>
      </c>
      <c r="B6019" s="62" t="s">
        <v>78</v>
      </c>
      <c r="C6019" s="63">
        <v>2128.0100000000002</v>
      </c>
      <c r="D6019" s="64">
        <v>45853</v>
      </c>
      <c r="E6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0" spans="1:5" x14ac:dyDescent="0.45">
      <c r="A6020" s="61" t="s">
        <v>288</v>
      </c>
      <c r="B6020" s="62" t="s">
        <v>79</v>
      </c>
      <c r="C6020" s="63">
        <v>557.83000000000004</v>
      </c>
      <c r="D6020" s="64">
        <v>45853</v>
      </c>
      <c r="E6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1" spans="1:5" x14ac:dyDescent="0.45">
      <c r="A6021" s="61" t="s">
        <v>288</v>
      </c>
      <c r="B6021" s="62" t="s">
        <v>80</v>
      </c>
      <c r="C6021" s="63">
        <v>5392.13</v>
      </c>
      <c r="D6021" s="64">
        <v>45541</v>
      </c>
      <c r="E6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2" spans="1:5" x14ac:dyDescent="0.45">
      <c r="A6022" s="61" t="s">
        <v>288</v>
      </c>
      <c r="B6022" s="62" t="s">
        <v>81</v>
      </c>
      <c r="C6022" s="63">
        <v>5375.7</v>
      </c>
      <c r="D6022" s="64">
        <v>45519</v>
      </c>
      <c r="E6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3" spans="1:5" x14ac:dyDescent="0.45">
      <c r="A6023" s="61" t="s">
        <v>288</v>
      </c>
      <c r="B6023" s="62" t="s">
        <v>82</v>
      </c>
      <c r="C6023" s="63">
        <v>1463.36</v>
      </c>
      <c r="D6023" s="64">
        <v>45519</v>
      </c>
      <c r="E6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4" spans="1:5" x14ac:dyDescent="0.45">
      <c r="A6024" s="61" t="s">
        <v>288</v>
      </c>
      <c r="B6024" s="62" t="s">
        <v>83</v>
      </c>
      <c r="C6024" s="63">
        <v>5211.8599999999997</v>
      </c>
      <c r="D6024" s="64">
        <v>45519</v>
      </c>
      <c r="E6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5" spans="1:5" x14ac:dyDescent="0.45">
      <c r="A6025" s="61" t="s">
        <v>288</v>
      </c>
      <c r="B6025" s="62" t="s">
        <v>84</v>
      </c>
      <c r="C6025" s="63">
        <v>1418.76</v>
      </c>
      <c r="D6025" s="64">
        <v>45519</v>
      </c>
      <c r="E6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6" spans="1:5" x14ac:dyDescent="0.45">
      <c r="A6026" s="61" t="s">
        <v>288</v>
      </c>
      <c r="B6026" s="62" t="s">
        <v>85</v>
      </c>
      <c r="C6026" s="63">
        <v>5211.8599999999997</v>
      </c>
      <c r="D6026" s="64">
        <v>45877</v>
      </c>
      <c r="E6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27" spans="1:5" x14ac:dyDescent="0.45">
      <c r="A6027" s="61" t="s">
        <v>288</v>
      </c>
      <c r="B6027" s="62" t="s">
        <v>86</v>
      </c>
      <c r="C6027" s="63">
        <v>1418.76</v>
      </c>
      <c r="D6027" s="64">
        <v>45877</v>
      </c>
      <c r="E6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28" spans="1:5" x14ac:dyDescent="0.45">
      <c r="A6028" s="61" t="s">
        <v>288</v>
      </c>
      <c r="B6028" s="62" t="s">
        <v>87</v>
      </c>
      <c r="C6028" s="63">
        <v>7936.25</v>
      </c>
      <c r="D6028" s="64">
        <v>45519</v>
      </c>
      <c r="E6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29" spans="1:5" x14ac:dyDescent="0.45">
      <c r="A6029" s="61" t="s">
        <v>288</v>
      </c>
      <c r="B6029" s="62" t="s">
        <v>88</v>
      </c>
      <c r="C6029" s="63">
        <v>2080.4</v>
      </c>
      <c r="D6029" s="64">
        <v>45519</v>
      </c>
      <c r="E6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0" spans="1:5" x14ac:dyDescent="0.45">
      <c r="A6030" s="61" t="s">
        <v>288</v>
      </c>
      <c r="B6030" s="62" t="s">
        <v>89</v>
      </c>
      <c r="C6030" s="63">
        <v>5238.45</v>
      </c>
      <c r="D6030" s="64">
        <v>45519</v>
      </c>
      <c r="E6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1" spans="1:5" x14ac:dyDescent="0.45">
      <c r="A6031" s="61" t="s">
        <v>288</v>
      </c>
      <c r="B6031" s="62" t="s">
        <v>90</v>
      </c>
      <c r="C6031" s="63">
        <v>1373.21</v>
      </c>
      <c r="D6031" s="64">
        <v>45519</v>
      </c>
      <c r="E6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2" spans="1:5" x14ac:dyDescent="0.45">
      <c r="A6032" s="61" t="s">
        <v>288</v>
      </c>
      <c r="B6032" s="62" t="s">
        <v>91</v>
      </c>
      <c r="C6032" s="63">
        <v>5238.45</v>
      </c>
      <c r="D6032" s="64">
        <v>45762</v>
      </c>
      <c r="E6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3" spans="1:5" x14ac:dyDescent="0.45">
      <c r="A6033" s="61" t="s">
        <v>288</v>
      </c>
      <c r="B6033" s="62" t="s">
        <v>92</v>
      </c>
      <c r="C6033" s="63">
        <v>1373.21</v>
      </c>
      <c r="D6033" s="64">
        <v>45762</v>
      </c>
      <c r="E6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4" spans="1:5" x14ac:dyDescent="0.45">
      <c r="A6034" s="61" t="s">
        <v>288</v>
      </c>
      <c r="B6034" s="62" t="s">
        <v>93</v>
      </c>
      <c r="C6034" s="63">
        <v>49815.42</v>
      </c>
      <c r="D6034" s="64">
        <v>45519</v>
      </c>
      <c r="E6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5" spans="1:5" x14ac:dyDescent="0.45">
      <c r="A6035" s="61" t="s">
        <v>288</v>
      </c>
      <c r="B6035" s="62" t="s">
        <v>94</v>
      </c>
      <c r="C6035" s="63">
        <v>13058.59</v>
      </c>
      <c r="D6035" s="64">
        <v>45519</v>
      </c>
      <c r="E6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6" spans="1:5" x14ac:dyDescent="0.45">
      <c r="A6036" s="61" t="s">
        <v>288</v>
      </c>
      <c r="B6036" s="62" t="s">
        <v>95</v>
      </c>
      <c r="C6036" s="63">
        <v>669.56</v>
      </c>
      <c r="D6036" s="64">
        <v>45961</v>
      </c>
      <c r="E6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37" spans="1:5" x14ac:dyDescent="0.45">
      <c r="A6037" s="61" t="s">
        <v>288</v>
      </c>
      <c r="B6037" s="62" t="s">
        <v>96</v>
      </c>
      <c r="C6037" s="63">
        <v>175.52</v>
      </c>
      <c r="D6037" s="64">
        <v>45961</v>
      </c>
      <c r="E6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38" spans="1:5" x14ac:dyDescent="0.45">
      <c r="A6038" s="61" t="s">
        <v>289</v>
      </c>
      <c r="B6038" s="62" t="s">
        <v>47</v>
      </c>
      <c r="C6038" s="63">
        <v>221421.11</v>
      </c>
      <c r="D6038" s="64">
        <v>45519</v>
      </c>
      <c r="E6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39" spans="1:5" x14ac:dyDescent="0.45">
      <c r="A6039" s="61" t="s">
        <v>289</v>
      </c>
      <c r="B6039" s="62" t="s">
        <v>48</v>
      </c>
      <c r="C6039" s="63">
        <v>58536.1</v>
      </c>
      <c r="D6039" s="64">
        <v>45519</v>
      </c>
      <c r="E6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0" spans="1:5" x14ac:dyDescent="0.45">
      <c r="A6040" s="61" t="s">
        <v>289</v>
      </c>
      <c r="B6040" s="62" t="s">
        <v>290</v>
      </c>
      <c r="C6040" s="63">
        <v>3526.27</v>
      </c>
      <c r="D6040" s="64">
        <v>45596</v>
      </c>
      <c r="E6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1" spans="1:5" x14ac:dyDescent="0.45">
      <c r="A6041" s="61" t="s">
        <v>289</v>
      </c>
      <c r="B6041" s="62" t="s">
        <v>49</v>
      </c>
      <c r="C6041" s="63">
        <v>214122.03</v>
      </c>
      <c r="D6041" s="64">
        <v>45519</v>
      </c>
      <c r="E6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2" spans="1:5" x14ac:dyDescent="0.45">
      <c r="A6042" s="61" t="s">
        <v>289</v>
      </c>
      <c r="B6042" s="62" t="s">
        <v>50</v>
      </c>
      <c r="C6042" s="63">
        <v>56606.47</v>
      </c>
      <c r="D6042" s="64">
        <v>45519</v>
      </c>
      <c r="E6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3" spans="1:5" x14ac:dyDescent="0.45">
      <c r="A6043" s="61" t="s">
        <v>289</v>
      </c>
      <c r="B6043" s="62" t="s">
        <v>291</v>
      </c>
      <c r="C6043" s="63">
        <v>3410.03</v>
      </c>
      <c r="D6043" s="64">
        <v>45596</v>
      </c>
      <c r="E6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4" spans="1:5" x14ac:dyDescent="0.45">
      <c r="A6044" s="61" t="s">
        <v>289</v>
      </c>
      <c r="B6044" s="62" t="s">
        <v>51</v>
      </c>
      <c r="C6044" s="63">
        <v>217532.06</v>
      </c>
      <c r="D6044" s="64">
        <v>45877</v>
      </c>
      <c r="E6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45" spans="1:5" x14ac:dyDescent="0.45">
      <c r="A6045" s="61" t="s">
        <v>289</v>
      </c>
      <c r="B6045" s="62" t="s">
        <v>52</v>
      </c>
      <c r="C6045" s="63">
        <v>56606.47</v>
      </c>
      <c r="D6045" s="64">
        <v>45877</v>
      </c>
      <c r="E6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46" spans="1:5" x14ac:dyDescent="0.45">
      <c r="A6046" s="61" t="s">
        <v>289</v>
      </c>
      <c r="B6046" s="62" t="s">
        <v>53</v>
      </c>
      <c r="C6046" s="63">
        <v>253087.8</v>
      </c>
      <c r="D6046" s="64">
        <v>45519</v>
      </c>
      <c r="E6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7" spans="1:5" x14ac:dyDescent="0.45">
      <c r="A6047" s="61" t="s">
        <v>289</v>
      </c>
      <c r="B6047" s="62" t="s">
        <v>54</v>
      </c>
      <c r="C6047" s="63">
        <v>64430.55</v>
      </c>
      <c r="D6047" s="64">
        <v>45519</v>
      </c>
      <c r="E6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8" spans="1:5" x14ac:dyDescent="0.45">
      <c r="A6048" s="61" t="s">
        <v>289</v>
      </c>
      <c r="B6048" s="62" t="s">
        <v>292</v>
      </c>
      <c r="C6048" s="63">
        <v>4030.59</v>
      </c>
      <c r="D6048" s="64">
        <v>45596</v>
      </c>
      <c r="E6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49" spans="1:5" x14ac:dyDescent="0.45">
      <c r="A6049" s="61" t="s">
        <v>289</v>
      </c>
      <c r="B6049" s="62" t="s">
        <v>55</v>
      </c>
      <c r="C6049" s="63">
        <v>198406.02</v>
      </c>
      <c r="D6049" s="64">
        <v>45519</v>
      </c>
      <c r="E6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50" spans="1:5" x14ac:dyDescent="0.45">
      <c r="A6050" s="61" t="s">
        <v>289</v>
      </c>
      <c r="B6050" s="62" t="s">
        <v>56</v>
      </c>
      <c r="C6050" s="63">
        <v>50509.78</v>
      </c>
      <c r="D6050" s="64">
        <v>45519</v>
      </c>
      <c r="E6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51" spans="1:5" x14ac:dyDescent="0.45">
      <c r="A6051" s="61" t="s">
        <v>289</v>
      </c>
      <c r="B6051" s="62" t="s">
        <v>293</v>
      </c>
      <c r="C6051" s="63">
        <v>3159.74</v>
      </c>
      <c r="D6051" s="64">
        <v>45596</v>
      </c>
      <c r="E6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52" spans="1:5" x14ac:dyDescent="0.45">
      <c r="A6052" s="61" t="s">
        <v>289</v>
      </c>
      <c r="B6052" s="62" t="s">
        <v>57</v>
      </c>
      <c r="C6052" s="63">
        <v>402812.15</v>
      </c>
      <c r="D6052" s="64">
        <v>45877</v>
      </c>
      <c r="E6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53" spans="1:5" x14ac:dyDescent="0.45">
      <c r="A6053" s="61" t="s">
        <v>289</v>
      </c>
      <c r="B6053" s="62" t="s">
        <v>58</v>
      </c>
      <c r="C6053" s="63">
        <v>100939.53</v>
      </c>
      <c r="D6053" s="64">
        <v>45877</v>
      </c>
      <c r="E6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54" spans="1:5" x14ac:dyDescent="0.45">
      <c r="A6054" s="61" t="s">
        <v>289</v>
      </c>
      <c r="B6054" s="62" t="s">
        <v>40</v>
      </c>
      <c r="C6054" s="63">
        <v>601711.61</v>
      </c>
      <c r="D6054" s="64">
        <v>44880</v>
      </c>
      <c r="E6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55" spans="1:5" x14ac:dyDescent="0.45">
      <c r="A6055" s="61" t="s">
        <v>289</v>
      </c>
      <c r="B6055" s="62" t="s">
        <v>59</v>
      </c>
      <c r="C6055" s="63">
        <v>129001.91</v>
      </c>
      <c r="D6055" s="64">
        <v>44880</v>
      </c>
      <c r="E6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56" spans="1:5" x14ac:dyDescent="0.45">
      <c r="A6056" s="61" t="s">
        <v>289</v>
      </c>
      <c r="B6056" s="62" t="s">
        <v>41</v>
      </c>
      <c r="C6056" s="63">
        <v>632369.56000000006</v>
      </c>
      <c r="D6056" s="64">
        <v>44925</v>
      </c>
      <c r="E6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57" spans="1:5" x14ac:dyDescent="0.45">
      <c r="A6057" s="61" t="s">
        <v>289</v>
      </c>
      <c r="B6057" s="62" t="s">
        <v>60</v>
      </c>
      <c r="C6057" s="63">
        <v>135574.70000000001</v>
      </c>
      <c r="D6057" s="64">
        <v>44925</v>
      </c>
      <c r="E6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58" spans="1:5" x14ac:dyDescent="0.45">
      <c r="A6058" s="61" t="s">
        <v>289</v>
      </c>
      <c r="B6058" s="62" t="s">
        <v>42</v>
      </c>
      <c r="C6058" s="63">
        <v>532882.75</v>
      </c>
      <c r="D6058" s="64">
        <v>45140</v>
      </c>
      <c r="E6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59" spans="1:5" x14ac:dyDescent="0.45">
      <c r="A6059" s="61" t="s">
        <v>289</v>
      </c>
      <c r="B6059" s="62" t="s">
        <v>61</v>
      </c>
      <c r="C6059" s="63">
        <v>114245.57</v>
      </c>
      <c r="D6059" s="64">
        <v>45140</v>
      </c>
      <c r="E6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0" spans="1:5" x14ac:dyDescent="0.45">
      <c r="A6060" s="61" t="s">
        <v>289</v>
      </c>
      <c r="B6060" s="62" t="s">
        <v>43</v>
      </c>
      <c r="C6060" s="63">
        <v>674006.4</v>
      </c>
      <c r="D6060" s="64">
        <v>45504</v>
      </c>
      <c r="E6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1" spans="1:5" x14ac:dyDescent="0.45">
      <c r="A6061" s="61" t="s">
        <v>289</v>
      </c>
      <c r="B6061" s="62" t="s">
        <v>62</v>
      </c>
      <c r="C6061" s="63">
        <v>180350</v>
      </c>
      <c r="D6061" s="64">
        <v>45504</v>
      </c>
      <c r="E6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2" spans="1:5" x14ac:dyDescent="0.45">
      <c r="A6062" s="61" t="s">
        <v>289</v>
      </c>
      <c r="B6062" s="62" t="s">
        <v>63</v>
      </c>
      <c r="C6062" s="63">
        <v>98457.73</v>
      </c>
      <c r="D6062" s="64">
        <v>45504</v>
      </c>
      <c r="E6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3" spans="1:5" x14ac:dyDescent="0.45">
      <c r="A6063" s="61" t="s">
        <v>289</v>
      </c>
      <c r="B6063" s="62" t="s">
        <v>44</v>
      </c>
      <c r="C6063" s="63">
        <v>674006.4</v>
      </c>
      <c r="D6063" s="64">
        <v>45877</v>
      </c>
      <c r="E6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64" spans="1:5" x14ac:dyDescent="0.45">
      <c r="A6064" s="61" t="s">
        <v>289</v>
      </c>
      <c r="B6064" s="62" t="s">
        <v>64</v>
      </c>
      <c r="C6064" s="63">
        <v>144501.29999999999</v>
      </c>
      <c r="D6064" s="64">
        <v>45877</v>
      </c>
      <c r="E6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65" spans="1:5" x14ac:dyDescent="0.45">
      <c r="A6065" s="61" t="s">
        <v>289</v>
      </c>
      <c r="B6065" s="62" t="s">
        <v>45</v>
      </c>
      <c r="C6065" s="63">
        <v>299360.49</v>
      </c>
      <c r="D6065" s="64">
        <v>45412</v>
      </c>
      <c r="E6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6" spans="1:5" x14ac:dyDescent="0.45">
      <c r="A6066" s="61" t="s">
        <v>289</v>
      </c>
      <c r="B6066" s="62" t="s">
        <v>65</v>
      </c>
      <c r="C6066" s="63">
        <v>64180.37</v>
      </c>
      <c r="D6066" s="64">
        <v>45412</v>
      </c>
      <c r="E6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67" spans="1:5" x14ac:dyDescent="0.45">
      <c r="A6067" s="61" t="s">
        <v>289</v>
      </c>
      <c r="B6067" s="62" t="s">
        <v>66</v>
      </c>
      <c r="C6067" s="63">
        <v>214213.2</v>
      </c>
      <c r="D6067" s="64">
        <v>44985</v>
      </c>
      <c r="E6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68" spans="1:5" x14ac:dyDescent="0.45">
      <c r="A6068" s="61" t="s">
        <v>289</v>
      </c>
      <c r="B6068" s="62" t="s">
        <v>67</v>
      </c>
      <c r="C6068" s="63">
        <v>45925.5</v>
      </c>
      <c r="D6068" s="64">
        <v>44985</v>
      </c>
      <c r="E6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69" spans="1:5" x14ac:dyDescent="0.45">
      <c r="A6069" s="61" t="s">
        <v>289</v>
      </c>
      <c r="B6069" s="62" t="s">
        <v>68</v>
      </c>
      <c r="C6069" s="63">
        <v>499763.73</v>
      </c>
      <c r="D6069" s="64">
        <v>44985</v>
      </c>
      <c r="E6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70" spans="1:5" x14ac:dyDescent="0.45">
      <c r="A6070" s="61" t="s">
        <v>289</v>
      </c>
      <c r="B6070" s="62" t="s">
        <v>69</v>
      </c>
      <c r="C6070" s="63">
        <v>107145.13</v>
      </c>
      <c r="D6070" s="64">
        <v>44985</v>
      </c>
      <c r="E6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71" spans="1:5" x14ac:dyDescent="0.45">
      <c r="A6071" s="61" t="s">
        <v>289</v>
      </c>
      <c r="B6071" s="62" t="s">
        <v>70</v>
      </c>
      <c r="C6071" s="63">
        <v>370105.59999999998</v>
      </c>
      <c r="D6071" s="64">
        <v>45127</v>
      </c>
      <c r="E6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72" spans="1:5" x14ac:dyDescent="0.45">
      <c r="A6072" s="61" t="s">
        <v>289</v>
      </c>
      <c r="B6072" s="62" t="s">
        <v>71</v>
      </c>
      <c r="C6072" s="63">
        <v>80611.179999999993</v>
      </c>
      <c r="D6072" s="64">
        <v>45127</v>
      </c>
      <c r="E6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073" spans="1:5" x14ac:dyDescent="0.45">
      <c r="A6073" s="61" t="s">
        <v>289</v>
      </c>
      <c r="B6073" s="62" t="s">
        <v>72</v>
      </c>
      <c r="C6073" s="63">
        <v>579907.42000000004</v>
      </c>
      <c r="D6073" s="64">
        <v>45488</v>
      </c>
      <c r="E6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74" spans="1:5" x14ac:dyDescent="0.45">
      <c r="A6074" s="61" t="s">
        <v>289</v>
      </c>
      <c r="B6074" s="62" t="s">
        <v>73</v>
      </c>
      <c r="C6074" s="63">
        <v>126307.26</v>
      </c>
      <c r="D6074" s="64">
        <v>45488</v>
      </c>
      <c r="E6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075" spans="1:5" x14ac:dyDescent="0.45">
      <c r="A6075" s="61" t="s">
        <v>289</v>
      </c>
      <c r="B6075" s="62" t="s">
        <v>74</v>
      </c>
      <c r="C6075" s="63">
        <v>651867.31000000006</v>
      </c>
      <c r="D6075" s="64">
        <v>45853</v>
      </c>
      <c r="E6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76" spans="1:5" x14ac:dyDescent="0.45">
      <c r="A6076" s="61" t="s">
        <v>289</v>
      </c>
      <c r="B6076" s="62" t="s">
        <v>75</v>
      </c>
      <c r="C6076" s="63">
        <v>139754.85999999999</v>
      </c>
      <c r="D6076" s="64">
        <v>45853</v>
      </c>
      <c r="E6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77" spans="1:5" x14ac:dyDescent="0.45">
      <c r="A6077" s="61" t="s">
        <v>289</v>
      </c>
      <c r="B6077" s="62" t="s">
        <v>76</v>
      </c>
      <c r="C6077" s="63">
        <v>85026.45</v>
      </c>
      <c r="D6077" s="64">
        <v>45853</v>
      </c>
      <c r="E6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78" spans="1:5" x14ac:dyDescent="0.45">
      <c r="A6078" s="61" t="s">
        <v>289</v>
      </c>
      <c r="B6078" s="62" t="s">
        <v>77</v>
      </c>
      <c r="C6078" s="63">
        <v>21306.53</v>
      </c>
      <c r="D6078" s="64">
        <v>45853</v>
      </c>
      <c r="E6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79" spans="1:5" x14ac:dyDescent="0.45">
      <c r="A6079" s="61" t="s">
        <v>289</v>
      </c>
      <c r="B6079" s="62" t="s">
        <v>78</v>
      </c>
      <c r="C6079" s="63">
        <v>80886.11</v>
      </c>
      <c r="D6079" s="64">
        <v>45853</v>
      </c>
      <c r="E6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0" spans="1:5" x14ac:dyDescent="0.45">
      <c r="A6080" s="61" t="s">
        <v>289</v>
      </c>
      <c r="B6080" s="62" t="s">
        <v>79</v>
      </c>
      <c r="C6080" s="63">
        <v>20269.02</v>
      </c>
      <c r="D6080" s="64">
        <v>45853</v>
      </c>
      <c r="E6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1" spans="1:5" x14ac:dyDescent="0.45">
      <c r="A6081" s="61" t="s">
        <v>289</v>
      </c>
      <c r="B6081" s="62" t="s">
        <v>80</v>
      </c>
      <c r="C6081" s="63">
        <v>200534.69</v>
      </c>
      <c r="D6081" s="64">
        <v>45541</v>
      </c>
      <c r="E6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2" spans="1:5" x14ac:dyDescent="0.45">
      <c r="A6082" s="61" t="s">
        <v>289</v>
      </c>
      <c r="B6082" s="62" t="s">
        <v>81</v>
      </c>
      <c r="C6082" s="63">
        <v>201128.73</v>
      </c>
      <c r="D6082" s="64">
        <v>45519</v>
      </c>
      <c r="E6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3" spans="1:5" x14ac:dyDescent="0.45">
      <c r="A6083" s="61" t="s">
        <v>289</v>
      </c>
      <c r="B6083" s="62" t="s">
        <v>82</v>
      </c>
      <c r="C6083" s="63">
        <v>53171.49</v>
      </c>
      <c r="D6083" s="64">
        <v>45519</v>
      </c>
      <c r="E6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4" spans="1:5" x14ac:dyDescent="0.45">
      <c r="A6084" s="61" t="s">
        <v>289</v>
      </c>
      <c r="B6084" s="62" t="s">
        <v>294</v>
      </c>
      <c r="C6084" s="63">
        <v>3203.1</v>
      </c>
      <c r="D6084" s="64">
        <v>45596</v>
      </c>
      <c r="E6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5" spans="1:5" x14ac:dyDescent="0.45">
      <c r="A6085" s="61" t="s">
        <v>289</v>
      </c>
      <c r="B6085" s="62" t="s">
        <v>83</v>
      </c>
      <c r="C6085" s="63">
        <v>194998.9</v>
      </c>
      <c r="D6085" s="64">
        <v>45519</v>
      </c>
      <c r="E6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6" spans="1:5" x14ac:dyDescent="0.45">
      <c r="A6086" s="61" t="s">
        <v>289</v>
      </c>
      <c r="B6086" s="62" t="s">
        <v>84</v>
      </c>
      <c r="C6086" s="63">
        <v>51550.98</v>
      </c>
      <c r="D6086" s="64">
        <v>45519</v>
      </c>
      <c r="E6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7" spans="1:5" x14ac:dyDescent="0.45">
      <c r="A6087" s="61" t="s">
        <v>289</v>
      </c>
      <c r="B6087" s="62" t="s">
        <v>295</v>
      </c>
      <c r="C6087" s="63">
        <v>3105.48</v>
      </c>
      <c r="D6087" s="64">
        <v>45596</v>
      </c>
      <c r="E6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88" spans="1:5" x14ac:dyDescent="0.45">
      <c r="A6088" s="61" t="s">
        <v>289</v>
      </c>
      <c r="B6088" s="62" t="s">
        <v>85</v>
      </c>
      <c r="C6088" s="63">
        <v>198104.38</v>
      </c>
      <c r="D6088" s="64">
        <v>45877</v>
      </c>
      <c r="E6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89" spans="1:5" x14ac:dyDescent="0.45">
      <c r="A6089" s="61" t="s">
        <v>289</v>
      </c>
      <c r="B6089" s="62" t="s">
        <v>86</v>
      </c>
      <c r="C6089" s="63">
        <v>51550.98</v>
      </c>
      <c r="D6089" s="64">
        <v>45877</v>
      </c>
      <c r="E6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090" spans="1:5" x14ac:dyDescent="0.45">
      <c r="A6090" s="61" t="s">
        <v>289</v>
      </c>
      <c r="B6090" s="62" t="s">
        <v>87</v>
      </c>
      <c r="C6090" s="63">
        <v>296930.05</v>
      </c>
      <c r="D6090" s="64">
        <v>45519</v>
      </c>
      <c r="E6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1" spans="1:5" x14ac:dyDescent="0.45">
      <c r="A6091" s="61" t="s">
        <v>289</v>
      </c>
      <c r="B6091" s="62" t="s">
        <v>88</v>
      </c>
      <c r="C6091" s="63">
        <v>75591.820000000007</v>
      </c>
      <c r="D6091" s="64">
        <v>45519</v>
      </c>
      <c r="E6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2" spans="1:5" x14ac:dyDescent="0.45">
      <c r="A6092" s="61" t="s">
        <v>289</v>
      </c>
      <c r="B6092" s="62" t="s">
        <v>296</v>
      </c>
      <c r="C6092" s="63">
        <v>4728.8</v>
      </c>
      <c r="D6092" s="64">
        <v>45596</v>
      </c>
      <c r="E6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3" spans="1:5" x14ac:dyDescent="0.45">
      <c r="A6093" s="61" t="s">
        <v>289</v>
      </c>
      <c r="B6093" s="62" t="s">
        <v>89</v>
      </c>
      <c r="C6093" s="63">
        <v>195993.67</v>
      </c>
      <c r="D6093" s="64">
        <v>45519</v>
      </c>
      <c r="E6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4" spans="1:5" x14ac:dyDescent="0.45">
      <c r="A6094" s="61" t="s">
        <v>289</v>
      </c>
      <c r="B6094" s="62" t="s">
        <v>90</v>
      </c>
      <c r="C6094" s="63">
        <v>49895.65</v>
      </c>
      <c r="D6094" s="64">
        <v>45519</v>
      </c>
      <c r="E6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5" spans="1:5" x14ac:dyDescent="0.45">
      <c r="A6095" s="61" t="s">
        <v>289</v>
      </c>
      <c r="B6095" s="62" t="s">
        <v>297</v>
      </c>
      <c r="C6095" s="63">
        <v>3121.32</v>
      </c>
      <c r="D6095" s="64">
        <v>45596</v>
      </c>
      <c r="E6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6" spans="1:5" x14ac:dyDescent="0.45">
      <c r="A6096" s="61" t="s">
        <v>289</v>
      </c>
      <c r="B6096" s="62" t="s">
        <v>91</v>
      </c>
      <c r="C6096" s="63">
        <v>199114.99</v>
      </c>
      <c r="D6096" s="64">
        <v>45762</v>
      </c>
      <c r="E6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7" spans="1:5" x14ac:dyDescent="0.45">
      <c r="A6097" s="61" t="s">
        <v>289</v>
      </c>
      <c r="B6097" s="62" t="s">
        <v>92</v>
      </c>
      <c r="C6097" s="63">
        <v>49895.65</v>
      </c>
      <c r="D6097" s="64">
        <v>45762</v>
      </c>
      <c r="E6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8" spans="1:5" x14ac:dyDescent="0.45">
      <c r="A6098" s="61" t="s">
        <v>289</v>
      </c>
      <c r="B6098" s="62" t="s">
        <v>93</v>
      </c>
      <c r="C6098" s="63">
        <v>1863814.88</v>
      </c>
      <c r="D6098" s="64">
        <v>45519</v>
      </c>
      <c r="E6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099" spans="1:5" x14ac:dyDescent="0.45">
      <c r="A6099" s="61" t="s">
        <v>289</v>
      </c>
      <c r="B6099" s="62" t="s">
        <v>94</v>
      </c>
      <c r="C6099" s="63">
        <v>474486</v>
      </c>
      <c r="D6099" s="64">
        <v>45519</v>
      </c>
      <c r="E6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0" spans="1:5" x14ac:dyDescent="0.45">
      <c r="A6100" s="61" t="s">
        <v>289</v>
      </c>
      <c r="B6100" s="62" t="s">
        <v>298</v>
      </c>
      <c r="C6100" s="63">
        <v>29682.44</v>
      </c>
      <c r="D6100" s="64">
        <v>45596</v>
      </c>
      <c r="E6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1" spans="1:5" x14ac:dyDescent="0.45">
      <c r="A6101" s="61" t="s">
        <v>289</v>
      </c>
      <c r="B6101" s="62" t="s">
        <v>95</v>
      </c>
      <c r="C6101" s="63">
        <v>25450.240000000002</v>
      </c>
      <c r="D6101" s="64">
        <v>45961</v>
      </c>
      <c r="E6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02" spans="1:5" x14ac:dyDescent="0.45">
      <c r="A6102" s="61" t="s">
        <v>289</v>
      </c>
      <c r="B6102" s="62" t="s">
        <v>96</v>
      </c>
      <c r="C6102" s="63">
        <v>6377.5</v>
      </c>
      <c r="D6102" s="64">
        <v>45961</v>
      </c>
      <c r="E6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03" spans="1:5" x14ac:dyDescent="0.45">
      <c r="A6103" s="61" t="s">
        <v>299</v>
      </c>
      <c r="B6103" s="62" t="s">
        <v>47</v>
      </c>
      <c r="C6103" s="63">
        <v>3189.61</v>
      </c>
      <c r="D6103" s="64">
        <v>45519</v>
      </c>
      <c r="E6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4" spans="1:5" x14ac:dyDescent="0.45">
      <c r="A6104" s="61" t="s">
        <v>299</v>
      </c>
      <c r="B6104" s="62" t="s">
        <v>49</v>
      </c>
      <c r="C6104" s="63">
        <v>3084.46</v>
      </c>
      <c r="D6104" s="64">
        <v>45519</v>
      </c>
      <c r="E6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5" spans="1:5" x14ac:dyDescent="0.45">
      <c r="A6105" s="61" t="s">
        <v>299</v>
      </c>
      <c r="B6105" s="62" t="s">
        <v>51</v>
      </c>
      <c r="C6105" s="63">
        <v>3084.46</v>
      </c>
      <c r="D6105" s="64">
        <v>45877</v>
      </c>
      <c r="E6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06" spans="1:5" x14ac:dyDescent="0.45">
      <c r="A6106" s="61" t="s">
        <v>299</v>
      </c>
      <c r="B6106" s="62" t="s">
        <v>53</v>
      </c>
      <c r="C6106" s="63">
        <v>3645.77</v>
      </c>
      <c r="D6106" s="64">
        <v>45519</v>
      </c>
      <c r="E6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7" spans="1:5" x14ac:dyDescent="0.45">
      <c r="A6107" s="61" t="s">
        <v>299</v>
      </c>
      <c r="B6107" s="62" t="s">
        <v>55</v>
      </c>
      <c r="C6107" s="63">
        <v>2858.07</v>
      </c>
      <c r="D6107" s="64">
        <v>45519</v>
      </c>
      <c r="E6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08" spans="1:5" x14ac:dyDescent="0.45">
      <c r="A6108" s="61" t="s">
        <v>299</v>
      </c>
      <c r="B6108" s="62" t="s">
        <v>57</v>
      </c>
      <c r="C6108" s="63">
        <v>5711.62</v>
      </c>
      <c r="D6108" s="64">
        <v>45877</v>
      </c>
      <c r="E6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09" spans="1:5" x14ac:dyDescent="0.45">
      <c r="A6109" s="61" t="s">
        <v>299</v>
      </c>
      <c r="B6109" s="62" t="s">
        <v>40</v>
      </c>
      <c r="C6109" s="63">
        <v>8531.8799999999992</v>
      </c>
      <c r="D6109" s="64">
        <v>44880</v>
      </c>
      <c r="E6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10" spans="1:5" x14ac:dyDescent="0.45">
      <c r="A6110" s="61" t="s">
        <v>299</v>
      </c>
      <c r="B6110" s="62" t="s">
        <v>41</v>
      </c>
      <c r="C6110" s="63">
        <v>8966.59</v>
      </c>
      <c r="D6110" s="64">
        <v>44925</v>
      </c>
      <c r="E6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11" spans="1:5" x14ac:dyDescent="0.45">
      <c r="A6111" s="61" t="s">
        <v>299</v>
      </c>
      <c r="B6111" s="62" t="s">
        <v>42</v>
      </c>
      <c r="C6111" s="63">
        <v>7555.93</v>
      </c>
      <c r="D6111" s="64">
        <v>45139</v>
      </c>
      <c r="E6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12" spans="1:5" x14ac:dyDescent="0.45">
      <c r="A6112" s="61" t="s">
        <v>299</v>
      </c>
      <c r="B6112" s="62" t="s">
        <v>43</v>
      </c>
      <c r="C6112" s="63">
        <v>9556.98</v>
      </c>
      <c r="D6112" s="64">
        <v>45504</v>
      </c>
      <c r="E6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13" spans="1:5" x14ac:dyDescent="0.45">
      <c r="A6113" s="61" t="s">
        <v>299</v>
      </c>
      <c r="B6113" s="62" t="s">
        <v>44</v>
      </c>
      <c r="C6113" s="63">
        <v>9556.98</v>
      </c>
      <c r="D6113" s="64">
        <v>45877</v>
      </c>
      <c r="E6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14" spans="1:5" x14ac:dyDescent="0.45">
      <c r="A6114" s="61" t="s">
        <v>299</v>
      </c>
      <c r="B6114" s="62" t="s">
        <v>45</v>
      </c>
      <c r="C6114" s="63">
        <v>4244.74</v>
      </c>
      <c r="D6114" s="64">
        <v>45412</v>
      </c>
      <c r="E6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15" spans="1:5" x14ac:dyDescent="0.45">
      <c r="A6115" s="61" t="s">
        <v>299</v>
      </c>
      <c r="B6115" s="62" t="s">
        <v>66</v>
      </c>
      <c r="C6115" s="63">
        <v>3037.4</v>
      </c>
      <c r="D6115" s="64">
        <v>44985</v>
      </c>
      <c r="E6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16" spans="1:5" x14ac:dyDescent="0.45">
      <c r="A6116" s="61" t="s">
        <v>299</v>
      </c>
      <c r="B6116" s="62" t="s">
        <v>68</v>
      </c>
      <c r="C6116" s="63">
        <v>7086.33</v>
      </c>
      <c r="D6116" s="64">
        <v>44985</v>
      </c>
      <c r="E6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17" spans="1:5" x14ac:dyDescent="0.45">
      <c r="A6117" s="61" t="s">
        <v>299</v>
      </c>
      <c r="B6117" s="62" t="s">
        <v>70</v>
      </c>
      <c r="C6117" s="63">
        <v>5331.43</v>
      </c>
      <c r="D6117" s="64">
        <v>45127</v>
      </c>
      <c r="E6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18" spans="1:5" x14ac:dyDescent="0.45">
      <c r="A6118" s="61" t="s">
        <v>299</v>
      </c>
      <c r="B6118" s="62" t="s">
        <v>72</v>
      </c>
      <c r="C6118" s="63">
        <v>8353.66</v>
      </c>
      <c r="D6118" s="64">
        <v>45488</v>
      </c>
      <c r="E6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19" spans="1:5" x14ac:dyDescent="0.45">
      <c r="A6119" s="61" t="s">
        <v>299</v>
      </c>
      <c r="B6119" s="62" t="s">
        <v>74</v>
      </c>
      <c r="C6119" s="63">
        <v>9243.06</v>
      </c>
      <c r="D6119" s="64">
        <v>45853</v>
      </c>
      <c r="E6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0" spans="1:5" x14ac:dyDescent="0.45">
      <c r="A6120" s="61" t="s">
        <v>299</v>
      </c>
      <c r="B6120" s="62" t="s">
        <v>76</v>
      </c>
      <c r="C6120" s="63">
        <v>1205.6199999999999</v>
      </c>
      <c r="D6120" s="64">
        <v>45853</v>
      </c>
      <c r="E6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1" spans="1:5" x14ac:dyDescent="0.45">
      <c r="A6121" s="61" t="s">
        <v>299</v>
      </c>
      <c r="B6121" s="62" t="s">
        <v>78</v>
      </c>
      <c r="C6121" s="63">
        <v>1146.9100000000001</v>
      </c>
      <c r="D6121" s="64">
        <v>45853</v>
      </c>
      <c r="E6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2" spans="1:5" x14ac:dyDescent="0.45">
      <c r="A6122" s="61" t="s">
        <v>299</v>
      </c>
      <c r="B6122" s="62" t="s">
        <v>80</v>
      </c>
      <c r="C6122" s="63">
        <v>2302.56</v>
      </c>
      <c r="D6122" s="64">
        <v>45546</v>
      </c>
      <c r="E6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3" spans="1:5" x14ac:dyDescent="0.45">
      <c r="A6123" s="61" t="s">
        <v>299</v>
      </c>
      <c r="B6123" s="62" t="s">
        <v>81</v>
      </c>
      <c r="C6123" s="63">
        <v>2897.29</v>
      </c>
      <c r="D6123" s="64">
        <v>45519</v>
      </c>
      <c r="E6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4" spans="1:5" x14ac:dyDescent="0.45">
      <c r="A6124" s="61" t="s">
        <v>299</v>
      </c>
      <c r="B6124" s="62" t="s">
        <v>83</v>
      </c>
      <c r="C6124" s="63">
        <v>2808.99</v>
      </c>
      <c r="D6124" s="64">
        <v>45519</v>
      </c>
      <c r="E6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5" spans="1:5" x14ac:dyDescent="0.45">
      <c r="A6125" s="61" t="s">
        <v>299</v>
      </c>
      <c r="B6125" s="62" t="s">
        <v>85</v>
      </c>
      <c r="C6125" s="63">
        <v>2808.99</v>
      </c>
      <c r="D6125" s="64">
        <v>45877</v>
      </c>
      <c r="E6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26" spans="1:5" x14ac:dyDescent="0.45">
      <c r="A6126" s="61" t="s">
        <v>299</v>
      </c>
      <c r="B6126" s="62" t="s">
        <v>87</v>
      </c>
      <c r="C6126" s="63">
        <v>4277.33</v>
      </c>
      <c r="D6126" s="64">
        <v>45519</v>
      </c>
      <c r="E6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7" spans="1:5" x14ac:dyDescent="0.45">
      <c r="A6127" s="61" t="s">
        <v>299</v>
      </c>
      <c r="B6127" s="62" t="s">
        <v>89</v>
      </c>
      <c r="C6127" s="63">
        <v>2823.32</v>
      </c>
      <c r="D6127" s="64">
        <v>45519</v>
      </c>
      <c r="E6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8" spans="1:5" x14ac:dyDescent="0.45">
      <c r="A6128" s="61" t="s">
        <v>299</v>
      </c>
      <c r="B6128" s="62" t="s">
        <v>91</v>
      </c>
      <c r="C6128" s="63">
        <v>2823.32</v>
      </c>
      <c r="D6128" s="64">
        <v>45762</v>
      </c>
      <c r="E6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29" spans="1:5" x14ac:dyDescent="0.45">
      <c r="A6129" s="61" t="s">
        <v>299</v>
      </c>
      <c r="B6129" s="62" t="s">
        <v>93</v>
      </c>
      <c r="C6129" s="63">
        <v>26848.57</v>
      </c>
      <c r="D6129" s="64">
        <v>45519</v>
      </c>
      <c r="E6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0" spans="1:5" x14ac:dyDescent="0.45">
      <c r="A6130" s="61" t="s">
        <v>299</v>
      </c>
      <c r="B6130" s="62" t="s">
        <v>95</v>
      </c>
      <c r="C6130" s="63">
        <v>360.87</v>
      </c>
      <c r="D6130" s="64">
        <v>45961</v>
      </c>
      <c r="E6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31" spans="1:5" x14ac:dyDescent="0.45">
      <c r="A6131" s="61" t="s">
        <v>300</v>
      </c>
      <c r="B6131" s="62" t="s">
        <v>47</v>
      </c>
      <c r="C6131" s="63">
        <v>13857.44</v>
      </c>
      <c r="D6131" s="64">
        <v>45519</v>
      </c>
      <c r="E6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2" spans="1:5" x14ac:dyDescent="0.45">
      <c r="A6132" s="61" t="s">
        <v>300</v>
      </c>
      <c r="B6132" s="62" t="s">
        <v>49</v>
      </c>
      <c r="C6132" s="63">
        <v>13400.63</v>
      </c>
      <c r="D6132" s="64">
        <v>45519</v>
      </c>
      <c r="E6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3" spans="1:5" x14ac:dyDescent="0.45">
      <c r="A6133" s="61" t="s">
        <v>300</v>
      </c>
      <c r="B6133" s="62" t="s">
        <v>51</v>
      </c>
      <c r="C6133" s="63">
        <v>13400.63</v>
      </c>
      <c r="D6133" s="64">
        <v>45877</v>
      </c>
      <c r="E6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34" spans="1:5" x14ac:dyDescent="0.45">
      <c r="A6134" s="61" t="s">
        <v>300</v>
      </c>
      <c r="B6134" s="62" t="s">
        <v>53</v>
      </c>
      <c r="C6134" s="63">
        <v>15839.27</v>
      </c>
      <c r="D6134" s="64">
        <v>45519</v>
      </c>
      <c r="E6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5" spans="1:5" x14ac:dyDescent="0.45">
      <c r="A6135" s="61" t="s">
        <v>300</v>
      </c>
      <c r="B6135" s="62" t="s">
        <v>55</v>
      </c>
      <c r="C6135" s="63">
        <v>12417.06</v>
      </c>
      <c r="D6135" s="64">
        <v>45519</v>
      </c>
      <c r="E6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36" spans="1:5" x14ac:dyDescent="0.45">
      <c r="A6136" s="61" t="s">
        <v>300</v>
      </c>
      <c r="B6136" s="62" t="s">
        <v>57</v>
      </c>
      <c r="C6136" s="63">
        <v>24814.45</v>
      </c>
      <c r="D6136" s="64">
        <v>45877</v>
      </c>
      <c r="E6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37" spans="1:5" x14ac:dyDescent="0.45">
      <c r="A6137" s="61" t="s">
        <v>300</v>
      </c>
      <c r="B6137" s="62" t="s">
        <v>40</v>
      </c>
      <c r="C6137" s="63">
        <v>37067.25</v>
      </c>
      <c r="D6137" s="64">
        <v>44880</v>
      </c>
      <c r="E6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38" spans="1:5" x14ac:dyDescent="0.45">
      <c r="A6138" s="61" t="s">
        <v>300</v>
      </c>
      <c r="B6138" s="62" t="s">
        <v>41</v>
      </c>
      <c r="C6138" s="63">
        <v>38955.879999999997</v>
      </c>
      <c r="D6138" s="64">
        <v>44925</v>
      </c>
      <c r="E6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39" spans="1:5" x14ac:dyDescent="0.45">
      <c r="A6139" s="61" t="s">
        <v>300</v>
      </c>
      <c r="B6139" s="62" t="s">
        <v>42</v>
      </c>
      <c r="C6139" s="63">
        <v>32827.19</v>
      </c>
      <c r="D6139" s="64">
        <v>45139</v>
      </c>
      <c r="E6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40" spans="1:5" x14ac:dyDescent="0.45">
      <c r="A6140" s="61" t="s">
        <v>300</v>
      </c>
      <c r="B6140" s="62" t="s">
        <v>43</v>
      </c>
      <c r="C6140" s="63">
        <v>41520.83</v>
      </c>
      <c r="D6140" s="64">
        <v>45504</v>
      </c>
      <c r="E6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41" spans="1:5" x14ac:dyDescent="0.45">
      <c r="A6141" s="61" t="s">
        <v>300</v>
      </c>
      <c r="B6141" s="62" t="s">
        <v>44</v>
      </c>
      <c r="C6141" s="63">
        <v>41520.83</v>
      </c>
      <c r="D6141" s="64">
        <v>45877</v>
      </c>
      <c r="E6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42" spans="1:5" x14ac:dyDescent="0.45">
      <c r="A6142" s="61" t="s">
        <v>300</v>
      </c>
      <c r="B6142" s="62" t="s">
        <v>45</v>
      </c>
      <c r="C6142" s="63">
        <v>18441.509999999998</v>
      </c>
      <c r="D6142" s="64">
        <v>45412</v>
      </c>
      <c r="E6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43" spans="1:5" x14ac:dyDescent="0.45">
      <c r="A6143" s="61" t="s">
        <v>300</v>
      </c>
      <c r="B6143" s="62" t="s">
        <v>72</v>
      </c>
      <c r="C6143" s="63">
        <v>36292.980000000003</v>
      </c>
      <c r="D6143" s="64">
        <v>45488</v>
      </c>
      <c r="E6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44" spans="1:5" x14ac:dyDescent="0.45">
      <c r="A6144" s="61" t="s">
        <v>300</v>
      </c>
      <c r="B6144" s="62" t="s">
        <v>74</v>
      </c>
      <c r="C6144" s="63">
        <v>40157</v>
      </c>
      <c r="D6144" s="64">
        <v>45853</v>
      </c>
      <c r="E6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45" spans="1:5" x14ac:dyDescent="0.45">
      <c r="A6145" s="61" t="s">
        <v>300</v>
      </c>
      <c r="B6145" s="62" t="s">
        <v>76</v>
      </c>
      <c r="C6145" s="63">
        <v>5237.8900000000003</v>
      </c>
      <c r="D6145" s="64">
        <v>45853</v>
      </c>
      <c r="E6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46" spans="1:5" x14ac:dyDescent="0.45">
      <c r="A6146" s="61" t="s">
        <v>300</v>
      </c>
      <c r="B6146" s="62" t="s">
        <v>78</v>
      </c>
      <c r="C6146" s="63">
        <v>4982.83</v>
      </c>
      <c r="D6146" s="64">
        <v>45853</v>
      </c>
      <c r="E6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47" spans="1:5" x14ac:dyDescent="0.45">
      <c r="A6147" s="61" t="s">
        <v>300</v>
      </c>
      <c r="B6147" s="62" t="s">
        <v>80</v>
      </c>
      <c r="C6147" s="63">
        <v>10003.59</v>
      </c>
      <c r="D6147" s="64">
        <v>45546</v>
      </c>
      <c r="E6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48" spans="1:5" x14ac:dyDescent="0.45">
      <c r="A6148" s="61" t="s">
        <v>300</v>
      </c>
      <c r="B6148" s="62" t="s">
        <v>81</v>
      </c>
      <c r="C6148" s="63">
        <v>12587.46</v>
      </c>
      <c r="D6148" s="64">
        <v>45519</v>
      </c>
      <c r="E6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49" spans="1:5" x14ac:dyDescent="0.45">
      <c r="A6149" s="61" t="s">
        <v>300</v>
      </c>
      <c r="B6149" s="62" t="s">
        <v>83</v>
      </c>
      <c r="C6149" s="63">
        <v>12203.83</v>
      </c>
      <c r="D6149" s="64">
        <v>45519</v>
      </c>
      <c r="E6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0" spans="1:5" x14ac:dyDescent="0.45">
      <c r="A6150" s="61" t="s">
        <v>300</v>
      </c>
      <c r="B6150" s="62" t="s">
        <v>85</v>
      </c>
      <c r="C6150" s="63">
        <v>12203.83</v>
      </c>
      <c r="D6150" s="64">
        <v>45877</v>
      </c>
      <c r="E6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51" spans="1:5" x14ac:dyDescent="0.45">
      <c r="A6151" s="61" t="s">
        <v>300</v>
      </c>
      <c r="B6151" s="62" t="s">
        <v>87</v>
      </c>
      <c r="C6151" s="63">
        <v>18583.099999999999</v>
      </c>
      <c r="D6151" s="64">
        <v>45519</v>
      </c>
      <c r="E6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2" spans="1:5" x14ac:dyDescent="0.45">
      <c r="A6152" s="61" t="s">
        <v>300</v>
      </c>
      <c r="B6152" s="62" t="s">
        <v>89</v>
      </c>
      <c r="C6152" s="63">
        <v>12266.09</v>
      </c>
      <c r="D6152" s="64">
        <v>45519</v>
      </c>
      <c r="E6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3" spans="1:5" x14ac:dyDescent="0.45">
      <c r="A6153" s="61" t="s">
        <v>300</v>
      </c>
      <c r="B6153" s="62" t="s">
        <v>91</v>
      </c>
      <c r="C6153" s="63">
        <v>12266.09</v>
      </c>
      <c r="D6153" s="64">
        <v>45762</v>
      </c>
      <c r="E6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4" spans="1:5" x14ac:dyDescent="0.45">
      <c r="A6154" s="61" t="s">
        <v>300</v>
      </c>
      <c r="B6154" s="62" t="s">
        <v>93</v>
      </c>
      <c r="C6154" s="63">
        <v>116645.16</v>
      </c>
      <c r="D6154" s="64">
        <v>45519</v>
      </c>
      <c r="E6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5" spans="1:5" x14ac:dyDescent="0.45">
      <c r="A6155" s="61" t="s">
        <v>300</v>
      </c>
      <c r="B6155" s="62" t="s">
        <v>95</v>
      </c>
      <c r="C6155" s="63">
        <v>1567.81</v>
      </c>
      <c r="D6155" s="64">
        <v>45961</v>
      </c>
      <c r="E6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56" spans="1:5" x14ac:dyDescent="0.45">
      <c r="A6156" s="61" t="s">
        <v>301</v>
      </c>
      <c r="B6156" s="62" t="s">
        <v>47</v>
      </c>
      <c r="C6156" s="63">
        <v>42146.12</v>
      </c>
      <c r="D6156" s="64">
        <v>45519</v>
      </c>
      <c r="E6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7" spans="1:5" x14ac:dyDescent="0.45">
      <c r="A6157" s="61" t="s">
        <v>301</v>
      </c>
      <c r="B6157" s="62" t="s">
        <v>48</v>
      </c>
      <c r="C6157" s="63">
        <v>11472.93</v>
      </c>
      <c r="D6157" s="64">
        <v>45519</v>
      </c>
      <c r="E6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8" spans="1:5" x14ac:dyDescent="0.45">
      <c r="A6158" s="61" t="s">
        <v>301</v>
      </c>
      <c r="B6158" s="62" t="s">
        <v>49</v>
      </c>
      <c r="C6158" s="63">
        <v>40756.79</v>
      </c>
      <c r="D6158" s="64">
        <v>45519</v>
      </c>
      <c r="E6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59" spans="1:5" x14ac:dyDescent="0.45">
      <c r="A6159" s="61" t="s">
        <v>301</v>
      </c>
      <c r="B6159" s="62" t="s">
        <v>50</v>
      </c>
      <c r="C6159" s="63">
        <v>11094.73</v>
      </c>
      <c r="D6159" s="64">
        <v>45519</v>
      </c>
      <c r="E6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0" spans="1:5" x14ac:dyDescent="0.45">
      <c r="A6160" s="61" t="s">
        <v>301</v>
      </c>
      <c r="B6160" s="62" t="s">
        <v>51</v>
      </c>
      <c r="C6160" s="63">
        <v>40756.79</v>
      </c>
      <c r="D6160" s="64">
        <v>45877</v>
      </c>
      <c r="E6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61" spans="1:5" x14ac:dyDescent="0.45">
      <c r="A6161" s="61" t="s">
        <v>301</v>
      </c>
      <c r="B6161" s="62" t="s">
        <v>52</v>
      </c>
      <c r="C6161" s="63">
        <v>11094.73</v>
      </c>
      <c r="D6161" s="64">
        <v>45877</v>
      </c>
      <c r="E6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62" spans="1:5" x14ac:dyDescent="0.45">
      <c r="A6162" s="61" t="s">
        <v>301</v>
      </c>
      <c r="B6162" s="62" t="s">
        <v>53</v>
      </c>
      <c r="C6162" s="63">
        <v>48173.68</v>
      </c>
      <c r="D6162" s="64">
        <v>45519</v>
      </c>
      <c r="E6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3" spans="1:5" x14ac:dyDescent="0.45">
      <c r="A6163" s="61" t="s">
        <v>301</v>
      </c>
      <c r="B6163" s="62" t="s">
        <v>54</v>
      </c>
      <c r="C6163" s="63">
        <v>12628.22</v>
      </c>
      <c r="D6163" s="64">
        <v>45519</v>
      </c>
      <c r="E6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4" spans="1:5" x14ac:dyDescent="0.45">
      <c r="A6164" s="61" t="s">
        <v>301</v>
      </c>
      <c r="B6164" s="62" t="s">
        <v>55</v>
      </c>
      <c r="C6164" s="63">
        <v>37765.35</v>
      </c>
      <c r="D6164" s="64">
        <v>45519</v>
      </c>
      <c r="E6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5" spans="1:5" x14ac:dyDescent="0.45">
      <c r="A6165" s="61" t="s">
        <v>301</v>
      </c>
      <c r="B6165" s="62" t="s">
        <v>56</v>
      </c>
      <c r="C6165" s="63">
        <v>9899.7900000000009</v>
      </c>
      <c r="D6165" s="64">
        <v>45519</v>
      </c>
      <c r="E6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66" spans="1:5" x14ac:dyDescent="0.45">
      <c r="A6166" s="61" t="s">
        <v>301</v>
      </c>
      <c r="B6166" s="62" t="s">
        <v>57</v>
      </c>
      <c r="C6166" s="63">
        <v>75470.850000000006</v>
      </c>
      <c r="D6166" s="64">
        <v>45877</v>
      </c>
      <c r="E6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67" spans="1:5" x14ac:dyDescent="0.45">
      <c r="A6167" s="61" t="s">
        <v>301</v>
      </c>
      <c r="B6167" s="62" t="s">
        <v>58</v>
      </c>
      <c r="C6167" s="63">
        <v>19783.89</v>
      </c>
      <c r="D6167" s="64">
        <v>45877</v>
      </c>
      <c r="E6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68" spans="1:5" x14ac:dyDescent="0.45">
      <c r="A6168" s="61" t="s">
        <v>301</v>
      </c>
      <c r="B6168" s="62" t="s">
        <v>40</v>
      </c>
      <c r="C6168" s="63">
        <v>112736.64</v>
      </c>
      <c r="D6168" s="64">
        <v>44880</v>
      </c>
      <c r="E6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69" spans="1:5" x14ac:dyDescent="0.45">
      <c r="A6169" s="61" t="s">
        <v>301</v>
      </c>
      <c r="B6169" s="62" t="s">
        <v>59</v>
      </c>
      <c r="C6169" s="63">
        <v>25284.05</v>
      </c>
      <c r="D6169" s="64">
        <v>44880</v>
      </c>
      <c r="E6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70" spans="1:5" x14ac:dyDescent="0.45">
      <c r="A6170" s="61" t="s">
        <v>301</v>
      </c>
      <c r="B6170" s="62" t="s">
        <v>41</v>
      </c>
      <c r="C6170" s="63">
        <v>118480.71</v>
      </c>
      <c r="D6170" s="64">
        <v>44925</v>
      </c>
      <c r="E6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71" spans="1:5" x14ac:dyDescent="0.45">
      <c r="A6171" s="61" t="s">
        <v>301</v>
      </c>
      <c r="B6171" s="62" t="s">
        <v>60</v>
      </c>
      <c r="C6171" s="63">
        <v>26572.3</v>
      </c>
      <c r="D6171" s="64">
        <v>44925</v>
      </c>
      <c r="E6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72" spans="1:5" x14ac:dyDescent="0.45">
      <c r="A6172" s="61" t="s">
        <v>301</v>
      </c>
      <c r="B6172" s="62" t="s">
        <v>42</v>
      </c>
      <c r="C6172" s="63">
        <v>99840.87</v>
      </c>
      <c r="D6172" s="64">
        <v>45140</v>
      </c>
      <c r="E6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73" spans="1:5" x14ac:dyDescent="0.45">
      <c r="A6173" s="61" t="s">
        <v>301</v>
      </c>
      <c r="B6173" s="62" t="s">
        <v>61</v>
      </c>
      <c r="C6173" s="63">
        <v>22391.85</v>
      </c>
      <c r="D6173" s="64">
        <v>45140</v>
      </c>
      <c r="E6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74" spans="1:5" x14ac:dyDescent="0.45">
      <c r="A6174" s="61" t="s">
        <v>301</v>
      </c>
      <c r="B6174" s="62" t="s">
        <v>43</v>
      </c>
      <c r="C6174" s="63">
        <v>126281.78</v>
      </c>
      <c r="D6174" s="64">
        <v>45504</v>
      </c>
      <c r="E6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75" spans="1:5" x14ac:dyDescent="0.45">
      <c r="A6175" s="61" t="s">
        <v>301</v>
      </c>
      <c r="B6175" s="62" t="s">
        <v>62</v>
      </c>
      <c r="C6175" s="63">
        <v>1973.06</v>
      </c>
      <c r="D6175" s="64">
        <v>45504</v>
      </c>
      <c r="E6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76" spans="1:5" x14ac:dyDescent="0.45">
      <c r="A6176" s="61" t="s">
        <v>301</v>
      </c>
      <c r="B6176" s="62" t="s">
        <v>63</v>
      </c>
      <c r="C6176" s="63">
        <v>19297.47</v>
      </c>
      <c r="D6176" s="64">
        <v>45504</v>
      </c>
      <c r="E6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77" spans="1:5" x14ac:dyDescent="0.45">
      <c r="A6177" s="61" t="s">
        <v>301</v>
      </c>
      <c r="B6177" s="62" t="s">
        <v>44</v>
      </c>
      <c r="C6177" s="63">
        <v>126281.78</v>
      </c>
      <c r="D6177" s="64">
        <v>45877</v>
      </c>
      <c r="E6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78" spans="1:5" x14ac:dyDescent="0.45">
      <c r="A6178" s="61" t="s">
        <v>301</v>
      </c>
      <c r="B6178" s="62" t="s">
        <v>64</v>
      </c>
      <c r="C6178" s="63">
        <v>28321.89</v>
      </c>
      <c r="D6178" s="64">
        <v>45877</v>
      </c>
      <c r="E6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179" spans="1:5" x14ac:dyDescent="0.45">
      <c r="A6179" s="61" t="s">
        <v>301</v>
      </c>
      <c r="B6179" s="62" t="s">
        <v>45</v>
      </c>
      <c r="C6179" s="63">
        <v>56088.160000000003</v>
      </c>
      <c r="D6179" s="64">
        <v>45412</v>
      </c>
      <c r="E6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80" spans="1:5" x14ac:dyDescent="0.45">
      <c r="A6180" s="61" t="s">
        <v>301</v>
      </c>
      <c r="B6180" s="62" t="s">
        <v>65</v>
      </c>
      <c r="C6180" s="63">
        <v>12579.19</v>
      </c>
      <c r="D6180" s="64">
        <v>45412</v>
      </c>
      <c r="E6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81" spans="1:5" x14ac:dyDescent="0.45">
      <c r="A6181" s="61" t="s">
        <v>301</v>
      </c>
      <c r="B6181" s="62" t="s">
        <v>66</v>
      </c>
      <c r="C6181" s="63">
        <v>40134.97</v>
      </c>
      <c r="D6181" s="64">
        <v>44985</v>
      </c>
      <c r="E6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2" spans="1:5" x14ac:dyDescent="0.45">
      <c r="A6182" s="61" t="s">
        <v>301</v>
      </c>
      <c r="B6182" s="62" t="s">
        <v>67</v>
      </c>
      <c r="C6182" s="63">
        <v>9001.2800000000007</v>
      </c>
      <c r="D6182" s="64">
        <v>44985</v>
      </c>
      <c r="E6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3" spans="1:5" x14ac:dyDescent="0.45">
      <c r="A6183" s="61" t="s">
        <v>301</v>
      </c>
      <c r="B6183" s="62" t="s">
        <v>68</v>
      </c>
      <c r="C6183" s="63">
        <v>93635.69</v>
      </c>
      <c r="D6183" s="64">
        <v>44985</v>
      </c>
      <c r="E6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4" spans="1:5" x14ac:dyDescent="0.45">
      <c r="A6184" s="61" t="s">
        <v>301</v>
      </c>
      <c r="B6184" s="62" t="s">
        <v>69</v>
      </c>
      <c r="C6184" s="63">
        <v>21000.18</v>
      </c>
      <c r="D6184" s="64">
        <v>44985</v>
      </c>
      <c r="E6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5" spans="1:5" x14ac:dyDescent="0.45">
      <c r="A6185" s="61" t="s">
        <v>301</v>
      </c>
      <c r="B6185" s="62" t="s">
        <v>70</v>
      </c>
      <c r="C6185" s="63">
        <v>70447.289999999994</v>
      </c>
      <c r="D6185" s="64">
        <v>45127</v>
      </c>
      <c r="E6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6" spans="1:5" x14ac:dyDescent="0.45">
      <c r="A6186" s="61" t="s">
        <v>301</v>
      </c>
      <c r="B6186" s="62" t="s">
        <v>71</v>
      </c>
      <c r="C6186" s="63">
        <v>15799.59</v>
      </c>
      <c r="D6186" s="64">
        <v>45127</v>
      </c>
      <c r="E6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187" spans="1:5" x14ac:dyDescent="0.45">
      <c r="A6187" s="61" t="s">
        <v>301</v>
      </c>
      <c r="B6187" s="62" t="s">
        <v>72</v>
      </c>
      <c r="C6187" s="63">
        <v>110381.75</v>
      </c>
      <c r="D6187" s="64">
        <v>45488</v>
      </c>
      <c r="E6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88" spans="1:5" x14ac:dyDescent="0.45">
      <c r="A6188" s="61" t="s">
        <v>301</v>
      </c>
      <c r="B6188" s="62" t="s">
        <v>73</v>
      </c>
      <c r="C6188" s="63">
        <v>24755.9</v>
      </c>
      <c r="D6188" s="64">
        <v>45488</v>
      </c>
      <c r="E6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189" spans="1:5" x14ac:dyDescent="0.45">
      <c r="A6189" s="61" t="s">
        <v>301</v>
      </c>
      <c r="B6189" s="62" t="s">
        <v>74</v>
      </c>
      <c r="C6189" s="63">
        <v>122133.81</v>
      </c>
      <c r="D6189" s="64">
        <v>45853</v>
      </c>
      <c r="E6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0" spans="1:5" x14ac:dyDescent="0.45">
      <c r="A6190" s="61" t="s">
        <v>301</v>
      </c>
      <c r="B6190" s="62" t="s">
        <v>75</v>
      </c>
      <c r="C6190" s="63">
        <v>27391.599999999999</v>
      </c>
      <c r="D6190" s="64">
        <v>45853</v>
      </c>
      <c r="E6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1" spans="1:5" x14ac:dyDescent="0.45">
      <c r="A6191" s="61" t="s">
        <v>301</v>
      </c>
      <c r="B6191" s="62" t="s">
        <v>76</v>
      </c>
      <c r="C6191" s="63">
        <v>15930.55</v>
      </c>
      <c r="D6191" s="64">
        <v>45853</v>
      </c>
      <c r="E6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2" spans="1:5" x14ac:dyDescent="0.45">
      <c r="A6192" s="61" t="s">
        <v>301</v>
      </c>
      <c r="B6192" s="62" t="s">
        <v>77</v>
      </c>
      <c r="C6192" s="63">
        <v>4176.03</v>
      </c>
      <c r="D6192" s="64">
        <v>45853</v>
      </c>
      <c r="E6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3" spans="1:5" x14ac:dyDescent="0.45">
      <c r="A6193" s="61" t="s">
        <v>301</v>
      </c>
      <c r="B6193" s="62" t="s">
        <v>78</v>
      </c>
      <c r="C6193" s="63">
        <v>15154.82</v>
      </c>
      <c r="D6193" s="64">
        <v>45853</v>
      </c>
      <c r="E6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4" spans="1:5" x14ac:dyDescent="0.45">
      <c r="A6194" s="61" t="s">
        <v>301</v>
      </c>
      <c r="B6194" s="62" t="s">
        <v>79</v>
      </c>
      <c r="C6194" s="63">
        <v>3972.68</v>
      </c>
      <c r="D6194" s="64">
        <v>45853</v>
      </c>
      <c r="E6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5" spans="1:5" x14ac:dyDescent="0.45">
      <c r="A6195" s="61" t="s">
        <v>301</v>
      </c>
      <c r="B6195" s="62" t="s">
        <v>80</v>
      </c>
      <c r="C6195" s="63">
        <v>38400.589999999997</v>
      </c>
      <c r="D6195" s="64">
        <v>45541</v>
      </c>
      <c r="E6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6" spans="1:5" x14ac:dyDescent="0.45">
      <c r="A6196" s="61" t="s">
        <v>301</v>
      </c>
      <c r="B6196" s="62" t="s">
        <v>81</v>
      </c>
      <c r="C6196" s="63">
        <v>38283.599999999999</v>
      </c>
      <c r="D6196" s="64">
        <v>45519</v>
      </c>
      <c r="E6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7" spans="1:5" x14ac:dyDescent="0.45">
      <c r="A6197" s="61" t="s">
        <v>301</v>
      </c>
      <c r="B6197" s="62" t="s">
        <v>82</v>
      </c>
      <c r="C6197" s="63">
        <v>10421.48</v>
      </c>
      <c r="D6197" s="64">
        <v>45519</v>
      </c>
      <c r="E6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8" spans="1:5" x14ac:dyDescent="0.45">
      <c r="A6198" s="61" t="s">
        <v>301</v>
      </c>
      <c r="B6198" s="62" t="s">
        <v>83</v>
      </c>
      <c r="C6198" s="63">
        <v>37116.82</v>
      </c>
      <c r="D6198" s="64">
        <v>45519</v>
      </c>
      <c r="E6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199" spans="1:5" x14ac:dyDescent="0.45">
      <c r="A6199" s="61" t="s">
        <v>301</v>
      </c>
      <c r="B6199" s="62" t="s">
        <v>84</v>
      </c>
      <c r="C6199" s="63">
        <v>10103.86</v>
      </c>
      <c r="D6199" s="64">
        <v>45519</v>
      </c>
      <c r="E6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0" spans="1:5" x14ac:dyDescent="0.45">
      <c r="A6200" s="61" t="s">
        <v>301</v>
      </c>
      <c r="B6200" s="62" t="s">
        <v>85</v>
      </c>
      <c r="C6200" s="63">
        <v>37116.82</v>
      </c>
      <c r="D6200" s="64">
        <v>45877</v>
      </c>
      <c r="E6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01" spans="1:5" x14ac:dyDescent="0.45">
      <c r="A6201" s="61" t="s">
        <v>301</v>
      </c>
      <c r="B6201" s="62" t="s">
        <v>86</v>
      </c>
      <c r="C6201" s="63">
        <v>10103.86</v>
      </c>
      <c r="D6201" s="64">
        <v>45877</v>
      </c>
      <c r="E6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02" spans="1:5" x14ac:dyDescent="0.45">
      <c r="A6202" s="61" t="s">
        <v>301</v>
      </c>
      <c r="B6202" s="62" t="s">
        <v>87</v>
      </c>
      <c r="C6202" s="63">
        <v>56518.78</v>
      </c>
      <c r="D6202" s="64">
        <v>45519</v>
      </c>
      <c r="E6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3" spans="1:5" x14ac:dyDescent="0.45">
      <c r="A6203" s="61" t="s">
        <v>301</v>
      </c>
      <c r="B6203" s="62" t="s">
        <v>88</v>
      </c>
      <c r="C6203" s="63">
        <v>14815.81</v>
      </c>
      <c r="D6203" s="64">
        <v>45519</v>
      </c>
      <c r="E6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4" spans="1:5" x14ac:dyDescent="0.45">
      <c r="A6204" s="61" t="s">
        <v>301</v>
      </c>
      <c r="B6204" s="62" t="s">
        <v>89</v>
      </c>
      <c r="C6204" s="63">
        <v>37306.17</v>
      </c>
      <c r="D6204" s="64">
        <v>45519</v>
      </c>
      <c r="E6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5" spans="1:5" x14ac:dyDescent="0.45">
      <c r="A6205" s="61" t="s">
        <v>301</v>
      </c>
      <c r="B6205" s="62" t="s">
        <v>90</v>
      </c>
      <c r="C6205" s="63">
        <v>9779.42</v>
      </c>
      <c r="D6205" s="64">
        <v>45519</v>
      </c>
      <c r="E6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6" spans="1:5" x14ac:dyDescent="0.45">
      <c r="A6206" s="61" t="s">
        <v>301</v>
      </c>
      <c r="B6206" s="62" t="s">
        <v>91</v>
      </c>
      <c r="C6206" s="63">
        <v>37306.17</v>
      </c>
      <c r="D6206" s="64">
        <v>45762</v>
      </c>
      <c r="E6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7" spans="1:5" x14ac:dyDescent="0.45">
      <c r="A6207" s="61" t="s">
        <v>301</v>
      </c>
      <c r="B6207" s="62" t="s">
        <v>92</v>
      </c>
      <c r="C6207" s="63">
        <v>9779.42</v>
      </c>
      <c r="D6207" s="64">
        <v>45762</v>
      </c>
      <c r="E6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8" spans="1:5" x14ac:dyDescent="0.45">
      <c r="A6208" s="61" t="s">
        <v>301</v>
      </c>
      <c r="B6208" s="62" t="s">
        <v>93</v>
      </c>
      <c r="C6208" s="63">
        <v>354765.51</v>
      </c>
      <c r="D6208" s="64">
        <v>45519</v>
      </c>
      <c r="E6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09" spans="1:5" x14ac:dyDescent="0.45">
      <c r="A6209" s="61" t="s">
        <v>301</v>
      </c>
      <c r="B6209" s="62" t="s">
        <v>94</v>
      </c>
      <c r="C6209" s="63">
        <v>92998.06</v>
      </c>
      <c r="D6209" s="64">
        <v>45519</v>
      </c>
      <c r="E6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0" spans="1:5" x14ac:dyDescent="0.45">
      <c r="A6210" s="61" t="s">
        <v>301</v>
      </c>
      <c r="B6210" s="62" t="s">
        <v>95</v>
      </c>
      <c r="C6210" s="63">
        <v>4768.3500000000004</v>
      </c>
      <c r="D6210" s="64">
        <v>45961</v>
      </c>
      <c r="E6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11" spans="1:5" x14ac:dyDescent="0.45">
      <c r="A6211" s="61" t="s">
        <v>301</v>
      </c>
      <c r="B6211" s="62" t="s">
        <v>96</v>
      </c>
      <c r="C6211" s="63">
        <v>1249.97</v>
      </c>
      <c r="D6211" s="64">
        <v>45961</v>
      </c>
      <c r="E6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12" spans="1:5" x14ac:dyDescent="0.45">
      <c r="A6212" s="61" t="s">
        <v>302</v>
      </c>
      <c r="B6212" s="62" t="s">
        <v>47</v>
      </c>
      <c r="C6212" s="63">
        <v>22788.080000000002</v>
      </c>
      <c r="D6212" s="64">
        <v>45519</v>
      </c>
      <c r="E6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3" spans="1:5" x14ac:dyDescent="0.45">
      <c r="A6213" s="61" t="s">
        <v>302</v>
      </c>
      <c r="B6213" s="62" t="s">
        <v>49</v>
      </c>
      <c r="C6213" s="63">
        <v>22036.880000000001</v>
      </c>
      <c r="D6213" s="64">
        <v>45519</v>
      </c>
      <c r="E6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4" spans="1:5" x14ac:dyDescent="0.45">
      <c r="A6214" s="61" t="s">
        <v>302</v>
      </c>
      <c r="B6214" s="62" t="s">
        <v>51</v>
      </c>
      <c r="C6214" s="63">
        <v>22036.880000000001</v>
      </c>
      <c r="D6214" s="64">
        <v>45877</v>
      </c>
      <c r="E6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15" spans="1:5" x14ac:dyDescent="0.45">
      <c r="A6215" s="61" t="s">
        <v>302</v>
      </c>
      <c r="B6215" s="62" t="s">
        <v>53</v>
      </c>
      <c r="C6215" s="63">
        <v>26047.13</v>
      </c>
      <c r="D6215" s="64">
        <v>45519</v>
      </c>
      <c r="E6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6" spans="1:5" x14ac:dyDescent="0.45">
      <c r="A6216" s="61" t="s">
        <v>302</v>
      </c>
      <c r="B6216" s="62" t="s">
        <v>55</v>
      </c>
      <c r="C6216" s="63">
        <v>20419.43</v>
      </c>
      <c r="D6216" s="64">
        <v>45519</v>
      </c>
      <c r="E6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17" spans="1:5" x14ac:dyDescent="0.45">
      <c r="A6217" s="61" t="s">
        <v>302</v>
      </c>
      <c r="B6217" s="62" t="s">
        <v>57</v>
      </c>
      <c r="C6217" s="63">
        <v>40806.5</v>
      </c>
      <c r="D6217" s="64">
        <v>45877</v>
      </c>
      <c r="E6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18" spans="1:5" x14ac:dyDescent="0.45">
      <c r="A6218" s="61" t="s">
        <v>302</v>
      </c>
      <c r="B6218" s="62" t="s">
        <v>40</v>
      </c>
      <c r="C6218" s="63">
        <v>60955.82</v>
      </c>
      <c r="D6218" s="64">
        <v>44880</v>
      </c>
      <c r="E6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19" spans="1:5" x14ac:dyDescent="0.45">
      <c r="A6219" s="61" t="s">
        <v>302</v>
      </c>
      <c r="B6219" s="62" t="s">
        <v>41</v>
      </c>
      <c r="C6219" s="63">
        <v>64061.59</v>
      </c>
      <c r="D6219" s="64">
        <v>44925</v>
      </c>
      <c r="E6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20" spans="1:5" x14ac:dyDescent="0.45">
      <c r="A6220" s="61" t="s">
        <v>302</v>
      </c>
      <c r="B6220" s="62" t="s">
        <v>42</v>
      </c>
      <c r="C6220" s="63">
        <v>53983.18</v>
      </c>
      <c r="D6220" s="64">
        <v>45140</v>
      </c>
      <c r="E6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21" spans="1:5" x14ac:dyDescent="0.45">
      <c r="A6221" s="61" t="s">
        <v>302</v>
      </c>
      <c r="B6221" s="62" t="s">
        <v>43</v>
      </c>
      <c r="C6221" s="63">
        <v>68279.570000000007</v>
      </c>
      <c r="D6221" s="64">
        <v>45504</v>
      </c>
      <c r="E6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22" spans="1:5" x14ac:dyDescent="0.45">
      <c r="A6222" s="61" t="s">
        <v>302</v>
      </c>
      <c r="B6222" s="62" t="s">
        <v>44</v>
      </c>
      <c r="C6222" s="63">
        <v>68279.570000000007</v>
      </c>
      <c r="D6222" s="64">
        <v>45877</v>
      </c>
      <c r="E6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23" spans="1:5" x14ac:dyDescent="0.45">
      <c r="A6223" s="61" t="s">
        <v>302</v>
      </c>
      <c r="B6223" s="62" t="s">
        <v>45</v>
      </c>
      <c r="C6223" s="63">
        <v>30326.43</v>
      </c>
      <c r="D6223" s="64">
        <v>45412</v>
      </c>
      <c r="E6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24" spans="1:5" x14ac:dyDescent="0.45">
      <c r="A6224" s="61" t="s">
        <v>302</v>
      </c>
      <c r="B6224" s="62" t="s">
        <v>66</v>
      </c>
      <c r="C6224" s="63">
        <v>21700.66</v>
      </c>
      <c r="D6224" s="64">
        <v>44985</v>
      </c>
      <c r="E6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25" spans="1:5" x14ac:dyDescent="0.45">
      <c r="A6225" s="61" t="s">
        <v>302</v>
      </c>
      <c r="B6225" s="62" t="s">
        <v>68</v>
      </c>
      <c r="C6225" s="63">
        <v>50628.09</v>
      </c>
      <c r="D6225" s="64">
        <v>44985</v>
      </c>
      <c r="E6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26" spans="1:5" x14ac:dyDescent="0.45">
      <c r="A6226" s="61" t="s">
        <v>302</v>
      </c>
      <c r="B6226" s="62" t="s">
        <v>70</v>
      </c>
      <c r="C6226" s="63">
        <v>38090.300000000003</v>
      </c>
      <c r="D6226" s="64">
        <v>45127</v>
      </c>
      <c r="E6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27" spans="1:5" x14ac:dyDescent="0.45">
      <c r="A6227" s="61" t="s">
        <v>302</v>
      </c>
      <c r="B6227" s="62" t="s">
        <v>72</v>
      </c>
      <c r="C6227" s="63">
        <v>59682.55</v>
      </c>
      <c r="D6227" s="64">
        <v>45488</v>
      </c>
      <c r="E6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28" spans="1:5" x14ac:dyDescent="0.45">
      <c r="A6228" s="61" t="s">
        <v>302</v>
      </c>
      <c r="B6228" s="62" t="s">
        <v>74</v>
      </c>
      <c r="C6228" s="63">
        <v>66036.789999999994</v>
      </c>
      <c r="D6228" s="64">
        <v>45853</v>
      </c>
      <c r="E6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29" spans="1:5" x14ac:dyDescent="0.45">
      <c r="A6229" s="61" t="s">
        <v>302</v>
      </c>
      <c r="B6229" s="62" t="s">
        <v>76</v>
      </c>
      <c r="C6229" s="63">
        <v>8613.52</v>
      </c>
      <c r="D6229" s="64">
        <v>45853</v>
      </c>
      <c r="E6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0" spans="1:5" x14ac:dyDescent="0.45">
      <c r="A6230" s="61" t="s">
        <v>302</v>
      </c>
      <c r="B6230" s="62" t="s">
        <v>78</v>
      </c>
      <c r="C6230" s="63">
        <v>8194.09</v>
      </c>
      <c r="D6230" s="64">
        <v>45853</v>
      </c>
      <c r="E6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1" spans="1:5" x14ac:dyDescent="0.45">
      <c r="A6231" s="61" t="s">
        <v>302</v>
      </c>
      <c r="B6231" s="62" t="s">
        <v>80</v>
      </c>
      <c r="C6231" s="63">
        <v>16450.560000000001</v>
      </c>
      <c r="D6231" s="64">
        <v>45541</v>
      </c>
      <c r="E6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2" spans="1:5" x14ac:dyDescent="0.45">
      <c r="A6232" s="61" t="s">
        <v>302</v>
      </c>
      <c r="B6232" s="62" t="s">
        <v>81</v>
      </c>
      <c r="C6232" s="63">
        <v>20699.64</v>
      </c>
      <c r="D6232" s="64">
        <v>45519</v>
      </c>
      <c r="E6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3" spans="1:5" x14ac:dyDescent="0.45">
      <c r="A6233" s="61" t="s">
        <v>302</v>
      </c>
      <c r="B6233" s="62" t="s">
        <v>83</v>
      </c>
      <c r="C6233" s="63">
        <v>20068.77</v>
      </c>
      <c r="D6233" s="64">
        <v>45519</v>
      </c>
      <c r="E6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4" spans="1:5" x14ac:dyDescent="0.45">
      <c r="A6234" s="61" t="s">
        <v>302</v>
      </c>
      <c r="B6234" s="62" t="s">
        <v>85</v>
      </c>
      <c r="C6234" s="63">
        <v>20068.77</v>
      </c>
      <c r="D6234" s="64">
        <v>45877</v>
      </c>
      <c r="E6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35" spans="1:5" x14ac:dyDescent="0.45">
      <c r="A6235" s="61" t="s">
        <v>302</v>
      </c>
      <c r="B6235" s="62" t="s">
        <v>87</v>
      </c>
      <c r="C6235" s="63">
        <v>30559.26</v>
      </c>
      <c r="D6235" s="64">
        <v>45519</v>
      </c>
      <c r="E6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6" spans="1:5" x14ac:dyDescent="0.45">
      <c r="A6236" s="61" t="s">
        <v>302</v>
      </c>
      <c r="B6236" s="62" t="s">
        <v>89</v>
      </c>
      <c r="C6236" s="63">
        <v>20171.150000000001</v>
      </c>
      <c r="D6236" s="64">
        <v>45519</v>
      </c>
      <c r="E6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7" spans="1:5" x14ac:dyDescent="0.45">
      <c r="A6237" s="61" t="s">
        <v>302</v>
      </c>
      <c r="B6237" s="62" t="s">
        <v>91</v>
      </c>
      <c r="C6237" s="63">
        <v>20171.150000000001</v>
      </c>
      <c r="D6237" s="64">
        <v>45762</v>
      </c>
      <c r="E6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8" spans="1:5" x14ac:dyDescent="0.45">
      <c r="A6238" s="61" t="s">
        <v>302</v>
      </c>
      <c r="B6238" s="62" t="s">
        <v>93</v>
      </c>
      <c r="C6238" s="63">
        <v>191818.94</v>
      </c>
      <c r="D6238" s="64">
        <v>45519</v>
      </c>
      <c r="E6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39" spans="1:5" x14ac:dyDescent="0.45">
      <c r="A6239" s="61" t="s">
        <v>302</v>
      </c>
      <c r="B6239" s="62" t="s">
        <v>95</v>
      </c>
      <c r="C6239" s="63">
        <v>2578.21</v>
      </c>
      <c r="D6239" s="64">
        <v>45961</v>
      </c>
      <c r="E6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40" spans="1:5" x14ac:dyDescent="0.45">
      <c r="A6240" s="61" t="s">
        <v>303</v>
      </c>
      <c r="B6240" s="62" t="s">
        <v>47</v>
      </c>
      <c r="C6240" s="63">
        <v>17228.02</v>
      </c>
      <c r="D6240" s="64">
        <v>45519</v>
      </c>
      <c r="E6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41" spans="1:5" x14ac:dyDescent="0.45">
      <c r="A6241" s="61" t="s">
        <v>303</v>
      </c>
      <c r="B6241" s="62" t="s">
        <v>49</v>
      </c>
      <c r="C6241" s="63">
        <v>16660.11</v>
      </c>
      <c r="D6241" s="64">
        <v>45519</v>
      </c>
      <c r="E6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42" spans="1:5" x14ac:dyDescent="0.45">
      <c r="A6242" s="61" t="s">
        <v>303</v>
      </c>
      <c r="B6242" s="62" t="s">
        <v>51</v>
      </c>
      <c r="C6242" s="63">
        <v>16660.11</v>
      </c>
      <c r="D6242" s="64">
        <v>45877</v>
      </c>
      <c r="E6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43" spans="1:5" x14ac:dyDescent="0.45">
      <c r="A6243" s="61" t="s">
        <v>303</v>
      </c>
      <c r="B6243" s="62" t="s">
        <v>53</v>
      </c>
      <c r="C6243" s="63">
        <v>19691.900000000001</v>
      </c>
      <c r="D6243" s="64">
        <v>45519</v>
      </c>
      <c r="E6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44" spans="1:5" x14ac:dyDescent="0.45">
      <c r="A6244" s="61" t="s">
        <v>303</v>
      </c>
      <c r="B6244" s="62" t="s">
        <v>55</v>
      </c>
      <c r="C6244" s="63">
        <v>15437.3</v>
      </c>
      <c r="D6244" s="64">
        <v>45519</v>
      </c>
      <c r="E6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45" spans="1:5" x14ac:dyDescent="0.45">
      <c r="A6245" s="61" t="s">
        <v>303</v>
      </c>
      <c r="B6245" s="62" t="s">
        <v>57</v>
      </c>
      <c r="C6245" s="63">
        <v>30850.14</v>
      </c>
      <c r="D6245" s="64">
        <v>45877</v>
      </c>
      <c r="E6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46" spans="1:5" x14ac:dyDescent="0.45">
      <c r="A6246" s="61" t="s">
        <v>303</v>
      </c>
      <c r="B6246" s="62" t="s">
        <v>40</v>
      </c>
      <c r="C6246" s="63">
        <v>46083.23</v>
      </c>
      <c r="D6246" s="64">
        <v>44880</v>
      </c>
      <c r="E6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47" spans="1:5" x14ac:dyDescent="0.45">
      <c r="A6247" s="61" t="s">
        <v>303</v>
      </c>
      <c r="B6247" s="62" t="s">
        <v>41</v>
      </c>
      <c r="C6247" s="63">
        <v>48431.23</v>
      </c>
      <c r="D6247" s="64">
        <v>44925</v>
      </c>
      <c r="E6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48" spans="1:5" x14ac:dyDescent="0.45">
      <c r="A6248" s="61" t="s">
        <v>303</v>
      </c>
      <c r="B6248" s="62" t="s">
        <v>42</v>
      </c>
      <c r="C6248" s="63">
        <v>40811.839999999997</v>
      </c>
      <c r="D6248" s="64">
        <v>45139</v>
      </c>
      <c r="E6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49" spans="1:5" x14ac:dyDescent="0.45">
      <c r="A6249" s="61" t="s">
        <v>303</v>
      </c>
      <c r="B6249" s="62" t="s">
        <v>43</v>
      </c>
      <c r="C6249" s="63">
        <v>51620.07</v>
      </c>
      <c r="D6249" s="64">
        <v>45504</v>
      </c>
      <c r="E6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50" spans="1:5" x14ac:dyDescent="0.45">
      <c r="A6250" s="61" t="s">
        <v>303</v>
      </c>
      <c r="B6250" s="62" t="s">
        <v>44</v>
      </c>
      <c r="C6250" s="63">
        <v>51620.07</v>
      </c>
      <c r="D6250" s="64">
        <v>45877</v>
      </c>
      <c r="E6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51" spans="1:5" x14ac:dyDescent="0.45">
      <c r="A6251" s="61" t="s">
        <v>303</v>
      </c>
      <c r="B6251" s="62" t="s">
        <v>45</v>
      </c>
      <c r="C6251" s="63">
        <v>22927.09</v>
      </c>
      <c r="D6251" s="64">
        <v>45412</v>
      </c>
      <c r="E6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52" spans="1:5" x14ac:dyDescent="0.45">
      <c r="A6252" s="61" t="s">
        <v>303</v>
      </c>
      <c r="B6252" s="62" t="s">
        <v>66</v>
      </c>
      <c r="C6252" s="63">
        <v>16405.93</v>
      </c>
      <c r="D6252" s="64">
        <v>44985</v>
      </c>
      <c r="E6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53" spans="1:5" x14ac:dyDescent="0.45">
      <c r="A6253" s="61" t="s">
        <v>303</v>
      </c>
      <c r="B6253" s="62" t="s">
        <v>68</v>
      </c>
      <c r="C6253" s="63">
        <v>38275.360000000001</v>
      </c>
      <c r="D6253" s="64">
        <v>44985</v>
      </c>
      <c r="E6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54" spans="1:5" x14ac:dyDescent="0.45">
      <c r="A6254" s="61" t="s">
        <v>303</v>
      </c>
      <c r="B6254" s="62" t="s">
        <v>70</v>
      </c>
      <c r="C6254" s="63">
        <v>28796.66</v>
      </c>
      <c r="D6254" s="64">
        <v>45127</v>
      </c>
      <c r="E6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55" spans="1:5" x14ac:dyDescent="0.45">
      <c r="A6255" s="61" t="s">
        <v>303</v>
      </c>
      <c r="B6255" s="62" t="s">
        <v>72</v>
      </c>
      <c r="C6255" s="63">
        <v>45120.63</v>
      </c>
      <c r="D6255" s="64">
        <v>45488</v>
      </c>
      <c r="E6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56" spans="1:5" x14ac:dyDescent="0.45">
      <c r="A6256" s="61" t="s">
        <v>303</v>
      </c>
      <c r="B6256" s="62" t="s">
        <v>74</v>
      </c>
      <c r="C6256" s="63">
        <v>49924.5</v>
      </c>
      <c r="D6256" s="64">
        <v>45853</v>
      </c>
      <c r="E6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57" spans="1:5" x14ac:dyDescent="0.45">
      <c r="A6257" s="61" t="s">
        <v>303</v>
      </c>
      <c r="B6257" s="62" t="s">
        <v>76</v>
      </c>
      <c r="C6257" s="63">
        <v>6511.91</v>
      </c>
      <c r="D6257" s="64">
        <v>45853</v>
      </c>
      <c r="E6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58" spans="1:5" x14ac:dyDescent="0.45">
      <c r="A6258" s="61" t="s">
        <v>303</v>
      </c>
      <c r="B6258" s="62" t="s">
        <v>78</v>
      </c>
      <c r="C6258" s="63">
        <v>6194.82</v>
      </c>
      <c r="D6258" s="64">
        <v>45853</v>
      </c>
      <c r="E6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59" spans="1:5" x14ac:dyDescent="0.45">
      <c r="A6259" s="61" t="s">
        <v>303</v>
      </c>
      <c r="B6259" s="62" t="s">
        <v>80</v>
      </c>
      <c r="C6259" s="63">
        <v>12436.79</v>
      </c>
      <c r="D6259" s="64">
        <v>45546</v>
      </c>
      <c r="E6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0" spans="1:5" x14ac:dyDescent="0.45">
      <c r="A6260" s="61" t="s">
        <v>303</v>
      </c>
      <c r="B6260" s="62" t="s">
        <v>81</v>
      </c>
      <c r="C6260" s="63">
        <v>15649.14</v>
      </c>
      <c r="D6260" s="64">
        <v>45519</v>
      </c>
      <c r="E6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1" spans="1:5" x14ac:dyDescent="0.45">
      <c r="A6261" s="61" t="s">
        <v>303</v>
      </c>
      <c r="B6261" s="62" t="s">
        <v>83</v>
      </c>
      <c r="C6261" s="63">
        <v>15172.2</v>
      </c>
      <c r="D6261" s="64">
        <v>45519</v>
      </c>
      <c r="E6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2" spans="1:5" x14ac:dyDescent="0.45">
      <c r="A6262" s="61" t="s">
        <v>303</v>
      </c>
      <c r="B6262" s="62" t="s">
        <v>85</v>
      </c>
      <c r="C6262" s="63">
        <v>15172.2</v>
      </c>
      <c r="D6262" s="64">
        <v>45877</v>
      </c>
      <c r="E6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63" spans="1:5" x14ac:dyDescent="0.45">
      <c r="A6263" s="61" t="s">
        <v>303</v>
      </c>
      <c r="B6263" s="62" t="s">
        <v>87</v>
      </c>
      <c r="C6263" s="63">
        <v>23103.119999999999</v>
      </c>
      <c r="D6263" s="64">
        <v>45519</v>
      </c>
      <c r="E6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4" spans="1:5" x14ac:dyDescent="0.45">
      <c r="A6264" s="61" t="s">
        <v>303</v>
      </c>
      <c r="B6264" s="62" t="s">
        <v>89</v>
      </c>
      <c r="C6264" s="63">
        <v>15249.6</v>
      </c>
      <c r="D6264" s="64">
        <v>45519</v>
      </c>
      <c r="E6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5" spans="1:5" x14ac:dyDescent="0.45">
      <c r="A6265" s="61" t="s">
        <v>303</v>
      </c>
      <c r="B6265" s="62" t="s">
        <v>91</v>
      </c>
      <c r="C6265" s="63">
        <v>15249.6</v>
      </c>
      <c r="D6265" s="64">
        <v>45762</v>
      </c>
      <c r="E6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6" spans="1:5" x14ac:dyDescent="0.45">
      <c r="A6266" s="61" t="s">
        <v>303</v>
      </c>
      <c r="B6266" s="62" t="s">
        <v>93</v>
      </c>
      <c r="C6266" s="63">
        <v>145017.10999999999</v>
      </c>
      <c r="D6266" s="64">
        <v>45519</v>
      </c>
      <c r="E6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7" spans="1:5" x14ac:dyDescent="0.45">
      <c r="A6267" s="61" t="s">
        <v>303</v>
      </c>
      <c r="B6267" s="62" t="s">
        <v>95</v>
      </c>
      <c r="C6267" s="63">
        <v>1949.15</v>
      </c>
      <c r="D6267" s="64">
        <v>45961</v>
      </c>
      <c r="E6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68" spans="1:5" x14ac:dyDescent="0.45">
      <c r="A6268" s="61" t="s">
        <v>304</v>
      </c>
      <c r="B6268" s="62" t="s">
        <v>47</v>
      </c>
      <c r="C6268" s="63">
        <v>10772.61</v>
      </c>
      <c r="D6268" s="64">
        <v>45519</v>
      </c>
      <c r="E6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69" spans="1:5" x14ac:dyDescent="0.45">
      <c r="A6269" s="61" t="s">
        <v>304</v>
      </c>
      <c r="B6269" s="62" t="s">
        <v>49</v>
      </c>
      <c r="C6269" s="63">
        <v>10417.49</v>
      </c>
      <c r="D6269" s="64">
        <v>45519</v>
      </c>
      <c r="E6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70" spans="1:5" x14ac:dyDescent="0.45">
      <c r="A6270" s="61" t="s">
        <v>304</v>
      </c>
      <c r="B6270" s="62" t="s">
        <v>51</v>
      </c>
      <c r="C6270" s="63">
        <v>10417.49</v>
      </c>
      <c r="D6270" s="64">
        <v>45877</v>
      </c>
      <c r="E6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71" spans="1:5" x14ac:dyDescent="0.45">
      <c r="A6271" s="61" t="s">
        <v>304</v>
      </c>
      <c r="B6271" s="62" t="s">
        <v>53</v>
      </c>
      <c r="C6271" s="63">
        <v>12313.26</v>
      </c>
      <c r="D6271" s="64">
        <v>45519</v>
      </c>
      <c r="E6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72" spans="1:5" x14ac:dyDescent="0.45">
      <c r="A6272" s="61" t="s">
        <v>304</v>
      </c>
      <c r="B6272" s="62" t="s">
        <v>55</v>
      </c>
      <c r="C6272" s="63">
        <v>9652.8700000000008</v>
      </c>
      <c r="D6272" s="64">
        <v>45519</v>
      </c>
      <c r="E6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73" spans="1:5" x14ac:dyDescent="0.45">
      <c r="A6273" s="61" t="s">
        <v>304</v>
      </c>
      <c r="B6273" s="62" t="s">
        <v>57</v>
      </c>
      <c r="C6273" s="63">
        <v>19290.45</v>
      </c>
      <c r="D6273" s="64">
        <v>45877</v>
      </c>
      <c r="E6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74" spans="1:5" x14ac:dyDescent="0.45">
      <c r="A6274" s="61" t="s">
        <v>304</v>
      </c>
      <c r="B6274" s="62" t="s">
        <v>40</v>
      </c>
      <c r="C6274" s="63">
        <v>28815.64</v>
      </c>
      <c r="D6274" s="64">
        <v>44880</v>
      </c>
      <c r="E6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75" spans="1:5" x14ac:dyDescent="0.45">
      <c r="A6275" s="61" t="s">
        <v>304</v>
      </c>
      <c r="B6275" s="62" t="s">
        <v>41</v>
      </c>
      <c r="C6275" s="63">
        <v>30283.83</v>
      </c>
      <c r="D6275" s="64">
        <v>44925</v>
      </c>
      <c r="E6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76" spans="1:5" x14ac:dyDescent="0.45">
      <c r="A6276" s="61" t="s">
        <v>304</v>
      </c>
      <c r="B6276" s="62" t="s">
        <v>42</v>
      </c>
      <c r="C6276" s="63">
        <v>25519.46</v>
      </c>
      <c r="D6276" s="64">
        <v>45139</v>
      </c>
      <c r="E6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77" spans="1:5" x14ac:dyDescent="0.45">
      <c r="A6277" s="61" t="s">
        <v>304</v>
      </c>
      <c r="B6277" s="62" t="s">
        <v>43</v>
      </c>
      <c r="C6277" s="63">
        <v>32277.8</v>
      </c>
      <c r="D6277" s="64">
        <v>45504</v>
      </c>
      <c r="E6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78" spans="1:5" x14ac:dyDescent="0.45">
      <c r="A6278" s="61" t="s">
        <v>304</v>
      </c>
      <c r="B6278" s="62" t="s">
        <v>44</v>
      </c>
      <c r="C6278" s="63">
        <v>32277.8</v>
      </c>
      <c r="D6278" s="64">
        <v>45877</v>
      </c>
      <c r="E6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79" spans="1:5" x14ac:dyDescent="0.45">
      <c r="A6279" s="61" t="s">
        <v>304</v>
      </c>
      <c r="B6279" s="62" t="s">
        <v>45</v>
      </c>
      <c r="C6279" s="63">
        <v>14336.21</v>
      </c>
      <c r="D6279" s="64">
        <v>45412</v>
      </c>
      <c r="E6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80" spans="1:5" x14ac:dyDescent="0.45">
      <c r="A6280" s="61" t="s">
        <v>304</v>
      </c>
      <c r="B6280" s="62" t="s">
        <v>66</v>
      </c>
      <c r="C6280" s="63">
        <v>10258.549999999999</v>
      </c>
      <c r="D6280" s="64">
        <v>44985</v>
      </c>
      <c r="E6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81" spans="1:5" x14ac:dyDescent="0.45">
      <c r="A6281" s="61" t="s">
        <v>304</v>
      </c>
      <c r="B6281" s="62" t="s">
        <v>68</v>
      </c>
      <c r="C6281" s="63">
        <v>23933.41</v>
      </c>
      <c r="D6281" s="64">
        <v>44985</v>
      </c>
      <c r="E6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82" spans="1:5" x14ac:dyDescent="0.45">
      <c r="A6282" s="61" t="s">
        <v>304</v>
      </c>
      <c r="B6282" s="62" t="s">
        <v>70</v>
      </c>
      <c r="C6282" s="63">
        <v>18006.419999999998</v>
      </c>
      <c r="D6282" s="64">
        <v>45127</v>
      </c>
      <c r="E6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283" spans="1:5" x14ac:dyDescent="0.45">
      <c r="A6283" s="61" t="s">
        <v>304</v>
      </c>
      <c r="B6283" s="62" t="s">
        <v>72</v>
      </c>
      <c r="C6283" s="63">
        <v>28213.73</v>
      </c>
      <c r="D6283" s="64">
        <v>45488</v>
      </c>
      <c r="E6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284" spans="1:5" x14ac:dyDescent="0.45">
      <c r="A6284" s="61" t="s">
        <v>304</v>
      </c>
      <c r="B6284" s="62" t="s">
        <v>74</v>
      </c>
      <c r="C6284" s="63">
        <v>31217.57</v>
      </c>
      <c r="D6284" s="64">
        <v>45853</v>
      </c>
      <c r="E6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85" spans="1:5" x14ac:dyDescent="0.45">
      <c r="A6285" s="61" t="s">
        <v>304</v>
      </c>
      <c r="B6285" s="62" t="s">
        <v>76</v>
      </c>
      <c r="C6285" s="63">
        <v>4071.87</v>
      </c>
      <c r="D6285" s="64">
        <v>45853</v>
      </c>
      <c r="E6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86" spans="1:5" x14ac:dyDescent="0.45">
      <c r="A6286" s="61" t="s">
        <v>304</v>
      </c>
      <c r="B6286" s="62" t="s">
        <v>78</v>
      </c>
      <c r="C6286" s="63">
        <v>3873.59</v>
      </c>
      <c r="D6286" s="64">
        <v>45853</v>
      </c>
      <c r="E6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87" spans="1:5" x14ac:dyDescent="0.45">
      <c r="A6287" s="61" t="s">
        <v>304</v>
      </c>
      <c r="B6287" s="62" t="s">
        <v>80</v>
      </c>
      <c r="C6287" s="63">
        <v>7776.67</v>
      </c>
      <c r="D6287" s="64">
        <v>45546</v>
      </c>
      <c r="E6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88" spans="1:5" x14ac:dyDescent="0.45">
      <c r="A6288" s="61" t="s">
        <v>304</v>
      </c>
      <c r="B6288" s="62" t="s">
        <v>81</v>
      </c>
      <c r="C6288" s="63">
        <v>9785.34</v>
      </c>
      <c r="D6288" s="64">
        <v>45519</v>
      </c>
      <c r="E6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89" spans="1:5" x14ac:dyDescent="0.45">
      <c r="A6289" s="61" t="s">
        <v>304</v>
      </c>
      <c r="B6289" s="62" t="s">
        <v>83</v>
      </c>
      <c r="C6289" s="63">
        <v>9487.11</v>
      </c>
      <c r="D6289" s="64">
        <v>45519</v>
      </c>
      <c r="E6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0" spans="1:5" x14ac:dyDescent="0.45">
      <c r="A6290" s="61" t="s">
        <v>304</v>
      </c>
      <c r="B6290" s="62" t="s">
        <v>85</v>
      </c>
      <c r="C6290" s="63">
        <v>9487.11</v>
      </c>
      <c r="D6290" s="64">
        <v>45877</v>
      </c>
      <c r="E6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91" spans="1:5" x14ac:dyDescent="0.45">
      <c r="A6291" s="61" t="s">
        <v>304</v>
      </c>
      <c r="B6291" s="62" t="s">
        <v>87</v>
      </c>
      <c r="C6291" s="63">
        <v>14446.28</v>
      </c>
      <c r="D6291" s="64">
        <v>45519</v>
      </c>
      <c r="E6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2" spans="1:5" x14ac:dyDescent="0.45">
      <c r="A6292" s="61" t="s">
        <v>304</v>
      </c>
      <c r="B6292" s="62" t="s">
        <v>89</v>
      </c>
      <c r="C6292" s="63">
        <v>9535.51</v>
      </c>
      <c r="D6292" s="64">
        <v>45519</v>
      </c>
      <c r="E6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3" spans="1:5" x14ac:dyDescent="0.45">
      <c r="A6293" s="61" t="s">
        <v>304</v>
      </c>
      <c r="B6293" s="62" t="s">
        <v>91</v>
      </c>
      <c r="C6293" s="63">
        <v>9535.51</v>
      </c>
      <c r="D6293" s="64">
        <v>45762</v>
      </c>
      <c r="E6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4" spans="1:5" x14ac:dyDescent="0.45">
      <c r="A6294" s="61" t="s">
        <v>304</v>
      </c>
      <c r="B6294" s="62" t="s">
        <v>93</v>
      </c>
      <c r="C6294" s="63">
        <v>90678.55</v>
      </c>
      <c r="D6294" s="64">
        <v>45519</v>
      </c>
      <c r="E6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5" spans="1:5" x14ac:dyDescent="0.45">
      <c r="A6295" s="61" t="s">
        <v>304</v>
      </c>
      <c r="B6295" s="62" t="s">
        <v>95</v>
      </c>
      <c r="C6295" s="63">
        <v>1218.8</v>
      </c>
      <c r="D6295" s="64">
        <v>45961</v>
      </c>
      <c r="E6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96" spans="1:5" x14ac:dyDescent="0.45">
      <c r="A6296" s="61" t="s">
        <v>305</v>
      </c>
      <c r="B6296" s="62" t="s">
        <v>47</v>
      </c>
      <c r="C6296" s="63">
        <v>2942.94</v>
      </c>
      <c r="D6296" s="64">
        <v>45519</v>
      </c>
      <c r="E6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7" spans="1:5" x14ac:dyDescent="0.45">
      <c r="A6297" s="61" t="s">
        <v>305</v>
      </c>
      <c r="B6297" s="62" t="s">
        <v>49</v>
      </c>
      <c r="C6297" s="63">
        <v>2845.93</v>
      </c>
      <c r="D6297" s="64">
        <v>45519</v>
      </c>
      <c r="E6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298" spans="1:5" x14ac:dyDescent="0.45">
      <c r="A6298" s="61" t="s">
        <v>305</v>
      </c>
      <c r="B6298" s="62" t="s">
        <v>51</v>
      </c>
      <c r="C6298" s="63">
        <v>2845.93</v>
      </c>
      <c r="D6298" s="64">
        <v>45877</v>
      </c>
      <c r="E6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299" spans="1:5" x14ac:dyDescent="0.45">
      <c r="A6299" s="61" t="s">
        <v>305</v>
      </c>
      <c r="B6299" s="62" t="s">
        <v>53</v>
      </c>
      <c r="C6299" s="63">
        <v>3363.83</v>
      </c>
      <c r="D6299" s="64">
        <v>45519</v>
      </c>
      <c r="E6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00" spans="1:5" x14ac:dyDescent="0.45">
      <c r="A6300" s="61" t="s">
        <v>305</v>
      </c>
      <c r="B6300" s="62" t="s">
        <v>55</v>
      </c>
      <c r="C6300" s="63">
        <v>2637.04</v>
      </c>
      <c r="D6300" s="64">
        <v>45519</v>
      </c>
      <c r="E6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01" spans="1:5" x14ac:dyDescent="0.45">
      <c r="A6301" s="61" t="s">
        <v>305</v>
      </c>
      <c r="B6301" s="62" t="s">
        <v>57</v>
      </c>
      <c r="C6301" s="63">
        <v>5269.91</v>
      </c>
      <c r="D6301" s="64">
        <v>45877</v>
      </c>
      <c r="E6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02" spans="1:5" x14ac:dyDescent="0.45">
      <c r="A6302" s="61" t="s">
        <v>305</v>
      </c>
      <c r="B6302" s="62" t="s">
        <v>40</v>
      </c>
      <c r="C6302" s="63">
        <v>7872.07</v>
      </c>
      <c r="D6302" s="64">
        <v>44880</v>
      </c>
      <c r="E6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03" spans="1:5" x14ac:dyDescent="0.45">
      <c r="A6303" s="61" t="s">
        <v>305</v>
      </c>
      <c r="B6303" s="62" t="s">
        <v>41</v>
      </c>
      <c r="C6303" s="63">
        <v>8273.16</v>
      </c>
      <c r="D6303" s="64">
        <v>44925</v>
      </c>
      <c r="E6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04" spans="1:5" x14ac:dyDescent="0.45">
      <c r="A6304" s="61" t="s">
        <v>305</v>
      </c>
      <c r="B6304" s="62" t="s">
        <v>42</v>
      </c>
      <c r="C6304" s="63">
        <v>6971.6</v>
      </c>
      <c r="D6304" s="64">
        <v>45139</v>
      </c>
      <c r="E6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05" spans="1:5" x14ac:dyDescent="0.45">
      <c r="A6305" s="61" t="s">
        <v>305</v>
      </c>
      <c r="B6305" s="62" t="s">
        <v>43</v>
      </c>
      <c r="C6305" s="63">
        <v>8817.89</v>
      </c>
      <c r="D6305" s="64">
        <v>45504</v>
      </c>
      <c r="E6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06" spans="1:5" x14ac:dyDescent="0.45">
      <c r="A6306" s="61" t="s">
        <v>305</v>
      </c>
      <c r="B6306" s="62" t="s">
        <v>44</v>
      </c>
      <c r="C6306" s="63">
        <v>8817.89</v>
      </c>
      <c r="D6306" s="64">
        <v>45877</v>
      </c>
      <c r="E6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07" spans="1:5" x14ac:dyDescent="0.45">
      <c r="A6307" s="61" t="s">
        <v>305</v>
      </c>
      <c r="B6307" s="62" t="s">
        <v>45</v>
      </c>
      <c r="C6307" s="63">
        <v>3916.47</v>
      </c>
      <c r="D6307" s="64">
        <v>45412</v>
      </c>
      <c r="E6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08" spans="1:5" x14ac:dyDescent="0.45">
      <c r="A6308" s="61" t="s">
        <v>305</v>
      </c>
      <c r="B6308" s="62" t="s">
        <v>76</v>
      </c>
      <c r="C6308" s="63">
        <v>1112.3800000000001</v>
      </c>
      <c r="D6308" s="64">
        <v>45853</v>
      </c>
      <c r="E6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09" spans="1:5" x14ac:dyDescent="0.45">
      <c r="A6309" s="61" t="s">
        <v>305</v>
      </c>
      <c r="B6309" s="62" t="s">
        <v>78</v>
      </c>
      <c r="C6309" s="63">
        <v>1058.22</v>
      </c>
      <c r="D6309" s="64">
        <v>45853</v>
      </c>
      <c r="E6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0" spans="1:5" x14ac:dyDescent="0.45">
      <c r="A6310" s="61" t="s">
        <v>305</v>
      </c>
      <c r="B6310" s="62" t="s">
        <v>81</v>
      </c>
      <c r="C6310" s="63">
        <v>2673.23</v>
      </c>
      <c r="D6310" s="64">
        <v>45519</v>
      </c>
      <c r="E6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1" spans="1:5" x14ac:dyDescent="0.45">
      <c r="A6311" s="61" t="s">
        <v>305</v>
      </c>
      <c r="B6311" s="62" t="s">
        <v>83</v>
      </c>
      <c r="C6311" s="63">
        <v>2591.7600000000002</v>
      </c>
      <c r="D6311" s="64">
        <v>45519</v>
      </c>
      <c r="E6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2" spans="1:5" x14ac:dyDescent="0.45">
      <c r="A6312" s="61" t="s">
        <v>305</v>
      </c>
      <c r="B6312" s="62" t="s">
        <v>85</v>
      </c>
      <c r="C6312" s="63">
        <v>2591.7600000000002</v>
      </c>
      <c r="D6312" s="64">
        <v>45877</v>
      </c>
      <c r="E6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13" spans="1:5" x14ac:dyDescent="0.45">
      <c r="A6313" s="61" t="s">
        <v>305</v>
      </c>
      <c r="B6313" s="62" t="s">
        <v>87</v>
      </c>
      <c r="C6313" s="63">
        <v>3946.54</v>
      </c>
      <c r="D6313" s="64">
        <v>45519</v>
      </c>
      <c r="E6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4" spans="1:5" x14ac:dyDescent="0.45">
      <c r="A6314" s="61" t="s">
        <v>305</v>
      </c>
      <c r="B6314" s="62" t="s">
        <v>89</v>
      </c>
      <c r="C6314" s="63">
        <v>2604.98</v>
      </c>
      <c r="D6314" s="64">
        <v>45519</v>
      </c>
      <c r="E6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5" spans="1:5" x14ac:dyDescent="0.45">
      <c r="A6315" s="61" t="s">
        <v>305</v>
      </c>
      <c r="B6315" s="62" t="s">
        <v>91</v>
      </c>
      <c r="C6315" s="63">
        <v>2604.98</v>
      </c>
      <c r="D6315" s="64">
        <v>45762</v>
      </c>
      <c r="E6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6" spans="1:5" x14ac:dyDescent="0.45">
      <c r="A6316" s="61" t="s">
        <v>305</v>
      </c>
      <c r="B6316" s="62" t="s">
        <v>93</v>
      </c>
      <c r="C6316" s="63">
        <v>24772.240000000002</v>
      </c>
      <c r="D6316" s="64">
        <v>45519</v>
      </c>
      <c r="E6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7" spans="1:5" x14ac:dyDescent="0.45">
      <c r="A6317" s="61" t="s">
        <v>305</v>
      </c>
      <c r="B6317" s="62" t="s">
        <v>95</v>
      </c>
      <c r="C6317" s="63">
        <v>332.96</v>
      </c>
      <c r="D6317" s="64">
        <v>45961</v>
      </c>
      <c r="E6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18" spans="1:5" x14ac:dyDescent="0.45">
      <c r="A6318" s="61" t="s">
        <v>306</v>
      </c>
      <c r="B6318" s="62" t="s">
        <v>47</v>
      </c>
      <c r="C6318" s="63">
        <v>58344.78</v>
      </c>
      <c r="D6318" s="64">
        <v>45519</v>
      </c>
      <c r="E6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19" spans="1:5" x14ac:dyDescent="0.45">
      <c r="A6319" s="61" t="s">
        <v>306</v>
      </c>
      <c r="B6319" s="62" t="s">
        <v>49</v>
      </c>
      <c r="C6319" s="63">
        <v>56421.46</v>
      </c>
      <c r="D6319" s="64">
        <v>45519</v>
      </c>
      <c r="E6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20" spans="1:5" x14ac:dyDescent="0.45">
      <c r="A6320" s="61" t="s">
        <v>306</v>
      </c>
      <c r="B6320" s="62" t="s">
        <v>51</v>
      </c>
      <c r="C6320" s="63">
        <v>56421.46</v>
      </c>
      <c r="D6320" s="64">
        <v>45877</v>
      </c>
      <c r="E6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21" spans="1:5" x14ac:dyDescent="0.45">
      <c r="A6321" s="61" t="s">
        <v>306</v>
      </c>
      <c r="B6321" s="62" t="s">
        <v>53</v>
      </c>
      <c r="C6321" s="63">
        <v>66688.990000000005</v>
      </c>
      <c r="D6321" s="64">
        <v>45519</v>
      </c>
      <c r="E6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22" spans="1:5" x14ac:dyDescent="0.45">
      <c r="A6322" s="61" t="s">
        <v>306</v>
      </c>
      <c r="B6322" s="62" t="s">
        <v>55</v>
      </c>
      <c r="C6322" s="63">
        <v>52280.27</v>
      </c>
      <c r="D6322" s="64">
        <v>45519</v>
      </c>
      <c r="E6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23" spans="1:5" x14ac:dyDescent="0.45">
      <c r="A6323" s="61" t="s">
        <v>306</v>
      </c>
      <c r="B6323" s="62" t="s">
        <v>57</v>
      </c>
      <c r="C6323" s="63">
        <v>104477.7</v>
      </c>
      <c r="D6323" s="64">
        <v>45877</v>
      </c>
      <c r="E6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24" spans="1:5" x14ac:dyDescent="0.45">
      <c r="A6324" s="61" t="s">
        <v>306</v>
      </c>
      <c r="B6324" s="62" t="s">
        <v>40</v>
      </c>
      <c r="C6324" s="63">
        <v>156066.4</v>
      </c>
      <c r="D6324" s="64">
        <v>44880</v>
      </c>
      <c r="E6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25" spans="1:5" x14ac:dyDescent="0.45">
      <c r="A6325" s="61" t="s">
        <v>306</v>
      </c>
      <c r="B6325" s="62" t="s">
        <v>41</v>
      </c>
      <c r="C6325" s="63">
        <v>164018.18</v>
      </c>
      <c r="D6325" s="64">
        <v>44925</v>
      </c>
      <c r="E6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26" spans="1:5" x14ac:dyDescent="0.45">
      <c r="A6326" s="61" t="s">
        <v>306</v>
      </c>
      <c r="B6326" s="62" t="s">
        <v>42</v>
      </c>
      <c r="C6326" s="63">
        <v>138214.21</v>
      </c>
      <c r="D6326" s="64">
        <v>45140</v>
      </c>
      <c r="E6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27" spans="1:5" x14ac:dyDescent="0.45">
      <c r="A6327" s="61" t="s">
        <v>306</v>
      </c>
      <c r="B6327" s="62" t="s">
        <v>43</v>
      </c>
      <c r="C6327" s="63">
        <v>174817.56</v>
      </c>
      <c r="D6327" s="64">
        <v>45504</v>
      </c>
      <c r="E6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28" spans="1:5" x14ac:dyDescent="0.45">
      <c r="A6328" s="61" t="s">
        <v>306</v>
      </c>
      <c r="B6328" s="62" t="s">
        <v>44</v>
      </c>
      <c r="C6328" s="63">
        <v>174817.56</v>
      </c>
      <c r="D6328" s="64">
        <v>45877</v>
      </c>
      <c r="E6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29" spans="1:5" x14ac:dyDescent="0.45">
      <c r="A6329" s="61" t="s">
        <v>306</v>
      </c>
      <c r="B6329" s="62" t="s">
        <v>45</v>
      </c>
      <c r="C6329" s="63">
        <v>77645.36</v>
      </c>
      <c r="D6329" s="64">
        <v>45412</v>
      </c>
      <c r="E6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30" spans="1:5" x14ac:dyDescent="0.45">
      <c r="A6330" s="61" t="s">
        <v>306</v>
      </c>
      <c r="B6330" s="62" t="s">
        <v>66</v>
      </c>
      <c r="C6330" s="63">
        <v>55560.639999999999</v>
      </c>
      <c r="D6330" s="64">
        <v>44985</v>
      </c>
      <c r="E6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31" spans="1:5" x14ac:dyDescent="0.45">
      <c r="A6331" s="61" t="s">
        <v>306</v>
      </c>
      <c r="B6331" s="62" t="s">
        <v>68</v>
      </c>
      <c r="C6331" s="63">
        <v>129624.1</v>
      </c>
      <c r="D6331" s="64">
        <v>44985</v>
      </c>
      <c r="E6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32" spans="1:5" x14ac:dyDescent="0.45">
      <c r="A6332" s="61" t="s">
        <v>306</v>
      </c>
      <c r="B6332" s="62" t="s">
        <v>70</v>
      </c>
      <c r="C6332" s="63">
        <v>97523.35</v>
      </c>
      <c r="D6332" s="64">
        <v>45127</v>
      </c>
      <c r="E6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33" spans="1:5" x14ac:dyDescent="0.45">
      <c r="A6333" s="61" t="s">
        <v>306</v>
      </c>
      <c r="B6333" s="62" t="s">
        <v>72</v>
      </c>
      <c r="C6333" s="63">
        <v>152806.43</v>
      </c>
      <c r="D6333" s="64">
        <v>45488</v>
      </c>
      <c r="E6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34" spans="1:5" x14ac:dyDescent="0.45">
      <c r="A6334" s="61" t="s">
        <v>306</v>
      </c>
      <c r="B6334" s="62" t="s">
        <v>74</v>
      </c>
      <c r="C6334" s="63">
        <v>169075.33</v>
      </c>
      <c r="D6334" s="64">
        <v>45853</v>
      </c>
      <c r="E6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35" spans="1:5" x14ac:dyDescent="0.45">
      <c r="A6335" s="61" t="s">
        <v>306</v>
      </c>
      <c r="B6335" s="62" t="s">
        <v>76</v>
      </c>
      <c r="C6335" s="63">
        <v>22053.38</v>
      </c>
      <c r="D6335" s="64">
        <v>45853</v>
      </c>
      <c r="E6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36" spans="1:5" x14ac:dyDescent="0.45">
      <c r="A6336" s="61" t="s">
        <v>306</v>
      </c>
      <c r="B6336" s="62" t="s">
        <v>78</v>
      </c>
      <c r="C6336" s="63">
        <v>20979.49</v>
      </c>
      <c r="D6336" s="64">
        <v>45853</v>
      </c>
      <c r="E6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37" spans="1:5" x14ac:dyDescent="0.45">
      <c r="A6337" s="61" t="s">
        <v>306</v>
      </c>
      <c r="B6337" s="62" t="s">
        <v>80</v>
      </c>
      <c r="C6337" s="63">
        <v>42118.69</v>
      </c>
      <c r="D6337" s="64">
        <v>45541</v>
      </c>
      <c r="E6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38" spans="1:5" x14ac:dyDescent="0.45">
      <c r="A6338" s="61" t="s">
        <v>306</v>
      </c>
      <c r="B6338" s="62" t="s">
        <v>81</v>
      </c>
      <c r="C6338" s="63">
        <v>52997.7</v>
      </c>
      <c r="D6338" s="64">
        <v>45519</v>
      </c>
      <c r="E6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39" spans="1:5" x14ac:dyDescent="0.45">
      <c r="A6339" s="61" t="s">
        <v>306</v>
      </c>
      <c r="B6339" s="62" t="s">
        <v>83</v>
      </c>
      <c r="C6339" s="63">
        <v>51382.48</v>
      </c>
      <c r="D6339" s="64">
        <v>45519</v>
      </c>
      <c r="E6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0" spans="1:5" x14ac:dyDescent="0.45">
      <c r="A6340" s="61" t="s">
        <v>306</v>
      </c>
      <c r="B6340" s="62" t="s">
        <v>85</v>
      </c>
      <c r="C6340" s="63">
        <v>51382.48</v>
      </c>
      <c r="D6340" s="64">
        <v>45877</v>
      </c>
      <c r="E6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41" spans="1:5" x14ac:dyDescent="0.45">
      <c r="A6341" s="61" t="s">
        <v>306</v>
      </c>
      <c r="B6341" s="62" t="s">
        <v>87</v>
      </c>
      <c r="C6341" s="63">
        <v>78241.490000000005</v>
      </c>
      <c r="D6341" s="64">
        <v>45519</v>
      </c>
      <c r="E6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2" spans="1:5" x14ac:dyDescent="0.45">
      <c r="A6342" s="61" t="s">
        <v>306</v>
      </c>
      <c r="B6342" s="62" t="s">
        <v>89</v>
      </c>
      <c r="C6342" s="63">
        <v>51644.61</v>
      </c>
      <c r="D6342" s="64">
        <v>45519</v>
      </c>
      <c r="E6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3" spans="1:5" x14ac:dyDescent="0.45">
      <c r="A6343" s="61" t="s">
        <v>306</v>
      </c>
      <c r="B6343" s="62" t="s">
        <v>91</v>
      </c>
      <c r="C6343" s="63">
        <v>51644.61</v>
      </c>
      <c r="D6343" s="64">
        <v>45762</v>
      </c>
      <c r="E6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4" spans="1:5" x14ac:dyDescent="0.45">
      <c r="A6344" s="61" t="s">
        <v>306</v>
      </c>
      <c r="B6344" s="62" t="s">
        <v>93</v>
      </c>
      <c r="C6344" s="63">
        <v>491117.86</v>
      </c>
      <c r="D6344" s="64">
        <v>45519</v>
      </c>
      <c r="E6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5" spans="1:5" x14ac:dyDescent="0.45">
      <c r="A6345" s="61" t="s">
        <v>306</v>
      </c>
      <c r="B6345" s="62" t="s">
        <v>95</v>
      </c>
      <c r="C6345" s="63">
        <v>6601.05</v>
      </c>
      <c r="D6345" s="64">
        <v>45961</v>
      </c>
      <c r="E6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46" spans="1:5" x14ac:dyDescent="0.45">
      <c r="A6346" s="61" t="s">
        <v>307</v>
      </c>
      <c r="B6346" s="62" t="s">
        <v>47</v>
      </c>
      <c r="C6346" s="63">
        <v>11723.48</v>
      </c>
      <c r="D6346" s="64">
        <v>45519</v>
      </c>
      <c r="E6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7" spans="1:5" x14ac:dyDescent="0.45">
      <c r="A6347" s="61" t="s">
        <v>307</v>
      </c>
      <c r="B6347" s="62" t="s">
        <v>49</v>
      </c>
      <c r="C6347" s="63">
        <v>11337.02</v>
      </c>
      <c r="D6347" s="64">
        <v>45519</v>
      </c>
      <c r="E6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48" spans="1:5" x14ac:dyDescent="0.45">
      <c r="A6348" s="61" t="s">
        <v>307</v>
      </c>
      <c r="B6348" s="62" t="s">
        <v>51</v>
      </c>
      <c r="C6348" s="63">
        <v>11337.02</v>
      </c>
      <c r="D6348" s="64">
        <v>45877</v>
      </c>
      <c r="E6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49" spans="1:5" x14ac:dyDescent="0.45">
      <c r="A6349" s="61" t="s">
        <v>307</v>
      </c>
      <c r="B6349" s="62" t="s">
        <v>53</v>
      </c>
      <c r="C6349" s="63">
        <v>13400.12</v>
      </c>
      <c r="D6349" s="64">
        <v>45519</v>
      </c>
      <c r="E6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0" spans="1:5" x14ac:dyDescent="0.45">
      <c r="A6350" s="61" t="s">
        <v>307</v>
      </c>
      <c r="B6350" s="62" t="s">
        <v>55</v>
      </c>
      <c r="C6350" s="63">
        <v>10504.91</v>
      </c>
      <c r="D6350" s="64">
        <v>45519</v>
      </c>
      <c r="E6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1" spans="1:5" x14ac:dyDescent="0.45">
      <c r="A6351" s="61" t="s">
        <v>307</v>
      </c>
      <c r="B6351" s="62" t="s">
        <v>57</v>
      </c>
      <c r="C6351" s="63">
        <v>20993.17</v>
      </c>
      <c r="D6351" s="64">
        <v>45877</v>
      </c>
      <c r="E6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52" spans="1:5" x14ac:dyDescent="0.45">
      <c r="A6352" s="61" t="s">
        <v>307</v>
      </c>
      <c r="B6352" s="62" t="s">
        <v>76</v>
      </c>
      <c r="C6352" s="63">
        <v>4431.28</v>
      </c>
      <c r="D6352" s="64">
        <v>45853</v>
      </c>
      <c r="E6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3" spans="1:5" x14ac:dyDescent="0.45">
      <c r="A6353" s="61" t="s">
        <v>307</v>
      </c>
      <c r="B6353" s="62" t="s">
        <v>78</v>
      </c>
      <c r="C6353" s="63">
        <v>4215.5</v>
      </c>
      <c r="D6353" s="64">
        <v>45853</v>
      </c>
      <c r="E6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4" spans="1:5" x14ac:dyDescent="0.45">
      <c r="A6354" s="61" t="s">
        <v>307</v>
      </c>
      <c r="B6354" s="62" t="s">
        <v>81</v>
      </c>
      <c r="C6354" s="63">
        <v>10649.07</v>
      </c>
      <c r="D6354" s="64">
        <v>45519</v>
      </c>
      <c r="E6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5" spans="1:5" x14ac:dyDescent="0.45">
      <c r="A6355" s="61" t="s">
        <v>307</v>
      </c>
      <c r="B6355" s="62" t="s">
        <v>83</v>
      </c>
      <c r="C6355" s="63">
        <v>10324.51</v>
      </c>
      <c r="D6355" s="64">
        <v>45519</v>
      </c>
      <c r="E6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6" spans="1:5" x14ac:dyDescent="0.45">
      <c r="A6356" s="61" t="s">
        <v>307</v>
      </c>
      <c r="B6356" s="62" t="s">
        <v>85</v>
      </c>
      <c r="C6356" s="63">
        <v>10324.51</v>
      </c>
      <c r="D6356" s="64">
        <v>45877</v>
      </c>
      <c r="E6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57" spans="1:5" x14ac:dyDescent="0.45">
      <c r="A6357" s="61" t="s">
        <v>307</v>
      </c>
      <c r="B6357" s="62" t="s">
        <v>87</v>
      </c>
      <c r="C6357" s="63">
        <v>15721.41</v>
      </c>
      <c r="D6357" s="64">
        <v>45519</v>
      </c>
      <c r="E6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8" spans="1:5" x14ac:dyDescent="0.45">
      <c r="A6358" s="61" t="s">
        <v>307</v>
      </c>
      <c r="B6358" s="62" t="s">
        <v>89</v>
      </c>
      <c r="C6358" s="63">
        <v>10377.18</v>
      </c>
      <c r="D6358" s="64">
        <v>45519</v>
      </c>
      <c r="E6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59" spans="1:5" x14ac:dyDescent="0.45">
      <c r="A6359" s="61" t="s">
        <v>307</v>
      </c>
      <c r="B6359" s="62" t="s">
        <v>91</v>
      </c>
      <c r="C6359" s="63">
        <v>10377.18</v>
      </c>
      <c r="D6359" s="64">
        <v>45762</v>
      </c>
      <c r="E6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0" spans="1:5" x14ac:dyDescent="0.45">
      <c r="A6360" s="61" t="s">
        <v>307</v>
      </c>
      <c r="B6360" s="62" t="s">
        <v>93</v>
      </c>
      <c r="C6360" s="63">
        <v>98682.52</v>
      </c>
      <c r="D6360" s="64">
        <v>45519</v>
      </c>
      <c r="E6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1" spans="1:5" x14ac:dyDescent="0.45">
      <c r="A6361" s="61" t="s">
        <v>307</v>
      </c>
      <c r="B6361" s="62" t="s">
        <v>95</v>
      </c>
      <c r="C6361" s="63">
        <v>1326.38</v>
      </c>
      <c r="D6361" s="64">
        <v>45961</v>
      </c>
      <c r="E6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62" spans="1:5" x14ac:dyDescent="0.45">
      <c r="A6362" s="61" t="s">
        <v>308</v>
      </c>
      <c r="B6362" s="62" t="s">
        <v>47</v>
      </c>
      <c r="C6362" s="63">
        <v>12669.1</v>
      </c>
      <c r="D6362" s="64">
        <v>45519</v>
      </c>
      <c r="E6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3" spans="1:5" x14ac:dyDescent="0.45">
      <c r="A6363" s="61" t="s">
        <v>308</v>
      </c>
      <c r="B6363" s="62" t="s">
        <v>49</v>
      </c>
      <c r="C6363" s="63">
        <v>12251.46</v>
      </c>
      <c r="D6363" s="64">
        <v>45519</v>
      </c>
      <c r="E6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4" spans="1:5" x14ac:dyDescent="0.45">
      <c r="A6364" s="61" t="s">
        <v>308</v>
      </c>
      <c r="B6364" s="62" t="s">
        <v>51</v>
      </c>
      <c r="C6364" s="63">
        <v>12251.46</v>
      </c>
      <c r="D6364" s="64">
        <v>45877</v>
      </c>
      <c r="E6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65" spans="1:5" x14ac:dyDescent="0.45">
      <c r="A6365" s="61" t="s">
        <v>308</v>
      </c>
      <c r="B6365" s="62" t="s">
        <v>53</v>
      </c>
      <c r="C6365" s="63">
        <v>14480.97</v>
      </c>
      <c r="D6365" s="64">
        <v>45519</v>
      </c>
      <c r="E6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6" spans="1:5" x14ac:dyDescent="0.45">
      <c r="A6366" s="61" t="s">
        <v>308</v>
      </c>
      <c r="B6366" s="62" t="s">
        <v>55</v>
      </c>
      <c r="C6366" s="63">
        <v>11352.24</v>
      </c>
      <c r="D6366" s="64">
        <v>45519</v>
      </c>
      <c r="E6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67" spans="1:5" x14ac:dyDescent="0.45">
      <c r="A6367" s="61" t="s">
        <v>308</v>
      </c>
      <c r="B6367" s="62" t="s">
        <v>57</v>
      </c>
      <c r="C6367" s="63">
        <v>22686.48</v>
      </c>
      <c r="D6367" s="64">
        <v>45877</v>
      </c>
      <c r="E6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68" spans="1:5" x14ac:dyDescent="0.45">
      <c r="A6368" s="61" t="s">
        <v>308</v>
      </c>
      <c r="B6368" s="62" t="s">
        <v>40</v>
      </c>
      <c r="C6368" s="63">
        <v>33888.550000000003</v>
      </c>
      <c r="D6368" s="64">
        <v>44939</v>
      </c>
      <c r="E6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69" spans="1:5" x14ac:dyDescent="0.45">
      <c r="A6369" s="61" t="s">
        <v>308</v>
      </c>
      <c r="B6369" s="62" t="s">
        <v>41</v>
      </c>
      <c r="C6369" s="63">
        <v>35615.22</v>
      </c>
      <c r="D6369" s="64">
        <v>44939</v>
      </c>
      <c r="E6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70" spans="1:5" x14ac:dyDescent="0.45">
      <c r="A6370" s="61" t="s">
        <v>308</v>
      </c>
      <c r="B6370" s="62" t="s">
        <v>42</v>
      </c>
      <c r="C6370" s="63">
        <v>30012.09</v>
      </c>
      <c r="D6370" s="64">
        <v>45139</v>
      </c>
      <c r="E6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71" spans="1:5" x14ac:dyDescent="0.45">
      <c r="A6371" s="61" t="s">
        <v>308</v>
      </c>
      <c r="B6371" s="62" t="s">
        <v>43</v>
      </c>
      <c r="C6371" s="63">
        <v>37960.22</v>
      </c>
      <c r="D6371" s="64">
        <v>45504</v>
      </c>
      <c r="E6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72" spans="1:5" x14ac:dyDescent="0.45">
      <c r="A6372" s="61" t="s">
        <v>308</v>
      </c>
      <c r="B6372" s="62" t="s">
        <v>44</v>
      </c>
      <c r="C6372" s="63">
        <v>37960.22</v>
      </c>
      <c r="D6372" s="64">
        <v>45877</v>
      </c>
      <c r="E6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73" spans="1:5" x14ac:dyDescent="0.45">
      <c r="A6373" s="61" t="s">
        <v>308</v>
      </c>
      <c r="B6373" s="62" t="s">
        <v>45</v>
      </c>
      <c r="C6373" s="63">
        <v>16860.060000000001</v>
      </c>
      <c r="D6373" s="64">
        <v>45412</v>
      </c>
      <c r="E6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74" spans="1:5" x14ac:dyDescent="0.45">
      <c r="A6374" s="61" t="s">
        <v>308</v>
      </c>
      <c r="B6374" s="62" t="s">
        <v>66</v>
      </c>
      <c r="C6374" s="63">
        <v>12064.54</v>
      </c>
      <c r="D6374" s="64">
        <v>45046</v>
      </c>
      <c r="E6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75" spans="1:5" x14ac:dyDescent="0.45">
      <c r="A6375" s="61" t="s">
        <v>308</v>
      </c>
      <c r="B6375" s="62" t="s">
        <v>68</v>
      </c>
      <c r="C6375" s="63">
        <v>28146.82</v>
      </c>
      <c r="D6375" s="64">
        <v>45046</v>
      </c>
      <c r="E6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76" spans="1:5" x14ac:dyDescent="0.45">
      <c r="A6376" s="61" t="s">
        <v>308</v>
      </c>
      <c r="B6376" s="62" t="s">
        <v>70</v>
      </c>
      <c r="C6376" s="63">
        <v>21176.400000000001</v>
      </c>
      <c r="D6376" s="64">
        <v>45127</v>
      </c>
      <c r="E6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77" spans="1:5" x14ac:dyDescent="0.45">
      <c r="A6377" s="61" t="s">
        <v>308</v>
      </c>
      <c r="B6377" s="62" t="s">
        <v>72</v>
      </c>
      <c r="C6377" s="63">
        <v>33180.68</v>
      </c>
      <c r="D6377" s="64">
        <v>45488</v>
      </c>
      <c r="E6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378" spans="1:5" x14ac:dyDescent="0.45">
      <c r="A6378" s="61" t="s">
        <v>308</v>
      </c>
      <c r="B6378" s="62" t="s">
        <v>74</v>
      </c>
      <c r="C6378" s="63">
        <v>36713.339999999997</v>
      </c>
      <c r="D6378" s="64">
        <v>45853</v>
      </c>
      <c r="E6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79" spans="1:5" x14ac:dyDescent="0.45">
      <c r="A6379" s="61" t="s">
        <v>308</v>
      </c>
      <c r="B6379" s="62" t="s">
        <v>76</v>
      </c>
      <c r="C6379" s="63">
        <v>4788.71</v>
      </c>
      <c r="D6379" s="64">
        <v>45853</v>
      </c>
      <c r="E6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0" spans="1:5" x14ac:dyDescent="0.45">
      <c r="A6380" s="61" t="s">
        <v>308</v>
      </c>
      <c r="B6380" s="62" t="s">
        <v>78</v>
      </c>
      <c r="C6380" s="63">
        <v>4555.53</v>
      </c>
      <c r="D6380" s="64">
        <v>45853</v>
      </c>
      <c r="E6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1" spans="1:5" x14ac:dyDescent="0.45">
      <c r="A6381" s="61" t="s">
        <v>308</v>
      </c>
      <c r="B6381" s="62" t="s">
        <v>80</v>
      </c>
      <c r="C6381" s="63">
        <v>9145.73</v>
      </c>
      <c r="D6381" s="64">
        <v>45546</v>
      </c>
      <c r="E6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2" spans="1:5" x14ac:dyDescent="0.45">
      <c r="A6382" s="61" t="s">
        <v>308</v>
      </c>
      <c r="B6382" s="62" t="s">
        <v>81</v>
      </c>
      <c r="C6382" s="63">
        <v>11508.02</v>
      </c>
      <c r="D6382" s="64">
        <v>45519</v>
      </c>
      <c r="E6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3" spans="1:5" x14ac:dyDescent="0.45">
      <c r="A6383" s="61" t="s">
        <v>308</v>
      </c>
      <c r="B6383" s="62" t="s">
        <v>83</v>
      </c>
      <c r="C6383" s="63">
        <v>11157.29</v>
      </c>
      <c r="D6383" s="64">
        <v>45519</v>
      </c>
      <c r="E6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4" spans="1:5" x14ac:dyDescent="0.45">
      <c r="A6384" s="61" t="s">
        <v>308</v>
      </c>
      <c r="B6384" s="62" t="s">
        <v>85</v>
      </c>
      <c r="C6384" s="63">
        <v>11157.29</v>
      </c>
      <c r="D6384" s="64">
        <v>45877</v>
      </c>
      <c r="E6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85" spans="1:5" x14ac:dyDescent="0.45">
      <c r="A6385" s="61" t="s">
        <v>308</v>
      </c>
      <c r="B6385" s="62" t="s">
        <v>87</v>
      </c>
      <c r="C6385" s="63">
        <v>16989.5</v>
      </c>
      <c r="D6385" s="64">
        <v>45519</v>
      </c>
      <c r="E6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6" spans="1:5" x14ac:dyDescent="0.45">
      <c r="A6386" s="61" t="s">
        <v>308</v>
      </c>
      <c r="B6386" s="62" t="s">
        <v>89</v>
      </c>
      <c r="C6386" s="63">
        <v>11214.21</v>
      </c>
      <c r="D6386" s="64">
        <v>45519</v>
      </c>
      <c r="E6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7" spans="1:5" x14ac:dyDescent="0.45">
      <c r="A6387" s="61" t="s">
        <v>308</v>
      </c>
      <c r="B6387" s="62" t="s">
        <v>91</v>
      </c>
      <c r="C6387" s="63">
        <v>11214.21</v>
      </c>
      <c r="D6387" s="64">
        <v>45762</v>
      </c>
      <c r="E6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8" spans="1:5" x14ac:dyDescent="0.45">
      <c r="A6388" s="61" t="s">
        <v>308</v>
      </c>
      <c r="B6388" s="62" t="s">
        <v>93</v>
      </c>
      <c r="C6388" s="63">
        <v>106642.26</v>
      </c>
      <c r="D6388" s="64">
        <v>45519</v>
      </c>
      <c r="E6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89" spans="1:5" x14ac:dyDescent="0.45">
      <c r="A6389" s="61" t="s">
        <v>308</v>
      </c>
      <c r="B6389" s="62" t="s">
        <v>95</v>
      </c>
      <c r="C6389" s="63">
        <v>1433.36</v>
      </c>
      <c r="D6389" s="64">
        <v>45961</v>
      </c>
      <c r="E6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90" spans="1:5" x14ac:dyDescent="0.45">
      <c r="A6390" s="61" t="s">
        <v>309</v>
      </c>
      <c r="B6390" s="62" t="s">
        <v>40</v>
      </c>
      <c r="C6390" s="63">
        <v>40319.75</v>
      </c>
      <c r="D6390" s="64">
        <v>44880</v>
      </c>
      <c r="E6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91" spans="1:5" x14ac:dyDescent="0.45">
      <c r="A6391" s="61" t="s">
        <v>310</v>
      </c>
      <c r="B6391" s="62" t="s">
        <v>47</v>
      </c>
      <c r="C6391" s="63">
        <v>30022.59</v>
      </c>
      <c r="D6391" s="64">
        <v>45519</v>
      </c>
      <c r="E6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92" spans="1:5" x14ac:dyDescent="0.45">
      <c r="A6392" s="61" t="s">
        <v>310</v>
      </c>
      <c r="B6392" s="62" t="s">
        <v>49</v>
      </c>
      <c r="C6392" s="63">
        <v>29032.9</v>
      </c>
      <c r="D6392" s="64">
        <v>45519</v>
      </c>
      <c r="E6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93" spans="1:5" x14ac:dyDescent="0.45">
      <c r="A6393" s="61" t="s">
        <v>310</v>
      </c>
      <c r="B6393" s="62" t="s">
        <v>51</v>
      </c>
      <c r="C6393" s="63">
        <v>29032.9</v>
      </c>
      <c r="D6393" s="64">
        <v>45877</v>
      </c>
      <c r="E6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94" spans="1:5" x14ac:dyDescent="0.45">
      <c r="A6394" s="61" t="s">
        <v>310</v>
      </c>
      <c r="B6394" s="62" t="s">
        <v>53</v>
      </c>
      <c r="C6394" s="63">
        <v>34316.29</v>
      </c>
      <c r="D6394" s="64">
        <v>45519</v>
      </c>
      <c r="E6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95" spans="1:5" x14ac:dyDescent="0.45">
      <c r="A6395" s="61" t="s">
        <v>310</v>
      </c>
      <c r="B6395" s="62" t="s">
        <v>55</v>
      </c>
      <c r="C6395" s="63">
        <v>26901.96</v>
      </c>
      <c r="D6395" s="64">
        <v>45519</v>
      </c>
      <c r="E6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396" spans="1:5" x14ac:dyDescent="0.45">
      <c r="A6396" s="61" t="s">
        <v>310</v>
      </c>
      <c r="B6396" s="62" t="s">
        <v>57</v>
      </c>
      <c r="C6396" s="63">
        <v>53761.3</v>
      </c>
      <c r="D6396" s="64">
        <v>45877</v>
      </c>
      <c r="E6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397" spans="1:5" x14ac:dyDescent="0.45">
      <c r="A6397" s="61" t="s">
        <v>310</v>
      </c>
      <c r="B6397" s="62" t="s">
        <v>40</v>
      </c>
      <c r="C6397" s="63">
        <v>80307.399999999994</v>
      </c>
      <c r="D6397" s="64">
        <v>44880</v>
      </c>
      <c r="E6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98" spans="1:5" x14ac:dyDescent="0.45">
      <c r="A6398" s="61" t="s">
        <v>310</v>
      </c>
      <c r="B6398" s="62" t="s">
        <v>41</v>
      </c>
      <c r="C6398" s="63">
        <v>84399.17</v>
      </c>
      <c r="D6398" s="64">
        <v>44925</v>
      </c>
      <c r="E6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399" spans="1:5" x14ac:dyDescent="0.45">
      <c r="A6399" s="61" t="s">
        <v>310</v>
      </c>
      <c r="B6399" s="62" t="s">
        <v>42</v>
      </c>
      <c r="C6399" s="63">
        <v>71121.16</v>
      </c>
      <c r="D6399" s="64">
        <v>45140</v>
      </c>
      <c r="E6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00" spans="1:5" x14ac:dyDescent="0.45">
      <c r="A6400" s="61" t="s">
        <v>310</v>
      </c>
      <c r="B6400" s="62" t="s">
        <v>43</v>
      </c>
      <c r="C6400" s="63">
        <v>89956.22</v>
      </c>
      <c r="D6400" s="64">
        <v>45504</v>
      </c>
      <c r="E6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01" spans="1:5" x14ac:dyDescent="0.45">
      <c r="A6401" s="61" t="s">
        <v>310</v>
      </c>
      <c r="B6401" s="62" t="s">
        <v>44</v>
      </c>
      <c r="C6401" s="63">
        <v>89956.22</v>
      </c>
      <c r="D6401" s="64">
        <v>45877</v>
      </c>
      <c r="E6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02" spans="1:5" x14ac:dyDescent="0.45">
      <c r="A6402" s="61" t="s">
        <v>310</v>
      </c>
      <c r="B6402" s="62" t="s">
        <v>45</v>
      </c>
      <c r="C6402" s="63">
        <v>39954.129999999997</v>
      </c>
      <c r="D6402" s="64">
        <v>45412</v>
      </c>
      <c r="E6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03" spans="1:5" x14ac:dyDescent="0.45">
      <c r="A6403" s="61" t="s">
        <v>310</v>
      </c>
      <c r="B6403" s="62" t="s">
        <v>74</v>
      </c>
      <c r="C6403" s="63">
        <v>87001.43</v>
      </c>
      <c r="D6403" s="64">
        <v>45853</v>
      </c>
      <c r="E6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4" spans="1:5" x14ac:dyDescent="0.45">
      <c r="A6404" s="61" t="s">
        <v>310</v>
      </c>
      <c r="B6404" s="62" t="s">
        <v>76</v>
      </c>
      <c r="C6404" s="63">
        <v>11348.05</v>
      </c>
      <c r="D6404" s="64">
        <v>45853</v>
      </c>
      <c r="E6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5" spans="1:5" x14ac:dyDescent="0.45">
      <c r="A6405" s="61" t="s">
        <v>310</v>
      </c>
      <c r="B6405" s="62" t="s">
        <v>78</v>
      </c>
      <c r="C6405" s="63">
        <v>10795.46</v>
      </c>
      <c r="D6405" s="64">
        <v>45853</v>
      </c>
      <c r="E6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6" spans="1:5" x14ac:dyDescent="0.45">
      <c r="A6406" s="61" t="s">
        <v>310</v>
      </c>
      <c r="B6406" s="62" t="s">
        <v>81</v>
      </c>
      <c r="C6406" s="63">
        <v>27271.14</v>
      </c>
      <c r="D6406" s="64">
        <v>45519</v>
      </c>
      <c r="E6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7" spans="1:5" x14ac:dyDescent="0.45">
      <c r="A6407" s="61" t="s">
        <v>310</v>
      </c>
      <c r="B6407" s="62" t="s">
        <v>83</v>
      </c>
      <c r="C6407" s="63">
        <v>26439.99</v>
      </c>
      <c r="D6407" s="64">
        <v>45519</v>
      </c>
      <c r="E6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08" spans="1:5" x14ac:dyDescent="0.45">
      <c r="A6408" s="61" t="s">
        <v>310</v>
      </c>
      <c r="B6408" s="62" t="s">
        <v>85</v>
      </c>
      <c r="C6408" s="63">
        <v>26439.99</v>
      </c>
      <c r="D6408" s="64">
        <v>45877</v>
      </c>
      <c r="E6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09" spans="1:5" x14ac:dyDescent="0.45">
      <c r="A6409" s="61" t="s">
        <v>310</v>
      </c>
      <c r="B6409" s="62" t="s">
        <v>87</v>
      </c>
      <c r="C6409" s="63">
        <v>40260.879999999997</v>
      </c>
      <c r="D6409" s="64">
        <v>45519</v>
      </c>
      <c r="E6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0" spans="1:5" x14ac:dyDescent="0.45">
      <c r="A6410" s="61" t="s">
        <v>310</v>
      </c>
      <c r="B6410" s="62" t="s">
        <v>89</v>
      </c>
      <c r="C6410" s="63">
        <v>26574.87</v>
      </c>
      <c r="D6410" s="64">
        <v>45519</v>
      </c>
      <c r="E6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1" spans="1:5" x14ac:dyDescent="0.45">
      <c r="A6411" s="61" t="s">
        <v>310</v>
      </c>
      <c r="B6411" s="62" t="s">
        <v>91</v>
      </c>
      <c r="C6411" s="63">
        <v>26574.87</v>
      </c>
      <c r="D6411" s="64">
        <v>45762</v>
      </c>
      <c r="E6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2" spans="1:5" x14ac:dyDescent="0.45">
      <c r="A6412" s="61" t="s">
        <v>310</v>
      </c>
      <c r="B6412" s="62" t="s">
        <v>93</v>
      </c>
      <c r="C6412" s="63">
        <v>252715.51</v>
      </c>
      <c r="D6412" s="64">
        <v>45519</v>
      </c>
      <c r="E6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3" spans="1:5" x14ac:dyDescent="0.45">
      <c r="A6413" s="61" t="s">
        <v>310</v>
      </c>
      <c r="B6413" s="62" t="s">
        <v>95</v>
      </c>
      <c r="C6413" s="63">
        <v>3396.71</v>
      </c>
      <c r="D6413" s="64">
        <v>45961</v>
      </c>
      <c r="E6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14" spans="1:5" x14ac:dyDescent="0.45">
      <c r="A6414" s="61" t="s">
        <v>311</v>
      </c>
      <c r="B6414" s="62" t="s">
        <v>47</v>
      </c>
      <c r="C6414" s="63">
        <v>3022.1</v>
      </c>
      <c r="D6414" s="64">
        <v>45519</v>
      </c>
      <c r="E6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5" spans="1:5" x14ac:dyDescent="0.45">
      <c r="A6415" s="61" t="s">
        <v>311</v>
      </c>
      <c r="B6415" s="62" t="s">
        <v>49</v>
      </c>
      <c r="C6415" s="63">
        <v>2922.48</v>
      </c>
      <c r="D6415" s="64">
        <v>45519</v>
      </c>
      <c r="E6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6" spans="1:5" x14ac:dyDescent="0.45">
      <c r="A6416" s="61" t="s">
        <v>311</v>
      </c>
      <c r="B6416" s="62" t="s">
        <v>51</v>
      </c>
      <c r="C6416" s="63">
        <v>2922.48</v>
      </c>
      <c r="D6416" s="64">
        <v>45877</v>
      </c>
      <c r="E6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17" spans="1:5" x14ac:dyDescent="0.45">
      <c r="A6417" s="61" t="s">
        <v>311</v>
      </c>
      <c r="B6417" s="62" t="s">
        <v>53</v>
      </c>
      <c r="C6417" s="63">
        <v>3454.3</v>
      </c>
      <c r="D6417" s="64">
        <v>45519</v>
      </c>
      <c r="E6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8" spans="1:5" x14ac:dyDescent="0.45">
      <c r="A6418" s="61" t="s">
        <v>311</v>
      </c>
      <c r="B6418" s="62" t="s">
        <v>55</v>
      </c>
      <c r="C6418" s="63">
        <v>2707.97</v>
      </c>
      <c r="D6418" s="64">
        <v>45519</v>
      </c>
      <c r="E6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19" spans="1:5" x14ac:dyDescent="0.45">
      <c r="A6419" s="61" t="s">
        <v>311</v>
      </c>
      <c r="B6419" s="62" t="s">
        <v>57</v>
      </c>
      <c r="C6419" s="63">
        <v>5411.65</v>
      </c>
      <c r="D6419" s="64">
        <v>45877</v>
      </c>
      <c r="E6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20" spans="1:5" x14ac:dyDescent="0.45">
      <c r="A6420" s="61" t="s">
        <v>311</v>
      </c>
      <c r="B6420" s="62" t="s">
        <v>40</v>
      </c>
      <c r="C6420" s="63">
        <v>8083.81</v>
      </c>
      <c r="D6420" s="64">
        <v>44880</v>
      </c>
      <c r="E6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21" spans="1:5" x14ac:dyDescent="0.45">
      <c r="A6421" s="61" t="s">
        <v>311</v>
      </c>
      <c r="B6421" s="62" t="s">
        <v>41</v>
      </c>
      <c r="C6421" s="63">
        <v>8495.69</v>
      </c>
      <c r="D6421" s="64">
        <v>44925</v>
      </c>
      <c r="E6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22" spans="1:5" x14ac:dyDescent="0.45">
      <c r="A6422" s="61" t="s">
        <v>311</v>
      </c>
      <c r="B6422" s="62" t="s">
        <v>42</v>
      </c>
      <c r="C6422" s="63">
        <v>7159.11</v>
      </c>
      <c r="D6422" s="64">
        <v>45139</v>
      </c>
      <c r="E6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23" spans="1:5" x14ac:dyDescent="0.45">
      <c r="A6423" s="61" t="s">
        <v>311</v>
      </c>
      <c r="B6423" s="62" t="s">
        <v>43</v>
      </c>
      <c r="C6423" s="63">
        <v>9055.06</v>
      </c>
      <c r="D6423" s="64">
        <v>45504</v>
      </c>
      <c r="E6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24" spans="1:5" x14ac:dyDescent="0.45">
      <c r="A6424" s="61" t="s">
        <v>311</v>
      </c>
      <c r="B6424" s="62" t="s">
        <v>44</v>
      </c>
      <c r="C6424" s="63">
        <v>9055.06</v>
      </c>
      <c r="D6424" s="64">
        <v>45877</v>
      </c>
      <c r="E6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25" spans="1:5" x14ac:dyDescent="0.45">
      <c r="A6425" s="61" t="s">
        <v>311</v>
      </c>
      <c r="B6425" s="62" t="s">
        <v>45</v>
      </c>
      <c r="C6425" s="63">
        <v>4021.81</v>
      </c>
      <c r="D6425" s="64">
        <v>45412</v>
      </c>
      <c r="E6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26" spans="1:5" x14ac:dyDescent="0.45">
      <c r="A6426" s="61" t="s">
        <v>311</v>
      </c>
      <c r="B6426" s="62" t="s">
        <v>66</v>
      </c>
      <c r="C6426" s="63">
        <v>2877.89</v>
      </c>
      <c r="D6426" s="64">
        <v>44985</v>
      </c>
      <c r="E6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27" spans="1:5" x14ac:dyDescent="0.45">
      <c r="A6427" s="61" t="s">
        <v>311</v>
      </c>
      <c r="B6427" s="62" t="s">
        <v>68</v>
      </c>
      <c r="C6427" s="63">
        <v>6714.17</v>
      </c>
      <c r="D6427" s="64">
        <v>44985</v>
      </c>
      <c r="E6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28" spans="1:5" x14ac:dyDescent="0.45">
      <c r="A6428" s="61" t="s">
        <v>311</v>
      </c>
      <c r="B6428" s="62" t="s">
        <v>70</v>
      </c>
      <c r="C6428" s="63">
        <v>5051.4399999999996</v>
      </c>
      <c r="D6428" s="64">
        <v>45127</v>
      </c>
      <c r="E6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29" spans="1:5" x14ac:dyDescent="0.45">
      <c r="A6429" s="61" t="s">
        <v>311</v>
      </c>
      <c r="B6429" s="62" t="s">
        <v>72</v>
      </c>
      <c r="C6429" s="63">
        <v>7914.95</v>
      </c>
      <c r="D6429" s="64">
        <v>45488</v>
      </c>
      <c r="E6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30" spans="1:5" x14ac:dyDescent="0.45">
      <c r="A6430" s="61" t="s">
        <v>311</v>
      </c>
      <c r="B6430" s="62" t="s">
        <v>74</v>
      </c>
      <c r="C6430" s="63">
        <v>8757.6299999999992</v>
      </c>
      <c r="D6430" s="64">
        <v>45853</v>
      </c>
      <c r="E6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1" spans="1:5" x14ac:dyDescent="0.45">
      <c r="A6431" s="61" t="s">
        <v>311</v>
      </c>
      <c r="B6431" s="62" t="s">
        <v>76</v>
      </c>
      <c r="C6431" s="63">
        <v>1142.3</v>
      </c>
      <c r="D6431" s="64">
        <v>45853</v>
      </c>
      <c r="E6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2" spans="1:5" x14ac:dyDescent="0.45">
      <c r="A6432" s="61" t="s">
        <v>311</v>
      </c>
      <c r="B6432" s="62" t="s">
        <v>78</v>
      </c>
      <c r="C6432" s="63">
        <v>1086.68</v>
      </c>
      <c r="D6432" s="64">
        <v>45853</v>
      </c>
      <c r="E6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3" spans="1:5" x14ac:dyDescent="0.45">
      <c r="A6433" s="61" t="s">
        <v>311</v>
      </c>
      <c r="B6433" s="62" t="s">
        <v>80</v>
      </c>
      <c r="C6433" s="63">
        <v>2181.63</v>
      </c>
      <c r="D6433" s="64">
        <v>45546</v>
      </c>
      <c r="E6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4" spans="1:5" x14ac:dyDescent="0.45">
      <c r="A6434" s="61" t="s">
        <v>311</v>
      </c>
      <c r="B6434" s="62" t="s">
        <v>81</v>
      </c>
      <c r="C6434" s="63">
        <v>2745.13</v>
      </c>
      <c r="D6434" s="64">
        <v>45519</v>
      </c>
      <c r="E6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5" spans="1:5" x14ac:dyDescent="0.45">
      <c r="A6435" s="61" t="s">
        <v>311</v>
      </c>
      <c r="B6435" s="62" t="s">
        <v>83</v>
      </c>
      <c r="C6435" s="63">
        <v>2661.47</v>
      </c>
      <c r="D6435" s="64">
        <v>45519</v>
      </c>
      <c r="E6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6" spans="1:5" x14ac:dyDescent="0.45">
      <c r="A6436" s="61" t="s">
        <v>311</v>
      </c>
      <c r="B6436" s="62" t="s">
        <v>85</v>
      </c>
      <c r="C6436" s="63">
        <v>2661.47</v>
      </c>
      <c r="D6436" s="64">
        <v>45877</v>
      </c>
      <c r="E6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37" spans="1:5" x14ac:dyDescent="0.45">
      <c r="A6437" s="61" t="s">
        <v>311</v>
      </c>
      <c r="B6437" s="62" t="s">
        <v>87</v>
      </c>
      <c r="C6437" s="63">
        <v>4052.69</v>
      </c>
      <c r="D6437" s="64">
        <v>45519</v>
      </c>
      <c r="E6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8" spans="1:5" x14ac:dyDescent="0.45">
      <c r="A6438" s="61" t="s">
        <v>311</v>
      </c>
      <c r="B6438" s="62" t="s">
        <v>89</v>
      </c>
      <c r="C6438" s="63">
        <v>2675.05</v>
      </c>
      <c r="D6438" s="64">
        <v>45519</v>
      </c>
      <c r="E6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39" spans="1:5" x14ac:dyDescent="0.45">
      <c r="A6439" s="61" t="s">
        <v>311</v>
      </c>
      <c r="B6439" s="62" t="s">
        <v>91</v>
      </c>
      <c r="C6439" s="63">
        <v>2675.05</v>
      </c>
      <c r="D6439" s="64">
        <v>45762</v>
      </c>
      <c r="E6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0" spans="1:5" x14ac:dyDescent="0.45">
      <c r="A6440" s="61" t="s">
        <v>311</v>
      </c>
      <c r="B6440" s="62" t="s">
        <v>93</v>
      </c>
      <c r="C6440" s="63">
        <v>25438.54</v>
      </c>
      <c r="D6440" s="64">
        <v>45519</v>
      </c>
      <c r="E6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1" spans="1:5" x14ac:dyDescent="0.45">
      <c r="A6441" s="61" t="s">
        <v>311</v>
      </c>
      <c r="B6441" s="62" t="s">
        <v>95</v>
      </c>
      <c r="C6441" s="63">
        <v>341.92</v>
      </c>
      <c r="D6441" s="64">
        <v>45961</v>
      </c>
      <c r="E6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42" spans="1:5" x14ac:dyDescent="0.45">
      <c r="A6442" s="61" t="s">
        <v>312</v>
      </c>
      <c r="B6442" s="62" t="s">
        <v>47</v>
      </c>
      <c r="C6442" s="63">
        <v>55132.18</v>
      </c>
      <c r="D6442" s="64">
        <v>45519</v>
      </c>
      <c r="E6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3" spans="1:5" x14ac:dyDescent="0.45">
      <c r="A6443" s="61" t="s">
        <v>312</v>
      </c>
      <c r="B6443" s="62" t="s">
        <v>49</v>
      </c>
      <c r="C6443" s="63">
        <v>53314.76</v>
      </c>
      <c r="D6443" s="64">
        <v>45519</v>
      </c>
      <c r="E6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4" spans="1:5" x14ac:dyDescent="0.45">
      <c r="A6444" s="61" t="s">
        <v>312</v>
      </c>
      <c r="B6444" s="62" t="s">
        <v>51</v>
      </c>
      <c r="C6444" s="63">
        <v>53314.76</v>
      </c>
      <c r="D6444" s="64">
        <v>45877</v>
      </c>
      <c r="E6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45" spans="1:5" x14ac:dyDescent="0.45">
      <c r="A6445" s="61" t="s">
        <v>312</v>
      </c>
      <c r="B6445" s="62" t="s">
        <v>53</v>
      </c>
      <c r="C6445" s="63">
        <v>63016.94</v>
      </c>
      <c r="D6445" s="64">
        <v>45519</v>
      </c>
      <c r="E6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6" spans="1:5" x14ac:dyDescent="0.45">
      <c r="A6446" s="61" t="s">
        <v>312</v>
      </c>
      <c r="B6446" s="62" t="s">
        <v>55</v>
      </c>
      <c r="C6446" s="63">
        <v>49401.59</v>
      </c>
      <c r="D6446" s="64">
        <v>45519</v>
      </c>
      <c r="E6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47" spans="1:5" x14ac:dyDescent="0.45">
      <c r="A6447" s="61" t="s">
        <v>312</v>
      </c>
      <c r="B6447" s="62" t="s">
        <v>57</v>
      </c>
      <c r="C6447" s="63">
        <v>98724.91</v>
      </c>
      <c r="D6447" s="64">
        <v>45877</v>
      </c>
      <c r="E6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48" spans="1:5" x14ac:dyDescent="0.45">
      <c r="A6448" s="61" t="s">
        <v>312</v>
      </c>
      <c r="B6448" s="62" t="s">
        <v>40</v>
      </c>
      <c r="C6448" s="63">
        <v>147473.01999999999</v>
      </c>
      <c r="D6448" s="64">
        <v>44880</v>
      </c>
      <c r="E6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49" spans="1:5" x14ac:dyDescent="0.45">
      <c r="A6449" s="61" t="s">
        <v>312</v>
      </c>
      <c r="B6449" s="62" t="s">
        <v>41</v>
      </c>
      <c r="C6449" s="63">
        <v>154986.96</v>
      </c>
      <c r="D6449" s="64">
        <v>44925</v>
      </c>
      <c r="E6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50" spans="1:5" x14ac:dyDescent="0.45">
      <c r="A6450" s="61" t="s">
        <v>312</v>
      </c>
      <c r="B6450" s="62" t="s">
        <v>42</v>
      </c>
      <c r="C6450" s="63">
        <v>130603.81</v>
      </c>
      <c r="D6450" s="64">
        <v>45140</v>
      </c>
      <c r="E6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51" spans="1:5" x14ac:dyDescent="0.45">
      <c r="A6451" s="61" t="s">
        <v>312</v>
      </c>
      <c r="B6451" s="62" t="s">
        <v>43</v>
      </c>
      <c r="C6451" s="63">
        <v>165191.69</v>
      </c>
      <c r="D6451" s="64">
        <v>45504</v>
      </c>
      <c r="E6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52" spans="1:5" x14ac:dyDescent="0.45">
      <c r="A6452" s="61" t="s">
        <v>312</v>
      </c>
      <c r="B6452" s="62" t="s">
        <v>44</v>
      </c>
      <c r="C6452" s="63">
        <v>165191.69</v>
      </c>
      <c r="D6452" s="64">
        <v>45877</v>
      </c>
      <c r="E6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53" spans="1:5" x14ac:dyDescent="0.45">
      <c r="A6453" s="61" t="s">
        <v>312</v>
      </c>
      <c r="B6453" s="62" t="s">
        <v>45</v>
      </c>
      <c r="C6453" s="63">
        <v>73370.02</v>
      </c>
      <c r="D6453" s="64">
        <v>45412</v>
      </c>
      <c r="E6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54" spans="1:5" x14ac:dyDescent="0.45">
      <c r="A6454" s="61" t="s">
        <v>312</v>
      </c>
      <c r="B6454" s="62" t="s">
        <v>66</v>
      </c>
      <c r="C6454" s="63">
        <v>52501.34</v>
      </c>
      <c r="D6454" s="64">
        <v>44985</v>
      </c>
      <c r="E6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55" spans="1:5" x14ac:dyDescent="0.45">
      <c r="A6455" s="61" t="s">
        <v>312</v>
      </c>
      <c r="B6455" s="62" t="s">
        <v>68</v>
      </c>
      <c r="C6455" s="63">
        <v>122486.7</v>
      </c>
      <c r="D6455" s="64">
        <v>44985</v>
      </c>
      <c r="E6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56" spans="1:5" x14ac:dyDescent="0.45">
      <c r="A6456" s="61" t="s">
        <v>312</v>
      </c>
      <c r="B6456" s="62" t="s">
        <v>70</v>
      </c>
      <c r="C6456" s="63">
        <v>92153.49</v>
      </c>
      <c r="D6456" s="64">
        <v>45140</v>
      </c>
      <c r="E6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57" spans="1:5" x14ac:dyDescent="0.45">
      <c r="A6457" s="61" t="s">
        <v>312</v>
      </c>
      <c r="B6457" s="62" t="s">
        <v>72</v>
      </c>
      <c r="C6457" s="63">
        <v>144392.54999999999</v>
      </c>
      <c r="D6457" s="64">
        <v>45488</v>
      </c>
      <c r="E6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58" spans="1:5" x14ac:dyDescent="0.45">
      <c r="A6458" s="61" t="s">
        <v>312</v>
      </c>
      <c r="B6458" s="62" t="s">
        <v>74</v>
      </c>
      <c r="C6458" s="63">
        <v>159765.64000000001</v>
      </c>
      <c r="D6458" s="64">
        <v>45853</v>
      </c>
      <c r="E6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59" spans="1:5" x14ac:dyDescent="0.45">
      <c r="A6459" s="61" t="s">
        <v>312</v>
      </c>
      <c r="B6459" s="62" t="s">
        <v>76</v>
      </c>
      <c r="C6459" s="63">
        <v>20839.07</v>
      </c>
      <c r="D6459" s="64">
        <v>45853</v>
      </c>
      <c r="E6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0" spans="1:5" x14ac:dyDescent="0.45">
      <c r="A6460" s="61" t="s">
        <v>312</v>
      </c>
      <c r="B6460" s="62" t="s">
        <v>78</v>
      </c>
      <c r="C6460" s="63">
        <v>19824.310000000001</v>
      </c>
      <c r="D6460" s="64">
        <v>45853</v>
      </c>
      <c r="E6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1" spans="1:5" x14ac:dyDescent="0.45">
      <c r="A6461" s="61" t="s">
        <v>312</v>
      </c>
      <c r="B6461" s="62" t="s">
        <v>80</v>
      </c>
      <c r="C6461" s="63">
        <v>39799.54</v>
      </c>
      <c r="D6461" s="64">
        <v>45541</v>
      </c>
      <c r="E6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2" spans="1:5" x14ac:dyDescent="0.45">
      <c r="A6462" s="61" t="s">
        <v>312</v>
      </c>
      <c r="B6462" s="62" t="s">
        <v>81</v>
      </c>
      <c r="C6462" s="63">
        <v>50079.53</v>
      </c>
      <c r="D6462" s="64">
        <v>45519</v>
      </c>
      <c r="E6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3" spans="1:5" x14ac:dyDescent="0.45">
      <c r="A6463" s="61" t="s">
        <v>312</v>
      </c>
      <c r="B6463" s="62" t="s">
        <v>83</v>
      </c>
      <c r="C6463" s="63">
        <v>48553.24</v>
      </c>
      <c r="D6463" s="64">
        <v>45519</v>
      </c>
      <c r="E6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4" spans="1:5" x14ac:dyDescent="0.45">
      <c r="A6464" s="61" t="s">
        <v>312</v>
      </c>
      <c r="B6464" s="62" t="s">
        <v>85</v>
      </c>
      <c r="C6464" s="63">
        <v>48553.24</v>
      </c>
      <c r="D6464" s="64">
        <v>45877</v>
      </c>
      <c r="E6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65" spans="1:5" x14ac:dyDescent="0.45">
      <c r="A6465" s="61" t="s">
        <v>312</v>
      </c>
      <c r="B6465" s="62" t="s">
        <v>87</v>
      </c>
      <c r="C6465" s="63">
        <v>73933.33</v>
      </c>
      <c r="D6465" s="64">
        <v>45519</v>
      </c>
      <c r="E6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6" spans="1:5" x14ac:dyDescent="0.45">
      <c r="A6466" s="61" t="s">
        <v>312</v>
      </c>
      <c r="B6466" s="62" t="s">
        <v>89</v>
      </c>
      <c r="C6466" s="63">
        <v>48800.94</v>
      </c>
      <c r="D6466" s="64">
        <v>45519</v>
      </c>
      <c r="E6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7" spans="1:5" x14ac:dyDescent="0.45">
      <c r="A6467" s="61" t="s">
        <v>312</v>
      </c>
      <c r="B6467" s="62" t="s">
        <v>91</v>
      </c>
      <c r="C6467" s="63">
        <v>48800.94</v>
      </c>
      <c r="D6467" s="64">
        <v>45762</v>
      </c>
      <c r="E6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8" spans="1:5" x14ac:dyDescent="0.45">
      <c r="A6468" s="61" t="s">
        <v>312</v>
      </c>
      <c r="B6468" s="62" t="s">
        <v>93</v>
      </c>
      <c r="C6468" s="63">
        <v>464075.75</v>
      </c>
      <c r="D6468" s="64">
        <v>45519</v>
      </c>
      <c r="E6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69" spans="1:5" x14ac:dyDescent="0.45">
      <c r="A6469" s="61" t="s">
        <v>312</v>
      </c>
      <c r="B6469" s="62" t="s">
        <v>95</v>
      </c>
      <c r="C6469" s="63">
        <v>6237.58</v>
      </c>
      <c r="D6469" s="64">
        <v>45961</v>
      </c>
      <c r="E6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70" spans="1:5" x14ac:dyDescent="0.45">
      <c r="A6470" s="61" t="s">
        <v>313</v>
      </c>
      <c r="B6470" s="62" t="s">
        <v>47</v>
      </c>
      <c r="C6470" s="63">
        <v>946915.33</v>
      </c>
      <c r="D6470" s="64">
        <v>45519</v>
      </c>
      <c r="E6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1" spans="1:5" x14ac:dyDescent="0.45">
      <c r="A6471" s="61" t="s">
        <v>313</v>
      </c>
      <c r="B6471" s="62" t="s">
        <v>48</v>
      </c>
      <c r="C6471" s="63">
        <v>254001.1</v>
      </c>
      <c r="D6471" s="64">
        <v>45519</v>
      </c>
      <c r="E6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2" spans="1:5" x14ac:dyDescent="0.45">
      <c r="A6472" s="61" t="s">
        <v>313</v>
      </c>
      <c r="B6472" s="62" t="s">
        <v>49</v>
      </c>
      <c r="C6472" s="63">
        <v>915700.58</v>
      </c>
      <c r="D6472" s="64">
        <v>45519</v>
      </c>
      <c r="E6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3" spans="1:5" x14ac:dyDescent="0.45">
      <c r="A6473" s="61" t="s">
        <v>313</v>
      </c>
      <c r="B6473" s="62" t="s">
        <v>50</v>
      </c>
      <c r="C6473" s="63">
        <v>245628.04</v>
      </c>
      <c r="D6473" s="64">
        <v>45519</v>
      </c>
      <c r="E6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4" spans="1:5" x14ac:dyDescent="0.45">
      <c r="A6474" s="61" t="s">
        <v>313</v>
      </c>
      <c r="B6474" s="62" t="s">
        <v>51</v>
      </c>
      <c r="C6474" s="63">
        <v>919836.07</v>
      </c>
      <c r="D6474" s="64">
        <v>45877</v>
      </c>
      <c r="E6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75" spans="1:5" x14ac:dyDescent="0.45">
      <c r="A6475" s="61" t="s">
        <v>313</v>
      </c>
      <c r="B6475" s="62" t="s">
        <v>52</v>
      </c>
      <c r="C6475" s="63">
        <v>245628.04</v>
      </c>
      <c r="D6475" s="64">
        <v>45877</v>
      </c>
      <c r="E6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76" spans="1:5" x14ac:dyDescent="0.45">
      <c r="A6476" s="61" t="s">
        <v>313</v>
      </c>
      <c r="B6476" s="62" t="s">
        <v>53</v>
      </c>
      <c r="C6476" s="63">
        <v>1082339.03</v>
      </c>
      <c r="D6476" s="64">
        <v>45519</v>
      </c>
      <c r="E6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7" spans="1:5" x14ac:dyDescent="0.45">
      <c r="A6477" s="61" t="s">
        <v>313</v>
      </c>
      <c r="B6477" s="62" t="s">
        <v>54</v>
      </c>
      <c r="C6477" s="63">
        <v>279578.43</v>
      </c>
      <c r="D6477" s="64">
        <v>45519</v>
      </c>
      <c r="E6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8" spans="1:5" x14ac:dyDescent="0.45">
      <c r="A6478" s="61" t="s">
        <v>313</v>
      </c>
      <c r="B6478" s="62" t="s">
        <v>55</v>
      </c>
      <c r="C6478" s="63">
        <v>848490.49</v>
      </c>
      <c r="D6478" s="64">
        <v>45519</v>
      </c>
      <c r="E6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79" spans="1:5" x14ac:dyDescent="0.45">
      <c r="A6479" s="61" t="s">
        <v>313</v>
      </c>
      <c r="B6479" s="62" t="s">
        <v>56</v>
      </c>
      <c r="C6479" s="63">
        <v>219173.13</v>
      </c>
      <c r="D6479" s="64">
        <v>45519</v>
      </c>
      <c r="E6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480" spans="1:5" x14ac:dyDescent="0.45">
      <c r="A6480" s="61" t="s">
        <v>313</v>
      </c>
      <c r="B6480" s="62" t="s">
        <v>57</v>
      </c>
      <c r="C6480" s="63">
        <v>1703294.36</v>
      </c>
      <c r="D6480" s="64">
        <v>45877</v>
      </c>
      <c r="E6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81" spans="1:5" x14ac:dyDescent="0.45">
      <c r="A6481" s="61" t="s">
        <v>313</v>
      </c>
      <c r="B6481" s="62" t="s">
        <v>58</v>
      </c>
      <c r="C6481" s="63">
        <v>437998.98</v>
      </c>
      <c r="D6481" s="64">
        <v>45877</v>
      </c>
      <c r="E6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82" spans="1:5" x14ac:dyDescent="0.45">
      <c r="A6482" s="61" t="s">
        <v>313</v>
      </c>
      <c r="B6482" s="62" t="s">
        <v>40</v>
      </c>
      <c r="C6482" s="63">
        <v>2527159.04</v>
      </c>
      <c r="D6482" s="64">
        <v>44880</v>
      </c>
      <c r="E6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83" spans="1:5" x14ac:dyDescent="0.45">
      <c r="A6483" s="61" t="s">
        <v>313</v>
      </c>
      <c r="B6483" s="62" t="s">
        <v>59</v>
      </c>
      <c r="C6483" s="63">
        <v>559767.84</v>
      </c>
      <c r="D6483" s="64">
        <v>44880</v>
      </c>
      <c r="E6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84" spans="1:5" x14ac:dyDescent="0.45">
      <c r="A6484" s="61" t="s">
        <v>313</v>
      </c>
      <c r="B6484" s="62" t="s">
        <v>41</v>
      </c>
      <c r="C6484" s="63">
        <v>2655920.96</v>
      </c>
      <c r="D6484" s="64">
        <v>44925</v>
      </c>
      <c r="E6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85" spans="1:5" x14ac:dyDescent="0.45">
      <c r="A6485" s="61" t="s">
        <v>313</v>
      </c>
      <c r="B6485" s="62" t="s">
        <v>60</v>
      </c>
      <c r="C6485" s="63">
        <v>588288.71</v>
      </c>
      <c r="D6485" s="64">
        <v>44925</v>
      </c>
      <c r="E6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86" spans="1:5" x14ac:dyDescent="0.45">
      <c r="A6486" s="61" t="s">
        <v>313</v>
      </c>
      <c r="B6486" s="62" t="s">
        <v>42</v>
      </c>
      <c r="C6486" s="63">
        <v>2243168.34</v>
      </c>
      <c r="D6486" s="64">
        <v>45140</v>
      </c>
      <c r="E6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87" spans="1:5" x14ac:dyDescent="0.45">
      <c r="A6487" s="61" t="s">
        <v>313</v>
      </c>
      <c r="B6487" s="62" t="s">
        <v>61</v>
      </c>
      <c r="C6487" s="63">
        <v>495736.87</v>
      </c>
      <c r="D6487" s="64">
        <v>45140</v>
      </c>
      <c r="E6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88" spans="1:5" x14ac:dyDescent="0.45">
      <c r="A6488" s="61" t="s">
        <v>313</v>
      </c>
      <c r="B6488" s="62" t="s">
        <v>43</v>
      </c>
      <c r="C6488" s="63">
        <v>2837227.92</v>
      </c>
      <c r="D6488" s="64">
        <v>45504</v>
      </c>
      <c r="E6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89" spans="1:5" x14ac:dyDescent="0.45">
      <c r="A6489" s="61" t="s">
        <v>313</v>
      </c>
      <c r="B6489" s="62" t="s">
        <v>62</v>
      </c>
      <c r="C6489" s="63">
        <v>88623.42</v>
      </c>
      <c r="D6489" s="64">
        <v>45504</v>
      </c>
      <c r="E6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90" spans="1:5" x14ac:dyDescent="0.45">
      <c r="A6490" s="61" t="s">
        <v>313</v>
      </c>
      <c r="B6490" s="62" t="s">
        <v>63</v>
      </c>
      <c r="C6490" s="63">
        <v>427229.92</v>
      </c>
      <c r="D6490" s="64">
        <v>45504</v>
      </c>
      <c r="E6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91" spans="1:5" x14ac:dyDescent="0.45">
      <c r="A6491" s="61" t="s">
        <v>313</v>
      </c>
      <c r="B6491" s="62" t="s">
        <v>44</v>
      </c>
      <c r="C6491" s="63">
        <v>2850041.41</v>
      </c>
      <c r="D6491" s="64">
        <v>45877</v>
      </c>
      <c r="E6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92" spans="1:5" x14ac:dyDescent="0.45">
      <c r="A6492" s="61" t="s">
        <v>313</v>
      </c>
      <c r="B6492" s="62" t="s">
        <v>64</v>
      </c>
      <c r="C6492" s="63">
        <v>627023.15</v>
      </c>
      <c r="D6492" s="64">
        <v>45877</v>
      </c>
      <c r="E6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493" spans="1:5" x14ac:dyDescent="0.45">
      <c r="A6493" s="61" t="s">
        <v>313</v>
      </c>
      <c r="B6493" s="62" t="s">
        <v>45</v>
      </c>
      <c r="C6493" s="63">
        <v>1260157.07</v>
      </c>
      <c r="D6493" s="64">
        <v>45412</v>
      </c>
      <c r="E6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94" spans="1:5" x14ac:dyDescent="0.45">
      <c r="A6494" s="61" t="s">
        <v>313</v>
      </c>
      <c r="B6494" s="62" t="s">
        <v>65</v>
      </c>
      <c r="C6494" s="63">
        <v>278492.84000000003</v>
      </c>
      <c r="D6494" s="64">
        <v>45412</v>
      </c>
      <c r="E6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495" spans="1:5" x14ac:dyDescent="0.45">
      <c r="A6495" s="61" t="s">
        <v>313</v>
      </c>
      <c r="B6495" s="62" t="s">
        <v>66</v>
      </c>
      <c r="C6495" s="63">
        <v>950735.52</v>
      </c>
      <c r="D6495" s="64">
        <v>44985</v>
      </c>
      <c r="E6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96" spans="1:5" x14ac:dyDescent="0.45">
      <c r="A6496" s="61" t="s">
        <v>313</v>
      </c>
      <c r="B6496" s="62" t="s">
        <v>67</v>
      </c>
      <c r="C6496" s="63">
        <v>232925.36</v>
      </c>
      <c r="D6496" s="64">
        <v>44985</v>
      </c>
      <c r="E6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97" spans="1:5" x14ac:dyDescent="0.45">
      <c r="A6497" s="61" t="s">
        <v>313</v>
      </c>
      <c r="B6497" s="62" t="s">
        <v>68</v>
      </c>
      <c r="C6497" s="63">
        <v>2218085.23</v>
      </c>
      <c r="D6497" s="64">
        <v>44985</v>
      </c>
      <c r="E6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98" spans="1:5" x14ac:dyDescent="0.45">
      <c r="A6498" s="61" t="s">
        <v>313</v>
      </c>
      <c r="B6498" s="62" t="s">
        <v>69</v>
      </c>
      <c r="C6498" s="63">
        <v>543419.56999999995</v>
      </c>
      <c r="D6498" s="64">
        <v>44985</v>
      </c>
      <c r="E6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499" spans="1:5" x14ac:dyDescent="0.45">
      <c r="A6499" s="61" t="s">
        <v>313</v>
      </c>
      <c r="B6499" s="62" t="s">
        <v>70</v>
      </c>
      <c r="C6499" s="63">
        <v>1640281.97</v>
      </c>
      <c r="D6499" s="64">
        <v>45127</v>
      </c>
      <c r="E6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00" spans="1:5" x14ac:dyDescent="0.45">
      <c r="A6500" s="61" t="s">
        <v>313</v>
      </c>
      <c r="B6500" s="62" t="s">
        <v>71</v>
      </c>
      <c r="C6500" s="63">
        <v>349789.8</v>
      </c>
      <c r="D6500" s="64">
        <v>45127</v>
      </c>
      <c r="E6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01" spans="1:5" x14ac:dyDescent="0.45">
      <c r="A6501" s="61" t="s">
        <v>313</v>
      </c>
      <c r="B6501" s="62" t="s">
        <v>72</v>
      </c>
      <c r="C6501" s="63">
        <v>2540148.02</v>
      </c>
      <c r="D6501" s="64">
        <v>45488</v>
      </c>
      <c r="E6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02" spans="1:5" x14ac:dyDescent="0.45">
      <c r="A6502" s="61" t="s">
        <v>313</v>
      </c>
      <c r="B6502" s="62" t="s">
        <v>73</v>
      </c>
      <c r="C6502" s="63">
        <v>548075.18999999994</v>
      </c>
      <c r="D6502" s="64">
        <v>45488</v>
      </c>
      <c r="E6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03" spans="1:5" x14ac:dyDescent="0.45">
      <c r="A6503" s="61" t="s">
        <v>313</v>
      </c>
      <c r="B6503" s="62" t="s">
        <v>74</v>
      </c>
      <c r="C6503" s="63">
        <v>2810590.9</v>
      </c>
      <c r="D6503" s="64">
        <v>45853</v>
      </c>
      <c r="E6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4" spans="1:5" x14ac:dyDescent="0.45">
      <c r="A6504" s="61" t="s">
        <v>313</v>
      </c>
      <c r="B6504" s="62" t="s">
        <v>75</v>
      </c>
      <c r="C6504" s="63">
        <v>606427.31999999995</v>
      </c>
      <c r="D6504" s="64">
        <v>45853</v>
      </c>
      <c r="E6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5" spans="1:5" x14ac:dyDescent="0.45">
      <c r="A6505" s="61" t="s">
        <v>313</v>
      </c>
      <c r="B6505" s="62" t="s">
        <v>76</v>
      </c>
      <c r="C6505" s="63">
        <v>359535.05</v>
      </c>
      <c r="D6505" s="64">
        <v>45853</v>
      </c>
      <c r="E6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6" spans="1:5" x14ac:dyDescent="0.45">
      <c r="A6506" s="61" t="s">
        <v>313</v>
      </c>
      <c r="B6506" s="62" t="s">
        <v>77</v>
      </c>
      <c r="C6506" s="63">
        <v>92453.77</v>
      </c>
      <c r="D6506" s="64">
        <v>45853</v>
      </c>
      <c r="E6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7" spans="1:5" x14ac:dyDescent="0.45">
      <c r="A6507" s="61" t="s">
        <v>313</v>
      </c>
      <c r="B6507" s="62" t="s">
        <v>78</v>
      </c>
      <c r="C6507" s="63">
        <v>342027.57</v>
      </c>
      <c r="D6507" s="64">
        <v>45853</v>
      </c>
      <c r="E6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8" spans="1:5" x14ac:dyDescent="0.45">
      <c r="A6508" s="61" t="s">
        <v>313</v>
      </c>
      <c r="B6508" s="62" t="s">
        <v>79</v>
      </c>
      <c r="C6508" s="63">
        <v>87951.75</v>
      </c>
      <c r="D6508" s="64">
        <v>45853</v>
      </c>
      <c r="E6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09" spans="1:5" x14ac:dyDescent="0.45">
      <c r="A6509" s="61" t="s">
        <v>313</v>
      </c>
      <c r="B6509" s="62" t="s">
        <v>80</v>
      </c>
      <c r="C6509" s="63">
        <v>876724.9</v>
      </c>
      <c r="D6509" s="64">
        <v>45541</v>
      </c>
      <c r="E6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0" spans="1:5" x14ac:dyDescent="0.45">
      <c r="A6510" s="61" t="s">
        <v>313</v>
      </c>
      <c r="B6510" s="62" t="s">
        <v>81</v>
      </c>
      <c r="C6510" s="63">
        <v>860134.24</v>
      </c>
      <c r="D6510" s="64">
        <v>45519</v>
      </c>
      <c r="E6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1" spans="1:5" x14ac:dyDescent="0.45">
      <c r="A6511" s="61" t="s">
        <v>313</v>
      </c>
      <c r="B6511" s="62" t="s">
        <v>82</v>
      </c>
      <c r="C6511" s="63">
        <v>230722.89</v>
      </c>
      <c r="D6511" s="64">
        <v>45519</v>
      </c>
      <c r="E6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2" spans="1:5" x14ac:dyDescent="0.45">
      <c r="A6512" s="61" t="s">
        <v>313</v>
      </c>
      <c r="B6512" s="62" t="s">
        <v>83</v>
      </c>
      <c r="C6512" s="63">
        <v>833919.78</v>
      </c>
      <c r="D6512" s="64">
        <v>45519</v>
      </c>
      <c r="E6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3" spans="1:5" x14ac:dyDescent="0.45">
      <c r="A6513" s="61" t="s">
        <v>313</v>
      </c>
      <c r="B6513" s="62" t="s">
        <v>84</v>
      </c>
      <c r="C6513" s="63">
        <v>223691.11</v>
      </c>
      <c r="D6513" s="64">
        <v>45519</v>
      </c>
      <c r="E6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4" spans="1:5" x14ac:dyDescent="0.45">
      <c r="A6514" s="61" t="s">
        <v>313</v>
      </c>
      <c r="B6514" s="62" t="s">
        <v>85</v>
      </c>
      <c r="C6514" s="63">
        <v>837685.93</v>
      </c>
      <c r="D6514" s="64">
        <v>45877</v>
      </c>
      <c r="E6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15" spans="1:5" x14ac:dyDescent="0.45">
      <c r="A6515" s="61" t="s">
        <v>313</v>
      </c>
      <c r="B6515" s="62" t="s">
        <v>86</v>
      </c>
      <c r="C6515" s="63">
        <v>223691.11</v>
      </c>
      <c r="D6515" s="64">
        <v>45877</v>
      </c>
      <c r="E6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16" spans="1:5" x14ac:dyDescent="0.45">
      <c r="A6516" s="61" t="s">
        <v>313</v>
      </c>
      <c r="B6516" s="62" t="s">
        <v>87</v>
      </c>
      <c r="C6516" s="63">
        <v>1269832.03</v>
      </c>
      <c r="D6516" s="64">
        <v>45519</v>
      </c>
      <c r="E6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7" spans="1:5" x14ac:dyDescent="0.45">
      <c r="A6517" s="61" t="s">
        <v>313</v>
      </c>
      <c r="B6517" s="62" t="s">
        <v>88</v>
      </c>
      <c r="C6517" s="63">
        <v>328009.64</v>
      </c>
      <c r="D6517" s="64">
        <v>45519</v>
      </c>
      <c r="E6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8" spans="1:5" x14ac:dyDescent="0.45">
      <c r="A6518" s="61" t="s">
        <v>313</v>
      </c>
      <c r="B6518" s="62" t="s">
        <v>89</v>
      </c>
      <c r="C6518" s="63">
        <v>838173.97</v>
      </c>
      <c r="D6518" s="64">
        <v>45519</v>
      </c>
      <c r="E6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19" spans="1:5" x14ac:dyDescent="0.45">
      <c r="A6519" s="61" t="s">
        <v>313</v>
      </c>
      <c r="B6519" s="62" t="s">
        <v>90</v>
      </c>
      <c r="C6519" s="63">
        <v>216508.28</v>
      </c>
      <c r="D6519" s="64">
        <v>45519</v>
      </c>
      <c r="E6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0" spans="1:5" x14ac:dyDescent="0.45">
      <c r="A6520" s="61" t="s">
        <v>313</v>
      </c>
      <c r="B6520" s="62" t="s">
        <v>91</v>
      </c>
      <c r="C6520" s="63">
        <v>838173.97</v>
      </c>
      <c r="D6520" s="64">
        <v>45762</v>
      </c>
      <c r="E6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1" spans="1:5" x14ac:dyDescent="0.45">
      <c r="A6521" s="61" t="s">
        <v>313</v>
      </c>
      <c r="B6521" s="62" t="s">
        <v>92</v>
      </c>
      <c r="C6521" s="63">
        <v>216508.28</v>
      </c>
      <c r="D6521" s="64">
        <v>45762</v>
      </c>
      <c r="E6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2" spans="1:5" x14ac:dyDescent="0.45">
      <c r="A6522" s="61" t="s">
        <v>313</v>
      </c>
      <c r="B6522" s="62" t="s">
        <v>93</v>
      </c>
      <c r="C6522" s="63">
        <v>7970671.3099999996</v>
      </c>
      <c r="D6522" s="64">
        <v>45519</v>
      </c>
      <c r="E6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3" spans="1:5" x14ac:dyDescent="0.45">
      <c r="A6523" s="61" t="s">
        <v>313</v>
      </c>
      <c r="B6523" s="62" t="s">
        <v>94</v>
      </c>
      <c r="C6523" s="63">
        <v>2058899.93</v>
      </c>
      <c r="D6523" s="64">
        <v>45519</v>
      </c>
      <c r="E6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4" spans="1:5" x14ac:dyDescent="0.45">
      <c r="A6524" s="61" t="s">
        <v>313</v>
      </c>
      <c r="B6524" s="62" t="s">
        <v>95</v>
      </c>
      <c r="C6524" s="63">
        <v>107616.52</v>
      </c>
      <c r="D6524" s="64">
        <v>45961</v>
      </c>
      <c r="E6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25" spans="1:5" x14ac:dyDescent="0.45">
      <c r="A6525" s="61" t="s">
        <v>313</v>
      </c>
      <c r="B6525" s="62" t="s">
        <v>96</v>
      </c>
      <c r="C6525" s="63">
        <v>27673.39</v>
      </c>
      <c r="D6525" s="64">
        <v>45961</v>
      </c>
      <c r="E6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26" spans="1:5" x14ac:dyDescent="0.45">
      <c r="A6526" s="61" t="s">
        <v>314</v>
      </c>
      <c r="B6526" s="62" t="s">
        <v>47</v>
      </c>
      <c r="C6526" s="63">
        <v>15630.1</v>
      </c>
      <c r="D6526" s="64">
        <v>45519</v>
      </c>
      <c r="E6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7" spans="1:5" x14ac:dyDescent="0.45">
      <c r="A6527" s="61" t="s">
        <v>314</v>
      </c>
      <c r="B6527" s="62" t="s">
        <v>49</v>
      </c>
      <c r="C6527" s="63">
        <v>15114.86</v>
      </c>
      <c r="D6527" s="64">
        <v>45519</v>
      </c>
      <c r="E6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28" spans="1:5" x14ac:dyDescent="0.45">
      <c r="A6528" s="61" t="s">
        <v>314</v>
      </c>
      <c r="B6528" s="62" t="s">
        <v>51</v>
      </c>
      <c r="C6528" s="63">
        <v>15114.86</v>
      </c>
      <c r="D6528" s="64">
        <v>45877</v>
      </c>
      <c r="E6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29" spans="1:5" x14ac:dyDescent="0.45">
      <c r="A6529" s="61" t="s">
        <v>314</v>
      </c>
      <c r="B6529" s="62" t="s">
        <v>53</v>
      </c>
      <c r="C6529" s="63">
        <v>17865.45</v>
      </c>
      <c r="D6529" s="64">
        <v>45519</v>
      </c>
      <c r="E6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30" spans="1:5" x14ac:dyDescent="0.45">
      <c r="A6530" s="61" t="s">
        <v>314</v>
      </c>
      <c r="B6530" s="62" t="s">
        <v>55</v>
      </c>
      <c r="C6530" s="63">
        <v>14005.47</v>
      </c>
      <c r="D6530" s="64">
        <v>45519</v>
      </c>
      <c r="E6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31" spans="1:5" x14ac:dyDescent="0.45">
      <c r="A6531" s="61" t="s">
        <v>314</v>
      </c>
      <c r="B6531" s="62" t="s">
        <v>57</v>
      </c>
      <c r="C6531" s="63">
        <v>27988.74</v>
      </c>
      <c r="D6531" s="64">
        <v>45877</v>
      </c>
      <c r="E6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32" spans="1:5" x14ac:dyDescent="0.45">
      <c r="A6532" s="61" t="s">
        <v>314</v>
      </c>
      <c r="B6532" s="62" t="s">
        <v>40</v>
      </c>
      <c r="C6532" s="63">
        <v>41808.94</v>
      </c>
      <c r="D6532" s="64">
        <v>44880</v>
      </c>
      <c r="E6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33" spans="1:5" x14ac:dyDescent="0.45">
      <c r="A6533" s="61" t="s">
        <v>314</v>
      </c>
      <c r="B6533" s="62" t="s">
        <v>41</v>
      </c>
      <c r="C6533" s="63">
        <v>43939.16</v>
      </c>
      <c r="D6533" s="64">
        <v>44925</v>
      </c>
      <c r="E6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34" spans="1:5" x14ac:dyDescent="0.45">
      <c r="A6534" s="61" t="s">
        <v>314</v>
      </c>
      <c r="B6534" s="62" t="s">
        <v>42</v>
      </c>
      <c r="C6534" s="63">
        <v>37026.480000000003</v>
      </c>
      <c r="D6534" s="64">
        <v>45140</v>
      </c>
      <c r="E6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35" spans="1:5" x14ac:dyDescent="0.45">
      <c r="A6535" s="61" t="s">
        <v>314</v>
      </c>
      <c r="B6535" s="62" t="s">
        <v>43</v>
      </c>
      <c r="C6535" s="63">
        <v>46832.23</v>
      </c>
      <c r="D6535" s="64">
        <v>45504</v>
      </c>
      <c r="E6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36" spans="1:5" x14ac:dyDescent="0.45">
      <c r="A6536" s="61" t="s">
        <v>314</v>
      </c>
      <c r="B6536" s="62" t="s">
        <v>44</v>
      </c>
      <c r="C6536" s="63">
        <v>46832.23</v>
      </c>
      <c r="D6536" s="64">
        <v>45877</v>
      </c>
      <c r="E6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37" spans="1:5" x14ac:dyDescent="0.45">
      <c r="A6537" s="61" t="s">
        <v>314</v>
      </c>
      <c r="B6537" s="62" t="s">
        <v>45</v>
      </c>
      <c r="C6537" s="63">
        <v>20800.57</v>
      </c>
      <c r="D6537" s="64">
        <v>45412</v>
      </c>
      <c r="E6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38" spans="1:5" x14ac:dyDescent="0.45">
      <c r="A6538" s="61" t="s">
        <v>314</v>
      </c>
      <c r="B6538" s="62" t="s">
        <v>66</v>
      </c>
      <c r="C6538" s="63">
        <v>14884.25</v>
      </c>
      <c r="D6538" s="64">
        <v>44985</v>
      </c>
      <c r="E6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39" spans="1:5" x14ac:dyDescent="0.45">
      <c r="A6539" s="61" t="s">
        <v>314</v>
      </c>
      <c r="B6539" s="62" t="s">
        <v>68</v>
      </c>
      <c r="C6539" s="63">
        <v>34725.26</v>
      </c>
      <c r="D6539" s="64">
        <v>44985</v>
      </c>
      <c r="E6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40" spans="1:5" x14ac:dyDescent="0.45">
      <c r="A6540" s="61" t="s">
        <v>314</v>
      </c>
      <c r="B6540" s="62" t="s">
        <v>70</v>
      </c>
      <c r="C6540" s="63">
        <v>26125.73</v>
      </c>
      <c r="D6540" s="64">
        <v>45127</v>
      </c>
      <c r="E6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41" spans="1:5" x14ac:dyDescent="0.45">
      <c r="A6541" s="61" t="s">
        <v>314</v>
      </c>
      <c r="B6541" s="62" t="s">
        <v>72</v>
      </c>
      <c r="C6541" s="63">
        <v>40935.620000000003</v>
      </c>
      <c r="D6541" s="64">
        <v>45488</v>
      </c>
      <c r="E6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42" spans="1:5" x14ac:dyDescent="0.45">
      <c r="A6542" s="61" t="s">
        <v>314</v>
      </c>
      <c r="B6542" s="62" t="s">
        <v>74</v>
      </c>
      <c r="C6542" s="63">
        <v>45293.93</v>
      </c>
      <c r="D6542" s="64">
        <v>45877</v>
      </c>
      <c r="E6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43" spans="1:5" x14ac:dyDescent="0.45">
      <c r="A6543" s="61" t="s">
        <v>314</v>
      </c>
      <c r="B6543" s="62" t="s">
        <v>80</v>
      </c>
      <c r="C6543" s="63">
        <v>11283.26</v>
      </c>
      <c r="D6543" s="64">
        <v>45541</v>
      </c>
      <c r="E6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44" spans="1:5" x14ac:dyDescent="0.45">
      <c r="A6544" s="61" t="s">
        <v>314</v>
      </c>
      <c r="B6544" s="62" t="s">
        <v>81</v>
      </c>
      <c r="C6544" s="63">
        <v>14197.66</v>
      </c>
      <c r="D6544" s="64">
        <v>45519</v>
      </c>
      <c r="E6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45" spans="1:5" x14ac:dyDescent="0.45">
      <c r="A6545" s="61" t="s">
        <v>314</v>
      </c>
      <c r="B6545" s="62" t="s">
        <v>83</v>
      </c>
      <c r="C6545" s="63">
        <v>13764.96</v>
      </c>
      <c r="D6545" s="64">
        <v>45519</v>
      </c>
      <c r="E6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46" spans="1:5" x14ac:dyDescent="0.45">
      <c r="A6546" s="61" t="s">
        <v>314</v>
      </c>
      <c r="B6546" s="62" t="s">
        <v>85</v>
      </c>
      <c r="C6546" s="63">
        <v>13764.96</v>
      </c>
      <c r="D6546" s="64">
        <v>45877</v>
      </c>
      <c r="E6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47" spans="1:5" x14ac:dyDescent="0.45">
      <c r="A6547" s="61" t="s">
        <v>314</v>
      </c>
      <c r="B6547" s="62" t="s">
        <v>87</v>
      </c>
      <c r="C6547" s="63">
        <v>20960.27</v>
      </c>
      <c r="D6547" s="64">
        <v>45519</v>
      </c>
      <c r="E6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48" spans="1:5" x14ac:dyDescent="0.45">
      <c r="A6548" s="61" t="s">
        <v>314</v>
      </c>
      <c r="B6548" s="62" t="s">
        <v>89</v>
      </c>
      <c r="C6548" s="63">
        <v>13835.18</v>
      </c>
      <c r="D6548" s="64">
        <v>45519</v>
      </c>
      <c r="E6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49" spans="1:5" x14ac:dyDescent="0.45">
      <c r="A6549" s="61" t="s">
        <v>314</v>
      </c>
      <c r="B6549" s="62" t="s">
        <v>91</v>
      </c>
      <c r="C6549" s="63">
        <v>13835.18</v>
      </c>
      <c r="D6549" s="64">
        <v>45762</v>
      </c>
      <c r="E6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0" spans="1:5" x14ac:dyDescent="0.45">
      <c r="A6550" s="61" t="s">
        <v>314</v>
      </c>
      <c r="B6550" s="62" t="s">
        <v>93</v>
      </c>
      <c r="C6550" s="63">
        <v>131566.56</v>
      </c>
      <c r="D6550" s="64">
        <v>45519</v>
      </c>
      <c r="E6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1" spans="1:5" x14ac:dyDescent="0.45">
      <c r="A6551" s="61" t="s">
        <v>314</v>
      </c>
      <c r="B6551" s="62" t="s">
        <v>95</v>
      </c>
      <c r="C6551" s="63">
        <v>1768.37</v>
      </c>
      <c r="D6551" s="64">
        <v>45961</v>
      </c>
      <c r="E6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52" spans="1:5" x14ac:dyDescent="0.45">
      <c r="A6552" s="61" t="s">
        <v>315</v>
      </c>
      <c r="B6552" s="62" t="s">
        <v>47</v>
      </c>
      <c r="C6552" s="63">
        <v>8515.15</v>
      </c>
      <c r="D6552" s="64">
        <v>45519</v>
      </c>
      <c r="E6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3" spans="1:5" x14ac:dyDescent="0.45">
      <c r="A6553" s="61" t="s">
        <v>315</v>
      </c>
      <c r="B6553" s="62" t="s">
        <v>49</v>
      </c>
      <c r="C6553" s="63">
        <v>8234.4500000000007</v>
      </c>
      <c r="D6553" s="64">
        <v>45519</v>
      </c>
      <c r="E6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4" spans="1:5" x14ac:dyDescent="0.45">
      <c r="A6554" s="61" t="s">
        <v>315</v>
      </c>
      <c r="B6554" s="62" t="s">
        <v>51</v>
      </c>
      <c r="C6554" s="63">
        <v>8234.4500000000007</v>
      </c>
      <c r="D6554" s="64">
        <v>45877</v>
      </c>
      <c r="E6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55" spans="1:5" x14ac:dyDescent="0.45">
      <c r="A6555" s="61" t="s">
        <v>315</v>
      </c>
      <c r="B6555" s="62" t="s">
        <v>53</v>
      </c>
      <c r="C6555" s="63">
        <v>9732.9500000000007</v>
      </c>
      <c r="D6555" s="64">
        <v>45519</v>
      </c>
      <c r="E6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6" spans="1:5" x14ac:dyDescent="0.45">
      <c r="A6556" s="61" t="s">
        <v>315</v>
      </c>
      <c r="B6556" s="62" t="s">
        <v>55</v>
      </c>
      <c r="C6556" s="63">
        <v>7630.06</v>
      </c>
      <c r="D6556" s="64">
        <v>45519</v>
      </c>
      <c r="E6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57" spans="1:5" x14ac:dyDescent="0.45">
      <c r="A6557" s="61" t="s">
        <v>315</v>
      </c>
      <c r="B6557" s="62" t="s">
        <v>57</v>
      </c>
      <c r="C6557" s="63">
        <v>15248.03</v>
      </c>
      <c r="D6557" s="64">
        <v>45877</v>
      </c>
      <c r="E6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58" spans="1:5" x14ac:dyDescent="0.45">
      <c r="A6558" s="61" t="s">
        <v>315</v>
      </c>
      <c r="B6558" s="62" t="s">
        <v>40</v>
      </c>
      <c r="C6558" s="63">
        <v>22777.16</v>
      </c>
      <c r="D6558" s="64">
        <v>44880</v>
      </c>
      <c r="E6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59" spans="1:5" x14ac:dyDescent="0.45">
      <c r="A6559" s="61" t="s">
        <v>315</v>
      </c>
      <c r="B6559" s="62" t="s">
        <v>41</v>
      </c>
      <c r="C6559" s="63">
        <v>23937.69</v>
      </c>
      <c r="D6559" s="64">
        <v>44925</v>
      </c>
      <c r="E6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60" spans="1:5" x14ac:dyDescent="0.45">
      <c r="A6560" s="61" t="s">
        <v>315</v>
      </c>
      <c r="B6560" s="62" t="s">
        <v>42</v>
      </c>
      <c r="C6560" s="63">
        <v>20171.72</v>
      </c>
      <c r="D6560" s="64">
        <v>45140</v>
      </c>
      <c r="E6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61" spans="1:5" x14ac:dyDescent="0.45">
      <c r="A6561" s="61" t="s">
        <v>315</v>
      </c>
      <c r="B6561" s="62" t="s">
        <v>43</v>
      </c>
      <c r="C6561" s="63">
        <v>25513.81</v>
      </c>
      <c r="D6561" s="64">
        <v>45504</v>
      </c>
      <c r="E6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62" spans="1:5" x14ac:dyDescent="0.45">
      <c r="A6562" s="61" t="s">
        <v>315</v>
      </c>
      <c r="B6562" s="62" t="s">
        <v>44</v>
      </c>
      <c r="C6562" s="63">
        <v>25513.81</v>
      </c>
      <c r="D6562" s="64">
        <v>45877</v>
      </c>
      <c r="E6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63" spans="1:5" x14ac:dyDescent="0.45">
      <c r="A6563" s="61" t="s">
        <v>315</v>
      </c>
      <c r="B6563" s="62" t="s">
        <v>45</v>
      </c>
      <c r="C6563" s="63">
        <v>11331.98</v>
      </c>
      <c r="D6563" s="64">
        <v>45412</v>
      </c>
      <c r="E6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64" spans="1:5" x14ac:dyDescent="0.45">
      <c r="A6564" s="61" t="s">
        <v>315</v>
      </c>
      <c r="B6564" s="62" t="s">
        <v>76</v>
      </c>
      <c r="C6564" s="63">
        <v>3218.59</v>
      </c>
      <c r="D6564" s="64">
        <v>45853</v>
      </c>
      <c r="E6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65" spans="1:5" x14ac:dyDescent="0.45">
      <c r="A6565" s="61" t="s">
        <v>315</v>
      </c>
      <c r="B6565" s="62" t="s">
        <v>78</v>
      </c>
      <c r="C6565" s="63">
        <v>3061.86</v>
      </c>
      <c r="D6565" s="64">
        <v>45853</v>
      </c>
      <c r="E6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66" spans="1:5" x14ac:dyDescent="0.45">
      <c r="A6566" s="61" t="s">
        <v>315</v>
      </c>
      <c r="B6566" s="62" t="s">
        <v>81</v>
      </c>
      <c r="C6566" s="63">
        <v>7734.77</v>
      </c>
      <c r="D6566" s="64">
        <v>45519</v>
      </c>
      <c r="E6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67" spans="1:5" x14ac:dyDescent="0.45">
      <c r="A6567" s="61" t="s">
        <v>315</v>
      </c>
      <c r="B6567" s="62" t="s">
        <v>83</v>
      </c>
      <c r="C6567" s="63">
        <v>7499.03</v>
      </c>
      <c r="D6567" s="64">
        <v>45519</v>
      </c>
      <c r="E6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68" spans="1:5" x14ac:dyDescent="0.45">
      <c r="A6568" s="61" t="s">
        <v>315</v>
      </c>
      <c r="B6568" s="62" t="s">
        <v>85</v>
      </c>
      <c r="C6568" s="63">
        <v>7499.03</v>
      </c>
      <c r="D6568" s="64">
        <v>45877</v>
      </c>
      <c r="E6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69" spans="1:5" x14ac:dyDescent="0.45">
      <c r="A6569" s="61" t="s">
        <v>315</v>
      </c>
      <c r="B6569" s="62" t="s">
        <v>87</v>
      </c>
      <c r="C6569" s="63">
        <v>11418.98</v>
      </c>
      <c r="D6569" s="64">
        <v>45519</v>
      </c>
      <c r="E6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0" spans="1:5" x14ac:dyDescent="0.45">
      <c r="A6570" s="61" t="s">
        <v>315</v>
      </c>
      <c r="B6570" s="62" t="s">
        <v>89</v>
      </c>
      <c r="C6570" s="63">
        <v>7537.29</v>
      </c>
      <c r="D6570" s="64">
        <v>45519</v>
      </c>
      <c r="E6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1" spans="1:5" x14ac:dyDescent="0.45">
      <c r="A6571" s="61" t="s">
        <v>315</v>
      </c>
      <c r="B6571" s="62" t="s">
        <v>91</v>
      </c>
      <c r="C6571" s="63">
        <v>7537.29</v>
      </c>
      <c r="D6571" s="64">
        <v>45762</v>
      </c>
      <c r="E6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2" spans="1:5" x14ac:dyDescent="0.45">
      <c r="A6572" s="61" t="s">
        <v>315</v>
      </c>
      <c r="B6572" s="62" t="s">
        <v>93</v>
      </c>
      <c r="C6572" s="63">
        <v>71676.37</v>
      </c>
      <c r="D6572" s="64">
        <v>45519</v>
      </c>
      <c r="E6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3" spans="1:5" x14ac:dyDescent="0.45">
      <c r="A6573" s="61" t="s">
        <v>315</v>
      </c>
      <c r="B6573" s="62" t="s">
        <v>95</v>
      </c>
      <c r="C6573" s="63">
        <v>963.39</v>
      </c>
      <c r="D6573" s="64">
        <v>45961</v>
      </c>
      <c r="E6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74" spans="1:5" x14ac:dyDescent="0.45">
      <c r="A6574" s="61" t="s">
        <v>316</v>
      </c>
      <c r="B6574" s="62" t="s">
        <v>47</v>
      </c>
      <c r="C6574" s="63">
        <v>40395.800000000003</v>
      </c>
      <c r="D6574" s="64">
        <v>45519</v>
      </c>
      <c r="E6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5" spans="1:5" x14ac:dyDescent="0.45">
      <c r="A6575" s="61" t="s">
        <v>316</v>
      </c>
      <c r="B6575" s="62" t="s">
        <v>49</v>
      </c>
      <c r="C6575" s="63">
        <v>39064.160000000003</v>
      </c>
      <c r="D6575" s="64">
        <v>45519</v>
      </c>
      <c r="E6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6" spans="1:5" x14ac:dyDescent="0.45">
      <c r="A6576" s="61" t="s">
        <v>316</v>
      </c>
      <c r="B6576" s="62" t="s">
        <v>51</v>
      </c>
      <c r="C6576" s="63">
        <v>39064.160000000003</v>
      </c>
      <c r="D6576" s="64">
        <v>45877</v>
      </c>
      <c r="E6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77" spans="1:5" x14ac:dyDescent="0.45">
      <c r="A6577" s="61" t="s">
        <v>316</v>
      </c>
      <c r="B6577" s="62" t="s">
        <v>53</v>
      </c>
      <c r="C6577" s="63">
        <v>46173.03</v>
      </c>
      <c r="D6577" s="64">
        <v>45519</v>
      </c>
      <c r="E6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8" spans="1:5" x14ac:dyDescent="0.45">
      <c r="A6578" s="61" t="s">
        <v>316</v>
      </c>
      <c r="B6578" s="62" t="s">
        <v>55</v>
      </c>
      <c r="C6578" s="63">
        <v>36196.949999999997</v>
      </c>
      <c r="D6578" s="64">
        <v>45519</v>
      </c>
      <c r="E6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79" spans="1:5" x14ac:dyDescent="0.45">
      <c r="A6579" s="61" t="s">
        <v>316</v>
      </c>
      <c r="B6579" s="62" t="s">
        <v>57</v>
      </c>
      <c r="C6579" s="63">
        <v>72336.55</v>
      </c>
      <c r="D6579" s="64">
        <v>45877</v>
      </c>
      <c r="E6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80" spans="1:5" x14ac:dyDescent="0.45">
      <c r="A6580" s="61" t="s">
        <v>316</v>
      </c>
      <c r="B6580" s="62" t="s">
        <v>40</v>
      </c>
      <c r="C6580" s="63">
        <v>108054.69</v>
      </c>
      <c r="D6580" s="64">
        <v>44880</v>
      </c>
      <c r="E6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81" spans="1:5" x14ac:dyDescent="0.45">
      <c r="A6581" s="61" t="s">
        <v>316</v>
      </c>
      <c r="B6581" s="62" t="s">
        <v>41</v>
      </c>
      <c r="C6581" s="63">
        <v>113560.21</v>
      </c>
      <c r="D6581" s="64">
        <v>44925</v>
      </c>
      <c r="E6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82" spans="1:5" x14ac:dyDescent="0.45">
      <c r="A6582" s="61" t="s">
        <v>316</v>
      </c>
      <c r="B6582" s="62" t="s">
        <v>42</v>
      </c>
      <c r="C6582" s="63">
        <v>95694.48</v>
      </c>
      <c r="D6582" s="64">
        <v>45140</v>
      </c>
      <c r="E6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83" spans="1:5" x14ac:dyDescent="0.45">
      <c r="A6583" s="61" t="s">
        <v>316</v>
      </c>
      <c r="B6583" s="62" t="s">
        <v>43</v>
      </c>
      <c r="C6583" s="63">
        <v>121037.31</v>
      </c>
      <c r="D6583" s="64">
        <v>45504</v>
      </c>
      <c r="E6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84" spans="1:5" x14ac:dyDescent="0.45">
      <c r="A6584" s="61" t="s">
        <v>316</v>
      </c>
      <c r="B6584" s="62" t="s">
        <v>44</v>
      </c>
      <c r="C6584" s="63">
        <v>121037.31</v>
      </c>
      <c r="D6584" s="64">
        <v>45877</v>
      </c>
      <c r="E6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85" spans="1:5" x14ac:dyDescent="0.45">
      <c r="A6585" s="61" t="s">
        <v>316</v>
      </c>
      <c r="B6585" s="62" t="s">
        <v>45</v>
      </c>
      <c r="C6585" s="63">
        <v>53758.82</v>
      </c>
      <c r="D6585" s="64">
        <v>45412</v>
      </c>
      <c r="E6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86" spans="1:5" x14ac:dyDescent="0.45">
      <c r="A6586" s="61" t="s">
        <v>316</v>
      </c>
      <c r="B6586" s="62" t="s">
        <v>66</v>
      </c>
      <c r="C6586" s="63">
        <v>38468.160000000003</v>
      </c>
      <c r="D6586" s="64">
        <v>44985</v>
      </c>
      <c r="E6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87" spans="1:5" x14ac:dyDescent="0.45">
      <c r="A6587" s="61" t="s">
        <v>316</v>
      </c>
      <c r="B6587" s="62" t="s">
        <v>68</v>
      </c>
      <c r="C6587" s="63">
        <v>89747</v>
      </c>
      <c r="D6587" s="64">
        <v>44985</v>
      </c>
      <c r="E6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88" spans="1:5" x14ac:dyDescent="0.45">
      <c r="A6588" s="61" t="s">
        <v>316</v>
      </c>
      <c r="B6588" s="62" t="s">
        <v>70</v>
      </c>
      <c r="C6588" s="63">
        <v>67521.61</v>
      </c>
      <c r="D6588" s="64">
        <v>45127</v>
      </c>
      <c r="E6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589" spans="1:5" x14ac:dyDescent="0.45">
      <c r="A6589" s="61" t="s">
        <v>316</v>
      </c>
      <c r="B6589" s="62" t="s">
        <v>72</v>
      </c>
      <c r="C6589" s="63">
        <v>105797.6</v>
      </c>
      <c r="D6589" s="64">
        <v>45488</v>
      </c>
      <c r="E6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590" spans="1:5" x14ac:dyDescent="0.45">
      <c r="A6590" s="61" t="s">
        <v>316</v>
      </c>
      <c r="B6590" s="62" t="s">
        <v>74</v>
      </c>
      <c r="C6590" s="63">
        <v>117061.59</v>
      </c>
      <c r="D6590" s="64">
        <v>45853</v>
      </c>
      <c r="E6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1" spans="1:5" x14ac:dyDescent="0.45">
      <c r="A6591" s="61" t="s">
        <v>316</v>
      </c>
      <c r="B6591" s="62" t="s">
        <v>76</v>
      </c>
      <c r="C6591" s="63">
        <v>15268.95</v>
      </c>
      <c r="D6591" s="64">
        <v>45853</v>
      </c>
      <c r="E6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2" spans="1:5" x14ac:dyDescent="0.45">
      <c r="A6592" s="61" t="s">
        <v>316</v>
      </c>
      <c r="B6592" s="62" t="s">
        <v>78</v>
      </c>
      <c r="C6592" s="63">
        <v>14525.44</v>
      </c>
      <c r="D6592" s="64">
        <v>45853</v>
      </c>
      <c r="E6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3" spans="1:5" x14ac:dyDescent="0.45">
      <c r="A6593" s="61" t="s">
        <v>316</v>
      </c>
      <c r="B6593" s="62" t="s">
        <v>80</v>
      </c>
      <c r="C6593" s="63">
        <v>29161.45</v>
      </c>
      <c r="D6593" s="64">
        <v>45541</v>
      </c>
      <c r="E6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4" spans="1:5" x14ac:dyDescent="0.45">
      <c r="A6594" s="61" t="s">
        <v>316</v>
      </c>
      <c r="B6594" s="62" t="s">
        <v>81</v>
      </c>
      <c r="C6594" s="63">
        <v>36693.68</v>
      </c>
      <c r="D6594" s="64">
        <v>45519</v>
      </c>
      <c r="E6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5" spans="1:5" x14ac:dyDescent="0.45">
      <c r="A6595" s="61" t="s">
        <v>316</v>
      </c>
      <c r="B6595" s="62" t="s">
        <v>83</v>
      </c>
      <c r="C6595" s="63">
        <v>35575.360000000001</v>
      </c>
      <c r="D6595" s="64">
        <v>45519</v>
      </c>
      <c r="E6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6" spans="1:5" x14ac:dyDescent="0.45">
      <c r="A6596" s="61" t="s">
        <v>316</v>
      </c>
      <c r="B6596" s="62" t="s">
        <v>85</v>
      </c>
      <c r="C6596" s="63">
        <v>35575.360000000001</v>
      </c>
      <c r="D6596" s="64">
        <v>45877</v>
      </c>
      <c r="E6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597" spans="1:5" x14ac:dyDescent="0.45">
      <c r="A6597" s="61" t="s">
        <v>316</v>
      </c>
      <c r="B6597" s="62" t="s">
        <v>87</v>
      </c>
      <c r="C6597" s="63">
        <v>54171.55</v>
      </c>
      <c r="D6597" s="64">
        <v>45519</v>
      </c>
      <c r="E6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8" spans="1:5" x14ac:dyDescent="0.45">
      <c r="A6598" s="61" t="s">
        <v>316</v>
      </c>
      <c r="B6598" s="62" t="s">
        <v>89</v>
      </c>
      <c r="C6598" s="63">
        <v>35756.85</v>
      </c>
      <c r="D6598" s="64">
        <v>45519</v>
      </c>
      <c r="E6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599" spans="1:5" x14ac:dyDescent="0.45">
      <c r="A6599" s="61" t="s">
        <v>316</v>
      </c>
      <c r="B6599" s="62" t="s">
        <v>91</v>
      </c>
      <c r="C6599" s="63">
        <v>35756.85</v>
      </c>
      <c r="D6599" s="64">
        <v>45762</v>
      </c>
      <c r="E6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0" spans="1:5" x14ac:dyDescent="0.45">
      <c r="A6600" s="61" t="s">
        <v>316</v>
      </c>
      <c r="B6600" s="62" t="s">
        <v>93</v>
      </c>
      <c r="C6600" s="63">
        <v>340032.11</v>
      </c>
      <c r="D6600" s="64">
        <v>45519</v>
      </c>
      <c r="E6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1" spans="1:5" x14ac:dyDescent="0.45">
      <c r="A6601" s="61" t="s">
        <v>316</v>
      </c>
      <c r="B6601" s="62" t="s">
        <v>95</v>
      </c>
      <c r="C6601" s="63">
        <v>4570.32</v>
      </c>
      <c r="D6601" s="64">
        <v>45961</v>
      </c>
      <c r="E6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02" spans="1:5" x14ac:dyDescent="0.45">
      <c r="A6602" s="61" t="s">
        <v>317</v>
      </c>
      <c r="B6602" s="62" t="s">
        <v>47</v>
      </c>
      <c r="C6602" s="63">
        <v>148421.74</v>
      </c>
      <c r="D6602" s="64">
        <v>45519</v>
      </c>
      <c r="E6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3" spans="1:5" x14ac:dyDescent="0.45">
      <c r="A6603" s="61" t="s">
        <v>317</v>
      </c>
      <c r="B6603" s="62" t="s">
        <v>48</v>
      </c>
      <c r="C6603" s="63">
        <v>40403.050000000003</v>
      </c>
      <c r="D6603" s="64">
        <v>45519</v>
      </c>
      <c r="E6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4" spans="1:5" x14ac:dyDescent="0.45">
      <c r="A6604" s="61" t="s">
        <v>317</v>
      </c>
      <c r="B6604" s="62" t="s">
        <v>49</v>
      </c>
      <c r="C6604" s="63">
        <v>143529.07</v>
      </c>
      <c r="D6604" s="64">
        <v>45519</v>
      </c>
      <c r="E6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5" spans="1:5" x14ac:dyDescent="0.45">
      <c r="A6605" s="61" t="s">
        <v>317</v>
      </c>
      <c r="B6605" s="62" t="s">
        <v>50</v>
      </c>
      <c r="C6605" s="63">
        <v>39071.17</v>
      </c>
      <c r="D6605" s="64">
        <v>45519</v>
      </c>
      <c r="E6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6" spans="1:5" x14ac:dyDescent="0.45">
      <c r="A6606" s="61" t="s">
        <v>317</v>
      </c>
      <c r="B6606" s="62" t="s">
        <v>51</v>
      </c>
      <c r="C6606" s="63">
        <v>143529.07</v>
      </c>
      <c r="D6606" s="64">
        <v>45877</v>
      </c>
      <c r="E6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07" spans="1:5" x14ac:dyDescent="0.45">
      <c r="A6607" s="61" t="s">
        <v>317</v>
      </c>
      <c r="B6607" s="62" t="s">
        <v>52</v>
      </c>
      <c r="C6607" s="63">
        <v>39071.17</v>
      </c>
      <c r="D6607" s="64">
        <v>45877</v>
      </c>
      <c r="E6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08" spans="1:5" x14ac:dyDescent="0.45">
      <c r="A6608" s="61" t="s">
        <v>317</v>
      </c>
      <c r="B6608" s="62" t="s">
        <v>53</v>
      </c>
      <c r="C6608" s="63">
        <v>169648.37</v>
      </c>
      <c r="D6608" s="64">
        <v>45519</v>
      </c>
      <c r="E6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09" spans="1:5" x14ac:dyDescent="0.45">
      <c r="A6609" s="61" t="s">
        <v>317</v>
      </c>
      <c r="B6609" s="62" t="s">
        <v>54</v>
      </c>
      <c r="C6609" s="63">
        <v>44471.54</v>
      </c>
      <c r="D6609" s="64">
        <v>45519</v>
      </c>
      <c r="E6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10" spans="1:5" x14ac:dyDescent="0.45">
      <c r="A6610" s="61" t="s">
        <v>317</v>
      </c>
      <c r="B6610" s="62" t="s">
        <v>55</v>
      </c>
      <c r="C6610" s="63">
        <v>132994.4</v>
      </c>
      <c r="D6610" s="64">
        <v>45519</v>
      </c>
      <c r="E6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11" spans="1:5" x14ac:dyDescent="0.45">
      <c r="A6611" s="61" t="s">
        <v>317</v>
      </c>
      <c r="B6611" s="62" t="s">
        <v>56</v>
      </c>
      <c r="C6611" s="63">
        <v>34863.089999999997</v>
      </c>
      <c r="D6611" s="64">
        <v>45519</v>
      </c>
      <c r="E6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12" spans="1:5" x14ac:dyDescent="0.45">
      <c r="A6612" s="61" t="s">
        <v>317</v>
      </c>
      <c r="B6612" s="62" t="s">
        <v>57</v>
      </c>
      <c r="C6612" s="63">
        <v>265778.06</v>
      </c>
      <c r="D6612" s="64">
        <v>45877</v>
      </c>
      <c r="E6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13" spans="1:5" x14ac:dyDescent="0.45">
      <c r="A6613" s="61" t="s">
        <v>317</v>
      </c>
      <c r="B6613" s="62" t="s">
        <v>58</v>
      </c>
      <c r="C6613" s="63">
        <v>69670.929999999993</v>
      </c>
      <c r="D6613" s="64">
        <v>45877</v>
      </c>
      <c r="E6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14" spans="1:5" x14ac:dyDescent="0.45">
      <c r="A6614" s="61" t="s">
        <v>317</v>
      </c>
      <c r="B6614" s="62" t="s">
        <v>40</v>
      </c>
      <c r="C6614" s="63">
        <v>397013.21</v>
      </c>
      <c r="D6614" s="64">
        <v>44880</v>
      </c>
      <c r="E6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15" spans="1:5" x14ac:dyDescent="0.45">
      <c r="A6615" s="61" t="s">
        <v>317</v>
      </c>
      <c r="B6615" s="62" t="s">
        <v>59</v>
      </c>
      <c r="C6615" s="63">
        <v>104072.85</v>
      </c>
      <c r="D6615" s="64">
        <v>44880</v>
      </c>
      <c r="E6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16" spans="1:5" x14ac:dyDescent="0.45">
      <c r="A6616" s="61" t="s">
        <v>317</v>
      </c>
      <c r="B6616" s="62" t="s">
        <v>41</v>
      </c>
      <c r="C6616" s="63">
        <v>417241.53</v>
      </c>
      <c r="D6616" s="64">
        <v>44925</v>
      </c>
      <c r="E6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17" spans="1:5" x14ac:dyDescent="0.45">
      <c r="A6617" s="61" t="s">
        <v>317</v>
      </c>
      <c r="B6617" s="62" t="s">
        <v>60</v>
      </c>
      <c r="C6617" s="63">
        <v>109375.5</v>
      </c>
      <c r="D6617" s="64">
        <v>44925</v>
      </c>
      <c r="E6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18" spans="1:5" x14ac:dyDescent="0.45">
      <c r="A6618" s="61" t="s">
        <v>317</v>
      </c>
      <c r="B6618" s="62" t="s">
        <v>42</v>
      </c>
      <c r="C6618" s="63">
        <v>351599.49</v>
      </c>
      <c r="D6618" s="64">
        <v>45140</v>
      </c>
      <c r="E6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19" spans="1:5" x14ac:dyDescent="0.45">
      <c r="A6619" s="61" t="s">
        <v>317</v>
      </c>
      <c r="B6619" s="62" t="s">
        <v>61</v>
      </c>
      <c r="C6619" s="63">
        <v>92168.12</v>
      </c>
      <c r="D6619" s="64">
        <v>45140</v>
      </c>
      <c r="E6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20" spans="1:5" x14ac:dyDescent="0.45">
      <c r="A6620" s="61" t="s">
        <v>317</v>
      </c>
      <c r="B6620" s="62" t="s">
        <v>43</v>
      </c>
      <c r="C6620" s="63">
        <v>444713.79</v>
      </c>
      <c r="D6620" s="64">
        <v>45504</v>
      </c>
      <c r="E6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21" spans="1:5" x14ac:dyDescent="0.45">
      <c r="A6621" s="61" t="s">
        <v>317</v>
      </c>
      <c r="B6621" s="62" t="s">
        <v>63</v>
      </c>
      <c r="C6621" s="63">
        <v>83813.759999999995</v>
      </c>
      <c r="D6621" s="64">
        <v>45504</v>
      </c>
      <c r="E6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22" spans="1:5" x14ac:dyDescent="0.45">
      <c r="A6622" s="61" t="s">
        <v>317</v>
      </c>
      <c r="B6622" s="62" t="s">
        <v>44</v>
      </c>
      <c r="C6622" s="63">
        <v>444713.79</v>
      </c>
      <c r="D6622" s="64">
        <v>45877</v>
      </c>
      <c r="E6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23" spans="1:5" x14ac:dyDescent="0.45">
      <c r="A6623" s="61" t="s">
        <v>317</v>
      </c>
      <c r="B6623" s="62" t="s">
        <v>64</v>
      </c>
      <c r="C6623" s="63">
        <v>116577.06</v>
      </c>
      <c r="D6623" s="64">
        <v>45877</v>
      </c>
      <c r="E6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24" spans="1:5" x14ac:dyDescent="0.45">
      <c r="A6624" s="61" t="s">
        <v>317</v>
      </c>
      <c r="B6624" s="62" t="s">
        <v>45</v>
      </c>
      <c r="C6624" s="63">
        <v>197519.99</v>
      </c>
      <c r="D6624" s="64">
        <v>45412</v>
      </c>
      <c r="E6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25" spans="1:5" x14ac:dyDescent="0.45">
      <c r="A6625" s="61" t="s">
        <v>317</v>
      </c>
      <c r="B6625" s="62" t="s">
        <v>65</v>
      </c>
      <c r="C6625" s="63">
        <v>51777.79</v>
      </c>
      <c r="D6625" s="64">
        <v>45412</v>
      </c>
      <c r="E6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26" spans="1:5" x14ac:dyDescent="0.45">
      <c r="A6626" s="61" t="s">
        <v>317</v>
      </c>
      <c r="B6626" s="62" t="s">
        <v>66</v>
      </c>
      <c r="C6626" s="63">
        <v>141339.26</v>
      </c>
      <c r="D6626" s="64">
        <v>44985</v>
      </c>
      <c r="E6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27" spans="1:5" x14ac:dyDescent="0.45">
      <c r="A6627" s="61" t="s">
        <v>317</v>
      </c>
      <c r="B6627" s="62" t="s">
        <v>67</v>
      </c>
      <c r="C6627" s="63">
        <v>37050.6</v>
      </c>
      <c r="D6627" s="64">
        <v>44985</v>
      </c>
      <c r="E6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28" spans="1:5" x14ac:dyDescent="0.45">
      <c r="A6628" s="61" t="s">
        <v>317</v>
      </c>
      <c r="B6628" s="62" t="s">
        <v>68</v>
      </c>
      <c r="C6628" s="63">
        <v>329747.34000000003</v>
      </c>
      <c r="D6628" s="64">
        <v>44985</v>
      </c>
      <c r="E6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29" spans="1:5" x14ac:dyDescent="0.45">
      <c r="A6629" s="61" t="s">
        <v>317</v>
      </c>
      <c r="B6629" s="62" t="s">
        <v>69</v>
      </c>
      <c r="C6629" s="63">
        <v>86439.81</v>
      </c>
      <c r="D6629" s="64">
        <v>44985</v>
      </c>
      <c r="E6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30" spans="1:5" x14ac:dyDescent="0.45">
      <c r="A6630" s="61" t="s">
        <v>317</v>
      </c>
      <c r="B6630" s="62" t="s">
        <v>70</v>
      </c>
      <c r="C6630" s="63">
        <v>248087.08</v>
      </c>
      <c r="D6630" s="64">
        <v>45127</v>
      </c>
      <c r="E6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31" spans="1:5" x14ac:dyDescent="0.45">
      <c r="A6631" s="61" t="s">
        <v>317</v>
      </c>
      <c r="B6631" s="62" t="s">
        <v>71</v>
      </c>
      <c r="C6631" s="63">
        <v>65033.43</v>
      </c>
      <c r="D6631" s="64">
        <v>45127</v>
      </c>
      <c r="E6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32" spans="1:5" x14ac:dyDescent="0.45">
      <c r="A6632" s="61" t="s">
        <v>317</v>
      </c>
      <c r="B6632" s="62" t="s">
        <v>72</v>
      </c>
      <c r="C6632" s="63">
        <v>388720.25</v>
      </c>
      <c r="D6632" s="64">
        <v>45488</v>
      </c>
      <c r="E6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33" spans="1:5" x14ac:dyDescent="0.45">
      <c r="A6633" s="61" t="s">
        <v>317</v>
      </c>
      <c r="B6633" s="62" t="s">
        <v>73</v>
      </c>
      <c r="C6633" s="63">
        <v>101898.94</v>
      </c>
      <c r="D6633" s="64">
        <v>45488</v>
      </c>
      <c r="E6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34" spans="1:5" x14ac:dyDescent="0.45">
      <c r="A6634" s="61" t="s">
        <v>317</v>
      </c>
      <c r="B6634" s="62" t="s">
        <v>74</v>
      </c>
      <c r="C6634" s="63">
        <v>430106.27</v>
      </c>
      <c r="D6634" s="64">
        <v>45853</v>
      </c>
      <c r="E6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5" spans="1:5" x14ac:dyDescent="0.45">
      <c r="A6635" s="61" t="s">
        <v>317</v>
      </c>
      <c r="B6635" s="62" t="s">
        <v>75</v>
      </c>
      <c r="C6635" s="63">
        <v>112747.85</v>
      </c>
      <c r="D6635" s="64">
        <v>45853</v>
      </c>
      <c r="E6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6" spans="1:5" x14ac:dyDescent="0.45">
      <c r="A6636" s="61" t="s">
        <v>317</v>
      </c>
      <c r="B6636" s="62" t="s">
        <v>76</v>
      </c>
      <c r="C6636" s="63">
        <v>56101.01</v>
      </c>
      <c r="D6636" s="64">
        <v>45853</v>
      </c>
      <c r="E6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7" spans="1:5" x14ac:dyDescent="0.45">
      <c r="A6637" s="61" t="s">
        <v>317</v>
      </c>
      <c r="B6637" s="62" t="s">
        <v>77</v>
      </c>
      <c r="C6637" s="63">
        <v>14706.29</v>
      </c>
      <c r="D6637" s="64">
        <v>45853</v>
      </c>
      <c r="E6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8" spans="1:5" x14ac:dyDescent="0.45">
      <c r="A6638" s="61" t="s">
        <v>317</v>
      </c>
      <c r="B6638" s="62" t="s">
        <v>78</v>
      </c>
      <c r="C6638" s="63">
        <v>53369.18</v>
      </c>
      <c r="D6638" s="64">
        <v>45853</v>
      </c>
      <c r="E6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39" spans="1:5" x14ac:dyDescent="0.45">
      <c r="A6639" s="61" t="s">
        <v>317</v>
      </c>
      <c r="B6639" s="62" t="s">
        <v>79</v>
      </c>
      <c r="C6639" s="63">
        <v>13990.17</v>
      </c>
      <c r="D6639" s="64">
        <v>45853</v>
      </c>
      <c r="E6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0" spans="1:5" x14ac:dyDescent="0.45">
      <c r="A6640" s="61" t="s">
        <v>317</v>
      </c>
      <c r="B6640" s="62" t="s">
        <v>80</v>
      </c>
      <c r="C6640" s="63">
        <v>135231.47</v>
      </c>
      <c r="D6640" s="64">
        <v>45541</v>
      </c>
      <c r="E6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1" spans="1:5" x14ac:dyDescent="0.45">
      <c r="A6641" s="61" t="s">
        <v>317</v>
      </c>
      <c r="B6641" s="62" t="s">
        <v>81</v>
      </c>
      <c r="C6641" s="63">
        <v>134819.47</v>
      </c>
      <c r="D6641" s="64">
        <v>45519</v>
      </c>
      <c r="E6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2" spans="1:5" x14ac:dyDescent="0.45">
      <c r="A6642" s="61" t="s">
        <v>317</v>
      </c>
      <c r="B6642" s="62" t="s">
        <v>82</v>
      </c>
      <c r="C6642" s="63">
        <v>36700.269999999997</v>
      </c>
      <c r="D6642" s="64">
        <v>45519</v>
      </c>
      <c r="E6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3" spans="1:5" x14ac:dyDescent="0.45">
      <c r="A6643" s="61" t="s">
        <v>317</v>
      </c>
      <c r="B6643" s="62" t="s">
        <v>83</v>
      </c>
      <c r="C6643" s="63">
        <v>130710.55</v>
      </c>
      <c r="D6643" s="64">
        <v>45519</v>
      </c>
      <c r="E6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4" spans="1:5" x14ac:dyDescent="0.45">
      <c r="A6644" s="61" t="s">
        <v>317</v>
      </c>
      <c r="B6644" s="62" t="s">
        <v>84</v>
      </c>
      <c r="C6644" s="63">
        <v>35581.75</v>
      </c>
      <c r="D6644" s="64">
        <v>45519</v>
      </c>
      <c r="E6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5" spans="1:5" x14ac:dyDescent="0.45">
      <c r="A6645" s="61" t="s">
        <v>317</v>
      </c>
      <c r="B6645" s="62" t="s">
        <v>85</v>
      </c>
      <c r="C6645" s="63">
        <v>130710.55</v>
      </c>
      <c r="D6645" s="64">
        <v>45877</v>
      </c>
      <c r="E6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46" spans="1:5" x14ac:dyDescent="0.45">
      <c r="A6646" s="61" t="s">
        <v>317</v>
      </c>
      <c r="B6646" s="62" t="s">
        <v>86</v>
      </c>
      <c r="C6646" s="63">
        <v>35581.75</v>
      </c>
      <c r="D6646" s="64">
        <v>45877</v>
      </c>
      <c r="E6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47" spans="1:5" x14ac:dyDescent="0.45">
      <c r="A6647" s="61" t="s">
        <v>317</v>
      </c>
      <c r="B6647" s="62" t="s">
        <v>87</v>
      </c>
      <c r="C6647" s="63">
        <v>199036.46</v>
      </c>
      <c r="D6647" s="64">
        <v>45519</v>
      </c>
      <c r="E6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8" spans="1:5" x14ac:dyDescent="0.45">
      <c r="A6648" s="61" t="s">
        <v>317</v>
      </c>
      <c r="B6648" s="62" t="s">
        <v>88</v>
      </c>
      <c r="C6648" s="63">
        <v>52175.32</v>
      </c>
      <c r="D6648" s="64">
        <v>45519</v>
      </c>
      <c r="E6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49" spans="1:5" x14ac:dyDescent="0.45">
      <c r="A6649" s="61" t="s">
        <v>317</v>
      </c>
      <c r="B6649" s="62" t="s">
        <v>89</v>
      </c>
      <c r="C6649" s="63">
        <v>131377.35999999999</v>
      </c>
      <c r="D6649" s="64">
        <v>45519</v>
      </c>
      <c r="E6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0" spans="1:5" x14ac:dyDescent="0.45">
      <c r="A6650" s="61" t="s">
        <v>317</v>
      </c>
      <c r="B6650" s="62" t="s">
        <v>90</v>
      </c>
      <c r="C6650" s="63">
        <v>34439.199999999997</v>
      </c>
      <c r="D6650" s="64">
        <v>45519</v>
      </c>
      <c r="E6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1" spans="1:5" x14ac:dyDescent="0.45">
      <c r="A6651" s="61" t="s">
        <v>317</v>
      </c>
      <c r="B6651" s="62" t="s">
        <v>91</v>
      </c>
      <c r="C6651" s="63">
        <v>131377.35999999999</v>
      </c>
      <c r="D6651" s="64">
        <v>45762</v>
      </c>
      <c r="E6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2" spans="1:5" x14ac:dyDescent="0.45">
      <c r="A6652" s="61" t="s">
        <v>317</v>
      </c>
      <c r="B6652" s="62" t="s">
        <v>92</v>
      </c>
      <c r="C6652" s="63">
        <v>34439.199999999997</v>
      </c>
      <c r="D6652" s="64">
        <v>45762</v>
      </c>
      <c r="E6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3" spans="1:5" x14ac:dyDescent="0.45">
      <c r="A6653" s="61" t="s">
        <v>317</v>
      </c>
      <c r="B6653" s="62" t="s">
        <v>93</v>
      </c>
      <c r="C6653" s="63">
        <v>1249341.79</v>
      </c>
      <c r="D6653" s="64">
        <v>45519</v>
      </c>
      <c r="E6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4" spans="1:5" x14ac:dyDescent="0.45">
      <c r="A6654" s="61" t="s">
        <v>317</v>
      </c>
      <c r="B6654" s="62" t="s">
        <v>94</v>
      </c>
      <c r="C6654" s="63">
        <v>327501.84999999998</v>
      </c>
      <c r="D6654" s="64">
        <v>45519</v>
      </c>
      <c r="E6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5" spans="1:5" x14ac:dyDescent="0.45">
      <c r="A6655" s="61" t="s">
        <v>317</v>
      </c>
      <c r="B6655" s="62" t="s">
        <v>95</v>
      </c>
      <c r="C6655" s="63">
        <v>16792.23</v>
      </c>
      <c r="D6655" s="64">
        <v>45961</v>
      </c>
      <c r="E6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56" spans="1:5" x14ac:dyDescent="0.45">
      <c r="A6656" s="61" t="s">
        <v>317</v>
      </c>
      <c r="B6656" s="62" t="s">
        <v>96</v>
      </c>
      <c r="C6656" s="63">
        <v>4401.91</v>
      </c>
      <c r="D6656" s="64">
        <v>45961</v>
      </c>
      <c r="E6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57" spans="1:5" x14ac:dyDescent="0.45">
      <c r="A6657" s="61" t="s">
        <v>318</v>
      </c>
      <c r="B6657" s="62" t="s">
        <v>47</v>
      </c>
      <c r="C6657" s="63">
        <v>786656.48</v>
      </c>
      <c r="D6657" s="64">
        <v>45519</v>
      </c>
      <c r="E6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8" spans="1:5" x14ac:dyDescent="0.45">
      <c r="A6658" s="61" t="s">
        <v>318</v>
      </c>
      <c r="B6658" s="62" t="s">
        <v>48</v>
      </c>
      <c r="C6658" s="63">
        <v>212704.03</v>
      </c>
      <c r="D6658" s="64">
        <v>45519</v>
      </c>
      <c r="E6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59" spans="1:5" x14ac:dyDescent="0.45">
      <c r="A6659" s="61" t="s">
        <v>318</v>
      </c>
      <c r="B6659" s="62" t="s">
        <v>49</v>
      </c>
      <c r="C6659" s="63">
        <v>760724.6</v>
      </c>
      <c r="D6659" s="64">
        <v>45519</v>
      </c>
      <c r="E6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0" spans="1:5" x14ac:dyDescent="0.45">
      <c r="A6660" s="61" t="s">
        <v>318</v>
      </c>
      <c r="B6660" s="62" t="s">
        <v>50</v>
      </c>
      <c r="C6660" s="63">
        <v>205692.31</v>
      </c>
      <c r="D6660" s="64">
        <v>45519</v>
      </c>
      <c r="E6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1" spans="1:5" x14ac:dyDescent="0.45">
      <c r="A6661" s="61" t="s">
        <v>318</v>
      </c>
      <c r="B6661" s="62" t="s">
        <v>51</v>
      </c>
      <c r="C6661" s="63">
        <v>760724.6</v>
      </c>
      <c r="D6661" s="64">
        <v>45877</v>
      </c>
      <c r="E6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62" spans="1:5" x14ac:dyDescent="0.45">
      <c r="A6662" s="61" t="s">
        <v>318</v>
      </c>
      <c r="B6662" s="62" t="s">
        <v>52</v>
      </c>
      <c r="C6662" s="63">
        <v>205692.31</v>
      </c>
      <c r="D6662" s="64">
        <v>45877</v>
      </c>
      <c r="E6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63" spans="1:5" x14ac:dyDescent="0.45">
      <c r="A6663" s="61" t="s">
        <v>318</v>
      </c>
      <c r="B6663" s="62" t="s">
        <v>53</v>
      </c>
      <c r="C6663" s="63">
        <v>899160.64</v>
      </c>
      <c r="D6663" s="64">
        <v>45519</v>
      </c>
      <c r="E6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4" spans="1:5" x14ac:dyDescent="0.45">
      <c r="A6664" s="61" t="s">
        <v>318</v>
      </c>
      <c r="B6664" s="62" t="s">
        <v>54</v>
      </c>
      <c r="C6664" s="63">
        <v>234122.84</v>
      </c>
      <c r="D6664" s="64">
        <v>45519</v>
      </c>
      <c r="E6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5" spans="1:5" x14ac:dyDescent="0.45">
      <c r="A6665" s="61" t="s">
        <v>318</v>
      </c>
      <c r="B6665" s="62" t="s">
        <v>55</v>
      </c>
      <c r="C6665" s="63">
        <v>704889.35</v>
      </c>
      <c r="D6665" s="64">
        <v>45519</v>
      </c>
      <c r="E6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6" spans="1:5" x14ac:dyDescent="0.45">
      <c r="A6666" s="61" t="s">
        <v>318</v>
      </c>
      <c r="B6666" s="62" t="s">
        <v>56</v>
      </c>
      <c r="C6666" s="63">
        <v>183538.61</v>
      </c>
      <c r="D6666" s="64">
        <v>45519</v>
      </c>
      <c r="E6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67" spans="1:5" x14ac:dyDescent="0.45">
      <c r="A6667" s="61" t="s">
        <v>318</v>
      </c>
      <c r="B6667" s="62" t="s">
        <v>57</v>
      </c>
      <c r="C6667" s="63">
        <v>1408661.77</v>
      </c>
      <c r="D6667" s="64">
        <v>45877</v>
      </c>
      <c r="E6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68" spans="1:5" x14ac:dyDescent="0.45">
      <c r="A6668" s="61" t="s">
        <v>318</v>
      </c>
      <c r="B6668" s="62" t="s">
        <v>58</v>
      </c>
      <c r="C6668" s="63">
        <v>366786.4</v>
      </c>
      <c r="D6668" s="64">
        <v>45877</v>
      </c>
      <c r="E6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69" spans="1:5" x14ac:dyDescent="0.45">
      <c r="A6669" s="61" t="s">
        <v>318</v>
      </c>
      <c r="B6669" s="62" t="s">
        <v>40</v>
      </c>
      <c r="C6669" s="63">
        <v>2104226.88</v>
      </c>
      <c r="D6669" s="64">
        <v>44880</v>
      </c>
      <c r="E6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70" spans="1:5" x14ac:dyDescent="0.45">
      <c r="A6670" s="61" t="s">
        <v>318</v>
      </c>
      <c r="B6670" s="62" t="s">
        <v>59</v>
      </c>
      <c r="C6670" s="63">
        <v>468757.33</v>
      </c>
      <c r="D6670" s="64">
        <v>44880</v>
      </c>
      <c r="E6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71" spans="1:5" x14ac:dyDescent="0.45">
      <c r="A6671" s="61" t="s">
        <v>318</v>
      </c>
      <c r="B6671" s="62" t="s">
        <v>41</v>
      </c>
      <c r="C6671" s="63">
        <v>2211439.87</v>
      </c>
      <c r="D6671" s="64">
        <v>44925</v>
      </c>
      <c r="E6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72" spans="1:5" x14ac:dyDescent="0.45">
      <c r="A6672" s="61" t="s">
        <v>318</v>
      </c>
      <c r="B6672" s="62" t="s">
        <v>60</v>
      </c>
      <c r="C6672" s="63">
        <v>492641.1</v>
      </c>
      <c r="D6672" s="64">
        <v>44925</v>
      </c>
      <c r="E6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73" spans="1:5" x14ac:dyDescent="0.45">
      <c r="A6673" s="61" t="s">
        <v>318</v>
      </c>
      <c r="B6673" s="62" t="s">
        <v>42</v>
      </c>
      <c r="C6673" s="63">
        <v>1863527.63</v>
      </c>
      <c r="D6673" s="64">
        <v>45140</v>
      </c>
      <c r="E6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74" spans="1:5" x14ac:dyDescent="0.45">
      <c r="A6674" s="61" t="s">
        <v>318</v>
      </c>
      <c r="B6674" s="62" t="s">
        <v>61</v>
      </c>
      <c r="C6674" s="63">
        <v>415136.91</v>
      </c>
      <c r="D6674" s="64">
        <v>45140</v>
      </c>
      <c r="E6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75" spans="1:5" x14ac:dyDescent="0.45">
      <c r="A6675" s="61" t="s">
        <v>318</v>
      </c>
      <c r="B6675" s="62" t="s">
        <v>43</v>
      </c>
      <c r="C6675" s="63">
        <v>2357046.7400000002</v>
      </c>
      <c r="D6675" s="64">
        <v>45504</v>
      </c>
      <c r="E6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76" spans="1:5" x14ac:dyDescent="0.45">
      <c r="A6676" s="61" t="s">
        <v>318</v>
      </c>
      <c r="B6676" s="62" t="s">
        <v>62</v>
      </c>
      <c r="C6676" s="63">
        <v>141434.01</v>
      </c>
      <c r="D6676" s="64">
        <v>45504</v>
      </c>
      <c r="E6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77" spans="1:5" x14ac:dyDescent="0.45">
      <c r="A6677" s="61" t="s">
        <v>318</v>
      </c>
      <c r="B6677" s="62" t="s">
        <v>63</v>
      </c>
      <c r="C6677" s="63">
        <v>357768.23</v>
      </c>
      <c r="D6677" s="64">
        <v>45504</v>
      </c>
      <c r="E6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78" spans="1:5" x14ac:dyDescent="0.45">
      <c r="A6678" s="61" t="s">
        <v>318</v>
      </c>
      <c r="B6678" s="62" t="s">
        <v>44</v>
      </c>
      <c r="C6678" s="63">
        <v>2357046.7400000002</v>
      </c>
      <c r="D6678" s="64">
        <v>45877</v>
      </c>
      <c r="E6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79" spans="1:5" x14ac:dyDescent="0.45">
      <c r="A6679" s="61" t="s">
        <v>318</v>
      </c>
      <c r="B6679" s="62" t="s">
        <v>64</v>
      </c>
      <c r="C6679" s="63">
        <v>525077.86</v>
      </c>
      <c r="D6679" s="64">
        <v>45877</v>
      </c>
      <c r="E6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680" spans="1:5" x14ac:dyDescent="0.45">
      <c r="A6680" s="61" t="s">
        <v>318</v>
      </c>
      <c r="B6680" s="62" t="s">
        <v>45</v>
      </c>
      <c r="C6680" s="63">
        <v>1046884.21</v>
      </c>
      <c r="D6680" s="64">
        <v>45412</v>
      </c>
      <c r="E6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81" spans="1:5" x14ac:dyDescent="0.45">
      <c r="A6681" s="61" t="s">
        <v>318</v>
      </c>
      <c r="B6681" s="62" t="s">
        <v>65</v>
      </c>
      <c r="C6681" s="63">
        <v>233213.75</v>
      </c>
      <c r="D6681" s="64">
        <v>45412</v>
      </c>
      <c r="E6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82" spans="1:5" x14ac:dyDescent="0.45">
      <c r="A6682" s="61" t="s">
        <v>318</v>
      </c>
      <c r="B6682" s="62" t="s">
        <v>66</v>
      </c>
      <c r="C6682" s="63">
        <v>749118.29</v>
      </c>
      <c r="D6682" s="64">
        <v>44985</v>
      </c>
      <c r="E6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3" spans="1:5" x14ac:dyDescent="0.45">
      <c r="A6683" s="61" t="s">
        <v>318</v>
      </c>
      <c r="B6683" s="62" t="s">
        <v>67</v>
      </c>
      <c r="C6683" s="63">
        <v>166880.62</v>
      </c>
      <c r="D6683" s="64">
        <v>44985</v>
      </c>
      <c r="E6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4" spans="1:5" x14ac:dyDescent="0.45">
      <c r="A6684" s="61" t="s">
        <v>318</v>
      </c>
      <c r="B6684" s="62" t="s">
        <v>68</v>
      </c>
      <c r="C6684" s="63">
        <v>1747708.13</v>
      </c>
      <c r="D6684" s="64">
        <v>44985</v>
      </c>
      <c r="E6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5" spans="1:5" x14ac:dyDescent="0.45">
      <c r="A6685" s="61" t="s">
        <v>318</v>
      </c>
      <c r="B6685" s="62" t="s">
        <v>69</v>
      </c>
      <c r="C6685" s="63">
        <v>389335.87</v>
      </c>
      <c r="D6685" s="64">
        <v>44985</v>
      </c>
      <c r="E6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6" spans="1:5" x14ac:dyDescent="0.45">
      <c r="A6686" s="61" t="s">
        <v>318</v>
      </c>
      <c r="B6686" s="62" t="s">
        <v>70</v>
      </c>
      <c r="C6686" s="63">
        <v>1314897.06</v>
      </c>
      <c r="D6686" s="64">
        <v>45127</v>
      </c>
      <c r="E6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7" spans="1:5" x14ac:dyDescent="0.45">
      <c r="A6687" s="61" t="s">
        <v>318</v>
      </c>
      <c r="B6687" s="62" t="s">
        <v>71</v>
      </c>
      <c r="C6687" s="63">
        <v>292918.81</v>
      </c>
      <c r="D6687" s="64">
        <v>45127</v>
      </c>
      <c r="E6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688" spans="1:5" x14ac:dyDescent="0.45">
      <c r="A6688" s="61" t="s">
        <v>318</v>
      </c>
      <c r="B6688" s="62" t="s">
        <v>72</v>
      </c>
      <c r="C6688" s="63">
        <v>2060272.97</v>
      </c>
      <c r="D6688" s="64">
        <v>45488</v>
      </c>
      <c r="E6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89" spans="1:5" x14ac:dyDescent="0.45">
      <c r="A6689" s="61" t="s">
        <v>318</v>
      </c>
      <c r="B6689" s="62" t="s">
        <v>73</v>
      </c>
      <c r="C6689" s="63">
        <v>458965.74</v>
      </c>
      <c r="D6689" s="64">
        <v>45488</v>
      </c>
      <c r="E6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690" spans="1:5" x14ac:dyDescent="0.45">
      <c r="A6690" s="61" t="s">
        <v>318</v>
      </c>
      <c r="B6690" s="62" t="s">
        <v>74</v>
      </c>
      <c r="C6690" s="63">
        <v>2279624.81</v>
      </c>
      <c r="D6690" s="64">
        <v>45853</v>
      </c>
      <c r="E6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1" spans="1:5" x14ac:dyDescent="0.45">
      <c r="A6691" s="61" t="s">
        <v>318</v>
      </c>
      <c r="B6691" s="62" t="s">
        <v>75</v>
      </c>
      <c r="C6691" s="63">
        <v>507830.62</v>
      </c>
      <c r="D6691" s="64">
        <v>45853</v>
      </c>
      <c r="E6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2" spans="1:5" x14ac:dyDescent="0.45">
      <c r="A6692" s="61" t="s">
        <v>318</v>
      </c>
      <c r="B6692" s="62" t="s">
        <v>76</v>
      </c>
      <c r="C6692" s="63">
        <v>297343.37</v>
      </c>
      <c r="D6692" s="64">
        <v>45853</v>
      </c>
      <c r="E6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3" spans="1:5" x14ac:dyDescent="0.45">
      <c r="A6693" s="61" t="s">
        <v>318</v>
      </c>
      <c r="B6693" s="62" t="s">
        <v>77</v>
      </c>
      <c r="C6693" s="63">
        <v>77422.070000000007</v>
      </c>
      <c r="D6693" s="64">
        <v>45853</v>
      </c>
      <c r="E6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4" spans="1:5" x14ac:dyDescent="0.45">
      <c r="A6694" s="61" t="s">
        <v>318</v>
      </c>
      <c r="B6694" s="62" t="s">
        <v>78</v>
      </c>
      <c r="C6694" s="63">
        <v>282864.28999999998</v>
      </c>
      <c r="D6694" s="64">
        <v>45853</v>
      </c>
      <c r="E6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5" spans="1:5" x14ac:dyDescent="0.45">
      <c r="A6695" s="61" t="s">
        <v>318</v>
      </c>
      <c r="B6695" s="62" t="s">
        <v>79</v>
      </c>
      <c r="C6695" s="63">
        <v>73652.009999999995</v>
      </c>
      <c r="D6695" s="64">
        <v>45853</v>
      </c>
      <c r="E6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6" spans="1:5" x14ac:dyDescent="0.45">
      <c r="A6696" s="61" t="s">
        <v>318</v>
      </c>
      <c r="B6696" s="62" t="s">
        <v>80</v>
      </c>
      <c r="C6696" s="63">
        <v>715746.55</v>
      </c>
      <c r="D6696" s="64">
        <v>45541</v>
      </c>
      <c r="E6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7" spans="1:5" x14ac:dyDescent="0.45">
      <c r="A6697" s="61" t="s">
        <v>318</v>
      </c>
      <c r="B6697" s="62" t="s">
        <v>81</v>
      </c>
      <c r="C6697" s="63">
        <v>714562.47</v>
      </c>
      <c r="D6697" s="64">
        <v>45519</v>
      </c>
      <c r="E6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8" spans="1:5" x14ac:dyDescent="0.45">
      <c r="A6698" s="61" t="s">
        <v>318</v>
      </c>
      <c r="B6698" s="62" t="s">
        <v>82</v>
      </c>
      <c r="C6698" s="63">
        <v>193210.54</v>
      </c>
      <c r="D6698" s="64">
        <v>45519</v>
      </c>
      <c r="E6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699" spans="1:5" x14ac:dyDescent="0.45">
      <c r="A6699" s="61" t="s">
        <v>318</v>
      </c>
      <c r="B6699" s="62" t="s">
        <v>83</v>
      </c>
      <c r="C6699" s="63">
        <v>692784.63</v>
      </c>
      <c r="D6699" s="64">
        <v>45519</v>
      </c>
      <c r="E6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0" spans="1:5" x14ac:dyDescent="0.45">
      <c r="A6700" s="61" t="s">
        <v>318</v>
      </c>
      <c r="B6700" s="62" t="s">
        <v>84</v>
      </c>
      <c r="C6700" s="63">
        <v>187322.03</v>
      </c>
      <c r="D6700" s="64">
        <v>45519</v>
      </c>
      <c r="E6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1" spans="1:5" x14ac:dyDescent="0.45">
      <c r="A6701" s="61" t="s">
        <v>318</v>
      </c>
      <c r="B6701" s="62" t="s">
        <v>85</v>
      </c>
      <c r="C6701" s="63">
        <v>692784.63</v>
      </c>
      <c r="D6701" s="64">
        <v>45877</v>
      </c>
      <c r="E6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02" spans="1:5" x14ac:dyDescent="0.45">
      <c r="A6702" s="61" t="s">
        <v>318</v>
      </c>
      <c r="B6702" s="62" t="s">
        <v>86</v>
      </c>
      <c r="C6702" s="63">
        <v>187322.03</v>
      </c>
      <c r="D6702" s="64">
        <v>45877</v>
      </c>
      <c r="E6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03" spans="1:5" x14ac:dyDescent="0.45">
      <c r="A6703" s="61" t="s">
        <v>318</v>
      </c>
      <c r="B6703" s="62" t="s">
        <v>87</v>
      </c>
      <c r="C6703" s="63">
        <v>1054921.74</v>
      </c>
      <c r="D6703" s="64">
        <v>45519</v>
      </c>
      <c r="E6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4" spans="1:5" x14ac:dyDescent="0.45">
      <c r="A6704" s="61" t="s">
        <v>318</v>
      </c>
      <c r="B6704" s="62" t="s">
        <v>88</v>
      </c>
      <c r="C6704" s="63">
        <v>274679.81</v>
      </c>
      <c r="D6704" s="64">
        <v>45519</v>
      </c>
      <c r="E6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5" spans="1:5" x14ac:dyDescent="0.45">
      <c r="A6705" s="61" t="s">
        <v>318</v>
      </c>
      <c r="B6705" s="62" t="s">
        <v>89</v>
      </c>
      <c r="C6705" s="63">
        <v>696318.83</v>
      </c>
      <c r="D6705" s="64">
        <v>45519</v>
      </c>
      <c r="E6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6" spans="1:5" x14ac:dyDescent="0.45">
      <c r="A6706" s="61" t="s">
        <v>318</v>
      </c>
      <c r="B6706" s="62" t="s">
        <v>90</v>
      </c>
      <c r="C6706" s="63">
        <v>181307.03</v>
      </c>
      <c r="D6706" s="64">
        <v>45519</v>
      </c>
      <c r="E6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7" spans="1:5" x14ac:dyDescent="0.45">
      <c r="A6707" s="61" t="s">
        <v>318</v>
      </c>
      <c r="B6707" s="62" t="s">
        <v>91</v>
      </c>
      <c r="C6707" s="63">
        <v>696318.83</v>
      </c>
      <c r="D6707" s="64">
        <v>45762</v>
      </c>
      <c r="E6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8" spans="1:5" x14ac:dyDescent="0.45">
      <c r="A6708" s="61" t="s">
        <v>318</v>
      </c>
      <c r="B6708" s="62" t="s">
        <v>92</v>
      </c>
      <c r="C6708" s="63">
        <v>181307.03</v>
      </c>
      <c r="D6708" s="64">
        <v>45762</v>
      </c>
      <c r="E6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09" spans="1:5" x14ac:dyDescent="0.45">
      <c r="A6709" s="61" t="s">
        <v>318</v>
      </c>
      <c r="B6709" s="62" t="s">
        <v>93</v>
      </c>
      <c r="C6709" s="63">
        <v>6621690.3799999999</v>
      </c>
      <c r="D6709" s="64">
        <v>45519</v>
      </c>
      <c r="E6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0" spans="1:5" x14ac:dyDescent="0.45">
      <c r="A6710" s="61" t="s">
        <v>318</v>
      </c>
      <c r="B6710" s="62" t="s">
        <v>94</v>
      </c>
      <c r="C6710" s="63">
        <v>1724151.27</v>
      </c>
      <c r="D6710" s="64">
        <v>45519</v>
      </c>
      <c r="E6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1" spans="1:5" x14ac:dyDescent="0.45">
      <c r="A6711" s="61" t="s">
        <v>318</v>
      </c>
      <c r="B6711" s="62" t="s">
        <v>95</v>
      </c>
      <c r="C6711" s="63">
        <v>89001.22</v>
      </c>
      <c r="D6711" s="64">
        <v>45961</v>
      </c>
      <c r="E6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12" spans="1:5" x14ac:dyDescent="0.45">
      <c r="A6712" s="61" t="s">
        <v>318</v>
      </c>
      <c r="B6712" s="62" t="s">
        <v>96</v>
      </c>
      <c r="C6712" s="63">
        <v>23174.080000000002</v>
      </c>
      <c r="D6712" s="64">
        <v>45961</v>
      </c>
      <c r="E6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13" spans="1:5" x14ac:dyDescent="0.45">
      <c r="A6713" s="61" t="s">
        <v>319</v>
      </c>
      <c r="B6713" s="62" t="s">
        <v>47</v>
      </c>
      <c r="C6713" s="63">
        <v>19405.669999999998</v>
      </c>
      <c r="D6713" s="64">
        <v>45519</v>
      </c>
      <c r="E6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4" spans="1:5" x14ac:dyDescent="0.45">
      <c r="A6714" s="61" t="s">
        <v>319</v>
      </c>
      <c r="B6714" s="62" t="s">
        <v>49</v>
      </c>
      <c r="C6714" s="63">
        <v>18765.97</v>
      </c>
      <c r="D6714" s="64">
        <v>45519</v>
      </c>
      <c r="E6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5" spans="1:5" x14ac:dyDescent="0.45">
      <c r="A6715" s="61" t="s">
        <v>319</v>
      </c>
      <c r="B6715" s="62" t="s">
        <v>51</v>
      </c>
      <c r="C6715" s="63">
        <v>18765.97</v>
      </c>
      <c r="D6715" s="64">
        <v>45877</v>
      </c>
      <c r="E6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16" spans="1:5" x14ac:dyDescent="0.45">
      <c r="A6716" s="61" t="s">
        <v>319</v>
      </c>
      <c r="B6716" s="62" t="s">
        <v>53</v>
      </c>
      <c r="C6716" s="63">
        <v>22180.98</v>
      </c>
      <c r="D6716" s="64">
        <v>45519</v>
      </c>
      <c r="E6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7" spans="1:5" x14ac:dyDescent="0.45">
      <c r="A6717" s="61" t="s">
        <v>319</v>
      </c>
      <c r="B6717" s="62" t="s">
        <v>55</v>
      </c>
      <c r="C6717" s="63">
        <v>17388.59</v>
      </c>
      <c r="D6717" s="64">
        <v>45519</v>
      </c>
      <c r="E6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18" spans="1:5" x14ac:dyDescent="0.45">
      <c r="A6718" s="61" t="s">
        <v>319</v>
      </c>
      <c r="B6718" s="62" t="s">
        <v>57</v>
      </c>
      <c r="C6718" s="63">
        <v>34749.629999999997</v>
      </c>
      <c r="D6718" s="64">
        <v>45877</v>
      </c>
      <c r="E6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19" spans="1:5" x14ac:dyDescent="0.45">
      <c r="A6719" s="61" t="s">
        <v>319</v>
      </c>
      <c r="B6719" s="62" t="s">
        <v>40</v>
      </c>
      <c r="C6719" s="63">
        <v>51908.21</v>
      </c>
      <c r="D6719" s="64">
        <v>44880</v>
      </c>
      <c r="E6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20" spans="1:5" x14ac:dyDescent="0.45">
      <c r="A6720" s="61" t="s">
        <v>319</v>
      </c>
      <c r="B6720" s="62" t="s">
        <v>41</v>
      </c>
      <c r="C6720" s="63">
        <v>54553</v>
      </c>
      <c r="D6720" s="64">
        <v>44925</v>
      </c>
      <c r="E6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21" spans="1:5" x14ac:dyDescent="0.45">
      <c r="A6721" s="61" t="s">
        <v>319</v>
      </c>
      <c r="B6721" s="62" t="s">
        <v>42</v>
      </c>
      <c r="C6721" s="63">
        <v>45970.51</v>
      </c>
      <c r="D6721" s="64">
        <v>45140</v>
      </c>
      <c r="E6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22" spans="1:5" x14ac:dyDescent="0.45">
      <c r="A6722" s="61" t="s">
        <v>319</v>
      </c>
      <c r="B6722" s="62" t="s">
        <v>43</v>
      </c>
      <c r="C6722" s="63">
        <v>58144.91</v>
      </c>
      <c r="D6722" s="64">
        <v>45504</v>
      </c>
      <c r="E6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23" spans="1:5" x14ac:dyDescent="0.45">
      <c r="A6723" s="61" t="s">
        <v>319</v>
      </c>
      <c r="B6723" s="62" t="s">
        <v>44</v>
      </c>
      <c r="C6723" s="63">
        <v>58144.91</v>
      </c>
      <c r="D6723" s="64">
        <v>45877</v>
      </c>
      <c r="E6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24" spans="1:5" x14ac:dyDescent="0.45">
      <c r="A6724" s="61" t="s">
        <v>319</v>
      </c>
      <c r="B6724" s="62" t="s">
        <v>45</v>
      </c>
      <c r="C6724" s="63">
        <v>25825.11</v>
      </c>
      <c r="D6724" s="64">
        <v>45412</v>
      </c>
      <c r="E6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25" spans="1:5" x14ac:dyDescent="0.45">
      <c r="A6725" s="61" t="s">
        <v>319</v>
      </c>
      <c r="B6725" s="62" t="s">
        <v>66</v>
      </c>
      <c r="C6725" s="63">
        <v>18479.66</v>
      </c>
      <c r="D6725" s="64">
        <v>44985</v>
      </c>
      <c r="E6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26" spans="1:5" x14ac:dyDescent="0.45">
      <c r="A6726" s="61" t="s">
        <v>319</v>
      </c>
      <c r="B6726" s="62" t="s">
        <v>68</v>
      </c>
      <c r="C6726" s="63">
        <v>43113.41</v>
      </c>
      <c r="D6726" s="64">
        <v>44985</v>
      </c>
      <c r="E6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27" spans="1:5" x14ac:dyDescent="0.45">
      <c r="A6727" s="61" t="s">
        <v>319</v>
      </c>
      <c r="B6727" s="62" t="s">
        <v>70</v>
      </c>
      <c r="C6727" s="63">
        <v>32436.6</v>
      </c>
      <c r="D6727" s="64">
        <v>45127</v>
      </c>
      <c r="E6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28" spans="1:5" x14ac:dyDescent="0.45">
      <c r="A6728" s="61" t="s">
        <v>319</v>
      </c>
      <c r="B6728" s="62" t="s">
        <v>72</v>
      </c>
      <c r="C6728" s="63">
        <v>50823.93</v>
      </c>
      <c r="D6728" s="64">
        <v>45488</v>
      </c>
      <c r="E6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29" spans="1:5" x14ac:dyDescent="0.45">
      <c r="A6729" s="61" t="s">
        <v>319</v>
      </c>
      <c r="B6729" s="62" t="s">
        <v>74</v>
      </c>
      <c r="C6729" s="63">
        <v>56235.02</v>
      </c>
      <c r="D6729" s="64">
        <v>45853</v>
      </c>
      <c r="E6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0" spans="1:5" x14ac:dyDescent="0.45">
      <c r="A6730" s="61" t="s">
        <v>319</v>
      </c>
      <c r="B6730" s="62" t="s">
        <v>76</v>
      </c>
      <c r="C6730" s="63">
        <v>7335.03</v>
      </c>
      <c r="D6730" s="64">
        <v>45853</v>
      </c>
      <c r="E6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1" spans="1:5" x14ac:dyDescent="0.45">
      <c r="A6731" s="61" t="s">
        <v>319</v>
      </c>
      <c r="B6731" s="62" t="s">
        <v>78</v>
      </c>
      <c r="C6731" s="63">
        <v>6977.85</v>
      </c>
      <c r="D6731" s="64">
        <v>45853</v>
      </c>
      <c r="E6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2" spans="1:5" x14ac:dyDescent="0.45">
      <c r="A6732" s="61" t="s">
        <v>319</v>
      </c>
      <c r="B6732" s="62" t="s">
        <v>80</v>
      </c>
      <c r="C6732" s="63">
        <v>14008.82</v>
      </c>
      <c r="D6732" s="64">
        <v>45541</v>
      </c>
      <c r="E6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3" spans="1:5" x14ac:dyDescent="0.45">
      <c r="A6733" s="61" t="s">
        <v>319</v>
      </c>
      <c r="B6733" s="62" t="s">
        <v>81</v>
      </c>
      <c r="C6733" s="63">
        <v>17627.22</v>
      </c>
      <c r="D6733" s="64">
        <v>45519</v>
      </c>
      <c r="E6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4" spans="1:5" x14ac:dyDescent="0.45">
      <c r="A6734" s="61" t="s">
        <v>319</v>
      </c>
      <c r="B6734" s="62" t="s">
        <v>83</v>
      </c>
      <c r="C6734" s="63">
        <v>17089.990000000002</v>
      </c>
      <c r="D6734" s="64">
        <v>45519</v>
      </c>
      <c r="E6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5" spans="1:5" x14ac:dyDescent="0.45">
      <c r="A6735" s="61" t="s">
        <v>319</v>
      </c>
      <c r="B6735" s="62" t="s">
        <v>85</v>
      </c>
      <c r="C6735" s="63">
        <v>17089.990000000002</v>
      </c>
      <c r="D6735" s="64">
        <v>45877</v>
      </c>
      <c r="E6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36" spans="1:5" x14ac:dyDescent="0.45">
      <c r="A6736" s="61" t="s">
        <v>319</v>
      </c>
      <c r="B6736" s="62" t="s">
        <v>87</v>
      </c>
      <c r="C6736" s="63">
        <v>26023.38</v>
      </c>
      <c r="D6736" s="64">
        <v>45519</v>
      </c>
      <c r="E6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7" spans="1:5" x14ac:dyDescent="0.45">
      <c r="A6737" s="61" t="s">
        <v>319</v>
      </c>
      <c r="B6737" s="62" t="s">
        <v>89</v>
      </c>
      <c r="C6737" s="63">
        <v>17177.169999999998</v>
      </c>
      <c r="D6737" s="64">
        <v>45519</v>
      </c>
      <c r="E6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8" spans="1:5" x14ac:dyDescent="0.45">
      <c r="A6738" s="61" t="s">
        <v>319</v>
      </c>
      <c r="B6738" s="62" t="s">
        <v>91</v>
      </c>
      <c r="C6738" s="63">
        <v>17177.169999999998</v>
      </c>
      <c r="D6738" s="64">
        <v>45762</v>
      </c>
      <c r="E6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39" spans="1:5" x14ac:dyDescent="0.45">
      <c r="A6739" s="61" t="s">
        <v>319</v>
      </c>
      <c r="B6739" s="62" t="s">
        <v>93</v>
      </c>
      <c r="C6739" s="63">
        <v>163347.45000000001</v>
      </c>
      <c r="D6739" s="64">
        <v>45519</v>
      </c>
      <c r="E6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0" spans="1:5" x14ac:dyDescent="0.45">
      <c r="A6740" s="61" t="s">
        <v>319</v>
      </c>
      <c r="B6740" s="62" t="s">
        <v>95</v>
      </c>
      <c r="C6740" s="63">
        <v>2195.5300000000002</v>
      </c>
      <c r="D6740" s="64">
        <v>45961</v>
      </c>
      <c r="E6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41" spans="1:5" x14ac:dyDescent="0.45">
      <c r="A6741" s="61" t="s">
        <v>320</v>
      </c>
      <c r="B6741" s="62" t="s">
        <v>47</v>
      </c>
      <c r="C6741" s="63">
        <v>21806.66</v>
      </c>
      <c r="D6741" s="64">
        <v>45519</v>
      </c>
      <c r="E6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2" spans="1:5" x14ac:dyDescent="0.45">
      <c r="A6742" s="61" t="s">
        <v>320</v>
      </c>
      <c r="B6742" s="62" t="s">
        <v>48</v>
      </c>
      <c r="C6742" s="63">
        <v>5936.16</v>
      </c>
      <c r="D6742" s="64">
        <v>45519</v>
      </c>
      <c r="E6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3" spans="1:5" x14ac:dyDescent="0.45">
      <c r="A6743" s="61" t="s">
        <v>320</v>
      </c>
      <c r="B6743" s="62" t="s">
        <v>49</v>
      </c>
      <c r="C6743" s="63">
        <v>21087.81</v>
      </c>
      <c r="D6743" s="64">
        <v>45519</v>
      </c>
      <c r="E6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4" spans="1:5" x14ac:dyDescent="0.45">
      <c r="A6744" s="61" t="s">
        <v>320</v>
      </c>
      <c r="B6744" s="62" t="s">
        <v>50</v>
      </c>
      <c r="C6744" s="63">
        <v>5740.48</v>
      </c>
      <c r="D6744" s="64">
        <v>45519</v>
      </c>
      <c r="E6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5" spans="1:5" x14ac:dyDescent="0.45">
      <c r="A6745" s="61" t="s">
        <v>320</v>
      </c>
      <c r="B6745" s="62" t="s">
        <v>51</v>
      </c>
      <c r="C6745" s="63">
        <v>21087.81</v>
      </c>
      <c r="D6745" s="64">
        <v>45877</v>
      </c>
      <c r="E6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46" spans="1:5" x14ac:dyDescent="0.45">
      <c r="A6746" s="61" t="s">
        <v>320</v>
      </c>
      <c r="B6746" s="62" t="s">
        <v>52</v>
      </c>
      <c r="C6746" s="63">
        <v>5740.48</v>
      </c>
      <c r="D6746" s="64">
        <v>45877</v>
      </c>
      <c r="E6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47" spans="1:5" x14ac:dyDescent="0.45">
      <c r="A6747" s="61" t="s">
        <v>320</v>
      </c>
      <c r="B6747" s="62" t="s">
        <v>53</v>
      </c>
      <c r="C6747" s="63">
        <v>24925.360000000001</v>
      </c>
      <c r="D6747" s="64">
        <v>45519</v>
      </c>
      <c r="E6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8" spans="1:5" x14ac:dyDescent="0.45">
      <c r="A6748" s="61" t="s">
        <v>320</v>
      </c>
      <c r="B6748" s="62" t="s">
        <v>54</v>
      </c>
      <c r="C6748" s="63">
        <v>6533.92</v>
      </c>
      <c r="D6748" s="64">
        <v>45519</v>
      </c>
      <c r="E6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49" spans="1:5" x14ac:dyDescent="0.45">
      <c r="A6749" s="61" t="s">
        <v>320</v>
      </c>
      <c r="B6749" s="62" t="s">
        <v>55</v>
      </c>
      <c r="C6749" s="63">
        <v>19540.02</v>
      </c>
      <c r="D6749" s="64">
        <v>45519</v>
      </c>
      <c r="E6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50" spans="1:5" x14ac:dyDescent="0.45">
      <c r="A6750" s="61" t="s">
        <v>320</v>
      </c>
      <c r="B6750" s="62" t="s">
        <v>56</v>
      </c>
      <c r="C6750" s="63">
        <v>5122.21</v>
      </c>
      <c r="D6750" s="64">
        <v>45519</v>
      </c>
      <c r="E6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51" spans="1:5" x14ac:dyDescent="0.45">
      <c r="A6751" s="61" t="s">
        <v>320</v>
      </c>
      <c r="B6751" s="62" t="s">
        <v>57</v>
      </c>
      <c r="C6751" s="63">
        <v>39049.08</v>
      </c>
      <c r="D6751" s="64">
        <v>45877</v>
      </c>
      <c r="E6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52" spans="1:5" x14ac:dyDescent="0.45">
      <c r="A6752" s="61" t="s">
        <v>320</v>
      </c>
      <c r="B6752" s="62" t="s">
        <v>58</v>
      </c>
      <c r="C6752" s="63">
        <v>10236.31</v>
      </c>
      <c r="D6752" s="64">
        <v>45877</v>
      </c>
      <c r="E6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53" spans="1:5" x14ac:dyDescent="0.45">
      <c r="A6753" s="61" t="s">
        <v>320</v>
      </c>
      <c r="B6753" s="62" t="s">
        <v>40</v>
      </c>
      <c r="C6753" s="63">
        <v>58330.63</v>
      </c>
      <c r="D6753" s="64">
        <v>44895</v>
      </c>
      <c r="E6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54" spans="1:5" x14ac:dyDescent="0.45">
      <c r="A6754" s="61" t="s">
        <v>320</v>
      </c>
      <c r="B6754" s="62" t="s">
        <v>59</v>
      </c>
      <c r="C6754" s="63">
        <v>13082.12</v>
      </c>
      <c r="D6754" s="64">
        <v>44895</v>
      </c>
      <c r="E6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55" spans="1:5" x14ac:dyDescent="0.45">
      <c r="A6755" s="61" t="s">
        <v>320</v>
      </c>
      <c r="B6755" s="62" t="s">
        <v>41</v>
      </c>
      <c r="C6755" s="63">
        <v>61302.64</v>
      </c>
      <c r="D6755" s="64">
        <v>44925</v>
      </c>
      <c r="E6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56" spans="1:5" x14ac:dyDescent="0.45">
      <c r="A6756" s="61" t="s">
        <v>320</v>
      </c>
      <c r="B6756" s="62" t="s">
        <v>60</v>
      </c>
      <c r="C6756" s="63">
        <v>13748.68</v>
      </c>
      <c r="D6756" s="64">
        <v>44925</v>
      </c>
      <c r="E6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57" spans="1:5" x14ac:dyDescent="0.45">
      <c r="A6757" s="61" t="s">
        <v>320</v>
      </c>
      <c r="B6757" s="62" t="s">
        <v>42</v>
      </c>
      <c r="C6757" s="63">
        <v>51658.28</v>
      </c>
      <c r="D6757" s="64">
        <v>45140</v>
      </c>
      <c r="E6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58" spans="1:5" x14ac:dyDescent="0.45">
      <c r="A6758" s="61" t="s">
        <v>320</v>
      </c>
      <c r="B6758" s="62" t="s">
        <v>61</v>
      </c>
      <c r="C6758" s="63">
        <v>11585.68</v>
      </c>
      <c r="D6758" s="64">
        <v>45140</v>
      </c>
      <c r="E6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59" spans="1:5" x14ac:dyDescent="0.45">
      <c r="A6759" s="61" t="s">
        <v>320</v>
      </c>
      <c r="B6759" s="62" t="s">
        <v>43</v>
      </c>
      <c r="C6759" s="63">
        <v>65338.97</v>
      </c>
      <c r="D6759" s="64">
        <v>45504</v>
      </c>
      <c r="E6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60" spans="1:5" x14ac:dyDescent="0.45">
      <c r="A6760" s="61" t="s">
        <v>320</v>
      </c>
      <c r="B6760" s="62" t="s">
        <v>62</v>
      </c>
      <c r="C6760" s="63">
        <v>17176.849999999999</v>
      </c>
      <c r="D6760" s="64">
        <v>45504</v>
      </c>
      <c r="E6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61" spans="1:5" x14ac:dyDescent="0.45">
      <c r="A6761" s="61" t="s">
        <v>320</v>
      </c>
      <c r="B6761" s="62" t="s">
        <v>63</v>
      </c>
      <c r="C6761" s="63">
        <v>9984.6200000000008</v>
      </c>
      <c r="D6761" s="64">
        <v>45504</v>
      </c>
      <c r="E6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62" spans="1:5" x14ac:dyDescent="0.45">
      <c r="A6762" s="61" t="s">
        <v>320</v>
      </c>
      <c r="B6762" s="62" t="s">
        <v>44</v>
      </c>
      <c r="C6762" s="63">
        <v>65338.97</v>
      </c>
      <c r="D6762" s="64">
        <v>45877</v>
      </c>
      <c r="E6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63" spans="1:5" x14ac:dyDescent="0.45">
      <c r="A6763" s="61" t="s">
        <v>320</v>
      </c>
      <c r="B6763" s="62" t="s">
        <v>64</v>
      </c>
      <c r="C6763" s="63">
        <v>14653.92</v>
      </c>
      <c r="D6763" s="64">
        <v>45877</v>
      </c>
      <c r="E6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64" spans="1:5" x14ac:dyDescent="0.45">
      <c r="A6764" s="61" t="s">
        <v>320</v>
      </c>
      <c r="B6764" s="62" t="s">
        <v>45</v>
      </c>
      <c r="C6764" s="63">
        <v>29020.35</v>
      </c>
      <c r="D6764" s="64">
        <v>45427</v>
      </c>
      <c r="E6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65" spans="1:5" x14ac:dyDescent="0.45">
      <c r="A6765" s="61" t="s">
        <v>320</v>
      </c>
      <c r="B6765" s="62" t="s">
        <v>65</v>
      </c>
      <c r="C6765" s="63">
        <v>6508.55</v>
      </c>
      <c r="D6765" s="64">
        <v>45427</v>
      </c>
      <c r="E6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66" spans="1:5" x14ac:dyDescent="0.45">
      <c r="A6766" s="61" t="s">
        <v>320</v>
      </c>
      <c r="B6766" s="62" t="s">
        <v>66</v>
      </c>
      <c r="C6766" s="63">
        <v>20766.080000000002</v>
      </c>
      <c r="D6766" s="64">
        <v>44985</v>
      </c>
      <c r="E6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67" spans="1:5" x14ac:dyDescent="0.45">
      <c r="A6767" s="61" t="s">
        <v>320</v>
      </c>
      <c r="B6767" s="62" t="s">
        <v>67</v>
      </c>
      <c r="C6767" s="63">
        <v>4657.32</v>
      </c>
      <c r="D6767" s="64">
        <v>44985</v>
      </c>
      <c r="E6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68" spans="1:5" x14ac:dyDescent="0.45">
      <c r="A6768" s="61" t="s">
        <v>320</v>
      </c>
      <c r="B6768" s="62" t="s">
        <v>68</v>
      </c>
      <c r="C6768" s="63">
        <v>48447.68</v>
      </c>
      <c r="D6768" s="64">
        <v>44985</v>
      </c>
      <c r="E6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69" spans="1:5" x14ac:dyDescent="0.45">
      <c r="A6769" s="61" t="s">
        <v>320</v>
      </c>
      <c r="B6769" s="62" t="s">
        <v>69</v>
      </c>
      <c r="C6769" s="63">
        <v>10865.62</v>
      </c>
      <c r="D6769" s="64">
        <v>44985</v>
      </c>
      <c r="E6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70" spans="1:5" x14ac:dyDescent="0.45">
      <c r="A6770" s="61" t="s">
        <v>320</v>
      </c>
      <c r="B6770" s="62" t="s">
        <v>70</v>
      </c>
      <c r="C6770" s="63">
        <v>36449.86</v>
      </c>
      <c r="D6770" s="64">
        <v>45127</v>
      </c>
      <c r="E6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71" spans="1:5" x14ac:dyDescent="0.45">
      <c r="A6771" s="61" t="s">
        <v>320</v>
      </c>
      <c r="B6771" s="62" t="s">
        <v>71</v>
      </c>
      <c r="C6771" s="63">
        <v>8174.81</v>
      </c>
      <c r="D6771" s="64">
        <v>45127</v>
      </c>
      <c r="E6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772" spans="1:5" x14ac:dyDescent="0.45">
      <c r="A6772" s="61" t="s">
        <v>320</v>
      </c>
      <c r="B6772" s="62" t="s">
        <v>72</v>
      </c>
      <c r="C6772" s="63">
        <v>57112.19</v>
      </c>
      <c r="D6772" s="64">
        <v>45488</v>
      </c>
      <c r="E6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73" spans="1:5" x14ac:dyDescent="0.45">
      <c r="A6773" s="61" t="s">
        <v>320</v>
      </c>
      <c r="B6773" s="62" t="s">
        <v>73</v>
      </c>
      <c r="C6773" s="63">
        <v>12808.85</v>
      </c>
      <c r="D6773" s="64">
        <v>45488</v>
      </c>
      <c r="E6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774" spans="1:5" x14ac:dyDescent="0.45">
      <c r="A6774" s="61" t="s">
        <v>320</v>
      </c>
      <c r="B6774" s="62" t="s">
        <v>74</v>
      </c>
      <c r="C6774" s="63">
        <v>63192.78</v>
      </c>
      <c r="D6774" s="64">
        <v>45853</v>
      </c>
      <c r="E6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75" spans="1:5" x14ac:dyDescent="0.45">
      <c r="A6775" s="61" t="s">
        <v>320</v>
      </c>
      <c r="B6775" s="62" t="s">
        <v>75</v>
      </c>
      <c r="C6775" s="63">
        <v>14172.58</v>
      </c>
      <c r="D6775" s="64">
        <v>45853</v>
      </c>
      <c r="E6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76" spans="1:5" x14ac:dyDescent="0.45">
      <c r="A6776" s="61" t="s">
        <v>320</v>
      </c>
      <c r="B6776" s="62" t="s">
        <v>76</v>
      </c>
      <c r="C6776" s="63">
        <v>8242.56</v>
      </c>
      <c r="D6776" s="64">
        <v>45853</v>
      </c>
      <c r="E6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77" spans="1:5" x14ac:dyDescent="0.45">
      <c r="A6777" s="61" t="s">
        <v>320</v>
      </c>
      <c r="B6777" s="62" t="s">
        <v>77</v>
      </c>
      <c r="C6777" s="63">
        <v>2160.6999999999998</v>
      </c>
      <c r="D6777" s="64">
        <v>45853</v>
      </c>
      <c r="E6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78" spans="1:5" x14ac:dyDescent="0.45">
      <c r="A6778" s="61" t="s">
        <v>320</v>
      </c>
      <c r="B6778" s="62" t="s">
        <v>78</v>
      </c>
      <c r="C6778" s="63">
        <v>7841.19</v>
      </c>
      <c r="D6778" s="64">
        <v>45853</v>
      </c>
      <c r="E6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79" spans="1:5" x14ac:dyDescent="0.45">
      <c r="A6779" s="61" t="s">
        <v>320</v>
      </c>
      <c r="B6779" s="62" t="s">
        <v>79</v>
      </c>
      <c r="C6779" s="63">
        <v>2055.4899999999998</v>
      </c>
      <c r="D6779" s="64">
        <v>45853</v>
      </c>
      <c r="E6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0" spans="1:5" x14ac:dyDescent="0.45">
      <c r="A6780" s="61" t="s">
        <v>320</v>
      </c>
      <c r="B6780" s="62" t="s">
        <v>80</v>
      </c>
      <c r="C6780" s="63">
        <v>19868.7</v>
      </c>
      <c r="D6780" s="64">
        <v>45541</v>
      </c>
      <c r="E6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1" spans="1:5" x14ac:dyDescent="0.45">
      <c r="A6781" s="61" t="s">
        <v>320</v>
      </c>
      <c r="B6781" s="62" t="s">
        <v>81</v>
      </c>
      <c r="C6781" s="63">
        <v>19808.169999999998</v>
      </c>
      <c r="D6781" s="64">
        <v>45519</v>
      </c>
      <c r="E6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2" spans="1:5" x14ac:dyDescent="0.45">
      <c r="A6782" s="61" t="s">
        <v>320</v>
      </c>
      <c r="B6782" s="62" t="s">
        <v>82</v>
      </c>
      <c r="C6782" s="63">
        <v>5392.14</v>
      </c>
      <c r="D6782" s="64">
        <v>45519</v>
      </c>
      <c r="E6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3" spans="1:5" x14ac:dyDescent="0.45">
      <c r="A6783" s="61" t="s">
        <v>320</v>
      </c>
      <c r="B6783" s="62" t="s">
        <v>83</v>
      </c>
      <c r="C6783" s="63">
        <v>19204.47</v>
      </c>
      <c r="D6783" s="64">
        <v>45519</v>
      </c>
      <c r="E6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4" spans="1:5" x14ac:dyDescent="0.45">
      <c r="A6784" s="61" t="s">
        <v>320</v>
      </c>
      <c r="B6784" s="62" t="s">
        <v>84</v>
      </c>
      <c r="C6784" s="63">
        <v>5227.8</v>
      </c>
      <c r="D6784" s="64">
        <v>45519</v>
      </c>
      <c r="E6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5" spans="1:5" x14ac:dyDescent="0.45">
      <c r="A6785" s="61" t="s">
        <v>320</v>
      </c>
      <c r="B6785" s="62" t="s">
        <v>85</v>
      </c>
      <c r="C6785" s="63">
        <v>19204.47</v>
      </c>
      <c r="D6785" s="64">
        <v>45877</v>
      </c>
      <c r="E6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86" spans="1:5" x14ac:dyDescent="0.45">
      <c r="A6786" s="61" t="s">
        <v>320</v>
      </c>
      <c r="B6786" s="62" t="s">
        <v>86</v>
      </c>
      <c r="C6786" s="63">
        <v>5227.8</v>
      </c>
      <c r="D6786" s="64">
        <v>45877</v>
      </c>
      <c r="E6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87" spans="1:5" x14ac:dyDescent="0.45">
      <c r="A6787" s="61" t="s">
        <v>320</v>
      </c>
      <c r="B6787" s="62" t="s">
        <v>87</v>
      </c>
      <c r="C6787" s="63">
        <v>29243.16</v>
      </c>
      <c r="D6787" s="64">
        <v>45519</v>
      </c>
      <c r="E6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8" spans="1:5" x14ac:dyDescent="0.45">
      <c r="A6788" s="61" t="s">
        <v>320</v>
      </c>
      <c r="B6788" s="62" t="s">
        <v>88</v>
      </c>
      <c r="C6788" s="63">
        <v>7665.79</v>
      </c>
      <c r="D6788" s="64">
        <v>45519</v>
      </c>
      <c r="E6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89" spans="1:5" x14ac:dyDescent="0.45">
      <c r="A6789" s="61" t="s">
        <v>320</v>
      </c>
      <c r="B6789" s="62" t="s">
        <v>89</v>
      </c>
      <c r="C6789" s="63">
        <v>19302.439999999999</v>
      </c>
      <c r="D6789" s="64">
        <v>45519</v>
      </c>
      <c r="E6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0" spans="1:5" x14ac:dyDescent="0.45">
      <c r="A6790" s="61" t="s">
        <v>320</v>
      </c>
      <c r="B6790" s="62" t="s">
        <v>90</v>
      </c>
      <c r="C6790" s="63">
        <v>5059.93</v>
      </c>
      <c r="D6790" s="64">
        <v>45519</v>
      </c>
      <c r="E6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1" spans="1:5" x14ac:dyDescent="0.45">
      <c r="A6791" s="61" t="s">
        <v>320</v>
      </c>
      <c r="B6791" s="62" t="s">
        <v>91</v>
      </c>
      <c r="C6791" s="63">
        <v>19302.439999999999</v>
      </c>
      <c r="D6791" s="64">
        <v>45762</v>
      </c>
      <c r="E6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2" spans="1:5" x14ac:dyDescent="0.45">
      <c r="A6792" s="61" t="s">
        <v>320</v>
      </c>
      <c r="B6792" s="62" t="s">
        <v>92</v>
      </c>
      <c r="C6792" s="63">
        <v>5059.93</v>
      </c>
      <c r="D6792" s="64">
        <v>45762</v>
      </c>
      <c r="E6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3" spans="1:5" x14ac:dyDescent="0.45">
      <c r="A6793" s="61" t="s">
        <v>320</v>
      </c>
      <c r="B6793" s="62" t="s">
        <v>93</v>
      </c>
      <c r="C6793" s="63">
        <v>183557.84</v>
      </c>
      <c r="D6793" s="64">
        <v>45519</v>
      </c>
      <c r="E6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4" spans="1:5" x14ac:dyDescent="0.45">
      <c r="A6794" s="61" t="s">
        <v>320</v>
      </c>
      <c r="B6794" s="62" t="s">
        <v>94</v>
      </c>
      <c r="C6794" s="63">
        <v>48117.760000000002</v>
      </c>
      <c r="D6794" s="64">
        <v>45519</v>
      </c>
      <c r="E6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5" spans="1:5" x14ac:dyDescent="0.45">
      <c r="A6795" s="61" t="s">
        <v>320</v>
      </c>
      <c r="B6795" s="62" t="s">
        <v>95</v>
      </c>
      <c r="C6795" s="63">
        <v>2467.1799999999998</v>
      </c>
      <c r="D6795" s="64">
        <v>45961</v>
      </c>
      <c r="E6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96" spans="1:5" x14ac:dyDescent="0.45">
      <c r="A6796" s="61" t="s">
        <v>320</v>
      </c>
      <c r="B6796" s="62" t="s">
        <v>96</v>
      </c>
      <c r="C6796" s="63">
        <v>646.74</v>
      </c>
      <c r="D6796" s="64">
        <v>45961</v>
      </c>
      <c r="E6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797" spans="1:5" x14ac:dyDescent="0.45">
      <c r="A6797" s="61" t="s">
        <v>321</v>
      </c>
      <c r="B6797" s="62" t="s">
        <v>47</v>
      </c>
      <c r="C6797" s="63">
        <v>36530.559999999998</v>
      </c>
      <c r="D6797" s="64">
        <v>45519</v>
      </c>
      <c r="E6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8" spans="1:5" x14ac:dyDescent="0.45">
      <c r="A6798" s="61" t="s">
        <v>321</v>
      </c>
      <c r="B6798" s="62" t="s">
        <v>49</v>
      </c>
      <c r="C6798" s="63">
        <v>35326.339999999997</v>
      </c>
      <c r="D6798" s="64">
        <v>45519</v>
      </c>
      <c r="E6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799" spans="1:5" x14ac:dyDescent="0.45">
      <c r="A6799" s="61" t="s">
        <v>321</v>
      </c>
      <c r="B6799" s="62" t="s">
        <v>51</v>
      </c>
      <c r="C6799" s="63">
        <v>35326.339999999997</v>
      </c>
      <c r="D6799" s="64">
        <v>45877</v>
      </c>
      <c r="E6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00" spans="1:5" x14ac:dyDescent="0.45">
      <c r="A6800" s="61" t="s">
        <v>321</v>
      </c>
      <c r="B6800" s="62" t="s">
        <v>53</v>
      </c>
      <c r="C6800" s="63">
        <v>41755</v>
      </c>
      <c r="D6800" s="64">
        <v>45519</v>
      </c>
      <c r="E6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01" spans="1:5" x14ac:dyDescent="0.45">
      <c r="A6801" s="61" t="s">
        <v>321</v>
      </c>
      <c r="B6801" s="62" t="s">
        <v>55</v>
      </c>
      <c r="C6801" s="63">
        <v>32733.48</v>
      </c>
      <c r="D6801" s="64">
        <v>45519</v>
      </c>
      <c r="E6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02" spans="1:5" x14ac:dyDescent="0.45">
      <c r="A6802" s="61" t="s">
        <v>321</v>
      </c>
      <c r="B6802" s="62" t="s">
        <v>57</v>
      </c>
      <c r="C6802" s="63">
        <v>65415.09</v>
      </c>
      <c r="D6802" s="64">
        <v>45877</v>
      </c>
      <c r="E6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03" spans="1:5" x14ac:dyDescent="0.45">
      <c r="A6803" s="61" t="s">
        <v>321</v>
      </c>
      <c r="B6803" s="62" t="s">
        <v>40</v>
      </c>
      <c r="C6803" s="63">
        <v>97715.57</v>
      </c>
      <c r="D6803" s="64">
        <v>44880</v>
      </c>
      <c r="E6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04" spans="1:5" x14ac:dyDescent="0.45">
      <c r="A6804" s="61" t="s">
        <v>321</v>
      </c>
      <c r="B6804" s="62" t="s">
        <v>41</v>
      </c>
      <c r="C6804" s="63">
        <v>102694.3</v>
      </c>
      <c r="D6804" s="64">
        <v>44925</v>
      </c>
      <c r="E6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05" spans="1:5" x14ac:dyDescent="0.45">
      <c r="A6805" s="61" t="s">
        <v>321</v>
      </c>
      <c r="B6805" s="62" t="s">
        <v>42</v>
      </c>
      <c r="C6805" s="63">
        <v>86538.04</v>
      </c>
      <c r="D6805" s="64">
        <v>45140</v>
      </c>
      <c r="E6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06" spans="1:5" x14ac:dyDescent="0.45">
      <c r="A6806" s="61" t="s">
        <v>321</v>
      </c>
      <c r="B6806" s="62" t="s">
        <v>43</v>
      </c>
      <c r="C6806" s="63">
        <v>109455.96</v>
      </c>
      <c r="D6806" s="64">
        <v>45504</v>
      </c>
      <c r="E6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07" spans="1:5" x14ac:dyDescent="0.45">
      <c r="A6807" s="61" t="s">
        <v>321</v>
      </c>
      <c r="B6807" s="62" t="s">
        <v>44</v>
      </c>
      <c r="C6807" s="63">
        <v>109455.96</v>
      </c>
      <c r="D6807" s="64">
        <v>45877</v>
      </c>
      <c r="E6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08" spans="1:5" x14ac:dyDescent="0.45">
      <c r="A6808" s="61" t="s">
        <v>321</v>
      </c>
      <c r="B6808" s="62" t="s">
        <v>45</v>
      </c>
      <c r="C6808" s="63">
        <v>48614.95</v>
      </c>
      <c r="D6808" s="64">
        <v>45412</v>
      </c>
      <c r="E6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09" spans="1:5" x14ac:dyDescent="0.45">
      <c r="A6809" s="61" t="s">
        <v>321</v>
      </c>
      <c r="B6809" s="62" t="s">
        <v>66</v>
      </c>
      <c r="C6809" s="63">
        <v>34787.370000000003</v>
      </c>
      <c r="D6809" s="64">
        <v>44985</v>
      </c>
      <c r="E6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10" spans="1:5" x14ac:dyDescent="0.45">
      <c r="A6810" s="61" t="s">
        <v>321</v>
      </c>
      <c r="B6810" s="62" t="s">
        <v>68</v>
      </c>
      <c r="C6810" s="63">
        <v>81159.64</v>
      </c>
      <c r="D6810" s="64">
        <v>44985</v>
      </c>
      <c r="E6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11" spans="1:5" x14ac:dyDescent="0.45">
      <c r="A6811" s="61" t="s">
        <v>321</v>
      </c>
      <c r="B6811" s="62" t="s">
        <v>70</v>
      </c>
      <c r="C6811" s="63">
        <v>61060.87</v>
      </c>
      <c r="D6811" s="64">
        <v>45127</v>
      </c>
      <c r="E6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12" spans="1:5" x14ac:dyDescent="0.45">
      <c r="A6812" s="61" t="s">
        <v>321</v>
      </c>
      <c r="B6812" s="62" t="s">
        <v>72</v>
      </c>
      <c r="C6812" s="63">
        <v>95674.45</v>
      </c>
      <c r="D6812" s="64">
        <v>45488</v>
      </c>
      <c r="E6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13" spans="1:5" x14ac:dyDescent="0.45">
      <c r="A6813" s="61" t="s">
        <v>321</v>
      </c>
      <c r="B6813" s="62" t="s">
        <v>74</v>
      </c>
      <c r="C6813" s="63">
        <v>105860.66</v>
      </c>
      <c r="D6813" s="64">
        <v>45853</v>
      </c>
      <c r="E6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4" spans="1:5" x14ac:dyDescent="0.45">
      <c r="A6814" s="61" t="s">
        <v>321</v>
      </c>
      <c r="B6814" s="62" t="s">
        <v>76</v>
      </c>
      <c r="C6814" s="63">
        <v>13807.96</v>
      </c>
      <c r="D6814" s="64">
        <v>45853</v>
      </c>
      <c r="E6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5" spans="1:5" x14ac:dyDescent="0.45">
      <c r="A6815" s="61" t="s">
        <v>321</v>
      </c>
      <c r="B6815" s="62" t="s">
        <v>78</v>
      </c>
      <c r="C6815" s="63">
        <v>13135.58</v>
      </c>
      <c r="D6815" s="64">
        <v>45853</v>
      </c>
      <c r="E6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6" spans="1:5" x14ac:dyDescent="0.45">
      <c r="A6816" s="61" t="s">
        <v>321</v>
      </c>
      <c r="B6816" s="62" t="s">
        <v>80</v>
      </c>
      <c r="C6816" s="63">
        <v>26371.16</v>
      </c>
      <c r="D6816" s="64">
        <v>45541</v>
      </c>
      <c r="E6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7" spans="1:5" x14ac:dyDescent="0.45">
      <c r="A6817" s="61" t="s">
        <v>321</v>
      </c>
      <c r="B6817" s="62" t="s">
        <v>81</v>
      </c>
      <c r="C6817" s="63">
        <v>33182.68</v>
      </c>
      <c r="D6817" s="64">
        <v>45519</v>
      </c>
      <c r="E6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8" spans="1:5" x14ac:dyDescent="0.45">
      <c r="A6818" s="61" t="s">
        <v>321</v>
      </c>
      <c r="B6818" s="62" t="s">
        <v>83</v>
      </c>
      <c r="C6818" s="63">
        <v>32171.360000000001</v>
      </c>
      <c r="D6818" s="64">
        <v>45519</v>
      </c>
      <c r="E6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19" spans="1:5" x14ac:dyDescent="0.45">
      <c r="A6819" s="61" t="s">
        <v>321</v>
      </c>
      <c r="B6819" s="62" t="s">
        <v>85</v>
      </c>
      <c r="C6819" s="63">
        <v>32171.360000000001</v>
      </c>
      <c r="D6819" s="64">
        <v>45877</v>
      </c>
      <c r="E6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20" spans="1:5" x14ac:dyDescent="0.45">
      <c r="A6820" s="61" t="s">
        <v>321</v>
      </c>
      <c r="B6820" s="62" t="s">
        <v>87</v>
      </c>
      <c r="C6820" s="63">
        <v>48988.2</v>
      </c>
      <c r="D6820" s="64">
        <v>45519</v>
      </c>
      <c r="E6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1" spans="1:5" x14ac:dyDescent="0.45">
      <c r="A6821" s="61" t="s">
        <v>321</v>
      </c>
      <c r="B6821" s="62" t="s">
        <v>89</v>
      </c>
      <c r="C6821" s="63">
        <v>32335.48</v>
      </c>
      <c r="D6821" s="64">
        <v>45519</v>
      </c>
      <c r="E6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2" spans="1:5" x14ac:dyDescent="0.45">
      <c r="A6822" s="61" t="s">
        <v>321</v>
      </c>
      <c r="B6822" s="62" t="s">
        <v>91</v>
      </c>
      <c r="C6822" s="63">
        <v>32335.48</v>
      </c>
      <c r="D6822" s="64">
        <v>45762</v>
      </c>
      <c r="E6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3" spans="1:5" x14ac:dyDescent="0.45">
      <c r="A6823" s="61" t="s">
        <v>321</v>
      </c>
      <c r="B6823" s="62" t="s">
        <v>93</v>
      </c>
      <c r="C6823" s="63">
        <v>307496.43</v>
      </c>
      <c r="D6823" s="64">
        <v>45519</v>
      </c>
      <c r="E6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4" spans="1:5" x14ac:dyDescent="0.45">
      <c r="A6824" s="61" t="s">
        <v>321</v>
      </c>
      <c r="B6824" s="62" t="s">
        <v>95</v>
      </c>
      <c r="C6824" s="63">
        <v>4133.0200000000004</v>
      </c>
      <c r="D6824" s="64">
        <v>45961</v>
      </c>
      <c r="E6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25" spans="1:5" x14ac:dyDescent="0.45">
      <c r="A6825" s="61" t="s">
        <v>322</v>
      </c>
      <c r="B6825" s="62" t="s">
        <v>47</v>
      </c>
      <c r="C6825" s="63">
        <v>718516.23</v>
      </c>
      <c r="D6825" s="64">
        <v>45519</v>
      </c>
      <c r="E6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6" spans="1:5" x14ac:dyDescent="0.45">
      <c r="A6826" s="61" t="s">
        <v>322</v>
      </c>
      <c r="B6826" s="62" t="s">
        <v>48</v>
      </c>
      <c r="C6826" s="63">
        <v>182588.41</v>
      </c>
      <c r="D6826" s="64">
        <v>45519</v>
      </c>
      <c r="E6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7" spans="1:5" x14ac:dyDescent="0.45">
      <c r="A6827" s="61" t="s">
        <v>322</v>
      </c>
      <c r="B6827" s="62" t="s">
        <v>49</v>
      </c>
      <c r="C6827" s="63">
        <v>694830.59</v>
      </c>
      <c r="D6827" s="64">
        <v>45519</v>
      </c>
      <c r="E6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8" spans="1:5" x14ac:dyDescent="0.45">
      <c r="A6828" s="61" t="s">
        <v>322</v>
      </c>
      <c r="B6828" s="62" t="s">
        <v>50</v>
      </c>
      <c r="C6828" s="63">
        <v>176569.45</v>
      </c>
      <c r="D6828" s="64">
        <v>45519</v>
      </c>
      <c r="E6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29" spans="1:5" x14ac:dyDescent="0.45">
      <c r="A6829" s="61" t="s">
        <v>322</v>
      </c>
      <c r="B6829" s="62" t="s">
        <v>51</v>
      </c>
      <c r="C6829" s="63">
        <v>694830.59</v>
      </c>
      <c r="D6829" s="64">
        <v>45877</v>
      </c>
      <c r="E6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30" spans="1:5" x14ac:dyDescent="0.45">
      <c r="A6830" s="61" t="s">
        <v>322</v>
      </c>
      <c r="B6830" s="62" t="s">
        <v>52</v>
      </c>
      <c r="C6830" s="63">
        <v>176569.45</v>
      </c>
      <c r="D6830" s="64">
        <v>45877</v>
      </c>
      <c r="E6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31" spans="1:5" x14ac:dyDescent="0.45">
      <c r="A6831" s="61" t="s">
        <v>322</v>
      </c>
      <c r="B6831" s="62" t="s">
        <v>53</v>
      </c>
      <c r="C6831" s="63">
        <v>821275.3</v>
      </c>
      <c r="D6831" s="64">
        <v>45519</v>
      </c>
      <c r="E6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32" spans="1:5" x14ac:dyDescent="0.45">
      <c r="A6832" s="61" t="s">
        <v>322</v>
      </c>
      <c r="B6832" s="62" t="s">
        <v>54</v>
      </c>
      <c r="C6832" s="63">
        <v>200974.65</v>
      </c>
      <c r="D6832" s="64">
        <v>45519</v>
      </c>
      <c r="E6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33" spans="1:5" x14ac:dyDescent="0.45">
      <c r="A6833" s="61" t="s">
        <v>322</v>
      </c>
      <c r="B6833" s="62" t="s">
        <v>55</v>
      </c>
      <c r="C6833" s="63">
        <v>643831.81000000006</v>
      </c>
      <c r="D6833" s="64">
        <v>45519</v>
      </c>
      <c r="E6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34" spans="1:5" x14ac:dyDescent="0.45">
      <c r="A6834" s="61" t="s">
        <v>322</v>
      </c>
      <c r="B6834" s="62" t="s">
        <v>56</v>
      </c>
      <c r="C6834" s="63">
        <v>157552.37</v>
      </c>
      <c r="D6834" s="64">
        <v>45519</v>
      </c>
      <c r="E6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35" spans="1:5" x14ac:dyDescent="0.45">
      <c r="A6835" s="61" t="s">
        <v>322</v>
      </c>
      <c r="B6835" s="62" t="s">
        <v>57</v>
      </c>
      <c r="C6835" s="63">
        <v>1286643.3999999999</v>
      </c>
      <c r="D6835" s="64">
        <v>45877</v>
      </c>
      <c r="E6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36" spans="1:5" x14ac:dyDescent="0.45">
      <c r="A6836" s="61" t="s">
        <v>322</v>
      </c>
      <c r="B6836" s="62" t="s">
        <v>58</v>
      </c>
      <c r="C6836" s="63">
        <v>314855.09000000003</v>
      </c>
      <c r="D6836" s="64">
        <v>45877</v>
      </c>
      <c r="E6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37" spans="1:5" x14ac:dyDescent="0.45">
      <c r="A6837" s="61" t="s">
        <v>322</v>
      </c>
      <c r="B6837" s="62" t="s">
        <v>40</v>
      </c>
      <c r="C6837" s="63">
        <v>1877846.03</v>
      </c>
      <c r="D6837" s="64">
        <v>44880</v>
      </c>
      <c r="E6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38" spans="1:5" x14ac:dyDescent="0.45">
      <c r="A6838" s="61" t="s">
        <v>322</v>
      </c>
      <c r="B6838" s="62" t="s">
        <v>59</v>
      </c>
      <c r="C6838" s="63">
        <v>401323.36</v>
      </c>
      <c r="D6838" s="64">
        <v>44880</v>
      </c>
      <c r="E6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39" spans="1:5" x14ac:dyDescent="0.45">
      <c r="A6839" s="61" t="s">
        <v>322</v>
      </c>
      <c r="B6839" s="62" t="s">
        <v>323</v>
      </c>
      <c r="C6839" s="63">
        <v>69000</v>
      </c>
      <c r="D6839" s="64">
        <v>45961</v>
      </c>
      <c r="E6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40" spans="1:5" x14ac:dyDescent="0.45">
      <c r="A6840" s="61" t="s">
        <v>322</v>
      </c>
      <c r="B6840" s="62" t="s">
        <v>41</v>
      </c>
      <c r="C6840" s="63">
        <v>2015898.73</v>
      </c>
      <c r="D6840" s="64">
        <v>44925</v>
      </c>
      <c r="E6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41" spans="1:5" x14ac:dyDescent="0.45">
      <c r="A6841" s="61" t="s">
        <v>322</v>
      </c>
      <c r="B6841" s="62" t="s">
        <v>60</v>
      </c>
      <c r="C6841" s="63">
        <v>422890.71</v>
      </c>
      <c r="D6841" s="64">
        <v>44925</v>
      </c>
      <c r="E6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42" spans="1:5" x14ac:dyDescent="0.45">
      <c r="A6842" s="61" t="s">
        <v>322</v>
      </c>
      <c r="B6842" s="62" t="s">
        <v>324</v>
      </c>
      <c r="C6842" s="63">
        <v>71396.22</v>
      </c>
      <c r="D6842" s="64">
        <v>45961</v>
      </c>
      <c r="E6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43" spans="1:5" x14ac:dyDescent="0.45">
      <c r="A6843" s="61" t="s">
        <v>322</v>
      </c>
      <c r="B6843" s="62" t="s">
        <v>42</v>
      </c>
      <c r="C6843" s="63">
        <v>1698749.77</v>
      </c>
      <c r="D6843" s="64">
        <v>45140</v>
      </c>
      <c r="E6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44" spans="1:5" x14ac:dyDescent="0.45">
      <c r="A6844" s="61" t="s">
        <v>322</v>
      </c>
      <c r="B6844" s="62" t="s">
        <v>61</v>
      </c>
      <c r="C6844" s="63">
        <v>356359.9</v>
      </c>
      <c r="D6844" s="64">
        <v>45140</v>
      </c>
      <c r="E6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45" spans="1:5" x14ac:dyDescent="0.45">
      <c r="A6845" s="61" t="s">
        <v>322</v>
      </c>
      <c r="B6845" s="62" t="s">
        <v>325</v>
      </c>
      <c r="C6845" s="63">
        <v>60163.9</v>
      </c>
      <c r="D6845" s="64">
        <v>45961</v>
      </c>
      <c r="E6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46" spans="1:5" x14ac:dyDescent="0.45">
      <c r="A6846" s="61" t="s">
        <v>322</v>
      </c>
      <c r="B6846" s="62" t="s">
        <v>43</v>
      </c>
      <c r="C6846" s="63">
        <v>2148630.66</v>
      </c>
      <c r="D6846" s="64">
        <v>45504</v>
      </c>
      <c r="E6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47" spans="1:5" x14ac:dyDescent="0.45">
      <c r="A6847" s="61" t="s">
        <v>322</v>
      </c>
      <c r="B6847" s="62" t="s">
        <v>62</v>
      </c>
      <c r="C6847" s="63">
        <v>77900.25</v>
      </c>
      <c r="D6847" s="64">
        <v>45504</v>
      </c>
      <c r="E6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48" spans="1:5" x14ac:dyDescent="0.45">
      <c r="A6848" s="61" t="s">
        <v>322</v>
      </c>
      <c r="B6848" s="62" t="s">
        <v>63</v>
      </c>
      <c r="C6848" s="63">
        <v>307113.76</v>
      </c>
      <c r="D6848" s="64">
        <v>45504</v>
      </c>
      <c r="E6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49" spans="1:5" x14ac:dyDescent="0.45">
      <c r="A6849" s="61" t="s">
        <v>322</v>
      </c>
      <c r="B6849" s="62" t="s">
        <v>326</v>
      </c>
      <c r="C6849" s="63">
        <v>71655.240000000005</v>
      </c>
      <c r="D6849" s="64">
        <v>45961</v>
      </c>
      <c r="E6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0" spans="1:5" x14ac:dyDescent="0.45">
      <c r="A6850" s="61" t="s">
        <v>322</v>
      </c>
      <c r="B6850" s="62" t="s">
        <v>44</v>
      </c>
      <c r="C6850" s="63">
        <v>2148630.66</v>
      </c>
      <c r="D6850" s="64">
        <v>45877</v>
      </c>
      <c r="E6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1" spans="1:5" x14ac:dyDescent="0.45">
      <c r="A6851" s="61" t="s">
        <v>322</v>
      </c>
      <c r="B6851" s="62" t="s">
        <v>64</v>
      </c>
      <c r="C6851" s="63">
        <v>450734.92</v>
      </c>
      <c r="D6851" s="64">
        <v>45877</v>
      </c>
      <c r="E6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2" spans="1:5" x14ac:dyDescent="0.45">
      <c r="A6852" s="61" t="s">
        <v>322</v>
      </c>
      <c r="B6852" s="62" t="s">
        <v>327</v>
      </c>
      <c r="C6852" s="63">
        <v>76097.13</v>
      </c>
      <c r="D6852" s="64">
        <v>45961</v>
      </c>
      <c r="E6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3" spans="1:5" x14ac:dyDescent="0.45">
      <c r="A6853" s="61" t="s">
        <v>322</v>
      </c>
      <c r="B6853" s="62" t="s">
        <v>45</v>
      </c>
      <c r="C6853" s="63">
        <v>954316.04</v>
      </c>
      <c r="D6853" s="64">
        <v>45412</v>
      </c>
      <c r="E6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54" spans="1:5" x14ac:dyDescent="0.45">
      <c r="A6854" s="61" t="s">
        <v>322</v>
      </c>
      <c r="B6854" s="62" t="s">
        <v>65</v>
      </c>
      <c r="C6854" s="63">
        <v>200194.28</v>
      </c>
      <c r="D6854" s="64">
        <v>45412</v>
      </c>
      <c r="E6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55" spans="1:5" x14ac:dyDescent="0.45">
      <c r="A6855" s="61" t="s">
        <v>322</v>
      </c>
      <c r="B6855" s="62" t="s">
        <v>328</v>
      </c>
      <c r="C6855" s="63">
        <v>33798.6</v>
      </c>
      <c r="D6855" s="64">
        <v>45961</v>
      </c>
      <c r="E6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6" spans="1:5" x14ac:dyDescent="0.45">
      <c r="A6856" s="61" t="s">
        <v>322</v>
      </c>
      <c r="B6856" s="62" t="s">
        <v>66</v>
      </c>
      <c r="C6856" s="63">
        <v>691031.33</v>
      </c>
      <c r="D6856" s="64">
        <v>44985</v>
      </c>
      <c r="E6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57" spans="1:5" x14ac:dyDescent="0.45">
      <c r="A6857" s="61" t="s">
        <v>322</v>
      </c>
      <c r="B6857" s="62" t="s">
        <v>67</v>
      </c>
      <c r="C6857" s="63">
        <v>143252.89000000001</v>
      </c>
      <c r="D6857" s="64">
        <v>44985</v>
      </c>
      <c r="E6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58" spans="1:5" x14ac:dyDescent="0.45">
      <c r="A6858" s="61" t="s">
        <v>322</v>
      </c>
      <c r="B6858" s="62" t="s">
        <v>329</v>
      </c>
      <c r="C6858" s="63">
        <v>24185.25</v>
      </c>
      <c r="D6858" s="64">
        <v>45961</v>
      </c>
      <c r="E6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59" spans="1:5" x14ac:dyDescent="0.45">
      <c r="A6859" s="61" t="s">
        <v>322</v>
      </c>
      <c r="B6859" s="62" t="s">
        <v>68</v>
      </c>
      <c r="C6859" s="63">
        <v>1612190.05</v>
      </c>
      <c r="D6859" s="64">
        <v>44985</v>
      </c>
      <c r="E6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60" spans="1:5" x14ac:dyDescent="0.45">
      <c r="A6860" s="61" t="s">
        <v>322</v>
      </c>
      <c r="B6860" s="62" t="s">
        <v>69</v>
      </c>
      <c r="C6860" s="63">
        <v>334211.90000000002</v>
      </c>
      <c r="D6860" s="64">
        <v>44985</v>
      </c>
      <c r="E6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61" spans="1:5" x14ac:dyDescent="0.45">
      <c r="A6861" s="61" t="s">
        <v>322</v>
      </c>
      <c r="B6861" s="62" t="s">
        <v>330</v>
      </c>
      <c r="C6861" s="63">
        <v>56424.67</v>
      </c>
      <c r="D6861" s="64">
        <v>45961</v>
      </c>
      <c r="E6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62" spans="1:5" x14ac:dyDescent="0.45">
      <c r="A6862" s="61" t="s">
        <v>322</v>
      </c>
      <c r="B6862" s="62" t="s">
        <v>70</v>
      </c>
      <c r="C6862" s="63">
        <v>1212939.3700000001</v>
      </c>
      <c r="D6862" s="64">
        <v>45127</v>
      </c>
      <c r="E6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63" spans="1:5" x14ac:dyDescent="0.45">
      <c r="A6863" s="61" t="s">
        <v>322</v>
      </c>
      <c r="B6863" s="62" t="s">
        <v>71</v>
      </c>
      <c r="C6863" s="63">
        <v>251446.01</v>
      </c>
      <c r="D6863" s="64">
        <v>45127</v>
      </c>
      <c r="E6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64" spans="1:5" x14ac:dyDescent="0.45">
      <c r="A6864" s="61" t="s">
        <v>322</v>
      </c>
      <c r="B6864" s="62" t="s">
        <v>331</v>
      </c>
      <c r="C6864" s="63">
        <v>42451.39</v>
      </c>
      <c r="D6864" s="64">
        <v>45961</v>
      </c>
      <c r="E6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65" spans="1:5" x14ac:dyDescent="0.45">
      <c r="A6865" s="61" t="s">
        <v>322</v>
      </c>
      <c r="B6865" s="62" t="s">
        <v>72</v>
      </c>
      <c r="C6865" s="63">
        <v>1900518.49</v>
      </c>
      <c r="D6865" s="64">
        <v>45488</v>
      </c>
      <c r="E6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66" spans="1:5" x14ac:dyDescent="0.45">
      <c r="A6866" s="61" t="s">
        <v>322</v>
      </c>
      <c r="B6866" s="62" t="s">
        <v>73</v>
      </c>
      <c r="C6866" s="63">
        <v>393983.26</v>
      </c>
      <c r="D6866" s="64">
        <v>45488</v>
      </c>
      <c r="E6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867" spans="1:5" x14ac:dyDescent="0.45">
      <c r="A6867" s="61" t="s">
        <v>322</v>
      </c>
      <c r="B6867" s="62" t="s">
        <v>332</v>
      </c>
      <c r="C6867" s="63">
        <v>66515.81</v>
      </c>
      <c r="D6867" s="64">
        <v>45961</v>
      </c>
      <c r="E6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68" spans="1:5" x14ac:dyDescent="0.45">
      <c r="A6868" s="61" t="s">
        <v>322</v>
      </c>
      <c r="B6868" s="62" t="s">
        <v>74</v>
      </c>
      <c r="C6868" s="63">
        <v>2102861.6800000002</v>
      </c>
      <c r="D6868" s="64">
        <v>45853</v>
      </c>
      <c r="E6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69" spans="1:5" x14ac:dyDescent="0.45">
      <c r="A6869" s="61" t="s">
        <v>322</v>
      </c>
      <c r="B6869" s="62" t="s">
        <v>75</v>
      </c>
      <c r="C6869" s="63">
        <v>435929.62</v>
      </c>
      <c r="D6869" s="64">
        <v>45853</v>
      </c>
      <c r="E6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0" spans="1:5" x14ac:dyDescent="0.45">
      <c r="A6870" s="61" t="s">
        <v>322</v>
      </c>
      <c r="B6870" s="62" t="s">
        <v>333</v>
      </c>
      <c r="C6870" s="63">
        <v>73597.570000000007</v>
      </c>
      <c r="D6870" s="64">
        <v>45961</v>
      </c>
      <c r="E6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71" spans="1:5" x14ac:dyDescent="0.45">
      <c r="A6871" s="61" t="s">
        <v>322</v>
      </c>
      <c r="B6871" s="62" t="s">
        <v>76</v>
      </c>
      <c r="C6871" s="63">
        <v>271587.48</v>
      </c>
      <c r="D6871" s="64">
        <v>45853</v>
      </c>
      <c r="E6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2" spans="1:5" x14ac:dyDescent="0.45">
      <c r="A6872" s="61" t="s">
        <v>322</v>
      </c>
      <c r="B6872" s="62" t="s">
        <v>77</v>
      </c>
      <c r="C6872" s="63">
        <v>66460.289999999994</v>
      </c>
      <c r="D6872" s="64">
        <v>45853</v>
      </c>
      <c r="E6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3" spans="1:5" x14ac:dyDescent="0.45">
      <c r="A6873" s="61" t="s">
        <v>322</v>
      </c>
      <c r="B6873" s="62" t="s">
        <v>78</v>
      </c>
      <c r="C6873" s="63">
        <v>258362.56</v>
      </c>
      <c r="D6873" s="64">
        <v>45853</v>
      </c>
      <c r="E6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4" spans="1:5" x14ac:dyDescent="0.45">
      <c r="A6874" s="61" t="s">
        <v>322</v>
      </c>
      <c r="B6874" s="62" t="s">
        <v>79</v>
      </c>
      <c r="C6874" s="63">
        <v>63224.02</v>
      </c>
      <c r="D6874" s="64">
        <v>45853</v>
      </c>
      <c r="E6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5" spans="1:5" x14ac:dyDescent="0.45">
      <c r="A6875" s="61" t="s">
        <v>322</v>
      </c>
      <c r="B6875" s="62" t="s">
        <v>80</v>
      </c>
      <c r="C6875" s="63">
        <v>660264.06999999995</v>
      </c>
      <c r="D6875" s="64">
        <v>45541</v>
      </c>
      <c r="E6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6" spans="1:5" x14ac:dyDescent="0.45">
      <c r="A6876" s="61" t="s">
        <v>322</v>
      </c>
      <c r="B6876" s="62" t="s">
        <v>81</v>
      </c>
      <c r="C6876" s="63">
        <v>652667.04</v>
      </c>
      <c r="D6876" s="64">
        <v>45519</v>
      </c>
      <c r="E6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7" spans="1:5" x14ac:dyDescent="0.45">
      <c r="A6877" s="61" t="s">
        <v>322</v>
      </c>
      <c r="B6877" s="62" t="s">
        <v>82</v>
      </c>
      <c r="C6877" s="63">
        <v>165854.9</v>
      </c>
      <c r="D6877" s="64">
        <v>45519</v>
      </c>
      <c r="E6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8" spans="1:5" x14ac:dyDescent="0.45">
      <c r="A6878" s="61" t="s">
        <v>322</v>
      </c>
      <c r="B6878" s="62" t="s">
        <v>83</v>
      </c>
      <c r="C6878" s="63">
        <v>632775.57999999996</v>
      </c>
      <c r="D6878" s="64">
        <v>45519</v>
      </c>
      <c r="E6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79" spans="1:5" x14ac:dyDescent="0.45">
      <c r="A6879" s="61" t="s">
        <v>322</v>
      </c>
      <c r="B6879" s="62" t="s">
        <v>84</v>
      </c>
      <c r="C6879" s="63">
        <v>160800.10999999999</v>
      </c>
      <c r="D6879" s="64">
        <v>45519</v>
      </c>
      <c r="E6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0" spans="1:5" x14ac:dyDescent="0.45">
      <c r="A6880" s="61" t="s">
        <v>322</v>
      </c>
      <c r="B6880" s="62" t="s">
        <v>85</v>
      </c>
      <c r="C6880" s="63">
        <v>632775.57999999996</v>
      </c>
      <c r="D6880" s="64">
        <v>45877</v>
      </c>
      <c r="E6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81" spans="1:5" x14ac:dyDescent="0.45">
      <c r="A6881" s="61" t="s">
        <v>322</v>
      </c>
      <c r="B6881" s="62" t="s">
        <v>86</v>
      </c>
      <c r="C6881" s="63">
        <v>160800.10999999999</v>
      </c>
      <c r="D6881" s="64">
        <v>45877</v>
      </c>
      <c r="E6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82" spans="1:5" x14ac:dyDescent="0.45">
      <c r="A6882" s="61" t="s">
        <v>322</v>
      </c>
      <c r="B6882" s="62" t="s">
        <v>87</v>
      </c>
      <c r="C6882" s="63">
        <v>963544.34</v>
      </c>
      <c r="D6882" s="64">
        <v>45519</v>
      </c>
      <c r="E6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3" spans="1:5" x14ac:dyDescent="0.45">
      <c r="A6883" s="61" t="s">
        <v>322</v>
      </c>
      <c r="B6883" s="62" t="s">
        <v>88</v>
      </c>
      <c r="C6883" s="63">
        <v>235789.38</v>
      </c>
      <c r="D6883" s="64">
        <v>45519</v>
      </c>
      <c r="E6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4" spans="1:5" x14ac:dyDescent="0.45">
      <c r="A6884" s="61" t="s">
        <v>322</v>
      </c>
      <c r="B6884" s="62" t="s">
        <v>89</v>
      </c>
      <c r="C6884" s="63">
        <v>636003.64</v>
      </c>
      <c r="D6884" s="64">
        <v>45519</v>
      </c>
      <c r="E6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5" spans="1:5" x14ac:dyDescent="0.45">
      <c r="A6885" s="61" t="s">
        <v>322</v>
      </c>
      <c r="B6885" s="62" t="s">
        <v>90</v>
      </c>
      <c r="C6885" s="63">
        <v>155636.74</v>
      </c>
      <c r="D6885" s="64">
        <v>45519</v>
      </c>
      <c r="E6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6" spans="1:5" x14ac:dyDescent="0.45">
      <c r="A6886" s="61" t="s">
        <v>322</v>
      </c>
      <c r="B6886" s="62" t="s">
        <v>91</v>
      </c>
      <c r="C6886" s="63">
        <v>636003.64</v>
      </c>
      <c r="D6886" s="64">
        <v>45762</v>
      </c>
      <c r="E6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7" spans="1:5" x14ac:dyDescent="0.45">
      <c r="A6887" s="61" t="s">
        <v>322</v>
      </c>
      <c r="B6887" s="62" t="s">
        <v>92</v>
      </c>
      <c r="C6887" s="63">
        <v>155636.74</v>
      </c>
      <c r="D6887" s="64">
        <v>45762</v>
      </c>
      <c r="E6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8" spans="1:5" x14ac:dyDescent="0.45">
      <c r="A6888" s="61" t="s">
        <v>322</v>
      </c>
      <c r="B6888" s="62" t="s">
        <v>93</v>
      </c>
      <c r="C6888" s="63">
        <v>6048119.1399999997</v>
      </c>
      <c r="D6888" s="64">
        <v>45519</v>
      </c>
      <c r="E6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89" spans="1:5" x14ac:dyDescent="0.45">
      <c r="A6889" s="61" t="s">
        <v>322</v>
      </c>
      <c r="B6889" s="62" t="s">
        <v>94</v>
      </c>
      <c r="C6889" s="63">
        <v>1480037.98</v>
      </c>
      <c r="D6889" s="64">
        <v>45519</v>
      </c>
      <c r="E6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0" spans="1:5" x14ac:dyDescent="0.45">
      <c r="A6890" s="61" t="s">
        <v>322</v>
      </c>
      <c r="B6890" s="62" t="s">
        <v>95</v>
      </c>
      <c r="C6890" s="63">
        <v>81291.91</v>
      </c>
      <c r="D6890" s="64">
        <v>45961</v>
      </c>
      <c r="E6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91" spans="1:5" x14ac:dyDescent="0.45">
      <c r="A6891" s="61" t="s">
        <v>322</v>
      </c>
      <c r="B6891" s="62" t="s">
        <v>96</v>
      </c>
      <c r="C6891" s="63">
        <v>19892.98</v>
      </c>
      <c r="D6891" s="64">
        <v>45961</v>
      </c>
      <c r="E6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92" spans="1:5" x14ac:dyDescent="0.45">
      <c r="A6892" s="61" t="s">
        <v>334</v>
      </c>
      <c r="B6892" s="62" t="s">
        <v>47</v>
      </c>
      <c r="C6892" s="63">
        <v>4302.08</v>
      </c>
      <c r="D6892" s="64">
        <v>45519</v>
      </c>
      <c r="E6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3" spans="1:5" x14ac:dyDescent="0.45">
      <c r="A6893" s="61" t="s">
        <v>334</v>
      </c>
      <c r="B6893" s="62" t="s">
        <v>49</v>
      </c>
      <c r="C6893" s="63">
        <v>4160.26</v>
      </c>
      <c r="D6893" s="64">
        <v>45519</v>
      </c>
      <c r="E6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4" spans="1:5" x14ac:dyDescent="0.45">
      <c r="A6894" s="61" t="s">
        <v>334</v>
      </c>
      <c r="B6894" s="62" t="s">
        <v>51</v>
      </c>
      <c r="C6894" s="63">
        <v>4160.26</v>
      </c>
      <c r="D6894" s="64">
        <v>45877</v>
      </c>
      <c r="E6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95" spans="1:5" x14ac:dyDescent="0.45">
      <c r="A6895" s="61" t="s">
        <v>334</v>
      </c>
      <c r="B6895" s="62" t="s">
        <v>53</v>
      </c>
      <c r="C6895" s="63">
        <v>4917.34</v>
      </c>
      <c r="D6895" s="64">
        <v>45519</v>
      </c>
      <c r="E6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6" spans="1:5" x14ac:dyDescent="0.45">
      <c r="A6896" s="61" t="s">
        <v>334</v>
      </c>
      <c r="B6896" s="62" t="s">
        <v>55</v>
      </c>
      <c r="C6896" s="63">
        <v>3854.91</v>
      </c>
      <c r="D6896" s="64">
        <v>45519</v>
      </c>
      <c r="E6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897" spans="1:5" x14ac:dyDescent="0.45">
      <c r="A6897" s="61" t="s">
        <v>334</v>
      </c>
      <c r="B6897" s="62" t="s">
        <v>57</v>
      </c>
      <c r="C6897" s="63">
        <v>7703.71</v>
      </c>
      <c r="D6897" s="64">
        <v>45877</v>
      </c>
      <c r="E6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898" spans="1:5" x14ac:dyDescent="0.45">
      <c r="A6898" s="61" t="s">
        <v>334</v>
      </c>
      <c r="B6898" s="62" t="s">
        <v>40</v>
      </c>
      <c r="C6898" s="63">
        <v>11507.63</v>
      </c>
      <c r="D6898" s="64">
        <v>44880</v>
      </c>
      <c r="E6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899" spans="1:5" x14ac:dyDescent="0.45">
      <c r="A6899" s="61" t="s">
        <v>334</v>
      </c>
      <c r="B6899" s="62" t="s">
        <v>41</v>
      </c>
      <c r="C6899" s="63">
        <v>12093.96</v>
      </c>
      <c r="D6899" s="64">
        <v>44925</v>
      </c>
      <c r="E6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00" spans="1:5" x14ac:dyDescent="0.45">
      <c r="A6900" s="61" t="s">
        <v>334</v>
      </c>
      <c r="B6900" s="62" t="s">
        <v>42</v>
      </c>
      <c r="C6900" s="63">
        <v>10191.290000000001</v>
      </c>
      <c r="D6900" s="64">
        <v>45140</v>
      </c>
      <c r="E6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01" spans="1:5" x14ac:dyDescent="0.45">
      <c r="A6901" s="61" t="s">
        <v>334</v>
      </c>
      <c r="B6901" s="62" t="s">
        <v>43</v>
      </c>
      <c r="C6901" s="63">
        <v>12890.25</v>
      </c>
      <c r="D6901" s="64">
        <v>45504</v>
      </c>
      <c r="E6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02" spans="1:5" x14ac:dyDescent="0.45">
      <c r="A6902" s="61" t="s">
        <v>334</v>
      </c>
      <c r="B6902" s="62" t="s">
        <v>44</v>
      </c>
      <c r="C6902" s="63">
        <v>12890.25</v>
      </c>
      <c r="D6902" s="64">
        <v>45877</v>
      </c>
      <c r="E6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03" spans="1:5" x14ac:dyDescent="0.45">
      <c r="A6903" s="61" t="s">
        <v>334</v>
      </c>
      <c r="B6903" s="62" t="s">
        <v>45</v>
      </c>
      <c r="C6903" s="63">
        <v>5725.22</v>
      </c>
      <c r="D6903" s="64">
        <v>45412</v>
      </c>
      <c r="E6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04" spans="1:5" x14ac:dyDescent="0.45">
      <c r="A6904" s="61" t="s">
        <v>334</v>
      </c>
      <c r="B6904" s="62" t="s">
        <v>66</v>
      </c>
      <c r="C6904" s="63">
        <v>4096.79</v>
      </c>
      <c r="D6904" s="64">
        <v>44985</v>
      </c>
      <c r="E6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05" spans="1:5" x14ac:dyDescent="0.45">
      <c r="A6905" s="61" t="s">
        <v>334</v>
      </c>
      <c r="B6905" s="62" t="s">
        <v>68</v>
      </c>
      <c r="C6905" s="63">
        <v>9557.89</v>
      </c>
      <c r="D6905" s="64">
        <v>44985</v>
      </c>
      <c r="E6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06" spans="1:5" x14ac:dyDescent="0.45">
      <c r="A6906" s="61" t="s">
        <v>334</v>
      </c>
      <c r="B6906" s="62" t="s">
        <v>70</v>
      </c>
      <c r="C6906" s="63">
        <v>7190.93</v>
      </c>
      <c r="D6906" s="64">
        <v>45127</v>
      </c>
      <c r="E6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07" spans="1:5" x14ac:dyDescent="0.45">
      <c r="A6907" s="61" t="s">
        <v>334</v>
      </c>
      <c r="B6907" s="62" t="s">
        <v>72</v>
      </c>
      <c r="C6907" s="63">
        <v>11267.25</v>
      </c>
      <c r="D6907" s="64">
        <v>45488</v>
      </c>
      <c r="E6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08" spans="1:5" x14ac:dyDescent="0.45">
      <c r="A6908" s="61" t="s">
        <v>334</v>
      </c>
      <c r="B6908" s="62" t="s">
        <v>74</v>
      </c>
      <c r="C6908" s="63">
        <v>12466.85</v>
      </c>
      <c r="D6908" s="64">
        <v>45853</v>
      </c>
      <c r="E6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09" spans="1:5" x14ac:dyDescent="0.45">
      <c r="A6909" s="61" t="s">
        <v>334</v>
      </c>
      <c r="B6909" s="62" t="s">
        <v>76</v>
      </c>
      <c r="C6909" s="63">
        <v>1626.12</v>
      </c>
      <c r="D6909" s="64">
        <v>45853</v>
      </c>
      <c r="E6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0" spans="1:5" x14ac:dyDescent="0.45">
      <c r="A6910" s="61" t="s">
        <v>334</v>
      </c>
      <c r="B6910" s="62" t="s">
        <v>78</v>
      </c>
      <c r="C6910" s="63">
        <v>1546.93</v>
      </c>
      <c r="D6910" s="64">
        <v>45853</v>
      </c>
      <c r="E6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1" spans="1:5" x14ac:dyDescent="0.45">
      <c r="A6911" s="61" t="s">
        <v>334</v>
      </c>
      <c r="B6911" s="62" t="s">
        <v>80</v>
      </c>
      <c r="C6911" s="63">
        <v>3105.64</v>
      </c>
      <c r="D6911" s="64">
        <v>45541</v>
      </c>
      <c r="E6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2" spans="1:5" x14ac:dyDescent="0.45">
      <c r="A6912" s="61" t="s">
        <v>334</v>
      </c>
      <c r="B6912" s="62" t="s">
        <v>81</v>
      </c>
      <c r="C6912" s="63">
        <v>3907.81</v>
      </c>
      <c r="D6912" s="64">
        <v>45519</v>
      </c>
      <c r="E6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3" spans="1:5" x14ac:dyDescent="0.45">
      <c r="A6913" s="61" t="s">
        <v>334</v>
      </c>
      <c r="B6913" s="62" t="s">
        <v>83</v>
      </c>
      <c r="C6913" s="63">
        <v>3788.71</v>
      </c>
      <c r="D6913" s="64">
        <v>45519</v>
      </c>
      <c r="E6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4" spans="1:5" x14ac:dyDescent="0.45">
      <c r="A6914" s="61" t="s">
        <v>334</v>
      </c>
      <c r="B6914" s="62" t="s">
        <v>85</v>
      </c>
      <c r="C6914" s="63">
        <v>3788.71</v>
      </c>
      <c r="D6914" s="64">
        <v>45877</v>
      </c>
      <c r="E6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15" spans="1:5" x14ac:dyDescent="0.45">
      <c r="A6915" s="61" t="s">
        <v>334</v>
      </c>
      <c r="B6915" s="62" t="s">
        <v>87</v>
      </c>
      <c r="C6915" s="63">
        <v>5769.17</v>
      </c>
      <c r="D6915" s="64">
        <v>45519</v>
      </c>
      <c r="E6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6" spans="1:5" x14ac:dyDescent="0.45">
      <c r="A6916" s="61" t="s">
        <v>334</v>
      </c>
      <c r="B6916" s="62" t="s">
        <v>89</v>
      </c>
      <c r="C6916" s="63">
        <v>3808.04</v>
      </c>
      <c r="D6916" s="64">
        <v>45519</v>
      </c>
      <c r="E6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7" spans="1:5" x14ac:dyDescent="0.45">
      <c r="A6917" s="61" t="s">
        <v>334</v>
      </c>
      <c r="B6917" s="62" t="s">
        <v>91</v>
      </c>
      <c r="C6917" s="63">
        <v>3808.04</v>
      </c>
      <c r="D6917" s="64">
        <v>45762</v>
      </c>
      <c r="E6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8" spans="1:5" x14ac:dyDescent="0.45">
      <c r="A6918" s="61" t="s">
        <v>334</v>
      </c>
      <c r="B6918" s="62" t="s">
        <v>93</v>
      </c>
      <c r="C6918" s="63">
        <v>36212.81</v>
      </c>
      <c r="D6918" s="64">
        <v>45519</v>
      </c>
      <c r="E6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19" spans="1:5" x14ac:dyDescent="0.45">
      <c r="A6919" s="61" t="s">
        <v>334</v>
      </c>
      <c r="B6919" s="62" t="s">
        <v>95</v>
      </c>
      <c r="C6919" s="63">
        <v>486.73</v>
      </c>
      <c r="D6919" s="64">
        <v>45961</v>
      </c>
      <c r="E6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20" spans="1:5" x14ac:dyDescent="0.45">
      <c r="A6920" s="61" t="s">
        <v>335</v>
      </c>
      <c r="B6920" s="62" t="s">
        <v>40</v>
      </c>
      <c r="C6920" s="63">
        <v>7278.15</v>
      </c>
      <c r="D6920" s="64">
        <v>44910</v>
      </c>
      <c r="E6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21" spans="1:5" x14ac:dyDescent="0.45">
      <c r="A6921" s="61" t="s">
        <v>335</v>
      </c>
      <c r="B6921" s="62" t="s">
        <v>41</v>
      </c>
      <c r="C6921" s="63">
        <v>7648.98</v>
      </c>
      <c r="D6921" s="64">
        <v>44925</v>
      </c>
      <c r="E6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22" spans="1:5" x14ac:dyDescent="0.45">
      <c r="A6922" s="61" t="s">
        <v>335</v>
      </c>
      <c r="B6922" s="62" t="s">
        <v>66</v>
      </c>
      <c r="C6922" s="63">
        <v>2591.0700000000002</v>
      </c>
      <c r="D6922" s="64">
        <v>44985</v>
      </c>
      <c r="E6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23" spans="1:5" x14ac:dyDescent="0.45">
      <c r="A6923" s="61" t="s">
        <v>335</v>
      </c>
      <c r="B6923" s="62" t="s">
        <v>68</v>
      </c>
      <c r="C6923" s="63">
        <v>6045.01</v>
      </c>
      <c r="D6923" s="64">
        <v>44985</v>
      </c>
      <c r="E6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24" spans="1:5" x14ac:dyDescent="0.45">
      <c r="A6924" s="61" t="s">
        <v>336</v>
      </c>
      <c r="B6924" s="62" t="s">
        <v>48</v>
      </c>
      <c r="C6924" s="63">
        <v>0</v>
      </c>
      <c r="D6924" s="64"/>
      <c r="E6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25" spans="1:5" x14ac:dyDescent="0.45">
      <c r="A6925" s="61" t="s">
        <v>336</v>
      </c>
      <c r="B6925" s="62" t="s">
        <v>50</v>
      </c>
      <c r="C6925" s="63">
        <v>0</v>
      </c>
      <c r="D6925" s="64"/>
      <c r="E6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26" spans="1:5" x14ac:dyDescent="0.45">
      <c r="A6926" s="61" t="s">
        <v>336</v>
      </c>
      <c r="B6926" s="62" t="s">
        <v>52</v>
      </c>
      <c r="C6926" s="63">
        <v>134.13999999999999</v>
      </c>
      <c r="D6926" s="64">
        <v>45877</v>
      </c>
      <c r="E6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27" spans="1:5" x14ac:dyDescent="0.45">
      <c r="A6927" s="61" t="s">
        <v>336</v>
      </c>
      <c r="B6927" s="62" t="s">
        <v>54</v>
      </c>
      <c r="C6927" s="63">
        <v>0</v>
      </c>
      <c r="D6927" s="64"/>
      <c r="E6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28" spans="1:5" x14ac:dyDescent="0.45">
      <c r="A6928" s="61" t="s">
        <v>336</v>
      </c>
      <c r="B6928" s="62" t="s">
        <v>56</v>
      </c>
      <c r="C6928" s="63">
        <v>0</v>
      </c>
      <c r="D6928" s="64"/>
      <c r="E6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29" spans="1:5" x14ac:dyDescent="0.45">
      <c r="A6929" s="61" t="s">
        <v>336</v>
      </c>
      <c r="B6929" s="62" t="s">
        <v>58</v>
      </c>
      <c r="C6929" s="63">
        <v>222.24</v>
      </c>
      <c r="D6929" s="64">
        <v>45877</v>
      </c>
      <c r="E6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30" spans="1:5" x14ac:dyDescent="0.45">
      <c r="A6930" s="61" t="s">
        <v>336</v>
      </c>
      <c r="B6930" s="62" t="s">
        <v>40</v>
      </c>
      <c r="C6930" s="63">
        <v>4558.95</v>
      </c>
      <c r="D6930" s="64">
        <v>44880</v>
      </c>
      <c r="E6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31" spans="1:5" x14ac:dyDescent="0.45">
      <c r="A6931" s="61" t="s">
        <v>336</v>
      </c>
      <c r="B6931" s="62" t="s">
        <v>59</v>
      </c>
      <c r="C6931" s="63">
        <v>1195.08</v>
      </c>
      <c r="D6931" s="64">
        <v>44880</v>
      </c>
      <c r="E6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32" spans="1:5" x14ac:dyDescent="0.45">
      <c r="A6932" s="61" t="s">
        <v>336</v>
      </c>
      <c r="B6932" s="62" t="s">
        <v>41</v>
      </c>
      <c r="C6932" s="63">
        <v>4791.2299999999996</v>
      </c>
      <c r="D6932" s="64">
        <v>44925</v>
      </c>
      <c r="E6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33" spans="1:5" x14ac:dyDescent="0.45">
      <c r="A6933" s="61" t="s">
        <v>336</v>
      </c>
      <c r="B6933" s="62" t="s">
        <v>60</v>
      </c>
      <c r="C6933" s="63">
        <v>1255.97</v>
      </c>
      <c r="D6933" s="64">
        <v>44925</v>
      </c>
      <c r="E6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34" spans="1:5" x14ac:dyDescent="0.45">
      <c r="A6934" s="61" t="s">
        <v>336</v>
      </c>
      <c r="B6934" s="62" t="s">
        <v>42</v>
      </c>
      <c r="C6934" s="63">
        <v>4037.46</v>
      </c>
      <c r="D6934" s="64">
        <v>45140</v>
      </c>
      <c r="E6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35" spans="1:5" x14ac:dyDescent="0.45">
      <c r="A6935" s="61" t="s">
        <v>336</v>
      </c>
      <c r="B6935" s="62" t="s">
        <v>61</v>
      </c>
      <c r="C6935" s="63">
        <v>1058.3800000000001</v>
      </c>
      <c r="D6935" s="64">
        <v>45140</v>
      </c>
      <c r="E6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36" spans="1:5" x14ac:dyDescent="0.45">
      <c r="A6936" s="61" t="s">
        <v>336</v>
      </c>
      <c r="B6936" s="62" t="s">
        <v>63</v>
      </c>
      <c r="C6936" s="63">
        <v>0</v>
      </c>
      <c r="D6936" s="64"/>
      <c r="E6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37" spans="1:5" x14ac:dyDescent="0.45">
      <c r="A6937" s="61" t="s">
        <v>336</v>
      </c>
      <c r="B6937" s="62" t="s">
        <v>64</v>
      </c>
      <c r="C6937" s="63">
        <v>371.86</v>
      </c>
      <c r="D6937" s="64">
        <v>45877</v>
      </c>
      <c r="E6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38" spans="1:5" x14ac:dyDescent="0.45">
      <c r="A6938" s="61" t="s">
        <v>336</v>
      </c>
      <c r="B6938" s="62" t="s">
        <v>65</v>
      </c>
      <c r="C6938" s="63">
        <v>0</v>
      </c>
      <c r="D6938" s="64"/>
      <c r="E6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39" spans="1:5" x14ac:dyDescent="0.45">
      <c r="A6939" s="61" t="s">
        <v>336</v>
      </c>
      <c r="B6939" s="62" t="s">
        <v>66</v>
      </c>
      <c r="C6939" s="63">
        <v>1623.01</v>
      </c>
      <c r="D6939" s="64">
        <v>44985</v>
      </c>
      <c r="E6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0" spans="1:5" x14ac:dyDescent="0.45">
      <c r="A6940" s="61" t="s">
        <v>336</v>
      </c>
      <c r="B6940" s="62" t="s">
        <v>67</v>
      </c>
      <c r="C6940" s="63">
        <v>425.46</v>
      </c>
      <c r="D6940" s="64">
        <v>44985</v>
      </c>
      <c r="E6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1" spans="1:5" x14ac:dyDescent="0.45">
      <c r="A6941" s="61" t="s">
        <v>336</v>
      </c>
      <c r="B6941" s="62" t="s">
        <v>68</v>
      </c>
      <c r="C6941" s="63">
        <v>3786.53</v>
      </c>
      <c r="D6941" s="64">
        <v>44985</v>
      </c>
      <c r="E6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2" spans="1:5" x14ac:dyDescent="0.45">
      <c r="A6942" s="61" t="s">
        <v>336</v>
      </c>
      <c r="B6942" s="62" t="s">
        <v>69</v>
      </c>
      <c r="C6942" s="63">
        <v>992.6</v>
      </c>
      <c r="D6942" s="64">
        <v>44985</v>
      </c>
      <c r="E6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3" spans="1:5" x14ac:dyDescent="0.45">
      <c r="A6943" s="61" t="s">
        <v>336</v>
      </c>
      <c r="B6943" s="62" t="s">
        <v>70</v>
      </c>
      <c r="C6943" s="63">
        <v>2848.81</v>
      </c>
      <c r="D6943" s="64">
        <v>45127</v>
      </c>
      <c r="E6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4" spans="1:5" x14ac:dyDescent="0.45">
      <c r="A6944" s="61" t="s">
        <v>336</v>
      </c>
      <c r="B6944" s="62" t="s">
        <v>71</v>
      </c>
      <c r="C6944" s="63">
        <v>746.79</v>
      </c>
      <c r="D6944" s="64">
        <v>45127</v>
      </c>
      <c r="E6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45" spans="1:5" x14ac:dyDescent="0.45">
      <c r="A6945" s="61" t="s">
        <v>336</v>
      </c>
      <c r="B6945" s="62" t="s">
        <v>73</v>
      </c>
      <c r="C6945" s="63">
        <v>0</v>
      </c>
      <c r="D6945" s="64"/>
      <c r="E6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46" spans="1:5" x14ac:dyDescent="0.45">
      <c r="A6946" s="61" t="s">
        <v>336</v>
      </c>
      <c r="B6946" s="62" t="s">
        <v>75</v>
      </c>
      <c r="C6946" s="63">
        <v>359.65</v>
      </c>
      <c r="D6946" s="64">
        <v>45853</v>
      </c>
      <c r="E6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47" spans="1:5" x14ac:dyDescent="0.45">
      <c r="A6947" s="61" t="s">
        <v>336</v>
      </c>
      <c r="B6947" s="62" t="s">
        <v>77</v>
      </c>
      <c r="C6947" s="63">
        <v>46.91</v>
      </c>
      <c r="D6947" s="64">
        <v>45853</v>
      </c>
      <c r="E6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48" spans="1:5" x14ac:dyDescent="0.45">
      <c r="A6948" s="61" t="s">
        <v>336</v>
      </c>
      <c r="B6948" s="62" t="s">
        <v>79</v>
      </c>
      <c r="C6948" s="63">
        <v>44.63</v>
      </c>
      <c r="D6948" s="64">
        <v>45853</v>
      </c>
      <c r="E6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49" spans="1:5" x14ac:dyDescent="0.45">
      <c r="A6949" s="61" t="s">
        <v>336</v>
      </c>
      <c r="B6949" s="62" t="s">
        <v>82</v>
      </c>
      <c r="C6949" s="63">
        <v>0</v>
      </c>
      <c r="D6949" s="64"/>
      <c r="E6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50" spans="1:5" x14ac:dyDescent="0.45">
      <c r="A6950" s="61" t="s">
        <v>336</v>
      </c>
      <c r="B6950" s="62" t="s">
        <v>84</v>
      </c>
      <c r="C6950" s="63">
        <v>0</v>
      </c>
      <c r="D6950" s="64"/>
      <c r="E6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51" spans="1:5" x14ac:dyDescent="0.45">
      <c r="A6951" s="61" t="s">
        <v>336</v>
      </c>
      <c r="B6951" s="62" t="s">
        <v>86</v>
      </c>
      <c r="C6951" s="63">
        <v>122.16</v>
      </c>
      <c r="D6951" s="64">
        <v>45877</v>
      </c>
      <c r="E6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52" spans="1:5" x14ac:dyDescent="0.45">
      <c r="A6952" s="61" t="s">
        <v>336</v>
      </c>
      <c r="B6952" s="62" t="s">
        <v>88</v>
      </c>
      <c r="C6952" s="63">
        <v>0</v>
      </c>
      <c r="D6952" s="64"/>
      <c r="E6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53" spans="1:5" x14ac:dyDescent="0.45">
      <c r="A6953" s="61" t="s">
        <v>336</v>
      </c>
      <c r="B6953" s="62" t="s">
        <v>90</v>
      </c>
      <c r="C6953" s="63">
        <v>0</v>
      </c>
      <c r="D6953" s="64"/>
      <c r="E6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54" spans="1:5" x14ac:dyDescent="0.45">
      <c r="A6954" s="61" t="s">
        <v>336</v>
      </c>
      <c r="B6954" s="62" t="s">
        <v>92</v>
      </c>
      <c r="C6954" s="63">
        <v>109.86</v>
      </c>
      <c r="D6954" s="64">
        <v>45762</v>
      </c>
      <c r="E6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55" spans="1:5" x14ac:dyDescent="0.45">
      <c r="A6955" s="61" t="s">
        <v>336</v>
      </c>
      <c r="B6955" s="62" t="s">
        <v>94</v>
      </c>
      <c r="C6955" s="63">
        <v>0</v>
      </c>
      <c r="D6955" s="64"/>
      <c r="E6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6956" spans="1:5" x14ac:dyDescent="0.45">
      <c r="A6956" s="61" t="s">
        <v>336</v>
      </c>
      <c r="B6956" s="62" t="s">
        <v>96</v>
      </c>
      <c r="C6956" s="63">
        <v>14.04</v>
      </c>
      <c r="D6956" s="64">
        <v>45961</v>
      </c>
      <c r="E6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57" spans="1:5" x14ac:dyDescent="0.45">
      <c r="A6957" s="61" t="s">
        <v>337</v>
      </c>
      <c r="B6957" s="62" t="s">
        <v>47</v>
      </c>
      <c r="C6957" s="63">
        <v>406490.99</v>
      </c>
      <c r="D6957" s="64">
        <v>45519</v>
      </c>
      <c r="E6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58" spans="1:5" x14ac:dyDescent="0.45">
      <c r="A6958" s="61" t="s">
        <v>337</v>
      </c>
      <c r="B6958" s="62" t="s">
        <v>48</v>
      </c>
      <c r="C6958" s="63">
        <v>110654.11</v>
      </c>
      <c r="D6958" s="64">
        <v>45519</v>
      </c>
      <c r="E6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59" spans="1:5" x14ac:dyDescent="0.45">
      <c r="A6959" s="61" t="s">
        <v>337</v>
      </c>
      <c r="B6959" s="62" t="s">
        <v>49</v>
      </c>
      <c r="C6959" s="63">
        <v>393091.15</v>
      </c>
      <c r="D6959" s="64">
        <v>45519</v>
      </c>
      <c r="E6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0" spans="1:5" x14ac:dyDescent="0.45">
      <c r="A6960" s="61" t="s">
        <v>337</v>
      </c>
      <c r="B6960" s="62" t="s">
        <v>50</v>
      </c>
      <c r="C6960" s="63">
        <v>107006.43</v>
      </c>
      <c r="D6960" s="64">
        <v>45519</v>
      </c>
      <c r="E6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1" spans="1:5" x14ac:dyDescent="0.45">
      <c r="A6961" s="61" t="s">
        <v>337</v>
      </c>
      <c r="B6961" s="62" t="s">
        <v>51</v>
      </c>
      <c r="C6961" s="63">
        <v>393091.15</v>
      </c>
      <c r="D6961" s="64">
        <v>45877</v>
      </c>
      <c r="E6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62" spans="1:5" x14ac:dyDescent="0.45">
      <c r="A6962" s="61" t="s">
        <v>337</v>
      </c>
      <c r="B6962" s="62" t="s">
        <v>52</v>
      </c>
      <c r="C6962" s="63">
        <v>107006.43</v>
      </c>
      <c r="D6962" s="64">
        <v>45877</v>
      </c>
      <c r="E6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63" spans="1:5" x14ac:dyDescent="0.45">
      <c r="A6963" s="61" t="s">
        <v>337</v>
      </c>
      <c r="B6963" s="62" t="s">
        <v>53</v>
      </c>
      <c r="C6963" s="63">
        <v>464625.56</v>
      </c>
      <c r="D6963" s="64">
        <v>45519</v>
      </c>
      <c r="E6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4" spans="1:5" x14ac:dyDescent="0.45">
      <c r="A6964" s="61" t="s">
        <v>337</v>
      </c>
      <c r="B6964" s="62" t="s">
        <v>54</v>
      </c>
      <c r="C6964" s="63">
        <v>121796.72</v>
      </c>
      <c r="D6964" s="64">
        <v>45519</v>
      </c>
      <c r="E6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5" spans="1:5" x14ac:dyDescent="0.45">
      <c r="A6965" s="61" t="s">
        <v>337</v>
      </c>
      <c r="B6965" s="62" t="s">
        <v>55</v>
      </c>
      <c r="C6965" s="63">
        <v>364239.26</v>
      </c>
      <c r="D6965" s="64">
        <v>45519</v>
      </c>
      <c r="E6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6" spans="1:5" x14ac:dyDescent="0.45">
      <c r="A6966" s="61" t="s">
        <v>337</v>
      </c>
      <c r="B6966" s="62" t="s">
        <v>56</v>
      </c>
      <c r="C6966" s="63">
        <v>95481.51</v>
      </c>
      <c r="D6966" s="64">
        <v>45519</v>
      </c>
      <c r="E6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67" spans="1:5" x14ac:dyDescent="0.45">
      <c r="A6967" s="61" t="s">
        <v>337</v>
      </c>
      <c r="B6967" s="62" t="s">
        <v>57</v>
      </c>
      <c r="C6967" s="63">
        <v>727901.38</v>
      </c>
      <c r="D6967" s="64">
        <v>45877</v>
      </c>
      <c r="E6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68" spans="1:5" x14ac:dyDescent="0.45">
      <c r="A6968" s="61" t="s">
        <v>337</v>
      </c>
      <c r="B6968" s="62" t="s">
        <v>58</v>
      </c>
      <c r="C6968" s="63">
        <v>190811.72</v>
      </c>
      <c r="D6968" s="64">
        <v>45877</v>
      </c>
      <c r="E6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69" spans="1:5" x14ac:dyDescent="0.45">
      <c r="A6969" s="61" t="s">
        <v>337</v>
      </c>
      <c r="B6969" s="62" t="s">
        <v>40</v>
      </c>
      <c r="C6969" s="63">
        <v>1087322.5</v>
      </c>
      <c r="D6969" s="64">
        <v>44880</v>
      </c>
      <c r="E6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70" spans="1:5" x14ac:dyDescent="0.45">
      <c r="A6970" s="61" t="s">
        <v>337</v>
      </c>
      <c r="B6970" s="62" t="s">
        <v>59</v>
      </c>
      <c r="C6970" s="63">
        <v>285030.2</v>
      </c>
      <c r="D6970" s="64">
        <v>44880</v>
      </c>
      <c r="E6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71" spans="1:5" x14ac:dyDescent="0.45">
      <c r="A6971" s="61" t="s">
        <v>337</v>
      </c>
      <c r="B6971" s="62" t="s">
        <v>41</v>
      </c>
      <c r="C6971" s="63">
        <v>1142722.94</v>
      </c>
      <c r="D6971" s="64">
        <v>44925</v>
      </c>
      <c r="E6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72" spans="1:5" x14ac:dyDescent="0.45">
      <c r="A6972" s="61" t="s">
        <v>337</v>
      </c>
      <c r="B6972" s="62" t="s">
        <v>60</v>
      </c>
      <c r="C6972" s="63">
        <v>299552.84000000003</v>
      </c>
      <c r="D6972" s="64">
        <v>44925</v>
      </c>
      <c r="E6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73" spans="1:5" x14ac:dyDescent="0.45">
      <c r="A6973" s="61" t="s">
        <v>337</v>
      </c>
      <c r="B6973" s="62" t="s">
        <v>42</v>
      </c>
      <c r="C6973" s="63">
        <v>962945.37</v>
      </c>
      <c r="D6973" s="64">
        <v>45140</v>
      </c>
      <c r="E6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74" spans="1:5" x14ac:dyDescent="0.45">
      <c r="A6974" s="61" t="s">
        <v>337</v>
      </c>
      <c r="B6974" s="62" t="s">
        <v>61</v>
      </c>
      <c r="C6974" s="63">
        <v>252426.04</v>
      </c>
      <c r="D6974" s="64">
        <v>45140</v>
      </c>
      <c r="E6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75" spans="1:5" x14ac:dyDescent="0.45">
      <c r="A6975" s="61" t="s">
        <v>337</v>
      </c>
      <c r="B6975" s="62" t="s">
        <v>43</v>
      </c>
      <c r="C6975" s="63">
        <v>1217962.75</v>
      </c>
      <c r="D6975" s="64">
        <v>45504</v>
      </c>
      <c r="E6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76" spans="1:5" x14ac:dyDescent="0.45">
      <c r="A6976" s="61" t="s">
        <v>337</v>
      </c>
      <c r="B6976" s="62" t="s">
        <v>62</v>
      </c>
      <c r="C6976" s="63">
        <v>191807.43</v>
      </c>
      <c r="D6976" s="64">
        <v>45504</v>
      </c>
      <c r="E6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77" spans="1:5" x14ac:dyDescent="0.45">
      <c r="A6977" s="61" t="s">
        <v>337</v>
      </c>
      <c r="B6977" s="62" t="s">
        <v>63</v>
      </c>
      <c r="C6977" s="63">
        <v>229545.48</v>
      </c>
      <c r="D6977" s="64">
        <v>45504</v>
      </c>
      <c r="E6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78" spans="1:5" x14ac:dyDescent="0.45">
      <c r="A6978" s="61" t="s">
        <v>337</v>
      </c>
      <c r="B6978" s="62" t="s">
        <v>44</v>
      </c>
      <c r="C6978" s="63">
        <v>1217962.75</v>
      </c>
      <c r="D6978" s="64">
        <v>45877</v>
      </c>
      <c r="E6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79" spans="1:5" x14ac:dyDescent="0.45">
      <c r="A6979" s="61" t="s">
        <v>337</v>
      </c>
      <c r="B6979" s="62" t="s">
        <v>64</v>
      </c>
      <c r="C6979" s="63">
        <v>319276.17</v>
      </c>
      <c r="D6979" s="64">
        <v>45877</v>
      </c>
      <c r="E6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6980" spans="1:5" x14ac:dyDescent="0.45">
      <c r="A6980" s="61" t="s">
        <v>337</v>
      </c>
      <c r="B6980" s="62" t="s">
        <v>45</v>
      </c>
      <c r="C6980" s="63">
        <v>540959.14</v>
      </c>
      <c r="D6980" s="64">
        <v>45412</v>
      </c>
      <c r="E6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81" spans="1:5" x14ac:dyDescent="0.45">
      <c r="A6981" s="61" t="s">
        <v>337</v>
      </c>
      <c r="B6981" s="62" t="s">
        <v>65</v>
      </c>
      <c r="C6981" s="63">
        <v>141806.76999999999</v>
      </c>
      <c r="D6981" s="64">
        <v>45412</v>
      </c>
      <c r="E6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82" spans="1:5" x14ac:dyDescent="0.45">
      <c r="A6982" s="61" t="s">
        <v>337</v>
      </c>
      <c r="B6982" s="62" t="s">
        <v>66</v>
      </c>
      <c r="C6982" s="63">
        <v>387093.8</v>
      </c>
      <c r="D6982" s="64">
        <v>44985</v>
      </c>
      <c r="E6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3" spans="1:5" x14ac:dyDescent="0.45">
      <c r="A6983" s="61" t="s">
        <v>337</v>
      </c>
      <c r="B6983" s="62" t="s">
        <v>67</v>
      </c>
      <c r="C6983" s="63">
        <v>101472.58</v>
      </c>
      <c r="D6983" s="64">
        <v>44985</v>
      </c>
      <c r="E6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4" spans="1:5" x14ac:dyDescent="0.45">
      <c r="A6984" s="61" t="s">
        <v>337</v>
      </c>
      <c r="B6984" s="62" t="s">
        <v>68</v>
      </c>
      <c r="C6984" s="63">
        <v>903097.66</v>
      </c>
      <c r="D6984" s="64">
        <v>44985</v>
      </c>
      <c r="E6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5" spans="1:5" x14ac:dyDescent="0.45">
      <c r="A6985" s="61" t="s">
        <v>337</v>
      </c>
      <c r="B6985" s="62" t="s">
        <v>69</v>
      </c>
      <c r="C6985" s="63">
        <v>236737.59</v>
      </c>
      <c r="D6985" s="64">
        <v>44985</v>
      </c>
      <c r="E6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6" spans="1:5" x14ac:dyDescent="0.45">
      <c r="A6986" s="61" t="s">
        <v>337</v>
      </c>
      <c r="B6986" s="62" t="s">
        <v>70</v>
      </c>
      <c r="C6986" s="63">
        <v>679450.1</v>
      </c>
      <c r="D6986" s="64">
        <v>45127</v>
      </c>
      <c r="E6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7" spans="1:5" x14ac:dyDescent="0.45">
      <c r="A6987" s="61" t="s">
        <v>337</v>
      </c>
      <c r="B6987" s="62" t="s">
        <v>71</v>
      </c>
      <c r="C6987" s="63">
        <v>178110.72</v>
      </c>
      <c r="D6987" s="64">
        <v>45127</v>
      </c>
      <c r="E6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6988" spans="1:5" x14ac:dyDescent="0.45">
      <c r="A6988" s="61" t="s">
        <v>337</v>
      </c>
      <c r="B6988" s="62" t="s">
        <v>72</v>
      </c>
      <c r="C6988" s="63">
        <v>1064610.08</v>
      </c>
      <c r="D6988" s="64">
        <v>45488</v>
      </c>
      <c r="E6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89" spans="1:5" x14ac:dyDescent="0.45">
      <c r="A6989" s="61" t="s">
        <v>337</v>
      </c>
      <c r="B6989" s="62" t="s">
        <v>73</v>
      </c>
      <c r="C6989" s="63">
        <v>279076.38</v>
      </c>
      <c r="D6989" s="64">
        <v>45488</v>
      </c>
      <c r="E6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6990" spans="1:5" x14ac:dyDescent="0.45">
      <c r="A6990" s="61" t="s">
        <v>337</v>
      </c>
      <c r="B6990" s="62" t="s">
        <v>74</v>
      </c>
      <c r="C6990" s="63">
        <v>1177956.31</v>
      </c>
      <c r="D6990" s="64">
        <v>45853</v>
      </c>
      <c r="E6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1" spans="1:5" x14ac:dyDescent="0.45">
      <c r="A6991" s="61" t="s">
        <v>337</v>
      </c>
      <c r="B6991" s="62" t="s">
        <v>75</v>
      </c>
      <c r="C6991" s="63">
        <v>308788.90000000002</v>
      </c>
      <c r="D6991" s="64">
        <v>45853</v>
      </c>
      <c r="E6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2" spans="1:5" x14ac:dyDescent="0.45">
      <c r="A6992" s="61" t="s">
        <v>337</v>
      </c>
      <c r="B6992" s="62" t="s">
        <v>76</v>
      </c>
      <c r="C6992" s="63">
        <v>153646.99</v>
      </c>
      <c r="D6992" s="64">
        <v>45853</v>
      </c>
      <c r="E6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3" spans="1:5" x14ac:dyDescent="0.45">
      <c r="A6993" s="61" t="s">
        <v>337</v>
      </c>
      <c r="B6993" s="62" t="s">
        <v>77</v>
      </c>
      <c r="C6993" s="63">
        <v>40276.949999999997</v>
      </c>
      <c r="D6993" s="64">
        <v>45853</v>
      </c>
      <c r="E6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4" spans="1:5" x14ac:dyDescent="0.45">
      <c r="A6994" s="61" t="s">
        <v>337</v>
      </c>
      <c r="B6994" s="62" t="s">
        <v>78</v>
      </c>
      <c r="C6994" s="63">
        <v>146165.18</v>
      </c>
      <c r="D6994" s="64">
        <v>45853</v>
      </c>
      <c r="E6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5" spans="1:5" x14ac:dyDescent="0.45">
      <c r="A6995" s="61" t="s">
        <v>337</v>
      </c>
      <c r="B6995" s="62" t="s">
        <v>79</v>
      </c>
      <c r="C6995" s="63">
        <v>38315.67</v>
      </c>
      <c r="D6995" s="64">
        <v>45853</v>
      </c>
      <c r="E6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6" spans="1:5" x14ac:dyDescent="0.45">
      <c r="A6996" s="61" t="s">
        <v>337</v>
      </c>
      <c r="B6996" s="62" t="s">
        <v>80</v>
      </c>
      <c r="C6996" s="63">
        <v>370366.05</v>
      </c>
      <c r="D6996" s="64">
        <v>45541</v>
      </c>
      <c r="E6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7" spans="1:5" x14ac:dyDescent="0.45">
      <c r="A6997" s="61" t="s">
        <v>337</v>
      </c>
      <c r="B6997" s="62" t="s">
        <v>81</v>
      </c>
      <c r="C6997" s="63">
        <v>369237.68</v>
      </c>
      <c r="D6997" s="64">
        <v>45519</v>
      </c>
      <c r="E6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8" spans="1:5" x14ac:dyDescent="0.45">
      <c r="A6998" s="61" t="s">
        <v>337</v>
      </c>
      <c r="B6998" s="62" t="s">
        <v>82</v>
      </c>
      <c r="C6998" s="63">
        <v>100513.09</v>
      </c>
      <c r="D6998" s="64">
        <v>45519</v>
      </c>
      <c r="E6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6999" spans="1:5" x14ac:dyDescent="0.45">
      <c r="A6999" s="61" t="s">
        <v>337</v>
      </c>
      <c r="B6999" s="62" t="s">
        <v>83</v>
      </c>
      <c r="C6999" s="63">
        <v>357984.36</v>
      </c>
      <c r="D6999" s="64">
        <v>45519</v>
      </c>
      <c r="E6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0" spans="1:5" x14ac:dyDescent="0.45">
      <c r="A7000" s="61" t="s">
        <v>337</v>
      </c>
      <c r="B7000" s="62" t="s">
        <v>84</v>
      </c>
      <c r="C7000" s="63">
        <v>97449.74</v>
      </c>
      <c r="D7000" s="64">
        <v>45519</v>
      </c>
      <c r="E7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1" spans="1:5" x14ac:dyDescent="0.45">
      <c r="A7001" s="61" t="s">
        <v>337</v>
      </c>
      <c r="B7001" s="62" t="s">
        <v>85</v>
      </c>
      <c r="C7001" s="63">
        <v>357984.36</v>
      </c>
      <c r="D7001" s="64">
        <v>45877</v>
      </c>
      <c r="E7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02" spans="1:5" x14ac:dyDescent="0.45">
      <c r="A7002" s="61" t="s">
        <v>337</v>
      </c>
      <c r="B7002" s="62" t="s">
        <v>86</v>
      </c>
      <c r="C7002" s="63">
        <v>97449.74</v>
      </c>
      <c r="D7002" s="64">
        <v>45877</v>
      </c>
      <c r="E7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03" spans="1:5" x14ac:dyDescent="0.45">
      <c r="A7003" s="61" t="s">
        <v>337</v>
      </c>
      <c r="B7003" s="62" t="s">
        <v>87</v>
      </c>
      <c r="C7003" s="63">
        <v>545112.39</v>
      </c>
      <c r="D7003" s="64">
        <v>45519</v>
      </c>
      <c r="E7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4" spans="1:5" x14ac:dyDescent="0.45">
      <c r="A7004" s="61" t="s">
        <v>337</v>
      </c>
      <c r="B7004" s="62" t="s">
        <v>88</v>
      </c>
      <c r="C7004" s="63">
        <v>142895.5</v>
      </c>
      <c r="D7004" s="64">
        <v>45519</v>
      </c>
      <c r="E7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5" spans="1:5" x14ac:dyDescent="0.45">
      <c r="A7005" s="61" t="s">
        <v>337</v>
      </c>
      <c r="B7005" s="62" t="s">
        <v>89</v>
      </c>
      <c r="C7005" s="63">
        <v>359810.6</v>
      </c>
      <c r="D7005" s="64">
        <v>45519</v>
      </c>
      <c r="E7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6" spans="1:5" x14ac:dyDescent="0.45">
      <c r="A7006" s="61" t="s">
        <v>337</v>
      </c>
      <c r="B7006" s="62" t="s">
        <v>90</v>
      </c>
      <c r="C7006" s="63">
        <v>94320.58</v>
      </c>
      <c r="D7006" s="64">
        <v>45519</v>
      </c>
      <c r="E7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7" spans="1:5" x14ac:dyDescent="0.45">
      <c r="A7007" s="61" t="s">
        <v>337</v>
      </c>
      <c r="B7007" s="62" t="s">
        <v>91</v>
      </c>
      <c r="C7007" s="63">
        <v>359810.6</v>
      </c>
      <c r="D7007" s="64">
        <v>45762</v>
      </c>
      <c r="E7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8" spans="1:5" x14ac:dyDescent="0.45">
      <c r="A7008" s="61" t="s">
        <v>337</v>
      </c>
      <c r="B7008" s="62" t="s">
        <v>92</v>
      </c>
      <c r="C7008" s="63">
        <v>94320.58</v>
      </c>
      <c r="D7008" s="64">
        <v>45762</v>
      </c>
      <c r="E7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09" spans="1:5" x14ac:dyDescent="0.45">
      <c r="A7009" s="61" t="s">
        <v>337</v>
      </c>
      <c r="B7009" s="62" t="s">
        <v>93</v>
      </c>
      <c r="C7009" s="63">
        <v>3421642.88</v>
      </c>
      <c r="D7009" s="64">
        <v>45519</v>
      </c>
      <c r="E7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0" spans="1:5" x14ac:dyDescent="0.45">
      <c r="A7010" s="61" t="s">
        <v>337</v>
      </c>
      <c r="B7010" s="62" t="s">
        <v>94</v>
      </c>
      <c r="C7010" s="63">
        <v>896947.82</v>
      </c>
      <c r="D7010" s="64">
        <v>45519</v>
      </c>
      <c r="E7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1" spans="1:5" x14ac:dyDescent="0.45">
      <c r="A7011" s="61" t="s">
        <v>337</v>
      </c>
      <c r="B7011" s="62" t="s">
        <v>95</v>
      </c>
      <c r="C7011" s="63">
        <v>45989.82</v>
      </c>
      <c r="D7011" s="64">
        <v>45961</v>
      </c>
      <c r="E7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12" spans="1:5" x14ac:dyDescent="0.45">
      <c r="A7012" s="61" t="s">
        <v>337</v>
      </c>
      <c r="B7012" s="62" t="s">
        <v>96</v>
      </c>
      <c r="C7012" s="63">
        <v>12055.75</v>
      </c>
      <c r="D7012" s="64">
        <v>45961</v>
      </c>
      <c r="E7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13" spans="1:5" x14ac:dyDescent="0.45">
      <c r="A7013" s="61" t="s">
        <v>338</v>
      </c>
      <c r="B7013" s="62" t="s">
        <v>47</v>
      </c>
      <c r="C7013" s="63">
        <v>1259810.97</v>
      </c>
      <c r="D7013" s="64">
        <v>45519</v>
      </c>
      <c r="E7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4" spans="1:5" x14ac:dyDescent="0.45">
      <c r="A7014" s="61" t="s">
        <v>338</v>
      </c>
      <c r="B7014" s="62" t="s">
        <v>48</v>
      </c>
      <c r="C7014" s="63">
        <v>319653.84999999998</v>
      </c>
      <c r="D7014" s="64">
        <v>45519</v>
      </c>
      <c r="E7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5" spans="1:5" x14ac:dyDescent="0.45">
      <c r="A7015" s="61" t="s">
        <v>338</v>
      </c>
      <c r="B7015" s="62" t="s">
        <v>290</v>
      </c>
      <c r="C7015" s="63">
        <v>3462.55</v>
      </c>
      <c r="D7015" s="64">
        <v>45596</v>
      </c>
      <c r="E7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6" spans="1:5" x14ac:dyDescent="0.45">
      <c r="A7016" s="61" t="s">
        <v>338</v>
      </c>
      <c r="B7016" s="62" t="s">
        <v>49</v>
      </c>
      <c r="C7016" s="63">
        <v>1218281.73</v>
      </c>
      <c r="D7016" s="64">
        <v>45519</v>
      </c>
      <c r="E7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7" spans="1:5" x14ac:dyDescent="0.45">
      <c r="A7017" s="61" t="s">
        <v>338</v>
      </c>
      <c r="B7017" s="62" t="s">
        <v>50</v>
      </c>
      <c r="C7017" s="63">
        <v>309116.57</v>
      </c>
      <c r="D7017" s="64">
        <v>45519</v>
      </c>
      <c r="E7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8" spans="1:5" x14ac:dyDescent="0.45">
      <c r="A7018" s="61" t="s">
        <v>338</v>
      </c>
      <c r="B7018" s="62" t="s">
        <v>291</v>
      </c>
      <c r="C7018" s="63">
        <v>3348.41</v>
      </c>
      <c r="D7018" s="64">
        <v>45596</v>
      </c>
      <c r="E7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19" spans="1:5" x14ac:dyDescent="0.45">
      <c r="A7019" s="61" t="s">
        <v>338</v>
      </c>
      <c r="B7019" s="62" t="s">
        <v>51</v>
      </c>
      <c r="C7019" s="63">
        <v>1209562.58</v>
      </c>
      <c r="D7019" s="64">
        <v>45877</v>
      </c>
      <c r="E7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20" spans="1:5" x14ac:dyDescent="0.45">
      <c r="A7020" s="61" t="s">
        <v>338</v>
      </c>
      <c r="B7020" s="62" t="s">
        <v>52</v>
      </c>
      <c r="C7020" s="63">
        <v>309116.57</v>
      </c>
      <c r="D7020" s="64">
        <v>45877</v>
      </c>
      <c r="E7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21" spans="1:5" x14ac:dyDescent="0.45">
      <c r="A7021" s="61" t="s">
        <v>338</v>
      </c>
      <c r="B7021" s="62" t="s">
        <v>53</v>
      </c>
      <c r="C7021" s="63">
        <v>1443941.4</v>
      </c>
      <c r="D7021" s="64">
        <v>45519</v>
      </c>
      <c r="E7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22" spans="1:5" x14ac:dyDescent="0.45">
      <c r="A7022" s="61" t="s">
        <v>338</v>
      </c>
      <c r="B7022" s="62" t="s">
        <v>54</v>
      </c>
      <c r="C7022" s="63">
        <v>351842.26</v>
      </c>
      <c r="D7022" s="64">
        <v>45519</v>
      </c>
      <c r="E7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23" spans="1:5" x14ac:dyDescent="0.45">
      <c r="A7023" s="61" t="s">
        <v>338</v>
      </c>
      <c r="B7023" s="62" t="s">
        <v>55</v>
      </c>
      <c r="C7023" s="63">
        <v>1131965.5900000001</v>
      </c>
      <c r="D7023" s="64">
        <v>45519</v>
      </c>
      <c r="E7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24" spans="1:5" x14ac:dyDescent="0.45">
      <c r="A7024" s="61" t="s">
        <v>338</v>
      </c>
      <c r="B7024" s="62" t="s">
        <v>56</v>
      </c>
      <c r="C7024" s="63">
        <v>275823.75</v>
      </c>
      <c r="D7024" s="64">
        <v>45519</v>
      </c>
      <c r="E7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25" spans="1:5" x14ac:dyDescent="0.45">
      <c r="A7025" s="61" t="s">
        <v>338</v>
      </c>
      <c r="B7025" s="62" t="s">
        <v>57</v>
      </c>
      <c r="C7025" s="63">
        <v>2239791.61</v>
      </c>
      <c r="D7025" s="64">
        <v>45877</v>
      </c>
      <c r="E7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26" spans="1:5" x14ac:dyDescent="0.45">
      <c r="A7026" s="61" t="s">
        <v>338</v>
      </c>
      <c r="B7026" s="62" t="s">
        <v>58</v>
      </c>
      <c r="C7026" s="63">
        <v>551210.44999999995</v>
      </c>
      <c r="D7026" s="64">
        <v>45877</v>
      </c>
      <c r="E7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27" spans="1:5" x14ac:dyDescent="0.45">
      <c r="A7027" s="61" t="s">
        <v>338</v>
      </c>
      <c r="B7027" s="62" t="s">
        <v>40</v>
      </c>
      <c r="C7027" s="63">
        <v>3379129.54</v>
      </c>
      <c r="D7027" s="64">
        <v>44880</v>
      </c>
      <c r="E7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28" spans="1:5" x14ac:dyDescent="0.45">
      <c r="A7028" s="61" t="s">
        <v>338</v>
      </c>
      <c r="B7028" s="62" t="s">
        <v>59</v>
      </c>
      <c r="C7028" s="63">
        <v>704453.43</v>
      </c>
      <c r="D7028" s="64">
        <v>44880</v>
      </c>
      <c r="E7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29" spans="1:5" x14ac:dyDescent="0.45">
      <c r="A7029" s="61" t="s">
        <v>338</v>
      </c>
      <c r="B7029" s="62" t="s">
        <v>41</v>
      </c>
      <c r="C7029" s="63">
        <v>3551300.39</v>
      </c>
      <c r="D7029" s="64">
        <v>44925</v>
      </c>
      <c r="E7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30" spans="1:5" x14ac:dyDescent="0.45">
      <c r="A7030" s="61" t="s">
        <v>338</v>
      </c>
      <c r="B7030" s="62" t="s">
        <v>60</v>
      </c>
      <c r="C7030" s="63">
        <v>740346.21</v>
      </c>
      <c r="D7030" s="64">
        <v>44925</v>
      </c>
      <c r="E7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31" spans="1:5" x14ac:dyDescent="0.45">
      <c r="A7031" s="61" t="s">
        <v>338</v>
      </c>
      <c r="B7031" s="62" t="s">
        <v>42</v>
      </c>
      <c r="C7031" s="63">
        <v>2992596.16</v>
      </c>
      <c r="D7031" s="64">
        <v>45140</v>
      </c>
      <c r="E7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2" spans="1:5" x14ac:dyDescent="0.45">
      <c r="A7032" s="61" t="s">
        <v>338</v>
      </c>
      <c r="B7032" s="62" t="s">
        <v>61</v>
      </c>
      <c r="C7032" s="63">
        <v>623872.09</v>
      </c>
      <c r="D7032" s="64">
        <v>45140</v>
      </c>
      <c r="E7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3" spans="1:5" x14ac:dyDescent="0.45">
      <c r="A7033" s="61" t="s">
        <v>338</v>
      </c>
      <c r="B7033" s="62" t="s">
        <v>43</v>
      </c>
      <c r="C7033" s="63">
        <v>3747736.73</v>
      </c>
      <c r="D7033" s="64">
        <v>45504</v>
      </c>
      <c r="E7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4" spans="1:5" x14ac:dyDescent="0.45">
      <c r="A7034" s="61" t="s">
        <v>338</v>
      </c>
      <c r="B7034" s="62" t="s">
        <v>63</v>
      </c>
      <c r="C7034" s="63">
        <v>636296.85</v>
      </c>
      <c r="D7034" s="64">
        <v>45504</v>
      </c>
      <c r="E7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5" spans="1:5" x14ac:dyDescent="0.45">
      <c r="A7035" s="61" t="s">
        <v>338</v>
      </c>
      <c r="B7035" s="62" t="s">
        <v>44</v>
      </c>
      <c r="C7035" s="63">
        <v>3747736.73</v>
      </c>
      <c r="D7035" s="64">
        <v>45877</v>
      </c>
      <c r="E7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36" spans="1:5" x14ac:dyDescent="0.45">
      <c r="A7036" s="61" t="s">
        <v>338</v>
      </c>
      <c r="B7036" s="62" t="s">
        <v>64</v>
      </c>
      <c r="C7036" s="63">
        <v>789092.5</v>
      </c>
      <c r="D7036" s="64">
        <v>45877</v>
      </c>
      <c r="E7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37" spans="1:5" x14ac:dyDescent="0.45">
      <c r="A7037" s="61" t="s">
        <v>338</v>
      </c>
      <c r="B7037" s="62" t="s">
        <v>45</v>
      </c>
      <c r="C7037" s="63">
        <v>1681167.26</v>
      </c>
      <c r="D7037" s="64">
        <v>45412</v>
      </c>
      <c r="E7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8" spans="1:5" x14ac:dyDescent="0.45">
      <c r="A7038" s="61" t="s">
        <v>338</v>
      </c>
      <c r="B7038" s="62" t="s">
        <v>65</v>
      </c>
      <c r="C7038" s="63">
        <v>350476.08</v>
      </c>
      <c r="D7038" s="64">
        <v>45412</v>
      </c>
      <c r="E7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39" spans="1:5" x14ac:dyDescent="0.45">
      <c r="A7039" s="61" t="s">
        <v>338</v>
      </c>
      <c r="B7039" s="62" t="s">
        <v>66</v>
      </c>
      <c r="C7039" s="63">
        <v>1322673.26</v>
      </c>
      <c r="D7039" s="64">
        <v>44985</v>
      </c>
      <c r="E7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0" spans="1:5" x14ac:dyDescent="0.45">
      <c r="A7040" s="61" t="s">
        <v>338</v>
      </c>
      <c r="B7040" s="62" t="s">
        <v>67</v>
      </c>
      <c r="C7040" s="63">
        <v>250789.95</v>
      </c>
      <c r="D7040" s="64">
        <v>44985</v>
      </c>
      <c r="E7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1" spans="1:5" x14ac:dyDescent="0.45">
      <c r="A7041" s="61" t="s">
        <v>338</v>
      </c>
      <c r="B7041" s="62" t="s">
        <v>68</v>
      </c>
      <c r="C7041" s="63">
        <v>3085823.52</v>
      </c>
      <c r="D7041" s="64">
        <v>44985</v>
      </c>
      <c r="E7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2" spans="1:5" x14ac:dyDescent="0.45">
      <c r="A7042" s="61" t="s">
        <v>338</v>
      </c>
      <c r="B7042" s="62" t="s">
        <v>69</v>
      </c>
      <c r="C7042" s="63">
        <v>585098.02</v>
      </c>
      <c r="D7042" s="64">
        <v>44985</v>
      </c>
      <c r="E7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3" spans="1:5" x14ac:dyDescent="0.45">
      <c r="A7043" s="61" t="s">
        <v>338</v>
      </c>
      <c r="B7043" s="62" t="s">
        <v>70</v>
      </c>
      <c r="C7043" s="63">
        <v>2302586.5</v>
      </c>
      <c r="D7043" s="64">
        <v>45127</v>
      </c>
      <c r="E7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4" spans="1:5" x14ac:dyDescent="0.45">
      <c r="A7044" s="61" t="s">
        <v>338</v>
      </c>
      <c r="B7044" s="62" t="s">
        <v>71</v>
      </c>
      <c r="C7044" s="63">
        <v>440201.46</v>
      </c>
      <c r="D7044" s="64">
        <v>45127</v>
      </c>
      <c r="E7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45" spans="1:5" x14ac:dyDescent="0.45">
      <c r="A7045" s="61" t="s">
        <v>338</v>
      </c>
      <c r="B7045" s="62" t="s">
        <v>72</v>
      </c>
      <c r="C7045" s="63">
        <v>3607854.07</v>
      </c>
      <c r="D7045" s="64">
        <v>45488</v>
      </c>
      <c r="E7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46" spans="1:5" x14ac:dyDescent="0.45">
      <c r="A7046" s="61" t="s">
        <v>338</v>
      </c>
      <c r="B7046" s="62" t="s">
        <v>73</v>
      </c>
      <c r="C7046" s="63">
        <v>689738.53</v>
      </c>
      <c r="D7046" s="64">
        <v>45488</v>
      </c>
      <c r="E7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47" spans="1:5" x14ac:dyDescent="0.45">
      <c r="A7047" s="61" t="s">
        <v>338</v>
      </c>
      <c r="B7047" s="62" t="s">
        <v>74</v>
      </c>
      <c r="C7047" s="63">
        <v>3750489.22</v>
      </c>
      <c r="D7047" s="64">
        <v>45853</v>
      </c>
      <c r="E7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48" spans="1:5" x14ac:dyDescent="0.45">
      <c r="A7048" s="61" t="s">
        <v>338</v>
      </c>
      <c r="B7048" s="62" t="s">
        <v>75</v>
      </c>
      <c r="C7048" s="63">
        <v>763173.18</v>
      </c>
      <c r="D7048" s="64">
        <v>45853</v>
      </c>
      <c r="E7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49" spans="1:5" x14ac:dyDescent="0.45">
      <c r="A7049" s="61" t="s">
        <v>338</v>
      </c>
      <c r="B7049" s="62" t="s">
        <v>76</v>
      </c>
      <c r="C7049" s="63">
        <v>472780.05</v>
      </c>
      <c r="D7049" s="64">
        <v>45853</v>
      </c>
      <c r="E7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0" spans="1:5" x14ac:dyDescent="0.45">
      <c r="A7050" s="61" t="s">
        <v>338</v>
      </c>
      <c r="B7050" s="62" t="s">
        <v>77</v>
      </c>
      <c r="C7050" s="63">
        <v>116350.69</v>
      </c>
      <c r="D7050" s="64">
        <v>45853</v>
      </c>
      <c r="E7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1" spans="1:5" x14ac:dyDescent="0.45">
      <c r="A7051" s="61" t="s">
        <v>338</v>
      </c>
      <c r="B7051" s="62" t="s">
        <v>78</v>
      </c>
      <c r="C7051" s="63">
        <v>449758.1</v>
      </c>
      <c r="D7051" s="64">
        <v>45853</v>
      </c>
      <c r="E7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2" spans="1:5" x14ac:dyDescent="0.45">
      <c r="A7052" s="61" t="s">
        <v>338</v>
      </c>
      <c r="B7052" s="62" t="s">
        <v>79</v>
      </c>
      <c r="C7052" s="63">
        <v>110685.02</v>
      </c>
      <c r="D7052" s="64">
        <v>45853</v>
      </c>
      <c r="E7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3" spans="1:5" x14ac:dyDescent="0.45">
      <c r="A7053" s="61" t="s">
        <v>338</v>
      </c>
      <c r="B7053" s="62" t="s">
        <v>80</v>
      </c>
      <c r="C7053" s="63">
        <v>1226371.22</v>
      </c>
      <c r="D7053" s="64">
        <v>45541</v>
      </c>
      <c r="E7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4" spans="1:5" x14ac:dyDescent="0.45">
      <c r="A7054" s="61" t="s">
        <v>338</v>
      </c>
      <c r="B7054" s="62" t="s">
        <v>81</v>
      </c>
      <c r="C7054" s="63">
        <v>1144354.22</v>
      </c>
      <c r="D7054" s="64">
        <v>45519</v>
      </c>
      <c r="E7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5" spans="1:5" x14ac:dyDescent="0.45">
      <c r="A7055" s="61" t="s">
        <v>338</v>
      </c>
      <c r="B7055" s="62" t="s">
        <v>82</v>
      </c>
      <c r="C7055" s="63">
        <v>290358.82</v>
      </c>
      <c r="D7055" s="64">
        <v>45519</v>
      </c>
      <c r="E7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6" spans="1:5" x14ac:dyDescent="0.45">
      <c r="A7056" s="61" t="s">
        <v>338</v>
      </c>
      <c r="B7056" s="62" t="s">
        <v>294</v>
      </c>
      <c r="C7056" s="63">
        <v>3145.22</v>
      </c>
      <c r="D7056" s="64">
        <v>45596</v>
      </c>
      <c r="E7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7" spans="1:5" x14ac:dyDescent="0.45">
      <c r="A7057" s="61" t="s">
        <v>338</v>
      </c>
      <c r="B7057" s="62" t="s">
        <v>83</v>
      </c>
      <c r="C7057" s="63">
        <v>1109477.52</v>
      </c>
      <c r="D7057" s="64">
        <v>45519</v>
      </c>
      <c r="E7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8" spans="1:5" x14ac:dyDescent="0.45">
      <c r="A7058" s="61" t="s">
        <v>338</v>
      </c>
      <c r="B7058" s="62" t="s">
        <v>84</v>
      </c>
      <c r="C7058" s="63">
        <v>281509.51</v>
      </c>
      <c r="D7058" s="64">
        <v>45519</v>
      </c>
      <c r="E7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59" spans="1:5" x14ac:dyDescent="0.45">
      <c r="A7059" s="61" t="s">
        <v>338</v>
      </c>
      <c r="B7059" s="62" t="s">
        <v>295</v>
      </c>
      <c r="C7059" s="63">
        <v>3049.37</v>
      </c>
      <c r="D7059" s="64">
        <v>45596</v>
      </c>
      <c r="E7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0" spans="1:5" x14ac:dyDescent="0.45">
      <c r="A7060" s="61" t="s">
        <v>338</v>
      </c>
      <c r="B7060" s="62" t="s">
        <v>85</v>
      </c>
      <c r="C7060" s="63">
        <v>1101537.08</v>
      </c>
      <c r="D7060" s="64">
        <v>45877</v>
      </c>
      <c r="E7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61" spans="1:5" x14ac:dyDescent="0.45">
      <c r="A7061" s="61" t="s">
        <v>338</v>
      </c>
      <c r="B7061" s="62" t="s">
        <v>86</v>
      </c>
      <c r="C7061" s="63">
        <v>281509.51</v>
      </c>
      <c r="D7061" s="64">
        <v>45877</v>
      </c>
      <c r="E7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62" spans="1:5" x14ac:dyDescent="0.45">
      <c r="A7062" s="61" t="s">
        <v>338</v>
      </c>
      <c r="B7062" s="62" t="s">
        <v>87</v>
      </c>
      <c r="C7062" s="63">
        <v>1694074.57</v>
      </c>
      <c r="D7062" s="64">
        <v>45519</v>
      </c>
      <c r="E7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3" spans="1:5" x14ac:dyDescent="0.45">
      <c r="A7063" s="61" t="s">
        <v>338</v>
      </c>
      <c r="B7063" s="62" t="s">
        <v>88</v>
      </c>
      <c r="C7063" s="63">
        <v>412791.7</v>
      </c>
      <c r="D7063" s="64">
        <v>45519</v>
      </c>
      <c r="E7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4" spans="1:5" x14ac:dyDescent="0.45">
      <c r="A7064" s="61" t="s">
        <v>338</v>
      </c>
      <c r="B7064" s="62" t="s">
        <v>89</v>
      </c>
      <c r="C7064" s="63">
        <v>1118202.3799999999</v>
      </c>
      <c r="D7064" s="64">
        <v>45519</v>
      </c>
      <c r="E7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5" spans="1:5" x14ac:dyDescent="0.45">
      <c r="A7065" s="61" t="s">
        <v>338</v>
      </c>
      <c r="B7065" s="62" t="s">
        <v>90</v>
      </c>
      <c r="C7065" s="63">
        <v>272470.09999999998</v>
      </c>
      <c r="D7065" s="64">
        <v>45519</v>
      </c>
      <c r="E7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6" spans="1:5" x14ac:dyDescent="0.45">
      <c r="A7066" s="61" t="s">
        <v>338</v>
      </c>
      <c r="B7066" s="62" t="s">
        <v>91</v>
      </c>
      <c r="C7066" s="63">
        <v>1107156.51</v>
      </c>
      <c r="D7066" s="64">
        <v>45762</v>
      </c>
      <c r="E7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7" spans="1:5" x14ac:dyDescent="0.45">
      <c r="A7067" s="61" t="s">
        <v>338</v>
      </c>
      <c r="B7067" s="62" t="s">
        <v>92</v>
      </c>
      <c r="C7067" s="63">
        <v>272470.09999999998</v>
      </c>
      <c r="D7067" s="64">
        <v>45762</v>
      </c>
      <c r="E7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8" spans="1:5" x14ac:dyDescent="0.45">
      <c r="A7068" s="61" t="s">
        <v>338</v>
      </c>
      <c r="B7068" s="62" t="s">
        <v>93</v>
      </c>
      <c r="C7068" s="63">
        <v>10633620.24</v>
      </c>
      <c r="D7068" s="64">
        <v>45519</v>
      </c>
      <c r="E7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69" spans="1:5" x14ac:dyDescent="0.45">
      <c r="A7069" s="61" t="s">
        <v>338</v>
      </c>
      <c r="B7069" s="62" t="s">
        <v>94</v>
      </c>
      <c r="C7069" s="63">
        <v>2591072.6</v>
      </c>
      <c r="D7069" s="64">
        <v>45519</v>
      </c>
      <c r="E7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70" spans="1:5" x14ac:dyDescent="0.45">
      <c r="A7070" s="61" t="s">
        <v>338</v>
      </c>
      <c r="B7070" s="62" t="s">
        <v>95</v>
      </c>
      <c r="C7070" s="63">
        <v>141513.16</v>
      </c>
      <c r="D7070" s="64">
        <v>45961</v>
      </c>
      <c r="E7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71" spans="1:5" x14ac:dyDescent="0.45">
      <c r="A7071" s="61" t="s">
        <v>338</v>
      </c>
      <c r="B7071" s="62" t="s">
        <v>96</v>
      </c>
      <c r="C7071" s="63">
        <v>34826.239999999998</v>
      </c>
      <c r="D7071" s="64">
        <v>45961</v>
      </c>
      <c r="E7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72" spans="1:5" x14ac:dyDescent="0.45">
      <c r="A7072" s="61" t="s">
        <v>339</v>
      </c>
      <c r="B7072" s="62" t="s">
        <v>47</v>
      </c>
      <c r="C7072" s="63">
        <v>2619.7399999999998</v>
      </c>
      <c r="D7072" s="64">
        <v>45519</v>
      </c>
      <c r="E7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73" spans="1:5" x14ac:dyDescent="0.45">
      <c r="A7073" s="61" t="s">
        <v>339</v>
      </c>
      <c r="B7073" s="62" t="s">
        <v>49</v>
      </c>
      <c r="C7073" s="63">
        <v>2533.38</v>
      </c>
      <c r="D7073" s="64">
        <v>45519</v>
      </c>
      <c r="E7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74" spans="1:5" x14ac:dyDescent="0.45">
      <c r="A7074" s="61" t="s">
        <v>339</v>
      </c>
      <c r="B7074" s="62" t="s">
        <v>51</v>
      </c>
      <c r="C7074" s="63">
        <v>2533.38</v>
      </c>
      <c r="D7074" s="64">
        <v>45877</v>
      </c>
      <c r="E7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75" spans="1:5" x14ac:dyDescent="0.45">
      <c r="A7075" s="61" t="s">
        <v>339</v>
      </c>
      <c r="B7075" s="62" t="s">
        <v>53</v>
      </c>
      <c r="C7075" s="63">
        <v>2994.41</v>
      </c>
      <c r="D7075" s="64">
        <v>45519</v>
      </c>
      <c r="E7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76" spans="1:5" x14ac:dyDescent="0.45">
      <c r="A7076" s="61" t="s">
        <v>339</v>
      </c>
      <c r="B7076" s="62" t="s">
        <v>55</v>
      </c>
      <c r="C7076" s="63">
        <v>2347.44</v>
      </c>
      <c r="D7076" s="64">
        <v>45519</v>
      </c>
      <c r="E7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77" spans="1:5" x14ac:dyDescent="0.45">
      <c r="A7077" s="61" t="s">
        <v>339</v>
      </c>
      <c r="B7077" s="62" t="s">
        <v>57</v>
      </c>
      <c r="C7077" s="63">
        <v>4691.16</v>
      </c>
      <c r="D7077" s="64">
        <v>45877</v>
      </c>
      <c r="E7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78" spans="1:5" x14ac:dyDescent="0.45">
      <c r="A7078" s="61" t="s">
        <v>339</v>
      </c>
      <c r="B7078" s="62" t="s">
        <v>40</v>
      </c>
      <c r="C7078" s="63">
        <v>7007.55</v>
      </c>
      <c r="D7078" s="64">
        <v>44880</v>
      </c>
      <c r="E7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79" spans="1:5" x14ac:dyDescent="0.45">
      <c r="A7079" s="61" t="s">
        <v>339</v>
      </c>
      <c r="B7079" s="62" t="s">
        <v>41</v>
      </c>
      <c r="C7079" s="63">
        <v>7364.59</v>
      </c>
      <c r="D7079" s="64">
        <v>44925</v>
      </c>
      <c r="E7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80" spans="1:5" x14ac:dyDescent="0.45">
      <c r="A7080" s="61" t="s">
        <v>339</v>
      </c>
      <c r="B7080" s="62" t="s">
        <v>42</v>
      </c>
      <c r="C7080" s="63">
        <v>6205.96</v>
      </c>
      <c r="D7080" s="64">
        <v>45140</v>
      </c>
      <c r="E7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81" spans="1:5" x14ac:dyDescent="0.45">
      <c r="A7081" s="61" t="s">
        <v>339</v>
      </c>
      <c r="B7081" s="62" t="s">
        <v>43</v>
      </c>
      <c r="C7081" s="63">
        <v>7849.49</v>
      </c>
      <c r="D7081" s="64">
        <v>45504</v>
      </c>
      <c r="E7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82" spans="1:5" x14ac:dyDescent="0.45">
      <c r="A7082" s="61" t="s">
        <v>339</v>
      </c>
      <c r="B7082" s="62" t="s">
        <v>44</v>
      </c>
      <c r="C7082" s="63">
        <v>7849.49</v>
      </c>
      <c r="D7082" s="64">
        <v>45877</v>
      </c>
      <c r="E7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83" spans="1:5" x14ac:dyDescent="0.45">
      <c r="A7083" s="61" t="s">
        <v>339</v>
      </c>
      <c r="B7083" s="62" t="s">
        <v>45</v>
      </c>
      <c r="C7083" s="63">
        <v>3486.36</v>
      </c>
      <c r="D7083" s="64">
        <v>45412</v>
      </c>
      <c r="E7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84" spans="1:5" x14ac:dyDescent="0.45">
      <c r="A7084" s="61" t="s">
        <v>339</v>
      </c>
      <c r="B7084" s="62" t="s">
        <v>66</v>
      </c>
      <c r="C7084" s="63">
        <v>2494.73</v>
      </c>
      <c r="D7084" s="64">
        <v>44985</v>
      </c>
      <c r="E7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85" spans="1:5" x14ac:dyDescent="0.45">
      <c r="A7085" s="61" t="s">
        <v>339</v>
      </c>
      <c r="B7085" s="62" t="s">
        <v>68</v>
      </c>
      <c r="C7085" s="63">
        <v>5820.26</v>
      </c>
      <c r="D7085" s="64">
        <v>44985</v>
      </c>
      <c r="E7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86" spans="1:5" x14ac:dyDescent="0.45">
      <c r="A7086" s="61" t="s">
        <v>339</v>
      </c>
      <c r="B7086" s="62" t="s">
        <v>70</v>
      </c>
      <c r="C7086" s="63">
        <v>4378.8999999999996</v>
      </c>
      <c r="D7086" s="64">
        <v>45127</v>
      </c>
      <c r="E7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087" spans="1:5" x14ac:dyDescent="0.45">
      <c r="A7087" s="61" t="s">
        <v>339</v>
      </c>
      <c r="B7087" s="62" t="s">
        <v>72</v>
      </c>
      <c r="C7087" s="63">
        <v>6861.17</v>
      </c>
      <c r="D7087" s="64">
        <v>45488</v>
      </c>
      <c r="E7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088" spans="1:5" x14ac:dyDescent="0.45">
      <c r="A7088" s="61" t="s">
        <v>339</v>
      </c>
      <c r="B7088" s="62" t="s">
        <v>74</v>
      </c>
      <c r="C7088" s="63">
        <v>7591.66</v>
      </c>
      <c r="D7088" s="64">
        <v>45853</v>
      </c>
      <c r="E7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89" spans="1:5" x14ac:dyDescent="0.45">
      <c r="A7089" s="61" t="s">
        <v>339</v>
      </c>
      <c r="B7089" s="62" t="s">
        <v>76</v>
      </c>
      <c r="C7089" s="63">
        <v>990.22</v>
      </c>
      <c r="D7089" s="64">
        <v>45853</v>
      </c>
      <c r="E7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0" spans="1:5" x14ac:dyDescent="0.45">
      <c r="A7090" s="61" t="s">
        <v>339</v>
      </c>
      <c r="B7090" s="62" t="s">
        <v>78</v>
      </c>
      <c r="C7090" s="63">
        <v>942</v>
      </c>
      <c r="D7090" s="64">
        <v>45853</v>
      </c>
      <c r="E7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1" spans="1:5" x14ac:dyDescent="0.45">
      <c r="A7091" s="61" t="s">
        <v>339</v>
      </c>
      <c r="B7091" s="62" t="s">
        <v>80</v>
      </c>
      <c r="C7091" s="63">
        <v>1891.17</v>
      </c>
      <c r="D7091" s="64">
        <v>45541</v>
      </c>
      <c r="E7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2" spans="1:5" x14ac:dyDescent="0.45">
      <c r="A7092" s="61" t="s">
        <v>339</v>
      </c>
      <c r="B7092" s="62" t="s">
        <v>81</v>
      </c>
      <c r="C7092" s="63">
        <v>2379.65</v>
      </c>
      <c r="D7092" s="64">
        <v>45519</v>
      </c>
      <c r="E7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3" spans="1:5" x14ac:dyDescent="0.45">
      <c r="A7093" s="61" t="s">
        <v>339</v>
      </c>
      <c r="B7093" s="62" t="s">
        <v>83</v>
      </c>
      <c r="C7093" s="63">
        <v>2307.13</v>
      </c>
      <c r="D7093" s="64">
        <v>45519</v>
      </c>
      <c r="E7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4" spans="1:5" x14ac:dyDescent="0.45">
      <c r="A7094" s="61" t="s">
        <v>339</v>
      </c>
      <c r="B7094" s="62" t="s">
        <v>85</v>
      </c>
      <c r="C7094" s="63">
        <v>2307.13</v>
      </c>
      <c r="D7094" s="64">
        <v>45877</v>
      </c>
      <c r="E7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095" spans="1:5" x14ac:dyDescent="0.45">
      <c r="A7095" s="61" t="s">
        <v>339</v>
      </c>
      <c r="B7095" s="62" t="s">
        <v>87</v>
      </c>
      <c r="C7095" s="63">
        <v>3513.13</v>
      </c>
      <c r="D7095" s="64">
        <v>45519</v>
      </c>
      <c r="E7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6" spans="1:5" x14ac:dyDescent="0.45">
      <c r="A7096" s="61" t="s">
        <v>339</v>
      </c>
      <c r="B7096" s="62" t="s">
        <v>89</v>
      </c>
      <c r="C7096" s="63">
        <v>2318.9</v>
      </c>
      <c r="D7096" s="64">
        <v>45519</v>
      </c>
      <c r="E7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7" spans="1:5" x14ac:dyDescent="0.45">
      <c r="A7097" s="61" t="s">
        <v>339</v>
      </c>
      <c r="B7097" s="62" t="s">
        <v>91</v>
      </c>
      <c r="C7097" s="63">
        <v>2318.9</v>
      </c>
      <c r="D7097" s="64">
        <v>45762</v>
      </c>
      <c r="E7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8" spans="1:5" x14ac:dyDescent="0.45">
      <c r="A7098" s="61" t="s">
        <v>339</v>
      </c>
      <c r="B7098" s="62" t="s">
        <v>93</v>
      </c>
      <c r="C7098" s="63">
        <v>22051.72</v>
      </c>
      <c r="D7098" s="64">
        <v>45519</v>
      </c>
      <c r="E7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099" spans="1:5" x14ac:dyDescent="0.45">
      <c r="A7099" s="61" t="s">
        <v>339</v>
      </c>
      <c r="B7099" s="62" t="s">
        <v>95</v>
      </c>
      <c r="C7099" s="63">
        <v>296.39</v>
      </c>
      <c r="D7099" s="64">
        <v>45961</v>
      </c>
      <c r="E7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00" spans="1:5" x14ac:dyDescent="0.45">
      <c r="A7100" s="61" t="s">
        <v>340</v>
      </c>
      <c r="B7100" s="62" t="s">
        <v>53</v>
      </c>
      <c r="C7100" s="63">
        <v>711883.72</v>
      </c>
      <c r="D7100" s="64">
        <v>45519</v>
      </c>
      <c r="E7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01" spans="1:5" x14ac:dyDescent="0.45">
      <c r="A7101" s="61" t="s">
        <v>340</v>
      </c>
      <c r="B7101" s="62" t="s">
        <v>54</v>
      </c>
      <c r="C7101" s="63">
        <v>186612.86</v>
      </c>
      <c r="D7101" s="64">
        <v>45519</v>
      </c>
      <c r="E7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02" spans="1:5" x14ac:dyDescent="0.45">
      <c r="A7102" s="61" t="s">
        <v>340</v>
      </c>
      <c r="B7102" s="62" t="s">
        <v>55</v>
      </c>
      <c r="C7102" s="63">
        <v>558075.19999999995</v>
      </c>
      <c r="D7102" s="64">
        <v>45519</v>
      </c>
      <c r="E7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03" spans="1:5" x14ac:dyDescent="0.45">
      <c r="A7103" s="61" t="s">
        <v>340</v>
      </c>
      <c r="B7103" s="62" t="s">
        <v>56</v>
      </c>
      <c r="C7103" s="63">
        <v>146293.56</v>
      </c>
      <c r="D7103" s="64">
        <v>45519</v>
      </c>
      <c r="E7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04" spans="1:5" x14ac:dyDescent="0.45">
      <c r="A7104" s="61" t="s">
        <v>340</v>
      </c>
      <c r="B7104" s="62" t="s">
        <v>57</v>
      </c>
      <c r="C7104" s="63">
        <v>1115266.1000000001</v>
      </c>
      <c r="D7104" s="64">
        <v>45877</v>
      </c>
      <c r="E7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05" spans="1:5" x14ac:dyDescent="0.45">
      <c r="A7105" s="61" t="s">
        <v>340</v>
      </c>
      <c r="B7105" s="62" t="s">
        <v>58</v>
      </c>
      <c r="C7105" s="63">
        <v>292355.32</v>
      </c>
      <c r="D7105" s="64">
        <v>45877</v>
      </c>
      <c r="E7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06" spans="1:5" x14ac:dyDescent="0.45">
      <c r="A7106" s="61" t="s">
        <v>340</v>
      </c>
      <c r="B7106" s="62" t="s">
        <v>40</v>
      </c>
      <c r="C7106" s="63">
        <v>1665959.1</v>
      </c>
      <c r="D7106" s="64">
        <v>44880</v>
      </c>
      <c r="E7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07" spans="1:5" x14ac:dyDescent="0.45">
      <c r="A7107" s="61" t="s">
        <v>340</v>
      </c>
      <c r="B7107" s="62" t="s">
        <v>59</v>
      </c>
      <c r="C7107" s="63">
        <v>436713.72</v>
      </c>
      <c r="D7107" s="64">
        <v>44880</v>
      </c>
      <c r="E7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08" spans="1:5" x14ac:dyDescent="0.45">
      <c r="A7108" s="61" t="s">
        <v>340</v>
      </c>
      <c r="B7108" s="62" t="s">
        <v>41</v>
      </c>
      <c r="C7108" s="63">
        <v>1750841.8</v>
      </c>
      <c r="D7108" s="64">
        <v>44925</v>
      </c>
      <c r="E7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09" spans="1:5" x14ac:dyDescent="0.45">
      <c r="A7109" s="61" t="s">
        <v>340</v>
      </c>
      <c r="B7109" s="62" t="s">
        <v>60</v>
      </c>
      <c r="C7109" s="63">
        <v>458964.83</v>
      </c>
      <c r="D7109" s="64">
        <v>44925</v>
      </c>
      <c r="E7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10" spans="1:5" x14ac:dyDescent="0.45">
      <c r="A7110" s="61" t="s">
        <v>340</v>
      </c>
      <c r="B7110" s="62" t="s">
        <v>42</v>
      </c>
      <c r="C7110" s="63">
        <v>1475392.63</v>
      </c>
      <c r="D7110" s="64">
        <v>45140</v>
      </c>
      <c r="E7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1" spans="1:5" x14ac:dyDescent="0.45">
      <c r="A7111" s="61" t="s">
        <v>340</v>
      </c>
      <c r="B7111" s="62" t="s">
        <v>61</v>
      </c>
      <c r="C7111" s="63">
        <v>386758.71</v>
      </c>
      <c r="D7111" s="64">
        <v>45140</v>
      </c>
      <c r="E7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2" spans="1:5" x14ac:dyDescent="0.45">
      <c r="A7112" s="61" t="s">
        <v>340</v>
      </c>
      <c r="B7112" s="62" t="s">
        <v>43</v>
      </c>
      <c r="C7112" s="63">
        <v>1866121.72</v>
      </c>
      <c r="D7112" s="64">
        <v>45504</v>
      </c>
      <c r="E7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3" spans="1:5" x14ac:dyDescent="0.45">
      <c r="A7113" s="61" t="s">
        <v>340</v>
      </c>
      <c r="B7113" s="62" t="s">
        <v>63</v>
      </c>
      <c r="C7113" s="63">
        <v>351701.9</v>
      </c>
      <c r="D7113" s="64">
        <v>45504</v>
      </c>
      <c r="E7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4" spans="1:5" x14ac:dyDescent="0.45">
      <c r="A7114" s="61" t="s">
        <v>340</v>
      </c>
      <c r="B7114" s="62" t="s">
        <v>44</v>
      </c>
      <c r="C7114" s="63">
        <v>1866121.72</v>
      </c>
      <c r="D7114" s="64">
        <v>45877</v>
      </c>
      <c r="E7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15" spans="1:5" x14ac:dyDescent="0.45">
      <c r="A7115" s="61" t="s">
        <v>340</v>
      </c>
      <c r="B7115" s="62" t="s">
        <v>64</v>
      </c>
      <c r="C7115" s="63">
        <v>489184.25</v>
      </c>
      <c r="D7115" s="64">
        <v>45877</v>
      </c>
      <c r="E7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16" spans="1:5" x14ac:dyDescent="0.45">
      <c r="A7116" s="61" t="s">
        <v>340</v>
      </c>
      <c r="B7116" s="62" t="s">
        <v>45</v>
      </c>
      <c r="C7116" s="63">
        <v>828839.46</v>
      </c>
      <c r="D7116" s="64">
        <v>45412</v>
      </c>
      <c r="E7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7" spans="1:5" x14ac:dyDescent="0.45">
      <c r="A7117" s="61" t="s">
        <v>340</v>
      </c>
      <c r="B7117" s="62" t="s">
        <v>65</v>
      </c>
      <c r="C7117" s="63">
        <v>217271.58</v>
      </c>
      <c r="D7117" s="64">
        <v>45412</v>
      </c>
      <c r="E7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18" spans="1:5" x14ac:dyDescent="0.45">
      <c r="A7118" s="61" t="s">
        <v>340</v>
      </c>
      <c r="B7118" s="62" t="s">
        <v>66</v>
      </c>
      <c r="C7118" s="63">
        <v>593092.15</v>
      </c>
      <c r="D7118" s="64">
        <v>44985</v>
      </c>
      <c r="E7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19" spans="1:5" x14ac:dyDescent="0.45">
      <c r="A7119" s="61" t="s">
        <v>340</v>
      </c>
      <c r="B7119" s="62" t="s">
        <v>67</v>
      </c>
      <c r="C7119" s="63">
        <v>155472.89000000001</v>
      </c>
      <c r="D7119" s="64">
        <v>44985</v>
      </c>
      <c r="E7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20" spans="1:5" x14ac:dyDescent="0.45">
      <c r="A7120" s="61" t="s">
        <v>340</v>
      </c>
      <c r="B7120" s="62" t="s">
        <v>68</v>
      </c>
      <c r="C7120" s="63">
        <v>1383695.97</v>
      </c>
      <c r="D7120" s="64">
        <v>44985</v>
      </c>
      <c r="E7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21" spans="1:5" x14ac:dyDescent="0.45">
      <c r="A7121" s="61" t="s">
        <v>340</v>
      </c>
      <c r="B7121" s="62" t="s">
        <v>69</v>
      </c>
      <c r="C7121" s="63">
        <v>362721.4</v>
      </c>
      <c r="D7121" s="64">
        <v>44985</v>
      </c>
      <c r="E7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22" spans="1:5" x14ac:dyDescent="0.45">
      <c r="A7122" s="61" t="s">
        <v>340</v>
      </c>
      <c r="B7122" s="62" t="s">
        <v>70</v>
      </c>
      <c r="C7122" s="63">
        <v>1041030.68</v>
      </c>
      <c r="D7122" s="64">
        <v>45127</v>
      </c>
      <c r="E7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23" spans="1:5" x14ac:dyDescent="0.45">
      <c r="A7123" s="61" t="s">
        <v>340</v>
      </c>
      <c r="B7123" s="62" t="s">
        <v>71</v>
      </c>
      <c r="C7123" s="63">
        <v>272895.28000000003</v>
      </c>
      <c r="D7123" s="64">
        <v>45127</v>
      </c>
      <c r="E7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24" spans="1:5" x14ac:dyDescent="0.45">
      <c r="A7124" s="61" t="s">
        <v>340</v>
      </c>
      <c r="B7124" s="62" t="s">
        <v>72</v>
      </c>
      <c r="C7124" s="63">
        <v>1631159.9</v>
      </c>
      <c r="D7124" s="64">
        <v>45488</v>
      </c>
      <c r="E7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25" spans="1:5" x14ac:dyDescent="0.45">
      <c r="A7125" s="61" t="s">
        <v>340</v>
      </c>
      <c r="B7125" s="62" t="s">
        <v>73</v>
      </c>
      <c r="C7125" s="63">
        <v>427591.47</v>
      </c>
      <c r="D7125" s="64">
        <v>45488</v>
      </c>
      <c r="E7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26" spans="1:5" x14ac:dyDescent="0.45">
      <c r="A7126" s="61" t="s">
        <v>340</v>
      </c>
      <c r="B7126" s="62" t="s">
        <v>74</v>
      </c>
      <c r="C7126" s="63">
        <v>1804825.2</v>
      </c>
      <c r="D7126" s="64">
        <v>45853</v>
      </c>
      <c r="E7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27" spans="1:5" x14ac:dyDescent="0.45">
      <c r="A7127" s="61" t="s">
        <v>340</v>
      </c>
      <c r="B7127" s="62" t="s">
        <v>75</v>
      </c>
      <c r="C7127" s="63">
        <v>473116.01</v>
      </c>
      <c r="D7127" s="64">
        <v>45853</v>
      </c>
      <c r="E7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28" spans="1:5" x14ac:dyDescent="0.45">
      <c r="A7128" s="61" t="s">
        <v>340</v>
      </c>
      <c r="B7128" s="62" t="s">
        <v>76</v>
      </c>
      <c r="C7128" s="63">
        <v>235412.78</v>
      </c>
      <c r="D7128" s="64">
        <v>45853</v>
      </c>
      <c r="E7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29" spans="1:5" x14ac:dyDescent="0.45">
      <c r="A7129" s="61" t="s">
        <v>340</v>
      </c>
      <c r="B7129" s="62" t="s">
        <v>77</v>
      </c>
      <c r="C7129" s="63">
        <v>61710.99</v>
      </c>
      <c r="D7129" s="64">
        <v>45853</v>
      </c>
      <c r="E7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0" spans="1:5" x14ac:dyDescent="0.45">
      <c r="A7130" s="61" t="s">
        <v>340</v>
      </c>
      <c r="B7130" s="62" t="s">
        <v>78</v>
      </c>
      <c r="C7130" s="63">
        <v>223949.4</v>
      </c>
      <c r="D7130" s="64">
        <v>45853</v>
      </c>
      <c r="E7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1" spans="1:5" x14ac:dyDescent="0.45">
      <c r="A7131" s="61" t="s">
        <v>340</v>
      </c>
      <c r="B7131" s="62" t="s">
        <v>79</v>
      </c>
      <c r="C7131" s="63">
        <v>58705.99</v>
      </c>
      <c r="D7131" s="64">
        <v>45853</v>
      </c>
      <c r="E7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2" spans="1:5" x14ac:dyDescent="0.45">
      <c r="A7132" s="61" t="s">
        <v>340</v>
      </c>
      <c r="B7132" s="62" t="s">
        <v>80</v>
      </c>
      <c r="C7132" s="63">
        <v>567462.44999999995</v>
      </c>
      <c r="D7132" s="64">
        <v>45541</v>
      </c>
      <c r="E7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3" spans="1:5" x14ac:dyDescent="0.45">
      <c r="A7133" s="61" t="s">
        <v>340</v>
      </c>
      <c r="B7133" s="62" t="s">
        <v>87</v>
      </c>
      <c r="C7133" s="63">
        <v>835202.94</v>
      </c>
      <c r="D7133" s="64">
        <v>45519</v>
      </c>
      <c r="E7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4" spans="1:5" x14ac:dyDescent="0.45">
      <c r="A7134" s="61" t="s">
        <v>340</v>
      </c>
      <c r="B7134" s="62" t="s">
        <v>88</v>
      </c>
      <c r="C7134" s="63">
        <v>218939.7</v>
      </c>
      <c r="D7134" s="64">
        <v>45519</v>
      </c>
      <c r="E7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5" spans="1:5" x14ac:dyDescent="0.45">
      <c r="A7135" s="61" t="s">
        <v>340</v>
      </c>
      <c r="B7135" s="62" t="s">
        <v>89</v>
      </c>
      <c r="C7135" s="63">
        <v>551289.74</v>
      </c>
      <c r="D7135" s="64">
        <v>45519</v>
      </c>
      <c r="E7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6" spans="1:5" x14ac:dyDescent="0.45">
      <c r="A7136" s="61" t="s">
        <v>340</v>
      </c>
      <c r="B7136" s="62" t="s">
        <v>90</v>
      </c>
      <c r="C7136" s="63">
        <v>144514.82999999999</v>
      </c>
      <c r="D7136" s="64">
        <v>45519</v>
      </c>
      <c r="E7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7" spans="1:5" x14ac:dyDescent="0.45">
      <c r="A7137" s="61" t="s">
        <v>340</v>
      </c>
      <c r="B7137" s="62" t="s">
        <v>91</v>
      </c>
      <c r="C7137" s="63">
        <v>551289.74</v>
      </c>
      <c r="D7137" s="64">
        <v>45762</v>
      </c>
      <c r="E7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8" spans="1:5" x14ac:dyDescent="0.45">
      <c r="A7138" s="61" t="s">
        <v>340</v>
      </c>
      <c r="B7138" s="62" t="s">
        <v>92</v>
      </c>
      <c r="C7138" s="63">
        <v>144514.82999999999</v>
      </c>
      <c r="D7138" s="64">
        <v>45762</v>
      </c>
      <c r="E7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39" spans="1:5" x14ac:dyDescent="0.45">
      <c r="A7139" s="61" t="s">
        <v>340</v>
      </c>
      <c r="B7139" s="62" t="s">
        <v>93</v>
      </c>
      <c r="C7139" s="63">
        <v>5242526.59</v>
      </c>
      <c r="D7139" s="64">
        <v>45519</v>
      </c>
      <c r="E7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0" spans="1:5" x14ac:dyDescent="0.45">
      <c r="A7140" s="61" t="s">
        <v>340</v>
      </c>
      <c r="B7140" s="62" t="s">
        <v>94</v>
      </c>
      <c r="C7140" s="63">
        <v>1374273.41</v>
      </c>
      <c r="D7140" s="64">
        <v>45519</v>
      </c>
      <c r="E7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1" spans="1:5" x14ac:dyDescent="0.45">
      <c r="A7141" s="61" t="s">
        <v>340</v>
      </c>
      <c r="B7141" s="62" t="s">
        <v>95</v>
      </c>
      <c r="C7141" s="63">
        <v>70464.070000000007</v>
      </c>
      <c r="D7141" s="64">
        <v>45961</v>
      </c>
      <c r="E7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42" spans="1:5" x14ac:dyDescent="0.45">
      <c r="A7142" s="61" t="s">
        <v>340</v>
      </c>
      <c r="B7142" s="62" t="s">
        <v>96</v>
      </c>
      <c r="C7142" s="63">
        <v>18471.419999999998</v>
      </c>
      <c r="D7142" s="64">
        <v>45961</v>
      </c>
      <c r="E7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43" spans="1:5" x14ac:dyDescent="0.45">
      <c r="A7143" s="61" t="s">
        <v>341</v>
      </c>
      <c r="B7143" s="62" t="s">
        <v>47</v>
      </c>
      <c r="C7143" s="63">
        <v>3691.48</v>
      </c>
      <c r="D7143" s="64">
        <v>45519</v>
      </c>
      <c r="E7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4" spans="1:5" x14ac:dyDescent="0.45">
      <c r="A7144" s="61" t="s">
        <v>341</v>
      </c>
      <c r="B7144" s="62" t="s">
        <v>49</v>
      </c>
      <c r="C7144" s="63">
        <v>3569.8</v>
      </c>
      <c r="D7144" s="64">
        <v>45519</v>
      </c>
      <c r="E7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5" spans="1:5" x14ac:dyDescent="0.45">
      <c r="A7145" s="61" t="s">
        <v>341</v>
      </c>
      <c r="B7145" s="62" t="s">
        <v>51</v>
      </c>
      <c r="C7145" s="63">
        <v>3569.8</v>
      </c>
      <c r="D7145" s="64">
        <v>45877</v>
      </c>
      <c r="E7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46" spans="1:5" x14ac:dyDescent="0.45">
      <c r="A7146" s="61" t="s">
        <v>341</v>
      </c>
      <c r="B7146" s="62" t="s">
        <v>53</v>
      </c>
      <c r="C7146" s="63">
        <v>4219.43</v>
      </c>
      <c r="D7146" s="64">
        <v>45519</v>
      </c>
      <c r="E7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7" spans="1:5" x14ac:dyDescent="0.45">
      <c r="A7147" s="61" t="s">
        <v>341</v>
      </c>
      <c r="B7147" s="62" t="s">
        <v>55</v>
      </c>
      <c r="C7147" s="63">
        <v>3307.78</v>
      </c>
      <c r="D7147" s="64">
        <v>45519</v>
      </c>
      <c r="E7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48" spans="1:5" x14ac:dyDescent="0.45">
      <c r="A7148" s="61" t="s">
        <v>341</v>
      </c>
      <c r="B7148" s="62" t="s">
        <v>57</v>
      </c>
      <c r="C7148" s="63">
        <v>6610.32</v>
      </c>
      <c r="D7148" s="64">
        <v>45877</v>
      </c>
      <c r="E7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49" spans="1:5" x14ac:dyDescent="0.45">
      <c r="A7149" s="61" t="s">
        <v>341</v>
      </c>
      <c r="B7149" s="62" t="s">
        <v>40</v>
      </c>
      <c r="C7149" s="63">
        <v>9874.35</v>
      </c>
      <c r="D7149" s="64">
        <v>44880</v>
      </c>
      <c r="E7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50" spans="1:5" x14ac:dyDescent="0.45">
      <c r="A7150" s="61" t="s">
        <v>341</v>
      </c>
      <c r="B7150" s="62" t="s">
        <v>41</v>
      </c>
      <c r="C7150" s="63">
        <v>10377.459999999999</v>
      </c>
      <c r="D7150" s="64">
        <v>44925</v>
      </c>
      <c r="E7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51" spans="1:5" x14ac:dyDescent="0.45">
      <c r="A7151" s="61" t="s">
        <v>341</v>
      </c>
      <c r="B7151" s="62" t="s">
        <v>42</v>
      </c>
      <c r="C7151" s="63">
        <v>8744.84</v>
      </c>
      <c r="D7151" s="64">
        <v>45139</v>
      </c>
      <c r="E7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52" spans="1:5" x14ac:dyDescent="0.45">
      <c r="A7152" s="61" t="s">
        <v>341</v>
      </c>
      <c r="B7152" s="62" t="s">
        <v>43</v>
      </c>
      <c r="C7152" s="63">
        <v>11060.74</v>
      </c>
      <c r="D7152" s="64">
        <v>45504</v>
      </c>
      <c r="E7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53" spans="1:5" x14ac:dyDescent="0.45">
      <c r="A7153" s="61" t="s">
        <v>341</v>
      </c>
      <c r="B7153" s="62" t="s">
        <v>44</v>
      </c>
      <c r="C7153" s="63">
        <v>11060.74</v>
      </c>
      <c r="D7153" s="64">
        <v>45877</v>
      </c>
      <c r="E7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54" spans="1:5" x14ac:dyDescent="0.45">
      <c r="A7154" s="61" t="s">
        <v>341</v>
      </c>
      <c r="B7154" s="62" t="s">
        <v>45</v>
      </c>
      <c r="C7154" s="63">
        <v>4912.6400000000003</v>
      </c>
      <c r="D7154" s="64">
        <v>45412</v>
      </c>
      <c r="E7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55" spans="1:5" x14ac:dyDescent="0.45">
      <c r="A7155" s="61" t="s">
        <v>341</v>
      </c>
      <c r="B7155" s="62" t="s">
        <v>66</v>
      </c>
      <c r="C7155" s="63">
        <v>3515.33</v>
      </c>
      <c r="D7155" s="64">
        <v>44985</v>
      </c>
      <c r="E7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56" spans="1:5" x14ac:dyDescent="0.45">
      <c r="A7156" s="61" t="s">
        <v>341</v>
      </c>
      <c r="B7156" s="62" t="s">
        <v>68</v>
      </c>
      <c r="C7156" s="63">
        <v>8201.34</v>
      </c>
      <c r="D7156" s="64">
        <v>44985</v>
      </c>
      <c r="E7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57" spans="1:5" x14ac:dyDescent="0.45">
      <c r="A7157" s="61" t="s">
        <v>341</v>
      </c>
      <c r="B7157" s="62" t="s">
        <v>70</v>
      </c>
      <c r="C7157" s="63">
        <v>6170.32</v>
      </c>
      <c r="D7157" s="64">
        <v>45127</v>
      </c>
      <c r="E7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58" spans="1:5" x14ac:dyDescent="0.45">
      <c r="A7158" s="61" t="s">
        <v>341</v>
      </c>
      <c r="B7158" s="62" t="s">
        <v>72</v>
      </c>
      <c r="C7158" s="63">
        <v>9668.09</v>
      </c>
      <c r="D7158" s="64">
        <v>45488</v>
      </c>
      <c r="E7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59" spans="1:5" x14ac:dyDescent="0.45">
      <c r="A7159" s="61" t="s">
        <v>341</v>
      </c>
      <c r="B7159" s="62" t="s">
        <v>74</v>
      </c>
      <c r="C7159" s="63">
        <v>10697.43</v>
      </c>
      <c r="D7159" s="64">
        <v>45853</v>
      </c>
      <c r="E7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0" spans="1:5" x14ac:dyDescent="0.45">
      <c r="A7160" s="61" t="s">
        <v>341</v>
      </c>
      <c r="B7160" s="62" t="s">
        <v>76</v>
      </c>
      <c r="C7160" s="63">
        <v>1395.32</v>
      </c>
      <c r="D7160" s="64">
        <v>45853</v>
      </c>
      <c r="E7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1" spans="1:5" x14ac:dyDescent="0.45">
      <c r="A7161" s="61" t="s">
        <v>341</v>
      </c>
      <c r="B7161" s="62" t="s">
        <v>78</v>
      </c>
      <c r="C7161" s="63">
        <v>1327.38</v>
      </c>
      <c r="D7161" s="64">
        <v>45853</v>
      </c>
      <c r="E7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2" spans="1:5" x14ac:dyDescent="0.45">
      <c r="A7162" s="61" t="s">
        <v>341</v>
      </c>
      <c r="B7162" s="62" t="s">
        <v>80</v>
      </c>
      <c r="C7162" s="63">
        <v>2664.86</v>
      </c>
      <c r="D7162" s="64">
        <v>45546</v>
      </c>
      <c r="E7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3" spans="1:5" x14ac:dyDescent="0.45">
      <c r="A7163" s="61" t="s">
        <v>341</v>
      </c>
      <c r="B7163" s="62" t="s">
        <v>81</v>
      </c>
      <c r="C7163" s="63">
        <v>3353.17</v>
      </c>
      <c r="D7163" s="64">
        <v>45519</v>
      </c>
      <c r="E7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4" spans="1:5" x14ac:dyDescent="0.45">
      <c r="A7164" s="61" t="s">
        <v>341</v>
      </c>
      <c r="B7164" s="62" t="s">
        <v>83</v>
      </c>
      <c r="C7164" s="63">
        <v>3250.98</v>
      </c>
      <c r="D7164" s="64">
        <v>45519</v>
      </c>
      <c r="E7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5" spans="1:5" x14ac:dyDescent="0.45">
      <c r="A7165" s="61" t="s">
        <v>341</v>
      </c>
      <c r="B7165" s="62" t="s">
        <v>85</v>
      </c>
      <c r="C7165" s="63">
        <v>3250.98</v>
      </c>
      <c r="D7165" s="64">
        <v>45877</v>
      </c>
      <c r="E7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66" spans="1:5" x14ac:dyDescent="0.45">
      <c r="A7166" s="61" t="s">
        <v>341</v>
      </c>
      <c r="B7166" s="62" t="s">
        <v>87</v>
      </c>
      <c r="C7166" s="63">
        <v>4950.3500000000004</v>
      </c>
      <c r="D7166" s="64">
        <v>45519</v>
      </c>
      <c r="E7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7" spans="1:5" x14ac:dyDescent="0.45">
      <c r="A7167" s="61" t="s">
        <v>341</v>
      </c>
      <c r="B7167" s="62" t="s">
        <v>89</v>
      </c>
      <c r="C7167" s="63">
        <v>3267.56</v>
      </c>
      <c r="D7167" s="64">
        <v>45519</v>
      </c>
      <c r="E7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8" spans="1:5" x14ac:dyDescent="0.45">
      <c r="A7168" s="61" t="s">
        <v>341</v>
      </c>
      <c r="B7168" s="62" t="s">
        <v>91</v>
      </c>
      <c r="C7168" s="63">
        <v>3267.56</v>
      </c>
      <c r="D7168" s="64">
        <v>45762</v>
      </c>
      <c r="E7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69" spans="1:5" x14ac:dyDescent="0.45">
      <c r="A7169" s="61" t="s">
        <v>341</v>
      </c>
      <c r="B7169" s="62" t="s">
        <v>93</v>
      </c>
      <c r="C7169" s="63">
        <v>31073.119999999999</v>
      </c>
      <c r="D7169" s="64">
        <v>45519</v>
      </c>
      <c r="E7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0" spans="1:5" x14ac:dyDescent="0.45">
      <c r="A7170" s="61" t="s">
        <v>341</v>
      </c>
      <c r="B7170" s="62" t="s">
        <v>95</v>
      </c>
      <c r="C7170" s="63">
        <v>417.65</v>
      </c>
      <c r="D7170" s="64">
        <v>45961</v>
      </c>
      <c r="E7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71" spans="1:5" x14ac:dyDescent="0.45">
      <c r="A7171" s="61" t="s">
        <v>342</v>
      </c>
      <c r="B7171" s="62" t="s">
        <v>40</v>
      </c>
      <c r="C7171" s="63">
        <v>5744.15</v>
      </c>
      <c r="D7171" s="64">
        <v>44880</v>
      </c>
      <c r="E7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72" spans="1:5" x14ac:dyDescent="0.45">
      <c r="A7172" s="61" t="s">
        <v>342</v>
      </c>
      <c r="B7172" s="62" t="s">
        <v>41</v>
      </c>
      <c r="C7172" s="63">
        <v>6036.82</v>
      </c>
      <c r="D7172" s="64">
        <v>44925</v>
      </c>
      <c r="E7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73" spans="1:5" x14ac:dyDescent="0.45">
      <c r="A7173" s="61" t="s">
        <v>343</v>
      </c>
      <c r="B7173" s="62" t="s">
        <v>47</v>
      </c>
      <c r="C7173" s="63">
        <v>359280.13</v>
      </c>
      <c r="D7173" s="64">
        <v>45519</v>
      </c>
      <c r="E7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4" spans="1:5" x14ac:dyDescent="0.45">
      <c r="A7174" s="61" t="s">
        <v>343</v>
      </c>
      <c r="B7174" s="62" t="s">
        <v>48</v>
      </c>
      <c r="C7174" s="63">
        <v>94103.99</v>
      </c>
      <c r="D7174" s="64">
        <v>45519</v>
      </c>
      <c r="E7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5" spans="1:5" x14ac:dyDescent="0.45">
      <c r="A7175" s="61" t="s">
        <v>343</v>
      </c>
      <c r="B7175" s="62" t="s">
        <v>49</v>
      </c>
      <c r="C7175" s="63">
        <v>347436.57</v>
      </c>
      <c r="D7175" s="64">
        <v>45519</v>
      </c>
      <c r="E7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6" spans="1:5" x14ac:dyDescent="0.45">
      <c r="A7176" s="61" t="s">
        <v>343</v>
      </c>
      <c r="B7176" s="62" t="s">
        <v>50</v>
      </c>
      <c r="C7176" s="63">
        <v>91001.88</v>
      </c>
      <c r="D7176" s="64">
        <v>45519</v>
      </c>
      <c r="E7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77" spans="1:5" x14ac:dyDescent="0.45">
      <c r="A7177" s="61" t="s">
        <v>343</v>
      </c>
      <c r="B7177" s="62" t="s">
        <v>51</v>
      </c>
      <c r="C7177" s="63">
        <v>347436.57</v>
      </c>
      <c r="D7177" s="64">
        <v>45877</v>
      </c>
      <c r="E7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78" spans="1:5" x14ac:dyDescent="0.45">
      <c r="A7178" s="61" t="s">
        <v>343</v>
      </c>
      <c r="B7178" s="62" t="s">
        <v>52</v>
      </c>
      <c r="C7178" s="63">
        <v>91001.88</v>
      </c>
      <c r="D7178" s="64">
        <v>45877</v>
      </c>
      <c r="E7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79" spans="1:5" x14ac:dyDescent="0.45">
      <c r="A7179" s="61" t="s">
        <v>343</v>
      </c>
      <c r="B7179" s="62" t="s">
        <v>53</v>
      </c>
      <c r="C7179" s="63">
        <v>410662.8</v>
      </c>
      <c r="D7179" s="64">
        <v>45519</v>
      </c>
      <c r="E7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80" spans="1:5" x14ac:dyDescent="0.45">
      <c r="A7180" s="61" t="s">
        <v>343</v>
      </c>
      <c r="B7180" s="62" t="s">
        <v>54</v>
      </c>
      <c r="C7180" s="63">
        <v>103580.04</v>
      </c>
      <c r="D7180" s="64">
        <v>45519</v>
      </c>
      <c r="E7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81" spans="1:5" x14ac:dyDescent="0.45">
      <c r="A7181" s="61" t="s">
        <v>343</v>
      </c>
      <c r="B7181" s="62" t="s">
        <v>55</v>
      </c>
      <c r="C7181" s="63">
        <v>321935.62</v>
      </c>
      <c r="D7181" s="64">
        <v>45519</v>
      </c>
      <c r="E7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82" spans="1:5" x14ac:dyDescent="0.45">
      <c r="A7182" s="61" t="s">
        <v>343</v>
      </c>
      <c r="B7182" s="62" t="s">
        <v>56</v>
      </c>
      <c r="C7182" s="63">
        <v>81200.69</v>
      </c>
      <c r="D7182" s="64">
        <v>45519</v>
      </c>
      <c r="E7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183" spans="1:5" x14ac:dyDescent="0.45">
      <c r="A7183" s="61" t="s">
        <v>343</v>
      </c>
      <c r="B7183" s="62" t="s">
        <v>57</v>
      </c>
      <c r="C7183" s="63">
        <v>643361.11</v>
      </c>
      <c r="D7183" s="64">
        <v>45877</v>
      </c>
      <c r="E7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84" spans="1:5" x14ac:dyDescent="0.45">
      <c r="A7184" s="61" t="s">
        <v>343</v>
      </c>
      <c r="B7184" s="62" t="s">
        <v>58</v>
      </c>
      <c r="C7184" s="63">
        <v>162272.72</v>
      </c>
      <c r="D7184" s="64">
        <v>45877</v>
      </c>
      <c r="E7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85" spans="1:5" x14ac:dyDescent="0.45">
      <c r="A7185" s="61" t="s">
        <v>343</v>
      </c>
      <c r="B7185" s="62" t="s">
        <v>40</v>
      </c>
      <c r="C7185" s="63">
        <v>961038.16</v>
      </c>
      <c r="D7185" s="64">
        <v>44880</v>
      </c>
      <c r="E7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86" spans="1:5" x14ac:dyDescent="0.45">
      <c r="A7186" s="61" t="s">
        <v>343</v>
      </c>
      <c r="B7186" s="62" t="s">
        <v>59</v>
      </c>
      <c r="C7186" s="63">
        <v>242399.3</v>
      </c>
      <c r="D7186" s="64">
        <v>44880</v>
      </c>
      <c r="E7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87" spans="1:5" x14ac:dyDescent="0.45">
      <c r="A7187" s="61" t="s">
        <v>343</v>
      </c>
      <c r="B7187" s="62" t="s">
        <v>41</v>
      </c>
      <c r="C7187" s="63">
        <v>1010004.26</v>
      </c>
      <c r="D7187" s="64">
        <v>44925</v>
      </c>
      <c r="E7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88" spans="1:5" x14ac:dyDescent="0.45">
      <c r="A7188" s="61" t="s">
        <v>343</v>
      </c>
      <c r="B7188" s="62" t="s">
        <v>60</v>
      </c>
      <c r="C7188" s="63">
        <v>254749.85</v>
      </c>
      <c r="D7188" s="64">
        <v>44925</v>
      </c>
      <c r="E7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89" spans="1:5" x14ac:dyDescent="0.45">
      <c r="A7189" s="61" t="s">
        <v>343</v>
      </c>
      <c r="B7189" s="62" t="s">
        <v>42</v>
      </c>
      <c r="C7189" s="63">
        <v>851106.5</v>
      </c>
      <c r="D7189" s="64">
        <v>45140</v>
      </c>
      <c r="E7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0" spans="1:5" x14ac:dyDescent="0.45">
      <c r="A7190" s="61" t="s">
        <v>343</v>
      </c>
      <c r="B7190" s="62" t="s">
        <v>61</v>
      </c>
      <c r="C7190" s="63">
        <v>214671.62</v>
      </c>
      <c r="D7190" s="64">
        <v>45140</v>
      </c>
      <c r="E7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1" spans="1:5" x14ac:dyDescent="0.45">
      <c r="A7191" s="61" t="s">
        <v>343</v>
      </c>
      <c r="B7191" s="62" t="s">
        <v>43</v>
      </c>
      <c r="C7191" s="63">
        <v>1076505.54</v>
      </c>
      <c r="D7191" s="64">
        <v>45504</v>
      </c>
      <c r="E7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2" spans="1:5" x14ac:dyDescent="0.45">
      <c r="A7192" s="61" t="s">
        <v>343</v>
      </c>
      <c r="B7192" s="62" t="s">
        <v>63</v>
      </c>
      <c r="C7192" s="63">
        <v>195213.22</v>
      </c>
      <c r="D7192" s="64">
        <v>45504</v>
      </c>
      <c r="E7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3" spans="1:5" x14ac:dyDescent="0.45">
      <c r="A7193" s="61" t="s">
        <v>343</v>
      </c>
      <c r="B7193" s="62" t="s">
        <v>44</v>
      </c>
      <c r="C7193" s="63">
        <v>1076505.54</v>
      </c>
      <c r="D7193" s="64">
        <v>45877</v>
      </c>
      <c r="E7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94" spans="1:5" x14ac:dyDescent="0.45">
      <c r="A7194" s="61" t="s">
        <v>343</v>
      </c>
      <c r="B7194" s="62" t="s">
        <v>64</v>
      </c>
      <c r="C7194" s="63">
        <v>271523.23</v>
      </c>
      <c r="D7194" s="64">
        <v>45877</v>
      </c>
      <c r="E7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195" spans="1:5" x14ac:dyDescent="0.45">
      <c r="A7195" s="61" t="s">
        <v>343</v>
      </c>
      <c r="B7195" s="62" t="s">
        <v>45</v>
      </c>
      <c r="C7195" s="63">
        <v>478130.8</v>
      </c>
      <c r="D7195" s="64">
        <v>45412</v>
      </c>
      <c r="E7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6" spans="1:5" x14ac:dyDescent="0.45">
      <c r="A7196" s="61" t="s">
        <v>343</v>
      </c>
      <c r="B7196" s="62" t="s">
        <v>65</v>
      </c>
      <c r="C7196" s="63">
        <v>120597.26</v>
      </c>
      <c r="D7196" s="64">
        <v>45412</v>
      </c>
      <c r="E7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197" spans="1:5" x14ac:dyDescent="0.45">
      <c r="A7197" s="61" t="s">
        <v>343</v>
      </c>
      <c r="B7197" s="62" t="s">
        <v>66</v>
      </c>
      <c r="C7197" s="63">
        <v>360398.05</v>
      </c>
      <c r="D7197" s="64">
        <v>44985</v>
      </c>
      <c r="E7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98" spans="1:5" x14ac:dyDescent="0.45">
      <c r="A7198" s="61" t="s">
        <v>343</v>
      </c>
      <c r="B7198" s="62" t="s">
        <v>67</v>
      </c>
      <c r="C7198" s="63">
        <v>86295.71</v>
      </c>
      <c r="D7198" s="64">
        <v>44985</v>
      </c>
      <c r="E7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199" spans="1:5" x14ac:dyDescent="0.45">
      <c r="A7199" s="61" t="s">
        <v>343</v>
      </c>
      <c r="B7199" s="62" t="s">
        <v>68</v>
      </c>
      <c r="C7199" s="63">
        <v>840815.9</v>
      </c>
      <c r="D7199" s="64">
        <v>44985</v>
      </c>
      <c r="E7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00" spans="1:5" x14ac:dyDescent="0.45">
      <c r="A7200" s="61" t="s">
        <v>343</v>
      </c>
      <c r="B7200" s="62" t="s">
        <v>69</v>
      </c>
      <c r="C7200" s="63">
        <v>201329.63</v>
      </c>
      <c r="D7200" s="64">
        <v>44985</v>
      </c>
      <c r="E7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01" spans="1:5" x14ac:dyDescent="0.45">
      <c r="A7201" s="61" t="s">
        <v>343</v>
      </c>
      <c r="B7201" s="62" t="s">
        <v>70</v>
      </c>
      <c r="C7201" s="63">
        <v>632592.11</v>
      </c>
      <c r="D7201" s="64">
        <v>45127</v>
      </c>
      <c r="E7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02" spans="1:5" x14ac:dyDescent="0.45">
      <c r="A7202" s="61" t="s">
        <v>343</v>
      </c>
      <c r="B7202" s="62" t="s">
        <v>71</v>
      </c>
      <c r="C7202" s="63">
        <v>151471.37</v>
      </c>
      <c r="D7202" s="64">
        <v>45127</v>
      </c>
      <c r="E7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03" spans="1:5" x14ac:dyDescent="0.45">
      <c r="A7203" s="61" t="s">
        <v>343</v>
      </c>
      <c r="B7203" s="62" t="s">
        <v>72</v>
      </c>
      <c r="C7203" s="63">
        <v>991189.7</v>
      </c>
      <c r="D7203" s="64">
        <v>45488</v>
      </c>
      <c r="E7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04" spans="1:5" x14ac:dyDescent="0.45">
      <c r="A7204" s="61" t="s">
        <v>343</v>
      </c>
      <c r="B7204" s="62" t="s">
        <v>73</v>
      </c>
      <c r="C7204" s="63">
        <v>237335.97</v>
      </c>
      <c r="D7204" s="64">
        <v>45488</v>
      </c>
      <c r="E7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05" spans="1:5" x14ac:dyDescent="0.45">
      <c r="A7205" s="61" t="s">
        <v>343</v>
      </c>
      <c r="B7205" s="62" t="s">
        <v>74</v>
      </c>
      <c r="C7205" s="63">
        <v>1096719.06</v>
      </c>
      <c r="D7205" s="64">
        <v>45853</v>
      </c>
      <c r="E7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06" spans="1:5" x14ac:dyDescent="0.45">
      <c r="A7206" s="61" t="s">
        <v>343</v>
      </c>
      <c r="B7206" s="62" t="s">
        <v>75</v>
      </c>
      <c r="C7206" s="63">
        <v>262604.5</v>
      </c>
      <c r="D7206" s="64">
        <v>45853</v>
      </c>
      <c r="E7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07" spans="1:5" x14ac:dyDescent="0.45">
      <c r="A7207" s="61" t="s">
        <v>343</v>
      </c>
      <c r="B7207" s="62" t="s">
        <v>76</v>
      </c>
      <c r="C7207" s="63">
        <v>135802.06</v>
      </c>
      <c r="D7207" s="64">
        <v>45853</v>
      </c>
      <c r="E7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08" spans="1:5" x14ac:dyDescent="0.45">
      <c r="A7208" s="61" t="s">
        <v>343</v>
      </c>
      <c r="B7208" s="62" t="s">
        <v>77</v>
      </c>
      <c r="C7208" s="63">
        <v>34252.879999999997</v>
      </c>
      <c r="D7208" s="64">
        <v>45853</v>
      </c>
      <c r="E7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09" spans="1:5" x14ac:dyDescent="0.45">
      <c r="A7209" s="61" t="s">
        <v>343</v>
      </c>
      <c r="B7209" s="62" t="s">
        <v>78</v>
      </c>
      <c r="C7209" s="63">
        <v>129189.19</v>
      </c>
      <c r="D7209" s="64">
        <v>45853</v>
      </c>
      <c r="E7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0" spans="1:5" x14ac:dyDescent="0.45">
      <c r="A7210" s="61" t="s">
        <v>343</v>
      </c>
      <c r="B7210" s="62" t="s">
        <v>79</v>
      </c>
      <c r="C7210" s="63">
        <v>32584.94</v>
      </c>
      <c r="D7210" s="64">
        <v>45853</v>
      </c>
      <c r="E7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1" spans="1:5" x14ac:dyDescent="0.45">
      <c r="A7211" s="61" t="s">
        <v>343</v>
      </c>
      <c r="B7211" s="62" t="s">
        <v>80</v>
      </c>
      <c r="C7211" s="63">
        <v>338623.79</v>
      </c>
      <c r="D7211" s="64">
        <v>45541</v>
      </c>
      <c r="E7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2" spans="1:5" x14ac:dyDescent="0.45">
      <c r="A7212" s="61" t="s">
        <v>343</v>
      </c>
      <c r="B7212" s="62" t="s">
        <v>81</v>
      </c>
      <c r="C7212" s="63">
        <v>326353.5</v>
      </c>
      <c r="D7212" s="64">
        <v>45792</v>
      </c>
      <c r="E7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3" spans="1:5" x14ac:dyDescent="0.45">
      <c r="A7213" s="61" t="s">
        <v>343</v>
      </c>
      <c r="B7213" s="62" t="s">
        <v>82</v>
      </c>
      <c r="C7213" s="63">
        <v>85479.72</v>
      </c>
      <c r="D7213" s="64">
        <v>45792</v>
      </c>
      <c r="E7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4" spans="1:5" x14ac:dyDescent="0.45">
      <c r="A7214" s="61" t="s">
        <v>343</v>
      </c>
      <c r="B7214" s="62" t="s">
        <v>83</v>
      </c>
      <c r="C7214" s="63">
        <v>316407.17</v>
      </c>
      <c r="D7214" s="64">
        <v>45792</v>
      </c>
      <c r="E7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5" spans="1:5" x14ac:dyDescent="0.45">
      <c r="A7215" s="61" t="s">
        <v>343</v>
      </c>
      <c r="B7215" s="62" t="s">
        <v>84</v>
      </c>
      <c r="C7215" s="63">
        <v>82874.539999999994</v>
      </c>
      <c r="D7215" s="64">
        <v>45792</v>
      </c>
      <c r="E7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6" spans="1:5" x14ac:dyDescent="0.45">
      <c r="A7216" s="61" t="s">
        <v>343</v>
      </c>
      <c r="B7216" s="62" t="s">
        <v>85</v>
      </c>
      <c r="C7216" s="63">
        <v>316407.17</v>
      </c>
      <c r="D7216" s="64">
        <v>45877</v>
      </c>
      <c r="E7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17" spans="1:5" x14ac:dyDescent="0.45">
      <c r="A7217" s="61" t="s">
        <v>343</v>
      </c>
      <c r="B7217" s="62" t="s">
        <v>86</v>
      </c>
      <c r="C7217" s="63">
        <v>82874.539999999994</v>
      </c>
      <c r="D7217" s="64">
        <v>45877</v>
      </c>
      <c r="E7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18" spans="1:5" x14ac:dyDescent="0.45">
      <c r="A7218" s="61" t="s">
        <v>343</v>
      </c>
      <c r="B7218" s="62" t="s">
        <v>87</v>
      </c>
      <c r="C7218" s="63">
        <v>481801.68</v>
      </c>
      <c r="D7218" s="64">
        <v>45519</v>
      </c>
      <c r="E7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19" spans="1:5" x14ac:dyDescent="0.45">
      <c r="A7219" s="61" t="s">
        <v>343</v>
      </c>
      <c r="B7219" s="62" t="s">
        <v>88</v>
      </c>
      <c r="C7219" s="63">
        <v>121523.16</v>
      </c>
      <c r="D7219" s="64">
        <v>45519</v>
      </c>
      <c r="E7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0" spans="1:5" x14ac:dyDescent="0.45">
      <c r="A7220" s="61" t="s">
        <v>343</v>
      </c>
      <c r="B7220" s="62" t="s">
        <v>89</v>
      </c>
      <c r="C7220" s="63">
        <v>318021.3</v>
      </c>
      <c r="D7220" s="64">
        <v>45519</v>
      </c>
      <c r="E7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1" spans="1:5" x14ac:dyDescent="0.45">
      <c r="A7221" s="61" t="s">
        <v>343</v>
      </c>
      <c r="B7221" s="62" t="s">
        <v>90</v>
      </c>
      <c r="C7221" s="63">
        <v>80213.399999999994</v>
      </c>
      <c r="D7221" s="64">
        <v>45519</v>
      </c>
      <c r="E7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2" spans="1:5" x14ac:dyDescent="0.45">
      <c r="A7222" s="61" t="s">
        <v>343</v>
      </c>
      <c r="B7222" s="62" t="s">
        <v>91</v>
      </c>
      <c r="C7222" s="63">
        <v>318021.3</v>
      </c>
      <c r="D7222" s="64">
        <v>45762</v>
      </c>
      <c r="E7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3" spans="1:5" x14ac:dyDescent="0.45">
      <c r="A7223" s="61" t="s">
        <v>343</v>
      </c>
      <c r="B7223" s="62" t="s">
        <v>92</v>
      </c>
      <c r="C7223" s="63">
        <v>80213.399999999994</v>
      </c>
      <c r="D7223" s="64">
        <v>45762</v>
      </c>
      <c r="E7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4" spans="1:5" x14ac:dyDescent="0.45">
      <c r="A7224" s="61" t="s">
        <v>343</v>
      </c>
      <c r="B7224" s="62" t="s">
        <v>93</v>
      </c>
      <c r="C7224" s="63">
        <v>3024244.8</v>
      </c>
      <c r="D7224" s="64">
        <v>45519</v>
      </c>
      <c r="E7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5" spans="1:5" x14ac:dyDescent="0.45">
      <c r="A7225" s="61" t="s">
        <v>343</v>
      </c>
      <c r="B7225" s="62" t="s">
        <v>94</v>
      </c>
      <c r="C7225" s="63">
        <v>762794.69</v>
      </c>
      <c r="D7225" s="64">
        <v>45519</v>
      </c>
      <c r="E7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6" spans="1:5" x14ac:dyDescent="0.45">
      <c r="A7226" s="61" t="s">
        <v>343</v>
      </c>
      <c r="B7226" s="62" t="s">
        <v>95</v>
      </c>
      <c r="C7226" s="63">
        <v>40648.46</v>
      </c>
      <c r="D7226" s="64">
        <v>45961</v>
      </c>
      <c r="E7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27" spans="1:5" x14ac:dyDescent="0.45">
      <c r="A7227" s="61" t="s">
        <v>343</v>
      </c>
      <c r="B7227" s="62" t="s">
        <v>96</v>
      </c>
      <c r="C7227" s="63">
        <v>10252.620000000001</v>
      </c>
      <c r="D7227" s="64">
        <v>45961</v>
      </c>
      <c r="E7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28" spans="1:5" x14ac:dyDescent="0.45">
      <c r="A7228" s="61" t="s">
        <v>344</v>
      </c>
      <c r="B7228" s="62" t="s">
        <v>47</v>
      </c>
      <c r="C7228" s="63">
        <v>60484.32</v>
      </c>
      <c r="D7228" s="64">
        <v>45519</v>
      </c>
      <c r="E7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29" spans="1:5" x14ac:dyDescent="0.45">
      <c r="A7229" s="61" t="s">
        <v>344</v>
      </c>
      <c r="B7229" s="62" t="s">
        <v>48</v>
      </c>
      <c r="C7229" s="63">
        <v>16464.91</v>
      </c>
      <c r="D7229" s="64">
        <v>45519</v>
      </c>
      <c r="E7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0" spans="1:5" x14ac:dyDescent="0.45">
      <c r="A7230" s="61" t="s">
        <v>344</v>
      </c>
      <c r="B7230" s="62" t="s">
        <v>49</v>
      </c>
      <c r="C7230" s="63">
        <v>58490.47</v>
      </c>
      <c r="D7230" s="64">
        <v>45519</v>
      </c>
      <c r="E7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1" spans="1:5" x14ac:dyDescent="0.45">
      <c r="A7231" s="61" t="s">
        <v>344</v>
      </c>
      <c r="B7231" s="62" t="s">
        <v>50</v>
      </c>
      <c r="C7231" s="63">
        <v>15922.15</v>
      </c>
      <c r="D7231" s="64">
        <v>45519</v>
      </c>
      <c r="E7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2" spans="1:5" x14ac:dyDescent="0.45">
      <c r="A7232" s="61" t="s">
        <v>344</v>
      </c>
      <c r="B7232" s="62" t="s">
        <v>51</v>
      </c>
      <c r="C7232" s="63">
        <v>58490.47</v>
      </c>
      <c r="D7232" s="64">
        <v>45877</v>
      </c>
      <c r="E7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33" spans="1:5" x14ac:dyDescent="0.45">
      <c r="A7233" s="61" t="s">
        <v>344</v>
      </c>
      <c r="B7233" s="62" t="s">
        <v>52</v>
      </c>
      <c r="C7233" s="63">
        <v>15922.15</v>
      </c>
      <c r="D7233" s="64">
        <v>45877</v>
      </c>
      <c r="E7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34" spans="1:5" x14ac:dyDescent="0.45">
      <c r="A7234" s="61" t="s">
        <v>344</v>
      </c>
      <c r="B7234" s="62" t="s">
        <v>53</v>
      </c>
      <c r="C7234" s="63">
        <v>69134.52</v>
      </c>
      <c r="D7234" s="64">
        <v>45519</v>
      </c>
      <c r="E7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5" spans="1:5" x14ac:dyDescent="0.45">
      <c r="A7235" s="61" t="s">
        <v>344</v>
      </c>
      <c r="B7235" s="62" t="s">
        <v>54</v>
      </c>
      <c r="C7235" s="63">
        <v>18122.89</v>
      </c>
      <c r="D7235" s="64">
        <v>45519</v>
      </c>
      <c r="E7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6" spans="1:5" x14ac:dyDescent="0.45">
      <c r="A7236" s="61" t="s">
        <v>344</v>
      </c>
      <c r="B7236" s="62" t="s">
        <v>55</v>
      </c>
      <c r="C7236" s="63">
        <v>54197.42</v>
      </c>
      <c r="D7236" s="64">
        <v>45519</v>
      </c>
      <c r="E7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7" spans="1:5" x14ac:dyDescent="0.45">
      <c r="A7237" s="61" t="s">
        <v>344</v>
      </c>
      <c r="B7237" s="62" t="s">
        <v>56</v>
      </c>
      <c r="C7237" s="63">
        <v>14207.29</v>
      </c>
      <c r="D7237" s="64">
        <v>45519</v>
      </c>
      <c r="E7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38" spans="1:5" x14ac:dyDescent="0.45">
      <c r="A7238" s="61" t="s">
        <v>344</v>
      </c>
      <c r="B7238" s="62" t="s">
        <v>57</v>
      </c>
      <c r="C7238" s="63">
        <v>108308.97</v>
      </c>
      <c r="D7238" s="64">
        <v>45877</v>
      </c>
      <c r="E7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39" spans="1:5" x14ac:dyDescent="0.45">
      <c r="A7239" s="61" t="s">
        <v>344</v>
      </c>
      <c r="B7239" s="62" t="s">
        <v>58</v>
      </c>
      <c r="C7239" s="63">
        <v>28392.06</v>
      </c>
      <c r="D7239" s="64">
        <v>45877</v>
      </c>
      <c r="E7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40" spans="1:5" x14ac:dyDescent="0.45">
      <c r="A7240" s="61" t="s">
        <v>344</v>
      </c>
      <c r="B7240" s="62" t="s">
        <v>40</v>
      </c>
      <c r="C7240" s="63">
        <v>161789.47</v>
      </c>
      <c r="D7240" s="64">
        <v>44880</v>
      </c>
      <c r="E7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41" spans="1:5" x14ac:dyDescent="0.45">
      <c r="A7241" s="61" t="s">
        <v>344</v>
      </c>
      <c r="B7241" s="62" t="s">
        <v>59</v>
      </c>
      <c r="C7241" s="63">
        <v>36285.379999999997</v>
      </c>
      <c r="D7241" s="64">
        <v>44880</v>
      </c>
      <c r="E7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42" spans="1:5" x14ac:dyDescent="0.45">
      <c r="A7242" s="61" t="s">
        <v>344</v>
      </c>
      <c r="B7242" s="62" t="s">
        <v>41</v>
      </c>
      <c r="C7242" s="63">
        <v>170032.84</v>
      </c>
      <c r="D7242" s="64">
        <v>44925</v>
      </c>
      <c r="E7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43" spans="1:5" x14ac:dyDescent="0.45">
      <c r="A7243" s="61" t="s">
        <v>344</v>
      </c>
      <c r="B7243" s="62" t="s">
        <v>60</v>
      </c>
      <c r="C7243" s="63">
        <v>38134.17</v>
      </c>
      <c r="D7243" s="64">
        <v>44925</v>
      </c>
      <c r="E7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44" spans="1:5" x14ac:dyDescent="0.45">
      <c r="A7244" s="61" t="s">
        <v>344</v>
      </c>
      <c r="B7244" s="62" t="s">
        <v>42</v>
      </c>
      <c r="C7244" s="63">
        <v>143282.62</v>
      </c>
      <c r="D7244" s="64">
        <v>45140</v>
      </c>
      <c r="E7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45" spans="1:5" x14ac:dyDescent="0.45">
      <c r="A7245" s="61" t="s">
        <v>344</v>
      </c>
      <c r="B7245" s="62" t="s">
        <v>61</v>
      </c>
      <c r="C7245" s="63">
        <v>32134.76</v>
      </c>
      <c r="D7245" s="64">
        <v>45140</v>
      </c>
      <c r="E7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46" spans="1:5" x14ac:dyDescent="0.45">
      <c r="A7246" s="61" t="s">
        <v>344</v>
      </c>
      <c r="B7246" s="62" t="s">
        <v>43</v>
      </c>
      <c r="C7246" s="63">
        <v>181228.24</v>
      </c>
      <c r="D7246" s="64">
        <v>45504</v>
      </c>
      <c r="E7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47" spans="1:5" x14ac:dyDescent="0.45">
      <c r="A7247" s="61" t="s">
        <v>344</v>
      </c>
      <c r="B7247" s="62" t="s">
        <v>63</v>
      </c>
      <c r="C7247" s="63">
        <v>27693.99</v>
      </c>
      <c r="D7247" s="64">
        <v>45504</v>
      </c>
      <c r="E7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48" spans="1:5" x14ac:dyDescent="0.45">
      <c r="A7248" s="61" t="s">
        <v>344</v>
      </c>
      <c r="B7248" s="62" t="s">
        <v>44</v>
      </c>
      <c r="C7248" s="63">
        <v>181228.24</v>
      </c>
      <c r="D7248" s="64">
        <v>45877</v>
      </c>
      <c r="E7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49" spans="1:5" x14ac:dyDescent="0.45">
      <c r="A7249" s="61" t="s">
        <v>344</v>
      </c>
      <c r="B7249" s="62" t="s">
        <v>64</v>
      </c>
      <c r="C7249" s="63">
        <v>40645.019999999997</v>
      </c>
      <c r="D7249" s="64">
        <v>45877</v>
      </c>
      <c r="E7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50" spans="1:5" x14ac:dyDescent="0.45">
      <c r="A7250" s="61" t="s">
        <v>344</v>
      </c>
      <c r="B7250" s="62" t="s">
        <v>45</v>
      </c>
      <c r="C7250" s="63">
        <v>80492.67</v>
      </c>
      <c r="D7250" s="64">
        <v>45412</v>
      </c>
      <c r="E7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51" spans="1:5" x14ac:dyDescent="0.45">
      <c r="A7251" s="61" t="s">
        <v>344</v>
      </c>
      <c r="B7251" s="62" t="s">
        <v>65</v>
      </c>
      <c r="C7251" s="63">
        <v>18052.52</v>
      </c>
      <c r="D7251" s="64">
        <v>45412</v>
      </c>
      <c r="E7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52" spans="1:5" x14ac:dyDescent="0.45">
      <c r="A7252" s="61" t="s">
        <v>344</v>
      </c>
      <c r="B7252" s="62" t="s">
        <v>66</v>
      </c>
      <c r="C7252" s="63">
        <v>57598.09</v>
      </c>
      <c r="D7252" s="64">
        <v>44985</v>
      </c>
      <c r="E7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3" spans="1:5" x14ac:dyDescent="0.45">
      <c r="A7253" s="61" t="s">
        <v>344</v>
      </c>
      <c r="B7253" s="62" t="s">
        <v>67</v>
      </c>
      <c r="C7253" s="63">
        <v>15098.74</v>
      </c>
      <c r="D7253" s="64">
        <v>44985</v>
      </c>
      <c r="E7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4" spans="1:5" x14ac:dyDescent="0.45">
      <c r="A7254" s="61" t="s">
        <v>344</v>
      </c>
      <c r="B7254" s="62" t="s">
        <v>68</v>
      </c>
      <c r="C7254" s="63">
        <v>134377.51</v>
      </c>
      <c r="D7254" s="64">
        <v>44985</v>
      </c>
      <c r="E7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5" spans="1:5" x14ac:dyDescent="0.45">
      <c r="A7255" s="61" t="s">
        <v>344</v>
      </c>
      <c r="B7255" s="62" t="s">
        <v>69</v>
      </c>
      <c r="C7255" s="63">
        <v>35225.660000000003</v>
      </c>
      <c r="D7255" s="64">
        <v>44985</v>
      </c>
      <c r="E7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6" spans="1:5" x14ac:dyDescent="0.45">
      <c r="A7256" s="61" t="s">
        <v>344</v>
      </c>
      <c r="B7256" s="62" t="s">
        <v>70</v>
      </c>
      <c r="C7256" s="63">
        <v>101099.6</v>
      </c>
      <c r="D7256" s="64">
        <v>45127</v>
      </c>
      <c r="E7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7" spans="1:5" x14ac:dyDescent="0.45">
      <c r="A7257" s="61" t="s">
        <v>344</v>
      </c>
      <c r="B7257" s="62" t="s">
        <v>71</v>
      </c>
      <c r="C7257" s="63">
        <v>26502.2</v>
      </c>
      <c r="D7257" s="64">
        <v>45127</v>
      </c>
      <c r="E7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58" spans="1:5" x14ac:dyDescent="0.45">
      <c r="A7258" s="61" t="s">
        <v>344</v>
      </c>
      <c r="B7258" s="62" t="s">
        <v>72</v>
      </c>
      <c r="C7258" s="63">
        <v>158409.95000000001</v>
      </c>
      <c r="D7258" s="64">
        <v>45488</v>
      </c>
      <c r="E7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59" spans="1:5" x14ac:dyDescent="0.45">
      <c r="A7259" s="61" t="s">
        <v>344</v>
      </c>
      <c r="B7259" s="62" t="s">
        <v>73</v>
      </c>
      <c r="C7259" s="63">
        <v>35527.449999999997</v>
      </c>
      <c r="D7259" s="64">
        <v>45488</v>
      </c>
      <c r="E7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60" spans="1:5" x14ac:dyDescent="0.45">
      <c r="A7260" s="61" t="s">
        <v>344</v>
      </c>
      <c r="B7260" s="62" t="s">
        <v>74</v>
      </c>
      <c r="C7260" s="63">
        <v>175275.44</v>
      </c>
      <c r="D7260" s="64">
        <v>45853</v>
      </c>
      <c r="E7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1" spans="1:5" x14ac:dyDescent="0.45">
      <c r="A7261" s="61" t="s">
        <v>344</v>
      </c>
      <c r="B7261" s="62" t="s">
        <v>75</v>
      </c>
      <c r="C7261" s="63">
        <v>39309.96</v>
      </c>
      <c r="D7261" s="64">
        <v>45853</v>
      </c>
      <c r="E7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2" spans="1:5" x14ac:dyDescent="0.45">
      <c r="A7262" s="61" t="s">
        <v>344</v>
      </c>
      <c r="B7262" s="62" t="s">
        <v>76</v>
      </c>
      <c r="C7262" s="63">
        <v>22862.09</v>
      </c>
      <c r="D7262" s="64">
        <v>45853</v>
      </c>
      <c r="E7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3" spans="1:5" x14ac:dyDescent="0.45">
      <c r="A7263" s="61" t="s">
        <v>344</v>
      </c>
      <c r="B7263" s="62" t="s">
        <v>77</v>
      </c>
      <c r="C7263" s="63">
        <v>5993.06</v>
      </c>
      <c r="D7263" s="64">
        <v>45853</v>
      </c>
      <c r="E7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4" spans="1:5" x14ac:dyDescent="0.45">
      <c r="A7264" s="61" t="s">
        <v>344</v>
      </c>
      <c r="B7264" s="62" t="s">
        <v>78</v>
      </c>
      <c r="C7264" s="63">
        <v>21748.83</v>
      </c>
      <c r="D7264" s="64">
        <v>45853</v>
      </c>
      <c r="E7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5" spans="1:5" x14ac:dyDescent="0.45">
      <c r="A7265" s="61" t="s">
        <v>344</v>
      </c>
      <c r="B7265" s="62" t="s">
        <v>79</v>
      </c>
      <c r="C7265" s="63">
        <v>5701.23</v>
      </c>
      <c r="D7265" s="64">
        <v>45853</v>
      </c>
      <c r="E7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6" spans="1:5" x14ac:dyDescent="0.45">
      <c r="A7266" s="61" t="s">
        <v>344</v>
      </c>
      <c r="B7266" s="62" t="s">
        <v>80</v>
      </c>
      <c r="C7266" s="63">
        <v>55109.06</v>
      </c>
      <c r="D7266" s="64">
        <v>45541</v>
      </c>
      <c r="E7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7" spans="1:5" x14ac:dyDescent="0.45">
      <c r="A7267" s="61" t="s">
        <v>344</v>
      </c>
      <c r="B7267" s="62" t="s">
        <v>81</v>
      </c>
      <c r="C7267" s="63">
        <v>54941.17</v>
      </c>
      <c r="D7267" s="64">
        <v>45519</v>
      </c>
      <c r="E7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8" spans="1:5" x14ac:dyDescent="0.45">
      <c r="A7268" s="61" t="s">
        <v>344</v>
      </c>
      <c r="B7268" s="62" t="s">
        <v>82</v>
      </c>
      <c r="C7268" s="63">
        <v>14955.97</v>
      </c>
      <c r="D7268" s="64">
        <v>45519</v>
      </c>
      <c r="E7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69" spans="1:5" x14ac:dyDescent="0.45">
      <c r="A7269" s="61" t="s">
        <v>344</v>
      </c>
      <c r="B7269" s="62" t="s">
        <v>83</v>
      </c>
      <c r="C7269" s="63">
        <v>53266.720000000001</v>
      </c>
      <c r="D7269" s="64">
        <v>45519</v>
      </c>
      <c r="E7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0" spans="1:5" x14ac:dyDescent="0.45">
      <c r="A7270" s="61" t="s">
        <v>344</v>
      </c>
      <c r="B7270" s="62" t="s">
        <v>84</v>
      </c>
      <c r="C7270" s="63">
        <v>14500.15</v>
      </c>
      <c r="D7270" s="64">
        <v>45519</v>
      </c>
      <c r="E7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1" spans="1:5" x14ac:dyDescent="0.45">
      <c r="A7271" s="61" t="s">
        <v>344</v>
      </c>
      <c r="B7271" s="62" t="s">
        <v>85</v>
      </c>
      <c r="C7271" s="63">
        <v>53266.720000000001</v>
      </c>
      <c r="D7271" s="64">
        <v>45877</v>
      </c>
      <c r="E7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72" spans="1:5" x14ac:dyDescent="0.45">
      <c r="A7272" s="61" t="s">
        <v>344</v>
      </c>
      <c r="B7272" s="62" t="s">
        <v>86</v>
      </c>
      <c r="C7272" s="63">
        <v>14500.15</v>
      </c>
      <c r="D7272" s="64">
        <v>45877</v>
      </c>
      <c r="E7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73" spans="1:5" x14ac:dyDescent="0.45">
      <c r="A7273" s="61" t="s">
        <v>344</v>
      </c>
      <c r="B7273" s="62" t="s">
        <v>87</v>
      </c>
      <c r="C7273" s="63">
        <v>81110.66</v>
      </c>
      <c r="D7273" s="64">
        <v>45519</v>
      </c>
      <c r="E7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4" spans="1:5" x14ac:dyDescent="0.45">
      <c r="A7274" s="61" t="s">
        <v>344</v>
      </c>
      <c r="B7274" s="62" t="s">
        <v>88</v>
      </c>
      <c r="C7274" s="63">
        <v>21262.31</v>
      </c>
      <c r="D7274" s="64">
        <v>45519</v>
      </c>
      <c r="E7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5" spans="1:5" x14ac:dyDescent="0.45">
      <c r="A7275" s="61" t="s">
        <v>344</v>
      </c>
      <c r="B7275" s="62" t="s">
        <v>89</v>
      </c>
      <c r="C7275" s="63">
        <v>53538.45</v>
      </c>
      <c r="D7275" s="64">
        <v>45519</v>
      </c>
      <c r="E7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6" spans="1:5" x14ac:dyDescent="0.45">
      <c r="A7276" s="61" t="s">
        <v>344</v>
      </c>
      <c r="B7276" s="62" t="s">
        <v>90</v>
      </c>
      <c r="C7276" s="63">
        <v>14034.54</v>
      </c>
      <c r="D7276" s="64">
        <v>45519</v>
      </c>
      <c r="E7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7" spans="1:5" x14ac:dyDescent="0.45">
      <c r="A7277" s="61" t="s">
        <v>344</v>
      </c>
      <c r="B7277" s="62" t="s">
        <v>91</v>
      </c>
      <c r="C7277" s="63">
        <v>53538.45</v>
      </c>
      <c r="D7277" s="64">
        <v>45762</v>
      </c>
      <c r="E7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8" spans="1:5" x14ac:dyDescent="0.45">
      <c r="A7278" s="61" t="s">
        <v>344</v>
      </c>
      <c r="B7278" s="62" t="s">
        <v>92</v>
      </c>
      <c r="C7278" s="63">
        <v>14034.54</v>
      </c>
      <c r="D7278" s="64">
        <v>45762</v>
      </c>
      <c r="E7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79" spans="1:5" x14ac:dyDescent="0.45">
      <c r="A7279" s="61" t="s">
        <v>344</v>
      </c>
      <c r="B7279" s="62" t="s">
        <v>93</v>
      </c>
      <c r="C7279" s="63">
        <v>509127.5</v>
      </c>
      <c r="D7279" s="64">
        <v>45519</v>
      </c>
      <c r="E7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0" spans="1:5" x14ac:dyDescent="0.45">
      <c r="A7280" s="61" t="s">
        <v>344</v>
      </c>
      <c r="B7280" s="62" t="s">
        <v>94</v>
      </c>
      <c r="C7280" s="63">
        <v>133462.44</v>
      </c>
      <c r="D7280" s="64">
        <v>45519</v>
      </c>
      <c r="E7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1" spans="1:5" x14ac:dyDescent="0.45">
      <c r="A7281" s="61" t="s">
        <v>344</v>
      </c>
      <c r="B7281" s="62" t="s">
        <v>95</v>
      </c>
      <c r="C7281" s="63">
        <v>6843.11</v>
      </c>
      <c r="D7281" s="64">
        <v>45961</v>
      </c>
      <c r="E7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82" spans="1:5" x14ac:dyDescent="0.45">
      <c r="A7282" s="61" t="s">
        <v>344</v>
      </c>
      <c r="B7282" s="62" t="s">
        <v>96</v>
      </c>
      <c r="C7282" s="63">
        <v>1793.85</v>
      </c>
      <c r="D7282" s="64">
        <v>45961</v>
      </c>
      <c r="E7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83" spans="1:5" x14ac:dyDescent="0.45">
      <c r="A7283" s="61" t="s">
        <v>345</v>
      </c>
      <c r="B7283" s="62" t="s">
        <v>47</v>
      </c>
      <c r="C7283" s="63">
        <v>8028.05</v>
      </c>
      <c r="D7283" s="64">
        <v>45519</v>
      </c>
      <c r="E7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4" spans="1:5" x14ac:dyDescent="0.45">
      <c r="A7284" s="61" t="s">
        <v>345</v>
      </c>
      <c r="B7284" s="62" t="s">
        <v>49</v>
      </c>
      <c r="C7284" s="63">
        <v>7763.41</v>
      </c>
      <c r="D7284" s="64">
        <v>45519</v>
      </c>
      <c r="E7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5" spans="1:5" x14ac:dyDescent="0.45">
      <c r="A7285" s="61" t="s">
        <v>345</v>
      </c>
      <c r="B7285" s="62" t="s">
        <v>51</v>
      </c>
      <c r="C7285" s="63">
        <v>7763.41</v>
      </c>
      <c r="D7285" s="64">
        <v>45877</v>
      </c>
      <c r="E7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86" spans="1:5" x14ac:dyDescent="0.45">
      <c r="A7286" s="61" t="s">
        <v>345</v>
      </c>
      <c r="B7286" s="62" t="s">
        <v>53</v>
      </c>
      <c r="C7286" s="63">
        <v>9176.19</v>
      </c>
      <c r="D7286" s="64">
        <v>45519</v>
      </c>
      <c r="E7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7" spans="1:5" x14ac:dyDescent="0.45">
      <c r="A7287" s="61" t="s">
        <v>345</v>
      </c>
      <c r="B7287" s="62" t="s">
        <v>55</v>
      </c>
      <c r="C7287" s="63">
        <v>7193.6</v>
      </c>
      <c r="D7287" s="64">
        <v>45519</v>
      </c>
      <c r="E7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288" spans="1:5" x14ac:dyDescent="0.45">
      <c r="A7288" s="61" t="s">
        <v>345</v>
      </c>
      <c r="B7288" s="62" t="s">
        <v>57</v>
      </c>
      <c r="C7288" s="63">
        <v>14375.79</v>
      </c>
      <c r="D7288" s="64">
        <v>45877</v>
      </c>
      <c r="E7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89" spans="1:5" x14ac:dyDescent="0.45">
      <c r="A7289" s="61" t="s">
        <v>345</v>
      </c>
      <c r="B7289" s="62" t="s">
        <v>40</v>
      </c>
      <c r="C7289" s="63">
        <v>21474.23</v>
      </c>
      <c r="D7289" s="64">
        <v>44880</v>
      </c>
      <c r="E7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90" spans="1:5" x14ac:dyDescent="0.45">
      <c r="A7290" s="61" t="s">
        <v>345</v>
      </c>
      <c r="B7290" s="62" t="s">
        <v>41</v>
      </c>
      <c r="C7290" s="63">
        <v>22568.37</v>
      </c>
      <c r="D7290" s="64">
        <v>44925</v>
      </c>
      <c r="E7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91" spans="1:5" x14ac:dyDescent="0.45">
      <c r="A7291" s="61" t="s">
        <v>345</v>
      </c>
      <c r="B7291" s="62" t="s">
        <v>42</v>
      </c>
      <c r="C7291" s="63">
        <v>19017.830000000002</v>
      </c>
      <c r="D7291" s="64">
        <v>45140</v>
      </c>
      <c r="E7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92" spans="1:5" x14ac:dyDescent="0.45">
      <c r="A7292" s="61" t="s">
        <v>345</v>
      </c>
      <c r="B7292" s="62" t="s">
        <v>43</v>
      </c>
      <c r="C7292" s="63">
        <v>24054.33</v>
      </c>
      <c r="D7292" s="64">
        <v>45504</v>
      </c>
      <c r="E7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93" spans="1:5" x14ac:dyDescent="0.45">
      <c r="A7293" s="61" t="s">
        <v>345</v>
      </c>
      <c r="B7293" s="62" t="s">
        <v>44</v>
      </c>
      <c r="C7293" s="63">
        <v>24054.33</v>
      </c>
      <c r="D7293" s="64">
        <v>45877</v>
      </c>
      <c r="E7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294" spans="1:5" x14ac:dyDescent="0.45">
      <c r="A7294" s="61" t="s">
        <v>345</v>
      </c>
      <c r="B7294" s="62" t="s">
        <v>45</v>
      </c>
      <c r="C7294" s="63">
        <v>10683.75</v>
      </c>
      <c r="D7294" s="64">
        <v>45412</v>
      </c>
      <c r="E7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95" spans="1:5" x14ac:dyDescent="0.45">
      <c r="A7295" s="61" t="s">
        <v>345</v>
      </c>
      <c r="B7295" s="62" t="s">
        <v>66</v>
      </c>
      <c r="C7295" s="63">
        <v>7644.96</v>
      </c>
      <c r="D7295" s="64">
        <v>44985</v>
      </c>
      <c r="E7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96" spans="1:5" x14ac:dyDescent="0.45">
      <c r="A7296" s="61" t="s">
        <v>345</v>
      </c>
      <c r="B7296" s="62" t="s">
        <v>68</v>
      </c>
      <c r="C7296" s="63">
        <v>17835.86</v>
      </c>
      <c r="D7296" s="64">
        <v>44985</v>
      </c>
      <c r="E7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97" spans="1:5" x14ac:dyDescent="0.45">
      <c r="A7297" s="61" t="s">
        <v>345</v>
      </c>
      <c r="B7297" s="62" t="s">
        <v>70</v>
      </c>
      <c r="C7297" s="63">
        <v>13418.9</v>
      </c>
      <c r="D7297" s="64">
        <v>45127</v>
      </c>
      <c r="E7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298" spans="1:5" x14ac:dyDescent="0.45">
      <c r="A7298" s="61" t="s">
        <v>345</v>
      </c>
      <c r="B7298" s="62" t="s">
        <v>72</v>
      </c>
      <c r="C7298" s="63">
        <v>21025.67</v>
      </c>
      <c r="D7298" s="64">
        <v>45488</v>
      </c>
      <c r="E7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299" spans="1:5" x14ac:dyDescent="0.45">
      <c r="A7299" s="61" t="s">
        <v>345</v>
      </c>
      <c r="B7299" s="62" t="s">
        <v>74</v>
      </c>
      <c r="C7299" s="63">
        <v>23264.22</v>
      </c>
      <c r="D7299" s="64">
        <v>45853</v>
      </c>
      <c r="E7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0" spans="1:5" x14ac:dyDescent="0.45">
      <c r="A7300" s="61" t="s">
        <v>345</v>
      </c>
      <c r="B7300" s="62" t="s">
        <v>76</v>
      </c>
      <c r="C7300" s="63">
        <v>3034.47</v>
      </c>
      <c r="D7300" s="64">
        <v>45853</v>
      </c>
      <c r="E7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1" spans="1:5" x14ac:dyDescent="0.45">
      <c r="A7301" s="61" t="s">
        <v>345</v>
      </c>
      <c r="B7301" s="62" t="s">
        <v>78</v>
      </c>
      <c r="C7301" s="63">
        <v>2886.71</v>
      </c>
      <c r="D7301" s="64">
        <v>45853</v>
      </c>
      <c r="E7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2" spans="1:5" x14ac:dyDescent="0.45">
      <c r="A7302" s="61" t="s">
        <v>345</v>
      </c>
      <c r="B7302" s="62" t="s">
        <v>80</v>
      </c>
      <c r="C7302" s="63">
        <v>5795.4</v>
      </c>
      <c r="D7302" s="64">
        <v>45541</v>
      </c>
      <c r="E7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3" spans="1:5" x14ac:dyDescent="0.45">
      <c r="A7303" s="61" t="s">
        <v>345</v>
      </c>
      <c r="B7303" s="62" t="s">
        <v>81</v>
      </c>
      <c r="C7303" s="63">
        <v>7292.31</v>
      </c>
      <c r="D7303" s="64">
        <v>45519</v>
      </c>
      <c r="E7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4" spans="1:5" x14ac:dyDescent="0.45">
      <c r="A7304" s="61" t="s">
        <v>345</v>
      </c>
      <c r="B7304" s="62" t="s">
        <v>83</v>
      </c>
      <c r="C7304" s="63">
        <v>7070.06</v>
      </c>
      <c r="D7304" s="64">
        <v>45519</v>
      </c>
      <c r="E7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5" spans="1:5" x14ac:dyDescent="0.45">
      <c r="A7305" s="61" t="s">
        <v>345</v>
      </c>
      <c r="B7305" s="62" t="s">
        <v>85</v>
      </c>
      <c r="C7305" s="63">
        <v>7070.06</v>
      </c>
      <c r="D7305" s="64">
        <v>45877</v>
      </c>
      <c r="E7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06" spans="1:5" x14ac:dyDescent="0.45">
      <c r="A7306" s="61" t="s">
        <v>345</v>
      </c>
      <c r="B7306" s="62" t="s">
        <v>87</v>
      </c>
      <c r="C7306" s="63">
        <v>10765.78</v>
      </c>
      <c r="D7306" s="64">
        <v>45519</v>
      </c>
      <c r="E7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7" spans="1:5" x14ac:dyDescent="0.45">
      <c r="A7307" s="61" t="s">
        <v>345</v>
      </c>
      <c r="B7307" s="62" t="s">
        <v>89</v>
      </c>
      <c r="C7307" s="63">
        <v>7106.13</v>
      </c>
      <c r="D7307" s="64">
        <v>45519</v>
      </c>
      <c r="E7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8" spans="1:5" x14ac:dyDescent="0.45">
      <c r="A7308" s="61" t="s">
        <v>345</v>
      </c>
      <c r="B7308" s="62" t="s">
        <v>91</v>
      </c>
      <c r="C7308" s="63">
        <v>7106.13</v>
      </c>
      <c r="D7308" s="64">
        <v>45762</v>
      </c>
      <c r="E7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09" spans="1:5" x14ac:dyDescent="0.45">
      <c r="A7309" s="61" t="s">
        <v>345</v>
      </c>
      <c r="B7309" s="62" t="s">
        <v>93</v>
      </c>
      <c r="C7309" s="63">
        <v>67576.22</v>
      </c>
      <c r="D7309" s="64">
        <v>45519</v>
      </c>
      <c r="E7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0" spans="1:5" x14ac:dyDescent="0.45">
      <c r="A7310" s="61" t="s">
        <v>345</v>
      </c>
      <c r="B7310" s="62" t="s">
        <v>95</v>
      </c>
      <c r="C7310" s="63">
        <v>908.28</v>
      </c>
      <c r="D7310" s="64">
        <v>45961</v>
      </c>
      <c r="E7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11" spans="1:5" x14ac:dyDescent="0.45">
      <c r="A7311" s="61" t="s">
        <v>346</v>
      </c>
      <c r="B7311" s="62" t="s">
        <v>51</v>
      </c>
      <c r="C7311" s="63">
        <v>15413.43</v>
      </c>
      <c r="D7311" s="64">
        <v>45877</v>
      </c>
      <c r="E7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12" spans="1:5" x14ac:dyDescent="0.45">
      <c r="A7312" s="61" t="s">
        <v>346</v>
      </c>
      <c r="B7312" s="62" t="s">
        <v>53</v>
      </c>
      <c r="C7312" s="63">
        <v>18218.349999999999</v>
      </c>
      <c r="D7312" s="64">
        <v>45618</v>
      </c>
      <c r="E7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3" spans="1:5" x14ac:dyDescent="0.45">
      <c r="A7313" s="61" t="s">
        <v>346</v>
      </c>
      <c r="B7313" s="62" t="s">
        <v>55</v>
      </c>
      <c r="C7313" s="63">
        <v>14282.12</v>
      </c>
      <c r="D7313" s="64">
        <v>45618</v>
      </c>
      <c r="E7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4" spans="1:5" x14ac:dyDescent="0.45">
      <c r="A7314" s="61" t="s">
        <v>346</v>
      </c>
      <c r="B7314" s="62" t="s">
        <v>57</v>
      </c>
      <c r="C7314" s="63">
        <v>28541.61</v>
      </c>
      <c r="D7314" s="64">
        <v>45877</v>
      </c>
      <c r="E7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15" spans="1:5" x14ac:dyDescent="0.45">
      <c r="A7315" s="61" t="s">
        <v>346</v>
      </c>
      <c r="B7315" s="62" t="s">
        <v>44</v>
      </c>
      <c r="C7315" s="63">
        <v>47757.32</v>
      </c>
      <c r="D7315" s="64">
        <v>45877</v>
      </c>
      <c r="E7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16" spans="1:5" x14ac:dyDescent="0.45">
      <c r="A7316" s="61" t="s">
        <v>346</v>
      </c>
      <c r="B7316" s="62" t="s">
        <v>74</v>
      </c>
      <c r="C7316" s="63">
        <v>46188.639999999999</v>
      </c>
      <c r="D7316" s="64">
        <v>45853</v>
      </c>
      <c r="E7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7" spans="1:5" x14ac:dyDescent="0.45">
      <c r="A7317" s="61" t="s">
        <v>346</v>
      </c>
      <c r="B7317" s="62" t="s">
        <v>76</v>
      </c>
      <c r="C7317" s="63">
        <v>6024.62</v>
      </c>
      <c r="D7317" s="64">
        <v>45853</v>
      </c>
      <c r="E7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8" spans="1:5" x14ac:dyDescent="0.45">
      <c r="A7318" s="61" t="s">
        <v>346</v>
      </c>
      <c r="B7318" s="62" t="s">
        <v>78</v>
      </c>
      <c r="C7318" s="63">
        <v>5731.26</v>
      </c>
      <c r="D7318" s="64">
        <v>45853</v>
      </c>
      <c r="E7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19" spans="1:5" x14ac:dyDescent="0.45">
      <c r="A7319" s="61" t="s">
        <v>346</v>
      </c>
      <c r="B7319" s="62" t="s">
        <v>85</v>
      </c>
      <c r="C7319" s="63">
        <v>14036.86</v>
      </c>
      <c r="D7319" s="64">
        <v>45877</v>
      </c>
      <c r="E7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20" spans="1:5" x14ac:dyDescent="0.45">
      <c r="A7320" s="61" t="s">
        <v>346</v>
      </c>
      <c r="B7320" s="62" t="s">
        <v>87</v>
      </c>
      <c r="C7320" s="63">
        <v>21374.31</v>
      </c>
      <c r="D7320" s="64">
        <v>45618</v>
      </c>
      <c r="E7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1" spans="1:5" x14ac:dyDescent="0.45">
      <c r="A7321" s="61" t="s">
        <v>346</v>
      </c>
      <c r="B7321" s="62" t="s">
        <v>89</v>
      </c>
      <c r="C7321" s="63">
        <v>14108.47</v>
      </c>
      <c r="D7321" s="64">
        <v>45618</v>
      </c>
      <c r="E7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2" spans="1:5" x14ac:dyDescent="0.45">
      <c r="A7322" s="61" t="s">
        <v>346</v>
      </c>
      <c r="B7322" s="62" t="s">
        <v>91</v>
      </c>
      <c r="C7322" s="63">
        <v>14108.47</v>
      </c>
      <c r="D7322" s="64">
        <v>45762</v>
      </c>
      <c r="E7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3" spans="1:5" x14ac:dyDescent="0.45">
      <c r="A7323" s="61" t="s">
        <v>346</v>
      </c>
      <c r="B7323" s="62" t="s">
        <v>93</v>
      </c>
      <c r="C7323" s="63">
        <v>134165.43</v>
      </c>
      <c r="D7323" s="64">
        <v>45618</v>
      </c>
      <c r="E7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4" spans="1:5" x14ac:dyDescent="0.45">
      <c r="A7324" s="61" t="s">
        <v>346</v>
      </c>
      <c r="B7324" s="62" t="s">
        <v>95</v>
      </c>
      <c r="C7324" s="63">
        <v>1803.3</v>
      </c>
      <c r="D7324" s="64">
        <v>45961</v>
      </c>
      <c r="E7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25" spans="1:5" x14ac:dyDescent="0.45">
      <c r="A7325" s="61" t="s">
        <v>347</v>
      </c>
      <c r="B7325" s="62" t="s">
        <v>47</v>
      </c>
      <c r="C7325" s="63">
        <v>193949.29</v>
      </c>
      <c r="D7325" s="64">
        <v>45519</v>
      </c>
      <c r="E7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6" spans="1:5" x14ac:dyDescent="0.45">
      <c r="A7326" s="61" t="s">
        <v>347</v>
      </c>
      <c r="B7326" s="62" t="s">
        <v>48</v>
      </c>
      <c r="C7326" s="63">
        <v>45725.760000000002</v>
      </c>
      <c r="D7326" s="64">
        <v>45519</v>
      </c>
      <c r="E7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7" spans="1:5" x14ac:dyDescent="0.45">
      <c r="A7327" s="61" t="s">
        <v>347</v>
      </c>
      <c r="B7327" s="62" t="s">
        <v>49</v>
      </c>
      <c r="C7327" s="63">
        <v>187555.82</v>
      </c>
      <c r="D7327" s="64">
        <v>45519</v>
      </c>
      <c r="E7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8" spans="1:5" x14ac:dyDescent="0.45">
      <c r="A7328" s="61" t="s">
        <v>347</v>
      </c>
      <c r="B7328" s="62" t="s">
        <v>50</v>
      </c>
      <c r="C7328" s="63">
        <v>44218.43</v>
      </c>
      <c r="D7328" s="64">
        <v>45519</v>
      </c>
      <c r="E7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29" spans="1:5" x14ac:dyDescent="0.45">
      <c r="A7329" s="61" t="s">
        <v>347</v>
      </c>
      <c r="B7329" s="62" t="s">
        <v>51</v>
      </c>
      <c r="C7329" s="63">
        <v>172142.39</v>
      </c>
      <c r="D7329" s="64">
        <v>45877</v>
      </c>
      <c r="E7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30" spans="1:5" x14ac:dyDescent="0.45">
      <c r="A7330" s="61" t="s">
        <v>347</v>
      </c>
      <c r="B7330" s="62" t="s">
        <v>52</v>
      </c>
      <c r="C7330" s="63">
        <v>44218.43</v>
      </c>
      <c r="D7330" s="64">
        <v>45877</v>
      </c>
      <c r="E7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31" spans="1:5" x14ac:dyDescent="0.45">
      <c r="A7331" s="61" t="s">
        <v>347</v>
      </c>
      <c r="B7331" s="62" t="s">
        <v>53</v>
      </c>
      <c r="C7331" s="63">
        <v>203468.72</v>
      </c>
      <c r="D7331" s="64">
        <v>45519</v>
      </c>
      <c r="E7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32" spans="1:5" x14ac:dyDescent="0.45">
      <c r="A7332" s="61" t="s">
        <v>347</v>
      </c>
      <c r="B7332" s="62" t="s">
        <v>54</v>
      </c>
      <c r="C7332" s="63">
        <v>50330.239999999998</v>
      </c>
      <c r="D7332" s="64">
        <v>45519</v>
      </c>
      <c r="E7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33" spans="1:5" x14ac:dyDescent="0.45">
      <c r="A7333" s="61" t="s">
        <v>347</v>
      </c>
      <c r="B7333" s="62" t="s">
        <v>55</v>
      </c>
      <c r="C7333" s="63">
        <v>159507.57</v>
      </c>
      <c r="D7333" s="64">
        <v>45519</v>
      </c>
      <c r="E7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34" spans="1:5" x14ac:dyDescent="0.45">
      <c r="A7334" s="61" t="s">
        <v>347</v>
      </c>
      <c r="B7334" s="62" t="s">
        <v>56</v>
      </c>
      <c r="C7334" s="63">
        <v>39455.97</v>
      </c>
      <c r="D7334" s="64">
        <v>45519</v>
      </c>
      <c r="E7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35" spans="1:5" x14ac:dyDescent="0.45">
      <c r="A7335" s="61" t="s">
        <v>347</v>
      </c>
      <c r="B7335" s="62" t="s">
        <v>57</v>
      </c>
      <c r="C7335" s="63">
        <v>318762.40999999997</v>
      </c>
      <c r="D7335" s="64">
        <v>45877</v>
      </c>
      <c r="E7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36" spans="1:5" x14ac:dyDescent="0.45">
      <c r="A7336" s="61" t="s">
        <v>347</v>
      </c>
      <c r="B7336" s="62" t="s">
        <v>58</v>
      </c>
      <c r="C7336" s="63">
        <v>78849.41</v>
      </c>
      <c r="D7336" s="64">
        <v>45877</v>
      </c>
      <c r="E7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37" spans="1:5" x14ac:dyDescent="0.45">
      <c r="A7337" s="61" t="s">
        <v>347</v>
      </c>
      <c r="B7337" s="62" t="s">
        <v>40</v>
      </c>
      <c r="C7337" s="63">
        <v>502707.16</v>
      </c>
      <c r="D7337" s="64">
        <v>44880</v>
      </c>
      <c r="E7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38" spans="1:5" x14ac:dyDescent="0.45">
      <c r="A7338" s="61" t="s">
        <v>347</v>
      </c>
      <c r="B7338" s="62" t="s">
        <v>59</v>
      </c>
      <c r="C7338" s="63">
        <v>117783.46</v>
      </c>
      <c r="D7338" s="64">
        <v>44880</v>
      </c>
      <c r="E7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39" spans="1:5" x14ac:dyDescent="0.45">
      <c r="A7339" s="61" t="s">
        <v>347</v>
      </c>
      <c r="B7339" s="62" t="s">
        <v>41</v>
      </c>
      <c r="C7339" s="63">
        <v>528320.72</v>
      </c>
      <c r="D7339" s="64">
        <v>44925</v>
      </c>
      <c r="E7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40" spans="1:5" x14ac:dyDescent="0.45">
      <c r="A7340" s="61" t="s">
        <v>347</v>
      </c>
      <c r="B7340" s="62" t="s">
        <v>60</v>
      </c>
      <c r="C7340" s="63">
        <v>123784.67</v>
      </c>
      <c r="D7340" s="64">
        <v>44925</v>
      </c>
      <c r="E7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41" spans="1:5" x14ac:dyDescent="0.45">
      <c r="A7341" s="61" t="s">
        <v>347</v>
      </c>
      <c r="B7341" s="62" t="s">
        <v>42</v>
      </c>
      <c r="C7341" s="63">
        <v>445203.27</v>
      </c>
      <c r="D7341" s="64">
        <v>45140</v>
      </c>
      <c r="E7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2" spans="1:5" x14ac:dyDescent="0.45">
      <c r="A7342" s="61" t="s">
        <v>347</v>
      </c>
      <c r="B7342" s="62" t="s">
        <v>61</v>
      </c>
      <c r="C7342" s="63">
        <v>104310.39</v>
      </c>
      <c r="D7342" s="64">
        <v>45140</v>
      </c>
      <c r="E7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3" spans="1:5" x14ac:dyDescent="0.45">
      <c r="A7343" s="61" t="s">
        <v>347</v>
      </c>
      <c r="B7343" s="62" t="s">
        <v>43</v>
      </c>
      <c r="C7343" s="63">
        <v>581127.28</v>
      </c>
      <c r="D7343" s="64">
        <v>45504</v>
      </c>
      <c r="E7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4" spans="1:5" x14ac:dyDescent="0.45">
      <c r="A7344" s="61" t="s">
        <v>347</v>
      </c>
      <c r="B7344" s="62" t="s">
        <v>62</v>
      </c>
      <c r="C7344" s="63">
        <v>29455</v>
      </c>
      <c r="D7344" s="64">
        <v>45504</v>
      </c>
      <c r="E7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5" spans="1:5" x14ac:dyDescent="0.45">
      <c r="A7345" s="61" t="s">
        <v>347</v>
      </c>
      <c r="B7345" s="62" t="s">
        <v>63</v>
      </c>
      <c r="C7345" s="63">
        <v>94855.42</v>
      </c>
      <c r="D7345" s="64">
        <v>45504</v>
      </c>
      <c r="E7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6" spans="1:5" x14ac:dyDescent="0.45">
      <c r="A7346" s="61" t="s">
        <v>347</v>
      </c>
      <c r="B7346" s="62" t="s">
        <v>44</v>
      </c>
      <c r="C7346" s="63">
        <v>533369.96</v>
      </c>
      <c r="D7346" s="64">
        <v>45877</v>
      </c>
      <c r="E7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47" spans="1:5" x14ac:dyDescent="0.45">
      <c r="A7347" s="61" t="s">
        <v>347</v>
      </c>
      <c r="B7347" s="62" t="s">
        <v>64</v>
      </c>
      <c r="C7347" s="63">
        <v>131934.97</v>
      </c>
      <c r="D7347" s="64">
        <v>45877</v>
      </c>
      <c r="E7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48" spans="1:5" x14ac:dyDescent="0.45">
      <c r="A7348" s="61" t="s">
        <v>347</v>
      </c>
      <c r="B7348" s="62" t="s">
        <v>45</v>
      </c>
      <c r="C7348" s="63">
        <v>258108.15</v>
      </c>
      <c r="D7348" s="64">
        <v>45412</v>
      </c>
      <c r="E7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49" spans="1:5" x14ac:dyDescent="0.45">
      <c r="A7349" s="61" t="s">
        <v>347</v>
      </c>
      <c r="B7349" s="62" t="s">
        <v>65</v>
      </c>
      <c r="C7349" s="63">
        <v>58599.02</v>
      </c>
      <c r="D7349" s="64">
        <v>45412</v>
      </c>
      <c r="E7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50" spans="1:5" x14ac:dyDescent="0.45">
      <c r="A7350" s="61" t="s">
        <v>347</v>
      </c>
      <c r="B7350" s="62" t="s">
        <v>66</v>
      </c>
      <c r="C7350" s="63">
        <v>192114.68</v>
      </c>
      <c r="D7350" s="64">
        <v>44985</v>
      </c>
      <c r="E7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1" spans="1:5" x14ac:dyDescent="0.45">
      <c r="A7351" s="61" t="s">
        <v>347</v>
      </c>
      <c r="B7351" s="62" t="s">
        <v>67</v>
      </c>
      <c r="C7351" s="63">
        <v>41931.67</v>
      </c>
      <c r="D7351" s="64">
        <v>44985</v>
      </c>
      <c r="E7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2" spans="1:5" x14ac:dyDescent="0.45">
      <c r="A7352" s="61" t="s">
        <v>347</v>
      </c>
      <c r="B7352" s="62" t="s">
        <v>68</v>
      </c>
      <c r="C7352" s="63">
        <v>448207.42</v>
      </c>
      <c r="D7352" s="64">
        <v>44985</v>
      </c>
      <c r="E7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3" spans="1:5" x14ac:dyDescent="0.45">
      <c r="A7353" s="61" t="s">
        <v>347</v>
      </c>
      <c r="B7353" s="62" t="s">
        <v>69</v>
      </c>
      <c r="C7353" s="63">
        <v>97827.43</v>
      </c>
      <c r="D7353" s="64">
        <v>44985</v>
      </c>
      <c r="E7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4" spans="1:5" x14ac:dyDescent="0.45">
      <c r="A7354" s="61" t="s">
        <v>347</v>
      </c>
      <c r="B7354" s="62" t="s">
        <v>70</v>
      </c>
      <c r="C7354" s="63">
        <v>328896.93</v>
      </c>
      <c r="D7354" s="64">
        <v>45127</v>
      </c>
      <c r="E7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5" spans="1:5" x14ac:dyDescent="0.45">
      <c r="A7355" s="61" t="s">
        <v>347</v>
      </c>
      <c r="B7355" s="62" t="s">
        <v>71</v>
      </c>
      <c r="C7355" s="63">
        <v>73600.960000000006</v>
      </c>
      <c r="D7355" s="64">
        <v>45127</v>
      </c>
      <c r="E7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356" spans="1:5" x14ac:dyDescent="0.45">
      <c r="A7356" s="61" t="s">
        <v>347</v>
      </c>
      <c r="B7356" s="62" t="s">
        <v>72</v>
      </c>
      <c r="C7356" s="63">
        <v>531090.4</v>
      </c>
      <c r="D7356" s="64">
        <v>45488</v>
      </c>
      <c r="E7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57" spans="1:5" x14ac:dyDescent="0.45">
      <c r="A7357" s="61" t="s">
        <v>347</v>
      </c>
      <c r="B7357" s="62" t="s">
        <v>73</v>
      </c>
      <c r="C7357" s="63">
        <v>115323.15</v>
      </c>
      <c r="D7357" s="64">
        <v>45488</v>
      </c>
      <c r="E7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58" spans="1:5" x14ac:dyDescent="0.45">
      <c r="A7358" s="61" t="s">
        <v>347</v>
      </c>
      <c r="B7358" s="62" t="s">
        <v>74</v>
      </c>
      <c r="C7358" s="63">
        <v>541445.56999999995</v>
      </c>
      <c r="D7358" s="64">
        <v>45853</v>
      </c>
      <c r="E7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59" spans="1:5" x14ac:dyDescent="0.45">
      <c r="A7359" s="61" t="s">
        <v>347</v>
      </c>
      <c r="B7359" s="62" t="s">
        <v>75</v>
      </c>
      <c r="C7359" s="63">
        <v>127601.3</v>
      </c>
      <c r="D7359" s="64">
        <v>45853</v>
      </c>
      <c r="E7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0" spans="1:5" x14ac:dyDescent="0.45">
      <c r="A7360" s="61" t="s">
        <v>347</v>
      </c>
      <c r="B7360" s="62" t="s">
        <v>76</v>
      </c>
      <c r="C7360" s="63">
        <v>67285.06</v>
      </c>
      <c r="D7360" s="64">
        <v>45853</v>
      </c>
      <c r="E7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1" spans="1:5" x14ac:dyDescent="0.45">
      <c r="A7361" s="61" t="s">
        <v>347</v>
      </c>
      <c r="B7361" s="62" t="s">
        <v>77</v>
      </c>
      <c r="C7361" s="63">
        <v>16643.7</v>
      </c>
      <c r="D7361" s="64">
        <v>45853</v>
      </c>
      <c r="E7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2" spans="1:5" x14ac:dyDescent="0.45">
      <c r="A7362" s="61" t="s">
        <v>347</v>
      </c>
      <c r="B7362" s="62" t="s">
        <v>78</v>
      </c>
      <c r="C7362" s="63">
        <v>64008.62</v>
      </c>
      <c r="D7362" s="64">
        <v>45853</v>
      </c>
      <c r="E7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3" spans="1:5" x14ac:dyDescent="0.45">
      <c r="A7363" s="61" t="s">
        <v>347</v>
      </c>
      <c r="B7363" s="62" t="s">
        <v>79</v>
      </c>
      <c r="C7363" s="63">
        <v>15833.24</v>
      </c>
      <c r="D7363" s="64">
        <v>45853</v>
      </c>
      <c r="E7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4" spans="1:5" x14ac:dyDescent="0.45">
      <c r="A7364" s="61" t="s">
        <v>347</v>
      </c>
      <c r="B7364" s="62" t="s">
        <v>80</v>
      </c>
      <c r="C7364" s="63">
        <v>178173.73</v>
      </c>
      <c r="D7364" s="64">
        <v>45541</v>
      </c>
      <c r="E7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5" spans="1:5" x14ac:dyDescent="0.45">
      <c r="A7365" s="61" t="s">
        <v>347</v>
      </c>
      <c r="B7365" s="62" t="s">
        <v>81</v>
      </c>
      <c r="C7365" s="63">
        <v>176174.59</v>
      </c>
      <c r="D7365" s="64">
        <v>45519</v>
      </c>
      <c r="E7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6" spans="1:5" x14ac:dyDescent="0.45">
      <c r="A7366" s="61" t="s">
        <v>347</v>
      </c>
      <c r="B7366" s="62" t="s">
        <v>82</v>
      </c>
      <c r="C7366" s="63">
        <v>41535.18</v>
      </c>
      <c r="D7366" s="64">
        <v>45519</v>
      </c>
      <c r="E7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7" spans="1:5" x14ac:dyDescent="0.45">
      <c r="A7367" s="61" t="s">
        <v>347</v>
      </c>
      <c r="B7367" s="62" t="s">
        <v>83</v>
      </c>
      <c r="C7367" s="63">
        <v>170805.29</v>
      </c>
      <c r="D7367" s="64">
        <v>45519</v>
      </c>
      <c r="E7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8" spans="1:5" x14ac:dyDescent="0.45">
      <c r="A7368" s="61" t="s">
        <v>347</v>
      </c>
      <c r="B7368" s="62" t="s">
        <v>84</v>
      </c>
      <c r="C7368" s="63">
        <v>40269.300000000003</v>
      </c>
      <c r="D7368" s="64">
        <v>45519</v>
      </c>
      <c r="E7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69" spans="1:5" x14ac:dyDescent="0.45">
      <c r="A7369" s="61" t="s">
        <v>347</v>
      </c>
      <c r="B7369" s="62" t="s">
        <v>85</v>
      </c>
      <c r="C7369" s="63">
        <v>156768.43</v>
      </c>
      <c r="D7369" s="64">
        <v>45877</v>
      </c>
      <c r="E7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70" spans="1:5" x14ac:dyDescent="0.45">
      <c r="A7370" s="61" t="s">
        <v>347</v>
      </c>
      <c r="B7370" s="62" t="s">
        <v>86</v>
      </c>
      <c r="C7370" s="63">
        <v>40269.300000000003</v>
      </c>
      <c r="D7370" s="64">
        <v>45877</v>
      </c>
      <c r="E7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71" spans="1:5" x14ac:dyDescent="0.45">
      <c r="A7371" s="61" t="s">
        <v>347</v>
      </c>
      <c r="B7371" s="62" t="s">
        <v>87</v>
      </c>
      <c r="C7371" s="63">
        <v>238715.49</v>
      </c>
      <c r="D7371" s="64">
        <v>45519</v>
      </c>
      <c r="E7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2" spans="1:5" x14ac:dyDescent="0.45">
      <c r="A7372" s="61" t="s">
        <v>347</v>
      </c>
      <c r="B7372" s="62" t="s">
        <v>88</v>
      </c>
      <c r="C7372" s="63">
        <v>59048.92</v>
      </c>
      <c r="D7372" s="64">
        <v>45519</v>
      </c>
      <c r="E7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3" spans="1:5" x14ac:dyDescent="0.45">
      <c r="A7373" s="61" t="s">
        <v>347</v>
      </c>
      <c r="B7373" s="62" t="s">
        <v>89</v>
      </c>
      <c r="C7373" s="63">
        <v>157568.17000000001</v>
      </c>
      <c r="D7373" s="64">
        <v>45519</v>
      </c>
      <c r="E7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4" spans="1:5" x14ac:dyDescent="0.45">
      <c r="A7374" s="61" t="s">
        <v>347</v>
      </c>
      <c r="B7374" s="62" t="s">
        <v>90</v>
      </c>
      <c r="C7374" s="63">
        <v>38976.230000000003</v>
      </c>
      <c r="D7374" s="64">
        <v>45519</v>
      </c>
      <c r="E7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5" spans="1:5" x14ac:dyDescent="0.45">
      <c r="A7375" s="61" t="s">
        <v>347</v>
      </c>
      <c r="B7375" s="62" t="s">
        <v>91</v>
      </c>
      <c r="C7375" s="63">
        <v>157568.17000000001</v>
      </c>
      <c r="D7375" s="64">
        <v>45762</v>
      </c>
      <c r="E7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6" spans="1:5" x14ac:dyDescent="0.45">
      <c r="A7376" s="61" t="s">
        <v>347</v>
      </c>
      <c r="B7376" s="62" t="s">
        <v>92</v>
      </c>
      <c r="C7376" s="63">
        <v>38976.230000000003</v>
      </c>
      <c r="D7376" s="64">
        <v>45762</v>
      </c>
      <c r="E7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7" spans="1:5" x14ac:dyDescent="0.45">
      <c r="A7377" s="61" t="s">
        <v>347</v>
      </c>
      <c r="B7377" s="62" t="s">
        <v>93</v>
      </c>
      <c r="C7377" s="63">
        <v>1498405.05</v>
      </c>
      <c r="D7377" s="64">
        <v>45519</v>
      </c>
      <c r="E7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8" spans="1:5" x14ac:dyDescent="0.45">
      <c r="A7378" s="61" t="s">
        <v>347</v>
      </c>
      <c r="B7378" s="62" t="s">
        <v>94</v>
      </c>
      <c r="C7378" s="63">
        <v>370647.1</v>
      </c>
      <c r="D7378" s="64">
        <v>45519</v>
      </c>
      <c r="E7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79" spans="1:5" x14ac:dyDescent="0.45">
      <c r="A7379" s="61" t="s">
        <v>347</v>
      </c>
      <c r="B7379" s="62" t="s">
        <v>95</v>
      </c>
      <c r="C7379" s="63">
        <v>20139.849999999999</v>
      </c>
      <c r="D7379" s="64">
        <v>45961</v>
      </c>
      <c r="E7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80" spans="1:5" x14ac:dyDescent="0.45">
      <c r="A7380" s="61" t="s">
        <v>347</v>
      </c>
      <c r="B7380" s="62" t="s">
        <v>96</v>
      </c>
      <c r="C7380" s="63">
        <v>4981.82</v>
      </c>
      <c r="D7380" s="64">
        <v>45961</v>
      </c>
      <c r="E7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81" spans="1:5" x14ac:dyDescent="0.45">
      <c r="A7381" s="61" t="s">
        <v>348</v>
      </c>
      <c r="B7381" s="62" t="s">
        <v>51</v>
      </c>
      <c r="C7381" s="63">
        <v>10290.44</v>
      </c>
      <c r="D7381" s="64">
        <v>45877</v>
      </c>
      <c r="E7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82" spans="1:5" x14ac:dyDescent="0.45">
      <c r="A7382" s="61" t="s">
        <v>348</v>
      </c>
      <c r="B7382" s="62" t="s">
        <v>57</v>
      </c>
      <c r="C7382" s="63">
        <v>19055.189999999999</v>
      </c>
      <c r="D7382" s="64">
        <v>45877</v>
      </c>
      <c r="E7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83" spans="1:5" x14ac:dyDescent="0.45">
      <c r="A7383" s="61" t="s">
        <v>348</v>
      </c>
      <c r="B7383" s="62" t="s">
        <v>43</v>
      </c>
      <c r="C7383" s="63">
        <v>31884.14</v>
      </c>
      <c r="D7383" s="64">
        <v>45504</v>
      </c>
      <c r="E7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84" spans="1:5" x14ac:dyDescent="0.45">
      <c r="A7384" s="61" t="s">
        <v>348</v>
      </c>
      <c r="B7384" s="62" t="s">
        <v>44</v>
      </c>
      <c r="C7384" s="63">
        <v>31884.14</v>
      </c>
      <c r="D7384" s="64">
        <v>45877</v>
      </c>
      <c r="E7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85" spans="1:5" x14ac:dyDescent="0.45">
      <c r="A7385" s="61" t="s">
        <v>348</v>
      </c>
      <c r="B7385" s="62" t="s">
        <v>72</v>
      </c>
      <c r="C7385" s="63">
        <v>27869.64</v>
      </c>
      <c r="D7385" s="64">
        <v>45504</v>
      </c>
      <c r="E7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386" spans="1:5" x14ac:dyDescent="0.45">
      <c r="A7386" s="61" t="s">
        <v>348</v>
      </c>
      <c r="B7386" s="62" t="s">
        <v>74</v>
      </c>
      <c r="C7386" s="63">
        <v>30836.84</v>
      </c>
      <c r="D7386" s="64">
        <v>45853</v>
      </c>
      <c r="E7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87" spans="1:5" x14ac:dyDescent="0.45">
      <c r="A7387" s="61" t="s">
        <v>348</v>
      </c>
      <c r="B7387" s="62" t="s">
        <v>76</v>
      </c>
      <c r="C7387" s="63">
        <v>4022.21</v>
      </c>
      <c r="D7387" s="64">
        <v>45853</v>
      </c>
      <c r="E7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88" spans="1:5" x14ac:dyDescent="0.45">
      <c r="A7388" s="61" t="s">
        <v>348</v>
      </c>
      <c r="B7388" s="62" t="s">
        <v>78</v>
      </c>
      <c r="C7388" s="63">
        <v>3826.35</v>
      </c>
      <c r="D7388" s="64">
        <v>45853</v>
      </c>
      <c r="E7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89" spans="1:5" x14ac:dyDescent="0.45">
      <c r="A7389" s="61" t="s">
        <v>348</v>
      </c>
      <c r="B7389" s="62" t="s">
        <v>80</v>
      </c>
      <c r="C7389" s="63">
        <v>7681.83</v>
      </c>
      <c r="D7389" s="64">
        <v>45541</v>
      </c>
      <c r="E7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0" spans="1:5" x14ac:dyDescent="0.45">
      <c r="A7390" s="61" t="s">
        <v>348</v>
      </c>
      <c r="B7390" s="62" t="s">
        <v>85</v>
      </c>
      <c r="C7390" s="63">
        <v>9371.41</v>
      </c>
      <c r="D7390" s="64">
        <v>45877</v>
      </c>
      <c r="E7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91" spans="1:5" x14ac:dyDescent="0.45">
      <c r="A7391" s="61" t="s">
        <v>348</v>
      </c>
      <c r="B7391" s="62" t="s">
        <v>91</v>
      </c>
      <c r="C7391" s="63">
        <v>9419.2099999999991</v>
      </c>
      <c r="D7391" s="64">
        <v>45762</v>
      </c>
      <c r="E7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2" spans="1:5" x14ac:dyDescent="0.45">
      <c r="A7392" s="61" t="s">
        <v>348</v>
      </c>
      <c r="B7392" s="62" t="s">
        <v>95</v>
      </c>
      <c r="C7392" s="63">
        <v>1203.93</v>
      </c>
      <c r="D7392" s="64">
        <v>45961</v>
      </c>
      <c r="E7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93" spans="1:5" x14ac:dyDescent="0.45">
      <c r="A7393" s="61" t="s">
        <v>349</v>
      </c>
      <c r="B7393" s="62" t="s">
        <v>47</v>
      </c>
      <c r="C7393" s="63">
        <v>273093.7</v>
      </c>
      <c r="D7393" s="64">
        <v>45519</v>
      </c>
      <c r="E7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4" spans="1:5" x14ac:dyDescent="0.45">
      <c r="A7394" s="61" t="s">
        <v>349</v>
      </c>
      <c r="B7394" s="62" t="s">
        <v>48</v>
      </c>
      <c r="C7394" s="63">
        <v>60145.4</v>
      </c>
      <c r="D7394" s="64">
        <v>45519</v>
      </c>
      <c r="E7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5" spans="1:5" x14ac:dyDescent="0.45">
      <c r="A7395" s="61" t="s">
        <v>349</v>
      </c>
      <c r="B7395" s="62" t="s">
        <v>49</v>
      </c>
      <c r="C7395" s="63">
        <v>264091.25</v>
      </c>
      <c r="D7395" s="64">
        <v>45519</v>
      </c>
      <c r="E7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6" spans="1:5" x14ac:dyDescent="0.45">
      <c r="A7396" s="61" t="s">
        <v>349</v>
      </c>
      <c r="B7396" s="62" t="s">
        <v>50</v>
      </c>
      <c r="C7396" s="63">
        <v>58162.73</v>
      </c>
      <c r="D7396" s="64">
        <v>45519</v>
      </c>
      <c r="E7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397" spans="1:5" x14ac:dyDescent="0.45">
      <c r="A7397" s="61" t="s">
        <v>349</v>
      </c>
      <c r="B7397" s="62" t="s">
        <v>51</v>
      </c>
      <c r="C7397" s="63">
        <v>249786.97</v>
      </c>
      <c r="D7397" s="64">
        <v>45877</v>
      </c>
      <c r="E7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98" spans="1:5" x14ac:dyDescent="0.45">
      <c r="A7398" s="61" t="s">
        <v>349</v>
      </c>
      <c r="B7398" s="62" t="s">
        <v>52</v>
      </c>
      <c r="C7398" s="63">
        <v>58162.73</v>
      </c>
      <c r="D7398" s="64">
        <v>45877</v>
      </c>
      <c r="E7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399" spans="1:5" x14ac:dyDescent="0.45">
      <c r="A7399" s="61" t="s">
        <v>349</v>
      </c>
      <c r="B7399" s="62" t="s">
        <v>53</v>
      </c>
      <c r="C7399" s="63">
        <v>312150.34999999998</v>
      </c>
      <c r="D7399" s="64">
        <v>45519</v>
      </c>
      <c r="E7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00" spans="1:5" x14ac:dyDescent="0.45">
      <c r="A7400" s="61" t="s">
        <v>349</v>
      </c>
      <c r="B7400" s="62" t="s">
        <v>54</v>
      </c>
      <c r="C7400" s="63">
        <v>66201.91</v>
      </c>
      <c r="D7400" s="64">
        <v>45519</v>
      </c>
      <c r="E7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01" spans="1:5" x14ac:dyDescent="0.45">
      <c r="A7401" s="61" t="s">
        <v>349</v>
      </c>
      <c r="B7401" s="62" t="s">
        <v>55</v>
      </c>
      <c r="C7401" s="63">
        <v>244707.62</v>
      </c>
      <c r="D7401" s="64">
        <v>45519</v>
      </c>
      <c r="E7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02" spans="1:5" x14ac:dyDescent="0.45">
      <c r="A7402" s="61" t="s">
        <v>349</v>
      </c>
      <c r="B7402" s="62" t="s">
        <v>56</v>
      </c>
      <c r="C7402" s="63">
        <v>51898.42</v>
      </c>
      <c r="D7402" s="64">
        <v>45519</v>
      </c>
      <c r="E7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03" spans="1:5" x14ac:dyDescent="0.45">
      <c r="A7403" s="61" t="s">
        <v>349</v>
      </c>
      <c r="B7403" s="62" t="s">
        <v>57</v>
      </c>
      <c r="C7403" s="63">
        <v>462539.72</v>
      </c>
      <c r="D7403" s="64">
        <v>45877</v>
      </c>
      <c r="E7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04" spans="1:5" x14ac:dyDescent="0.45">
      <c r="A7404" s="61" t="s">
        <v>349</v>
      </c>
      <c r="B7404" s="62" t="s">
        <v>58</v>
      </c>
      <c r="C7404" s="63">
        <v>103714.61</v>
      </c>
      <c r="D7404" s="64">
        <v>45877</v>
      </c>
      <c r="E7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05" spans="1:5" x14ac:dyDescent="0.45">
      <c r="A7405" s="61" t="s">
        <v>349</v>
      </c>
      <c r="B7405" s="62" t="s">
        <v>40</v>
      </c>
      <c r="C7405" s="63">
        <v>704036.21</v>
      </c>
      <c r="D7405" s="64">
        <v>44880</v>
      </c>
      <c r="E7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06" spans="1:5" x14ac:dyDescent="0.45">
      <c r="A7406" s="61" t="s">
        <v>349</v>
      </c>
      <c r="B7406" s="62" t="s">
        <v>59</v>
      </c>
      <c r="C7406" s="63">
        <v>154926.51999999999</v>
      </c>
      <c r="D7406" s="64">
        <v>44880</v>
      </c>
      <c r="E7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07" spans="1:5" x14ac:dyDescent="0.45">
      <c r="A7407" s="61" t="s">
        <v>349</v>
      </c>
      <c r="B7407" s="62" t="s">
        <v>41</v>
      </c>
      <c r="C7407" s="63">
        <v>739907.73</v>
      </c>
      <c r="D7407" s="64">
        <v>44925</v>
      </c>
      <c r="E7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08" spans="1:5" x14ac:dyDescent="0.45">
      <c r="A7408" s="61" t="s">
        <v>349</v>
      </c>
      <c r="B7408" s="62" t="s">
        <v>60</v>
      </c>
      <c r="C7408" s="63">
        <v>162820.22</v>
      </c>
      <c r="D7408" s="64">
        <v>44925</v>
      </c>
      <c r="E7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09" spans="1:5" x14ac:dyDescent="0.45">
      <c r="A7409" s="61" t="s">
        <v>349</v>
      </c>
      <c r="B7409" s="62" t="s">
        <v>42</v>
      </c>
      <c r="C7409" s="63">
        <v>639780.80000000005</v>
      </c>
      <c r="D7409" s="64">
        <v>45140</v>
      </c>
      <c r="E7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0" spans="1:5" x14ac:dyDescent="0.45">
      <c r="A7410" s="61" t="s">
        <v>349</v>
      </c>
      <c r="B7410" s="62" t="s">
        <v>61</v>
      </c>
      <c r="C7410" s="63">
        <v>137204.72</v>
      </c>
      <c r="D7410" s="64">
        <v>45140</v>
      </c>
      <c r="E7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1" spans="1:5" x14ac:dyDescent="0.45">
      <c r="A7411" s="61" t="s">
        <v>349</v>
      </c>
      <c r="B7411" s="62" t="s">
        <v>43</v>
      </c>
      <c r="C7411" s="63">
        <v>788751.11</v>
      </c>
      <c r="D7411" s="64">
        <v>45504</v>
      </c>
      <c r="E7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2" spans="1:5" x14ac:dyDescent="0.45">
      <c r="A7412" s="61" t="s">
        <v>349</v>
      </c>
      <c r="B7412" s="62" t="s">
        <v>62</v>
      </c>
      <c r="C7412" s="63">
        <v>97421.4</v>
      </c>
      <c r="D7412" s="64">
        <v>45504</v>
      </c>
      <c r="E7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3" spans="1:5" x14ac:dyDescent="0.45">
      <c r="A7413" s="61" t="s">
        <v>349</v>
      </c>
      <c r="B7413" s="62" t="s">
        <v>63</v>
      </c>
      <c r="C7413" s="63">
        <v>124768.12</v>
      </c>
      <c r="D7413" s="64">
        <v>45504</v>
      </c>
      <c r="E7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4" spans="1:5" x14ac:dyDescent="0.45">
      <c r="A7414" s="61" t="s">
        <v>349</v>
      </c>
      <c r="B7414" s="62" t="s">
        <v>44</v>
      </c>
      <c r="C7414" s="63">
        <v>776314.54</v>
      </c>
      <c r="D7414" s="64">
        <v>45877</v>
      </c>
      <c r="E7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15" spans="1:5" x14ac:dyDescent="0.45">
      <c r="A7415" s="61" t="s">
        <v>349</v>
      </c>
      <c r="B7415" s="62" t="s">
        <v>64</v>
      </c>
      <c r="C7415" s="63">
        <v>173540.72</v>
      </c>
      <c r="D7415" s="64">
        <v>45877</v>
      </c>
      <c r="E7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16" spans="1:5" x14ac:dyDescent="0.45">
      <c r="A7416" s="61" t="s">
        <v>349</v>
      </c>
      <c r="B7416" s="62" t="s">
        <v>45</v>
      </c>
      <c r="C7416" s="63">
        <v>364485.81</v>
      </c>
      <c r="D7416" s="64">
        <v>45412</v>
      </c>
      <c r="E7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7" spans="1:5" x14ac:dyDescent="0.45">
      <c r="A7417" s="61" t="s">
        <v>349</v>
      </c>
      <c r="B7417" s="62" t="s">
        <v>65</v>
      </c>
      <c r="C7417" s="63">
        <v>77078.25</v>
      </c>
      <c r="D7417" s="64">
        <v>45412</v>
      </c>
      <c r="E7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18" spans="1:5" x14ac:dyDescent="0.45">
      <c r="A7418" s="61" t="s">
        <v>349</v>
      </c>
      <c r="B7418" s="62" t="s">
        <v>66</v>
      </c>
      <c r="C7418" s="63">
        <v>259854.03</v>
      </c>
      <c r="D7418" s="64">
        <v>44985</v>
      </c>
      <c r="E7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19" spans="1:5" x14ac:dyDescent="0.45">
      <c r="A7419" s="61" t="s">
        <v>349</v>
      </c>
      <c r="B7419" s="62" t="s">
        <v>67</v>
      </c>
      <c r="C7419" s="63">
        <v>55154.84</v>
      </c>
      <c r="D7419" s="64">
        <v>44985</v>
      </c>
      <c r="E7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20" spans="1:5" x14ac:dyDescent="0.45">
      <c r="A7420" s="61" t="s">
        <v>349</v>
      </c>
      <c r="B7420" s="62" t="s">
        <v>68</v>
      </c>
      <c r="C7420" s="63">
        <v>606244.69999999995</v>
      </c>
      <c r="D7420" s="64">
        <v>44985</v>
      </c>
      <c r="E7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21" spans="1:5" x14ac:dyDescent="0.45">
      <c r="A7421" s="61" t="s">
        <v>349</v>
      </c>
      <c r="B7421" s="62" t="s">
        <v>69</v>
      </c>
      <c r="C7421" s="63">
        <v>128677.35</v>
      </c>
      <c r="D7421" s="64">
        <v>44985</v>
      </c>
      <c r="E7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22" spans="1:5" x14ac:dyDescent="0.45">
      <c r="A7422" s="61" t="s">
        <v>349</v>
      </c>
      <c r="B7422" s="62" t="s">
        <v>70</v>
      </c>
      <c r="C7422" s="63">
        <v>462141.07</v>
      </c>
      <c r="D7422" s="64">
        <v>45127</v>
      </c>
      <c r="E7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23" spans="1:5" x14ac:dyDescent="0.45">
      <c r="A7423" s="61" t="s">
        <v>349</v>
      </c>
      <c r="B7423" s="62" t="s">
        <v>71</v>
      </c>
      <c r="C7423" s="63">
        <v>96811.06</v>
      </c>
      <c r="D7423" s="64">
        <v>45127</v>
      </c>
      <c r="E7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24" spans="1:5" x14ac:dyDescent="0.45">
      <c r="A7424" s="61" t="s">
        <v>349</v>
      </c>
      <c r="B7424" s="62" t="s">
        <v>72</v>
      </c>
      <c r="C7424" s="63">
        <v>689440.12</v>
      </c>
      <c r="D7424" s="64">
        <v>45519</v>
      </c>
      <c r="E7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5" spans="1:5" x14ac:dyDescent="0.45">
      <c r="A7425" s="61" t="s">
        <v>349</v>
      </c>
      <c r="B7425" s="62" t="s">
        <v>73</v>
      </c>
      <c r="C7425" s="63">
        <v>151690.35999999999</v>
      </c>
      <c r="D7425" s="64">
        <v>45519</v>
      </c>
      <c r="E7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6" spans="1:5" x14ac:dyDescent="0.45">
      <c r="A7426" s="61" t="s">
        <v>349</v>
      </c>
      <c r="B7426" s="62" t="s">
        <v>74</v>
      </c>
      <c r="C7426" s="63">
        <v>750814.94</v>
      </c>
      <c r="D7426" s="64">
        <v>45853</v>
      </c>
      <c r="E7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7" spans="1:5" x14ac:dyDescent="0.45">
      <c r="A7427" s="61" t="s">
        <v>349</v>
      </c>
      <c r="B7427" s="62" t="s">
        <v>75</v>
      </c>
      <c r="C7427" s="63">
        <v>167840.43</v>
      </c>
      <c r="D7427" s="64">
        <v>45853</v>
      </c>
      <c r="E7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8" spans="1:5" x14ac:dyDescent="0.45">
      <c r="A7428" s="61" t="s">
        <v>349</v>
      </c>
      <c r="B7428" s="62" t="s">
        <v>76</v>
      </c>
      <c r="C7428" s="63">
        <v>97633.89</v>
      </c>
      <c r="D7428" s="64">
        <v>45853</v>
      </c>
      <c r="E7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29" spans="1:5" x14ac:dyDescent="0.45">
      <c r="A7429" s="61" t="s">
        <v>349</v>
      </c>
      <c r="B7429" s="62" t="s">
        <v>77</v>
      </c>
      <c r="C7429" s="63">
        <v>21892.3</v>
      </c>
      <c r="D7429" s="64">
        <v>45853</v>
      </c>
      <c r="E7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0" spans="1:5" x14ac:dyDescent="0.45">
      <c r="A7430" s="61" t="s">
        <v>349</v>
      </c>
      <c r="B7430" s="62" t="s">
        <v>78</v>
      </c>
      <c r="C7430" s="63">
        <v>92879.61</v>
      </c>
      <c r="D7430" s="64">
        <v>45853</v>
      </c>
      <c r="E7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1" spans="1:5" x14ac:dyDescent="0.45">
      <c r="A7431" s="61" t="s">
        <v>349</v>
      </c>
      <c r="B7431" s="62" t="s">
        <v>79</v>
      </c>
      <c r="C7431" s="63">
        <v>20826.259999999998</v>
      </c>
      <c r="D7431" s="64">
        <v>45853</v>
      </c>
      <c r="E7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2" spans="1:5" x14ac:dyDescent="0.45">
      <c r="A7432" s="61" t="s">
        <v>349</v>
      </c>
      <c r="B7432" s="62" t="s">
        <v>80</v>
      </c>
      <c r="C7432" s="63">
        <v>231844.4</v>
      </c>
      <c r="D7432" s="64">
        <v>45541</v>
      </c>
      <c r="E7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3" spans="1:5" x14ac:dyDescent="0.45">
      <c r="A7433" s="61" t="s">
        <v>349</v>
      </c>
      <c r="B7433" s="62" t="s">
        <v>81</v>
      </c>
      <c r="C7433" s="63">
        <v>248065.71</v>
      </c>
      <c r="D7433" s="64">
        <v>45519</v>
      </c>
      <c r="E7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4" spans="1:5" x14ac:dyDescent="0.45">
      <c r="A7434" s="61" t="s">
        <v>349</v>
      </c>
      <c r="B7434" s="62" t="s">
        <v>82</v>
      </c>
      <c r="C7434" s="63">
        <v>54633.31</v>
      </c>
      <c r="D7434" s="64">
        <v>45519</v>
      </c>
      <c r="E7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5" spans="1:5" x14ac:dyDescent="0.45">
      <c r="A7435" s="61" t="s">
        <v>349</v>
      </c>
      <c r="B7435" s="62" t="s">
        <v>83</v>
      </c>
      <c r="C7435" s="63">
        <v>240505.38</v>
      </c>
      <c r="D7435" s="64">
        <v>45519</v>
      </c>
      <c r="E7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6" spans="1:5" x14ac:dyDescent="0.45">
      <c r="A7436" s="61" t="s">
        <v>349</v>
      </c>
      <c r="B7436" s="62" t="s">
        <v>84</v>
      </c>
      <c r="C7436" s="63">
        <v>52968.24</v>
      </c>
      <c r="D7436" s="64">
        <v>45519</v>
      </c>
      <c r="E7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37" spans="1:5" x14ac:dyDescent="0.45">
      <c r="A7437" s="61" t="s">
        <v>349</v>
      </c>
      <c r="B7437" s="62" t="s">
        <v>85</v>
      </c>
      <c r="C7437" s="63">
        <v>227478.61</v>
      </c>
      <c r="D7437" s="64">
        <v>45877</v>
      </c>
      <c r="E7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38" spans="1:5" x14ac:dyDescent="0.45">
      <c r="A7438" s="61" t="s">
        <v>349</v>
      </c>
      <c r="B7438" s="62" t="s">
        <v>86</v>
      </c>
      <c r="C7438" s="63">
        <v>52968.24</v>
      </c>
      <c r="D7438" s="64">
        <v>45877</v>
      </c>
      <c r="E7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39" spans="1:5" x14ac:dyDescent="0.45">
      <c r="A7439" s="61" t="s">
        <v>349</v>
      </c>
      <c r="B7439" s="62" t="s">
        <v>87</v>
      </c>
      <c r="C7439" s="63">
        <v>366223.99</v>
      </c>
      <c r="D7439" s="64">
        <v>45519</v>
      </c>
      <c r="E7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0" spans="1:5" x14ac:dyDescent="0.45">
      <c r="A7440" s="61" t="s">
        <v>349</v>
      </c>
      <c r="B7440" s="62" t="s">
        <v>88</v>
      </c>
      <c r="C7440" s="63">
        <v>77670.03</v>
      </c>
      <c r="D7440" s="64">
        <v>45519</v>
      </c>
      <c r="E7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1" spans="1:5" x14ac:dyDescent="0.45">
      <c r="A7441" s="61" t="s">
        <v>349</v>
      </c>
      <c r="B7441" s="62" t="s">
        <v>89</v>
      </c>
      <c r="C7441" s="63">
        <v>241732.29</v>
      </c>
      <c r="D7441" s="64">
        <v>45519</v>
      </c>
      <c r="E7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2" spans="1:5" x14ac:dyDescent="0.45">
      <c r="A7442" s="61" t="s">
        <v>349</v>
      </c>
      <c r="B7442" s="62" t="s">
        <v>90</v>
      </c>
      <c r="C7442" s="63">
        <v>51267.41</v>
      </c>
      <c r="D7442" s="64">
        <v>45519</v>
      </c>
      <c r="E7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3" spans="1:5" x14ac:dyDescent="0.45">
      <c r="A7443" s="61" t="s">
        <v>349</v>
      </c>
      <c r="B7443" s="62" t="s">
        <v>91</v>
      </c>
      <c r="C7443" s="63">
        <v>228639.07</v>
      </c>
      <c r="D7443" s="64">
        <v>45762</v>
      </c>
      <c r="E7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4" spans="1:5" x14ac:dyDescent="0.45">
      <c r="A7444" s="61" t="s">
        <v>349</v>
      </c>
      <c r="B7444" s="62" t="s">
        <v>92</v>
      </c>
      <c r="C7444" s="63">
        <v>51267.41</v>
      </c>
      <c r="D7444" s="64">
        <v>45762</v>
      </c>
      <c r="E7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5" spans="1:5" x14ac:dyDescent="0.45">
      <c r="A7445" s="61" t="s">
        <v>349</v>
      </c>
      <c r="B7445" s="62" t="s">
        <v>93</v>
      </c>
      <c r="C7445" s="63">
        <v>2298769.44</v>
      </c>
      <c r="D7445" s="64">
        <v>45519</v>
      </c>
      <c r="E7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6" spans="1:5" x14ac:dyDescent="0.45">
      <c r="A7446" s="61" t="s">
        <v>349</v>
      </c>
      <c r="B7446" s="62" t="s">
        <v>94</v>
      </c>
      <c r="C7446" s="63">
        <v>487530.82</v>
      </c>
      <c r="D7446" s="64">
        <v>45519</v>
      </c>
      <c r="E7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47" spans="1:5" x14ac:dyDescent="0.45">
      <c r="A7447" s="61" t="s">
        <v>349</v>
      </c>
      <c r="B7447" s="62" t="s">
        <v>95</v>
      </c>
      <c r="C7447" s="63">
        <v>29223.91</v>
      </c>
      <c r="D7447" s="64">
        <v>45961</v>
      </c>
      <c r="E7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48" spans="1:5" x14ac:dyDescent="0.45">
      <c r="A7448" s="61" t="s">
        <v>349</v>
      </c>
      <c r="B7448" s="62" t="s">
        <v>96</v>
      </c>
      <c r="C7448" s="63">
        <v>6552.83</v>
      </c>
      <c r="D7448" s="64">
        <v>45961</v>
      </c>
      <c r="E7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49" spans="1:5" x14ac:dyDescent="0.45">
      <c r="A7449" s="61" t="s">
        <v>350</v>
      </c>
      <c r="B7449" s="62" t="s">
        <v>47</v>
      </c>
      <c r="C7449" s="63">
        <v>3719.4</v>
      </c>
      <c r="D7449" s="64">
        <v>45519</v>
      </c>
      <c r="E7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50" spans="1:5" x14ac:dyDescent="0.45">
      <c r="A7450" s="61" t="s">
        <v>350</v>
      </c>
      <c r="B7450" s="62" t="s">
        <v>49</v>
      </c>
      <c r="C7450" s="63">
        <v>3596.79</v>
      </c>
      <c r="D7450" s="64">
        <v>45519</v>
      </c>
      <c r="E7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51" spans="1:5" x14ac:dyDescent="0.45">
      <c r="A7451" s="61" t="s">
        <v>350</v>
      </c>
      <c r="B7451" s="62" t="s">
        <v>51</v>
      </c>
      <c r="C7451" s="63">
        <v>3596.79</v>
      </c>
      <c r="D7451" s="64">
        <v>45877</v>
      </c>
      <c r="E7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52" spans="1:5" x14ac:dyDescent="0.45">
      <c r="A7452" s="61" t="s">
        <v>350</v>
      </c>
      <c r="B7452" s="62" t="s">
        <v>53</v>
      </c>
      <c r="C7452" s="63">
        <v>4251.34</v>
      </c>
      <c r="D7452" s="64">
        <v>45519</v>
      </c>
      <c r="E7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53" spans="1:5" x14ac:dyDescent="0.45">
      <c r="A7453" s="61" t="s">
        <v>350</v>
      </c>
      <c r="B7453" s="62" t="s">
        <v>55</v>
      </c>
      <c r="C7453" s="63">
        <v>3332.8</v>
      </c>
      <c r="D7453" s="64">
        <v>45519</v>
      </c>
      <c r="E7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54" spans="1:5" x14ac:dyDescent="0.45">
      <c r="A7454" s="61" t="s">
        <v>350</v>
      </c>
      <c r="B7454" s="62" t="s">
        <v>57</v>
      </c>
      <c r="C7454" s="63">
        <v>6660.32</v>
      </c>
      <c r="D7454" s="64">
        <v>45877</v>
      </c>
      <c r="E7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55" spans="1:5" x14ac:dyDescent="0.45">
      <c r="A7455" s="61" t="s">
        <v>350</v>
      </c>
      <c r="B7455" s="62" t="s">
        <v>40</v>
      </c>
      <c r="C7455" s="63">
        <v>9949.0300000000007</v>
      </c>
      <c r="D7455" s="64">
        <v>44880</v>
      </c>
      <c r="E7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56" spans="1:5" x14ac:dyDescent="0.45">
      <c r="A7456" s="61" t="s">
        <v>350</v>
      </c>
      <c r="B7456" s="62" t="s">
        <v>41</v>
      </c>
      <c r="C7456" s="63">
        <v>10455.950000000001</v>
      </c>
      <c r="D7456" s="64">
        <v>44925</v>
      </c>
      <c r="E7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57" spans="1:5" x14ac:dyDescent="0.45">
      <c r="A7457" s="61" t="s">
        <v>350</v>
      </c>
      <c r="B7457" s="62" t="s">
        <v>42</v>
      </c>
      <c r="C7457" s="63">
        <v>8810.98</v>
      </c>
      <c r="D7457" s="64">
        <v>45140</v>
      </c>
      <c r="E7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58" spans="1:5" x14ac:dyDescent="0.45">
      <c r="A7458" s="61" t="s">
        <v>350</v>
      </c>
      <c r="B7458" s="62" t="s">
        <v>43</v>
      </c>
      <c r="C7458" s="63">
        <v>11144.39</v>
      </c>
      <c r="D7458" s="64">
        <v>45504</v>
      </c>
      <c r="E7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59" spans="1:5" x14ac:dyDescent="0.45">
      <c r="A7459" s="61" t="s">
        <v>350</v>
      </c>
      <c r="B7459" s="62" t="s">
        <v>44</v>
      </c>
      <c r="C7459" s="63">
        <v>11144.39</v>
      </c>
      <c r="D7459" s="64">
        <v>45877</v>
      </c>
      <c r="E7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60" spans="1:5" x14ac:dyDescent="0.45">
      <c r="A7460" s="61" t="s">
        <v>350</v>
      </c>
      <c r="B7460" s="62" t="s">
        <v>45</v>
      </c>
      <c r="C7460" s="63">
        <v>4949.79</v>
      </c>
      <c r="D7460" s="64">
        <v>45412</v>
      </c>
      <c r="E7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61" spans="1:5" x14ac:dyDescent="0.45">
      <c r="A7461" s="61" t="s">
        <v>350</v>
      </c>
      <c r="B7461" s="62" t="s">
        <v>66</v>
      </c>
      <c r="C7461" s="63">
        <v>3541.92</v>
      </c>
      <c r="D7461" s="64">
        <v>44985</v>
      </c>
      <c r="E7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62" spans="1:5" x14ac:dyDescent="0.45">
      <c r="A7462" s="61" t="s">
        <v>350</v>
      </c>
      <c r="B7462" s="62" t="s">
        <v>68</v>
      </c>
      <c r="C7462" s="63">
        <v>8263.3700000000008</v>
      </c>
      <c r="D7462" s="64">
        <v>44985</v>
      </c>
      <c r="E7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63" spans="1:5" x14ac:dyDescent="0.45">
      <c r="A7463" s="61" t="s">
        <v>350</v>
      </c>
      <c r="B7463" s="62" t="s">
        <v>70</v>
      </c>
      <c r="C7463" s="63">
        <v>6216.99</v>
      </c>
      <c r="D7463" s="64">
        <v>45127</v>
      </c>
      <c r="E7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64" spans="1:5" x14ac:dyDescent="0.45">
      <c r="A7464" s="61" t="s">
        <v>350</v>
      </c>
      <c r="B7464" s="62" t="s">
        <v>72</v>
      </c>
      <c r="C7464" s="63">
        <v>9741.2099999999991</v>
      </c>
      <c r="D7464" s="64">
        <v>45488</v>
      </c>
      <c r="E7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65" spans="1:5" x14ac:dyDescent="0.45">
      <c r="A7465" s="61" t="s">
        <v>350</v>
      </c>
      <c r="B7465" s="62" t="s">
        <v>74</v>
      </c>
      <c r="C7465" s="63">
        <v>10778.33</v>
      </c>
      <c r="D7465" s="64">
        <v>45853</v>
      </c>
      <c r="E7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66" spans="1:5" x14ac:dyDescent="0.45">
      <c r="A7466" s="61" t="s">
        <v>350</v>
      </c>
      <c r="B7466" s="62" t="s">
        <v>76</v>
      </c>
      <c r="C7466" s="63">
        <v>1405.87</v>
      </c>
      <c r="D7466" s="64">
        <v>45853</v>
      </c>
      <c r="E7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67" spans="1:5" x14ac:dyDescent="0.45">
      <c r="A7467" s="61" t="s">
        <v>350</v>
      </c>
      <c r="B7467" s="62" t="s">
        <v>78</v>
      </c>
      <c r="C7467" s="63">
        <v>1337.42</v>
      </c>
      <c r="D7467" s="64">
        <v>45853</v>
      </c>
      <c r="E7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68" spans="1:5" x14ac:dyDescent="0.45">
      <c r="A7468" s="61" t="s">
        <v>350</v>
      </c>
      <c r="B7468" s="62" t="s">
        <v>80</v>
      </c>
      <c r="C7468" s="63">
        <v>2685.01</v>
      </c>
      <c r="D7468" s="64">
        <v>45541</v>
      </c>
      <c r="E7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69" spans="1:5" x14ac:dyDescent="0.45">
      <c r="A7469" s="61" t="s">
        <v>350</v>
      </c>
      <c r="B7469" s="62" t="s">
        <v>81</v>
      </c>
      <c r="C7469" s="63">
        <v>3378.53</v>
      </c>
      <c r="D7469" s="64">
        <v>45519</v>
      </c>
      <c r="E7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0" spans="1:5" x14ac:dyDescent="0.45">
      <c r="A7470" s="61" t="s">
        <v>350</v>
      </c>
      <c r="B7470" s="62" t="s">
        <v>83</v>
      </c>
      <c r="C7470" s="63">
        <v>3275.57</v>
      </c>
      <c r="D7470" s="64">
        <v>45519</v>
      </c>
      <c r="E7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1" spans="1:5" x14ac:dyDescent="0.45">
      <c r="A7471" s="61" t="s">
        <v>350</v>
      </c>
      <c r="B7471" s="62" t="s">
        <v>85</v>
      </c>
      <c r="C7471" s="63">
        <v>3275.57</v>
      </c>
      <c r="D7471" s="64">
        <v>45877</v>
      </c>
      <c r="E7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72" spans="1:5" x14ac:dyDescent="0.45">
      <c r="A7472" s="61" t="s">
        <v>350</v>
      </c>
      <c r="B7472" s="62" t="s">
        <v>87</v>
      </c>
      <c r="C7472" s="63">
        <v>4987.79</v>
      </c>
      <c r="D7472" s="64">
        <v>45519</v>
      </c>
      <c r="E7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3" spans="1:5" x14ac:dyDescent="0.45">
      <c r="A7473" s="61" t="s">
        <v>350</v>
      </c>
      <c r="B7473" s="62" t="s">
        <v>89</v>
      </c>
      <c r="C7473" s="63">
        <v>3292.28</v>
      </c>
      <c r="D7473" s="64">
        <v>45519</v>
      </c>
      <c r="E7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4" spans="1:5" x14ac:dyDescent="0.45">
      <c r="A7474" s="61" t="s">
        <v>350</v>
      </c>
      <c r="B7474" s="62" t="s">
        <v>91</v>
      </c>
      <c r="C7474" s="63">
        <v>3292.28</v>
      </c>
      <c r="D7474" s="64">
        <v>45762</v>
      </c>
      <c r="E7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5" spans="1:5" x14ac:dyDescent="0.45">
      <c r="A7475" s="61" t="s">
        <v>350</v>
      </c>
      <c r="B7475" s="62" t="s">
        <v>93</v>
      </c>
      <c r="C7475" s="63">
        <v>31308.13</v>
      </c>
      <c r="D7475" s="64">
        <v>45519</v>
      </c>
      <c r="E7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6" spans="1:5" x14ac:dyDescent="0.45">
      <c r="A7476" s="61" t="s">
        <v>350</v>
      </c>
      <c r="B7476" s="62" t="s">
        <v>95</v>
      </c>
      <c r="C7476" s="63">
        <v>420.81</v>
      </c>
      <c r="D7476" s="64">
        <v>45961</v>
      </c>
      <c r="E7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77" spans="1:5" x14ac:dyDescent="0.45">
      <c r="A7477" s="61" t="s">
        <v>351</v>
      </c>
      <c r="B7477" s="62" t="s">
        <v>47</v>
      </c>
      <c r="C7477" s="63">
        <v>18237.36</v>
      </c>
      <c r="D7477" s="64">
        <v>45519</v>
      </c>
      <c r="E7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8" spans="1:5" x14ac:dyDescent="0.45">
      <c r="A7478" s="61" t="s">
        <v>351</v>
      </c>
      <c r="B7478" s="62" t="s">
        <v>49</v>
      </c>
      <c r="C7478" s="63">
        <v>17636.169999999998</v>
      </c>
      <c r="D7478" s="64">
        <v>45519</v>
      </c>
      <c r="E7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79" spans="1:5" x14ac:dyDescent="0.45">
      <c r="A7479" s="61" t="s">
        <v>351</v>
      </c>
      <c r="B7479" s="62" t="s">
        <v>51</v>
      </c>
      <c r="C7479" s="63">
        <v>17636.169999999998</v>
      </c>
      <c r="D7479" s="64">
        <v>45877</v>
      </c>
      <c r="E7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80" spans="1:5" x14ac:dyDescent="0.45">
      <c r="A7480" s="61" t="s">
        <v>351</v>
      </c>
      <c r="B7480" s="62" t="s">
        <v>53</v>
      </c>
      <c r="C7480" s="63">
        <v>20845.59</v>
      </c>
      <c r="D7480" s="64">
        <v>45519</v>
      </c>
      <c r="E7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81" spans="1:5" x14ac:dyDescent="0.45">
      <c r="A7481" s="61" t="s">
        <v>351</v>
      </c>
      <c r="B7481" s="62" t="s">
        <v>55</v>
      </c>
      <c r="C7481" s="63">
        <v>16341.72</v>
      </c>
      <c r="D7481" s="64">
        <v>45519</v>
      </c>
      <c r="E7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82" spans="1:5" x14ac:dyDescent="0.45">
      <c r="A7482" s="61" t="s">
        <v>351</v>
      </c>
      <c r="B7482" s="62" t="s">
        <v>57</v>
      </c>
      <c r="C7482" s="63">
        <v>32657.55</v>
      </c>
      <c r="D7482" s="64">
        <v>45877</v>
      </c>
      <c r="E7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83" spans="1:5" x14ac:dyDescent="0.45">
      <c r="A7483" s="61" t="s">
        <v>351</v>
      </c>
      <c r="B7483" s="62" t="s">
        <v>40</v>
      </c>
      <c r="C7483" s="63">
        <v>48783.11</v>
      </c>
      <c r="D7483" s="64">
        <v>44880</v>
      </c>
      <c r="E7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84" spans="1:5" x14ac:dyDescent="0.45">
      <c r="A7484" s="61" t="s">
        <v>351</v>
      </c>
      <c r="B7484" s="62" t="s">
        <v>41</v>
      </c>
      <c r="C7484" s="63">
        <v>51268.67</v>
      </c>
      <c r="D7484" s="64">
        <v>44925</v>
      </c>
      <c r="E7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85" spans="1:5" x14ac:dyDescent="0.45">
      <c r="A7485" s="61" t="s">
        <v>351</v>
      </c>
      <c r="B7485" s="62" t="s">
        <v>42</v>
      </c>
      <c r="C7485" s="63">
        <v>43202.879999999997</v>
      </c>
      <c r="D7485" s="64">
        <v>45139</v>
      </c>
      <c r="E7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86" spans="1:5" x14ac:dyDescent="0.45">
      <c r="A7486" s="61" t="s">
        <v>351</v>
      </c>
      <c r="B7486" s="62" t="s">
        <v>43</v>
      </c>
      <c r="C7486" s="63">
        <v>54644.33</v>
      </c>
      <c r="D7486" s="64">
        <v>45504</v>
      </c>
      <c r="E7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87" spans="1:5" x14ac:dyDescent="0.45">
      <c r="A7487" s="61" t="s">
        <v>351</v>
      </c>
      <c r="B7487" s="62" t="s">
        <v>44</v>
      </c>
      <c r="C7487" s="63">
        <v>54644.33</v>
      </c>
      <c r="D7487" s="64">
        <v>45877</v>
      </c>
      <c r="E7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488" spans="1:5" x14ac:dyDescent="0.45">
      <c r="A7488" s="61" t="s">
        <v>351</v>
      </c>
      <c r="B7488" s="62" t="s">
        <v>45</v>
      </c>
      <c r="C7488" s="63">
        <v>24270.32</v>
      </c>
      <c r="D7488" s="64">
        <v>45412</v>
      </c>
      <c r="E7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89" spans="1:5" x14ac:dyDescent="0.45">
      <c r="A7489" s="61" t="s">
        <v>351</v>
      </c>
      <c r="B7489" s="62" t="s">
        <v>66</v>
      </c>
      <c r="C7489" s="63">
        <v>17367.099999999999</v>
      </c>
      <c r="D7489" s="64">
        <v>44985</v>
      </c>
      <c r="E7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90" spans="1:5" x14ac:dyDescent="0.45">
      <c r="A7490" s="61" t="s">
        <v>351</v>
      </c>
      <c r="B7490" s="62" t="s">
        <v>68</v>
      </c>
      <c r="C7490" s="63">
        <v>40517.79</v>
      </c>
      <c r="D7490" s="64">
        <v>44985</v>
      </c>
      <c r="E7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91" spans="1:5" x14ac:dyDescent="0.45">
      <c r="A7491" s="61" t="s">
        <v>351</v>
      </c>
      <c r="B7491" s="62" t="s">
        <v>70</v>
      </c>
      <c r="C7491" s="63">
        <v>30483.77</v>
      </c>
      <c r="D7491" s="64">
        <v>45127</v>
      </c>
      <c r="E7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492" spans="1:5" x14ac:dyDescent="0.45">
      <c r="A7492" s="61" t="s">
        <v>351</v>
      </c>
      <c r="B7492" s="62" t="s">
        <v>72</v>
      </c>
      <c r="C7492" s="63">
        <v>47764.11</v>
      </c>
      <c r="D7492" s="64">
        <v>45488</v>
      </c>
      <c r="E7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493" spans="1:5" x14ac:dyDescent="0.45">
      <c r="A7493" s="61" t="s">
        <v>351</v>
      </c>
      <c r="B7493" s="62" t="s">
        <v>74</v>
      </c>
      <c r="C7493" s="63">
        <v>52849.42</v>
      </c>
      <c r="D7493" s="64">
        <v>45853</v>
      </c>
      <c r="E7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4" spans="1:5" x14ac:dyDescent="0.45">
      <c r="A7494" s="61" t="s">
        <v>351</v>
      </c>
      <c r="B7494" s="62" t="s">
        <v>76</v>
      </c>
      <c r="C7494" s="63">
        <v>6893.43</v>
      </c>
      <c r="D7494" s="64">
        <v>45853</v>
      </c>
      <c r="E7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5" spans="1:5" x14ac:dyDescent="0.45">
      <c r="A7495" s="61" t="s">
        <v>351</v>
      </c>
      <c r="B7495" s="62" t="s">
        <v>78</v>
      </c>
      <c r="C7495" s="63">
        <v>6557.75</v>
      </c>
      <c r="D7495" s="64">
        <v>45853</v>
      </c>
      <c r="E7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6" spans="1:5" x14ac:dyDescent="0.45">
      <c r="A7496" s="61" t="s">
        <v>351</v>
      </c>
      <c r="B7496" s="62" t="s">
        <v>80</v>
      </c>
      <c r="C7496" s="63">
        <v>13165.42</v>
      </c>
      <c r="D7496" s="64">
        <v>45546</v>
      </c>
      <c r="E7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7" spans="1:5" x14ac:dyDescent="0.45">
      <c r="A7497" s="61" t="s">
        <v>351</v>
      </c>
      <c r="B7497" s="62" t="s">
        <v>81</v>
      </c>
      <c r="C7497" s="63">
        <v>16565.98</v>
      </c>
      <c r="D7497" s="64">
        <v>45519</v>
      </c>
      <c r="E7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8" spans="1:5" x14ac:dyDescent="0.45">
      <c r="A7498" s="61" t="s">
        <v>351</v>
      </c>
      <c r="B7498" s="62" t="s">
        <v>83</v>
      </c>
      <c r="C7498" s="63">
        <v>16061.09</v>
      </c>
      <c r="D7498" s="64">
        <v>45519</v>
      </c>
      <c r="E7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499" spans="1:5" x14ac:dyDescent="0.45">
      <c r="A7499" s="61" t="s">
        <v>351</v>
      </c>
      <c r="B7499" s="62" t="s">
        <v>85</v>
      </c>
      <c r="C7499" s="63">
        <v>16061.09</v>
      </c>
      <c r="D7499" s="64">
        <v>45877</v>
      </c>
      <c r="E7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00" spans="1:5" x14ac:dyDescent="0.45">
      <c r="A7500" s="61" t="s">
        <v>351</v>
      </c>
      <c r="B7500" s="62" t="s">
        <v>87</v>
      </c>
      <c r="C7500" s="63">
        <v>24456.66</v>
      </c>
      <c r="D7500" s="64">
        <v>45519</v>
      </c>
      <c r="E7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1" spans="1:5" x14ac:dyDescent="0.45">
      <c r="A7501" s="61" t="s">
        <v>351</v>
      </c>
      <c r="B7501" s="62" t="s">
        <v>89</v>
      </c>
      <c r="C7501" s="63">
        <v>16143.03</v>
      </c>
      <c r="D7501" s="64">
        <v>45519</v>
      </c>
      <c r="E7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2" spans="1:5" x14ac:dyDescent="0.45">
      <c r="A7502" s="61" t="s">
        <v>351</v>
      </c>
      <c r="B7502" s="62" t="s">
        <v>91</v>
      </c>
      <c r="C7502" s="63">
        <v>16143.03</v>
      </c>
      <c r="D7502" s="64">
        <v>45762</v>
      </c>
      <c r="E7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3" spans="1:5" x14ac:dyDescent="0.45">
      <c r="A7503" s="61" t="s">
        <v>351</v>
      </c>
      <c r="B7503" s="62" t="s">
        <v>93</v>
      </c>
      <c r="C7503" s="63">
        <v>153513.21</v>
      </c>
      <c r="D7503" s="64">
        <v>45519</v>
      </c>
      <c r="E7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4" spans="1:5" x14ac:dyDescent="0.45">
      <c r="A7504" s="61" t="s">
        <v>351</v>
      </c>
      <c r="B7504" s="62" t="s">
        <v>95</v>
      </c>
      <c r="C7504" s="63">
        <v>2063.35</v>
      </c>
      <c r="D7504" s="64">
        <v>45961</v>
      </c>
      <c r="E7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05" spans="1:5" x14ac:dyDescent="0.45">
      <c r="A7505" s="61" t="s">
        <v>352</v>
      </c>
      <c r="B7505" s="62" t="s">
        <v>47</v>
      </c>
      <c r="C7505" s="63">
        <v>103227.9</v>
      </c>
      <c r="D7505" s="64">
        <v>45519</v>
      </c>
      <c r="E7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6" spans="1:5" x14ac:dyDescent="0.45">
      <c r="A7506" s="61" t="s">
        <v>352</v>
      </c>
      <c r="B7506" s="62" t="s">
        <v>48</v>
      </c>
      <c r="C7506" s="63">
        <v>28100.48</v>
      </c>
      <c r="D7506" s="64">
        <v>45519</v>
      </c>
      <c r="E7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7" spans="1:5" x14ac:dyDescent="0.45">
      <c r="A7507" s="61" t="s">
        <v>352</v>
      </c>
      <c r="B7507" s="62" t="s">
        <v>49</v>
      </c>
      <c r="C7507" s="63">
        <v>99825.03</v>
      </c>
      <c r="D7507" s="64">
        <v>45519</v>
      </c>
      <c r="E7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8" spans="1:5" x14ac:dyDescent="0.45">
      <c r="A7508" s="61" t="s">
        <v>352</v>
      </c>
      <c r="B7508" s="62" t="s">
        <v>50</v>
      </c>
      <c r="C7508" s="63">
        <v>27174.15</v>
      </c>
      <c r="D7508" s="64">
        <v>45519</v>
      </c>
      <c r="E7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09" spans="1:5" x14ac:dyDescent="0.45">
      <c r="A7509" s="61" t="s">
        <v>352</v>
      </c>
      <c r="B7509" s="62" t="s">
        <v>51</v>
      </c>
      <c r="C7509" s="63">
        <v>99825.03</v>
      </c>
      <c r="D7509" s="64">
        <v>45877</v>
      </c>
      <c r="E7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10" spans="1:5" x14ac:dyDescent="0.45">
      <c r="A7510" s="61" t="s">
        <v>352</v>
      </c>
      <c r="B7510" s="62" t="s">
        <v>52</v>
      </c>
      <c r="C7510" s="63">
        <v>8124.27</v>
      </c>
      <c r="D7510" s="64">
        <v>45877</v>
      </c>
      <c r="E7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11" spans="1:5" x14ac:dyDescent="0.45">
      <c r="A7511" s="61" t="s">
        <v>352</v>
      </c>
      <c r="B7511" s="62" t="s">
        <v>53</v>
      </c>
      <c r="C7511" s="63">
        <v>117991.1</v>
      </c>
      <c r="D7511" s="64">
        <v>45519</v>
      </c>
      <c r="E7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12" spans="1:5" x14ac:dyDescent="0.45">
      <c r="A7512" s="61" t="s">
        <v>352</v>
      </c>
      <c r="B7512" s="62" t="s">
        <v>54</v>
      </c>
      <c r="C7512" s="63">
        <v>30930.13</v>
      </c>
      <c r="D7512" s="64">
        <v>45519</v>
      </c>
      <c r="E7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13" spans="1:5" x14ac:dyDescent="0.45">
      <c r="A7513" s="61" t="s">
        <v>352</v>
      </c>
      <c r="B7513" s="62" t="s">
        <v>55</v>
      </c>
      <c r="C7513" s="63">
        <v>92498.12</v>
      </c>
      <c r="D7513" s="64">
        <v>45519</v>
      </c>
      <c r="E7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14" spans="1:5" x14ac:dyDescent="0.45">
      <c r="A7514" s="61" t="s">
        <v>352</v>
      </c>
      <c r="B7514" s="62" t="s">
        <v>56</v>
      </c>
      <c r="C7514" s="63">
        <v>24247.41</v>
      </c>
      <c r="D7514" s="64">
        <v>45519</v>
      </c>
      <c r="E7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15" spans="1:5" x14ac:dyDescent="0.45">
      <c r="A7515" s="61" t="s">
        <v>352</v>
      </c>
      <c r="B7515" s="62" t="s">
        <v>57</v>
      </c>
      <c r="C7515" s="63">
        <v>184849.68</v>
      </c>
      <c r="D7515" s="64">
        <v>45877</v>
      </c>
      <c r="E7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16" spans="1:5" x14ac:dyDescent="0.45">
      <c r="A7516" s="61" t="s">
        <v>352</v>
      </c>
      <c r="B7516" s="62" t="s">
        <v>58</v>
      </c>
      <c r="C7516" s="63">
        <v>13460.5</v>
      </c>
      <c r="D7516" s="64">
        <v>45877</v>
      </c>
      <c r="E7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17" spans="1:5" x14ac:dyDescent="0.45">
      <c r="A7517" s="61" t="s">
        <v>352</v>
      </c>
      <c r="B7517" s="62" t="s">
        <v>40</v>
      </c>
      <c r="C7517" s="63">
        <v>276124.24</v>
      </c>
      <c r="D7517" s="64">
        <v>44880</v>
      </c>
      <c r="E7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18" spans="1:5" x14ac:dyDescent="0.45">
      <c r="A7518" s="61" t="s">
        <v>352</v>
      </c>
      <c r="B7518" s="62" t="s">
        <v>59</v>
      </c>
      <c r="C7518" s="63">
        <v>72383.08</v>
      </c>
      <c r="D7518" s="64">
        <v>44880</v>
      </c>
      <c r="E7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19" spans="1:5" x14ac:dyDescent="0.45">
      <c r="A7519" s="61" t="s">
        <v>352</v>
      </c>
      <c r="B7519" s="62" t="s">
        <v>41</v>
      </c>
      <c r="C7519" s="63">
        <v>290193.12</v>
      </c>
      <c r="D7519" s="64">
        <v>44925</v>
      </c>
      <c r="E7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20" spans="1:5" x14ac:dyDescent="0.45">
      <c r="A7520" s="61" t="s">
        <v>352</v>
      </c>
      <c r="B7520" s="62" t="s">
        <v>60</v>
      </c>
      <c r="C7520" s="63">
        <v>76071.08</v>
      </c>
      <c r="D7520" s="64">
        <v>44925</v>
      </c>
      <c r="E7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21" spans="1:5" x14ac:dyDescent="0.45">
      <c r="A7521" s="61" t="s">
        <v>352</v>
      </c>
      <c r="B7521" s="62" t="s">
        <v>42</v>
      </c>
      <c r="C7521" s="63">
        <v>244538.82</v>
      </c>
      <c r="D7521" s="64">
        <v>45140</v>
      </c>
      <c r="E7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2" spans="1:5" x14ac:dyDescent="0.45">
      <c r="A7522" s="61" t="s">
        <v>352</v>
      </c>
      <c r="B7522" s="62" t="s">
        <v>61</v>
      </c>
      <c r="C7522" s="63">
        <v>64103.29</v>
      </c>
      <c r="D7522" s="64">
        <v>45140</v>
      </c>
      <c r="E7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3" spans="1:5" x14ac:dyDescent="0.45">
      <c r="A7523" s="61" t="s">
        <v>352</v>
      </c>
      <c r="B7523" s="62" t="s">
        <v>43</v>
      </c>
      <c r="C7523" s="63">
        <v>309300.17</v>
      </c>
      <c r="D7523" s="64">
        <v>45504</v>
      </c>
      <c r="E7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4" spans="1:5" x14ac:dyDescent="0.45">
      <c r="A7524" s="61" t="s">
        <v>352</v>
      </c>
      <c r="B7524" s="62" t="s">
        <v>63</v>
      </c>
      <c r="C7524" s="63">
        <v>58292.800000000003</v>
      </c>
      <c r="D7524" s="64">
        <v>45504</v>
      </c>
      <c r="E7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5" spans="1:5" x14ac:dyDescent="0.45">
      <c r="A7525" s="61" t="s">
        <v>352</v>
      </c>
      <c r="B7525" s="62" t="s">
        <v>44</v>
      </c>
      <c r="C7525" s="63">
        <v>309300.17</v>
      </c>
      <c r="D7525" s="64">
        <v>45877</v>
      </c>
      <c r="E7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26" spans="1:5" x14ac:dyDescent="0.45">
      <c r="A7526" s="61" t="s">
        <v>352</v>
      </c>
      <c r="B7526" s="62" t="s">
        <v>64</v>
      </c>
      <c r="C7526" s="63">
        <v>81079.8</v>
      </c>
      <c r="D7526" s="64">
        <v>45877</v>
      </c>
      <c r="E7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27" spans="1:5" x14ac:dyDescent="0.45">
      <c r="A7527" s="61" t="s">
        <v>352</v>
      </c>
      <c r="B7527" s="62" t="s">
        <v>45</v>
      </c>
      <c r="C7527" s="63">
        <v>137375.92000000001</v>
      </c>
      <c r="D7527" s="64">
        <v>45412</v>
      </c>
      <c r="E7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8" spans="1:5" x14ac:dyDescent="0.45">
      <c r="A7528" s="61" t="s">
        <v>352</v>
      </c>
      <c r="B7528" s="62" t="s">
        <v>65</v>
      </c>
      <c r="C7528" s="63">
        <v>36011.660000000003</v>
      </c>
      <c r="D7528" s="64">
        <v>45412</v>
      </c>
      <c r="E7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29" spans="1:5" x14ac:dyDescent="0.45">
      <c r="A7529" s="61" t="s">
        <v>352</v>
      </c>
      <c r="B7529" s="62" t="s">
        <v>66</v>
      </c>
      <c r="C7529" s="63">
        <v>98302</v>
      </c>
      <c r="D7529" s="64">
        <v>44985</v>
      </c>
      <c r="E7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0" spans="1:5" x14ac:dyDescent="0.45">
      <c r="A7530" s="61" t="s">
        <v>352</v>
      </c>
      <c r="B7530" s="62" t="s">
        <v>67</v>
      </c>
      <c r="C7530" s="63">
        <v>25768.84</v>
      </c>
      <c r="D7530" s="64">
        <v>44985</v>
      </c>
      <c r="E7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1" spans="1:5" x14ac:dyDescent="0.45">
      <c r="A7531" s="61" t="s">
        <v>352</v>
      </c>
      <c r="B7531" s="62" t="s">
        <v>68</v>
      </c>
      <c r="C7531" s="63">
        <v>229340.56</v>
      </c>
      <c r="D7531" s="64">
        <v>44985</v>
      </c>
      <c r="E7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2" spans="1:5" x14ac:dyDescent="0.45">
      <c r="A7532" s="61" t="s">
        <v>352</v>
      </c>
      <c r="B7532" s="62" t="s">
        <v>69</v>
      </c>
      <c r="C7532" s="63">
        <v>60119.23</v>
      </c>
      <c r="D7532" s="64">
        <v>44985</v>
      </c>
      <c r="E7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3" spans="1:5" x14ac:dyDescent="0.45">
      <c r="A7533" s="61" t="s">
        <v>352</v>
      </c>
      <c r="B7533" s="62" t="s">
        <v>70</v>
      </c>
      <c r="C7533" s="63">
        <v>172545.54</v>
      </c>
      <c r="D7533" s="64">
        <v>45127</v>
      </c>
      <c r="E7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4" spans="1:5" x14ac:dyDescent="0.45">
      <c r="A7534" s="61" t="s">
        <v>352</v>
      </c>
      <c r="B7534" s="62" t="s">
        <v>71</v>
      </c>
      <c r="C7534" s="63">
        <v>45231</v>
      </c>
      <c r="D7534" s="64">
        <v>45127</v>
      </c>
      <c r="E7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35" spans="1:5" x14ac:dyDescent="0.45">
      <c r="A7535" s="61" t="s">
        <v>352</v>
      </c>
      <c r="B7535" s="62" t="s">
        <v>72</v>
      </c>
      <c r="C7535" s="63">
        <v>270356.45</v>
      </c>
      <c r="D7535" s="64">
        <v>45488</v>
      </c>
      <c r="E7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36" spans="1:5" x14ac:dyDescent="0.45">
      <c r="A7536" s="61" t="s">
        <v>352</v>
      </c>
      <c r="B7536" s="62" t="s">
        <v>73</v>
      </c>
      <c r="C7536" s="63">
        <v>70871.11</v>
      </c>
      <c r="D7536" s="64">
        <v>45488</v>
      </c>
      <c r="E7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37" spans="1:5" x14ac:dyDescent="0.45">
      <c r="A7537" s="61" t="s">
        <v>352</v>
      </c>
      <c r="B7537" s="62" t="s">
        <v>74</v>
      </c>
      <c r="C7537" s="63">
        <v>299140.59000000003</v>
      </c>
      <c r="D7537" s="64">
        <v>45853</v>
      </c>
      <c r="E7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38" spans="1:5" x14ac:dyDescent="0.45">
      <c r="A7538" s="61" t="s">
        <v>352</v>
      </c>
      <c r="B7538" s="62" t="s">
        <v>75</v>
      </c>
      <c r="C7538" s="63">
        <v>21783</v>
      </c>
      <c r="D7538" s="64">
        <v>45853</v>
      </c>
      <c r="E7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39" spans="1:5" x14ac:dyDescent="0.45">
      <c r="A7539" s="61" t="s">
        <v>352</v>
      </c>
      <c r="B7539" s="62" t="s">
        <v>76</v>
      </c>
      <c r="C7539" s="63">
        <v>39018.47</v>
      </c>
      <c r="D7539" s="64">
        <v>45853</v>
      </c>
      <c r="E7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0" spans="1:5" x14ac:dyDescent="0.45">
      <c r="A7540" s="61" t="s">
        <v>352</v>
      </c>
      <c r="B7540" s="62" t="s">
        <v>77</v>
      </c>
      <c r="C7540" s="63">
        <v>2841.27</v>
      </c>
      <c r="D7540" s="64">
        <v>45853</v>
      </c>
      <c r="E7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1" spans="1:5" x14ac:dyDescent="0.45">
      <c r="A7541" s="61" t="s">
        <v>352</v>
      </c>
      <c r="B7541" s="62" t="s">
        <v>78</v>
      </c>
      <c r="C7541" s="63">
        <v>37118.47</v>
      </c>
      <c r="D7541" s="64">
        <v>45853</v>
      </c>
      <c r="E7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2" spans="1:5" x14ac:dyDescent="0.45">
      <c r="A7542" s="61" t="s">
        <v>352</v>
      </c>
      <c r="B7542" s="62" t="s">
        <v>79</v>
      </c>
      <c r="C7542" s="63">
        <v>2702.92</v>
      </c>
      <c r="D7542" s="64">
        <v>45853</v>
      </c>
      <c r="E7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3" spans="1:5" x14ac:dyDescent="0.45">
      <c r="A7543" s="61" t="s">
        <v>352</v>
      </c>
      <c r="B7543" s="62" t="s">
        <v>80</v>
      </c>
      <c r="C7543" s="63">
        <v>94054.01</v>
      </c>
      <c r="D7543" s="64">
        <v>45541</v>
      </c>
      <c r="E7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4" spans="1:5" x14ac:dyDescent="0.45">
      <c r="A7544" s="61" t="s">
        <v>352</v>
      </c>
      <c r="B7544" s="62" t="s">
        <v>81</v>
      </c>
      <c r="C7544" s="63">
        <v>93767.47</v>
      </c>
      <c r="D7544" s="64">
        <v>45519</v>
      </c>
      <c r="E7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5" spans="1:5" x14ac:dyDescent="0.45">
      <c r="A7545" s="61" t="s">
        <v>352</v>
      </c>
      <c r="B7545" s="62" t="s">
        <v>82</v>
      </c>
      <c r="C7545" s="63">
        <v>25525.18</v>
      </c>
      <c r="D7545" s="64">
        <v>45519</v>
      </c>
      <c r="E7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6" spans="1:5" x14ac:dyDescent="0.45">
      <c r="A7546" s="61" t="s">
        <v>352</v>
      </c>
      <c r="B7546" s="62" t="s">
        <v>83</v>
      </c>
      <c r="C7546" s="63">
        <v>90909.7</v>
      </c>
      <c r="D7546" s="64">
        <v>45519</v>
      </c>
      <c r="E7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7" spans="1:5" x14ac:dyDescent="0.45">
      <c r="A7547" s="61" t="s">
        <v>352</v>
      </c>
      <c r="B7547" s="62" t="s">
        <v>84</v>
      </c>
      <c r="C7547" s="63">
        <v>24747.24</v>
      </c>
      <c r="D7547" s="64">
        <v>45519</v>
      </c>
      <c r="E7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48" spans="1:5" x14ac:dyDescent="0.45">
      <c r="A7548" s="61" t="s">
        <v>352</v>
      </c>
      <c r="B7548" s="62" t="s">
        <v>85</v>
      </c>
      <c r="C7548" s="63">
        <v>90909.7</v>
      </c>
      <c r="D7548" s="64">
        <v>45877</v>
      </c>
      <c r="E7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49" spans="1:5" x14ac:dyDescent="0.45">
      <c r="A7549" s="61" t="s">
        <v>352</v>
      </c>
      <c r="B7549" s="62" t="s">
        <v>86</v>
      </c>
      <c r="C7549" s="63">
        <v>7398.7</v>
      </c>
      <c r="D7549" s="64">
        <v>45877</v>
      </c>
      <c r="E7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50" spans="1:5" x14ac:dyDescent="0.45">
      <c r="A7550" s="61" t="s">
        <v>352</v>
      </c>
      <c r="B7550" s="62" t="s">
        <v>87</v>
      </c>
      <c r="C7550" s="63">
        <v>138430.64000000001</v>
      </c>
      <c r="D7550" s="64">
        <v>45519</v>
      </c>
      <c r="E7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1" spans="1:5" x14ac:dyDescent="0.45">
      <c r="A7551" s="61" t="s">
        <v>352</v>
      </c>
      <c r="B7551" s="62" t="s">
        <v>88</v>
      </c>
      <c r="C7551" s="63">
        <v>36288.14</v>
      </c>
      <c r="D7551" s="64">
        <v>45519</v>
      </c>
      <c r="E7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2" spans="1:5" x14ac:dyDescent="0.45">
      <c r="A7552" s="61" t="s">
        <v>352</v>
      </c>
      <c r="B7552" s="62" t="s">
        <v>89</v>
      </c>
      <c r="C7552" s="63">
        <v>91373.47</v>
      </c>
      <c r="D7552" s="64">
        <v>45519</v>
      </c>
      <c r="E7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3" spans="1:5" x14ac:dyDescent="0.45">
      <c r="A7553" s="61" t="s">
        <v>352</v>
      </c>
      <c r="B7553" s="62" t="s">
        <v>90</v>
      </c>
      <c r="C7553" s="63">
        <v>23952.6</v>
      </c>
      <c r="D7553" s="64">
        <v>45519</v>
      </c>
      <c r="E7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4" spans="1:5" x14ac:dyDescent="0.45">
      <c r="A7554" s="61" t="s">
        <v>352</v>
      </c>
      <c r="B7554" s="62" t="s">
        <v>91</v>
      </c>
      <c r="C7554" s="63">
        <v>91373.47</v>
      </c>
      <c r="D7554" s="64">
        <v>45762</v>
      </c>
      <c r="E7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5" spans="1:5" x14ac:dyDescent="0.45">
      <c r="A7555" s="61" t="s">
        <v>352</v>
      </c>
      <c r="B7555" s="62" t="s">
        <v>92</v>
      </c>
      <c r="C7555" s="63">
        <v>6653.69</v>
      </c>
      <c r="D7555" s="64">
        <v>45762</v>
      </c>
      <c r="E7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6" spans="1:5" x14ac:dyDescent="0.45">
      <c r="A7556" s="61" t="s">
        <v>352</v>
      </c>
      <c r="B7556" s="62" t="s">
        <v>93</v>
      </c>
      <c r="C7556" s="63">
        <v>868922.1</v>
      </c>
      <c r="D7556" s="64">
        <v>45519</v>
      </c>
      <c r="E7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7" spans="1:5" x14ac:dyDescent="0.45">
      <c r="A7557" s="61" t="s">
        <v>352</v>
      </c>
      <c r="B7557" s="62" t="s">
        <v>94</v>
      </c>
      <c r="C7557" s="63">
        <v>227778.82</v>
      </c>
      <c r="D7557" s="64">
        <v>45519</v>
      </c>
      <c r="E7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58" spans="1:5" x14ac:dyDescent="0.45">
      <c r="A7558" s="61" t="s">
        <v>352</v>
      </c>
      <c r="B7558" s="62" t="s">
        <v>95</v>
      </c>
      <c r="C7558" s="63">
        <v>11679.06</v>
      </c>
      <c r="D7558" s="64">
        <v>45961</v>
      </c>
      <c r="E7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59" spans="1:5" x14ac:dyDescent="0.45">
      <c r="A7559" s="61" t="s">
        <v>352</v>
      </c>
      <c r="B7559" s="62" t="s">
        <v>96</v>
      </c>
      <c r="C7559" s="63">
        <v>850.45</v>
      </c>
      <c r="D7559" s="64">
        <v>45961</v>
      </c>
      <c r="E7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60" spans="1:5" x14ac:dyDescent="0.45">
      <c r="A7560" s="61" t="s">
        <v>353</v>
      </c>
      <c r="B7560" s="62" t="s">
        <v>47</v>
      </c>
      <c r="C7560" s="63">
        <v>25102.69</v>
      </c>
      <c r="D7560" s="64">
        <v>45519</v>
      </c>
      <c r="E7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61" spans="1:5" x14ac:dyDescent="0.45">
      <c r="A7561" s="61" t="s">
        <v>353</v>
      </c>
      <c r="B7561" s="62" t="s">
        <v>49</v>
      </c>
      <c r="C7561" s="63">
        <v>24275.19</v>
      </c>
      <c r="D7561" s="64">
        <v>45519</v>
      </c>
      <c r="E7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62" spans="1:5" x14ac:dyDescent="0.45">
      <c r="A7562" s="61" t="s">
        <v>353</v>
      </c>
      <c r="B7562" s="62" t="s">
        <v>51</v>
      </c>
      <c r="C7562" s="63">
        <v>24275.19</v>
      </c>
      <c r="D7562" s="64">
        <v>45877</v>
      </c>
      <c r="E7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63" spans="1:5" x14ac:dyDescent="0.45">
      <c r="A7563" s="61" t="s">
        <v>353</v>
      </c>
      <c r="B7563" s="62" t="s">
        <v>53</v>
      </c>
      <c r="C7563" s="63">
        <v>28692.77</v>
      </c>
      <c r="D7563" s="64">
        <v>45519</v>
      </c>
      <c r="E7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64" spans="1:5" x14ac:dyDescent="0.45">
      <c r="A7564" s="61" t="s">
        <v>353</v>
      </c>
      <c r="B7564" s="62" t="s">
        <v>55</v>
      </c>
      <c r="C7564" s="63">
        <v>22493.45</v>
      </c>
      <c r="D7564" s="64">
        <v>45519</v>
      </c>
      <c r="E7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65" spans="1:5" x14ac:dyDescent="0.45">
      <c r="A7565" s="61" t="s">
        <v>353</v>
      </c>
      <c r="B7565" s="62" t="s">
        <v>57</v>
      </c>
      <c r="C7565" s="63">
        <v>44951.26</v>
      </c>
      <c r="D7565" s="64">
        <v>45877</v>
      </c>
      <c r="E7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66" spans="1:5" x14ac:dyDescent="0.45">
      <c r="A7566" s="61" t="s">
        <v>353</v>
      </c>
      <c r="B7566" s="62" t="s">
        <v>40</v>
      </c>
      <c r="C7566" s="63">
        <v>67147.17</v>
      </c>
      <c r="D7566" s="64">
        <v>44880</v>
      </c>
      <c r="E7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67" spans="1:5" x14ac:dyDescent="0.45">
      <c r="A7567" s="61" t="s">
        <v>353</v>
      </c>
      <c r="B7567" s="62" t="s">
        <v>41</v>
      </c>
      <c r="C7567" s="63">
        <v>70568.399999999994</v>
      </c>
      <c r="D7567" s="64">
        <v>44925</v>
      </c>
      <c r="E7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68" spans="1:5" x14ac:dyDescent="0.45">
      <c r="A7568" s="61" t="s">
        <v>353</v>
      </c>
      <c r="B7568" s="62" t="s">
        <v>42</v>
      </c>
      <c r="C7568" s="63">
        <v>59466.31</v>
      </c>
      <c r="D7568" s="64">
        <v>45139</v>
      </c>
      <c r="E7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69" spans="1:5" x14ac:dyDescent="0.45">
      <c r="A7569" s="61" t="s">
        <v>353</v>
      </c>
      <c r="B7569" s="62" t="s">
        <v>43</v>
      </c>
      <c r="C7569" s="63">
        <v>75214.8</v>
      </c>
      <c r="D7569" s="64">
        <v>45504</v>
      </c>
      <c r="E7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70" spans="1:5" x14ac:dyDescent="0.45">
      <c r="A7570" s="61" t="s">
        <v>353</v>
      </c>
      <c r="B7570" s="62" t="s">
        <v>44</v>
      </c>
      <c r="C7570" s="63">
        <v>75214.8</v>
      </c>
      <c r="D7570" s="64">
        <v>45877</v>
      </c>
      <c r="E7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71" spans="1:5" x14ac:dyDescent="0.45">
      <c r="A7571" s="61" t="s">
        <v>353</v>
      </c>
      <c r="B7571" s="62" t="s">
        <v>45</v>
      </c>
      <c r="C7571" s="63">
        <v>33406.720000000001</v>
      </c>
      <c r="D7571" s="64">
        <v>45412</v>
      </c>
      <c r="E7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72" spans="1:5" x14ac:dyDescent="0.45">
      <c r="A7572" s="61" t="s">
        <v>353</v>
      </c>
      <c r="B7572" s="62" t="s">
        <v>70</v>
      </c>
      <c r="C7572" s="63">
        <v>41959.17</v>
      </c>
      <c r="D7572" s="64">
        <v>45127</v>
      </c>
      <c r="E7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73" spans="1:5" x14ac:dyDescent="0.45">
      <c r="A7573" s="61" t="s">
        <v>353</v>
      </c>
      <c r="B7573" s="62" t="s">
        <v>72</v>
      </c>
      <c r="C7573" s="63">
        <v>65744.570000000007</v>
      </c>
      <c r="D7573" s="64">
        <v>45488</v>
      </c>
      <c r="E7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574" spans="1:5" x14ac:dyDescent="0.45">
      <c r="A7574" s="61" t="s">
        <v>353</v>
      </c>
      <c r="B7574" s="62" t="s">
        <v>74</v>
      </c>
      <c r="C7574" s="63">
        <v>72744.22</v>
      </c>
      <c r="D7574" s="64">
        <v>45853</v>
      </c>
      <c r="E7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75" spans="1:5" x14ac:dyDescent="0.45">
      <c r="A7575" s="61" t="s">
        <v>353</v>
      </c>
      <c r="B7575" s="62" t="s">
        <v>76</v>
      </c>
      <c r="C7575" s="63">
        <v>9488.41</v>
      </c>
      <c r="D7575" s="64">
        <v>45853</v>
      </c>
      <c r="E7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76" spans="1:5" x14ac:dyDescent="0.45">
      <c r="A7576" s="61" t="s">
        <v>353</v>
      </c>
      <c r="B7576" s="62" t="s">
        <v>78</v>
      </c>
      <c r="C7576" s="63">
        <v>9026.3700000000008</v>
      </c>
      <c r="D7576" s="64">
        <v>45853</v>
      </c>
      <c r="E7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77" spans="1:5" x14ac:dyDescent="0.45">
      <c r="A7577" s="61" t="s">
        <v>353</v>
      </c>
      <c r="B7577" s="62" t="s">
        <v>80</v>
      </c>
      <c r="C7577" s="63">
        <v>18121.46</v>
      </c>
      <c r="D7577" s="64">
        <v>45541</v>
      </c>
      <c r="E7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78" spans="1:5" x14ac:dyDescent="0.45">
      <c r="A7578" s="61" t="s">
        <v>353</v>
      </c>
      <c r="B7578" s="62" t="s">
        <v>81</v>
      </c>
      <c r="C7578" s="63">
        <v>22802.13</v>
      </c>
      <c r="D7578" s="64">
        <v>45519</v>
      </c>
      <c r="E7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79" spans="1:5" x14ac:dyDescent="0.45">
      <c r="A7579" s="61" t="s">
        <v>353</v>
      </c>
      <c r="B7579" s="62" t="s">
        <v>83</v>
      </c>
      <c r="C7579" s="63">
        <v>22107.18</v>
      </c>
      <c r="D7579" s="64">
        <v>45519</v>
      </c>
      <c r="E7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0" spans="1:5" x14ac:dyDescent="0.45">
      <c r="A7580" s="61" t="s">
        <v>353</v>
      </c>
      <c r="B7580" s="62" t="s">
        <v>85</v>
      </c>
      <c r="C7580" s="63">
        <v>22107.18</v>
      </c>
      <c r="D7580" s="64">
        <v>45877</v>
      </c>
      <c r="E7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81" spans="1:5" x14ac:dyDescent="0.45">
      <c r="A7581" s="61" t="s">
        <v>353</v>
      </c>
      <c r="B7581" s="62" t="s">
        <v>87</v>
      </c>
      <c r="C7581" s="63">
        <v>33663.199999999997</v>
      </c>
      <c r="D7581" s="64">
        <v>45519</v>
      </c>
      <c r="E7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2" spans="1:5" x14ac:dyDescent="0.45">
      <c r="A7582" s="61" t="s">
        <v>353</v>
      </c>
      <c r="B7582" s="62" t="s">
        <v>89</v>
      </c>
      <c r="C7582" s="63">
        <v>22219.96</v>
      </c>
      <c r="D7582" s="64">
        <v>45519</v>
      </c>
      <c r="E7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3" spans="1:5" x14ac:dyDescent="0.45">
      <c r="A7583" s="61" t="s">
        <v>353</v>
      </c>
      <c r="B7583" s="62" t="s">
        <v>91</v>
      </c>
      <c r="C7583" s="63">
        <v>22219.96</v>
      </c>
      <c r="D7583" s="64">
        <v>45762</v>
      </c>
      <c r="E7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4" spans="1:5" x14ac:dyDescent="0.45">
      <c r="A7584" s="61" t="s">
        <v>353</v>
      </c>
      <c r="B7584" s="62" t="s">
        <v>93</v>
      </c>
      <c r="C7584" s="63">
        <v>211302.19</v>
      </c>
      <c r="D7584" s="64">
        <v>45519</v>
      </c>
      <c r="E7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5" spans="1:5" x14ac:dyDescent="0.45">
      <c r="A7585" s="61" t="s">
        <v>353</v>
      </c>
      <c r="B7585" s="62" t="s">
        <v>95</v>
      </c>
      <c r="C7585" s="63">
        <v>2840.08</v>
      </c>
      <c r="D7585" s="64">
        <v>45961</v>
      </c>
      <c r="E7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86" spans="1:5" x14ac:dyDescent="0.45">
      <c r="A7586" s="61" t="s">
        <v>354</v>
      </c>
      <c r="B7586" s="62" t="s">
        <v>47</v>
      </c>
      <c r="C7586" s="63">
        <v>245931.93</v>
      </c>
      <c r="D7586" s="64">
        <v>45519</v>
      </c>
      <c r="E7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7" spans="1:5" x14ac:dyDescent="0.45">
      <c r="A7587" s="61" t="s">
        <v>354</v>
      </c>
      <c r="B7587" s="62" t="s">
        <v>48</v>
      </c>
      <c r="C7587" s="63">
        <v>63429.64</v>
      </c>
      <c r="D7587" s="64">
        <v>45716</v>
      </c>
      <c r="E7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8" spans="1:5" x14ac:dyDescent="0.45">
      <c r="A7588" s="61" t="s">
        <v>354</v>
      </c>
      <c r="B7588" s="62" t="s">
        <v>49</v>
      </c>
      <c r="C7588" s="63">
        <v>237824.87</v>
      </c>
      <c r="D7588" s="64">
        <v>45519</v>
      </c>
      <c r="E7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89" spans="1:5" x14ac:dyDescent="0.45">
      <c r="A7589" s="61" t="s">
        <v>354</v>
      </c>
      <c r="B7589" s="62" t="s">
        <v>50</v>
      </c>
      <c r="C7589" s="63">
        <v>61338.7</v>
      </c>
      <c r="D7589" s="64">
        <v>45716</v>
      </c>
      <c r="E7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90" spans="1:5" x14ac:dyDescent="0.45">
      <c r="A7590" s="61" t="s">
        <v>354</v>
      </c>
      <c r="B7590" s="62" t="s">
        <v>51</v>
      </c>
      <c r="C7590" s="63">
        <v>237824.87</v>
      </c>
      <c r="D7590" s="64">
        <v>45877</v>
      </c>
      <c r="E7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91" spans="1:5" x14ac:dyDescent="0.45">
      <c r="A7591" s="61" t="s">
        <v>354</v>
      </c>
      <c r="B7591" s="62" t="s">
        <v>52</v>
      </c>
      <c r="C7591" s="63">
        <v>61338.7</v>
      </c>
      <c r="D7591" s="64">
        <v>45877</v>
      </c>
      <c r="E7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92" spans="1:5" x14ac:dyDescent="0.45">
      <c r="A7592" s="61" t="s">
        <v>354</v>
      </c>
      <c r="B7592" s="62" t="s">
        <v>53</v>
      </c>
      <c r="C7592" s="63">
        <v>281104.03999999998</v>
      </c>
      <c r="D7592" s="64">
        <v>45519</v>
      </c>
      <c r="E7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93" spans="1:5" x14ac:dyDescent="0.45">
      <c r="A7593" s="61" t="s">
        <v>354</v>
      </c>
      <c r="B7593" s="62" t="s">
        <v>54</v>
      </c>
      <c r="C7593" s="63">
        <v>69816.86</v>
      </c>
      <c r="D7593" s="64">
        <v>45716</v>
      </c>
      <c r="E7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94" spans="1:5" x14ac:dyDescent="0.45">
      <c r="A7594" s="61" t="s">
        <v>354</v>
      </c>
      <c r="B7594" s="62" t="s">
        <v>55</v>
      </c>
      <c r="C7594" s="63">
        <v>220369.12</v>
      </c>
      <c r="D7594" s="64">
        <v>45519</v>
      </c>
      <c r="E7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95" spans="1:5" x14ac:dyDescent="0.45">
      <c r="A7595" s="61" t="s">
        <v>354</v>
      </c>
      <c r="B7595" s="62" t="s">
        <v>56</v>
      </c>
      <c r="C7595" s="63">
        <v>54732.33</v>
      </c>
      <c r="D7595" s="64">
        <v>45716</v>
      </c>
      <c r="E7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596" spans="1:5" x14ac:dyDescent="0.45">
      <c r="A7596" s="61" t="s">
        <v>354</v>
      </c>
      <c r="B7596" s="62" t="s">
        <v>57</v>
      </c>
      <c r="C7596" s="63">
        <v>440389.06</v>
      </c>
      <c r="D7596" s="64">
        <v>45877</v>
      </c>
      <c r="E7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97" spans="1:5" x14ac:dyDescent="0.45">
      <c r="A7597" s="61" t="s">
        <v>354</v>
      </c>
      <c r="B7597" s="62" t="s">
        <v>58</v>
      </c>
      <c r="C7597" s="63">
        <v>109377.94</v>
      </c>
      <c r="D7597" s="64">
        <v>45877</v>
      </c>
      <c r="E7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598" spans="1:5" x14ac:dyDescent="0.45">
      <c r="A7598" s="61" t="s">
        <v>354</v>
      </c>
      <c r="B7598" s="62" t="s">
        <v>40</v>
      </c>
      <c r="C7598" s="63">
        <v>657843.15</v>
      </c>
      <c r="D7598" s="64">
        <v>44895</v>
      </c>
      <c r="E7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599" spans="1:5" x14ac:dyDescent="0.45">
      <c r="A7599" s="61" t="s">
        <v>354</v>
      </c>
      <c r="B7599" s="62" t="s">
        <v>59</v>
      </c>
      <c r="C7599" s="63">
        <v>163386.28</v>
      </c>
      <c r="D7599" s="64">
        <v>44880</v>
      </c>
      <c r="E7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00" spans="1:5" x14ac:dyDescent="0.45">
      <c r="A7600" s="61" t="s">
        <v>354</v>
      </c>
      <c r="B7600" s="62" t="s">
        <v>41</v>
      </c>
      <c r="C7600" s="63">
        <v>691361.07</v>
      </c>
      <c r="D7600" s="64">
        <v>44925</v>
      </c>
      <c r="E7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01" spans="1:5" x14ac:dyDescent="0.45">
      <c r="A7601" s="61" t="s">
        <v>354</v>
      </c>
      <c r="B7601" s="62" t="s">
        <v>60</v>
      </c>
      <c r="C7601" s="63">
        <v>171711.01</v>
      </c>
      <c r="D7601" s="64">
        <v>44925</v>
      </c>
      <c r="E7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02" spans="1:5" x14ac:dyDescent="0.45">
      <c r="A7602" s="61" t="s">
        <v>354</v>
      </c>
      <c r="B7602" s="62" t="s">
        <v>42</v>
      </c>
      <c r="C7602" s="63">
        <v>582593.49</v>
      </c>
      <c r="D7602" s="64">
        <v>45140</v>
      </c>
      <c r="E7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03" spans="1:5" x14ac:dyDescent="0.45">
      <c r="A7603" s="61" t="s">
        <v>354</v>
      </c>
      <c r="B7603" s="62" t="s">
        <v>61</v>
      </c>
      <c r="C7603" s="63">
        <v>85492.73</v>
      </c>
      <c r="D7603" s="64">
        <v>45716</v>
      </c>
      <c r="E7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04" spans="1:5" x14ac:dyDescent="0.45">
      <c r="A7604" s="61" t="s">
        <v>354</v>
      </c>
      <c r="B7604" s="62" t="s">
        <v>43</v>
      </c>
      <c r="C7604" s="63">
        <v>736882.06</v>
      </c>
      <c r="D7604" s="64">
        <v>45504</v>
      </c>
      <c r="E7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05" spans="1:5" x14ac:dyDescent="0.45">
      <c r="A7605" s="61" t="s">
        <v>354</v>
      </c>
      <c r="B7605" s="62" t="s">
        <v>62</v>
      </c>
      <c r="C7605" s="63">
        <v>52260.21</v>
      </c>
      <c r="D7605" s="64">
        <v>45504</v>
      </c>
      <c r="E7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06" spans="1:5" x14ac:dyDescent="0.45">
      <c r="A7606" s="61" t="s">
        <v>354</v>
      </c>
      <c r="B7606" s="62" t="s">
        <v>63</v>
      </c>
      <c r="C7606" s="63">
        <v>131581.07999999999</v>
      </c>
      <c r="D7606" s="64">
        <v>45716</v>
      </c>
      <c r="E7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07" spans="1:5" x14ac:dyDescent="0.45">
      <c r="A7607" s="61" t="s">
        <v>354</v>
      </c>
      <c r="B7607" s="62" t="s">
        <v>44</v>
      </c>
      <c r="C7607" s="63">
        <v>736882.06</v>
      </c>
      <c r="D7607" s="64">
        <v>45877</v>
      </c>
      <c r="E7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08" spans="1:5" x14ac:dyDescent="0.45">
      <c r="A7608" s="61" t="s">
        <v>354</v>
      </c>
      <c r="B7608" s="62" t="s">
        <v>64</v>
      </c>
      <c r="C7608" s="63">
        <v>183016.91</v>
      </c>
      <c r="D7608" s="64">
        <v>45898</v>
      </c>
      <c r="E7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09" spans="1:5" x14ac:dyDescent="0.45">
      <c r="A7609" s="61" t="s">
        <v>354</v>
      </c>
      <c r="B7609" s="62" t="s">
        <v>45</v>
      </c>
      <c r="C7609" s="63">
        <v>327286.76</v>
      </c>
      <c r="D7609" s="64">
        <v>45412</v>
      </c>
      <c r="E7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10" spans="1:5" x14ac:dyDescent="0.45">
      <c r="A7610" s="61" t="s">
        <v>354</v>
      </c>
      <c r="B7610" s="62" t="s">
        <v>65</v>
      </c>
      <c r="C7610" s="63">
        <v>81287.11</v>
      </c>
      <c r="D7610" s="64">
        <v>45716</v>
      </c>
      <c r="E7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11" spans="1:5" x14ac:dyDescent="0.45">
      <c r="A7611" s="61" t="s">
        <v>354</v>
      </c>
      <c r="B7611" s="62" t="s">
        <v>66</v>
      </c>
      <c r="C7611" s="63">
        <v>258101.21</v>
      </c>
      <c r="D7611" s="64">
        <v>44985</v>
      </c>
      <c r="E7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12" spans="1:5" x14ac:dyDescent="0.45">
      <c r="A7612" s="61" t="s">
        <v>354</v>
      </c>
      <c r="B7612" s="62" t="s">
        <v>67</v>
      </c>
      <c r="C7612" s="63">
        <v>58166.57</v>
      </c>
      <c r="D7612" s="64">
        <v>44985</v>
      </c>
      <c r="E7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13" spans="1:5" x14ac:dyDescent="0.45">
      <c r="A7613" s="61" t="s">
        <v>354</v>
      </c>
      <c r="B7613" s="62" t="s">
        <v>68</v>
      </c>
      <c r="C7613" s="63">
        <v>602155.35</v>
      </c>
      <c r="D7613" s="64">
        <v>44985</v>
      </c>
      <c r="E7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14" spans="1:5" x14ac:dyDescent="0.45">
      <c r="A7614" s="61" t="s">
        <v>354</v>
      </c>
      <c r="B7614" s="62" t="s">
        <v>69</v>
      </c>
      <c r="C7614" s="63">
        <v>135703.76999999999</v>
      </c>
      <c r="D7614" s="64">
        <v>44985</v>
      </c>
      <c r="E7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15" spans="1:5" x14ac:dyDescent="0.45">
      <c r="A7615" s="61" t="s">
        <v>354</v>
      </c>
      <c r="B7615" s="62" t="s">
        <v>70</v>
      </c>
      <c r="C7615" s="63">
        <v>411075.46</v>
      </c>
      <c r="D7615" s="64">
        <v>45140</v>
      </c>
      <c r="E7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16" spans="1:5" x14ac:dyDescent="0.45">
      <c r="A7616" s="62" t="s">
        <v>354</v>
      </c>
      <c r="B7616" s="62" t="s">
        <v>71</v>
      </c>
      <c r="C7616" s="66">
        <v>0</v>
      </c>
      <c r="D7616" s="67"/>
      <c r="E7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7617" spans="1:5" x14ac:dyDescent="0.45">
      <c r="A7617" s="61" t="s">
        <v>354</v>
      </c>
      <c r="B7617" s="62" t="s">
        <v>72</v>
      </c>
      <c r="C7617" s="63">
        <v>644101.86</v>
      </c>
      <c r="D7617" s="64">
        <v>45488</v>
      </c>
      <c r="E7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18" spans="1:5" x14ac:dyDescent="0.45">
      <c r="A7618" s="62" t="s">
        <v>354</v>
      </c>
      <c r="B7618" s="62" t="s">
        <v>73</v>
      </c>
      <c r="C7618" s="66">
        <v>0</v>
      </c>
      <c r="D7618" s="67"/>
      <c r="E7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7619" spans="1:5" x14ac:dyDescent="0.45">
      <c r="A7619" s="61" t="s">
        <v>354</v>
      </c>
      <c r="B7619" s="62" t="s">
        <v>74</v>
      </c>
      <c r="C7619" s="63">
        <v>712677.7</v>
      </c>
      <c r="D7619" s="64">
        <v>45853</v>
      </c>
      <c r="E7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0" spans="1:5" x14ac:dyDescent="0.45">
      <c r="A7620" s="61" t="s">
        <v>354</v>
      </c>
      <c r="B7620" s="62" t="s">
        <v>75</v>
      </c>
      <c r="C7620" s="63">
        <v>177005.35</v>
      </c>
      <c r="D7620" s="64">
        <v>45853</v>
      </c>
      <c r="E7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1" spans="1:5" x14ac:dyDescent="0.45">
      <c r="A7621" s="61" t="s">
        <v>354</v>
      </c>
      <c r="B7621" s="62" t="s">
        <v>76</v>
      </c>
      <c r="C7621" s="63">
        <v>92873.85</v>
      </c>
      <c r="D7621" s="64">
        <v>45853</v>
      </c>
      <c r="E7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2" spans="1:5" x14ac:dyDescent="0.45">
      <c r="A7622" s="61" t="s">
        <v>354</v>
      </c>
      <c r="B7622" s="62" t="s">
        <v>77</v>
      </c>
      <c r="C7622" s="63">
        <v>23087.73</v>
      </c>
      <c r="D7622" s="64">
        <v>45853</v>
      </c>
      <c r="E7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3" spans="1:5" x14ac:dyDescent="0.45">
      <c r="A7623" s="61" t="s">
        <v>354</v>
      </c>
      <c r="B7623" s="62" t="s">
        <v>78</v>
      </c>
      <c r="C7623" s="63">
        <v>88351.38</v>
      </c>
      <c r="D7623" s="64">
        <v>45853</v>
      </c>
      <c r="E7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4" spans="1:5" x14ac:dyDescent="0.45">
      <c r="A7624" s="61" t="s">
        <v>354</v>
      </c>
      <c r="B7624" s="62" t="s">
        <v>79</v>
      </c>
      <c r="C7624" s="63">
        <v>21963.48</v>
      </c>
      <c r="D7624" s="64">
        <v>45853</v>
      </c>
      <c r="E7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5" spans="1:5" x14ac:dyDescent="0.45">
      <c r="A7625" s="61" t="s">
        <v>354</v>
      </c>
      <c r="B7625" s="62" t="s">
        <v>80</v>
      </c>
      <c r="C7625" s="63">
        <v>221630.71</v>
      </c>
      <c r="D7625" s="64">
        <v>45541</v>
      </c>
      <c r="E7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6" spans="1:5" x14ac:dyDescent="0.45">
      <c r="A7626" s="61" t="s">
        <v>354</v>
      </c>
      <c r="B7626" s="62" t="s">
        <v>81</v>
      </c>
      <c r="C7626" s="63">
        <v>223393.23</v>
      </c>
      <c r="D7626" s="64">
        <v>45519</v>
      </c>
      <c r="E7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7" spans="1:5" x14ac:dyDescent="0.45">
      <c r="A7627" s="61" t="s">
        <v>354</v>
      </c>
      <c r="B7627" s="62" t="s">
        <v>82</v>
      </c>
      <c r="C7627" s="63">
        <v>57616.56</v>
      </c>
      <c r="D7627" s="64">
        <v>45716</v>
      </c>
      <c r="E7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8" spans="1:5" x14ac:dyDescent="0.45">
      <c r="A7628" s="61" t="s">
        <v>354</v>
      </c>
      <c r="B7628" s="62" t="s">
        <v>83</v>
      </c>
      <c r="C7628" s="63">
        <v>216584.84</v>
      </c>
      <c r="D7628" s="64">
        <v>45519</v>
      </c>
      <c r="E7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29" spans="1:5" x14ac:dyDescent="0.45">
      <c r="A7629" s="61" t="s">
        <v>354</v>
      </c>
      <c r="B7629" s="62" t="s">
        <v>84</v>
      </c>
      <c r="C7629" s="63">
        <v>55860.57</v>
      </c>
      <c r="D7629" s="64">
        <v>45716</v>
      </c>
      <c r="E7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0" spans="1:5" x14ac:dyDescent="0.45">
      <c r="A7630" s="61" t="s">
        <v>354</v>
      </c>
      <c r="B7630" s="62" t="s">
        <v>85</v>
      </c>
      <c r="C7630" s="63">
        <v>216584.84</v>
      </c>
      <c r="D7630" s="64">
        <v>45877</v>
      </c>
      <c r="E7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31" spans="1:5" x14ac:dyDescent="0.45">
      <c r="A7631" s="61" t="s">
        <v>354</v>
      </c>
      <c r="B7631" s="62" t="s">
        <v>86</v>
      </c>
      <c r="C7631" s="63">
        <v>55860.57</v>
      </c>
      <c r="D7631" s="64">
        <v>45877</v>
      </c>
      <c r="E7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32" spans="1:5" x14ac:dyDescent="0.45">
      <c r="A7632" s="61" t="s">
        <v>354</v>
      </c>
      <c r="B7632" s="62" t="s">
        <v>87</v>
      </c>
      <c r="C7632" s="63">
        <v>329799.53000000003</v>
      </c>
      <c r="D7632" s="64">
        <v>45519</v>
      </c>
      <c r="E7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3" spans="1:5" x14ac:dyDescent="0.45">
      <c r="A7633" s="61" t="s">
        <v>354</v>
      </c>
      <c r="B7633" s="62" t="s">
        <v>88</v>
      </c>
      <c r="C7633" s="63">
        <v>81911.199999999997</v>
      </c>
      <c r="D7633" s="64">
        <v>45716</v>
      </c>
      <c r="E7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4" spans="1:5" x14ac:dyDescent="0.45">
      <c r="A7634" s="61" t="s">
        <v>354</v>
      </c>
      <c r="B7634" s="62" t="s">
        <v>89</v>
      </c>
      <c r="C7634" s="63">
        <v>217689.72</v>
      </c>
      <c r="D7634" s="64">
        <v>45519</v>
      </c>
      <c r="E7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5" spans="1:5" x14ac:dyDescent="0.45">
      <c r="A7635" s="61" t="s">
        <v>354</v>
      </c>
      <c r="B7635" s="62" t="s">
        <v>90</v>
      </c>
      <c r="C7635" s="63">
        <v>54066.86</v>
      </c>
      <c r="D7635" s="64">
        <v>45716</v>
      </c>
      <c r="E7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6" spans="1:5" x14ac:dyDescent="0.45">
      <c r="A7636" s="61" t="s">
        <v>354</v>
      </c>
      <c r="B7636" s="62" t="s">
        <v>91</v>
      </c>
      <c r="C7636" s="63">
        <v>217689.72</v>
      </c>
      <c r="D7636" s="64">
        <v>45762</v>
      </c>
      <c r="E7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7" spans="1:5" x14ac:dyDescent="0.45">
      <c r="A7637" s="61" t="s">
        <v>354</v>
      </c>
      <c r="B7637" s="62" t="s">
        <v>92</v>
      </c>
      <c r="C7637" s="63">
        <v>54066.86</v>
      </c>
      <c r="D7637" s="64">
        <v>45762</v>
      </c>
      <c r="E7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8" spans="1:5" x14ac:dyDescent="0.45">
      <c r="A7638" s="61" t="s">
        <v>354</v>
      </c>
      <c r="B7638" s="62" t="s">
        <v>93</v>
      </c>
      <c r="C7638" s="63">
        <v>2070134.98</v>
      </c>
      <c r="D7638" s="64">
        <v>45519</v>
      </c>
      <c r="E7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39" spans="1:5" x14ac:dyDescent="0.45">
      <c r="A7639" s="61" t="s">
        <v>354</v>
      </c>
      <c r="B7639" s="62" t="s">
        <v>94</v>
      </c>
      <c r="C7639" s="63">
        <v>514152.43</v>
      </c>
      <c r="D7639" s="64">
        <v>45716</v>
      </c>
      <c r="E7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0" spans="1:5" x14ac:dyDescent="0.45">
      <c r="A7640" s="61" t="s">
        <v>354</v>
      </c>
      <c r="B7640" s="62" t="s">
        <v>95</v>
      </c>
      <c r="C7640" s="63">
        <v>27824.39</v>
      </c>
      <c r="D7640" s="64">
        <v>45961</v>
      </c>
      <c r="E7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41" spans="1:5" x14ac:dyDescent="0.45">
      <c r="A7641" s="61" t="s">
        <v>354</v>
      </c>
      <c r="B7641" s="62" t="s">
        <v>96</v>
      </c>
      <c r="C7641" s="63">
        <v>6910.65</v>
      </c>
      <c r="D7641" s="64">
        <v>45961</v>
      </c>
      <c r="E7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42" spans="1:5" x14ac:dyDescent="0.45">
      <c r="A7642" s="61" t="s">
        <v>355</v>
      </c>
      <c r="B7642" s="62" t="s">
        <v>47</v>
      </c>
      <c r="C7642" s="63">
        <v>13736.9</v>
      </c>
      <c r="D7642" s="64">
        <v>45519</v>
      </c>
      <c r="E7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3" spans="1:5" x14ac:dyDescent="0.45">
      <c r="A7643" s="61" t="s">
        <v>355</v>
      </c>
      <c r="B7643" s="62" t="s">
        <v>49</v>
      </c>
      <c r="C7643" s="63">
        <v>13284.06</v>
      </c>
      <c r="D7643" s="64">
        <v>45519</v>
      </c>
      <c r="E7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4" spans="1:5" x14ac:dyDescent="0.45">
      <c r="A7644" s="61" t="s">
        <v>355</v>
      </c>
      <c r="B7644" s="62" t="s">
        <v>51</v>
      </c>
      <c r="C7644" s="63">
        <v>13284.06</v>
      </c>
      <c r="D7644" s="64">
        <v>45877</v>
      </c>
      <c r="E7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45" spans="1:5" x14ac:dyDescent="0.45">
      <c r="A7645" s="61" t="s">
        <v>355</v>
      </c>
      <c r="B7645" s="62" t="s">
        <v>53</v>
      </c>
      <c r="C7645" s="63">
        <v>15701.49</v>
      </c>
      <c r="D7645" s="64">
        <v>45519</v>
      </c>
      <c r="E7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6" spans="1:5" x14ac:dyDescent="0.45">
      <c r="A7646" s="61" t="s">
        <v>355</v>
      </c>
      <c r="B7646" s="62" t="s">
        <v>55</v>
      </c>
      <c r="C7646" s="63">
        <v>12309.05</v>
      </c>
      <c r="D7646" s="64">
        <v>45519</v>
      </c>
      <c r="E7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47" spans="1:5" x14ac:dyDescent="0.45">
      <c r="A7647" s="61" t="s">
        <v>355</v>
      </c>
      <c r="B7647" s="62" t="s">
        <v>57</v>
      </c>
      <c r="C7647" s="63">
        <v>24598.59</v>
      </c>
      <c r="D7647" s="64">
        <v>45877</v>
      </c>
      <c r="E7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48" spans="1:5" x14ac:dyDescent="0.45">
      <c r="A7648" s="61" t="s">
        <v>355</v>
      </c>
      <c r="B7648" s="62" t="s">
        <v>40</v>
      </c>
      <c r="C7648" s="63">
        <v>36744.81</v>
      </c>
      <c r="D7648" s="64">
        <v>44880</v>
      </c>
      <c r="E7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49" spans="1:5" x14ac:dyDescent="0.45">
      <c r="A7649" s="61" t="s">
        <v>355</v>
      </c>
      <c r="B7649" s="62" t="s">
        <v>41</v>
      </c>
      <c r="C7649" s="63">
        <v>38617.01</v>
      </c>
      <c r="D7649" s="64">
        <v>44925</v>
      </c>
      <c r="E7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50" spans="1:5" x14ac:dyDescent="0.45">
      <c r="A7650" s="61" t="s">
        <v>355</v>
      </c>
      <c r="B7650" s="62" t="s">
        <v>42</v>
      </c>
      <c r="C7650" s="63">
        <v>32541.63</v>
      </c>
      <c r="D7650" s="64">
        <v>45140</v>
      </c>
      <c r="E7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51" spans="1:5" x14ac:dyDescent="0.45">
      <c r="A7651" s="61" t="s">
        <v>355</v>
      </c>
      <c r="B7651" s="62" t="s">
        <v>43</v>
      </c>
      <c r="C7651" s="63">
        <v>41159.65</v>
      </c>
      <c r="D7651" s="64">
        <v>45504</v>
      </c>
      <c r="E7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52" spans="1:5" x14ac:dyDescent="0.45">
      <c r="A7652" s="61" t="s">
        <v>355</v>
      </c>
      <c r="B7652" s="62" t="s">
        <v>44</v>
      </c>
      <c r="C7652" s="63">
        <v>41159.65</v>
      </c>
      <c r="D7652" s="64">
        <v>45877</v>
      </c>
      <c r="E7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53" spans="1:5" x14ac:dyDescent="0.45">
      <c r="A7653" s="61" t="s">
        <v>355</v>
      </c>
      <c r="B7653" s="62" t="s">
        <v>45</v>
      </c>
      <c r="C7653" s="63">
        <v>18281.09</v>
      </c>
      <c r="D7653" s="64">
        <v>45412</v>
      </c>
      <c r="E7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54" spans="1:5" x14ac:dyDescent="0.45">
      <c r="A7654" s="61" t="s">
        <v>355</v>
      </c>
      <c r="B7654" s="62" t="s">
        <v>66</v>
      </c>
      <c r="C7654" s="63">
        <v>13081.39</v>
      </c>
      <c r="D7654" s="64">
        <v>44985</v>
      </c>
      <c r="E7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55" spans="1:5" x14ac:dyDescent="0.45">
      <c r="A7655" s="61" t="s">
        <v>355</v>
      </c>
      <c r="B7655" s="62" t="s">
        <v>68</v>
      </c>
      <c r="C7655" s="63">
        <v>30519.15</v>
      </c>
      <c r="D7655" s="64">
        <v>44985</v>
      </c>
      <c r="E7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56" spans="1:5" x14ac:dyDescent="0.45">
      <c r="A7656" s="61" t="s">
        <v>355</v>
      </c>
      <c r="B7656" s="62" t="s">
        <v>70</v>
      </c>
      <c r="C7656" s="63">
        <v>22961.24</v>
      </c>
      <c r="D7656" s="64">
        <v>45127</v>
      </c>
      <c r="E7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57" spans="1:5" x14ac:dyDescent="0.45">
      <c r="A7657" s="61" t="s">
        <v>355</v>
      </c>
      <c r="B7657" s="62" t="s">
        <v>72</v>
      </c>
      <c r="C7657" s="63">
        <v>35977.269999999997</v>
      </c>
      <c r="D7657" s="64">
        <v>45488</v>
      </c>
      <c r="E7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58" spans="1:5" x14ac:dyDescent="0.45">
      <c r="A7658" s="61" t="s">
        <v>355</v>
      </c>
      <c r="B7658" s="62" t="s">
        <v>74</v>
      </c>
      <c r="C7658" s="63">
        <v>39807.68</v>
      </c>
      <c r="D7658" s="64">
        <v>45853</v>
      </c>
      <c r="E7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59" spans="1:5" x14ac:dyDescent="0.45">
      <c r="A7659" s="61" t="s">
        <v>355</v>
      </c>
      <c r="B7659" s="62" t="s">
        <v>76</v>
      </c>
      <c r="C7659" s="63">
        <v>5192.32</v>
      </c>
      <c r="D7659" s="64">
        <v>45853</v>
      </c>
      <c r="E7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0" spans="1:5" x14ac:dyDescent="0.45">
      <c r="A7660" s="61" t="s">
        <v>355</v>
      </c>
      <c r="B7660" s="62" t="s">
        <v>78</v>
      </c>
      <c r="C7660" s="63">
        <v>4939.4799999999996</v>
      </c>
      <c r="D7660" s="64">
        <v>45853</v>
      </c>
      <c r="E7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1" spans="1:5" x14ac:dyDescent="0.45">
      <c r="A7661" s="61" t="s">
        <v>355</v>
      </c>
      <c r="B7661" s="62" t="s">
        <v>80</v>
      </c>
      <c r="C7661" s="63">
        <v>9916.57</v>
      </c>
      <c r="D7661" s="64">
        <v>45541</v>
      </c>
      <c r="E7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2" spans="1:5" x14ac:dyDescent="0.45">
      <c r="A7662" s="61" t="s">
        <v>355</v>
      </c>
      <c r="B7662" s="62" t="s">
        <v>81</v>
      </c>
      <c r="C7662" s="63">
        <v>12477.96</v>
      </c>
      <c r="D7662" s="64">
        <v>45519</v>
      </c>
      <c r="E7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3" spans="1:5" x14ac:dyDescent="0.45">
      <c r="A7663" s="61" t="s">
        <v>355</v>
      </c>
      <c r="B7663" s="62" t="s">
        <v>83</v>
      </c>
      <c r="C7663" s="63">
        <v>12097.67</v>
      </c>
      <c r="D7663" s="64">
        <v>45519</v>
      </c>
      <c r="E7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4" spans="1:5" x14ac:dyDescent="0.45">
      <c r="A7664" s="61" t="s">
        <v>355</v>
      </c>
      <c r="B7664" s="62" t="s">
        <v>85</v>
      </c>
      <c r="C7664" s="63">
        <v>12097.67</v>
      </c>
      <c r="D7664" s="64">
        <v>45877</v>
      </c>
      <c r="E7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65" spans="1:5" x14ac:dyDescent="0.45">
      <c r="A7665" s="61" t="s">
        <v>355</v>
      </c>
      <c r="B7665" s="62" t="s">
        <v>87</v>
      </c>
      <c r="C7665" s="63">
        <v>18421.45</v>
      </c>
      <c r="D7665" s="64">
        <v>45519</v>
      </c>
      <c r="E7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6" spans="1:5" x14ac:dyDescent="0.45">
      <c r="A7666" s="61" t="s">
        <v>355</v>
      </c>
      <c r="B7666" s="62" t="s">
        <v>89</v>
      </c>
      <c r="C7666" s="63">
        <v>12159.39</v>
      </c>
      <c r="D7666" s="64">
        <v>45519</v>
      </c>
      <c r="E7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7" spans="1:5" x14ac:dyDescent="0.45">
      <c r="A7667" s="61" t="s">
        <v>355</v>
      </c>
      <c r="B7667" s="62" t="s">
        <v>91</v>
      </c>
      <c r="C7667" s="63">
        <v>12159.39</v>
      </c>
      <c r="D7667" s="64">
        <v>45762</v>
      </c>
      <c r="E7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8" spans="1:5" x14ac:dyDescent="0.45">
      <c r="A7668" s="61" t="s">
        <v>355</v>
      </c>
      <c r="B7668" s="62" t="s">
        <v>93</v>
      </c>
      <c r="C7668" s="63">
        <v>115630.49</v>
      </c>
      <c r="D7668" s="64">
        <v>45519</v>
      </c>
      <c r="E7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69" spans="1:5" x14ac:dyDescent="0.45">
      <c r="A7669" s="61" t="s">
        <v>355</v>
      </c>
      <c r="B7669" s="62" t="s">
        <v>95</v>
      </c>
      <c r="C7669" s="63">
        <v>1554.17</v>
      </c>
      <c r="D7669" s="64">
        <v>45961</v>
      </c>
      <c r="E7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70" spans="1:5" x14ac:dyDescent="0.45">
      <c r="A7670" s="61" t="s">
        <v>356</v>
      </c>
      <c r="B7670" s="62" t="s">
        <v>47</v>
      </c>
      <c r="C7670" s="63">
        <v>518752.67</v>
      </c>
      <c r="D7670" s="64">
        <v>45534</v>
      </c>
      <c r="E7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1" spans="1:5" x14ac:dyDescent="0.45">
      <c r="A7671" s="61" t="s">
        <v>356</v>
      </c>
      <c r="B7671" s="62" t="s">
        <v>48</v>
      </c>
      <c r="C7671" s="63">
        <v>134672.09</v>
      </c>
      <c r="D7671" s="64">
        <v>45534</v>
      </c>
      <c r="E7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2" spans="1:5" x14ac:dyDescent="0.45">
      <c r="A7672" s="61" t="s">
        <v>356</v>
      </c>
      <c r="B7672" s="62" t="s">
        <v>49</v>
      </c>
      <c r="C7672" s="63">
        <v>501652.16</v>
      </c>
      <c r="D7672" s="64">
        <v>45534</v>
      </c>
      <c r="E7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3" spans="1:5" x14ac:dyDescent="0.45">
      <c r="A7673" s="61" t="s">
        <v>356</v>
      </c>
      <c r="B7673" s="62" t="s">
        <v>50</v>
      </c>
      <c r="C7673" s="63">
        <v>130232.67</v>
      </c>
      <c r="D7673" s="64">
        <v>45534</v>
      </c>
      <c r="E7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4" spans="1:5" x14ac:dyDescent="0.45">
      <c r="A7674" s="61" t="s">
        <v>356</v>
      </c>
      <c r="B7674" s="62" t="s">
        <v>51</v>
      </c>
      <c r="C7674" s="63">
        <v>501652.16</v>
      </c>
      <c r="D7674" s="64">
        <v>45877</v>
      </c>
      <c r="E7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75" spans="1:5" x14ac:dyDescent="0.45">
      <c r="A7675" s="61" t="s">
        <v>356</v>
      </c>
      <c r="B7675" s="62" t="s">
        <v>52</v>
      </c>
      <c r="C7675" s="63">
        <v>130232.67</v>
      </c>
      <c r="D7675" s="64">
        <v>45877</v>
      </c>
      <c r="E7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76" spans="1:5" x14ac:dyDescent="0.45">
      <c r="A7676" s="61" t="s">
        <v>356</v>
      </c>
      <c r="B7676" s="62" t="s">
        <v>53</v>
      </c>
      <c r="C7676" s="63">
        <v>592942.42000000004</v>
      </c>
      <c r="D7676" s="64">
        <v>45519</v>
      </c>
      <c r="E7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7" spans="1:5" x14ac:dyDescent="0.45">
      <c r="A7677" s="61" t="s">
        <v>356</v>
      </c>
      <c r="B7677" s="62" t="s">
        <v>54</v>
      </c>
      <c r="C7677" s="63">
        <v>148233.26</v>
      </c>
      <c r="D7677" s="64">
        <v>45519</v>
      </c>
      <c r="E7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8" spans="1:5" x14ac:dyDescent="0.45">
      <c r="A7678" s="61" t="s">
        <v>356</v>
      </c>
      <c r="B7678" s="62" t="s">
        <v>55</v>
      </c>
      <c r="C7678" s="63">
        <v>464832.17</v>
      </c>
      <c r="D7678" s="64">
        <v>45519</v>
      </c>
      <c r="E7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79" spans="1:5" x14ac:dyDescent="0.45">
      <c r="A7679" s="61" t="s">
        <v>356</v>
      </c>
      <c r="B7679" s="62" t="s">
        <v>56</v>
      </c>
      <c r="C7679" s="63">
        <v>116206.2</v>
      </c>
      <c r="D7679" s="64">
        <v>45519</v>
      </c>
      <c r="E7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680" spans="1:5" x14ac:dyDescent="0.45">
      <c r="A7680" s="61" t="s">
        <v>356</v>
      </c>
      <c r="B7680" s="62" t="s">
        <v>57</v>
      </c>
      <c r="C7680" s="63">
        <v>928927.79</v>
      </c>
      <c r="D7680" s="64">
        <v>45877</v>
      </c>
      <c r="E7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81" spans="1:5" x14ac:dyDescent="0.45">
      <c r="A7681" s="61" t="s">
        <v>356</v>
      </c>
      <c r="B7681" s="62" t="s">
        <v>58</v>
      </c>
      <c r="C7681" s="63">
        <v>232228.27</v>
      </c>
      <c r="D7681" s="64">
        <v>45877</v>
      </c>
      <c r="E7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82" spans="1:5" x14ac:dyDescent="0.45">
      <c r="A7682" s="61" t="s">
        <v>356</v>
      </c>
      <c r="B7682" s="62" t="s">
        <v>40</v>
      </c>
      <c r="C7682" s="63">
        <v>1387611.18</v>
      </c>
      <c r="D7682" s="64">
        <v>44880</v>
      </c>
      <c r="E7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83" spans="1:5" x14ac:dyDescent="0.45">
      <c r="A7683" s="61" t="s">
        <v>356</v>
      </c>
      <c r="B7683" s="62" t="s">
        <v>59</v>
      </c>
      <c r="C7683" s="63">
        <v>346897.3</v>
      </c>
      <c r="D7683" s="64">
        <v>44880</v>
      </c>
      <c r="E7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84" spans="1:5" x14ac:dyDescent="0.45">
      <c r="A7684" s="61" t="s">
        <v>356</v>
      </c>
      <c r="B7684" s="62" t="s">
        <v>41</v>
      </c>
      <c r="C7684" s="63">
        <v>1458311.69</v>
      </c>
      <c r="D7684" s="64">
        <v>44925</v>
      </c>
      <c r="E7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85" spans="1:5" x14ac:dyDescent="0.45">
      <c r="A7685" s="61" t="s">
        <v>356</v>
      </c>
      <c r="B7685" s="62" t="s">
        <v>60</v>
      </c>
      <c r="C7685" s="63">
        <v>364572.15999999997</v>
      </c>
      <c r="D7685" s="64">
        <v>44925</v>
      </c>
      <c r="E7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86" spans="1:5" x14ac:dyDescent="0.45">
      <c r="A7686" s="61" t="s">
        <v>356</v>
      </c>
      <c r="B7686" s="62" t="s">
        <v>42</v>
      </c>
      <c r="C7686" s="63">
        <v>1228884.49</v>
      </c>
      <c r="D7686" s="64">
        <v>45153</v>
      </c>
      <c r="E7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87" spans="1:5" x14ac:dyDescent="0.45">
      <c r="A7687" s="61" t="s">
        <v>356</v>
      </c>
      <c r="B7687" s="62" t="s">
        <v>61</v>
      </c>
      <c r="C7687" s="63">
        <v>307216.26</v>
      </c>
      <c r="D7687" s="64">
        <v>45153</v>
      </c>
      <c r="E7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88" spans="1:5" x14ac:dyDescent="0.45">
      <c r="A7688" s="61" t="s">
        <v>356</v>
      </c>
      <c r="B7688" s="62" t="s">
        <v>43</v>
      </c>
      <c r="C7688" s="63">
        <v>1554330.68</v>
      </c>
      <c r="D7688" s="64">
        <v>45504</v>
      </c>
      <c r="E7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89" spans="1:5" x14ac:dyDescent="0.45">
      <c r="A7689" s="61" t="s">
        <v>356</v>
      </c>
      <c r="B7689" s="62" t="s">
        <v>62</v>
      </c>
      <c r="C7689" s="63">
        <v>103232.5</v>
      </c>
      <c r="D7689" s="64">
        <v>45504</v>
      </c>
      <c r="E7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90" spans="1:5" x14ac:dyDescent="0.45">
      <c r="A7690" s="61" t="s">
        <v>356</v>
      </c>
      <c r="B7690" s="62" t="s">
        <v>63</v>
      </c>
      <c r="C7690" s="63">
        <v>279369.38</v>
      </c>
      <c r="D7690" s="64">
        <v>45504</v>
      </c>
      <c r="E7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91" spans="1:5" x14ac:dyDescent="0.45">
      <c r="A7691" s="61" t="s">
        <v>356</v>
      </c>
      <c r="B7691" s="62" t="s">
        <v>44</v>
      </c>
      <c r="C7691" s="63">
        <v>1554330.68</v>
      </c>
      <c r="D7691" s="64">
        <v>45877</v>
      </c>
      <c r="E7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92" spans="1:5" x14ac:dyDescent="0.45">
      <c r="A7692" s="61" t="s">
        <v>356</v>
      </c>
      <c r="B7692" s="62" t="s">
        <v>64</v>
      </c>
      <c r="C7692" s="63">
        <v>388576.52</v>
      </c>
      <c r="D7692" s="64">
        <v>45877</v>
      </c>
      <c r="E7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693" spans="1:5" x14ac:dyDescent="0.45">
      <c r="A7693" s="61" t="s">
        <v>356</v>
      </c>
      <c r="B7693" s="62" t="s">
        <v>45</v>
      </c>
      <c r="C7693" s="63">
        <v>690357.23</v>
      </c>
      <c r="D7693" s="64">
        <v>45412</v>
      </c>
      <c r="E7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94" spans="1:5" x14ac:dyDescent="0.45">
      <c r="A7694" s="61" t="s">
        <v>356</v>
      </c>
      <c r="B7694" s="62" t="s">
        <v>65</v>
      </c>
      <c r="C7694" s="63">
        <v>172586.58</v>
      </c>
      <c r="D7694" s="64">
        <v>45412</v>
      </c>
      <c r="E7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695" spans="1:5" x14ac:dyDescent="0.45">
      <c r="A7695" s="61" t="s">
        <v>356</v>
      </c>
      <c r="B7695" s="62" t="s">
        <v>66</v>
      </c>
      <c r="C7695" s="63">
        <v>501686.62</v>
      </c>
      <c r="D7695" s="64">
        <v>44985</v>
      </c>
      <c r="E7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96" spans="1:5" x14ac:dyDescent="0.45">
      <c r="A7696" s="61" t="s">
        <v>356</v>
      </c>
      <c r="B7696" s="62" t="s">
        <v>67</v>
      </c>
      <c r="C7696" s="63">
        <v>123497.67</v>
      </c>
      <c r="D7696" s="64">
        <v>44985</v>
      </c>
      <c r="E7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97" spans="1:5" x14ac:dyDescent="0.45">
      <c r="A7697" s="61" t="s">
        <v>356</v>
      </c>
      <c r="B7697" s="62" t="s">
        <v>68</v>
      </c>
      <c r="C7697" s="63">
        <v>1170445.04</v>
      </c>
      <c r="D7697" s="64">
        <v>44985</v>
      </c>
      <c r="E7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98" spans="1:5" x14ac:dyDescent="0.45">
      <c r="A7698" s="61" t="s">
        <v>356</v>
      </c>
      <c r="B7698" s="62" t="s">
        <v>69</v>
      </c>
      <c r="C7698" s="63">
        <v>288122.56</v>
      </c>
      <c r="D7698" s="64">
        <v>44985</v>
      </c>
      <c r="E7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699" spans="1:5" x14ac:dyDescent="0.45">
      <c r="A7699" s="61" t="s">
        <v>356</v>
      </c>
      <c r="B7699" s="62" t="s">
        <v>70</v>
      </c>
      <c r="C7699" s="63">
        <v>880590.26</v>
      </c>
      <c r="D7699" s="64">
        <v>45127</v>
      </c>
      <c r="E7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00" spans="1:5" x14ac:dyDescent="0.45">
      <c r="A7700" s="61" t="s">
        <v>356</v>
      </c>
      <c r="B7700" s="62" t="s">
        <v>71</v>
      </c>
      <c r="C7700" s="63">
        <v>216770.47</v>
      </c>
      <c r="D7700" s="64">
        <v>45127</v>
      </c>
      <c r="E7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01" spans="1:5" x14ac:dyDescent="0.45">
      <c r="A7701" s="61" t="s">
        <v>356</v>
      </c>
      <c r="B7701" s="62" t="s">
        <v>72</v>
      </c>
      <c r="C7701" s="63">
        <v>1379770.59</v>
      </c>
      <c r="D7701" s="64">
        <v>45488</v>
      </c>
      <c r="E7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02" spans="1:5" x14ac:dyDescent="0.45">
      <c r="A7702" s="61" t="s">
        <v>356</v>
      </c>
      <c r="B7702" s="62" t="s">
        <v>73</v>
      </c>
      <c r="C7702" s="63">
        <v>339651.18</v>
      </c>
      <c r="D7702" s="64">
        <v>45488</v>
      </c>
      <c r="E7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03" spans="1:5" x14ac:dyDescent="0.45">
      <c r="A7703" s="61" t="s">
        <v>356</v>
      </c>
      <c r="B7703" s="62" t="s">
        <v>74</v>
      </c>
      <c r="C7703" s="63">
        <v>1526671.14</v>
      </c>
      <c r="D7703" s="64">
        <v>45853</v>
      </c>
      <c r="E7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4" spans="1:5" x14ac:dyDescent="0.45">
      <c r="A7704" s="61" t="s">
        <v>356</v>
      </c>
      <c r="B7704" s="62" t="s">
        <v>75</v>
      </c>
      <c r="C7704" s="63">
        <v>375812.95</v>
      </c>
      <c r="D7704" s="64">
        <v>45853</v>
      </c>
      <c r="E7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5" spans="1:5" x14ac:dyDescent="0.45">
      <c r="A7705" s="61" t="s">
        <v>356</v>
      </c>
      <c r="B7705" s="62" t="s">
        <v>76</v>
      </c>
      <c r="C7705" s="63">
        <v>196080.11</v>
      </c>
      <c r="D7705" s="64">
        <v>45853</v>
      </c>
      <c r="E7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6" spans="1:5" x14ac:dyDescent="0.45">
      <c r="A7706" s="61" t="s">
        <v>356</v>
      </c>
      <c r="B7706" s="62" t="s">
        <v>77</v>
      </c>
      <c r="C7706" s="63">
        <v>49019.24</v>
      </c>
      <c r="D7706" s="64">
        <v>45853</v>
      </c>
      <c r="E7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7" spans="1:5" x14ac:dyDescent="0.45">
      <c r="A7707" s="61" t="s">
        <v>356</v>
      </c>
      <c r="B7707" s="62" t="s">
        <v>78</v>
      </c>
      <c r="C7707" s="63">
        <v>186532</v>
      </c>
      <c r="D7707" s="64">
        <v>45853</v>
      </c>
      <c r="E7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8" spans="1:5" x14ac:dyDescent="0.45">
      <c r="A7708" s="61" t="s">
        <v>356</v>
      </c>
      <c r="B7708" s="62" t="s">
        <v>79</v>
      </c>
      <c r="C7708" s="63">
        <v>46632.26</v>
      </c>
      <c r="D7708" s="64">
        <v>45853</v>
      </c>
      <c r="E7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09" spans="1:5" x14ac:dyDescent="0.45">
      <c r="A7709" s="61" t="s">
        <v>356</v>
      </c>
      <c r="B7709" s="62" t="s">
        <v>80</v>
      </c>
      <c r="C7709" s="63">
        <v>473931.58</v>
      </c>
      <c r="D7709" s="64">
        <v>45541</v>
      </c>
      <c r="E7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0" spans="1:5" x14ac:dyDescent="0.45">
      <c r="A7710" s="61" t="s">
        <v>356</v>
      </c>
      <c r="B7710" s="62" t="s">
        <v>81</v>
      </c>
      <c r="C7710" s="63">
        <v>471211.01</v>
      </c>
      <c r="D7710" s="64">
        <v>45534</v>
      </c>
      <c r="E7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1" spans="1:5" x14ac:dyDescent="0.45">
      <c r="A7711" s="61" t="s">
        <v>356</v>
      </c>
      <c r="B7711" s="62" t="s">
        <v>82</v>
      </c>
      <c r="C7711" s="63">
        <v>122329.92</v>
      </c>
      <c r="D7711" s="64">
        <v>45534</v>
      </c>
      <c r="E7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2" spans="1:5" x14ac:dyDescent="0.45">
      <c r="A7712" s="61" t="s">
        <v>356</v>
      </c>
      <c r="B7712" s="62" t="s">
        <v>83</v>
      </c>
      <c r="C7712" s="63">
        <v>456849.82</v>
      </c>
      <c r="D7712" s="64">
        <v>45534</v>
      </c>
      <c r="E7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3" spans="1:5" x14ac:dyDescent="0.45">
      <c r="A7713" s="61" t="s">
        <v>356</v>
      </c>
      <c r="B7713" s="62" t="s">
        <v>84</v>
      </c>
      <c r="C7713" s="63">
        <v>118601.65</v>
      </c>
      <c r="D7713" s="64">
        <v>45534</v>
      </c>
      <c r="E7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4" spans="1:5" x14ac:dyDescent="0.45">
      <c r="A7714" s="61" t="s">
        <v>356</v>
      </c>
      <c r="B7714" s="62" t="s">
        <v>85</v>
      </c>
      <c r="C7714" s="63">
        <v>456849.82</v>
      </c>
      <c r="D7714" s="64">
        <v>45877</v>
      </c>
      <c r="E7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15" spans="1:5" x14ac:dyDescent="0.45">
      <c r="A7715" s="61" t="s">
        <v>356</v>
      </c>
      <c r="B7715" s="62" t="s">
        <v>86</v>
      </c>
      <c r="C7715" s="63">
        <v>118601.65</v>
      </c>
      <c r="D7715" s="64">
        <v>45877</v>
      </c>
      <c r="E7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16" spans="1:5" x14ac:dyDescent="0.45">
      <c r="A7716" s="61" t="s">
        <v>356</v>
      </c>
      <c r="B7716" s="62" t="s">
        <v>87</v>
      </c>
      <c r="C7716" s="63">
        <v>695657.49</v>
      </c>
      <c r="D7716" s="64">
        <v>45519</v>
      </c>
      <c r="E7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7" spans="1:5" x14ac:dyDescent="0.45">
      <c r="A7717" s="61" t="s">
        <v>356</v>
      </c>
      <c r="B7717" s="62" t="s">
        <v>88</v>
      </c>
      <c r="C7717" s="63">
        <v>173911.62</v>
      </c>
      <c r="D7717" s="64">
        <v>45519</v>
      </c>
      <c r="E7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8" spans="1:5" x14ac:dyDescent="0.45">
      <c r="A7718" s="61" t="s">
        <v>356</v>
      </c>
      <c r="B7718" s="62" t="s">
        <v>89</v>
      </c>
      <c r="C7718" s="63">
        <v>459180.42</v>
      </c>
      <c r="D7718" s="64">
        <v>45519</v>
      </c>
      <c r="E7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19" spans="1:5" x14ac:dyDescent="0.45">
      <c r="A7719" s="61" t="s">
        <v>356</v>
      </c>
      <c r="B7719" s="62" t="s">
        <v>90</v>
      </c>
      <c r="C7719" s="63">
        <v>114793.29</v>
      </c>
      <c r="D7719" s="64">
        <v>45519</v>
      </c>
      <c r="E7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0" spans="1:5" x14ac:dyDescent="0.45">
      <c r="A7720" s="61" t="s">
        <v>356</v>
      </c>
      <c r="B7720" s="62" t="s">
        <v>91</v>
      </c>
      <c r="C7720" s="63">
        <v>459180.42</v>
      </c>
      <c r="D7720" s="64">
        <v>45762</v>
      </c>
      <c r="E7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1" spans="1:5" x14ac:dyDescent="0.45">
      <c r="A7721" s="61" t="s">
        <v>356</v>
      </c>
      <c r="B7721" s="62" t="s">
        <v>92</v>
      </c>
      <c r="C7721" s="63">
        <v>114793.29</v>
      </c>
      <c r="D7721" s="64">
        <v>45762</v>
      </c>
      <c r="E7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2" spans="1:5" x14ac:dyDescent="0.45">
      <c r="A7722" s="61" t="s">
        <v>356</v>
      </c>
      <c r="B7722" s="62" t="s">
        <v>93</v>
      </c>
      <c r="C7722" s="63">
        <v>4366606.88</v>
      </c>
      <c r="D7722" s="64">
        <v>45519</v>
      </c>
      <c r="E7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3" spans="1:5" x14ac:dyDescent="0.45">
      <c r="A7723" s="61" t="s">
        <v>356</v>
      </c>
      <c r="B7723" s="62" t="s">
        <v>94</v>
      </c>
      <c r="C7723" s="63">
        <v>1091634.44</v>
      </c>
      <c r="D7723" s="64">
        <v>45519</v>
      </c>
      <c r="E7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4" spans="1:5" x14ac:dyDescent="0.45">
      <c r="A7724" s="61" t="s">
        <v>356</v>
      </c>
      <c r="B7724" s="62" t="s">
        <v>95</v>
      </c>
      <c r="C7724" s="63">
        <v>58690.96</v>
      </c>
      <c r="D7724" s="64">
        <v>45961</v>
      </c>
      <c r="E7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25" spans="1:5" x14ac:dyDescent="0.45">
      <c r="A7725" s="61" t="s">
        <v>356</v>
      </c>
      <c r="B7725" s="62" t="s">
        <v>96</v>
      </c>
      <c r="C7725" s="63">
        <v>14672.51</v>
      </c>
      <c r="D7725" s="64">
        <v>45961</v>
      </c>
      <c r="E7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26" spans="1:5" x14ac:dyDescent="0.45">
      <c r="A7726" s="61" t="s">
        <v>357</v>
      </c>
      <c r="B7726" s="62" t="s">
        <v>47</v>
      </c>
      <c r="C7726" s="63">
        <v>4452.18</v>
      </c>
      <c r="D7726" s="64">
        <v>45519</v>
      </c>
      <c r="E7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7" spans="1:5" x14ac:dyDescent="0.45">
      <c r="A7727" s="61" t="s">
        <v>357</v>
      </c>
      <c r="B7727" s="62" t="s">
        <v>49</v>
      </c>
      <c r="C7727" s="63">
        <v>4305.42</v>
      </c>
      <c r="D7727" s="64">
        <v>45519</v>
      </c>
      <c r="E7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28" spans="1:5" x14ac:dyDescent="0.45">
      <c r="A7728" s="61" t="s">
        <v>357</v>
      </c>
      <c r="B7728" s="62" t="s">
        <v>51</v>
      </c>
      <c r="C7728" s="63">
        <v>4305.42</v>
      </c>
      <c r="D7728" s="64">
        <v>45877</v>
      </c>
      <c r="E7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29" spans="1:5" x14ac:dyDescent="0.45">
      <c r="A7729" s="61" t="s">
        <v>357</v>
      </c>
      <c r="B7729" s="62" t="s">
        <v>53</v>
      </c>
      <c r="C7729" s="63">
        <v>5088.91</v>
      </c>
      <c r="D7729" s="64">
        <v>45519</v>
      </c>
      <c r="E7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30" spans="1:5" x14ac:dyDescent="0.45">
      <c r="A7730" s="61" t="s">
        <v>357</v>
      </c>
      <c r="B7730" s="62" t="s">
        <v>55</v>
      </c>
      <c r="C7730" s="63">
        <v>3989.41</v>
      </c>
      <c r="D7730" s="64">
        <v>45519</v>
      </c>
      <c r="E7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31" spans="1:5" x14ac:dyDescent="0.45">
      <c r="A7731" s="61" t="s">
        <v>357</v>
      </c>
      <c r="B7731" s="62" t="s">
        <v>57</v>
      </c>
      <c r="C7731" s="63">
        <v>7972.5</v>
      </c>
      <c r="D7731" s="64">
        <v>45877</v>
      </c>
      <c r="E7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32" spans="1:5" x14ac:dyDescent="0.45">
      <c r="A7732" s="61" t="s">
        <v>357</v>
      </c>
      <c r="B7732" s="62" t="s">
        <v>40</v>
      </c>
      <c r="C7732" s="63">
        <v>11909.14</v>
      </c>
      <c r="D7732" s="64">
        <v>44880</v>
      </c>
      <c r="E7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33" spans="1:5" x14ac:dyDescent="0.45">
      <c r="A7733" s="61" t="s">
        <v>357</v>
      </c>
      <c r="B7733" s="62" t="s">
        <v>41</v>
      </c>
      <c r="C7733" s="63">
        <v>12515.93</v>
      </c>
      <c r="D7733" s="64">
        <v>44925</v>
      </c>
      <c r="E7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34" spans="1:5" x14ac:dyDescent="0.45">
      <c r="A7734" s="61" t="s">
        <v>357</v>
      </c>
      <c r="B7734" s="62" t="s">
        <v>42</v>
      </c>
      <c r="C7734" s="63">
        <v>10546.87</v>
      </c>
      <c r="D7734" s="64">
        <v>45139</v>
      </c>
      <c r="E7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35" spans="1:5" x14ac:dyDescent="0.45">
      <c r="A7735" s="61" t="s">
        <v>357</v>
      </c>
      <c r="B7735" s="62" t="s">
        <v>43</v>
      </c>
      <c r="C7735" s="63">
        <v>13340.01</v>
      </c>
      <c r="D7735" s="64">
        <v>45504</v>
      </c>
      <c r="E7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36" spans="1:5" x14ac:dyDescent="0.45">
      <c r="A7736" s="61" t="s">
        <v>357</v>
      </c>
      <c r="B7736" s="62" t="s">
        <v>44</v>
      </c>
      <c r="C7736" s="63">
        <v>13340.01</v>
      </c>
      <c r="D7736" s="64">
        <v>45877</v>
      </c>
      <c r="E7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37" spans="1:5" x14ac:dyDescent="0.45">
      <c r="A7737" s="61" t="s">
        <v>357</v>
      </c>
      <c r="B7737" s="62" t="s">
        <v>45</v>
      </c>
      <c r="C7737" s="63">
        <v>5924.97</v>
      </c>
      <c r="D7737" s="64">
        <v>45412</v>
      </c>
      <c r="E7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38" spans="1:5" x14ac:dyDescent="0.45">
      <c r="A7738" s="61" t="s">
        <v>357</v>
      </c>
      <c r="B7738" s="62" t="s">
        <v>66</v>
      </c>
      <c r="C7738" s="63">
        <v>4239.7299999999996</v>
      </c>
      <c r="D7738" s="64">
        <v>44985</v>
      </c>
      <c r="E7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39" spans="1:5" x14ac:dyDescent="0.45">
      <c r="A7739" s="61" t="s">
        <v>357</v>
      </c>
      <c r="B7739" s="62" t="s">
        <v>68</v>
      </c>
      <c r="C7739" s="63">
        <v>9891.3799999999992</v>
      </c>
      <c r="D7739" s="64">
        <v>44985</v>
      </c>
      <c r="E7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40" spans="1:5" x14ac:dyDescent="0.45">
      <c r="A7740" s="61" t="s">
        <v>357</v>
      </c>
      <c r="B7740" s="62" t="s">
        <v>70</v>
      </c>
      <c r="C7740" s="63">
        <v>7441.83</v>
      </c>
      <c r="D7740" s="64">
        <v>45127</v>
      </c>
      <c r="E7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41" spans="1:5" x14ac:dyDescent="0.45">
      <c r="A7741" s="61" t="s">
        <v>357</v>
      </c>
      <c r="B7741" s="62" t="s">
        <v>72</v>
      </c>
      <c r="C7741" s="63">
        <v>11660.38</v>
      </c>
      <c r="D7741" s="64">
        <v>45488</v>
      </c>
      <c r="E7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42" spans="1:5" x14ac:dyDescent="0.45">
      <c r="A7742" s="61" t="s">
        <v>357</v>
      </c>
      <c r="B7742" s="62" t="s">
        <v>74</v>
      </c>
      <c r="C7742" s="63">
        <v>12901.83</v>
      </c>
      <c r="D7742" s="64">
        <v>45853</v>
      </c>
      <c r="E7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3" spans="1:5" x14ac:dyDescent="0.45">
      <c r="A7743" s="61" t="s">
        <v>357</v>
      </c>
      <c r="B7743" s="62" t="s">
        <v>76</v>
      </c>
      <c r="C7743" s="63">
        <v>1682.85</v>
      </c>
      <c r="D7743" s="64">
        <v>45853</v>
      </c>
      <c r="E7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4" spans="1:5" x14ac:dyDescent="0.45">
      <c r="A7744" s="61" t="s">
        <v>357</v>
      </c>
      <c r="B7744" s="62" t="s">
        <v>78</v>
      </c>
      <c r="C7744" s="63">
        <v>1600.91</v>
      </c>
      <c r="D7744" s="64">
        <v>45853</v>
      </c>
      <c r="E7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5" spans="1:5" x14ac:dyDescent="0.45">
      <c r="A7745" s="61" t="s">
        <v>357</v>
      </c>
      <c r="B7745" s="62" t="s">
        <v>80</v>
      </c>
      <c r="C7745" s="63">
        <v>3214</v>
      </c>
      <c r="D7745" s="64">
        <v>45546</v>
      </c>
      <c r="E7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6" spans="1:5" x14ac:dyDescent="0.45">
      <c r="A7746" s="61" t="s">
        <v>357</v>
      </c>
      <c r="B7746" s="62" t="s">
        <v>81</v>
      </c>
      <c r="C7746" s="63">
        <v>4044.16</v>
      </c>
      <c r="D7746" s="64">
        <v>45519</v>
      </c>
      <c r="E7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7" spans="1:5" x14ac:dyDescent="0.45">
      <c r="A7747" s="61" t="s">
        <v>357</v>
      </c>
      <c r="B7747" s="62" t="s">
        <v>83</v>
      </c>
      <c r="C7747" s="63">
        <v>3920.9</v>
      </c>
      <c r="D7747" s="64">
        <v>45519</v>
      </c>
      <c r="E7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48" spans="1:5" x14ac:dyDescent="0.45">
      <c r="A7748" s="61" t="s">
        <v>357</v>
      </c>
      <c r="B7748" s="62" t="s">
        <v>85</v>
      </c>
      <c r="C7748" s="63">
        <v>3920.9</v>
      </c>
      <c r="D7748" s="64">
        <v>45877</v>
      </c>
      <c r="E7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49" spans="1:5" x14ac:dyDescent="0.45">
      <c r="A7749" s="61" t="s">
        <v>357</v>
      </c>
      <c r="B7749" s="62" t="s">
        <v>87</v>
      </c>
      <c r="C7749" s="63">
        <v>5970.46</v>
      </c>
      <c r="D7749" s="64">
        <v>45519</v>
      </c>
      <c r="E7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0" spans="1:5" x14ac:dyDescent="0.45">
      <c r="A7750" s="61" t="s">
        <v>357</v>
      </c>
      <c r="B7750" s="62" t="s">
        <v>89</v>
      </c>
      <c r="C7750" s="63">
        <v>3940.91</v>
      </c>
      <c r="D7750" s="64">
        <v>45519</v>
      </c>
      <c r="E7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1" spans="1:5" x14ac:dyDescent="0.45">
      <c r="A7751" s="61" t="s">
        <v>357</v>
      </c>
      <c r="B7751" s="62" t="s">
        <v>91</v>
      </c>
      <c r="C7751" s="63">
        <v>3940.91</v>
      </c>
      <c r="D7751" s="64">
        <v>45762</v>
      </c>
      <c r="E7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2" spans="1:5" x14ac:dyDescent="0.45">
      <c r="A7752" s="61" t="s">
        <v>357</v>
      </c>
      <c r="B7752" s="62" t="s">
        <v>93</v>
      </c>
      <c r="C7752" s="63">
        <v>37476.300000000003</v>
      </c>
      <c r="D7752" s="64">
        <v>45519</v>
      </c>
      <c r="E7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3" spans="1:5" x14ac:dyDescent="0.45">
      <c r="A7753" s="61" t="s">
        <v>357</v>
      </c>
      <c r="B7753" s="62" t="s">
        <v>95</v>
      </c>
      <c r="C7753" s="63">
        <v>503.71</v>
      </c>
      <c r="D7753" s="64">
        <v>45961</v>
      </c>
      <c r="E7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54" spans="1:5" x14ac:dyDescent="0.45">
      <c r="A7754" s="61" t="s">
        <v>358</v>
      </c>
      <c r="B7754" s="62" t="s">
        <v>47</v>
      </c>
      <c r="C7754" s="63">
        <v>181432.6</v>
      </c>
      <c r="D7754" s="64">
        <v>45519</v>
      </c>
      <c r="E7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5" spans="1:5" x14ac:dyDescent="0.45">
      <c r="A7755" s="61" t="s">
        <v>358</v>
      </c>
      <c r="B7755" s="62" t="s">
        <v>48</v>
      </c>
      <c r="C7755" s="63">
        <v>43846.26</v>
      </c>
      <c r="D7755" s="64">
        <v>45519</v>
      </c>
      <c r="E7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6" spans="1:5" x14ac:dyDescent="0.45">
      <c r="A7756" s="61" t="s">
        <v>358</v>
      </c>
      <c r="B7756" s="62" t="s">
        <v>49</v>
      </c>
      <c r="C7756" s="63">
        <v>175451.74</v>
      </c>
      <c r="D7756" s="64">
        <v>45519</v>
      </c>
      <c r="E7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7" spans="1:5" x14ac:dyDescent="0.45">
      <c r="A7757" s="61" t="s">
        <v>358</v>
      </c>
      <c r="B7757" s="62" t="s">
        <v>50</v>
      </c>
      <c r="C7757" s="63">
        <v>42400.88</v>
      </c>
      <c r="D7757" s="64">
        <v>45519</v>
      </c>
      <c r="E7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58" spans="1:5" x14ac:dyDescent="0.45">
      <c r="A7758" s="61" t="s">
        <v>358</v>
      </c>
      <c r="B7758" s="62" t="s">
        <v>51</v>
      </c>
      <c r="C7758" s="63">
        <v>175451.74</v>
      </c>
      <c r="D7758" s="64">
        <v>45877</v>
      </c>
      <c r="E7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59" spans="1:5" x14ac:dyDescent="0.45">
      <c r="A7759" s="61" t="s">
        <v>358</v>
      </c>
      <c r="B7759" s="62" t="s">
        <v>52</v>
      </c>
      <c r="C7759" s="63">
        <v>42400.88</v>
      </c>
      <c r="D7759" s="64">
        <v>45877</v>
      </c>
      <c r="E7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60" spans="1:5" x14ac:dyDescent="0.45">
      <c r="A7760" s="61" t="s">
        <v>358</v>
      </c>
      <c r="B7760" s="62" t="s">
        <v>53</v>
      </c>
      <c r="C7760" s="63">
        <v>207380.3</v>
      </c>
      <c r="D7760" s="64">
        <v>45519</v>
      </c>
      <c r="E7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61" spans="1:5" x14ac:dyDescent="0.45">
      <c r="A7761" s="61" t="s">
        <v>358</v>
      </c>
      <c r="B7761" s="62" t="s">
        <v>54</v>
      </c>
      <c r="C7761" s="63">
        <v>48261.48</v>
      </c>
      <c r="D7761" s="64">
        <v>45519</v>
      </c>
      <c r="E7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62" spans="1:5" x14ac:dyDescent="0.45">
      <c r="A7762" s="61" t="s">
        <v>358</v>
      </c>
      <c r="B7762" s="62" t="s">
        <v>55</v>
      </c>
      <c r="C7762" s="63">
        <v>162574.03</v>
      </c>
      <c r="D7762" s="64">
        <v>45519</v>
      </c>
      <c r="E7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63" spans="1:5" x14ac:dyDescent="0.45">
      <c r="A7763" s="61" t="s">
        <v>358</v>
      </c>
      <c r="B7763" s="62" t="s">
        <v>56</v>
      </c>
      <c r="C7763" s="63">
        <v>37834.17</v>
      </c>
      <c r="D7763" s="64">
        <v>45519</v>
      </c>
      <c r="E7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64" spans="1:5" x14ac:dyDescent="0.45">
      <c r="A7764" s="61" t="s">
        <v>358</v>
      </c>
      <c r="B7764" s="62" t="s">
        <v>57</v>
      </c>
      <c r="C7764" s="63">
        <v>324890.43</v>
      </c>
      <c r="D7764" s="64">
        <v>45877</v>
      </c>
      <c r="E7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65" spans="1:5" x14ac:dyDescent="0.45">
      <c r="A7765" s="61" t="s">
        <v>358</v>
      </c>
      <c r="B7765" s="62" t="s">
        <v>58</v>
      </c>
      <c r="C7765" s="63">
        <v>75608.399999999994</v>
      </c>
      <c r="D7765" s="64">
        <v>45877</v>
      </c>
      <c r="E7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66" spans="1:5" x14ac:dyDescent="0.45">
      <c r="A7766" s="61" t="s">
        <v>358</v>
      </c>
      <c r="B7766" s="62" t="s">
        <v>40</v>
      </c>
      <c r="C7766" s="63">
        <v>485313.93</v>
      </c>
      <c r="D7766" s="64">
        <v>44880</v>
      </c>
      <c r="E7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67" spans="1:5" x14ac:dyDescent="0.45">
      <c r="A7767" s="61" t="s">
        <v>358</v>
      </c>
      <c r="B7767" s="62" t="s">
        <v>59</v>
      </c>
      <c r="C7767" s="63">
        <v>112942.1</v>
      </c>
      <c r="D7767" s="64">
        <v>44880</v>
      </c>
      <c r="E7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68" spans="1:5" x14ac:dyDescent="0.45">
      <c r="A7768" s="61" t="s">
        <v>358</v>
      </c>
      <c r="B7768" s="62" t="s">
        <v>41</v>
      </c>
      <c r="C7768" s="63">
        <v>510041.28</v>
      </c>
      <c r="D7768" s="64">
        <v>44925</v>
      </c>
      <c r="E7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69" spans="1:5" x14ac:dyDescent="0.45">
      <c r="A7769" s="61" t="s">
        <v>358</v>
      </c>
      <c r="B7769" s="62" t="s">
        <v>60</v>
      </c>
      <c r="C7769" s="63">
        <v>118696.64</v>
      </c>
      <c r="D7769" s="64">
        <v>44925</v>
      </c>
      <c r="E7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70" spans="1:5" x14ac:dyDescent="0.45">
      <c r="A7770" s="61" t="s">
        <v>358</v>
      </c>
      <c r="B7770" s="62" t="s">
        <v>42</v>
      </c>
      <c r="C7770" s="63">
        <v>429799.62</v>
      </c>
      <c r="D7770" s="64">
        <v>45140</v>
      </c>
      <c r="E7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1" spans="1:5" x14ac:dyDescent="0.45">
      <c r="A7771" s="61" t="s">
        <v>358</v>
      </c>
      <c r="B7771" s="62" t="s">
        <v>61</v>
      </c>
      <c r="C7771" s="63">
        <v>100022.83</v>
      </c>
      <c r="D7771" s="64">
        <v>45140</v>
      </c>
      <c r="E7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2" spans="1:5" x14ac:dyDescent="0.45">
      <c r="A7772" s="61" t="s">
        <v>358</v>
      </c>
      <c r="B7772" s="62" t="s">
        <v>43</v>
      </c>
      <c r="C7772" s="63">
        <v>543623.69999999995</v>
      </c>
      <c r="D7772" s="64">
        <v>45504</v>
      </c>
      <c r="E7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3" spans="1:5" x14ac:dyDescent="0.45">
      <c r="A7773" s="61" t="s">
        <v>358</v>
      </c>
      <c r="B7773" s="62" t="s">
        <v>62</v>
      </c>
      <c r="C7773" s="63">
        <v>47875</v>
      </c>
      <c r="D7773" s="64">
        <v>45504</v>
      </c>
      <c r="E7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4" spans="1:5" x14ac:dyDescent="0.45">
      <c r="A7774" s="61" t="s">
        <v>358</v>
      </c>
      <c r="B7774" s="62" t="s">
        <v>63</v>
      </c>
      <c r="C7774" s="63">
        <v>90956.5</v>
      </c>
      <c r="D7774" s="64">
        <v>45504</v>
      </c>
      <c r="E7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5" spans="1:5" x14ac:dyDescent="0.45">
      <c r="A7775" s="61" t="s">
        <v>358</v>
      </c>
      <c r="B7775" s="62" t="s">
        <v>44</v>
      </c>
      <c r="C7775" s="63">
        <v>543623.69999999995</v>
      </c>
      <c r="D7775" s="64">
        <v>45877</v>
      </c>
      <c r="E7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76" spans="1:5" x14ac:dyDescent="0.45">
      <c r="A7776" s="61" t="s">
        <v>358</v>
      </c>
      <c r="B7776" s="62" t="s">
        <v>64</v>
      </c>
      <c r="C7776" s="63">
        <v>126511.94</v>
      </c>
      <c r="D7776" s="64">
        <v>45877</v>
      </c>
      <c r="E7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77" spans="1:5" x14ac:dyDescent="0.45">
      <c r="A7777" s="61" t="s">
        <v>358</v>
      </c>
      <c r="B7777" s="62" t="s">
        <v>45</v>
      </c>
      <c r="C7777" s="63">
        <v>241450.91</v>
      </c>
      <c r="D7777" s="64">
        <v>45412</v>
      </c>
      <c r="E7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8" spans="1:5" x14ac:dyDescent="0.45">
      <c r="A7778" s="61" t="s">
        <v>358</v>
      </c>
      <c r="B7778" s="62" t="s">
        <v>65</v>
      </c>
      <c r="C7778" s="63">
        <v>56190.38</v>
      </c>
      <c r="D7778" s="64">
        <v>45412</v>
      </c>
      <c r="E7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79" spans="1:5" x14ac:dyDescent="0.45">
      <c r="A7779" s="61" t="s">
        <v>358</v>
      </c>
      <c r="B7779" s="62" t="s">
        <v>66</v>
      </c>
      <c r="C7779" s="63">
        <v>200862.82</v>
      </c>
      <c r="D7779" s="64">
        <v>44985</v>
      </c>
      <c r="E7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0" spans="1:5" x14ac:dyDescent="0.45">
      <c r="A7780" s="61" t="s">
        <v>358</v>
      </c>
      <c r="B7780" s="62" t="s">
        <v>67</v>
      </c>
      <c r="C7780" s="63">
        <v>40208.11</v>
      </c>
      <c r="D7780" s="64">
        <v>44985</v>
      </c>
      <c r="E7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1" spans="1:5" x14ac:dyDescent="0.45">
      <c r="A7781" s="61" t="s">
        <v>358</v>
      </c>
      <c r="B7781" s="62" t="s">
        <v>68</v>
      </c>
      <c r="C7781" s="63">
        <v>468617.01</v>
      </c>
      <c r="D7781" s="64">
        <v>44985</v>
      </c>
      <c r="E7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2" spans="1:5" x14ac:dyDescent="0.45">
      <c r="A7782" s="61" t="s">
        <v>358</v>
      </c>
      <c r="B7782" s="62" t="s">
        <v>69</v>
      </c>
      <c r="C7782" s="63">
        <v>93806.34</v>
      </c>
      <c r="D7782" s="64">
        <v>44985</v>
      </c>
      <c r="E7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3" spans="1:5" x14ac:dyDescent="0.45">
      <c r="A7783" s="61" t="s">
        <v>358</v>
      </c>
      <c r="B7783" s="62" t="s">
        <v>70</v>
      </c>
      <c r="C7783" s="63">
        <v>352566.39</v>
      </c>
      <c r="D7783" s="64">
        <v>45127</v>
      </c>
      <c r="E7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4" spans="1:5" x14ac:dyDescent="0.45">
      <c r="A7784" s="61" t="s">
        <v>358</v>
      </c>
      <c r="B7784" s="62" t="s">
        <v>71</v>
      </c>
      <c r="C7784" s="63">
        <v>70575.679999999993</v>
      </c>
      <c r="D7784" s="64">
        <v>45127</v>
      </c>
      <c r="E7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785" spans="1:5" x14ac:dyDescent="0.45">
      <c r="A7785" s="61" t="s">
        <v>358</v>
      </c>
      <c r="B7785" s="62" t="s">
        <v>72</v>
      </c>
      <c r="C7785" s="63">
        <v>475176.5</v>
      </c>
      <c r="D7785" s="64">
        <v>45488</v>
      </c>
      <c r="E7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86" spans="1:5" x14ac:dyDescent="0.45">
      <c r="A7786" s="61" t="s">
        <v>358</v>
      </c>
      <c r="B7786" s="62" t="s">
        <v>73</v>
      </c>
      <c r="C7786" s="63">
        <v>110582.92</v>
      </c>
      <c r="D7786" s="64">
        <v>45488</v>
      </c>
      <c r="E7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787" spans="1:5" x14ac:dyDescent="0.45">
      <c r="A7787" s="61" t="s">
        <v>358</v>
      </c>
      <c r="B7787" s="62" t="s">
        <v>74</v>
      </c>
      <c r="C7787" s="63">
        <v>525767.29</v>
      </c>
      <c r="D7787" s="64">
        <v>45853</v>
      </c>
      <c r="E7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88" spans="1:5" x14ac:dyDescent="0.45">
      <c r="A7788" s="61" t="s">
        <v>358</v>
      </c>
      <c r="B7788" s="62" t="s">
        <v>75</v>
      </c>
      <c r="C7788" s="63">
        <v>122356.4</v>
      </c>
      <c r="D7788" s="64">
        <v>45853</v>
      </c>
      <c r="E7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89" spans="1:5" x14ac:dyDescent="0.45">
      <c r="A7789" s="61" t="s">
        <v>358</v>
      </c>
      <c r="B7789" s="62" t="s">
        <v>76</v>
      </c>
      <c r="C7789" s="63">
        <v>68578.570000000007</v>
      </c>
      <c r="D7789" s="64">
        <v>45853</v>
      </c>
      <c r="E7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0" spans="1:5" x14ac:dyDescent="0.45">
      <c r="A7790" s="61" t="s">
        <v>358</v>
      </c>
      <c r="B7790" s="62" t="s">
        <v>77</v>
      </c>
      <c r="C7790" s="63">
        <v>15959.58</v>
      </c>
      <c r="D7790" s="64">
        <v>45853</v>
      </c>
      <c r="E7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1" spans="1:5" x14ac:dyDescent="0.45">
      <c r="A7791" s="61" t="s">
        <v>358</v>
      </c>
      <c r="B7791" s="62" t="s">
        <v>78</v>
      </c>
      <c r="C7791" s="63">
        <v>65239.15</v>
      </c>
      <c r="D7791" s="64">
        <v>45853</v>
      </c>
      <c r="E7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2" spans="1:5" x14ac:dyDescent="0.45">
      <c r="A7792" s="61" t="s">
        <v>358</v>
      </c>
      <c r="B7792" s="62" t="s">
        <v>79</v>
      </c>
      <c r="C7792" s="63">
        <v>15182.44</v>
      </c>
      <c r="D7792" s="64">
        <v>45853</v>
      </c>
      <c r="E7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3" spans="1:5" x14ac:dyDescent="0.45">
      <c r="A7793" s="61" t="s">
        <v>358</v>
      </c>
      <c r="B7793" s="62" t="s">
        <v>80</v>
      </c>
      <c r="C7793" s="63">
        <v>161455.38</v>
      </c>
      <c r="D7793" s="64">
        <v>45541</v>
      </c>
      <c r="E7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4" spans="1:5" x14ac:dyDescent="0.45">
      <c r="A7794" s="61" t="s">
        <v>358</v>
      </c>
      <c r="B7794" s="62" t="s">
        <v>81</v>
      </c>
      <c r="C7794" s="63">
        <v>164805</v>
      </c>
      <c r="D7794" s="64">
        <v>45519</v>
      </c>
      <c r="E7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5" spans="1:5" x14ac:dyDescent="0.45">
      <c r="A7795" s="61" t="s">
        <v>358</v>
      </c>
      <c r="B7795" s="62" t="s">
        <v>82</v>
      </c>
      <c r="C7795" s="63">
        <v>39827.919999999998</v>
      </c>
      <c r="D7795" s="64">
        <v>45519</v>
      </c>
      <c r="E7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6" spans="1:5" x14ac:dyDescent="0.45">
      <c r="A7796" s="61" t="s">
        <v>358</v>
      </c>
      <c r="B7796" s="62" t="s">
        <v>83</v>
      </c>
      <c r="C7796" s="63">
        <v>159782.23000000001</v>
      </c>
      <c r="D7796" s="64">
        <v>45519</v>
      </c>
      <c r="E7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7" spans="1:5" x14ac:dyDescent="0.45">
      <c r="A7797" s="61" t="s">
        <v>358</v>
      </c>
      <c r="B7797" s="62" t="s">
        <v>84</v>
      </c>
      <c r="C7797" s="63">
        <v>38614.080000000002</v>
      </c>
      <c r="D7797" s="64">
        <v>45519</v>
      </c>
      <c r="E7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798" spans="1:5" x14ac:dyDescent="0.45">
      <c r="A7798" s="61" t="s">
        <v>358</v>
      </c>
      <c r="B7798" s="62" t="s">
        <v>85</v>
      </c>
      <c r="C7798" s="63">
        <v>159782.23000000001</v>
      </c>
      <c r="D7798" s="64">
        <v>45877</v>
      </c>
      <c r="E7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799" spans="1:5" x14ac:dyDescent="0.45">
      <c r="A7799" s="61" t="s">
        <v>358</v>
      </c>
      <c r="B7799" s="62" t="s">
        <v>86</v>
      </c>
      <c r="C7799" s="63">
        <v>38614.080000000002</v>
      </c>
      <c r="D7799" s="64">
        <v>45877</v>
      </c>
      <c r="E7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00" spans="1:5" x14ac:dyDescent="0.45">
      <c r="A7800" s="61" t="s">
        <v>358</v>
      </c>
      <c r="B7800" s="62" t="s">
        <v>87</v>
      </c>
      <c r="C7800" s="63">
        <v>243304.67</v>
      </c>
      <c r="D7800" s="64">
        <v>45519</v>
      </c>
      <c r="E7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1" spans="1:5" x14ac:dyDescent="0.45">
      <c r="A7801" s="61" t="s">
        <v>358</v>
      </c>
      <c r="B7801" s="62" t="s">
        <v>88</v>
      </c>
      <c r="C7801" s="63">
        <v>56621.78</v>
      </c>
      <c r="D7801" s="64">
        <v>45519</v>
      </c>
      <c r="E7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2" spans="1:5" x14ac:dyDescent="0.45">
      <c r="A7802" s="61" t="s">
        <v>358</v>
      </c>
      <c r="B7802" s="62" t="s">
        <v>89</v>
      </c>
      <c r="C7802" s="63">
        <v>160597.34</v>
      </c>
      <c r="D7802" s="64">
        <v>45519</v>
      </c>
      <c r="E7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3" spans="1:5" x14ac:dyDescent="0.45">
      <c r="A7803" s="61" t="s">
        <v>358</v>
      </c>
      <c r="B7803" s="62" t="s">
        <v>90</v>
      </c>
      <c r="C7803" s="63">
        <v>37374.160000000003</v>
      </c>
      <c r="D7803" s="64">
        <v>45519</v>
      </c>
      <c r="E7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4" spans="1:5" x14ac:dyDescent="0.45">
      <c r="A7804" s="61" t="s">
        <v>358</v>
      </c>
      <c r="B7804" s="62" t="s">
        <v>91</v>
      </c>
      <c r="C7804" s="63">
        <v>160597.34</v>
      </c>
      <c r="D7804" s="64">
        <v>45762</v>
      </c>
      <c r="E7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5" spans="1:5" x14ac:dyDescent="0.45">
      <c r="A7805" s="61" t="s">
        <v>358</v>
      </c>
      <c r="B7805" s="62" t="s">
        <v>92</v>
      </c>
      <c r="C7805" s="63">
        <v>37374.160000000003</v>
      </c>
      <c r="D7805" s="64">
        <v>45762</v>
      </c>
      <c r="E7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6" spans="1:5" x14ac:dyDescent="0.45">
      <c r="A7806" s="61" t="s">
        <v>358</v>
      </c>
      <c r="B7806" s="62" t="s">
        <v>93</v>
      </c>
      <c r="C7806" s="63">
        <v>1527211.07</v>
      </c>
      <c r="D7806" s="64">
        <v>45519</v>
      </c>
      <c r="E7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7" spans="1:5" x14ac:dyDescent="0.45">
      <c r="A7807" s="61" t="s">
        <v>358</v>
      </c>
      <c r="B7807" s="62" t="s">
        <v>94</v>
      </c>
      <c r="C7807" s="63">
        <v>355412.08</v>
      </c>
      <c r="D7807" s="64">
        <v>45519</v>
      </c>
      <c r="E7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08" spans="1:5" x14ac:dyDescent="0.45">
      <c r="A7808" s="61" t="s">
        <v>358</v>
      </c>
      <c r="B7808" s="62" t="s">
        <v>95</v>
      </c>
      <c r="C7808" s="63">
        <v>20527.03</v>
      </c>
      <c r="D7808" s="64">
        <v>45961</v>
      </c>
      <c r="E7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09" spans="1:5" x14ac:dyDescent="0.45">
      <c r="A7809" s="61" t="s">
        <v>358</v>
      </c>
      <c r="B7809" s="62" t="s">
        <v>96</v>
      </c>
      <c r="C7809" s="63">
        <v>4777.04</v>
      </c>
      <c r="D7809" s="64">
        <v>45961</v>
      </c>
      <c r="E7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10" spans="1:5" x14ac:dyDescent="0.45">
      <c r="A7810" s="61" t="s">
        <v>359</v>
      </c>
      <c r="B7810" s="62" t="s">
        <v>47</v>
      </c>
      <c r="C7810" s="63">
        <v>32448.22</v>
      </c>
      <c r="D7810" s="64">
        <v>45519</v>
      </c>
      <c r="E7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11" spans="1:5" x14ac:dyDescent="0.45">
      <c r="A7811" s="61" t="s">
        <v>359</v>
      </c>
      <c r="B7811" s="62" t="s">
        <v>49</v>
      </c>
      <c r="C7811" s="63">
        <v>31378.57</v>
      </c>
      <c r="D7811" s="64">
        <v>45519</v>
      </c>
      <c r="E7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12" spans="1:5" x14ac:dyDescent="0.45">
      <c r="A7812" s="61" t="s">
        <v>359</v>
      </c>
      <c r="B7812" s="62" t="s">
        <v>51</v>
      </c>
      <c r="C7812" s="63">
        <v>31378.57</v>
      </c>
      <c r="D7812" s="64">
        <v>45877</v>
      </c>
      <c r="E7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13" spans="1:5" x14ac:dyDescent="0.45">
      <c r="A7813" s="61" t="s">
        <v>359</v>
      </c>
      <c r="B7813" s="62" t="s">
        <v>53</v>
      </c>
      <c r="C7813" s="63">
        <v>37088.82</v>
      </c>
      <c r="D7813" s="64">
        <v>45519</v>
      </c>
      <c r="E7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14" spans="1:5" x14ac:dyDescent="0.45">
      <c r="A7814" s="61" t="s">
        <v>359</v>
      </c>
      <c r="B7814" s="62" t="s">
        <v>55</v>
      </c>
      <c r="C7814" s="63">
        <v>29075.46</v>
      </c>
      <c r="D7814" s="64">
        <v>45519</v>
      </c>
      <c r="E7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15" spans="1:5" x14ac:dyDescent="0.45">
      <c r="A7815" s="61" t="s">
        <v>359</v>
      </c>
      <c r="B7815" s="62" t="s">
        <v>57</v>
      </c>
      <c r="C7815" s="63">
        <v>58104.86</v>
      </c>
      <c r="D7815" s="64">
        <v>45877</v>
      </c>
      <c r="E7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16" spans="1:5" x14ac:dyDescent="0.45">
      <c r="A7816" s="61" t="s">
        <v>359</v>
      </c>
      <c r="B7816" s="62" t="s">
        <v>40</v>
      </c>
      <c r="C7816" s="63">
        <v>86795.71</v>
      </c>
      <c r="D7816" s="64">
        <v>44880</v>
      </c>
      <c r="E7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17" spans="1:5" x14ac:dyDescent="0.45">
      <c r="A7817" s="61" t="s">
        <v>359</v>
      </c>
      <c r="B7817" s="62" t="s">
        <v>41</v>
      </c>
      <c r="C7817" s="63">
        <v>91218.06</v>
      </c>
      <c r="D7817" s="64">
        <v>44925</v>
      </c>
      <c r="E7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18" spans="1:5" x14ac:dyDescent="0.45">
      <c r="A7818" s="61" t="s">
        <v>359</v>
      </c>
      <c r="B7818" s="62" t="s">
        <v>42</v>
      </c>
      <c r="C7818" s="63">
        <v>76867.28</v>
      </c>
      <c r="D7818" s="64">
        <v>45140</v>
      </c>
      <c r="E7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19" spans="1:5" x14ac:dyDescent="0.45">
      <c r="A7819" s="61" t="s">
        <v>359</v>
      </c>
      <c r="B7819" s="62" t="s">
        <v>43</v>
      </c>
      <c r="C7819" s="63">
        <v>97224.09</v>
      </c>
      <c r="D7819" s="64">
        <v>45504</v>
      </c>
      <c r="E7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20" spans="1:5" x14ac:dyDescent="0.45">
      <c r="A7820" s="61" t="s">
        <v>359</v>
      </c>
      <c r="B7820" s="62" t="s">
        <v>44</v>
      </c>
      <c r="C7820" s="63">
        <v>97224.09</v>
      </c>
      <c r="D7820" s="64">
        <v>45877</v>
      </c>
      <c r="E7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21" spans="1:5" x14ac:dyDescent="0.45">
      <c r="A7821" s="61" t="s">
        <v>359</v>
      </c>
      <c r="B7821" s="62" t="s">
        <v>45</v>
      </c>
      <c r="C7821" s="63">
        <v>43182.16</v>
      </c>
      <c r="D7821" s="64">
        <v>45412</v>
      </c>
      <c r="E7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22" spans="1:5" x14ac:dyDescent="0.45">
      <c r="A7822" s="61" t="s">
        <v>359</v>
      </c>
      <c r="B7822" s="62" t="s">
        <v>66</v>
      </c>
      <c r="C7822" s="63">
        <v>30899.83</v>
      </c>
      <c r="D7822" s="64">
        <v>44985</v>
      </c>
      <c r="E7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23" spans="1:5" x14ac:dyDescent="0.45">
      <c r="A7823" s="61" t="s">
        <v>359</v>
      </c>
      <c r="B7823" s="62" t="s">
        <v>68</v>
      </c>
      <c r="C7823" s="63">
        <v>72089.929999999993</v>
      </c>
      <c r="D7823" s="64">
        <v>44985</v>
      </c>
      <c r="E7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24" spans="1:5" x14ac:dyDescent="0.45">
      <c r="A7824" s="61" t="s">
        <v>359</v>
      </c>
      <c r="B7824" s="62" t="s">
        <v>70</v>
      </c>
      <c r="C7824" s="63">
        <v>54237.22</v>
      </c>
      <c r="D7824" s="64">
        <v>45127</v>
      </c>
      <c r="E7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25" spans="1:5" x14ac:dyDescent="0.45">
      <c r="A7825" s="61" t="s">
        <v>359</v>
      </c>
      <c r="B7825" s="62" t="s">
        <v>72</v>
      </c>
      <c r="C7825" s="63">
        <v>84982.69</v>
      </c>
      <c r="D7825" s="64">
        <v>45488</v>
      </c>
      <c r="E7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26" spans="1:5" x14ac:dyDescent="0.45">
      <c r="A7826" s="61" t="s">
        <v>359</v>
      </c>
      <c r="B7826" s="62" t="s">
        <v>74</v>
      </c>
      <c r="C7826" s="63">
        <v>94030.57</v>
      </c>
      <c r="D7826" s="64">
        <v>45853</v>
      </c>
      <c r="E7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27" spans="1:5" x14ac:dyDescent="0.45">
      <c r="A7827" s="61" t="s">
        <v>359</v>
      </c>
      <c r="B7827" s="62" t="s">
        <v>76</v>
      </c>
      <c r="C7827" s="63">
        <v>12264.9</v>
      </c>
      <c r="D7827" s="64">
        <v>45853</v>
      </c>
      <c r="E7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28" spans="1:5" x14ac:dyDescent="0.45">
      <c r="A7828" s="61" t="s">
        <v>359</v>
      </c>
      <c r="B7828" s="62" t="s">
        <v>78</v>
      </c>
      <c r="C7828" s="63">
        <v>11667.66</v>
      </c>
      <c r="D7828" s="64">
        <v>45853</v>
      </c>
      <c r="E7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29" spans="1:5" x14ac:dyDescent="0.45">
      <c r="A7829" s="61" t="s">
        <v>359</v>
      </c>
      <c r="B7829" s="62" t="s">
        <v>80</v>
      </c>
      <c r="C7829" s="63">
        <v>23424.14</v>
      </c>
      <c r="D7829" s="64">
        <v>45541</v>
      </c>
      <c r="E7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0" spans="1:5" x14ac:dyDescent="0.45">
      <c r="A7830" s="61" t="s">
        <v>359</v>
      </c>
      <c r="B7830" s="62" t="s">
        <v>81</v>
      </c>
      <c r="C7830" s="63">
        <v>29474.46</v>
      </c>
      <c r="D7830" s="64">
        <v>45519</v>
      </c>
      <c r="E7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1" spans="1:5" x14ac:dyDescent="0.45">
      <c r="A7831" s="61" t="s">
        <v>359</v>
      </c>
      <c r="B7831" s="62" t="s">
        <v>83</v>
      </c>
      <c r="C7831" s="63">
        <v>28576.16</v>
      </c>
      <c r="D7831" s="64">
        <v>45519</v>
      </c>
      <c r="E7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2" spans="1:5" x14ac:dyDescent="0.45">
      <c r="A7832" s="61" t="s">
        <v>359</v>
      </c>
      <c r="B7832" s="62" t="s">
        <v>85</v>
      </c>
      <c r="C7832" s="63">
        <v>28576.16</v>
      </c>
      <c r="D7832" s="64">
        <v>45877</v>
      </c>
      <c r="E7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33" spans="1:5" x14ac:dyDescent="0.45">
      <c r="A7833" s="61" t="s">
        <v>359</v>
      </c>
      <c r="B7833" s="62" t="s">
        <v>87</v>
      </c>
      <c r="C7833" s="63">
        <v>43513.69</v>
      </c>
      <c r="D7833" s="64">
        <v>45519</v>
      </c>
      <c r="E7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4" spans="1:5" x14ac:dyDescent="0.45">
      <c r="A7834" s="61" t="s">
        <v>359</v>
      </c>
      <c r="B7834" s="62" t="s">
        <v>89</v>
      </c>
      <c r="C7834" s="63">
        <v>28721.94</v>
      </c>
      <c r="D7834" s="64">
        <v>45519</v>
      </c>
      <c r="E7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5" spans="1:5" x14ac:dyDescent="0.45">
      <c r="A7835" s="61" t="s">
        <v>359</v>
      </c>
      <c r="B7835" s="62" t="s">
        <v>91</v>
      </c>
      <c r="C7835" s="63">
        <v>28721.94</v>
      </c>
      <c r="D7835" s="64">
        <v>45807</v>
      </c>
      <c r="E7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6" spans="1:5" x14ac:dyDescent="0.45">
      <c r="A7836" s="61" t="s">
        <v>359</v>
      </c>
      <c r="B7836" s="62" t="s">
        <v>93</v>
      </c>
      <c r="C7836" s="63">
        <v>273133.25</v>
      </c>
      <c r="D7836" s="64">
        <v>45519</v>
      </c>
      <c r="E7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7" spans="1:5" x14ac:dyDescent="0.45">
      <c r="A7837" s="61" t="s">
        <v>359</v>
      </c>
      <c r="B7837" s="62" t="s">
        <v>95</v>
      </c>
      <c r="C7837" s="63">
        <v>3671.15</v>
      </c>
      <c r="D7837" s="64">
        <v>45961</v>
      </c>
      <c r="E7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38" spans="1:5" x14ac:dyDescent="0.45">
      <c r="A7838" s="61" t="s">
        <v>360</v>
      </c>
      <c r="B7838" s="62" t="s">
        <v>47</v>
      </c>
      <c r="C7838" s="63">
        <v>37959.660000000003</v>
      </c>
      <c r="D7838" s="64">
        <v>45519</v>
      </c>
      <c r="E7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39" spans="1:5" x14ac:dyDescent="0.45">
      <c r="A7839" s="61" t="s">
        <v>360</v>
      </c>
      <c r="B7839" s="62" t="s">
        <v>49</v>
      </c>
      <c r="C7839" s="63">
        <v>36708.33</v>
      </c>
      <c r="D7839" s="64">
        <v>45519</v>
      </c>
      <c r="E7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40" spans="1:5" x14ac:dyDescent="0.45">
      <c r="A7840" s="61" t="s">
        <v>360</v>
      </c>
      <c r="B7840" s="62" t="s">
        <v>51</v>
      </c>
      <c r="C7840" s="63">
        <v>36708.33</v>
      </c>
      <c r="D7840" s="64">
        <v>45877</v>
      </c>
      <c r="E7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41" spans="1:5" x14ac:dyDescent="0.45">
      <c r="A7841" s="61" t="s">
        <v>360</v>
      </c>
      <c r="B7841" s="62" t="s">
        <v>53</v>
      </c>
      <c r="C7841" s="63">
        <v>43388.480000000003</v>
      </c>
      <c r="D7841" s="64">
        <v>45519</v>
      </c>
      <c r="E7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42" spans="1:5" x14ac:dyDescent="0.45">
      <c r="A7842" s="61" t="s">
        <v>360</v>
      </c>
      <c r="B7842" s="62" t="s">
        <v>55</v>
      </c>
      <c r="C7842" s="63">
        <v>34014.03</v>
      </c>
      <c r="D7842" s="64">
        <v>45519</v>
      </c>
      <c r="E7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43" spans="1:5" x14ac:dyDescent="0.45">
      <c r="A7843" s="61" t="s">
        <v>360</v>
      </c>
      <c r="B7843" s="62" t="s">
        <v>57</v>
      </c>
      <c r="C7843" s="63">
        <v>67974.17</v>
      </c>
      <c r="D7843" s="64">
        <v>45877</v>
      </c>
      <c r="E7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44" spans="1:5" x14ac:dyDescent="0.45">
      <c r="A7844" s="61" t="s">
        <v>360</v>
      </c>
      <c r="B7844" s="62" t="s">
        <v>40</v>
      </c>
      <c r="C7844" s="63">
        <v>101538.27</v>
      </c>
      <c r="D7844" s="64">
        <v>44880</v>
      </c>
      <c r="E7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45" spans="1:5" x14ac:dyDescent="0.45">
      <c r="A7845" s="61" t="s">
        <v>360</v>
      </c>
      <c r="B7845" s="62" t="s">
        <v>41</v>
      </c>
      <c r="C7845" s="63">
        <v>106711.77</v>
      </c>
      <c r="D7845" s="64">
        <v>44925</v>
      </c>
      <c r="E7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46" spans="1:5" x14ac:dyDescent="0.45">
      <c r="A7846" s="61" t="s">
        <v>360</v>
      </c>
      <c r="B7846" s="62" t="s">
        <v>42</v>
      </c>
      <c r="C7846" s="63">
        <v>89923.46</v>
      </c>
      <c r="D7846" s="64">
        <v>45139</v>
      </c>
      <c r="E7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47" spans="1:5" x14ac:dyDescent="0.45">
      <c r="A7847" s="61" t="s">
        <v>360</v>
      </c>
      <c r="B7847" s="62" t="s">
        <v>43</v>
      </c>
      <c r="C7847" s="63">
        <v>113737.95</v>
      </c>
      <c r="D7847" s="64">
        <v>45504</v>
      </c>
      <c r="E7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48" spans="1:5" x14ac:dyDescent="0.45">
      <c r="A7848" s="61" t="s">
        <v>360</v>
      </c>
      <c r="B7848" s="62" t="s">
        <v>44</v>
      </c>
      <c r="C7848" s="63">
        <v>113737.95</v>
      </c>
      <c r="D7848" s="64">
        <v>45877</v>
      </c>
      <c r="E7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49" spans="1:5" x14ac:dyDescent="0.45">
      <c r="A7849" s="61" t="s">
        <v>360</v>
      </c>
      <c r="B7849" s="62" t="s">
        <v>45</v>
      </c>
      <c r="C7849" s="63">
        <v>50516.800000000003</v>
      </c>
      <c r="D7849" s="64">
        <v>45412</v>
      </c>
      <c r="E7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50" spans="1:5" x14ac:dyDescent="0.45">
      <c r="A7850" s="61" t="s">
        <v>360</v>
      </c>
      <c r="B7850" s="62" t="s">
        <v>66</v>
      </c>
      <c r="C7850" s="63">
        <v>36148.28</v>
      </c>
      <c r="D7850" s="64">
        <v>44985</v>
      </c>
      <c r="E7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51" spans="1:5" x14ac:dyDescent="0.45">
      <c r="A7851" s="61" t="s">
        <v>360</v>
      </c>
      <c r="B7851" s="62" t="s">
        <v>68</v>
      </c>
      <c r="C7851" s="63">
        <v>84334.66</v>
      </c>
      <c r="D7851" s="64">
        <v>44985</v>
      </c>
      <c r="E7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52" spans="1:5" x14ac:dyDescent="0.45">
      <c r="A7852" s="61" t="s">
        <v>360</v>
      </c>
      <c r="B7852" s="62" t="s">
        <v>70</v>
      </c>
      <c r="C7852" s="63">
        <v>63449.61</v>
      </c>
      <c r="D7852" s="64">
        <v>45127</v>
      </c>
      <c r="E7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853" spans="1:5" x14ac:dyDescent="0.45">
      <c r="A7853" s="61" t="s">
        <v>360</v>
      </c>
      <c r="B7853" s="62" t="s">
        <v>72</v>
      </c>
      <c r="C7853" s="63">
        <v>99417.3</v>
      </c>
      <c r="D7853" s="64">
        <v>45488</v>
      </c>
      <c r="E7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854" spans="1:5" x14ac:dyDescent="0.45">
      <c r="A7854" s="61" t="s">
        <v>360</v>
      </c>
      <c r="B7854" s="62" t="s">
        <v>74</v>
      </c>
      <c r="C7854" s="63">
        <v>110002</v>
      </c>
      <c r="D7854" s="64">
        <v>45853</v>
      </c>
      <c r="E7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55" spans="1:5" x14ac:dyDescent="0.45">
      <c r="A7855" s="61" t="s">
        <v>360</v>
      </c>
      <c r="B7855" s="62" t="s">
        <v>76</v>
      </c>
      <c r="C7855" s="63">
        <v>14348.13</v>
      </c>
      <c r="D7855" s="64">
        <v>45853</v>
      </c>
      <c r="E7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56" spans="1:5" x14ac:dyDescent="0.45">
      <c r="A7856" s="61" t="s">
        <v>360</v>
      </c>
      <c r="B7856" s="62" t="s">
        <v>78</v>
      </c>
      <c r="C7856" s="63">
        <v>13649.46</v>
      </c>
      <c r="D7856" s="64">
        <v>45853</v>
      </c>
      <c r="E7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57" spans="1:5" x14ac:dyDescent="0.45">
      <c r="A7857" s="61" t="s">
        <v>360</v>
      </c>
      <c r="B7857" s="62" t="s">
        <v>80</v>
      </c>
      <c r="C7857" s="63">
        <v>27402.82</v>
      </c>
      <c r="D7857" s="64">
        <v>45546</v>
      </c>
      <c r="E7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58" spans="1:5" x14ac:dyDescent="0.45">
      <c r="A7858" s="61" t="s">
        <v>360</v>
      </c>
      <c r="B7858" s="62" t="s">
        <v>81</v>
      </c>
      <c r="C7858" s="63">
        <v>34480.800000000003</v>
      </c>
      <c r="D7858" s="64">
        <v>45519</v>
      </c>
      <c r="E7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59" spans="1:5" x14ac:dyDescent="0.45">
      <c r="A7859" s="61" t="s">
        <v>360</v>
      </c>
      <c r="B7859" s="62" t="s">
        <v>83</v>
      </c>
      <c r="C7859" s="63">
        <v>33429.93</v>
      </c>
      <c r="D7859" s="64">
        <v>45519</v>
      </c>
      <c r="E7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0" spans="1:5" x14ac:dyDescent="0.45">
      <c r="A7860" s="61" t="s">
        <v>360</v>
      </c>
      <c r="B7860" s="62" t="s">
        <v>85</v>
      </c>
      <c r="C7860" s="63">
        <v>33429.93</v>
      </c>
      <c r="D7860" s="64">
        <v>45877</v>
      </c>
      <c r="E7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61" spans="1:5" x14ac:dyDescent="0.45">
      <c r="A7861" s="61" t="s">
        <v>360</v>
      </c>
      <c r="B7861" s="62" t="s">
        <v>87</v>
      </c>
      <c r="C7861" s="63">
        <v>50904.65</v>
      </c>
      <c r="D7861" s="64">
        <v>45519</v>
      </c>
      <c r="E7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2" spans="1:5" x14ac:dyDescent="0.45">
      <c r="A7862" s="61" t="s">
        <v>360</v>
      </c>
      <c r="B7862" s="62" t="s">
        <v>89</v>
      </c>
      <c r="C7862" s="63">
        <v>33600.47</v>
      </c>
      <c r="D7862" s="64">
        <v>45519</v>
      </c>
      <c r="E7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3" spans="1:5" x14ac:dyDescent="0.45">
      <c r="A7863" s="61" t="s">
        <v>360</v>
      </c>
      <c r="B7863" s="62" t="s">
        <v>91</v>
      </c>
      <c r="C7863" s="63">
        <v>33600.47</v>
      </c>
      <c r="D7863" s="64">
        <v>45762</v>
      </c>
      <c r="E7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4" spans="1:5" x14ac:dyDescent="0.45">
      <c r="A7864" s="61" t="s">
        <v>360</v>
      </c>
      <c r="B7864" s="62" t="s">
        <v>93</v>
      </c>
      <c r="C7864" s="63">
        <v>319525.90000000002</v>
      </c>
      <c r="D7864" s="64">
        <v>45519</v>
      </c>
      <c r="E7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5" spans="1:5" x14ac:dyDescent="0.45">
      <c r="A7865" s="61" t="s">
        <v>360</v>
      </c>
      <c r="B7865" s="62" t="s">
        <v>95</v>
      </c>
      <c r="C7865" s="63">
        <v>4294.7</v>
      </c>
      <c r="D7865" s="64">
        <v>45961</v>
      </c>
      <c r="E7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66" spans="1:5" x14ac:dyDescent="0.45">
      <c r="A7866" s="61" t="s">
        <v>361</v>
      </c>
      <c r="B7866" s="62" t="s">
        <v>47</v>
      </c>
      <c r="C7866" s="63">
        <v>4792.13</v>
      </c>
      <c r="D7866" s="64">
        <v>45596</v>
      </c>
      <c r="E7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7" spans="1:5" x14ac:dyDescent="0.45">
      <c r="A7867" s="61" t="s">
        <v>361</v>
      </c>
      <c r="B7867" s="62" t="s">
        <v>49</v>
      </c>
      <c r="C7867" s="63">
        <v>4634.16</v>
      </c>
      <c r="D7867" s="64">
        <v>45596</v>
      </c>
      <c r="E7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68" spans="1:5" x14ac:dyDescent="0.45">
      <c r="A7868" s="61" t="s">
        <v>361</v>
      </c>
      <c r="B7868" s="62" t="s">
        <v>51</v>
      </c>
      <c r="C7868" s="63">
        <v>4634.16</v>
      </c>
      <c r="D7868" s="64">
        <v>45877</v>
      </c>
      <c r="E7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69" spans="1:5" x14ac:dyDescent="0.45">
      <c r="A7869" s="61" t="s">
        <v>361</v>
      </c>
      <c r="B7869" s="62" t="s">
        <v>53</v>
      </c>
      <c r="C7869" s="63">
        <v>5477.48</v>
      </c>
      <c r="D7869" s="64">
        <v>45596</v>
      </c>
      <c r="E7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0" spans="1:5" x14ac:dyDescent="0.45">
      <c r="A7870" s="61" t="s">
        <v>361</v>
      </c>
      <c r="B7870" s="62" t="s">
        <v>55</v>
      </c>
      <c r="C7870" s="63">
        <v>4294.0200000000004</v>
      </c>
      <c r="D7870" s="64">
        <v>45596</v>
      </c>
      <c r="E7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1" spans="1:5" x14ac:dyDescent="0.45">
      <c r="A7871" s="61" t="s">
        <v>361</v>
      </c>
      <c r="B7871" s="62" t="s">
        <v>57</v>
      </c>
      <c r="C7871" s="63">
        <v>8581.25</v>
      </c>
      <c r="D7871" s="64">
        <v>45877</v>
      </c>
      <c r="E7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72" spans="1:5" x14ac:dyDescent="0.45">
      <c r="A7872" s="61" t="s">
        <v>361</v>
      </c>
      <c r="B7872" s="62" t="s">
        <v>43</v>
      </c>
      <c r="C7872" s="63">
        <v>10768.94</v>
      </c>
      <c r="D7872" s="64">
        <v>45596</v>
      </c>
      <c r="E7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3" spans="1:5" x14ac:dyDescent="0.45">
      <c r="A7873" s="61" t="s">
        <v>361</v>
      </c>
      <c r="B7873" s="62" t="s">
        <v>44</v>
      </c>
      <c r="C7873" s="63">
        <v>10768.94</v>
      </c>
      <c r="D7873" s="64">
        <v>45877</v>
      </c>
      <c r="E7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74" spans="1:5" x14ac:dyDescent="0.45">
      <c r="A7874" s="61" t="s">
        <v>361</v>
      </c>
      <c r="B7874" s="62" t="s">
        <v>74</v>
      </c>
      <c r="C7874" s="63">
        <v>10415.219999999999</v>
      </c>
      <c r="D7874" s="64">
        <v>45853</v>
      </c>
      <c r="E7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5" spans="1:5" x14ac:dyDescent="0.45">
      <c r="A7875" s="61" t="s">
        <v>361</v>
      </c>
      <c r="B7875" s="62" t="s">
        <v>76</v>
      </c>
      <c r="C7875" s="63">
        <v>1811.35</v>
      </c>
      <c r="D7875" s="64">
        <v>45853</v>
      </c>
      <c r="E7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6" spans="1:5" x14ac:dyDescent="0.45">
      <c r="A7876" s="61" t="s">
        <v>361</v>
      </c>
      <c r="B7876" s="62" t="s">
        <v>78</v>
      </c>
      <c r="C7876" s="63">
        <v>1723.14</v>
      </c>
      <c r="D7876" s="64">
        <v>45853</v>
      </c>
      <c r="E7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7" spans="1:5" x14ac:dyDescent="0.45">
      <c r="A7877" s="61" t="s">
        <v>361</v>
      </c>
      <c r="B7877" s="62" t="s">
        <v>81</v>
      </c>
      <c r="C7877" s="63">
        <v>4352.95</v>
      </c>
      <c r="D7877" s="64">
        <v>45596</v>
      </c>
      <c r="E7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8" spans="1:5" x14ac:dyDescent="0.45">
      <c r="A7878" s="61" t="s">
        <v>361</v>
      </c>
      <c r="B7878" s="62" t="s">
        <v>83</v>
      </c>
      <c r="C7878" s="63">
        <v>4220.29</v>
      </c>
      <c r="D7878" s="64">
        <v>45596</v>
      </c>
      <c r="E7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79" spans="1:5" x14ac:dyDescent="0.45">
      <c r="A7879" s="61" t="s">
        <v>361</v>
      </c>
      <c r="B7879" s="62" t="s">
        <v>85</v>
      </c>
      <c r="C7879" s="63">
        <v>4220.29</v>
      </c>
      <c r="D7879" s="64">
        <v>45877</v>
      </c>
      <c r="E7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80" spans="1:5" x14ac:dyDescent="0.45">
      <c r="A7880" s="61" t="s">
        <v>361</v>
      </c>
      <c r="B7880" s="62" t="s">
        <v>87</v>
      </c>
      <c r="C7880" s="63">
        <v>6426.34</v>
      </c>
      <c r="D7880" s="64">
        <v>45596</v>
      </c>
      <c r="E7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81" spans="1:5" x14ac:dyDescent="0.45">
      <c r="A7881" s="61" t="s">
        <v>361</v>
      </c>
      <c r="B7881" s="62" t="s">
        <v>89</v>
      </c>
      <c r="C7881" s="63">
        <v>4241.82</v>
      </c>
      <c r="D7881" s="64">
        <v>45596</v>
      </c>
      <c r="E7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82" spans="1:5" x14ac:dyDescent="0.45">
      <c r="A7882" s="61" t="s">
        <v>361</v>
      </c>
      <c r="B7882" s="62" t="s">
        <v>91</v>
      </c>
      <c r="C7882" s="63">
        <v>4241.82</v>
      </c>
      <c r="D7882" s="64">
        <v>45762</v>
      </c>
      <c r="E7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83" spans="1:5" x14ac:dyDescent="0.45">
      <c r="A7883" s="61" t="s">
        <v>361</v>
      </c>
      <c r="B7883" s="62" t="s">
        <v>93</v>
      </c>
      <c r="C7883" s="63">
        <v>40337.82</v>
      </c>
      <c r="D7883" s="64">
        <v>45596</v>
      </c>
      <c r="E7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84" spans="1:5" x14ac:dyDescent="0.45">
      <c r="A7884" s="61" t="s">
        <v>361</v>
      </c>
      <c r="B7884" s="62" t="s">
        <v>95</v>
      </c>
      <c r="C7884" s="63">
        <v>542.17999999999995</v>
      </c>
      <c r="D7884" s="64">
        <v>45961</v>
      </c>
      <c r="E7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85" spans="1:5" x14ac:dyDescent="0.45">
      <c r="A7885" s="61" t="s">
        <v>362</v>
      </c>
      <c r="B7885" s="62" t="s">
        <v>51</v>
      </c>
      <c r="C7885" s="63">
        <v>3081.92</v>
      </c>
      <c r="D7885" s="64">
        <v>45877</v>
      </c>
      <c r="E7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86" spans="1:5" x14ac:dyDescent="0.45">
      <c r="A7886" s="61" t="s">
        <v>362</v>
      </c>
      <c r="B7886" s="62" t="s">
        <v>57</v>
      </c>
      <c r="C7886" s="63">
        <v>5706.91</v>
      </c>
      <c r="D7886" s="64">
        <v>45877</v>
      </c>
      <c r="E7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87" spans="1:5" x14ac:dyDescent="0.45">
      <c r="A7887" s="61" t="s">
        <v>362</v>
      </c>
      <c r="B7887" s="62" t="s">
        <v>44</v>
      </c>
      <c r="C7887" s="63">
        <v>9549.1</v>
      </c>
      <c r="D7887" s="64">
        <v>45877</v>
      </c>
      <c r="E7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88" spans="1:5" x14ac:dyDescent="0.45">
      <c r="A7888" s="61" t="s">
        <v>362</v>
      </c>
      <c r="B7888" s="62" t="s">
        <v>74</v>
      </c>
      <c r="C7888" s="63">
        <v>9235.44</v>
      </c>
      <c r="D7888" s="64">
        <v>45853</v>
      </c>
      <c r="E7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89" spans="1:5" x14ac:dyDescent="0.45">
      <c r="A7889" s="61" t="s">
        <v>362</v>
      </c>
      <c r="B7889" s="62" t="s">
        <v>85</v>
      </c>
      <c r="C7889" s="63">
        <v>2806.68</v>
      </c>
      <c r="D7889" s="64">
        <v>45877</v>
      </c>
      <c r="E7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90" spans="1:5" x14ac:dyDescent="0.45">
      <c r="A7890" s="61" t="s">
        <v>362</v>
      </c>
      <c r="B7890" s="62" t="s">
        <v>91</v>
      </c>
      <c r="C7890" s="63">
        <v>2821</v>
      </c>
      <c r="D7890" s="64">
        <v>45807</v>
      </c>
      <c r="E7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1" spans="1:5" x14ac:dyDescent="0.45">
      <c r="A7891" s="61" t="s">
        <v>362</v>
      </c>
      <c r="B7891" s="62" t="s">
        <v>95</v>
      </c>
      <c r="C7891" s="63">
        <v>360.57</v>
      </c>
      <c r="D7891" s="64">
        <v>45961</v>
      </c>
      <c r="E7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92" spans="1:5" x14ac:dyDescent="0.45">
      <c r="A7892" s="61" t="s">
        <v>363</v>
      </c>
      <c r="B7892" s="62" t="s">
        <v>47</v>
      </c>
      <c r="C7892" s="63">
        <v>231082.88</v>
      </c>
      <c r="D7892" s="64">
        <v>45519</v>
      </c>
      <c r="E7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3" spans="1:5" x14ac:dyDescent="0.45">
      <c r="A7893" s="61" t="s">
        <v>363</v>
      </c>
      <c r="B7893" s="62" t="s">
        <v>48</v>
      </c>
      <c r="C7893" s="63">
        <v>61334.3</v>
      </c>
      <c r="D7893" s="64">
        <v>45519</v>
      </c>
      <c r="E7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4" spans="1:5" x14ac:dyDescent="0.45">
      <c r="A7894" s="61" t="s">
        <v>363</v>
      </c>
      <c r="B7894" s="62" t="s">
        <v>49</v>
      </c>
      <c r="C7894" s="63">
        <v>223465.31</v>
      </c>
      <c r="D7894" s="64">
        <v>45519</v>
      </c>
      <c r="E7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5" spans="1:5" x14ac:dyDescent="0.45">
      <c r="A7895" s="61" t="s">
        <v>363</v>
      </c>
      <c r="B7895" s="62" t="s">
        <v>50</v>
      </c>
      <c r="C7895" s="63">
        <v>59312.43</v>
      </c>
      <c r="D7895" s="64">
        <v>45519</v>
      </c>
      <c r="E7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6" spans="1:5" x14ac:dyDescent="0.45">
      <c r="A7896" s="61" t="s">
        <v>363</v>
      </c>
      <c r="B7896" s="62" t="s">
        <v>51</v>
      </c>
      <c r="C7896" s="63">
        <v>223465.31</v>
      </c>
      <c r="D7896" s="64">
        <v>45877</v>
      </c>
      <c r="E7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97" spans="1:5" x14ac:dyDescent="0.45">
      <c r="A7897" s="61" t="s">
        <v>363</v>
      </c>
      <c r="B7897" s="62" t="s">
        <v>52</v>
      </c>
      <c r="C7897" s="63">
        <v>59312.43</v>
      </c>
      <c r="D7897" s="64">
        <v>45877</v>
      </c>
      <c r="E7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898" spans="1:5" x14ac:dyDescent="0.45">
      <c r="A7898" s="61" t="s">
        <v>363</v>
      </c>
      <c r="B7898" s="62" t="s">
        <v>53</v>
      </c>
      <c r="C7898" s="63">
        <v>264131.34999999998</v>
      </c>
      <c r="D7898" s="64">
        <v>45519</v>
      </c>
      <c r="E7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899" spans="1:5" x14ac:dyDescent="0.45">
      <c r="A7899" s="61" t="s">
        <v>363</v>
      </c>
      <c r="B7899" s="62" t="s">
        <v>54</v>
      </c>
      <c r="C7899" s="63">
        <v>67510.52</v>
      </c>
      <c r="D7899" s="64">
        <v>45519</v>
      </c>
      <c r="E7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00" spans="1:5" x14ac:dyDescent="0.45">
      <c r="A7900" s="61" t="s">
        <v>363</v>
      </c>
      <c r="B7900" s="62" t="s">
        <v>55</v>
      </c>
      <c r="C7900" s="63">
        <v>207063.53</v>
      </c>
      <c r="D7900" s="64">
        <v>45519</v>
      </c>
      <c r="E7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01" spans="1:5" x14ac:dyDescent="0.45">
      <c r="A7901" s="61" t="s">
        <v>363</v>
      </c>
      <c r="B7901" s="62" t="s">
        <v>56</v>
      </c>
      <c r="C7901" s="63">
        <v>52924.3</v>
      </c>
      <c r="D7901" s="64">
        <v>45519</v>
      </c>
      <c r="E7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02" spans="1:5" x14ac:dyDescent="0.45">
      <c r="A7902" s="61" t="s">
        <v>363</v>
      </c>
      <c r="B7902" s="62" t="s">
        <v>57</v>
      </c>
      <c r="C7902" s="63">
        <v>413798.96</v>
      </c>
      <c r="D7902" s="64">
        <v>45877</v>
      </c>
      <c r="E7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03" spans="1:5" x14ac:dyDescent="0.45">
      <c r="A7903" s="61" t="s">
        <v>363</v>
      </c>
      <c r="B7903" s="62" t="s">
        <v>58</v>
      </c>
      <c r="C7903" s="63">
        <v>105764.74</v>
      </c>
      <c r="D7903" s="64">
        <v>45877</v>
      </c>
      <c r="E7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04" spans="1:5" x14ac:dyDescent="0.45">
      <c r="A7904" s="61" t="s">
        <v>363</v>
      </c>
      <c r="B7904" s="62" t="s">
        <v>40</v>
      </c>
      <c r="C7904" s="63">
        <v>618123.46</v>
      </c>
      <c r="D7904" s="64">
        <v>44880</v>
      </c>
      <c r="E7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05" spans="1:5" x14ac:dyDescent="0.45">
      <c r="A7905" s="61" t="s">
        <v>363</v>
      </c>
      <c r="B7905" s="62" t="s">
        <v>59</v>
      </c>
      <c r="C7905" s="63">
        <v>135168.57999999999</v>
      </c>
      <c r="D7905" s="64">
        <v>44880</v>
      </c>
      <c r="E7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06" spans="1:5" x14ac:dyDescent="0.45">
      <c r="A7906" s="61" t="s">
        <v>363</v>
      </c>
      <c r="B7906" s="62" t="s">
        <v>41</v>
      </c>
      <c r="C7906" s="63">
        <v>649617.63</v>
      </c>
      <c r="D7906" s="64">
        <v>44925</v>
      </c>
      <c r="E7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07" spans="1:5" x14ac:dyDescent="0.45">
      <c r="A7907" s="61" t="s">
        <v>363</v>
      </c>
      <c r="B7907" s="62" t="s">
        <v>60</v>
      </c>
      <c r="C7907" s="63">
        <v>142055.57999999999</v>
      </c>
      <c r="D7907" s="64">
        <v>44925</v>
      </c>
      <c r="E7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08" spans="1:5" x14ac:dyDescent="0.45">
      <c r="A7908" s="61" t="s">
        <v>363</v>
      </c>
      <c r="B7908" s="62" t="s">
        <v>42</v>
      </c>
      <c r="C7908" s="63">
        <v>547417.28</v>
      </c>
      <c r="D7908" s="64">
        <v>45140</v>
      </c>
      <c r="E7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09" spans="1:5" x14ac:dyDescent="0.45">
      <c r="A7909" s="61" t="s">
        <v>363</v>
      </c>
      <c r="B7909" s="62" t="s">
        <v>61</v>
      </c>
      <c r="C7909" s="63">
        <v>119706.86</v>
      </c>
      <c r="D7909" s="64">
        <v>45140</v>
      </c>
      <c r="E7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0" spans="1:5" x14ac:dyDescent="0.45">
      <c r="A7910" s="61" t="s">
        <v>363</v>
      </c>
      <c r="B7910" s="62" t="s">
        <v>43</v>
      </c>
      <c r="C7910" s="63">
        <v>692390.11</v>
      </c>
      <c r="D7910" s="64">
        <v>45504</v>
      </c>
      <c r="E7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1" spans="1:5" x14ac:dyDescent="0.45">
      <c r="A7911" s="61" t="s">
        <v>363</v>
      </c>
      <c r="B7911" s="62" t="s">
        <v>62</v>
      </c>
      <c r="C7911" s="63">
        <v>138589</v>
      </c>
      <c r="D7911" s="64">
        <v>45504</v>
      </c>
      <c r="E7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2" spans="1:5" x14ac:dyDescent="0.45">
      <c r="A7912" s="61" t="s">
        <v>363</v>
      </c>
      <c r="B7912" s="62" t="s">
        <v>63</v>
      </c>
      <c r="C7912" s="63">
        <v>103164.31</v>
      </c>
      <c r="D7912" s="64">
        <v>45504</v>
      </c>
      <c r="E7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3" spans="1:5" x14ac:dyDescent="0.45">
      <c r="A7913" s="61" t="s">
        <v>363</v>
      </c>
      <c r="B7913" s="62" t="s">
        <v>44</v>
      </c>
      <c r="C7913" s="63">
        <v>692390.11</v>
      </c>
      <c r="D7913" s="64">
        <v>45877</v>
      </c>
      <c r="E7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14" spans="1:5" x14ac:dyDescent="0.45">
      <c r="A7914" s="61" t="s">
        <v>363</v>
      </c>
      <c r="B7914" s="62" t="s">
        <v>64</v>
      </c>
      <c r="C7914" s="63">
        <v>151408.89000000001</v>
      </c>
      <c r="D7914" s="64">
        <v>45877</v>
      </c>
      <c r="E7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15" spans="1:5" x14ac:dyDescent="0.45">
      <c r="A7915" s="61" t="s">
        <v>363</v>
      </c>
      <c r="B7915" s="62" t="s">
        <v>45</v>
      </c>
      <c r="C7915" s="63">
        <v>307525.63</v>
      </c>
      <c r="D7915" s="64">
        <v>45412</v>
      </c>
      <c r="E7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6" spans="1:5" x14ac:dyDescent="0.45">
      <c r="A7916" s="61" t="s">
        <v>363</v>
      </c>
      <c r="B7916" s="62" t="s">
        <v>65</v>
      </c>
      <c r="C7916" s="63">
        <v>67248.38</v>
      </c>
      <c r="D7916" s="64">
        <v>45412</v>
      </c>
      <c r="E7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17" spans="1:5" x14ac:dyDescent="0.45">
      <c r="A7917" s="61" t="s">
        <v>363</v>
      </c>
      <c r="B7917" s="62" t="s">
        <v>66</v>
      </c>
      <c r="C7917" s="63">
        <v>220055.93</v>
      </c>
      <c r="D7917" s="64">
        <v>44985</v>
      </c>
      <c r="E7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18" spans="1:5" x14ac:dyDescent="0.45">
      <c r="A7918" s="61" t="s">
        <v>363</v>
      </c>
      <c r="B7918" s="62" t="s">
        <v>67</v>
      </c>
      <c r="C7918" s="63">
        <v>48120.88</v>
      </c>
      <c r="D7918" s="64">
        <v>44985</v>
      </c>
      <c r="E7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19" spans="1:5" x14ac:dyDescent="0.45">
      <c r="A7919" s="61" t="s">
        <v>363</v>
      </c>
      <c r="B7919" s="62" t="s">
        <v>68</v>
      </c>
      <c r="C7919" s="63">
        <v>513394.93</v>
      </c>
      <c r="D7919" s="64">
        <v>44985</v>
      </c>
      <c r="E7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20" spans="1:5" x14ac:dyDescent="0.45">
      <c r="A7920" s="61" t="s">
        <v>363</v>
      </c>
      <c r="B7920" s="62" t="s">
        <v>69</v>
      </c>
      <c r="C7920" s="63">
        <v>112266.99</v>
      </c>
      <c r="D7920" s="64">
        <v>44985</v>
      </c>
      <c r="E7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21" spans="1:5" x14ac:dyDescent="0.45">
      <c r="A7921" s="61" t="s">
        <v>363</v>
      </c>
      <c r="B7921" s="62" t="s">
        <v>70</v>
      </c>
      <c r="C7921" s="63">
        <v>386255.28</v>
      </c>
      <c r="D7921" s="64">
        <v>45127</v>
      </c>
      <c r="E7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22" spans="1:5" x14ac:dyDescent="0.45">
      <c r="A7922" s="61" t="s">
        <v>363</v>
      </c>
      <c r="B7922" s="62" t="s">
        <v>71</v>
      </c>
      <c r="C7922" s="63">
        <v>84464.639999999999</v>
      </c>
      <c r="D7922" s="64">
        <v>45127</v>
      </c>
      <c r="E7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23" spans="1:5" x14ac:dyDescent="0.45">
      <c r="A7923" s="61" t="s">
        <v>363</v>
      </c>
      <c r="B7923" s="62" t="s">
        <v>72</v>
      </c>
      <c r="C7923" s="63">
        <v>605211.86</v>
      </c>
      <c r="D7923" s="64">
        <v>45488</v>
      </c>
      <c r="E7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24" spans="1:5" x14ac:dyDescent="0.45">
      <c r="A7924" s="61" t="s">
        <v>363</v>
      </c>
      <c r="B7924" s="62" t="s">
        <v>73</v>
      </c>
      <c r="C7924" s="63">
        <v>132345.12</v>
      </c>
      <c r="D7924" s="64">
        <v>45488</v>
      </c>
      <c r="E7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25" spans="1:5" x14ac:dyDescent="0.45">
      <c r="A7925" s="61" t="s">
        <v>363</v>
      </c>
      <c r="B7925" s="62" t="s">
        <v>74</v>
      </c>
      <c r="C7925" s="63">
        <v>669647.18000000005</v>
      </c>
      <c r="D7925" s="64">
        <v>45853</v>
      </c>
      <c r="E7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26" spans="1:5" x14ac:dyDescent="0.45">
      <c r="A7926" s="61" t="s">
        <v>363</v>
      </c>
      <c r="B7926" s="62" t="s">
        <v>75</v>
      </c>
      <c r="C7926" s="63">
        <v>146435.56</v>
      </c>
      <c r="D7926" s="64">
        <v>45853</v>
      </c>
      <c r="E7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27" spans="1:5" x14ac:dyDescent="0.45">
      <c r="A7927" s="61" t="s">
        <v>363</v>
      </c>
      <c r="B7927" s="62" t="s">
        <v>76</v>
      </c>
      <c r="C7927" s="63">
        <v>85466.94</v>
      </c>
      <c r="D7927" s="64">
        <v>45853</v>
      </c>
      <c r="E7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28" spans="1:5" x14ac:dyDescent="0.45">
      <c r="A7928" s="61" t="s">
        <v>363</v>
      </c>
      <c r="B7928" s="62" t="s">
        <v>77</v>
      </c>
      <c r="C7928" s="63">
        <v>22325.05</v>
      </c>
      <c r="D7928" s="64">
        <v>45853</v>
      </c>
      <c r="E7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29" spans="1:5" x14ac:dyDescent="0.45">
      <c r="A7929" s="61" t="s">
        <v>363</v>
      </c>
      <c r="B7929" s="62" t="s">
        <v>78</v>
      </c>
      <c r="C7929" s="63">
        <v>81305.149999999994</v>
      </c>
      <c r="D7929" s="64">
        <v>45853</v>
      </c>
      <c r="E7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0" spans="1:5" x14ac:dyDescent="0.45">
      <c r="A7930" s="61" t="s">
        <v>363</v>
      </c>
      <c r="B7930" s="62" t="s">
        <v>79</v>
      </c>
      <c r="C7930" s="63">
        <v>21237.94</v>
      </c>
      <c r="D7930" s="64">
        <v>45853</v>
      </c>
      <c r="E7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1" spans="1:5" x14ac:dyDescent="0.45">
      <c r="A7931" s="61" t="s">
        <v>363</v>
      </c>
      <c r="B7931" s="62" t="s">
        <v>80</v>
      </c>
      <c r="C7931" s="63">
        <v>209454.68</v>
      </c>
      <c r="D7931" s="64">
        <v>45541</v>
      </c>
      <c r="E7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2" spans="1:5" x14ac:dyDescent="0.45">
      <c r="A7932" s="61" t="s">
        <v>363</v>
      </c>
      <c r="B7932" s="62" t="s">
        <v>81</v>
      </c>
      <c r="C7932" s="63">
        <v>209905.05</v>
      </c>
      <c r="D7932" s="64">
        <v>45519</v>
      </c>
      <c r="E7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3" spans="1:5" x14ac:dyDescent="0.45">
      <c r="A7933" s="61" t="s">
        <v>363</v>
      </c>
      <c r="B7933" s="62" t="s">
        <v>82</v>
      </c>
      <c r="C7933" s="63">
        <v>55713.25</v>
      </c>
      <c r="D7933" s="64">
        <v>45519</v>
      </c>
      <c r="E7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4" spans="1:5" x14ac:dyDescent="0.45">
      <c r="A7934" s="61" t="s">
        <v>363</v>
      </c>
      <c r="B7934" s="62" t="s">
        <v>83</v>
      </c>
      <c r="C7934" s="63">
        <v>203507.73</v>
      </c>
      <c r="D7934" s="64">
        <v>45519</v>
      </c>
      <c r="E7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5" spans="1:5" x14ac:dyDescent="0.45">
      <c r="A7935" s="61" t="s">
        <v>363</v>
      </c>
      <c r="B7935" s="62" t="s">
        <v>84</v>
      </c>
      <c r="C7935" s="63">
        <v>54015.27</v>
      </c>
      <c r="D7935" s="64">
        <v>45519</v>
      </c>
      <c r="E7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6" spans="1:5" x14ac:dyDescent="0.45">
      <c r="A7936" s="61" t="s">
        <v>363</v>
      </c>
      <c r="B7936" s="62" t="s">
        <v>85</v>
      </c>
      <c r="C7936" s="63">
        <v>203507.73</v>
      </c>
      <c r="D7936" s="64">
        <v>45877</v>
      </c>
      <c r="E7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37" spans="1:5" x14ac:dyDescent="0.45">
      <c r="A7937" s="61" t="s">
        <v>363</v>
      </c>
      <c r="B7937" s="62" t="s">
        <v>86</v>
      </c>
      <c r="C7937" s="63">
        <v>54015.27</v>
      </c>
      <c r="D7937" s="64">
        <v>45877</v>
      </c>
      <c r="E7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38" spans="1:5" x14ac:dyDescent="0.45">
      <c r="A7938" s="61" t="s">
        <v>363</v>
      </c>
      <c r="B7938" s="62" t="s">
        <v>87</v>
      </c>
      <c r="C7938" s="63">
        <v>309886.67</v>
      </c>
      <c r="D7938" s="64">
        <v>45519</v>
      </c>
      <c r="E7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39" spans="1:5" x14ac:dyDescent="0.45">
      <c r="A7939" s="61" t="s">
        <v>363</v>
      </c>
      <c r="B7939" s="62" t="s">
        <v>88</v>
      </c>
      <c r="C7939" s="63">
        <v>79205.33</v>
      </c>
      <c r="D7939" s="64">
        <v>45519</v>
      </c>
      <c r="E7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0" spans="1:5" x14ac:dyDescent="0.45">
      <c r="A7940" s="61" t="s">
        <v>363</v>
      </c>
      <c r="B7940" s="62" t="s">
        <v>89</v>
      </c>
      <c r="C7940" s="63">
        <v>204545.91</v>
      </c>
      <c r="D7940" s="64">
        <v>45519</v>
      </c>
      <c r="E7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1" spans="1:5" x14ac:dyDescent="0.45">
      <c r="A7941" s="61" t="s">
        <v>363</v>
      </c>
      <c r="B7941" s="62" t="s">
        <v>90</v>
      </c>
      <c r="C7941" s="63">
        <v>52280.81</v>
      </c>
      <c r="D7941" s="64">
        <v>45519</v>
      </c>
      <c r="E7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2" spans="1:5" x14ac:dyDescent="0.45">
      <c r="A7942" s="61" t="s">
        <v>363</v>
      </c>
      <c r="B7942" s="62" t="s">
        <v>91</v>
      </c>
      <c r="C7942" s="63">
        <v>204545.91</v>
      </c>
      <c r="D7942" s="64">
        <v>45762</v>
      </c>
      <c r="E7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3" spans="1:5" x14ac:dyDescent="0.45">
      <c r="A7943" s="61" t="s">
        <v>363</v>
      </c>
      <c r="B7943" s="62" t="s">
        <v>92</v>
      </c>
      <c r="C7943" s="63">
        <v>52280.81</v>
      </c>
      <c r="D7943" s="64">
        <v>45762</v>
      </c>
      <c r="E7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4" spans="1:5" x14ac:dyDescent="0.45">
      <c r="A7944" s="61" t="s">
        <v>363</v>
      </c>
      <c r="B7944" s="62" t="s">
        <v>93</v>
      </c>
      <c r="C7944" s="63">
        <v>1945143.02</v>
      </c>
      <c r="D7944" s="64">
        <v>45519</v>
      </c>
      <c r="E7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5" spans="1:5" x14ac:dyDescent="0.45">
      <c r="A7945" s="61" t="s">
        <v>363</v>
      </c>
      <c r="B7945" s="62" t="s">
        <v>94</v>
      </c>
      <c r="C7945" s="63">
        <v>497167.85</v>
      </c>
      <c r="D7945" s="64">
        <v>45519</v>
      </c>
      <c r="E7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6" spans="1:5" x14ac:dyDescent="0.45">
      <c r="A7946" s="61" t="s">
        <v>363</v>
      </c>
      <c r="B7946" s="62" t="s">
        <v>95</v>
      </c>
      <c r="C7946" s="63">
        <v>26144.400000000001</v>
      </c>
      <c r="D7946" s="64">
        <v>45961</v>
      </c>
      <c r="E7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47" spans="1:5" x14ac:dyDescent="0.45">
      <c r="A7947" s="61" t="s">
        <v>363</v>
      </c>
      <c r="B7947" s="62" t="s">
        <v>96</v>
      </c>
      <c r="C7947" s="63">
        <v>6682.36</v>
      </c>
      <c r="D7947" s="64">
        <v>45961</v>
      </c>
      <c r="E7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48" spans="1:5" x14ac:dyDescent="0.45">
      <c r="A7948" s="61" t="s">
        <v>364</v>
      </c>
      <c r="B7948" s="62" t="s">
        <v>47</v>
      </c>
      <c r="C7948" s="63">
        <v>13320.09</v>
      </c>
      <c r="D7948" s="64">
        <v>45519</v>
      </c>
      <c r="E7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49" spans="1:5" x14ac:dyDescent="0.45">
      <c r="A7949" s="61" t="s">
        <v>364</v>
      </c>
      <c r="B7949" s="62" t="s">
        <v>49</v>
      </c>
      <c r="C7949" s="63">
        <v>12881</v>
      </c>
      <c r="D7949" s="64">
        <v>45519</v>
      </c>
      <c r="E7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50" spans="1:5" x14ac:dyDescent="0.45">
      <c r="A7950" s="61" t="s">
        <v>364</v>
      </c>
      <c r="B7950" s="62" t="s">
        <v>51</v>
      </c>
      <c r="C7950" s="63">
        <v>12881</v>
      </c>
      <c r="D7950" s="64">
        <v>45877</v>
      </c>
      <c r="E7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51" spans="1:5" x14ac:dyDescent="0.45">
      <c r="A7951" s="61" t="s">
        <v>364</v>
      </c>
      <c r="B7951" s="62" t="s">
        <v>53</v>
      </c>
      <c r="C7951" s="63">
        <v>15225.07</v>
      </c>
      <c r="D7951" s="64">
        <v>45519</v>
      </c>
      <c r="E7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52" spans="1:5" x14ac:dyDescent="0.45">
      <c r="A7952" s="61" t="s">
        <v>364</v>
      </c>
      <c r="B7952" s="62" t="s">
        <v>55</v>
      </c>
      <c r="C7952" s="63">
        <v>11935.56</v>
      </c>
      <c r="D7952" s="64">
        <v>45519</v>
      </c>
      <c r="E7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53" spans="1:5" x14ac:dyDescent="0.45">
      <c r="A7953" s="61" t="s">
        <v>364</v>
      </c>
      <c r="B7953" s="62" t="s">
        <v>57</v>
      </c>
      <c r="C7953" s="63">
        <v>23852.22</v>
      </c>
      <c r="D7953" s="64">
        <v>45877</v>
      </c>
      <c r="E7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54" spans="1:5" x14ac:dyDescent="0.45">
      <c r="A7954" s="61" t="s">
        <v>364</v>
      </c>
      <c r="B7954" s="62" t="s">
        <v>40</v>
      </c>
      <c r="C7954" s="63">
        <v>35629.9</v>
      </c>
      <c r="D7954" s="64">
        <v>44880</v>
      </c>
      <c r="E7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55" spans="1:5" x14ac:dyDescent="0.45">
      <c r="A7955" s="61" t="s">
        <v>364</v>
      </c>
      <c r="B7955" s="62" t="s">
        <v>41</v>
      </c>
      <c r="C7955" s="63">
        <v>37445.29</v>
      </c>
      <c r="D7955" s="64">
        <v>44925</v>
      </c>
      <c r="E7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56" spans="1:5" x14ac:dyDescent="0.45">
      <c r="A7956" s="61" t="s">
        <v>364</v>
      </c>
      <c r="B7956" s="62" t="s">
        <v>42</v>
      </c>
      <c r="C7956" s="63">
        <v>31554.25</v>
      </c>
      <c r="D7956" s="64">
        <v>45140</v>
      </c>
      <c r="E7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57" spans="1:5" x14ac:dyDescent="0.45">
      <c r="A7957" s="61" t="s">
        <v>364</v>
      </c>
      <c r="B7957" s="62" t="s">
        <v>43</v>
      </c>
      <c r="C7957" s="63">
        <v>39910.78</v>
      </c>
      <c r="D7957" s="64">
        <v>45504</v>
      </c>
      <c r="E7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58" spans="1:5" x14ac:dyDescent="0.45">
      <c r="A7958" s="61" t="s">
        <v>364</v>
      </c>
      <c r="B7958" s="62" t="s">
        <v>44</v>
      </c>
      <c r="C7958" s="63">
        <v>39910.78</v>
      </c>
      <c r="D7958" s="64">
        <v>45877</v>
      </c>
      <c r="E7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59" spans="1:5" x14ac:dyDescent="0.45">
      <c r="A7959" s="61" t="s">
        <v>364</v>
      </c>
      <c r="B7959" s="62" t="s">
        <v>45</v>
      </c>
      <c r="C7959" s="63">
        <v>17726.400000000001</v>
      </c>
      <c r="D7959" s="64">
        <v>45412</v>
      </c>
      <c r="E7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60" spans="1:5" x14ac:dyDescent="0.45">
      <c r="A7960" s="61" t="s">
        <v>364</v>
      </c>
      <c r="B7960" s="62" t="s">
        <v>66</v>
      </c>
      <c r="C7960" s="63">
        <v>12684.47</v>
      </c>
      <c r="D7960" s="64">
        <v>44985</v>
      </c>
      <c r="E7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61" spans="1:5" x14ac:dyDescent="0.45">
      <c r="A7961" s="61" t="s">
        <v>364</v>
      </c>
      <c r="B7961" s="62" t="s">
        <v>68</v>
      </c>
      <c r="C7961" s="63">
        <v>29593.13</v>
      </c>
      <c r="D7961" s="64">
        <v>44985</v>
      </c>
      <c r="E7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62" spans="1:5" x14ac:dyDescent="0.45">
      <c r="A7962" s="61" t="s">
        <v>364</v>
      </c>
      <c r="B7962" s="62" t="s">
        <v>70</v>
      </c>
      <c r="C7962" s="63">
        <v>22264.54</v>
      </c>
      <c r="D7962" s="64">
        <v>45127</v>
      </c>
      <c r="E7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63" spans="1:5" x14ac:dyDescent="0.45">
      <c r="A7963" s="61" t="s">
        <v>364</v>
      </c>
      <c r="B7963" s="62" t="s">
        <v>72</v>
      </c>
      <c r="C7963" s="63">
        <v>34885.65</v>
      </c>
      <c r="D7963" s="64">
        <v>45488</v>
      </c>
      <c r="E7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64" spans="1:5" x14ac:dyDescent="0.45">
      <c r="A7964" s="61" t="s">
        <v>364</v>
      </c>
      <c r="B7964" s="62" t="s">
        <v>74</v>
      </c>
      <c r="C7964" s="63">
        <v>38599.83</v>
      </c>
      <c r="D7964" s="64">
        <v>45853</v>
      </c>
      <c r="E7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5" spans="1:5" x14ac:dyDescent="0.45">
      <c r="A7965" s="61" t="s">
        <v>364</v>
      </c>
      <c r="B7965" s="62" t="s">
        <v>76</v>
      </c>
      <c r="C7965" s="63">
        <v>5034.78</v>
      </c>
      <c r="D7965" s="64">
        <v>45853</v>
      </c>
      <c r="E7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6" spans="1:5" x14ac:dyDescent="0.45">
      <c r="A7966" s="61" t="s">
        <v>364</v>
      </c>
      <c r="B7966" s="62" t="s">
        <v>78</v>
      </c>
      <c r="C7966" s="63">
        <v>4789.6099999999997</v>
      </c>
      <c r="D7966" s="64">
        <v>45853</v>
      </c>
      <c r="E7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7" spans="1:5" x14ac:dyDescent="0.45">
      <c r="A7967" s="61" t="s">
        <v>364</v>
      </c>
      <c r="B7967" s="62" t="s">
        <v>80</v>
      </c>
      <c r="C7967" s="63">
        <v>9615.68</v>
      </c>
      <c r="D7967" s="64">
        <v>45541</v>
      </c>
      <c r="E7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8" spans="1:5" x14ac:dyDescent="0.45">
      <c r="A7968" s="61" t="s">
        <v>364</v>
      </c>
      <c r="B7968" s="62" t="s">
        <v>81</v>
      </c>
      <c r="C7968" s="63">
        <v>12099.35</v>
      </c>
      <c r="D7968" s="64">
        <v>45519</v>
      </c>
      <c r="E7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69" spans="1:5" x14ac:dyDescent="0.45">
      <c r="A7969" s="61" t="s">
        <v>364</v>
      </c>
      <c r="B7969" s="62" t="s">
        <v>83</v>
      </c>
      <c r="C7969" s="63">
        <v>11730.6</v>
      </c>
      <c r="D7969" s="64">
        <v>45519</v>
      </c>
      <c r="E7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0" spans="1:5" x14ac:dyDescent="0.45">
      <c r="A7970" s="61" t="s">
        <v>364</v>
      </c>
      <c r="B7970" s="62" t="s">
        <v>85</v>
      </c>
      <c r="C7970" s="63">
        <v>11730.6</v>
      </c>
      <c r="D7970" s="64">
        <v>45877</v>
      </c>
      <c r="E7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71" spans="1:5" x14ac:dyDescent="0.45">
      <c r="A7971" s="61" t="s">
        <v>364</v>
      </c>
      <c r="B7971" s="62" t="s">
        <v>87</v>
      </c>
      <c r="C7971" s="63">
        <v>17862.5</v>
      </c>
      <c r="D7971" s="64">
        <v>45519</v>
      </c>
      <c r="E7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2" spans="1:5" x14ac:dyDescent="0.45">
      <c r="A7972" s="61" t="s">
        <v>364</v>
      </c>
      <c r="B7972" s="62" t="s">
        <v>89</v>
      </c>
      <c r="C7972" s="63">
        <v>11790.44</v>
      </c>
      <c r="D7972" s="64">
        <v>45519</v>
      </c>
      <c r="E7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3" spans="1:5" x14ac:dyDescent="0.45">
      <c r="A7973" s="61" t="s">
        <v>364</v>
      </c>
      <c r="B7973" s="62" t="s">
        <v>91</v>
      </c>
      <c r="C7973" s="63">
        <v>11790.44</v>
      </c>
      <c r="D7973" s="64">
        <v>45762</v>
      </c>
      <c r="E7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4" spans="1:5" x14ac:dyDescent="0.45">
      <c r="A7974" s="61" t="s">
        <v>364</v>
      </c>
      <c r="B7974" s="62" t="s">
        <v>93</v>
      </c>
      <c r="C7974" s="63">
        <v>112122.02</v>
      </c>
      <c r="D7974" s="64">
        <v>45519</v>
      </c>
      <c r="E7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5" spans="1:5" x14ac:dyDescent="0.45">
      <c r="A7975" s="61" t="s">
        <v>364</v>
      </c>
      <c r="B7975" s="62" t="s">
        <v>95</v>
      </c>
      <c r="C7975" s="63">
        <v>1507.02</v>
      </c>
      <c r="D7975" s="64">
        <v>45961</v>
      </c>
      <c r="E7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76" spans="1:5" x14ac:dyDescent="0.45">
      <c r="A7976" s="61" t="s">
        <v>365</v>
      </c>
      <c r="B7976" s="62" t="s">
        <v>47</v>
      </c>
      <c r="C7976" s="63">
        <v>46990.15</v>
      </c>
      <c r="D7976" s="64">
        <v>45519</v>
      </c>
      <c r="E7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7" spans="1:5" x14ac:dyDescent="0.45">
      <c r="A7977" s="61" t="s">
        <v>365</v>
      </c>
      <c r="B7977" s="62" t="s">
        <v>48</v>
      </c>
      <c r="C7977" s="63">
        <v>12791.56</v>
      </c>
      <c r="D7977" s="64">
        <v>45519</v>
      </c>
      <c r="E7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8" spans="1:5" x14ac:dyDescent="0.45">
      <c r="A7978" s="61" t="s">
        <v>365</v>
      </c>
      <c r="B7978" s="62" t="s">
        <v>49</v>
      </c>
      <c r="C7978" s="63">
        <v>45441.14</v>
      </c>
      <c r="D7978" s="64">
        <v>45519</v>
      </c>
      <c r="E7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79" spans="1:5" x14ac:dyDescent="0.45">
      <c r="A7979" s="61" t="s">
        <v>365</v>
      </c>
      <c r="B7979" s="62" t="s">
        <v>50</v>
      </c>
      <c r="C7979" s="63">
        <v>12369.89</v>
      </c>
      <c r="D7979" s="64">
        <v>45519</v>
      </c>
      <c r="E7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0" spans="1:5" x14ac:dyDescent="0.45">
      <c r="A7980" s="61" t="s">
        <v>365</v>
      </c>
      <c r="B7980" s="62" t="s">
        <v>51</v>
      </c>
      <c r="C7980" s="63">
        <v>45441.14</v>
      </c>
      <c r="D7980" s="64">
        <v>45877</v>
      </c>
      <c r="E7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81" spans="1:5" x14ac:dyDescent="0.45">
      <c r="A7981" s="61" t="s">
        <v>365</v>
      </c>
      <c r="B7981" s="62" t="s">
        <v>52</v>
      </c>
      <c r="C7981" s="63">
        <v>12369.89</v>
      </c>
      <c r="D7981" s="64">
        <v>45877</v>
      </c>
      <c r="E7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82" spans="1:5" x14ac:dyDescent="0.45">
      <c r="A7982" s="61" t="s">
        <v>365</v>
      </c>
      <c r="B7982" s="62" t="s">
        <v>53</v>
      </c>
      <c r="C7982" s="63">
        <v>53710.48</v>
      </c>
      <c r="D7982" s="64">
        <v>45519</v>
      </c>
      <c r="E7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3" spans="1:5" x14ac:dyDescent="0.45">
      <c r="A7983" s="61" t="s">
        <v>365</v>
      </c>
      <c r="B7983" s="62" t="s">
        <v>54</v>
      </c>
      <c r="C7983" s="63">
        <v>14079.64</v>
      </c>
      <c r="D7983" s="64">
        <v>45519</v>
      </c>
      <c r="E7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4" spans="1:5" x14ac:dyDescent="0.45">
      <c r="A7984" s="61" t="s">
        <v>365</v>
      </c>
      <c r="B7984" s="62" t="s">
        <v>55</v>
      </c>
      <c r="C7984" s="63">
        <v>42105.87</v>
      </c>
      <c r="D7984" s="64">
        <v>45519</v>
      </c>
      <c r="E7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5" spans="1:5" x14ac:dyDescent="0.45">
      <c r="A7985" s="61" t="s">
        <v>365</v>
      </c>
      <c r="B7985" s="62" t="s">
        <v>56</v>
      </c>
      <c r="C7985" s="63">
        <v>11037.61</v>
      </c>
      <c r="D7985" s="64">
        <v>45519</v>
      </c>
      <c r="E7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7986" spans="1:5" x14ac:dyDescent="0.45">
      <c r="A7986" s="61" t="s">
        <v>365</v>
      </c>
      <c r="B7986" s="62" t="s">
        <v>57</v>
      </c>
      <c r="C7986" s="63">
        <v>84145.03</v>
      </c>
      <c r="D7986" s="64">
        <v>45877</v>
      </c>
      <c r="E7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87" spans="1:5" x14ac:dyDescent="0.45">
      <c r="A7987" s="61" t="s">
        <v>365</v>
      </c>
      <c r="B7987" s="62" t="s">
        <v>58</v>
      </c>
      <c r="C7987" s="63">
        <v>22057.74</v>
      </c>
      <c r="D7987" s="64">
        <v>45877</v>
      </c>
      <c r="E7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88" spans="1:5" x14ac:dyDescent="0.45">
      <c r="A7988" s="61" t="s">
        <v>365</v>
      </c>
      <c r="B7988" s="62" t="s">
        <v>40</v>
      </c>
      <c r="C7988" s="63">
        <v>125693.92</v>
      </c>
      <c r="D7988" s="64">
        <v>44880</v>
      </c>
      <c r="E7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89" spans="1:5" x14ac:dyDescent="0.45">
      <c r="A7989" s="61" t="s">
        <v>365</v>
      </c>
      <c r="B7989" s="62" t="s">
        <v>59</v>
      </c>
      <c r="C7989" s="63">
        <v>28190.04</v>
      </c>
      <c r="D7989" s="64">
        <v>44880</v>
      </c>
      <c r="E7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90" spans="1:5" x14ac:dyDescent="0.45">
      <c r="A7990" s="61" t="s">
        <v>365</v>
      </c>
      <c r="B7990" s="62" t="s">
        <v>41</v>
      </c>
      <c r="C7990" s="63">
        <v>132098.18</v>
      </c>
      <c r="D7990" s="64">
        <v>44925</v>
      </c>
      <c r="E7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91" spans="1:5" x14ac:dyDescent="0.45">
      <c r="A7991" s="61" t="s">
        <v>365</v>
      </c>
      <c r="B7991" s="62" t="s">
        <v>60</v>
      </c>
      <c r="C7991" s="63">
        <v>29626.36</v>
      </c>
      <c r="D7991" s="64">
        <v>44925</v>
      </c>
      <c r="E7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7992" spans="1:5" x14ac:dyDescent="0.45">
      <c r="A7992" s="61" t="s">
        <v>365</v>
      </c>
      <c r="B7992" s="62" t="s">
        <v>42</v>
      </c>
      <c r="C7992" s="63">
        <v>111315.99</v>
      </c>
      <c r="D7992" s="64">
        <v>45139</v>
      </c>
      <c r="E7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93" spans="1:5" x14ac:dyDescent="0.45">
      <c r="A7993" s="61" t="s">
        <v>365</v>
      </c>
      <c r="B7993" s="62" t="s">
        <v>61</v>
      </c>
      <c r="C7993" s="63">
        <v>24965.43</v>
      </c>
      <c r="D7993" s="64">
        <v>45139</v>
      </c>
      <c r="E7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94" spans="1:5" x14ac:dyDescent="0.45">
      <c r="A7994" s="61" t="s">
        <v>365</v>
      </c>
      <c r="B7994" s="62" t="s">
        <v>43</v>
      </c>
      <c r="C7994" s="63">
        <v>140795.87</v>
      </c>
      <c r="D7994" s="64">
        <v>45504</v>
      </c>
      <c r="E7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95" spans="1:5" x14ac:dyDescent="0.45">
      <c r="A7995" s="61" t="s">
        <v>365</v>
      </c>
      <c r="B7995" s="62" t="s">
        <v>62</v>
      </c>
      <c r="C7995" s="63">
        <v>8994.49</v>
      </c>
      <c r="D7995" s="64">
        <v>45504</v>
      </c>
      <c r="E7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96" spans="1:5" x14ac:dyDescent="0.45">
      <c r="A7996" s="61" t="s">
        <v>365</v>
      </c>
      <c r="B7996" s="62" t="s">
        <v>63</v>
      </c>
      <c r="C7996" s="63">
        <v>21515.4</v>
      </c>
      <c r="D7996" s="64">
        <v>45504</v>
      </c>
      <c r="E7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7997" spans="1:5" x14ac:dyDescent="0.45">
      <c r="A7997" s="61" t="s">
        <v>365</v>
      </c>
      <c r="B7997" s="62" t="s">
        <v>44</v>
      </c>
      <c r="C7997" s="63">
        <v>140795.87</v>
      </c>
      <c r="D7997" s="64">
        <v>45877</v>
      </c>
      <c r="E7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98" spans="1:5" x14ac:dyDescent="0.45">
      <c r="A7998" s="61" t="s">
        <v>365</v>
      </c>
      <c r="B7998" s="62" t="s">
        <v>64</v>
      </c>
      <c r="C7998" s="63">
        <v>31577.040000000001</v>
      </c>
      <c r="D7998" s="64">
        <v>45877</v>
      </c>
      <c r="E7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7999" spans="1:5" x14ac:dyDescent="0.45">
      <c r="A7999" s="61" t="s">
        <v>365</v>
      </c>
      <c r="B7999" s="62" t="s">
        <v>45</v>
      </c>
      <c r="C7999" s="63">
        <v>62534.6</v>
      </c>
      <c r="D7999" s="64">
        <v>45412</v>
      </c>
      <c r="E7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00" spans="1:5" x14ac:dyDescent="0.45">
      <c r="A8000" s="61" t="s">
        <v>365</v>
      </c>
      <c r="B8000" s="62" t="s">
        <v>65</v>
      </c>
      <c r="C8000" s="63">
        <v>14024.97</v>
      </c>
      <c r="D8000" s="64">
        <v>45412</v>
      </c>
      <c r="E8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01" spans="1:5" x14ac:dyDescent="0.45">
      <c r="A8001" s="61" t="s">
        <v>365</v>
      </c>
      <c r="B8001" s="62" t="s">
        <v>66</v>
      </c>
      <c r="C8001" s="63">
        <v>44747.839999999997</v>
      </c>
      <c r="D8001" s="64">
        <v>44985</v>
      </c>
      <c r="E8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2" spans="1:5" x14ac:dyDescent="0.45">
      <c r="A8002" s="61" t="s">
        <v>365</v>
      </c>
      <c r="B8002" s="62" t="s">
        <v>67</v>
      </c>
      <c r="C8002" s="63">
        <v>11730.18</v>
      </c>
      <c r="D8002" s="64">
        <v>44985</v>
      </c>
      <c r="E8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3" spans="1:5" x14ac:dyDescent="0.45">
      <c r="A8003" s="61" t="s">
        <v>365</v>
      </c>
      <c r="B8003" s="62" t="s">
        <v>68</v>
      </c>
      <c r="C8003" s="63">
        <v>104397.63</v>
      </c>
      <c r="D8003" s="64">
        <v>44985</v>
      </c>
      <c r="E8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4" spans="1:5" x14ac:dyDescent="0.45">
      <c r="A8004" s="61" t="s">
        <v>365</v>
      </c>
      <c r="B8004" s="62" t="s">
        <v>69</v>
      </c>
      <c r="C8004" s="63">
        <v>27366.74</v>
      </c>
      <c r="D8004" s="64">
        <v>44985</v>
      </c>
      <c r="E8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5" spans="1:5" x14ac:dyDescent="0.45">
      <c r="A8005" s="61" t="s">
        <v>365</v>
      </c>
      <c r="B8005" s="62" t="s">
        <v>70</v>
      </c>
      <c r="C8005" s="63">
        <v>78544.08</v>
      </c>
      <c r="D8005" s="64">
        <v>45127</v>
      </c>
      <c r="E8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6" spans="1:5" x14ac:dyDescent="0.45">
      <c r="A8006" s="61" t="s">
        <v>365</v>
      </c>
      <c r="B8006" s="62" t="s">
        <v>71</v>
      </c>
      <c r="C8006" s="63">
        <v>17615.5</v>
      </c>
      <c r="D8006" s="64">
        <v>45127</v>
      </c>
      <c r="E8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07" spans="1:5" x14ac:dyDescent="0.45">
      <c r="A8007" s="61" t="s">
        <v>365</v>
      </c>
      <c r="B8007" s="62" t="s">
        <v>72</v>
      </c>
      <c r="C8007" s="63">
        <v>123068.38</v>
      </c>
      <c r="D8007" s="64">
        <v>45488</v>
      </c>
      <c r="E8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08" spans="1:5" x14ac:dyDescent="0.45">
      <c r="A8008" s="61" t="s">
        <v>365</v>
      </c>
      <c r="B8008" s="62" t="s">
        <v>73</v>
      </c>
      <c r="C8008" s="63">
        <v>27601.21</v>
      </c>
      <c r="D8008" s="64">
        <v>45488</v>
      </c>
      <c r="E8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09" spans="1:5" x14ac:dyDescent="0.45">
      <c r="A8009" s="61" t="s">
        <v>365</v>
      </c>
      <c r="B8009" s="62" t="s">
        <v>74</v>
      </c>
      <c r="C8009" s="63">
        <v>136171.15</v>
      </c>
      <c r="D8009" s="64">
        <v>45853</v>
      </c>
      <c r="E8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0" spans="1:5" x14ac:dyDescent="0.45">
      <c r="A8010" s="61" t="s">
        <v>365</v>
      </c>
      <c r="B8010" s="62" t="s">
        <v>75</v>
      </c>
      <c r="C8010" s="63">
        <v>30539.83</v>
      </c>
      <c r="D8010" s="64">
        <v>45853</v>
      </c>
      <c r="E8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1" spans="1:5" x14ac:dyDescent="0.45">
      <c r="A8011" s="61" t="s">
        <v>365</v>
      </c>
      <c r="B8011" s="62" t="s">
        <v>76</v>
      </c>
      <c r="C8011" s="63">
        <v>17761.509999999998</v>
      </c>
      <c r="D8011" s="64">
        <v>45853</v>
      </c>
      <c r="E8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2" spans="1:5" x14ac:dyDescent="0.45">
      <c r="A8012" s="61" t="s">
        <v>365</v>
      </c>
      <c r="B8012" s="62" t="s">
        <v>77</v>
      </c>
      <c r="C8012" s="63">
        <v>4655.99</v>
      </c>
      <c r="D8012" s="64">
        <v>45853</v>
      </c>
      <c r="E8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3" spans="1:5" x14ac:dyDescent="0.45">
      <c r="A8013" s="61" t="s">
        <v>365</v>
      </c>
      <c r="B8013" s="62" t="s">
        <v>78</v>
      </c>
      <c r="C8013" s="63">
        <v>16896.62</v>
      </c>
      <c r="D8013" s="64">
        <v>45853</v>
      </c>
      <c r="E8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4" spans="1:5" x14ac:dyDescent="0.45">
      <c r="A8014" s="61" t="s">
        <v>365</v>
      </c>
      <c r="B8014" s="62" t="s">
        <v>79</v>
      </c>
      <c r="C8014" s="63">
        <v>4429.2700000000004</v>
      </c>
      <c r="D8014" s="64">
        <v>45853</v>
      </c>
      <c r="E8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5" spans="1:5" x14ac:dyDescent="0.45">
      <c r="A8015" s="61" t="s">
        <v>365</v>
      </c>
      <c r="B8015" s="62" t="s">
        <v>80</v>
      </c>
      <c r="C8015" s="63">
        <v>42814.13</v>
      </c>
      <c r="D8015" s="64">
        <v>45546</v>
      </c>
      <c r="E8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6" spans="1:5" x14ac:dyDescent="0.45">
      <c r="A8016" s="61" t="s">
        <v>365</v>
      </c>
      <c r="B8016" s="62" t="s">
        <v>81</v>
      </c>
      <c r="C8016" s="63">
        <v>42683.69</v>
      </c>
      <c r="D8016" s="64">
        <v>45519</v>
      </c>
      <c r="E8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7" spans="1:5" x14ac:dyDescent="0.45">
      <c r="A8017" s="61" t="s">
        <v>365</v>
      </c>
      <c r="B8017" s="62" t="s">
        <v>82</v>
      </c>
      <c r="C8017" s="63">
        <v>11619.26</v>
      </c>
      <c r="D8017" s="64">
        <v>45519</v>
      </c>
      <c r="E8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8" spans="1:5" x14ac:dyDescent="0.45">
      <c r="A8018" s="61" t="s">
        <v>365</v>
      </c>
      <c r="B8018" s="62" t="s">
        <v>83</v>
      </c>
      <c r="C8018" s="63">
        <v>41382.81</v>
      </c>
      <c r="D8018" s="64">
        <v>45519</v>
      </c>
      <c r="E8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19" spans="1:5" x14ac:dyDescent="0.45">
      <c r="A8019" s="61" t="s">
        <v>365</v>
      </c>
      <c r="B8019" s="62" t="s">
        <v>84</v>
      </c>
      <c r="C8019" s="63">
        <v>11265.14</v>
      </c>
      <c r="D8019" s="64">
        <v>45519</v>
      </c>
      <c r="E8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0" spans="1:5" x14ac:dyDescent="0.45">
      <c r="A8020" s="61" t="s">
        <v>365</v>
      </c>
      <c r="B8020" s="62" t="s">
        <v>85</v>
      </c>
      <c r="C8020" s="63">
        <v>41382.81</v>
      </c>
      <c r="D8020" s="64">
        <v>45877</v>
      </c>
      <c r="E8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21" spans="1:5" x14ac:dyDescent="0.45">
      <c r="A8021" s="61" t="s">
        <v>365</v>
      </c>
      <c r="B8021" s="62" t="s">
        <v>86</v>
      </c>
      <c r="C8021" s="63">
        <v>11265.14</v>
      </c>
      <c r="D8021" s="64">
        <v>45877</v>
      </c>
      <c r="E8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22" spans="1:5" x14ac:dyDescent="0.45">
      <c r="A8022" s="61" t="s">
        <v>365</v>
      </c>
      <c r="B8022" s="62" t="s">
        <v>87</v>
      </c>
      <c r="C8022" s="63">
        <v>63014.71</v>
      </c>
      <c r="D8022" s="64">
        <v>45519</v>
      </c>
      <c r="E8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3" spans="1:5" x14ac:dyDescent="0.45">
      <c r="A8023" s="61" t="s">
        <v>365</v>
      </c>
      <c r="B8023" s="62" t="s">
        <v>88</v>
      </c>
      <c r="C8023" s="63">
        <v>16518.650000000001</v>
      </c>
      <c r="D8023" s="64">
        <v>45519</v>
      </c>
      <c r="E8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4" spans="1:5" x14ac:dyDescent="0.45">
      <c r="A8024" s="61" t="s">
        <v>365</v>
      </c>
      <c r="B8024" s="62" t="s">
        <v>89</v>
      </c>
      <c r="C8024" s="63">
        <v>41593.919999999998</v>
      </c>
      <c r="D8024" s="64">
        <v>45519</v>
      </c>
      <c r="E8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5" spans="1:5" x14ac:dyDescent="0.45">
      <c r="A8025" s="61" t="s">
        <v>365</v>
      </c>
      <c r="B8025" s="62" t="s">
        <v>90</v>
      </c>
      <c r="C8025" s="63">
        <v>10903.41</v>
      </c>
      <c r="D8025" s="64">
        <v>45519</v>
      </c>
      <c r="E8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6" spans="1:5" x14ac:dyDescent="0.45">
      <c r="A8026" s="61" t="s">
        <v>365</v>
      </c>
      <c r="B8026" s="62" t="s">
        <v>91</v>
      </c>
      <c r="C8026" s="63">
        <v>41593.919999999998</v>
      </c>
      <c r="D8026" s="64">
        <v>45762</v>
      </c>
      <c r="E8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7" spans="1:5" x14ac:dyDescent="0.45">
      <c r="A8027" s="61" t="s">
        <v>365</v>
      </c>
      <c r="B8027" s="62" t="s">
        <v>92</v>
      </c>
      <c r="C8027" s="63">
        <v>10903.41</v>
      </c>
      <c r="D8027" s="64">
        <v>45762</v>
      </c>
      <c r="E8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8" spans="1:5" x14ac:dyDescent="0.45">
      <c r="A8028" s="61" t="s">
        <v>365</v>
      </c>
      <c r="B8028" s="62" t="s">
        <v>93</v>
      </c>
      <c r="C8028" s="63">
        <v>395540.16</v>
      </c>
      <c r="D8028" s="64">
        <v>45519</v>
      </c>
      <c r="E8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29" spans="1:5" x14ac:dyDescent="0.45">
      <c r="A8029" s="61" t="s">
        <v>365</v>
      </c>
      <c r="B8029" s="62" t="s">
        <v>94</v>
      </c>
      <c r="C8029" s="63">
        <v>103686.71</v>
      </c>
      <c r="D8029" s="64">
        <v>45519</v>
      </c>
      <c r="E8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30" spans="1:5" x14ac:dyDescent="0.45">
      <c r="A8030" s="61" t="s">
        <v>365</v>
      </c>
      <c r="B8030" s="62" t="s">
        <v>95</v>
      </c>
      <c r="C8030" s="63">
        <v>5316.4</v>
      </c>
      <c r="D8030" s="64">
        <v>45961</v>
      </c>
      <c r="E8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31" spans="1:5" x14ac:dyDescent="0.45">
      <c r="A8031" s="61" t="s">
        <v>365</v>
      </c>
      <c r="B8031" s="62" t="s">
        <v>96</v>
      </c>
      <c r="C8031" s="63">
        <v>1393.64</v>
      </c>
      <c r="D8031" s="64">
        <v>45961</v>
      </c>
      <c r="E8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32" spans="1:5" x14ac:dyDescent="0.45">
      <c r="A8032" s="61" t="s">
        <v>366</v>
      </c>
      <c r="B8032" s="62" t="s">
        <v>47</v>
      </c>
      <c r="C8032" s="63">
        <v>167196.78</v>
      </c>
      <c r="D8032" s="64">
        <v>45519</v>
      </c>
      <c r="E8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33" spans="1:5" x14ac:dyDescent="0.45">
      <c r="A8033" s="61" t="s">
        <v>366</v>
      </c>
      <c r="B8033" s="62" t="s">
        <v>49</v>
      </c>
      <c r="C8033" s="63">
        <v>161685.20000000001</v>
      </c>
      <c r="D8033" s="64">
        <v>45519</v>
      </c>
      <c r="E8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34" spans="1:5" x14ac:dyDescent="0.45">
      <c r="A8034" s="61" t="s">
        <v>366</v>
      </c>
      <c r="B8034" s="62" t="s">
        <v>51</v>
      </c>
      <c r="C8034" s="63">
        <v>161685.20000000001</v>
      </c>
      <c r="D8034" s="64">
        <v>45877</v>
      </c>
      <c r="E8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35" spans="1:5" x14ac:dyDescent="0.45">
      <c r="A8035" s="61" t="s">
        <v>366</v>
      </c>
      <c r="B8035" s="62" t="s">
        <v>53</v>
      </c>
      <c r="C8035" s="63">
        <v>191108.53</v>
      </c>
      <c r="D8035" s="64">
        <v>45519</v>
      </c>
      <c r="E8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36" spans="1:5" x14ac:dyDescent="0.45">
      <c r="A8036" s="61" t="s">
        <v>366</v>
      </c>
      <c r="B8036" s="62" t="s">
        <v>55</v>
      </c>
      <c r="C8036" s="63">
        <v>149817.91</v>
      </c>
      <c r="D8036" s="64">
        <v>45519</v>
      </c>
      <c r="E8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37" spans="1:5" x14ac:dyDescent="0.45">
      <c r="A8037" s="61" t="s">
        <v>366</v>
      </c>
      <c r="B8037" s="62" t="s">
        <v>57</v>
      </c>
      <c r="C8037" s="63">
        <v>299398.43</v>
      </c>
      <c r="D8037" s="64">
        <v>45877</v>
      </c>
      <c r="E8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38" spans="1:5" x14ac:dyDescent="0.45">
      <c r="A8038" s="61" t="s">
        <v>366</v>
      </c>
      <c r="B8038" s="62" t="s">
        <v>40</v>
      </c>
      <c r="C8038" s="63">
        <v>455980.81</v>
      </c>
      <c r="D8038" s="64">
        <v>44880</v>
      </c>
      <c r="E8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39" spans="1:5" x14ac:dyDescent="0.45">
      <c r="A8039" s="61" t="s">
        <v>366</v>
      </c>
      <c r="B8039" s="62" t="s">
        <v>41</v>
      </c>
      <c r="C8039" s="63">
        <v>479213.6</v>
      </c>
      <c r="D8039" s="64">
        <v>44925</v>
      </c>
      <c r="E8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40" spans="1:5" x14ac:dyDescent="0.45">
      <c r="A8040" s="61" t="s">
        <v>366</v>
      </c>
      <c r="B8040" s="62" t="s">
        <v>42</v>
      </c>
      <c r="C8040" s="63">
        <v>403821.87</v>
      </c>
      <c r="D8040" s="64">
        <v>45140</v>
      </c>
      <c r="E8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41" spans="1:5" x14ac:dyDescent="0.45">
      <c r="A8041" s="61" t="s">
        <v>366</v>
      </c>
      <c r="B8041" s="62" t="s">
        <v>43</v>
      </c>
      <c r="C8041" s="63">
        <v>510766.26</v>
      </c>
      <c r="D8041" s="64">
        <v>45504</v>
      </c>
      <c r="E8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42" spans="1:5" x14ac:dyDescent="0.45">
      <c r="A8042" s="61" t="s">
        <v>366</v>
      </c>
      <c r="B8042" s="62" t="s">
        <v>44</v>
      </c>
      <c r="C8042" s="63">
        <v>510766.26</v>
      </c>
      <c r="D8042" s="64">
        <v>45877</v>
      </c>
      <c r="E8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43" spans="1:5" x14ac:dyDescent="0.45">
      <c r="A8043" s="61" t="s">
        <v>366</v>
      </c>
      <c r="B8043" s="62" t="s">
        <v>45</v>
      </c>
      <c r="C8043" s="63">
        <v>226857.24</v>
      </c>
      <c r="D8043" s="64">
        <v>45412</v>
      </c>
      <c r="E8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44" spans="1:5" x14ac:dyDescent="0.45">
      <c r="A8044" s="61" t="s">
        <v>366</v>
      </c>
      <c r="B8044" s="62" t="s">
        <v>66</v>
      </c>
      <c r="C8044" s="63">
        <v>183684.95</v>
      </c>
      <c r="D8044" s="64">
        <v>44985</v>
      </c>
      <c r="E8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45" spans="1:5" x14ac:dyDescent="0.45">
      <c r="A8045" s="61" t="s">
        <v>366</v>
      </c>
      <c r="B8045" s="62" t="s">
        <v>68</v>
      </c>
      <c r="C8045" s="63">
        <v>428540.71</v>
      </c>
      <c r="D8045" s="64">
        <v>44985</v>
      </c>
      <c r="E8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46" spans="1:5" x14ac:dyDescent="0.45">
      <c r="A8046" s="61" t="s">
        <v>366</v>
      </c>
      <c r="B8046" s="62" t="s">
        <v>70</v>
      </c>
      <c r="C8046" s="63">
        <v>322414.77</v>
      </c>
      <c r="D8046" s="64">
        <v>45127</v>
      </c>
      <c r="E8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47" spans="1:5" x14ac:dyDescent="0.45">
      <c r="A8047" s="61" t="s">
        <v>366</v>
      </c>
      <c r="B8047" s="62" t="s">
        <v>72</v>
      </c>
      <c r="C8047" s="63">
        <v>505182.09</v>
      </c>
      <c r="D8047" s="64">
        <v>45488</v>
      </c>
      <c r="E8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48" spans="1:5" x14ac:dyDescent="0.45">
      <c r="A8048" s="61" t="s">
        <v>366</v>
      </c>
      <c r="B8048" s="62" t="s">
        <v>74</v>
      </c>
      <c r="C8048" s="63">
        <v>558967.48</v>
      </c>
      <c r="D8048" s="64">
        <v>45853</v>
      </c>
      <c r="E8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49" spans="1:5" x14ac:dyDescent="0.45">
      <c r="A8049" s="61" t="s">
        <v>366</v>
      </c>
      <c r="B8049" s="62" t="s">
        <v>76</v>
      </c>
      <c r="C8049" s="63">
        <v>64433.58</v>
      </c>
      <c r="D8049" s="64">
        <v>45853</v>
      </c>
      <c r="E8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0" spans="1:5" x14ac:dyDescent="0.45">
      <c r="A8050" s="61" t="s">
        <v>366</v>
      </c>
      <c r="B8050" s="62" t="s">
        <v>78</v>
      </c>
      <c r="C8050" s="63">
        <v>61295.99</v>
      </c>
      <c r="D8050" s="64">
        <v>45853</v>
      </c>
      <c r="E8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1" spans="1:5" x14ac:dyDescent="0.45">
      <c r="A8051" s="61" t="s">
        <v>366</v>
      </c>
      <c r="B8051" s="62" t="s">
        <v>80</v>
      </c>
      <c r="C8051" s="63">
        <v>139245.5</v>
      </c>
      <c r="D8051" s="64">
        <v>45541</v>
      </c>
      <c r="E8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2" spans="1:5" x14ac:dyDescent="0.45">
      <c r="A8052" s="61" t="s">
        <v>366</v>
      </c>
      <c r="B8052" s="62" t="s">
        <v>81</v>
      </c>
      <c r="C8052" s="63">
        <v>151873.85</v>
      </c>
      <c r="D8052" s="64">
        <v>45519</v>
      </c>
      <c r="E8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3" spans="1:5" x14ac:dyDescent="0.45">
      <c r="A8053" s="61" t="s">
        <v>366</v>
      </c>
      <c r="B8053" s="62" t="s">
        <v>83</v>
      </c>
      <c r="C8053" s="63">
        <v>147245.15</v>
      </c>
      <c r="D8053" s="64">
        <v>45519</v>
      </c>
      <c r="E8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4" spans="1:5" x14ac:dyDescent="0.45">
      <c r="A8054" s="61" t="s">
        <v>366</v>
      </c>
      <c r="B8054" s="62" t="s">
        <v>85</v>
      </c>
      <c r="C8054" s="63">
        <v>147245.15</v>
      </c>
      <c r="D8054" s="64">
        <v>45877</v>
      </c>
      <c r="E8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55" spans="1:5" x14ac:dyDescent="0.45">
      <c r="A8055" s="61" t="s">
        <v>366</v>
      </c>
      <c r="B8055" s="62" t="s">
        <v>87</v>
      </c>
      <c r="C8055" s="63">
        <v>224214.16</v>
      </c>
      <c r="D8055" s="64">
        <v>45519</v>
      </c>
      <c r="E8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6" spans="1:5" x14ac:dyDescent="0.45">
      <c r="A8056" s="61" t="s">
        <v>366</v>
      </c>
      <c r="B8056" s="62" t="s">
        <v>89</v>
      </c>
      <c r="C8056" s="63">
        <v>147996.32</v>
      </c>
      <c r="D8056" s="64">
        <v>45519</v>
      </c>
      <c r="E8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7" spans="1:5" x14ac:dyDescent="0.45">
      <c r="A8057" s="61" t="s">
        <v>366</v>
      </c>
      <c r="B8057" s="62" t="s">
        <v>91</v>
      </c>
      <c r="C8057" s="63">
        <v>147996.32</v>
      </c>
      <c r="D8057" s="64">
        <v>45762</v>
      </c>
      <c r="E8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8" spans="1:5" x14ac:dyDescent="0.45">
      <c r="A8058" s="61" t="s">
        <v>366</v>
      </c>
      <c r="B8058" s="62" t="s">
        <v>93</v>
      </c>
      <c r="C8058" s="63">
        <v>1407380.91</v>
      </c>
      <c r="D8058" s="64">
        <v>45519</v>
      </c>
      <c r="E8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59" spans="1:5" x14ac:dyDescent="0.45">
      <c r="A8059" s="61" t="s">
        <v>366</v>
      </c>
      <c r="B8059" s="62" t="s">
        <v>95</v>
      </c>
      <c r="C8059" s="63">
        <v>18916.400000000001</v>
      </c>
      <c r="D8059" s="64">
        <v>45961</v>
      </c>
      <c r="E8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60" spans="1:5" x14ac:dyDescent="0.45">
      <c r="A8060" s="61" t="s">
        <v>367</v>
      </c>
      <c r="B8060" s="62" t="s">
        <v>47</v>
      </c>
      <c r="C8060" s="63">
        <v>1521.07</v>
      </c>
      <c r="D8060" s="64">
        <v>45519</v>
      </c>
      <c r="E8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61" spans="1:5" x14ac:dyDescent="0.45">
      <c r="A8061" s="61" t="s">
        <v>367</v>
      </c>
      <c r="B8061" s="62" t="s">
        <v>49</v>
      </c>
      <c r="C8061" s="63">
        <v>1470.93</v>
      </c>
      <c r="D8061" s="64">
        <v>45519</v>
      </c>
      <c r="E8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62" spans="1:5" x14ac:dyDescent="0.45">
      <c r="A8062" s="61" t="s">
        <v>367</v>
      </c>
      <c r="B8062" s="62" t="s">
        <v>51</v>
      </c>
      <c r="C8062" s="63">
        <v>1470.93</v>
      </c>
      <c r="D8062" s="64">
        <v>45877</v>
      </c>
      <c r="E8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63" spans="1:5" x14ac:dyDescent="0.45">
      <c r="A8063" s="61" t="s">
        <v>367</v>
      </c>
      <c r="B8063" s="62" t="s">
        <v>53</v>
      </c>
      <c r="C8063" s="63">
        <v>1738.6</v>
      </c>
      <c r="D8063" s="64">
        <v>45519</v>
      </c>
      <c r="E8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64" spans="1:5" x14ac:dyDescent="0.45">
      <c r="A8064" s="61" t="s">
        <v>367</v>
      </c>
      <c r="B8064" s="62" t="s">
        <v>55</v>
      </c>
      <c r="C8064" s="63">
        <v>1362.96</v>
      </c>
      <c r="D8064" s="64">
        <v>45519</v>
      </c>
      <c r="E8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65" spans="1:5" x14ac:dyDescent="0.45">
      <c r="A8065" s="61" t="s">
        <v>367</v>
      </c>
      <c r="B8065" s="62" t="s">
        <v>57</v>
      </c>
      <c r="C8065" s="63">
        <v>2723.77</v>
      </c>
      <c r="D8065" s="64">
        <v>45877</v>
      </c>
      <c r="E8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66" spans="1:5" x14ac:dyDescent="0.45">
      <c r="A8066" s="61" t="s">
        <v>367</v>
      </c>
      <c r="B8066" s="62" t="s">
        <v>40</v>
      </c>
      <c r="C8066" s="63">
        <v>4068.7</v>
      </c>
      <c r="D8066" s="64">
        <v>44880</v>
      </c>
      <c r="E8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67" spans="1:5" x14ac:dyDescent="0.45">
      <c r="A8067" s="61" t="s">
        <v>367</v>
      </c>
      <c r="B8067" s="62" t="s">
        <v>41</v>
      </c>
      <c r="C8067" s="63">
        <v>4276.01</v>
      </c>
      <c r="D8067" s="64">
        <v>44925</v>
      </c>
      <c r="E8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68" spans="1:5" x14ac:dyDescent="0.45">
      <c r="A8068" s="61" t="s">
        <v>367</v>
      </c>
      <c r="B8068" s="62" t="s">
        <v>42</v>
      </c>
      <c r="C8068" s="63">
        <v>3603.29</v>
      </c>
      <c r="D8068" s="64">
        <v>45140</v>
      </c>
      <c r="E8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69" spans="1:5" x14ac:dyDescent="0.45">
      <c r="A8069" s="61" t="s">
        <v>367</v>
      </c>
      <c r="B8069" s="62" t="s">
        <v>43</v>
      </c>
      <c r="C8069" s="63">
        <v>4557.55</v>
      </c>
      <c r="D8069" s="64">
        <v>45504</v>
      </c>
      <c r="E8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70" spans="1:5" x14ac:dyDescent="0.45">
      <c r="A8070" s="61" t="s">
        <v>367</v>
      </c>
      <c r="B8070" s="62" t="s">
        <v>44</v>
      </c>
      <c r="C8070" s="63">
        <v>4557.55</v>
      </c>
      <c r="D8070" s="64">
        <v>45877</v>
      </c>
      <c r="E8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71" spans="1:5" x14ac:dyDescent="0.45">
      <c r="A8071" s="61" t="s">
        <v>367</v>
      </c>
      <c r="B8071" s="62" t="s">
        <v>45</v>
      </c>
      <c r="C8071" s="63">
        <v>2024.24</v>
      </c>
      <c r="D8071" s="64">
        <v>45412</v>
      </c>
      <c r="E8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72" spans="1:5" x14ac:dyDescent="0.45">
      <c r="A8072" s="61" t="s">
        <v>367</v>
      </c>
      <c r="B8072" s="62" t="s">
        <v>66</v>
      </c>
      <c r="C8072" s="63">
        <v>1448.48</v>
      </c>
      <c r="D8072" s="64">
        <v>44985</v>
      </c>
      <c r="E8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73" spans="1:5" x14ac:dyDescent="0.45">
      <c r="A8073" s="61" t="s">
        <v>367</v>
      </c>
      <c r="B8073" s="62" t="s">
        <v>68</v>
      </c>
      <c r="C8073" s="63">
        <v>3379.34</v>
      </c>
      <c r="D8073" s="64">
        <v>44985</v>
      </c>
      <c r="E8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74" spans="1:5" x14ac:dyDescent="0.45">
      <c r="A8074" s="61" t="s">
        <v>367</v>
      </c>
      <c r="B8074" s="62" t="s">
        <v>70</v>
      </c>
      <c r="C8074" s="63">
        <v>2542.46</v>
      </c>
      <c r="D8074" s="64">
        <v>45127</v>
      </c>
      <c r="E8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75" spans="1:5" x14ac:dyDescent="0.45">
      <c r="A8075" s="61" t="s">
        <v>367</v>
      </c>
      <c r="B8075" s="62" t="s">
        <v>72</v>
      </c>
      <c r="C8075" s="63">
        <v>3983.71</v>
      </c>
      <c r="D8075" s="64">
        <v>45488</v>
      </c>
      <c r="E8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076" spans="1:5" x14ac:dyDescent="0.45">
      <c r="A8076" s="61" t="s">
        <v>367</v>
      </c>
      <c r="B8076" s="62" t="s">
        <v>74</v>
      </c>
      <c r="C8076" s="63">
        <v>4407.8500000000004</v>
      </c>
      <c r="D8076" s="64">
        <v>45853</v>
      </c>
      <c r="E8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77" spans="1:5" x14ac:dyDescent="0.45">
      <c r="A8077" s="61" t="s">
        <v>367</v>
      </c>
      <c r="B8077" s="62" t="s">
        <v>76</v>
      </c>
      <c r="C8077" s="63">
        <v>574.94000000000005</v>
      </c>
      <c r="D8077" s="64">
        <v>45853</v>
      </c>
      <c r="E8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78" spans="1:5" x14ac:dyDescent="0.45">
      <c r="A8078" s="61" t="s">
        <v>367</v>
      </c>
      <c r="B8078" s="62" t="s">
        <v>78</v>
      </c>
      <c r="C8078" s="63">
        <v>546.94000000000005</v>
      </c>
      <c r="D8078" s="64">
        <v>45853</v>
      </c>
      <c r="E8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79" spans="1:5" x14ac:dyDescent="0.45">
      <c r="A8079" s="61" t="s">
        <v>367</v>
      </c>
      <c r="B8079" s="62" t="s">
        <v>80</v>
      </c>
      <c r="C8079" s="63">
        <v>1098.05</v>
      </c>
      <c r="D8079" s="64">
        <v>45541</v>
      </c>
      <c r="E8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0" spans="1:5" x14ac:dyDescent="0.45">
      <c r="A8080" s="61" t="s">
        <v>367</v>
      </c>
      <c r="B8080" s="62" t="s">
        <v>81</v>
      </c>
      <c r="C8080" s="63">
        <v>1381.67</v>
      </c>
      <c r="D8080" s="64">
        <v>45519</v>
      </c>
      <c r="E8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1" spans="1:5" x14ac:dyDescent="0.45">
      <c r="A8081" s="61" t="s">
        <v>367</v>
      </c>
      <c r="B8081" s="62" t="s">
        <v>83</v>
      </c>
      <c r="C8081" s="63">
        <v>1339.56</v>
      </c>
      <c r="D8081" s="64">
        <v>45519</v>
      </c>
      <c r="E8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2" spans="1:5" x14ac:dyDescent="0.45">
      <c r="A8082" s="61" t="s">
        <v>367</v>
      </c>
      <c r="B8082" s="62" t="s">
        <v>85</v>
      </c>
      <c r="C8082" s="63">
        <v>1339.56</v>
      </c>
      <c r="D8082" s="64">
        <v>45877</v>
      </c>
      <c r="E8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83" spans="1:5" x14ac:dyDescent="0.45">
      <c r="A8083" s="61" t="s">
        <v>367</v>
      </c>
      <c r="B8083" s="62" t="s">
        <v>87</v>
      </c>
      <c r="C8083" s="63">
        <v>2039.78</v>
      </c>
      <c r="D8083" s="64">
        <v>45519</v>
      </c>
      <c r="E8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4" spans="1:5" x14ac:dyDescent="0.45">
      <c r="A8084" s="61" t="s">
        <v>367</v>
      </c>
      <c r="B8084" s="62" t="s">
        <v>89</v>
      </c>
      <c r="C8084" s="63">
        <v>1346.39</v>
      </c>
      <c r="D8084" s="64">
        <v>45519</v>
      </c>
      <c r="E8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5" spans="1:5" x14ac:dyDescent="0.45">
      <c r="A8085" s="61" t="s">
        <v>367</v>
      </c>
      <c r="B8085" s="62" t="s">
        <v>91</v>
      </c>
      <c r="C8085" s="63">
        <v>1346.39</v>
      </c>
      <c r="D8085" s="64">
        <v>45762</v>
      </c>
      <c r="E8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6" spans="1:5" x14ac:dyDescent="0.45">
      <c r="A8086" s="61" t="s">
        <v>367</v>
      </c>
      <c r="B8086" s="62" t="s">
        <v>93</v>
      </c>
      <c r="C8086" s="63">
        <v>12803.6</v>
      </c>
      <c r="D8086" s="64">
        <v>45519</v>
      </c>
      <c r="E8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87" spans="1:5" x14ac:dyDescent="0.45">
      <c r="A8087" s="61" t="s">
        <v>367</v>
      </c>
      <c r="B8087" s="62" t="s">
        <v>95</v>
      </c>
      <c r="C8087" s="63">
        <v>172.09</v>
      </c>
      <c r="D8087" s="64">
        <v>45961</v>
      </c>
      <c r="E8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88" spans="1:5" x14ac:dyDescent="0.45">
      <c r="A8088" s="61" t="s">
        <v>368</v>
      </c>
      <c r="B8088" s="62" t="s">
        <v>40</v>
      </c>
      <c r="C8088" s="63">
        <v>12261.45</v>
      </c>
      <c r="D8088" s="64">
        <v>44880</v>
      </c>
      <c r="E8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089" spans="1:5" x14ac:dyDescent="0.45">
      <c r="A8089" s="61" t="s">
        <v>369</v>
      </c>
      <c r="B8089" s="62" t="s">
        <v>47</v>
      </c>
      <c r="C8089" s="63">
        <v>258492.3</v>
      </c>
      <c r="D8089" s="64">
        <v>45519</v>
      </c>
      <c r="E8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0" spans="1:5" x14ac:dyDescent="0.45">
      <c r="A8090" s="61" t="s">
        <v>369</v>
      </c>
      <c r="B8090" s="62" t="s">
        <v>48</v>
      </c>
      <c r="C8090" s="63">
        <v>68238.87</v>
      </c>
      <c r="D8090" s="64">
        <v>45519</v>
      </c>
      <c r="E8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1" spans="1:5" x14ac:dyDescent="0.45">
      <c r="A8091" s="61" t="s">
        <v>369</v>
      </c>
      <c r="B8091" s="62" t="s">
        <v>49</v>
      </c>
      <c r="C8091" s="63">
        <v>249971.20000000001</v>
      </c>
      <c r="D8091" s="64">
        <v>45519</v>
      </c>
      <c r="E8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2" spans="1:5" x14ac:dyDescent="0.45">
      <c r="A8092" s="61" t="s">
        <v>369</v>
      </c>
      <c r="B8092" s="62" t="s">
        <v>50</v>
      </c>
      <c r="C8092" s="63">
        <v>65989.399999999994</v>
      </c>
      <c r="D8092" s="64">
        <v>45519</v>
      </c>
      <c r="E8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3" spans="1:5" x14ac:dyDescent="0.45">
      <c r="A8093" s="61" t="s">
        <v>369</v>
      </c>
      <c r="B8093" s="62" t="s">
        <v>51</v>
      </c>
      <c r="C8093" s="63">
        <v>249971.20000000001</v>
      </c>
      <c r="D8093" s="64">
        <v>45877</v>
      </c>
      <c r="E8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94" spans="1:5" x14ac:dyDescent="0.45">
      <c r="A8094" s="61" t="s">
        <v>369</v>
      </c>
      <c r="B8094" s="62" t="s">
        <v>52</v>
      </c>
      <c r="C8094" s="63">
        <v>65989.399999999994</v>
      </c>
      <c r="D8094" s="64">
        <v>45877</v>
      </c>
      <c r="E8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095" spans="1:5" x14ac:dyDescent="0.45">
      <c r="A8095" s="61" t="s">
        <v>369</v>
      </c>
      <c r="B8095" s="62" t="s">
        <v>53</v>
      </c>
      <c r="C8095" s="63">
        <v>295460.75</v>
      </c>
      <c r="D8095" s="64">
        <v>45519</v>
      </c>
      <c r="E8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6" spans="1:5" x14ac:dyDescent="0.45">
      <c r="A8096" s="61" t="s">
        <v>369</v>
      </c>
      <c r="B8096" s="62" t="s">
        <v>54</v>
      </c>
      <c r="C8096" s="63">
        <v>75110.37</v>
      </c>
      <c r="D8096" s="64">
        <v>45519</v>
      </c>
      <c r="E8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7" spans="1:5" x14ac:dyDescent="0.45">
      <c r="A8097" s="61" t="s">
        <v>369</v>
      </c>
      <c r="B8097" s="62" t="s">
        <v>55</v>
      </c>
      <c r="C8097" s="63">
        <v>231623.94</v>
      </c>
      <c r="D8097" s="64">
        <v>45519</v>
      </c>
      <c r="E8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8" spans="1:5" x14ac:dyDescent="0.45">
      <c r="A8098" s="61" t="s">
        <v>369</v>
      </c>
      <c r="B8098" s="62" t="s">
        <v>56</v>
      </c>
      <c r="C8098" s="63">
        <v>58882.13</v>
      </c>
      <c r="D8098" s="64">
        <v>45519</v>
      </c>
      <c r="E8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099" spans="1:5" x14ac:dyDescent="0.45">
      <c r="A8099" s="61" t="s">
        <v>369</v>
      </c>
      <c r="B8099" s="62" t="s">
        <v>57</v>
      </c>
      <c r="C8099" s="63">
        <v>462880.86</v>
      </c>
      <c r="D8099" s="64">
        <v>45877</v>
      </c>
      <c r="E8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00" spans="1:5" x14ac:dyDescent="0.45">
      <c r="A8100" s="61" t="s">
        <v>369</v>
      </c>
      <c r="B8100" s="62" t="s">
        <v>58</v>
      </c>
      <c r="C8100" s="63">
        <v>117670.97</v>
      </c>
      <c r="D8100" s="64">
        <v>45877</v>
      </c>
      <c r="E8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01" spans="1:5" x14ac:dyDescent="0.45">
      <c r="A8101" s="61" t="s">
        <v>369</v>
      </c>
      <c r="B8101" s="62" t="s">
        <v>40</v>
      </c>
      <c r="C8101" s="63">
        <v>679179.44</v>
      </c>
      <c r="D8101" s="64">
        <v>44880</v>
      </c>
      <c r="E8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02" spans="1:5" x14ac:dyDescent="0.45">
      <c r="A8102" s="61" t="s">
        <v>369</v>
      </c>
      <c r="B8102" s="62" t="s">
        <v>59</v>
      </c>
      <c r="C8102" s="63">
        <v>175774.21</v>
      </c>
      <c r="D8102" s="64">
        <v>44880</v>
      </c>
      <c r="E8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03" spans="1:5" x14ac:dyDescent="0.45">
      <c r="A8103" s="61" t="s">
        <v>369</v>
      </c>
      <c r="B8103" s="62" t="s">
        <v>41</v>
      </c>
      <c r="C8103" s="63">
        <v>713784.48</v>
      </c>
      <c r="D8103" s="64">
        <v>44925</v>
      </c>
      <c r="E8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04" spans="1:5" x14ac:dyDescent="0.45">
      <c r="A8104" s="61" t="s">
        <v>369</v>
      </c>
      <c r="B8104" s="62" t="s">
        <v>60</v>
      </c>
      <c r="C8104" s="63">
        <v>184730.13</v>
      </c>
      <c r="D8104" s="64">
        <v>44925</v>
      </c>
      <c r="E8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05" spans="1:5" x14ac:dyDescent="0.45">
      <c r="A8105" s="61" t="s">
        <v>369</v>
      </c>
      <c r="B8105" s="62" t="s">
        <v>179</v>
      </c>
      <c r="C8105" s="63">
        <v>12886.19</v>
      </c>
      <c r="D8105" s="64">
        <v>45169</v>
      </c>
      <c r="E8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06" spans="1:5" x14ac:dyDescent="0.45">
      <c r="A8106" s="61" t="s">
        <v>369</v>
      </c>
      <c r="B8106" s="62" t="s">
        <v>42</v>
      </c>
      <c r="C8106" s="63">
        <v>612348.04</v>
      </c>
      <c r="D8106" s="64">
        <v>45140</v>
      </c>
      <c r="E8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07" spans="1:5" x14ac:dyDescent="0.45">
      <c r="A8107" s="61" t="s">
        <v>369</v>
      </c>
      <c r="B8107" s="62" t="s">
        <v>61</v>
      </c>
      <c r="C8107" s="63">
        <v>155667.67000000001</v>
      </c>
      <c r="D8107" s="64">
        <v>45140</v>
      </c>
      <c r="E8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08" spans="1:5" x14ac:dyDescent="0.45">
      <c r="A8108" s="61" t="s">
        <v>369</v>
      </c>
      <c r="B8108" s="62" t="s">
        <v>43</v>
      </c>
      <c r="C8108" s="63">
        <v>774516.54</v>
      </c>
      <c r="D8108" s="64">
        <v>45504</v>
      </c>
      <c r="E8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09" spans="1:5" x14ac:dyDescent="0.45">
      <c r="A8109" s="61" t="s">
        <v>369</v>
      </c>
      <c r="B8109" s="62" t="s">
        <v>62</v>
      </c>
      <c r="C8109" s="63">
        <v>94480</v>
      </c>
      <c r="D8109" s="64">
        <v>45504</v>
      </c>
      <c r="E8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10" spans="1:5" x14ac:dyDescent="0.45">
      <c r="A8110" s="61" t="s">
        <v>369</v>
      </c>
      <c r="B8110" s="62" t="s">
        <v>63</v>
      </c>
      <c r="C8110" s="63">
        <v>141557.54999999999</v>
      </c>
      <c r="D8110" s="64">
        <v>45504</v>
      </c>
      <c r="E8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11" spans="1:5" x14ac:dyDescent="0.45">
      <c r="A8111" s="61" t="s">
        <v>369</v>
      </c>
      <c r="B8111" s="62" t="s">
        <v>44</v>
      </c>
      <c r="C8111" s="63">
        <v>774516.54</v>
      </c>
      <c r="D8111" s="64">
        <v>45877</v>
      </c>
      <c r="E8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12" spans="1:5" x14ac:dyDescent="0.45">
      <c r="A8112" s="61" t="s">
        <v>369</v>
      </c>
      <c r="B8112" s="62" t="s">
        <v>64</v>
      </c>
      <c r="C8112" s="63">
        <v>196893.23</v>
      </c>
      <c r="D8112" s="64">
        <v>45877</v>
      </c>
      <c r="E8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13" spans="1:5" x14ac:dyDescent="0.45">
      <c r="A8113" s="61" t="s">
        <v>369</v>
      </c>
      <c r="B8113" s="62" t="s">
        <v>45</v>
      </c>
      <c r="C8113" s="63">
        <v>344002.13</v>
      </c>
      <c r="D8113" s="64">
        <v>45412</v>
      </c>
      <c r="E8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14" spans="1:5" x14ac:dyDescent="0.45">
      <c r="A8114" s="61" t="s">
        <v>369</v>
      </c>
      <c r="B8114" s="62" t="s">
        <v>65</v>
      </c>
      <c r="C8114" s="63">
        <v>87450.29</v>
      </c>
      <c r="D8114" s="64">
        <v>45412</v>
      </c>
      <c r="E8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15" spans="1:5" x14ac:dyDescent="0.45">
      <c r="A8115" s="61" t="s">
        <v>369</v>
      </c>
      <c r="B8115" s="62" t="s">
        <v>66</v>
      </c>
      <c r="C8115" s="63">
        <v>254266.23</v>
      </c>
      <c r="D8115" s="64">
        <v>44985</v>
      </c>
      <c r="E8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16" spans="1:5" x14ac:dyDescent="0.45">
      <c r="A8116" s="61" t="s">
        <v>369</v>
      </c>
      <c r="B8116" s="62" t="s">
        <v>67</v>
      </c>
      <c r="C8116" s="63">
        <v>62576.75</v>
      </c>
      <c r="D8116" s="64">
        <v>44985</v>
      </c>
      <c r="E8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17" spans="1:5" x14ac:dyDescent="0.45">
      <c r="A8117" s="61" t="s">
        <v>369</v>
      </c>
      <c r="B8117" s="62" t="s">
        <v>68</v>
      </c>
      <c r="C8117" s="63">
        <v>593208.23</v>
      </c>
      <c r="D8117" s="64">
        <v>44985</v>
      </c>
      <c r="E8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18" spans="1:5" x14ac:dyDescent="0.45">
      <c r="A8118" s="61" t="s">
        <v>369</v>
      </c>
      <c r="B8118" s="62" t="s">
        <v>69</v>
      </c>
      <c r="C8118" s="63">
        <v>145992.82</v>
      </c>
      <c r="D8118" s="64">
        <v>44985</v>
      </c>
      <c r="E8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19" spans="1:5" x14ac:dyDescent="0.45">
      <c r="A8119" s="61" t="s">
        <v>369</v>
      </c>
      <c r="B8119" s="62" t="s">
        <v>70</v>
      </c>
      <c r="C8119" s="63">
        <v>446303.22</v>
      </c>
      <c r="D8119" s="64">
        <v>45127</v>
      </c>
      <c r="E8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20" spans="1:5" x14ac:dyDescent="0.45">
      <c r="A8120" s="61" t="s">
        <v>369</v>
      </c>
      <c r="B8120" s="62" t="s">
        <v>71</v>
      </c>
      <c r="C8120" s="63">
        <v>109838.44</v>
      </c>
      <c r="D8120" s="64">
        <v>45127</v>
      </c>
      <c r="E8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21" spans="1:5" x14ac:dyDescent="0.45">
      <c r="A8121" s="61" t="s">
        <v>369</v>
      </c>
      <c r="B8121" s="62" t="s">
        <v>72</v>
      </c>
      <c r="C8121" s="63">
        <v>699299.19</v>
      </c>
      <c r="D8121" s="64">
        <v>45488</v>
      </c>
      <c r="E8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22" spans="1:5" x14ac:dyDescent="0.45">
      <c r="A8122" s="61" t="s">
        <v>369</v>
      </c>
      <c r="B8122" s="62" t="s">
        <v>73</v>
      </c>
      <c r="C8122" s="63">
        <v>172102.57</v>
      </c>
      <c r="D8122" s="64">
        <v>45488</v>
      </c>
      <c r="E8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23" spans="1:5" x14ac:dyDescent="0.45">
      <c r="A8123" s="61" t="s">
        <v>369</v>
      </c>
      <c r="B8123" s="62" t="s">
        <v>74</v>
      </c>
      <c r="C8123" s="63">
        <v>773751.74</v>
      </c>
      <c r="D8123" s="64">
        <v>45853</v>
      </c>
      <c r="E8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4" spans="1:5" x14ac:dyDescent="0.45">
      <c r="A8124" s="61" t="s">
        <v>369</v>
      </c>
      <c r="B8124" s="62" t="s">
        <v>75</v>
      </c>
      <c r="C8124" s="63">
        <v>190425.88</v>
      </c>
      <c r="D8124" s="64">
        <v>45853</v>
      </c>
      <c r="E8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5" spans="1:5" x14ac:dyDescent="0.45">
      <c r="A8125" s="61" t="s">
        <v>369</v>
      </c>
      <c r="B8125" s="62" t="s">
        <v>76</v>
      </c>
      <c r="C8125" s="63">
        <v>97705.89</v>
      </c>
      <c r="D8125" s="64">
        <v>45853</v>
      </c>
      <c r="E8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6" spans="1:5" x14ac:dyDescent="0.45">
      <c r="A8126" s="61" t="s">
        <v>369</v>
      </c>
      <c r="B8126" s="62" t="s">
        <v>77</v>
      </c>
      <c r="C8126" s="63">
        <v>24838.240000000002</v>
      </c>
      <c r="D8126" s="64">
        <v>45853</v>
      </c>
      <c r="E8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7" spans="1:5" x14ac:dyDescent="0.45">
      <c r="A8127" s="61" t="s">
        <v>369</v>
      </c>
      <c r="B8127" s="62" t="s">
        <v>78</v>
      </c>
      <c r="C8127" s="63">
        <v>92948.12</v>
      </c>
      <c r="D8127" s="64">
        <v>45853</v>
      </c>
      <c r="E8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8" spans="1:5" x14ac:dyDescent="0.45">
      <c r="A8128" s="61" t="s">
        <v>369</v>
      </c>
      <c r="B8128" s="62" t="s">
        <v>79</v>
      </c>
      <c r="C8128" s="63">
        <v>23628.75</v>
      </c>
      <c r="D8128" s="64">
        <v>45853</v>
      </c>
      <c r="E8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29" spans="1:5" x14ac:dyDescent="0.45">
      <c r="A8129" s="61" t="s">
        <v>369</v>
      </c>
      <c r="B8129" s="62" t="s">
        <v>80</v>
      </c>
      <c r="C8129" s="63">
        <v>240188.2</v>
      </c>
      <c r="D8129" s="64">
        <v>45541</v>
      </c>
      <c r="E8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0" spans="1:5" x14ac:dyDescent="0.45">
      <c r="A8130" s="61" t="s">
        <v>369</v>
      </c>
      <c r="B8130" s="62" t="s">
        <v>81</v>
      </c>
      <c r="C8130" s="63">
        <v>234802.5</v>
      </c>
      <c r="D8130" s="64">
        <v>45519</v>
      </c>
      <c r="E8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1" spans="1:5" x14ac:dyDescent="0.45">
      <c r="A8131" s="61" t="s">
        <v>369</v>
      </c>
      <c r="B8131" s="62" t="s">
        <v>82</v>
      </c>
      <c r="C8131" s="63">
        <v>61985.04</v>
      </c>
      <c r="D8131" s="64">
        <v>45519</v>
      </c>
      <c r="E8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2" spans="1:5" x14ac:dyDescent="0.45">
      <c r="A8132" s="61" t="s">
        <v>369</v>
      </c>
      <c r="B8132" s="62" t="s">
        <v>83</v>
      </c>
      <c r="C8132" s="63">
        <v>227646.38</v>
      </c>
      <c r="D8132" s="64">
        <v>45519</v>
      </c>
      <c r="E8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3" spans="1:5" x14ac:dyDescent="0.45">
      <c r="A8133" s="61" t="s">
        <v>369</v>
      </c>
      <c r="B8133" s="62" t="s">
        <v>84</v>
      </c>
      <c r="C8133" s="63">
        <v>60095.91</v>
      </c>
      <c r="D8133" s="64">
        <v>45519</v>
      </c>
      <c r="E8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4" spans="1:5" x14ac:dyDescent="0.45">
      <c r="A8134" s="61" t="s">
        <v>369</v>
      </c>
      <c r="B8134" s="62" t="s">
        <v>85</v>
      </c>
      <c r="C8134" s="63">
        <v>227646.38</v>
      </c>
      <c r="D8134" s="64">
        <v>45877</v>
      </c>
      <c r="E8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35" spans="1:5" x14ac:dyDescent="0.45">
      <c r="A8135" s="61" t="s">
        <v>369</v>
      </c>
      <c r="B8135" s="62" t="s">
        <v>86</v>
      </c>
      <c r="C8135" s="63">
        <v>60095.91</v>
      </c>
      <c r="D8135" s="64">
        <v>45877</v>
      </c>
      <c r="E8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36" spans="1:5" x14ac:dyDescent="0.45">
      <c r="A8136" s="61" t="s">
        <v>369</v>
      </c>
      <c r="B8136" s="62" t="s">
        <v>87</v>
      </c>
      <c r="C8136" s="63">
        <v>346643.25</v>
      </c>
      <c r="D8136" s="64">
        <v>45519</v>
      </c>
      <c r="E8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7" spans="1:5" x14ac:dyDescent="0.45">
      <c r="A8137" s="61" t="s">
        <v>369</v>
      </c>
      <c r="B8137" s="62" t="s">
        <v>88</v>
      </c>
      <c r="C8137" s="63">
        <v>88121.69</v>
      </c>
      <c r="D8137" s="64">
        <v>45519</v>
      </c>
      <c r="E8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8" spans="1:5" x14ac:dyDescent="0.45">
      <c r="A8138" s="61" t="s">
        <v>369</v>
      </c>
      <c r="B8138" s="62" t="s">
        <v>89</v>
      </c>
      <c r="C8138" s="63">
        <v>228807.7</v>
      </c>
      <c r="D8138" s="64">
        <v>45519</v>
      </c>
      <c r="E8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39" spans="1:5" x14ac:dyDescent="0.45">
      <c r="A8139" s="61" t="s">
        <v>369</v>
      </c>
      <c r="B8139" s="62" t="s">
        <v>90</v>
      </c>
      <c r="C8139" s="63">
        <v>58166.21</v>
      </c>
      <c r="D8139" s="64">
        <v>45519</v>
      </c>
      <c r="E8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0" spans="1:5" x14ac:dyDescent="0.45">
      <c r="A8140" s="61" t="s">
        <v>369</v>
      </c>
      <c r="B8140" s="62" t="s">
        <v>91</v>
      </c>
      <c r="C8140" s="63">
        <v>228807.7</v>
      </c>
      <c r="D8140" s="64">
        <v>45762</v>
      </c>
      <c r="E8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1" spans="1:5" x14ac:dyDescent="0.45">
      <c r="A8141" s="61" t="s">
        <v>369</v>
      </c>
      <c r="B8141" s="62" t="s">
        <v>92</v>
      </c>
      <c r="C8141" s="63">
        <v>58166.21</v>
      </c>
      <c r="D8141" s="64">
        <v>45762</v>
      </c>
      <c r="E8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2" spans="1:5" x14ac:dyDescent="0.45">
      <c r="A8142" s="61" t="s">
        <v>369</v>
      </c>
      <c r="B8142" s="62" t="s">
        <v>93</v>
      </c>
      <c r="C8142" s="63">
        <v>2175862.09</v>
      </c>
      <c r="D8142" s="64">
        <v>45519</v>
      </c>
      <c r="E8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3" spans="1:5" x14ac:dyDescent="0.45">
      <c r="A8143" s="61" t="s">
        <v>369</v>
      </c>
      <c r="B8143" s="62" t="s">
        <v>94</v>
      </c>
      <c r="C8143" s="63">
        <v>553135.41</v>
      </c>
      <c r="D8143" s="64">
        <v>45519</v>
      </c>
      <c r="E8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4" spans="1:5" x14ac:dyDescent="0.45">
      <c r="A8144" s="61" t="s">
        <v>369</v>
      </c>
      <c r="B8144" s="62" t="s">
        <v>95</v>
      </c>
      <c r="C8144" s="63">
        <v>29245.46</v>
      </c>
      <c r="D8144" s="64">
        <v>45961</v>
      </c>
      <c r="E8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45" spans="1:5" x14ac:dyDescent="0.45">
      <c r="A8145" s="61" t="s">
        <v>369</v>
      </c>
      <c r="B8145" s="62" t="s">
        <v>96</v>
      </c>
      <c r="C8145" s="63">
        <v>7434.62</v>
      </c>
      <c r="D8145" s="64">
        <v>45961</v>
      </c>
      <c r="E8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46" spans="1:5" x14ac:dyDescent="0.45">
      <c r="A8146" s="61" t="s">
        <v>370</v>
      </c>
      <c r="B8146" s="62" t="s">
        <v>47</v>
      </c>
      <c r="C8146" s="63">
        <v>16628.93</v>
      </c>
      <c r="D8146" s="64">
        <v>45519</v>
      </c>
      <c r="E8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7" spans="1:5" x14ac:dyDescent="0.45">
      <c r="A8147" s="61" t="s">
        <v>370</v>
      </c>
      <c r="B8147" s="62" t="s">
        <v>49</v>
      </c>
      <c r="C8147" s="63">
        <v>16080.76</v>
      </c>
      <c r="D8147" s="64">
        <v>45519</v>
      </c>
      <c r="E8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48" spans="1:5" x14ac:dyDescent="0.45">
      <c r="A8148" s="61" t="s">
        <v>370</v>
      </c>
      <c r="B8148" s="62" t="s">
        <v>51</v>
      </c>
      <c r="C8148" s="63">
        <v>16080.76</v>
      </c>
      <c r="D8148" s="64">
        <v>45877</v>
      </c>
      <c r="E8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49" spans="1:5" x14ac:dyDescent="0.45">
      <c r="A8149" s="61" t="s">
        <v>370</v>
      </c>
      <c r="B8149" s="62" t="s">
        <v>53</v>
      </c>
      <c r="C8149" s="63">
        <v>19007.12</v>
      </c>
      <c r="D8149" s="64">
        <v>45519</v>
      </c>
      <c r="E8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50" spans="1:5" x14ac:dyDescent="0.45">
      <c r="A8150" s="61" t="s">
        <v>370</v>
      </c>
      <c r="B8150" s="62" t="s">
        <v>55</v>
      </c>
      <c r="C8150" s="63">
        <v>14900.47</v>
      </c>
      <c r="D8150" s="64">
        <v>45519</v>
      </c>
      <c r="E8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51" spans="1:5" x14ac:dyDescent="0.45">
      <c r="A8151" s="61" t="s">
        <v>370</v>
      </c>
      <c r="B8151" s="62" t="s">
        <v>57</v>
      </c>
      <c r="C8151" s="63">
        <v>29777.33</v>
      </c>
      <c r="D8151" s="64">
        <v>45877</v>
      </c>
      <c r="E8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52" spans="1:5" x14ac:dyDescent="0.45">
      <c r="A8152" s="61" t="s">
        <v>370</v>
      </c>
      <c r="B8152" s="62" t="s">
        <v>40</v>
      </c>
      <c r="C8152" s="63">
        <v>44480.7</v>
      </c>
      <c r="D8152" s="64">
        <v>44880</v>
      </c>
      <c r="E8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53" spans="1:5" x14ac:dyDescent="0.45">
      <c r="A8153" s="61" t="s">
        <v>370</v>
      </c>
      <c r="B8153" s="62" t="s">
        <v>41</v>
      </c>
      <c r="C8153" s="63">
        <v>46747.05</v>
      </c>
      <c r="D8153" s="64">
        <v>44925</v>
      </c>
      <c r="E8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54" spans="1:5" x14ac:dyDescent="0.45">
      <c r="A8154" s="61" t="s">
        <v>370</v>
      </c>
      <c r="B8154" s="62" t="s">
        <v>42</v>
      </c>
      <c r="C8154" s="63">
        <v>39392.629999999997</v>
      </c>
      <c r="D8154" s="64">
        <v>45140</v>
      </c>
      <c r="E8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55" spans="1:5" x14ac:dyDescent="0.45">
      <c r="A8155" s="61" t="s">
        <v>370</v>
      </c>
      <c r="B8155" s="62" t="s">
        <v>43</v>
      </c>
      <c r="C8155" s="63">
        <v>49825</v>
      </c>
      <c r="D8155" s="64">
        <v>45504</v>
      </c>
      <c r="E8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56" spans="1:5" x14ac:dyDescent="0.45">
      <c r="A8156" s="61" t="s">
        <v>370</v>
      </c>
      <c r="B8156" s="62" t="s">
        <v>44</v>
      </c>
      <c r="C8156" s="63">
        <v>49825</v>
      </c>
      <c r="D8156" s="64">
        <v>45877</v>
      </c>
      <c r="E8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57" spans="1:5" x14ac:dyDescent="0.45">
      <c r="A8157" s="61" t="s">
        <v>370</v>
      </c>
      <c r="B8157" s="62" t="s">
        <v>45</v>
      </c>
      <c r="C8157" s="63">
        <v>22129.81</v>
      </c>
      <c r="D8157" s="64">
        <v>45412</v>
      </c>
      <c r="E8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58" spans="1:5" x14ac:dyDescent="0.45">
      <c r="A8158" s="61" t="s">
        <v>370</v>
      </c>
      <c r="B8158" s="62" t="s">
        <v>66</v>
      </c>
      <c r="C8158" s="63">
        <v>15835.42</v>
      </c>
      <c r="D8158" s="64">
        <v>44985</v>
      </c>
      <c r="E8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59" spans="1:5" x14ac:dyDescent="0.45">
      <c r="A8159" s="61" t="s">
        <v>370</v>
      </c>
      <c r="B8159" s="62" t="s">
        <v>68</v>
      </c>
      <c r="C8159" s="63">
        <v>36944.35</v>
      </c>
      <c r="D8159" s="64">
        <v>44985</v>
      </c>
      <c r="E8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60" spans="1:5" x14ac:dyDescent="0.45">
      <c r="A8160" s="61" t="s">
        <v>370</v>
      </c>
      <c r="B8160" s="62" t="s">
        <v>70</v>
      </c>
      <c r="C8160" s="63">
        <v>27795.27</v>
      </c>
      <c r="D8160" s="64">
        <v>45127</v>
      </c>
      <c r="E8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61" spans="1:5" x14ac:dyDescent="0.45">
      <c r="A8161" s="61" t="s">
        <v>370</v>
      </c>
      <c r="B8161" s="62" t="s">
        <v>72</v>
      </c>
      <c r="C8161" s="63">
        <v>43551.57</v>
      </c>
      <c r="D8161" s="64">
        <v>45488</v>
      </c>
      <c r="E8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62" spans="1:5" x14ac:dyDescent="0.45">
      <c r="A8162" s="61" t="s">
        <v>370</v>
      </c>
      <c r="B8162" s="62" t="s">
        <v>74</v>
      </c>
      <c r="C8162" s="63">
        <v>48188.4</v>
      </c>
      <c r="D8162" s="64">
        <v>45853</v>
      </c>
      <c r="E8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3" spans="1:5" x14ac:dyDescent="0.45">
      <c r="A8163" s="61" t="s">
        <v>370</v>
      </c>
      <c r="B8163" s="62" t="s">
        <v>76</v>
      </c>
      <c r="C8163" s="63">
        <v>6285.46</v>
      </c>
      <c r="D8163" s="64">
        <v>45853</v>
      </c>
      <c r="E8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4" spans="1:5" x14ac:dyDescent="0.45">
      <c r="A8164" s="61" t="s">
        <v>370</v>
      </c>
      <c r="B8164" s="62" t="s">
        <v>78</v>
      </c>
      <c r="C8164" s="63">
        <v>5979.39</v>
      </c>
      <c r="D8164" s="64">
        <v>45853</v>
      </c>
      <c r="E8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5" spans="1:5" x14ac:dyDescent="0.45">
      <c r="A8165" s="61" t="s">
        <v>370</v>
      </c>
      <c r="B8165" s="62" t="s">
        <v>80</v>
      </c>
      <c r="C8165" s="63">
        <v>12004.31</v>
      </c>
      <c r="D8165" s="64">
        <v>45541</v>
      </c>
      <c r="E8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6" spans="1:5" x14ac:dyDescent="0.45">
      <c r="A8166" s="61" t="s">
        <v>370</v>
      </c>
      <c r="B8166" s="62" t="s">
        <v>81</v>
      </c>
      <c r="C8166" s="63">
        <v>15104.95</v>
      </c>
      <c r="D8166" s="64">
        <v>45519</v>
      </c>
      <c r="E8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7" spans="1:5" x14ac:dyDescent="0.45">
      <c r="A8167" s="61" t="s">
        <v>370</v>
      </c>
      <c r="B8167" s="62" t="s">
        <v>83</v>
      </c>
      <c r="C8167" s="63">
        <v>14644.59</v>
      </c>
      <c r="D8167" s="64">
        <v>45519</v>
      </c>
      <c r="E8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68" spans="1:5" x14ac:dyDescent="0.45">
      <c r="A8168" s="61" t="s">
        <v>370</v>
      </c>
      <c r="B8168" s="62" t="s">
        <v>85</v>
      </c>
      <c r="C8168" s="63">
        <v>14644.59</v>
      </c>
      <c r="D8168" s="64">
        <v>45877</v>
      </c>
      <c r="E8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69" spans="1:5" x14ac:dyDescent="0.45">
      <c r="A8169" s="61" t="s">
        <v>370</v>
      </c>
      <c r="B8169" s="62" t="s">
        <v>87</v>
      </c>
      <c r="C8169" s="63">
        <v>22299.72</v>
      </c>
      <c r="D8169" s="64">
        <v>45519</v>
      </c>
      <c r="E8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0" spans="1:5" x14ac:dyDescent="0.45">
      <c r="A8170" s="61" t="s">
        <v>370</v>
      </c>
      <c r="B8170" s="62" t="s">
        <v>89</v>
      </c>
      <c r="C8170" s="63">
        <v>14719.3</v>
      </c>
      <c r="D8170" s="64">
        <v>45519</v>
      </c>
      <c r="E8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1" spans="1:5" x14ac:dyDescent="0.45">
      <c r="A8171" s="61" t="s">
        <v>370</v>
      </c>
      <c r="B8171" s="62" t="s">
        <v>91</v>
      </c>
      <c r="C8171" s="63">
        <v>14719.3</v>
      </c>
      <c r="D8171" s="64">
        <v>45762</v>
      </c>
      <c r="E8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2" spans="1:5" x14ac:dyDescent="0.45">
      <c r="A8172" s="61" t="s">
        <v>370</v>
      </c>
      <c r="B8172" s="62" t="s">
        <v>93</v>
      </c>
      <c r="C8172" s="63">
        <v>139974.18</v>
      </c>
      <c r="D8172" s="64">
        <v>45519</v>
      </c>
      <c r="E8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3" spans="1:5" x14ac:dyDescent="0.45">
      <c r="A8173" s="61" t="s">
        <v>370</v>
      </c>
      <c r="B8173" s="62" t="s">
        <v>95</v>
      </c>
      <c r="C8173" s="63">
        <v>1881.37</v>
      </c>
      <c r="D8173" s="64">
        <v>45961</v>
      </c>
      <c r="E8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74" spans="1:5" x14ac:dyDescent="0.45">
      <c r="A8174" s="61" t="s">
        <v>371</v>
      </c>
      <c r="B8174" s="62" t="s">
        <v>47</v>
      </c>
      <c r="C8174" s="63">
        <v>2382.27</v>
      </c>
      <c r="D8174" s="64">
        <v>45519</v>
      </c>
      <c r="E8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5" spans="1:5" x14ac:dyDescent="0.45">
      <c r="A8175" s="61" t="s">
        <v>371</v>
      </c>
      <c r="B8175" s="62" t="s">
        <v>49</v>
      </c>
      <c r="C8175" s="63">
        <v>2303.7399999999998</v>
      </c>
      <c r="D8175" s="64">
        <v>45519</v>
      </c>
      <c r="E8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6" spans="1:5" x14ac:dyDescent="0.45">
      <c r="A8176" s="61" t="s">
        <v>371</v>
      </c>
      <c r="B8176" s="62" t="s">
        <v>51</v>
      </c>
      <c r="C8176" s="63">
        <v>2303.7399999999998</v>
      </c>
      <c r="D8176" s="64">
        <v>45877</v>
      </c>
      <c r="E8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77" spans="1:5" x14ac:dyDescent="0.45">
      <c r="A8177" s="61" t="s">
        <v>371</v>
      </c>
      <c r="B8177" s="62" t="s">
        <v>53</v>
      </c>
      <c r="C8177" s="63">
        <v>2722.97</v>
      </c>
      <c r="D8177" s="64">
        <v>45519</v>
      </c>
      <c r="E8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8" spans="1:5" x14ac:dyDescent="0.45">
      <c r="A8178" s="61" t="s">
        <v>371</v>
      </c>
      <c r="B8178" s="62" t="s">
        <v>55</v>
      </c>
      <c r="C8178" s="63">
        <v>2134.65</v>
      </c>
      <c r="D8178" s="64">
        <v>45519</v>
      </c>
      <c r="E8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79" spans="1:5" x14ac:dyDescent="0.45">
      <c r="A8179" s="61" t="s">
        <v>371</v>
      </c>
      <c r="B8179" s="62" t="s">
        <v>57</v>
      </c>
      <c r="C8179" s="63">
        <v>4265.92</v>
      </c>
      <c r="D8179" s="64">
        <v>45877</v>
      </c>
      <c r="E8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80" spans="1:5" x14ac:dyDescent="0.45">
      <c r="A8180" s="61" t="s">
        <v>371</v>
      </c>
      <c r="B8180" s="62" t="s">
        <v>40</v>
      </c>
      <c r="C8180" s="63">
        <v>6372.33</v>
      </c>
      <c r="D8180" s="64">
        <v>44880</v>
      </c>
      <c r="E8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81" spans="1:5" x14ac:dyDescent="0.45">
      <c r="A8181" s="61" t="s">
        <v>371</v>
      </c>
      <c r="B8181" s="62" t="s">
        <v>41</v>
      </c>
      <c r="C8181" s="63">
        <v>6697.01</v>
      </c>
      <c r="D8181" s="64">
        <v>44925</v>
      </c>
      <c r="E8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82" spans="1:5" x14ac:dyDescent="0.45">
      <c r="A8182" s="61" t="s">
        <v>371</v>
      </c>
      <c r="B8182" s="62" t="s">
        <v>42</v>
      </c>
      <c r="C8182" s="63">
        <v>5643.41</v>
      </c>
      <c r="D8182" s="64">
        <v>45140</v>
      </c>
      <c r="E8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83" spans="1:5" x14ac:dyDescent="0.45">
      <c r="A8183" s="61" t="s">
        <v>371</v>
      </c>
      <c r="B8183" s="62" t="s">
        <v>43</v>
      </c>
      <c r="C8183" s="63">
        <v>7137.96</v>
      </c>
      <c r="D8183" s="64">
        <v>45504</v>
      </c>
      <c r="E8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84" spans="1:5" x14ac:dyDescent="0.45">
      <c r="A8184" s="61" t="s">
        <v>371</v>
      </c>
      <c r="B8184" s="62" t="s">
        <v>44</v>
      </c>
      <c r="C8184" s="63">
        <v>7137.96</v>
      </c>
      <c r="D8184" s="64">
        <v>45877</v>
      </c>
      <c r="E8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85" spans="1:5" x14ac:dyDescent="0.45">
      <c r="A8185" s="61" t="s">
        <v>371</v>
      </c>
      <c r="B8185" s="62" t="s">
        <v>45</v>
      </c>
      <c r="C8185" s="63">
        <v>3170.33</v>
      </c>
      <c r="D8185" s="64">
        <v>45412</v>
      </c>
      <c r="E8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86" spans="1:5" x14ac:dyDescent="0.45">
      <c r="A8186" s="61" t="s">
        <v>371</v>
      </c>
      <c r="B8186" s="62" t="s">
        <v>66</v>
      </c>
      <c r="C8186" s="63">
        <v>2268.59</v>
      </c>
      <c r="D8186" s="64">
        <v>44985</v>
      </c>
      <c r="E8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87" spans="1:5" x14ac:dyDescent="0.45">
      <c r="A8187" s="61" t="s">
        <v>371</v>
      </c>
      <c r="B8187" s="62" t="s">
        <v>68</v>
      </c>
      <c r="C8187" s="63">
        <v>5292.67</v>
      </c>
      <c r="D8187" s="64">
        <v>44985</v>
      </c>
      <c r="E8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188" spans="1:5" x14ac:dyDescent="0.45">
      <c r="A8188" s="61" t="s">
        <v>371</v>
      </c>
      <c r="B8188" s="62" t="s">
        <v>70</v>
      </c>
      <c r="C8188" s="63">
        <v>3981.97</v>
      </c>
      <c r="D8188" s="64">
        <v>45140</v>
      </c>
      <c r="E8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89" spans="1:5" x14ac:dyDescent="0.45">
      <c r="A8189" s="61" t="s">
        <v>371</v>
      </c>
      <c r="B8189" s="62" t="s">
        <v>72</v>
      </c>
      <c r="C8189" s="63">
        <v>6239.23</v>
      </c>
      <c r="D8189" s="64">
        <v>45488</v>
      </c>
      <c r="E8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190" spans="1:5" x14ac:dyDescent="0.45">
      <c r="A8190" s="61" t="s">
        <v>371</v>
      </c>
      <c r="B8190" s="62" t="s">
        <v>74</v>
      </c>
      <c r="C8190" s="63">
        <v>6903.5</v>
      </c>
      <c r="D8190" s="64">
        <v>45853</v>
      </c>
      <c r="E8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1" spans="1:5" x14ac:dyDescent="0.45">
      <c r="A8191" s="61" t="s">
        <v>371</v>
      </c>
      <c r="B8191" s="62" t="s">
        <v>80</v>
      </c>
      <c r="C8191" s="63">
        <v>1719.74</v>
      </c>
      <c r="D8191" s="64">
        <v>45541</v>
      </c>
      <c r="E8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2" spans="1:5" x14ac:dyDescent="0.45">
      <c r="A8192" s="61" t="s">
        <v>371</v>
      </c>
      <c r="B8192" s="62" t="s">
        <v>81</v>
      </c>
      <c r="C8192" s="63">
        <v>2163.94</v>
      </c>
      <c r="D8192" s="64">
        <v>45519</v>
      </c>
      <c r="E8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3" spans="1:5" x14ac:dyDescent="0.45">
      <c r="A8193" s="61" t="s">
        <v>371</v>
      </c>
      <c r="B8193" s="62" t="s">
        <v>83</v>
      </c>
      <c r="C8193" s="63">
        <v>2097.9899999999998</v>
      </c>
      <c r="D8193" s="64">
        <v>45519</v>
      </c>
      <c r="E8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4" spans="1:5" x14ac:dyDescent="0.45">
      <c r="A8194" s="61" t="s">
        <v>371</v>
      </c>
      <c r="B8194" s="62" t="s">
        <v>85</v>
      </c>
      <c r="C8194" s="63">
        <v>2097.9899999999998</v>
      </c>
      <c r="D8194" s="64">
        <v>45877</v>
      </c>
      <c r="E8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195" spans="1:5" x14ac:dyDescent="0.45">
      <c r="A8195" s="61" t="s">
        <v>371</v>
      </c>
      <c r="B8195" s="62" t="s">
        <v>87</v>
      </c>
      <c r="C8195" s="63">
        <v>3194.67</v>
      </c>
      <c r="D8195" s="64">
        <v>45519</v>
      </c>
      <c r="E8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6" spans="1:5" x14ac:dyDescent="0.45">
      <c r="A8196" s="61" t="s">
        <v>371</v>
      </c>
      <c r="B8196" s="62" t="s">
        <v>89</v>
      </c>
      <c r="C8196" s="63">
        <v>2108.6999999999998</v>
      </c>
      <c r="D8196" s="64">
        <v>45519</v>
      </c>
      <c r="E8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7" spans="1:5" x14ac:dyDescent="0.45">
      <c r="A8197" s="61" t="s">
        <v>371</v>
      </c>
      <c r="B8197" s="62" t="s">
        <v>91</v>
      </c>
      <c r="C8197" s="63">
        <v>2108.6999999999998</v>
      </c>
      <c r="D8197" s="64">
        <v>45762</v>
      </c>
      <c r="E8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8" spans="1:5" x14ac:dyDescent="0.45">
      <c r="A8198" s="61" t="s">
        <v>371</v>
      </c>
      <c r="B8198" s="62" t="s">
        <v>93</v>
      </c>
      <c r="C8198" s="63">
        <v>20052.79</v>
      </c>
      <c r="D8198" s="64">
        <v>45519</v>
      </c>
      <c r="E8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199" spans="1:5" x14ac:dyDescent="0.45">
      <c r="A8199" s="61" t="s">
        <v>371</v>
      </c>
      <c r="B8199" s="62" t="s">
        <v>95</v>
      </c>
      <c r="C8199" s="63">
        <v>269.52999999999997</v>
      </c>
      <c r="D8199" s="64">
        <v>45961</v>
      </c>
      <c r="E8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00" spans="1:5" x14ac:dyDescent="0.45">
      <c r="A8200" s="61" t="s">
        <v>372</v>
      </c>
      <c r="B8200" s="62" t="s">
        <v>47</v>
      </c>
      <c r="C8200" s="63">
        <v>8844.59</v>
      </c>
      <c r="D8200" s="64">
        <v>45519</v>
      </c>
      <c r="E8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01" spans="1:5" x14ac:dyDescent="0.45">
      <c r="A8201" s="61" t="s">
        <v>372</v>
      </c>
      <c r="B8201" s="62" t="s">
        <v>49</v>
      </c>
      <c r="C8201" s="63">
        <v>8553.0300000000007</v>
      </c>
      <c r="D8201" s="64">
        <v>45519</v>
      </c>
      <c r="E8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02" spans="1:5" x14ac:dyDescent="0.45">
      <c r="A8202" s="61" t="s">
        <v>372</v>
      </c>
      <c r="B8202" s="62" t="s">
        <v>51</v>
      </c>
      <c r="C8202" s="63">
        <v>8553.0300000000007</v>
      </c>
      <c r="D8202" s="64">
        <v>45877</v>
      </c>
      <c r="E8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03" spans="1:5" x14ac:dyDescent="0.45">
      <c r="A8203" s="61" t="s">
        <v>372</v>
      </c>
      <c r="B8203" s="62" t="s">
        <v>53</v>
      </c>
      <c r="C8203" s="63">
        <v>10109.5</v>
      </c>
      <c r="D8203" s="64">
        <v>45519</v>
      </c>
      <c r="E8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04" spans="1:5" x14ac:dyDescent="0.45">
      <c r="A8204" s="61" t="s">
        <v>372</v>
      </c>
      <c r="B8204" s="62" t="s">
        <v>55</v>
      </c>
      <c r="C8204" s="63">
        <v>7925.26</v>
      </c>
      <c r="D8204" s="64">
        <v>45519</v>
      </c>
      <c r="E8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05" spans="1:5" x14ac:dyDescent="0.45">
      <c r="A8205" s="61" t="s">
        <v>372</v>
      </c>
      <c r="B8205" s="62" t="s">
        <v>57</v>
      </c>
      <c r="C8205" s="63">
        <v>15837.96</v>
      </c>
      <c r="D8205" s="64">
        <v>45877</v>
      </c>
      <c r="E8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06" spans="1:5" x14ac:dyDescent="0.45">
      <c r="A8206" s="61" t="s">
        <v>372</v>
      </c>
      <c r="B8206" s="62" t="s">
        <v>40</v>
      </c>
      <c r="C8206" s="63">
        <v>23658.38</v>
      </c>
      <c r="D8206" s="64">
        <v>44880</v>
      </c>
      <c r="E8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07" spans="1:5" x14ac:dyDescent="0.45">
      <c r="A8207" s="61" t="s">
        <v>372</v>
      </c>
      <c r="B8207" s="62" t="s">
        <v>41</v>
      </c>
      <c r="C8207" s="63">
        <v>24863.8</v>
      </c>
      <c r="D8207" s="64">
        <v>44925</v>
      </c>
      <c r="E8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08" spans="1:5" x14ac:dyDescent="0.45">
      <c r="A8208" s="61" t="s">
        <v>372</v>
      </c>
      <c r="B8208" s="62" t="s">
        <v>42</v>
      </c>
      <c r="C8208" s="63">
        <v>20952.13</v>
      </c>
      <c r="D8208" s="64">
        <v>45140</v>
      </c>
      <c r="E8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09" spans="1:5" x14ac:dyDescent="0.45">
      <c r="A8209" s="61" t="s">
        <v>372</v>
      </c>
      <c r="B8209" s="62" t="s">
        <v>43</v>
      </c>
      <c r="C8209" s="63">
        <v>26500.9</v>
      </c>
      <c r="D8209" s="64">
        <v>45504</v>
      </c>
      <c r="E8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10" spans="1:5" x14ac:dyDescent="0.45">
      <c r="A8210" s="61" t="s">
        <v>372</v>
      </c>
      <c r="B8210" s="62" t="s">
        <v>44</v>
      </c>
      <c r="C8210" s="63">
        <v>26500.9</v>
      </c>
      <c r="D8210" s="64">
        <v>45877</v>
      </c>
      <c r="E8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11" spans="1:5" x14ac:dyDescent="0.45">
      <c r="A8211" s="61" t="s">
        <v>372</v>
      </c>
      <c r="B8211" s="62" t="s">
        <v>45</v>
      </c>
      <c r="C8211" s="63">
        <v>11770.4</v>
      </c>
      <c r="D8211" s="64">
        <v>45412</v>
      </c>
      <c r="E8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12" spans="1:5" x14ac:dyDescent="0.45">
      <c r="A8212" s="61" t="s">
        <v>372</v>
      </c>
      <c r="B8212" s="62" t="s">
        <v>66</v>
      </c>
      <c r="C8212" s="63">
        <v>8422.5300000000007</v>
      </c>
      <c r="D8212" s="64">
        <v>44985</v>
      </c>
      <c r="E8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13" spans="1:5" x14ac:dyDescent="0.45">
      <c r="A8213" s="61" t="s">
        <v>372</v>
      </c>
      <c r="B8213" s="62" t="s">
        <v>68</v>
      </c>
      <c r="C8213" s="63">
        <v>19649.939999999999</v>
      </c>
      <c r="D8213" s="64">
        <v>44985</v>
      </c>
      <c r="E8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14" spans="1:5" x14ac:dyDescent="0.45">
      <c r="A8214" s="61" t="s">
        <v>372</v>
      </c>
      <c r="B8214" s="62" t="s">
        <v>70</v>
      </c>
      <c r="C8214" s="63">
        <v>14783.74</v>
      </c>
      <c r="D8214" s="64">
        <v>45127</v>
      </c>
      <c r="E8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15" spans="1:5" x14ac:dyDescent="0.45">
      <c r="A8215" s="61" t="s">
        <v>372</v>
      </c>
      <c r="B8215" s="62" t="s">
        <v>72</v>
      </c>
      <c r="C8215" s="63">
        <v>23164.19</v>
      </c>
      <c r="D8215" s="64">
        <v>45488</v>
      </c>
      <c r="E8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16" spans="1:5" x14ac:dyDescent="0.45">
      <c r="A8216" s="61" t="s">
        <v>372</v>
      </c>
      <c r="B8216" s="62" t="s">
        <v>74</v>
      </c>
      <c r="C8216" s="63">
        <v>25630.42</v>
      </c>
      <c r="D8216" s="64">
        <v>45853</v>
      </c>
      <c r="E8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17" spans="1:5" x14ac:dyDescent="0.45">
      <c r="A8217" s="61" t="s">
        <v>372</v>
      </c>
      <c r="B8217" s="62" t="s">
        <v>76</v>
      </c>
      <c r="C8217" s="63">
        <v>3343.11</v>
      </c>
      <c r="D8217" s="64">
        <v>45853</v>
      </c>
      <c r="E8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18" spans="1:5" x14ac:dyDescent="0.45">
      <c r="A8218" s="61" t="s">
        <v>372</v>
      </c>
      <c r="B8218" s="62" t="s">
        <v>78</v>
      </c>
      <c r="C8218" s="63">
        <v>3180.32</v>
      </c>
      <c r="D8218" s="64">
        <v>45853</v>
      </c>
      <c r="E8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19" spans="1:5" x14ac:dyDescent="0.45">
      <c r="A8219" s="61" t="s">
        <v>372</v>
      </c>
      <c r="B8219" s="62" t="s">
        <v>80</v>
      </c>
      <c r="C8219" s="63">
        <v>6384.85</v>
      </c>
      <c r="D8219" s="64">
        <v>45541</v>
      </c>
      <c r="E8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0" spans="1:5" x14ac:dyDescent="0.45">
      <c r="A8220" s="61" t="s">
        <v>372</v>
      </c>
      <c r="B8220" s="62" t="s">
        <v>81</v>
      </c>
      <c r="C8220" s="63">
        <v>8034.01</v>
      </c>
      <c r="D8220" s="64">
        <v>45519</v>
      </c>
      <c r="E8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1" spans="1:5" x14ac:dyDescent="0.45">
      <c r="A8221" s="61" t="s">
        <v>372</v>
      </c>
      <c r="B8221" s="62" t="s">
        <v>83</v>
      </c>
      <c r="C8221" s="63">
        <v>7789.16</v>
      </c>
      <c r="D8221" s="64">
        <v>45519</v>
      </c>
      <c r="E8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2" spans="1:5" x14ac:dyDescent="0.45">
      <c r="A8222" s="61" t="s">
        <v>372</v>
      </c>
      <c r="B8222" s="62" t="s">
        <v>85</v>
      </c>
      <c r="C8222" s="63">
        <v>7789.16</v>
      </c>
      <c r="D8222" s="64">
        <v>45877</v>
      </c>
      <c r="E8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23" spans="1:5" x14ac:dyDescent="0.45">
      <c r="A8223" s="61" t="s">
        <v>372</v>
      </c>
      <c r="B8223" s="62" t="s">
        <v>87</v>
      </c>
      <c r="C8223" s="63">
        <v>11860.76</v>
      </c>
      <c r="D8223" s="64">
        <v>45519</v>
      </c>
      <c r="E8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4" spans="1:5" x14ac:dyDescent="0.45">
      <c r="A8224" s="61" t="s">
        <v>372</v>
      </c>
      <c r="B8224" s="62" t="s">
        <v>89</v>
      </c>
      <c r="C8224" s="63">
        <v>7828.9</v>
      </c>
      <c r="D8224" s="64">
        <v>45519</v>
      </c>
      <c r="E8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5" spans="1:5" x14ac:dyDescent="0.45">
      <c r="A8225" s="61" t="s">
        <v>372</v>
      </c>
      <c r="B8225" s="62" t="s">
        <v>91</v>
      </c>
      <c r="C8225" s="63">
        <v>7828.9</v>
      </c>
      <c r="D8225" s="64">
        <v>45762</v>
      </c>
      <c r="E8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6" spans="1:5" x14ac:dyDescent="0.45">
      <c r="A8226" s="61" t="s">
        <v>372</v>
      </c>
      <c r="B8226" s="62" t="s">
        <v>93</v>
      </c>
      <c r="C8226" s="63">
        <v>74449.41</v>
      </c>
      <c r="D8226" s="64">
        <v>45519</v>
      </c>
      <c r="E8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7" spans="1:5" x14ac:dyDescent="0.45">
      <c r="A8227" s="61" t="s">
        <v>372</v>
      </c>
      <c r="B8227" s="62" t="s">
        <v>95</v>
      </c>
      <c r="C8227" s="63">
        <v>1000.66</v>
      </c>
      <c r="D8227" s="64">
        <v>45961</v>
      </c>
      <c r="E8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28" spans="1:5" x14ac:dyDescent="0.45">
      <c r="A8228" s="61" t="s">
        <v>373</v>
      </c>
      <c r="B8228" s="62" t="s">
        <v>47</v>
      </c>
      <c r="C8228" s="63">
        <v>373015.03999999998</v>
      </c>
      <c r="D8228" s="64">
        <v>45519</v>
      </c>
      <c r="E8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29" spans="1:5" x14ac:dyDescent="0.45">
      <c r="A8229" s="61" t="s">
        <v>373</v>
      </c>
      <c r="B8229" s="62" t="s">
        <v>49</v>
      </c>
      <c r="C8229" s="63">
        <v>360718.73</v>
      </c>
      <c r="D8229" s="64">
        <v>45519</v>
      </c>
      <c r="E8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30" spans="1:5" x14ac:dyDescent="0.45">
      <c r="A8230" s="61" t="s">
        <v>373</v>
      </c>
      <c r="B8230" s="62" t="s">
        <v>51</v>
      </c>
      <c r="C8230" s="63">
        <v>360718.73</v>
      </c>
      <c r="D8230" s="64">
        <v>45877</v>
      </c>
      <c r="E8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31" spans="1:5" x14ac:dyDescent="0.45">
      <c r="A8231" s="61" t="s">
        <v>373</v>
      </c>
      <c r="B8231" s="62" t="s">
        <v>53</v>
      </c>
      <c r="C8231" s="63">
        <v>426362.03</v>
      </c>
      <c r="D8231" s="64">
        <v>45519</v>
      </c>
      <c r="E8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32" spans="1:5" x14ac:dyDescent="0.45">
      <c r="A8232" s="61" t="s">
        <v>373</v>
      </c>
      <c r="B8232" s="62" t="s">
        <v>55</v>
      </c>
      <c r="C8232" s="63">
        <v>334242.90000000002</v>
      </c>
      <c r="D8232" s="64">
        <v>45519</v>
      </c>
      <c r="E8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33" spans="1:5" x14ac:dyDescent="0.45">
      <c r="A8233" s="61" t="s">
        <v>373</v>
      </c>
      <c r="B8233" s="62" t="s">
        <v>57</v>
      </c>
      <c r="C8233" s="63">
        <v>667956.16</v>
      </c>
      <c r="D8233" s="64">
        <v>45877</v>
      </c>
      <c r="E8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34" spans="1:5" x14ac:dyDescent="0.45">
      <c r="A8234" s="61" t="s">
        <v>373</v>
      </c>
      <c r="B8234" s="62" t="s">
        <v>40</v>
      </c>
      <c r="C8234" s="63">
        <v>997777.72</v>
      </c>
      <c r="D8234" s="64">
        <v>44880</v>
      </c>
      <c r="E8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35" spans="1:5" x14ac:dyDescent="0.45">
      <c r="A8235" s="61" t="s">
        <v>373</v>
      </c>
      <c r="B8235" s="62" t="s">
        <v>41</v>
      </c>
      <c r="C8235" s="63">
        <v>1048615.72</v>
      </c>
      <c r="D8235" s="64">
        <v>44925</v>
      </c>
      <c r="E8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36" spans="1:5" x14ac:dyDescent="0.45">
      <c r="A8236" s="61" t="s">
        <v>373</v>
      </c>
      <c r="B8236" s="62" t="s">
        <v>42</v>
      </c>
      <c r="C8236" s="63">
        <v>883643.47</v>
      </c>
      <c r="D8236" s="64">
        <v>45140</v>
      </c>
      <c r="E8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37" spans="1:5" x14ac:dyDescent="0.45">
      <c r="A8237" s="61" t="s">
        <v>373</v>
      </c>
      <c r="B8237" s="62" t="s">
        <v>43</v>
      </c>
      <c r="C8237" s="63">
        <v>1117659.28</v>
      </c>
      <c r="D8237" s="64">
        <v>45504</v>
      </c>
      <c r="E8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38" spans="1:5" x14ac:dyDescent="0.45">
      <c r="A8238" s="61" t="s">
        <v>373</v>
      </c>
      <c r="B8238" s="62" t="s">
        <v>44</v>
      </c>
      <c r="C8238" s="63">
        <v>1117659.28</v>
      </c>
      <c r="D8238" s="64">
        <v>45877</v>
      </c>
      <c r="E8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39" spans="1:5" x14ac:dyDescent="0.45">
      <c r="A8239" s="61" t="s">
        <v>373</v>
      </c>
      <c r="B8239" s="62" t="s">
        <v>45</v>
      </c>
      <c r="C8239" s="63">
        <v>496409.27</v>
      </c>
      <c r="D8239" s="64">
        <v>45412</v>
      </c>
      <c r="E8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40" spans="1:5" x14ac:dyDescent="0.45">
      <c r="A8240" s="61" t="s">
        <v>373</v>
      </c>
      <c r="B8240" s="62" t="s">
        <v>66</v>
      </c>
      <c r="C8240" s="63">
        <v>355215.27</v>
      </c>
      <c r="D8240" s="64">
        <v>44987</v>
      </c>
      <c r="E8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41" spans="1:5" x14ac:dyDescent="0.45">
      <c r="A8241" s="61" t="s">
        <v>373</v>
      </c>
      <c r="B8241" s="62" t="s">
        <v>68</v>
      </c>
      <c r="C8241" s="63">
        <v>828724.44</v>
      </c>
      <c r="D8241" s="64">
        <v>44987</v>
      </c>
      <c r="E8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42" spans="1:5" x14ac:dyDescent="0.45">
      <c r="A8242" s="61" t="s">
        <v>373</v>
      </c>
      <c r="B8242" s="62" t="s">
        <v>70</v>
      </c>
      <c r="C8242" s="63">
        <v>623495.02</v>
      </c>
      <c r="D8242" s="64">
        <v>45127</v>
      </c>
      <c r="E8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43" spans="1:5" x14ac:dyDescent="0.45">
      <c r="A8243" s="61" t="s">
        <v>373</v>
      </c>
      <c r="B8243" s="62" t="s">
        <v>72</v>
      </c>
      <c r="C8243" s="63">
        <v>976935.74</v>
      </c>
      <c r="D8243" s="64">
        <v>45488</v>
      </c>
      <c r="E8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44" spans="1:5" x14ac:dyDescent="0.45">
      <c r="A8244" s="61" t="s">
        <v>373</v>
      </c>
      <c r="B8244" s="62" t="s">
        <v>74</v>
      </c>
      <c r="C8244" s="63">
        <v>1080947.52</v>
      </c>
      <c r="D8244" s="64">
        <v>45853</v>
      </c>
      <c r="E8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45" spans="1:5" x14ac:dyDescent="0.45">
      <c r="A8245" s="61" t="s">
        <v>373</v>
      </c>
      <c r="B8245" s="62" t="s">
        <v>76</v>
      </c>
      <c r="C8245" s="63">
        <v>140993.64000000001</v>
      </c>
      <c r="D8245" s="64">
        <v>45853</v>
      </c>
      <c r="E8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46" spans="1:5" x14ac:dyDescent="0.45">
      <c r="A8246" s="61" t="s">
        <v>373</v>
      </c>
      <c r="B8246" s="62" t="s">
        <v>78</v>
      </c>
      <c r="C8246" s="63">
        <v>134127.97</v>
      </c>
      <c r="D8246" s="64">
        <v>45853</v>
      </c>
      <c r="E8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47" spans="1:5" x14ac:dyDescent="0.45">
      <c r="A8247" s="61" t="s">
        <v>373</v>
      </c>
      <c r="B8247" s="62" t="s">
        <v>80</v>
      </c>
      <c r="C8247" s="63">
        <v>269276.98</v>
      </c>
      <c r="D8247" s="64">
        <v>45541</v>
      </c>
      <c r="E8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48" spans="1:5" x14ac:dyDescent="0.45">
      <c r="A8248" s="61" t="s">
        <v>373</v>
      </c>
      <c r="B8248" s="62" t="s">
        <v>81</v>
      </c>
      <c r="C8248" s="63">
        <v>338829.68</v>
      </c>
      <c r="D8248" s="64">
        <v>45519</v>
      </c>
      <c r="E8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49" spans="1:5" x14ac:dyDescent="0.45">
      <c r="A8249" s="61" t="s">
        <v>373</v>
      </c>
      <c r="B8249" s="62" t="s">
        <v>83</v>
      </c>
      <c r="C8249" s="63">
        <v>328503.09999999998</v>
      </c>
      <c r="D8249" s="64">
        <v>45519</v>
      </c>
      <c r="E8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0" spans="1:5" x14ac:dyDescent="0.45">
      <c r="A8250" s="61" t="s">
        <v>373</v>
      </c>
      <c r="B8250" s="62" t="s">
        <v>85</v>
      </c>
      <c r="C8250" s="63">
        <v>328503.09999999998</v>
      </c>
      <c r="D8250" s="64">
        <v>45877</v>
      </c>
      <c r="E8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51" spans="1:5" x14ac:dyDescent="0.45">
      <c r="A8251" s="61" t="s">
        <v>373</v>
      </c>
      <c r="B8251" s="62" t="s">
        <v>87</v>
      </c>
      <c r="C8251" s="63">
        <v>500220.49</v>
      </c>
      <c r="D8251" s="64">
        <v>45519</v>
      </c>
      <c r="E8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2" spans="1:5" x14ac:dyDescent="0.45">
      <c r="A8252" s="61" t="s">
        <v>373</v>
      </c>
      <c r="B8252" s="62" t="s">
        <v>89</v>
      </c>
      <c r="C8252" s="63">
        <v>330178.94</v>
      </c>
      <c r="D8252" s="64">
        <v>45519</v>
      </c>
      <c r="E8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3" spans="1:5" x14ac:dyDescent="0.45">
      <c r="A8253" s="61" t="s">
        <v>373</v>
      </c>
      <c r="B8253" s="62" t="s">
        <v>91</v>
      </c>
      <c r="C8253" s="63">
        <v>330178.94</v>
      </c>
      <c r="D8253" s="64">
        <v>45762</v>
      </c>
      <c r="E8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4" spans="1:5" x14ac:dyDescent="0.45">
      <c r="A8254" s="61" t="s">
        <v>373</v>
      </c>
      <c r="B8254" s="62" t="s">
        <v>93</v>
      </c>
      <c r="C8254" s="63">
        <v>3139858.71</v>
      </c>
      <c r="D8254" s="64">
        <v>45519</v>
      </c>
      <c r="E8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5" spans="1:5" x14ac:dyDescent="0.45">
      <c r="A8255" s="61" t="s">
        <v>373</v>
      </c>
      <c r="B8255" s="62" t="s">
        <v>95</v>
      </c>
      <c r="C8255" s="63">
        <v>42202.41</v>
      </c>
      <c r="D8255" s="64">
        <v>45961</v>
      </c>
      <c r="E8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56" spans="1:5" x14ac:dyDescent="0.45">
      <c r="A8256" s="61" t="s">
        <v>374</v>
      </c>
      <c r="B8256" s="62" t="s">
        <v>47</v>
      </c>
      <c r="C8256" s="63">
        <v>64468.13</v>
      </c>
      <c r="D8256" s="64">
        <v>45519</v>
      </c>
      <c r="E8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7" spans="1:5" x14ac:dyDescent="0.45">
      <c r="A8257" s="61" t="s">
        <v>374</v>
      </c>
      <c r="B8257" s="62" t="s">
        <v>48</v>
      </c>
      <c r="C8257" s="63">
        <v>17549.38</v>
      </c>
      <c r="D8257" s="64">
        <v>45519</v>
      </c>
      <c r="E8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8" spans="1:5" x14ac:dyDescent="0.45">
      <c r="A8258" s="61" t="s">
        <v>374</v>
      </c>
      <c r="B8258" s="62" t="s">
        <v>49</v>
      </c>
      <c r="C8258" s="63">
        <v>62342.96</v>
      </c>
      <c r="D8258" s="64">
        <v>45519</v>
      </c>
      <c r="E8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59" spans="1:5" x14ac:dyDescent="0.45">
      <c r="A8259" s="61" t="s">
        <v>374</v>
      </c>
      <c r="B8259" s="62" t="s">
        <v>50</v>
      </c>
      <c r="C8259" s="63">
        <v>16970.87</v>
      </c>
      <c r="D8259" s="64">
        <v>45519</v>
      </c>
      <c r="E8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60" spans="1:5" x14ac:dyDescent="0.45">
      <c r="A8260" s="61" t="s">
        <v>374</v>
      </c>
      <c r="B8260" s="62" t="s">
        <v>51</v>
      </c>
      <c r="C8260" s="63">
        <v>62342.96</v>
      </c>
      <c r="D8260" s="64">
        <v>45877</v>
      </c>
      <c r="E8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61" spans="1:5" x14ac:dyDescent="0.45">
      <c r="A8261" s="61" t="s">
        <v>374</v>
      </c>
      <c r="B8261" s="62" t="s">
        <v>52</v>
      </c>
      <c r="C8261" s="63">
        <v>16970.87</v>
      </c>
      <c r="D8261" s="64">
        <v>45877</v>
      </c>
      <c r="E8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62" spans="1:5" x14ac:dyDescent="0.45">
      <c r="A8262" s="61" t="s">
        <v>374</v>
      </c>
      <c r="B8262" s="62" t="s">
        <v>53</v>
      </c>
      <c r="C8262" s="63">
        <v>73688.08</v>
      </c>
      <c r="D8262" s="64">
        <v>45519</v>
      </c>
      <c r="E8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63" spans="1:5" x14ac:dyDescent="0.45">
      <c r="A8263" s="61" t="s">
        <v>374</v>
      </c>
      <c r="B8263" s="62" t="s">
        <v>54</v>
      </c>
      <c r="C8263" s="63">
        <v>19316.560000000001</v>
      </c>
      <c r="D8263" s="64">
        <v>45519</v>
      </c>
      <c r="E8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64" spans="1:5" x14ac:dyDescent="0.45">
      <c r="A8264" s="61" t="s">
        <v>374</v>
      </c>
      <c r="B8264" s="62" t="s">
        <v>55</v>
      </c>
      <c r="C8264" s="63">
        <v>57767.14</v>
      </c>
      <c r="D8264" s="64">
        <v>45519</v>
      </c>
      <c r="E8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65" spans="1:5" x14ac:dyDescent="0.45">
      <c r="A8265" s="61" t="s">
        <v>374</v>
      </c>
      <c r="B8265" s="62" t="s">
        <v>56</v>
      </c>
      <c r="C8265" s="63">
        <v>15143.05</v>
      </c>
      <c r="D8265" s="64">
        <v>45519</v>
      </c>
      <c r="E8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66" spans="1:5" x14ac:dyDescent="0.45">
      <c r="A8266" s="61" t="s">
        <v>374</v>
      </c>
      <c r="B8266" s="62" t="s">
        <v>57</v>
      </c>
      <c r="C8266" s="63">
        <v>115442.75</v>
      </c>
      <c r="D8266" s="64">
        <v>45877</v>
      </c>
      <c r="E8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67" spans="1:5" x14ac:dyDescent="0.45">
      <c r="A8267" s="61" t="s">
        <v>374</v>
      </c>
      <c r="B8267" s="62" t="s">
        <v>58</v>
      </c>
      <c r="C8267" s="63">
        <v>30262.11</v>
      </c>
      <c r="D8267" s="64">
        <v>45877</v>
      </c>
      <c r="E8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68" spans="1:5" x14ac:dyDescent="0.45">
      <c r="A8268" s="61" t="s">
        <v>374</v>
      </c>
      <c r="B8268" s="62" t="s">
        <v>40</v>
      </c>
      <c r="C8268" s="63">
        <v>172445.75</v>
      </c>
      <c r="D8268" s="64">
        <v>44895</v>
      </c>
      <c r="E8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69" spans="1:5" x14ac:dyDescent="0.45">
      <c r="A8269" s="61" t="s">
        <v>374</v>
      </c>
      <c r="B8269" s="62" t="s">
        <v>59</v>
      </c>
      <c r="C8269" s="63">
        <v>45204.85</v>
      </c>
      <c r="D8269" s="64">
        <v>44895</v>
      </c>
      <c r="E8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70" spans="1:5" x14ac:dyDescent="0.45">
      <c r="A8270" s="61" t="s">
        <v>374</v>
      </c>
      <c r="B8270" s="62" t="s">
        <v>41</v>
      </c>
      <c r="C8270" s="63">
        <v>181232.08</v>
      </c>
      <c r="D8270" s="64">
        <v>44925</v>
      </c>
      <c r="E8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71" spans="1:5" x14ac:dyDescent="0.45">
      <c r="A8271" s="61" t="s">
        <v>374</v>
      </c>
      <c r="B8271" s="62" t="s">
        <v>60</v>
      </c>
      <c r="C8271" s="63">
        <v>47508.09</v>
      </c>
      <c r="D8271" s="64">
        <v>44925</v>
      </c>
      <c r="E8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72" spans="1:5" x14ac:dyDescent="0.45">
      <c r="A8272" s="61" t="s">
        <v>374</v>
      </c>
      <c r="B8272" s="62" t="s">
        <v>42</v>
      </c>
      <c r="C8272" s="63">
        <v>152719.95000000001</v>
      </c>
      <c r="D8272" s="64">
        <v>45140</v>
      </c>
      <c r="E8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3" spans="1:5" x14ac:dyDescent="0.45">
      <c r="A8273" s="61" t="s">
        <v>374</v>
      </c>
      <c r="B8273" s="62" t="s">
        <v>61</v>
      </c>
      <c r="C8273" s="63">
        <v>40033.93</v>
      </c>
      <c r="D8273" s="64">
        <v>45140</v>
      </c>
      <c r="E8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4" spans="1:5" x14ac:dyDescent="0.45">
      <c r="A8274" s="61" t="s">
        <v>374</v>
      </c>
      <c r="B8274" s="62" t="s">
        <v>43</v>
      </c>
      <c r="C8274" s="63">
        <v>193164.87</v>
      </c>
      <c r="D8274" s="64">
        <v>45504</v>
      </c>
      <c r="E8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5" spans="1:5" x14ac:dyDescent="0.45">
      <c r="A8275" s="61" t="s">
        <v>374</v>
      </c>
      <c r="B8275" s="62" t="s">
        <v>63</v>
      </c>
      <c r="C8275" s="63">
        <v>36405.15</v>
      </c>
      <c r="D8275" s="64">
        <v>45504</v>
      </c>
      <c r="E8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6" spans="1:5" x14ac:dyDescent="0.45">
      <c r="A8276" s="61" t="s">
        <v>374</v>
      </c>
      <c r="B8276" s="62" t="s">
        <v>44</v>
      </c>
      <c r="C8276" s="63">
        <v>193164.87</v>
      </c>
      <c r="D8276" s="64">
        <v>45877</v>
      </c>
      <c r="E8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77" spans="1:5" x14ac:dyDescent="0.45">
      <c r="A8277" s="61" t="s">
        <v>374</v>
      </c>
      <c r="B8277" s="62" t="s">
        <v>64</v>
      </c>
      <c r="C8277" s="63">
        <v>50636.15</v>
      </c>
      <c r="D8277" s="64">
        <v>45877</v>
      </c>
      <c r="E8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278" spans="1:5" x14ac:dyDescent="0.45">
      <c r="A8278" s="61" t="s">
        <v>374</v>
      </c>
      <c r="B8278" s="62" t="s">
        <v>45</v>
      </c>
      <c r="C8278" s="63">
        <v>85794.33</v>
      </c>
      <c r="D8278" s="64">
        <v>45412</v>
      </c>
      <c r="E8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79" spans="1:5" x14ac:dyDescent="0.45">
      <c r="A8279" s="61" t="s">
        <v>374</v>
      </c>
      <c r="B8279" s="62" t="s">
        <v>65</v>
      </c>
      <c r="C8279" s="63">
        <v>22490.080000000002</v>
      </c>
      <c r="D8279" s="64">
        <v>45412</v>
      </c>
      <c r="E8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80" spans="1:5" x14ac:dyDescent="0.45">
      <c r="A8280" s="61" t="s">
        <v>374</v>
      </c>
      <c r="B8280" s="62" t="s">
        <v>66</v>
      </c>
      <c r="C8280" s="63">
        <v>61391.8</v>
      </c>
      <c r="D8280" s="64">
        <v>44985</v>
      </c>
      <c r="E8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1" spans="1:5" x14ac:dyDescent="0.45">
      <c r="A8281" s="61" t="s">
        <v>374</v>
      </c>
      <c r="B8281" s="62" t="s">
        <v>67</v>
      </c>
      <c r="C8281" s="63">
        <v>16093.22</v>
      </c>
      <c r="D8281" s="64">
        <v>44985</v>
      </c>
      <c r="E8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2" spans="1:5" x14ac:dyDescent="0.45">
      <c r="A8282" s="61" t="s">
        <v>374</v>
      </c>
      <c r="B8282" s="62" t="s">
        <v>68</v>
      </c>
      <c r="C8282" s="63">
        <v>143228.29999999999</v>
      </c>
      <c r="D8282" s="64">
        <v>44985</v>
      </c>
      <c r="E8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3" spans="1:5" x14ac:dyDescent="0.45">
      <c r="A8283" s="61" t="s">
        <v>374</v>
      </c>
      <c r="B8283" s="62" t="s">
        <v>69</v>
      </c>
      <c r="C8283" s="63">
        <v>37545.800000000003</v>
      </c>
      <c r="D8283" s="64">
        <v>44985</v>
      </c>
      <c r="E8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4" spans="1:5" x14ac:dyDescent="0.45">
      <c r="A8284" s="61" t="s">
        <v>374</v>
      </c>
      <c r="B8284" s="62" t="s">
        <v>70</v>
      </c>
      <c r="C8284" s="63">
        <v>107758.54</v>
      </c>
      <c r="D8284" s="64">
        <v>45127</v>
      </c>
      <c r="E8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5" spans="1:5" x14ac:dyDescent="0.45">
      <c r="A8285" s="61" t="s">
        <v>374</v>
      </c>
      <c r="B8285" s="62" t="s">
        <v>71</v>
      </c>
      <c r="C8285" s="63">
        <v>28247.77</v>
      </c>
      <c r="D8285" s="64">
        <v>45127</v>
      </c>
      <c r="E8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286" spans="1:5" x14ac:dyDescent="0.45">
      <c r="A8286" s="61" t="s">
        <v>374</v>
      </c>
      <c r="B8286" s="62" t="s">
        <v>72</v>
      </c>
      <c r="C8286" s="63">
        <v>168843.64</v>
      </c>
      <c r="D8286" s="64">
        <v>45488</v>
      </c>
      <c r="E8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87" spans="1:5" x14ac:dyDescent="0.45">
      <c r="A8287" s="61" t="s">
        <v>374</v>
      </c>
      <c r="B8287" s="62" t="s">
        <v>73</v>
      </c>
      <c r="C8287" s="63">
        <v>44260.59</v>
      </c>
      <c r="D8287" s="64">
        <v>45488</v>
      </c>
      <c r="E8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288" spans="1:5" x14ac:dyDescent="0.45">
      <c r="A8288" s="61" t="s">
        <v>374</v>
      </c>
      <c r="B8288" s="62" t="s">
        <v>74</v>
      </c>
      <c r="C8288" s="63">
        <v>186819.98</v>
      </c>
      <c r="D8288" s="64">
        <v>45853</v>
      </c>
      <c r="E8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89" spans="1:5" x14ac:dyDescent="0.45">
      <c r="A8289" s="61" t="s">
        <v>374</v>
      </c>
      <c r="B8289" s="62" t="s">
        <v>75</v>
      </c>
      <c r="C8289" s="63">
        <v>48972.9</v>
      </c>
      <c r="D8289" s="64">
        <v>45853</v>
      </c>
      <c r="E8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0" spans="1:5" x14ac:dyDescent="0.45">
      <c r="A8290" s="61" t="s">
        <v>374</v>
      </c>
      <c r="B8290" s="62" t="s">
        <v>76</v>
      </c>
      <c r="C8290" s="63">
        <v>24367.91</v>
      </c>
      <c r="D8290" s="64">
        <v>45853</v>
      </c>
      <c r="E8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1" spans="1:5" x14ac:dyDescent="0.45">
      <c r="A8291" s="61" t="s">
        <v>374</v>
      </c>
      <c r="B8291" s="62" t="s">
        <v>77</v>
      </c>
      <c r="C8291" s="63">
        <v>6387.79</v>
      </c>
      <c r="D8291" s="64">
        <v>45853</v>
      </c>
      <c r="E8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2" spans="1:5" x14ac:dyDescent="0.45">
      <c r="A8292" s="61" t="s">
        <v>374</v>
      </c>
      <c r="B8292" s="62" t="s">
        <v>78</v>
      </c>
      <c r="C8292" s="63">
        <v>23181.31</v>
      </c>
      <c r="D8292" s="64">
        <v>45853</v>
      </c>
      <c r="E8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3" spans="1:5" x14ac:dyDescent="0.45">
      <c r="A8293" s="61" t="s">
        <v>374</v>
      </c>
      <c r="B8293" s="62" t="s">
        <v>79</v>
      </c>
      <c r="C8293" s="63">
        <v>6076.74</v>
      </c>
      <c r="D8293" s="64">
        <v>45853</v>
      </c>
      <c r="E8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4" spans="1:5" x14ac:dyDescent="0.45">
      <c r="A8294" s="61" t="s">
        <v>374</v>
      </c>
      <c r="B8294" s="62" t="s">
        <v>80</v>
      </c>
      <c r="C8294" s="63">
        <v>58738.83</v>
      </c>
      <c r="D8294" s="64">
        <v>45541</v>
      </c>
      <c r="E8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5" spans="1:5" x14ac:dyDescent="0.45">
      <c r="A8295" s="61" t="s">
        <v>374</v>
      </c>
      <c r="B8295" s="62" t="s">
        <v>81</v>
      </c>
      <c r="C8295" s="63">
        <v>58559.88</v>
      </c>
      <c r="D8295" s="64">
        <v>45792</v>
      </c>
      <c r="E8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6" spans="1:5" x14ac:dyDescent="0.45">
      <c r="A8296" s="61" t="s">
        <v>374</v>
      </c>
      <c r="B8296" s="62" t="s">
        <v>82</v>
      </c>
      <c r="C8296" s="63">
        <v>15941.04</v>
      </c>
      <c r="D8296" s="64">
        <v>45792</v>
      </c>
      <c r="E8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7" spans="1:5" x14ac:dyDescent="0.45">
      <c r="A8297" s="61" t="s">
        <v>374</v>
      </c>
      <c r="B8297" s="62" t="s">
        <v>83</v>
      </c>
      <c r="C8297" s="63">
        <v>56775.14</v>
      </c>
      <c r="D8297" s="64">
        <v>45792</v>
      </c>
      <c r="E8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8" spans="1:5" x14ac:dyDescent="0.45">
      <c r="A8298" s="61" t="s">
        <v>374</v>
      </c>
      <c r="B8298" s="62" t="s">
        <v>84</v>
      </c>
      <c r="C8298" s="63">
        <v>15455.21</v>
      </c>
      <c r="D8298" s="64">
        <v>45792</v>
      </c>
      <c r="E8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299" spans="1:5" x14ac:dyDescent="0.45">
      <c r="A8299" s="61" t="s">
        <v>374</v>
      </c>
      <c r="B8299" s="62" t="s">
        <v>85</v>
      </c>
      <c r="C8299" s="63">
        <v>56775.14</v>
      </c>
      <c r="D8299" s="64">
        <v>45877</v>
      </c>
      <c r="E8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00" spans="1:5" x14ac:dyDescent="0.45">
      <c r="A8300" s="61" t="s">
        <v>374</v>
      </c>
      <c r="B8300" s="62" t="s">
        <v>86</v>
      </c>
      <c r="C8300" s="63">
        <v>15455.21</v>
      </c>
      <c r="D8300" s="64">
        <v>45877</v>
      </c>
      <c r="E8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01" spans="1:5" x14ac:dyDescent="0.45">
      <c r="A8301" s="61" t="s">
        <v>374</v>
      </c>
      <c r="B8301" s="62" t="s">
        <v>87</v>
      </c>
      <c r="C8301" s="63">
        <v>86453.02</v>
      </c>
      <c r="D8301" s="64">
        <v>45519</v>
      </c>
      <c r="E8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2" spans="1:5" x14ac:dyDescent="0.45">
      <c r="A8302" s="61" t="s">
        <v>374</v>
      </c>
      <c r="B8302" s="62" t="s">
        <v>88</v>
      </c>
      <c r="C8302" s="63">
        <v>22662.75</v>
      </c>
      <c r="D8302" s="64">
        <v>45519</v>
      </c>
      <c r="E8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3" spans="1:5" x14ac:dyDescent="0.45">
      <c r="A8303" s="61" t="s">
        <v>374</v>
      </c>
      <c r="B8303" s="62" t="s">
        <v>89</v>
      </c>
      <c r="C8303" s="63">
        <v>57064.77</v>
      </c>
      <c r="D8303" s="64">
        <v>45519</v>
      </c>
      <c r="E8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4" spans="1:5" x14ac:dyDescent="0.45">
      <c r="A8304" s="61" t="s">
        <v>374</v>
      </c>
      <c r="B8304" s="62" t="s">
        <v>90</v>
      </c>
      <c r="C8304" s="63">
        <v>14958.93</v>
      </c>
      <c r="D8304" s="64">
        <v>45519</v>
      </c>
      <c r="E8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5" spans="1:5" x14ac:dyDescent="0.45">
      <c r="A8305" s="61" t="s">
        <v>374</v>
      </c>
      <c r="B8305" s="62" t="s">
        <v>91</v>
      </c>
      <c r="C8305" s="63">
        <v>57064.77</v>
      </c>
      <c r="D8305" s="64">
        <v>45762</v>
      </c>
      <c r="E8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6" spans="1:5" x14ac:dyDescent="0.45">
      <c r="A8306" s="61" t="s">
        <v>374</v>
      </c>
      <c r="B8306" s="62" t="s">
        <v>92</v>
      </c>
      <c r="C8306" s="63">
        <v>14958.93</v>
      </c>
      <c r="D8306" s="64">
        <v>45762</v>
      </c>
      <c r="E8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7" spans="1:5" x14ac:dyDescent="0.45">
      <c r="A8307" s="61" t="s">
        <v>374</v>
      </c>
      <c r="B8307" s="62" t="s">
        <v>93</v>
      </c>
      <c r="C8307" s="63">
        <v>542661.25</v>
      </c>
      <c r="D8307" s="64">
        <v>45519</v>
      </c>
      <c r="E8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8" spans="1:5" x14ac:dyDescent="0.45">
      <c r="A8308" s="61" t="s">
        <v>374</v>
      </c>
      <c r="B8308" s="62" t="s">
        <v>94</v>
      </c>
      <c r="C8308" s="63">
        <v>142252.96</v>
      </c>
      <c r="D8308" s="64">
        <v>45519</v>
      </c>
      <c r="E8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09" spans="1:5" x14ac:dyDescent="0.45">
      <c r="A8309" s="61" t="s">
        <v>374</v>
      </c>
      <c r="B8309" s="62" t="s">
        <v>95</v>
      </c>
      <c r="C8309" s="63">
        <v>7293.83</v>
      </c>
      <c r="D8309" s="64">
        <v>45961</v>
      </c>
      <c r="E8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10" spans="1:5" x14ac:dyDescent="0.45">
      <c r="A8310" s="61" t="s">
        <v>374</v>
      </c>
      <c r="B8310" s="62" t="s">
        <v>96</v>
      </c>
      <c r="C8310" s="63">
        <v>1912</v>
      </c>
      <c r="D8310" s="64">
        <v>45961</v>
      </c>
      <c r="E83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11" spans="1:5" x14ac:dyDescent="0.45">
      <c r="A8311" s="61" t="s">
        <v>375</v>
      </c>
      <c r="B8311" s="62" t="s">
        <v>47</v>
      </c>
      <c r="C8311" s="63">
        <v>10846.84</v>
      </c>
      <c r="D8311" s="64">
        <v>45519</v>
      </c>
      <c r="E83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12" spans="1:5" x14ac:dyDescent="0.45">
      <c r="A8312" s="61" t="s">
        <v>375</v>
      </c>
      <c r="B8312" s="62" t="s">
        <v>49</v>
      </c>
      <c r="C8312" s="63">
        <v>10489.27</v>
      </c>
      <c r="D8312" s="64">
        <v>45519</v>
      </c>
      <c r="E83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13" spans="1:5" x14ac:dyDescent="0.45">
      <c r="A8313" s="61" t="s">
        <v>375</v>
      </c>
      <c r="B8313" s="62" t="s">
        <v>51</v>
      </c>
      <c r="C8313" s="63">
        <v>10489.27</v>
      </c>
      <c r="D8313" s="64">
        <v>45877</v>
      </c>
      <c r="E83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14" spans="1:5" x14ac:dyDescent="0.45">
      <c r="A8314" s="61" t="s">
        <v>375</v>
      </c>
      <c r="B8314" s="62" t="s">
        <v>53</v>
      </c>
      <c r="C8314" s="63">
        <v>12398.1</v>
      </c>
      <c r="D8314" s="64">
        <v>45519</v>
      </c>
      <c r="E83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15" spans="1:5" x14ac:dyDescent="0.45">
      <c r="A8315" s="61" t="s">
        <v>375</v>
      </c>
      <c r="B8315" s="62" t="s">
        <v>55</v>
      </c>
      <c r="C8315" s="63">
        <v>9719.39</v>
      </c>
      <c r="D8315" s="64">
        <v>45519</v>
      </c>
      <c r="E83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16" spans="1:5" x14ac:dyDescent="0.45">
      <c r="A8316" s="61" t="s">
        <v>375</v>
      </c>
      <c r="B8316" s="62" t="s">
        <v>57</v>
      </c>
      <c r="C8316" s="63">
        <v>19423.38</v>
      </c>
      <c r="D8316" s="64">
        <v>45877</v>
      </c>
      <c r="E83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17" spans="1:5" x14ac:dyDescent="0.45">
      <c r="A8317" s="61" t="s">
        <v>375</v>
      </c>
      <c r="B8317" s="62" t="s">
        <v>40</v>
      </c>
      <c r="C8317" s="63">
        <v>29014.2</v>
      </c>
      <c r="D8317" s="64">
        <v>44895</v>
      </c>
      <c r="E83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18" spans="1:5" x14ac:dyDescent="0.45">
      <c r="A8318" s="61" t="s">
        <v>375</v>
      </c>
      <c r="B8318" s="62" t="s">
        <v>41</v>
      </c>
      <c r="C8318" s="63">
        <v>30492.51</v>
      </c>
      <c r="D8318" s="64">
        <v>44925</v>
      </c>
      <c r="E83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19" spans="1:5" x14ac:dyDescent="0.45">
      <c r="A8319" s="61" t="s">
        <v>375</v>
      </c>
      <c r="B8319" s="62" t="s">
        <v>42</v>
      </c>
      <c r="C8319" s="63">
        <v>25695.31</v>
      </c>
      <c r="D8319" s="64">
        <v>45140</v>
      </c>
      <c r="E83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20" spans="1:5" x14ac:dyDescent="0.45">
      <c r="A8320" s="61" t="s">
        <v>375</v>
      </c>
      <c r="B8320" s="62" t="s">
        <v>43</v>
      </c>
      <c r="C8320" s="63">
        <v>32500.21</v>
      </c>
      <c r="D8320" s="64">
        <v>45504</v>
      </c>
      <c r="E83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21" spans="1:5" x14ac:dyDescent="0.45">
      <c r="A8321" s="61" t="s">
        <v>375</v>
      </c>
      <c r="B8321" s="62" t="s">
        <v>44</v>
      </c>
      <c r="C8321" s="63">
        <v>32500.21</v>
      </c>
      <c r="D8321" s="64">
        <v>45877</v>
      </c>
      <c r="E83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22" spans="1:5" x14ac:dyDescent="0.45">
      <c r="A8322" s="61" t="s">
        <v>375</v>
      </c>
      <c r="B8322" s="62" t="s">
        <v>45</v>
      </c>
      <c r="C8322" s="63">
        <v>14435</v>
      </c>
      <c r="D8322" s="64">
        <v>45412</v>
      </c>
      <c r="E83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23" spans="1:5" x14ac:dyDescent="0.45">
      <c r="A8323" s="61" t="s">
        <v>375</v>
      </c>
      <c r="B8323" s="62" t="s">
        <v>66</v>
      </c>
      <c r="C8323" s="63">
        <v>10329.24</v>
      </c>
      <c r="D8323" s="64">
        <v>44985</v>
      </c>
      <c r="E83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24" spans="1:5" x14ac:dyDescent="0.45">
      <c r="A8324" s="61" t="s">
        <v>375</v>
      </c>
      <c r="B8324" s="62" t="s">
        <v>68</v>
      </c>
      <c r="C8324" s="63">
        <v>24098.33</v>
      </c>
      <c r="D8324" s="64">
        <v>44985</v>
      </c>
      <c r="E83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25" spans="1:5" x14ac:dyDescent="0.45">
      <c r="A8325" s="61" t="s">
        <v>375</v>
      </c>
      <c r="B8325" s="62" t="s">
        <v>70</v>
      </c>
      <c r="C8325" s="63">
        <v>18130.5</v>
      </c>
      <c r="D8325" s="64">
        <v>45127</v>
      </c>
      <c r="E83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26" spans="1:5" x14ac:dyDescent="0.45">
      <c r="A8326" s="61" t="s">
        <v>375</v>
      </c>
      <c r="B8326" s="62" t="s">
        <v>72</v>
      </c>
      <c r="C8326" s="63">
        <v>28408.14</v>
      </c>
      <c r="D8326" s="64">
        <v>45488</v>
      </c>
      <c r="E83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27" spans="1:5" x14ac:dyDescent="0.45">
      <c r="A8327" s="61" t="s">
        <v>375</v>
      </c>
      <c r="B8327" s="62" t="s">
        <v>74</v>
      </c>
      <c r="C8327" s="63">
        <v>31432.68</v>
      </c>
      <c r="D8327" s="64">
        <v>45853</v>
      </c>
      <c r="E83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28" spans="1:5" x14ac:dyDescent="0.45">
      <c r="A8328" s="61" t="s">
        <v>375</v>
      </c>
      <c r="B8328" s="62" t="s">
        <v>76</v>
      </c>
      <c r="C8328" s="63">
        <v>4099.93</v>
      </c>
      <c r="D8328" s="64">
        <v>45853</v>
      </c>
      <c r="E83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29" spans="1:5" x14ac:dyDescent="0.45">
      <c r="A8329" s="61" t="s">
        <v>375</v>
      </c>
      <c r="B8329" s="62" t="s">
        <v>78</v>
      </c>
      <c r="C8329" s="63">
        <v>3900.28</v>
      </c>
      <c r="D8329" s="64">
        <v>45853</v>
      </c>
      <c r="E83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0" spans="1:5" x14ac:dyDescent="0.45">
      <c r="A8330" s="61" t="s">
        <v>375</v>
      </c>
      <c r="B8330" s="62" t="s">
        <v>80</v>
      </c>
      <c r="C8330" s="63">
        <v>7830.26</v>
      </c>
      <c r="D8330" s="64">
        <v>45541</v>
      </c>
      <c r="E83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1" spans="1:5" x14ac:dyDescent="0.45">
      <c r="A8331" s="61" t="s">
        <v>375</v>
      </c>
      <c r="B8331" s="62" t="s">
        <v>81</v>
      </c>
      <c r="C8331" s="63">
        <v>9852.77</v>
      </c>
      <c r="D8331" s="64">
        <v>45519</v>
      </c>
      <c r="E83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2" spans="1:5" x14ac:dyDescent="0.45">
      <c r="A8332" s="61" t="s">
        <v>375</v>
      </c>
      <c r="B8332" s="62" t="s">
        <v>83</v>
      </c>
      <c r="C8332" s="63">
        <v>9552.48</v>
      </c>
      <c r="D8332" s="64">
        <v>45519</v>
      </c>
      <c r="E83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3" spans="1:5" x14ac:dyDescent="0.45">
      <c r="A8333" s="61" t="s">
        <v>375</v>
      </c>
      <c r="B8333" s="62" t="s">
        <v>85</v>
      </c>
      <c r="C8333" s="63">
        <v>9552.48</v>
      </c>
      <c r="D8333" s="64">
        <v>45877</v>
      </c>
      <c r="E83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34" spans="1:5" x14ac:dyDescent="0.45">
      <c r="A8334" s="61" t="s">
        <v>375</v>
      </c>
      <c r="B8334" s="62" t="s">
        <v>87</v>
      </c>
      <c r="C8334" s="63">
        <v>14545.82</v>
      </c>
      <c r="D8334" s="64">
        <v>45519</v>
      </c>
      <c r="E83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5" spans="1:5" x14ac:dyDescent="0.45">
      <c r="A8335" s="61" t="s">
        <v>375</v>
      </c>
      <c r="B8335" s="62" t="s">
        <v>89</v>
      </c>
      <c r="C8335" s="63">
        <v>9601.2099999999991</v>
      </c>
      <c r="D8335" s="64">
        <v>45519</v>
      </c>
      <c r="E83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6" spans="1:5" x14ac:dyDescent="0.45">
      <c r="A8336" s="61" t="s">
        <v>375</v>
      </c>
      <c r="B8336" s="62" t="s">
        <v>91</v>
      </c>
      <c r="C8336" s="63">
        <v>9601.2099999999991</v>
      </c>
      <c r="D8336" s="64">
        <v>45762</v>
      </c>
      <c r="E83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7" spans="1:5" x14ac:dyDescent="0.45">
      <c r="A8337" s="61" t="s">
        <v>375</v>
      </c>
      <c r="B8337" s="62" t="s">
        <v>93</v>
      </c>
      <c r="C8337" s="63">
        <v>91303.38</v>
      </c>
      <c r="D8337" s="64">
        <v>45519</v>
      </c>
      <c r="E83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38" spans="1:5" x14ac:dyDescent="0.45">
      <c r="A8338" s="61" t="s">
        <v>375</v>
      </c>
      <c r="B8338" s="62" t="s">
        <v>95</v>
      </c>
      <c r="C8338" s="63">
        <v>1227.2</v>
      </c>
      <c r="D8338" s="64">
        <v>45961</v>
      </c>
      <c r="E83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39" spans="1:5" x14ac:dyDescent="0.45">
      <c r="A8339" s="61" t="s">
        <v>376</v>
      </c>
      <c r="B8339" s="62" t="s">
        <v>47</v>
      </c>
      <c r="C8339" s="63">
        <v>78100.240000000005</v>
      </c>
      <c r="D8339" s="64">
        <v>45519</v>
      </c>
      <c r="E83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0" spans="1:5" x14ac:dyDescent="0.45">
      <c r="A8340" s="61" t="s">
        <v>376</v>
      </c>
      <c r="B8340" s="62" t="s">
        <v>48</v>
      </c>
      <c r="C8340" s="63">
        <v>17136.39</v>
      </c>
      <c r="D8340" s="64">
        <v>45519</v>
      </c>
      <c r="E83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1" spans="1:5" x14ac:dyDescent="0.45">
      <c r="A8341" s="61" t="s">
        <v>376</v>
      </c>
      <c r="B8341" s="62" t="s">
        <v>49</v>
      </c>
      <c r="C8341" s="63">
        <v>75525.69</v>
      </c>
      <c r="D8341" s="64">
        <v>45519</v>
      </c>
      <c r="E83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2" spans="1:5" x14ac:dyDescent="0.45">
      <c r="A8342" s="61" t="s">
        <v>376</v>
      </c>
      <c r="B8342" s="62" t="s">
        <v>50</v>
      </c>
      <c r="C8342" s="63">
        <v>16571.490000000002</v>
      </c>
      <c r="D8342" s="64">
        <v>45519</v>
      </c>
      <c r="E83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3" spans="1:5" x14ac:dyDescent="0.45">
      <c r="A8343" s="61" t="s">
        <v>376</v>
      </c>
      <c r="B8343" s="62" t="s">
        <v>51</v>
      </c>
      <c r="C8343" s="63">
        <v>75525.69</v>
      </c>
      <c r="D8343" s="64">
        <v>45877</v>
      </c>
      <c r="E83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44" spans="1:5" x14ac:dyDescent="0.45">
      <c r="A8344" s="61" t="s">
        <v>376</v>
      </c>
      <c r="B8344" s="62" t="s">
        <v>52</v>
      </c>
      <c r="C8344" s="63">
        <v>16571.490000000002</v>
      </c>
      <c r="D8344" s="64">
        <v>45877</v>
      </c>
      <c r="E83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45" spans="1:5" x14ac:dyDescent="0.45">
      <c r="A8345" s="61" t="s">
        <v>376</v>
      </c>
      <c r="B8345" s="62" t="s">
        <v>53</v>
      </c>
      <c r="C8345" s="63">
        <v>89269.8</v>
      </c>
      <c r="D8345" s="64">
        <v>45519</v>
      </c>
      <c r="E83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6" spans="1:5" x14ac:dyDescent="0.45">
      <c r="A8346" s="61" t="s">
        <v>376</v>
      </c>
      <c r="B8346" s="62" t="s">
        <v>54</v>
      </c>
      <c r="C8346" s="63">
        <v>18861.98</v>
      </c>
      <c r="D8346" s="64">
        <v>45519</v>
      </c>
      <c r="E83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7" spans="1:5" x14ac:dyDescent="0.45">
      <c r="A8347" s="61" t="s">
        <v>376</v>
      </c>
      <c r="B8347" s="62" t="s">
        <v>55</v>
      </c>
      <c r="C8347" s="63">
        <v>69982.3</v>
      </c>
      <c r="D8347" s="64">
        <v>45519</v>
      </c>
      <c r="E83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8" spans="1:5" x14ac:dyDescent="0.45">
      <c r="A8348" s="61" t="s">
        <v>376</v>
      </c>
      <c r="B8348" s="62" t="s">
        <v>56</v>
      </c>
      <c r="C8348" s="63">
        <v>14786.69</v>
      </c>
      <c r="D8348" s="64">
        <v>45519</v>
      </c>
      <c r="E83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49" spans="1:5" x14ac:dyDescent="0.45">
      <c r="A8349" s="61" t="s">
        <v>376</v>
      </c>
      <c r="B8349" s="62" t="s">
        <v>57</v>
      </c>
      <c r="C8349" s="63">
        <v>139853.72</v>
      </c>
      <c r="D8349" s="64">
        <v>45877</v>
      </c>
      <c r="E83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50" spans="1:5" x14ac:dyDescent="0.45">
      <c r="A8350" s="61" t="s">
        <v>376</v>
      </c>
      <c r="B8350" s="62" t="s">
        <v>58</v>
      </c>
      <c r="C8350" s="63">
        <v>29549.95</v>
      </c>
      <c r="D8350" s="64">
        <v>45877</v>
      </c>
      <c r="E83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51" spans="1:5" x14ac:dyDescent="0.45">
      <c r="A8351" s="61" t="s">
        <v>376</v>
      </c>
      <c r="B8351" s="62" t="s">
        <v>40</v>
      </c>
      <c r="C8351" s="63">
        <v>208910.3</v>
      </c>
      <c r="D8351" s="64">
        <v>44880</v>
      </c>
      <c r="E83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52" spans="1:5" x14ac:dyDescent="0.45">
      <c r="A8352" s="61" t="s">
        <v>376</v>
      </c>
      <c r="B8352" s="62" t="s">
        <v>59</v>
      </c>
      <c r="C8352" s="63">
        <v>37765.18</v>
      </c>
      <c r="D8352" s="64">
        <v>44880</v>
      </c>
      <c r="E83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53" spans="1:5" x14ac:dyDescent="0.45">
      <c r="A8353" s="61" t="s">
        <v>376</v>
      </c>
      <c r="B8353" s="62" t="s">
        <v>41</v>
      </c>
      <c r="C8353" s="63">
        <v>219554.54</v>
      </c>
      <c r="D8353" s="64">
        <v>44925</v>
      </c>
      <c r="E83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54" spans="1:5" x14ac:dyDescent="0.45">
      <c r="A8354" s="61" t="s">
        <v>376</v>
      </c>
      <c r="B8354" s="62" t="s">
        <v>60</v>
      </c>
      <c r="C8354" s="63">
        <v>39689.370000000003</v>
      </c>
      <c r="D8354" s="64">
        <v>44925</v>
      </c>
      <c r="E83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55" spans="1:5" x14ac:dyDescent="0.45">
      <c r="A8355" s="61" t="s">
        <v>376</v>
      </c>
      <c r="B8355" s="62" t="s">
        <v>42</v>
      </c>
      <c r="C8355" s="63">
        <v>185013.38</v>
      </c>
      <c r="D8355" s="64">
        <v>45140</v>
      </c>
      <c r="E83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56" spans="1:5" x14ac:dyDescent="0.45">
      <c r="A8356" s="61" t="s">
        <v>376</v>
      </c>
      <c r="B8356" s="62" t="s">
        <v>61</v>
      </c>
      <c r="C8356" s="63">
        <v>33445.29</v>
      </c>
      <c r="D8356" s="64">
        <v>45140</v>
      </c>
      <c r="E83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57" spans="1:5" x14ac:dyDescent="0.45">
      <c r="A8357" s="61" t="s">
        <v>376</v>
      </c>
      <c r="B8357" s="62" t="s">
        <v>43</v>
      </c>
      <c r="C8357" s="63">
        <v>234010.58</v>
      </c>
      <c r="D8357" s="64">
        <v>45504</v>
      </c>
      <c r="E83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58" spans="1:5" x14ac:dyDescent="0.45">
      <c r="A8358" s="61" t="s">
        <v>376</v>
      </c>
      <c r="B8358" s="62" t="s">
        <v>62</v>
      </c>
      <c r="C8358" s="63">
        <v>29180.32</v>
      </c>
      <c r="D8358" s="64">
        <v>45504</v>
      </c>
      <c r="E83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59" spans="1:5" x14ac:dyDescent="0.45">
      <c r="A8359" s="61" t="s">
        <v>376</v>
      </c>
      <c r="B8359" s="62" t="s">
        <v>63</v>
      </c>
      <c r="C8359" s="63">
        <v>28823.4</v>
      </c>
      <c r="D8359" s="64">
        <v>45504</v>
      </c>
      <c r="E83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60" spans="1:5" x14ac:dyDescent="0.45">
      <c r="A8360" s="61" t="s">
        <v>376</v>
      </c>
      <c r="B8360" s="62" t="s">
        <v>44</v>
      </c>
      <c r="C8360" s="63">
        <v>234010.58</v>
      </c>
      <c r="D8360" s="64">
        <v>45877</v>
      </c>
      <c r="E83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61" spans="1:5" x14ac:dyDescent="0.45">
      <c r="A8361" s="61" t="s">
        <v>376</v>
      </c>
      <c r="B8361" s="62" t="s">
        <v>64</v>
      </c>
      <c r="C8361" s="63">
        <v>42302.62</v>
      </c>
      <c r="D8361" s="64">
        <v>45877</v>
      </c>
      <c r="E83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62" spans="1:5" x14ac:dyDescent="0.45">
      <c r="A8362" s="61" t="s">
        <v>376</v>
      </c>
      <c r="B8362" s="62" t="s">
        <v>45</v>
      </c>
      <c r="C8362" s="63">
        <v>103935.99</v>
      </c>
      <c r="D8362" s="64">
        <v>45412</v>
      </c>
      <c r="E83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63" spans="1:5" x14ac:dyDescent="0.45">
      <c r="A8363" s="61" t="s">
        <v>376</v>
      </c>
      <c r="B8363" s="62" t="s">
        <v>65</v>
      </c>
      <c r="C8363" s="63">
        <v>18788.740000000002</v>
      </c>
      <c r="D8363" s="64">
        <v>45412</v>
      </c>
      <c r="E83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64" spans="1:5" x14ac:dyDescent="0.45">
      <c r="A8364" s="61" t="s">
        <v>376</v>
      </c>
      <c r="B8364" s="62" t="s">
        <v>66</v>
      </c>
      <c r="C8364" s="63">
        <v>74373.41</v>
      </c>
      <c r="D8364" s="64">
        <v>44985</v>
      </c>
      <c r="E83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65" spans="1:5" x14ac:dyDescent="0.45">
      <c r="A8365" s="61" t="s">
        <v>376</v>
      </c>
      <c r="B8365" s="62" t="s">
        <v>67</v>
      </c>
      <c r="C8365" s="63">
        <v>15714.5</v>
      </c>
      <c r="D8365" s="64">
        <v>44985</v>
      </c>
      <c r="E83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66" spans="1:5" x14ac:dyDescent="0.45">
      <c r="A8366" s="61" t="s">
        <v>376</v>
      </c>
      <c r="B8366" s="62" t="s">
        <v>68</v>
      </c>
      <c r="C8366" s="63">
        <v>173514.67</v>
      </c>
      <c r="D8366" s="64">
        <v>44985</v>
      </c>
      <c r="E83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67" spans="1:5" x14ac:dyDescent="0.45">
      <c r="A8367" s="61" t="s">
        <v>376</v>
      </c>
      <c r="B8367" s="62" t="s">
        <v>69</v>
      </c>
      <c r="C8367" s="63">
        <v>36662.239999999998</v>
      </c>
      <c r="D8367" s="64">
        <v>44985</v>
      </c>
      <c r="E83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68" spans="1:5" x14ac:dyDescent="0.45">
      <c r="A8368" s="61" t="s">
        <v>376</v>
      </c>
      <c r="B8368" s="62" t="s">
        <v>70</v>
      </c>
      <c r="C8368" s="63">
        <v>130544.64</v>
      </c>
      <c r="D8368" s="64">
        <v>45127</v>
      </c>
      <c r="E83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69" spans="1:5" x14ac:dyDescent="0.45">
      <c r="A8369" s="61" t="s">
        <v>376</v>
      </c>
      <c r="B8369" s="62" t="s">
        <v>71</v>
      </c>
      <c r="C8369" s="63">
        <v>27583.02</v>
      </c>
      <c r="D8369" s="64">
        <v>45127</v>
      </c>
      <c r="E83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370" spans="1:5" x14ac:dyDescent="0.45">
      <c r="A8370" s="61" t="s">
        <v>376</v>
      </c>
      <c r="B8370" s="62" t="s">
        <v>72</v>
      </c>
      <c r="C8370" s="63">
        <v>204546.5</v>
      </c>
      <c r="D8370" s="64">
        <v>45488</v>
      </c>
      <c r="E83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71" spans="1:5" x14ac:dyDescent="0.45">
      <c r="A8371" s="61" t="s">
        <v>376</v>
      </c>
      <c r="B8371" s="62" t="s">
        <v>73</v>
      </c>
      <c r="C8371" s="63">
        <v>36976.33</v>
      </c>
      <c r="D8371" s="64">
        <v>45488</v>
      </c>
      <c r="E83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372" spans="1:5" x14ac:dyDescent="0.45">
      <c r="A8372" s="61" t="s">
        <v>376</v>
      </c>
      <c r="B8372" s="62" t="s">
        <v>74</v>
      </c>
      <c r="C8372" s="63">
        <v>226324.03</v>
      </c>
      <c r="D8372" s="64">
        <v>45853</v>
      </c>
      <c r="E83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3" spans="1:5" x14ac:dyDescent="0.45">
      <c r="A8373" s="61" t="s">
        <v>376</v>
      </c>
      <c r="B8373" s="62" t="s">
        <v>75</v>
      </c>
      <c r="C8373" s="63">
        <v>40913.1</v>
      </c>
      <c r="D8373" s="64">
        <v>45853</v>
      </c>
      <c r="E83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4" spans="1:5" x14ac:dyDescent="0.45">
      <c r="A8374" s="61" t="s">
        <v>376</v>
      </c>
      <c r="B8374" s="62" t="s">
        <v>76</v>
      </c>
      <c r="C8374" s="63">
        <v>29520.63</v>
      </c>
      <c r="D8374" s="64">
        <v>45853</v>
      </c>
      <c r="E83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5" spans="1:5" x14ac:dyDescent="0.45">
      <c r="A8375" s="61" t="s">
        <v>376</v>
      </c>
      <c r="B8375" s="62" t="s">
        <v>77</v>
      </c>
      <c r="C8375" s="63">
        <v>6237.47</v>
      </c>
      <c r="D8375" s="64">
        <v>45853</v>
      </c>
      <c r="E83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6" spans="1:5" x14ac:dyDescent="0.45">
      <c r="A8376" s="61" t="s">
        <v>376</v>
      </c>
      <c r="B8376" s="62" t="s">
        <v>78</v>
      </c>
      <c r="C8376" s="63">
        <v>28083.119999999999</v>
      </c>
      <c r="D8376" s="64">
        <v>45853</v>
      </c>
      <c r="E83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7" spans="1:5" x14ac:dyDescent="0.45">
      <c r="A8377" s="61" t="s">
        <v>376</v>
      </c>
      <c r="B8377" s="62" t="s">
        <v>79</v>
      </c>
      <c r="C8377" s="63">
        <v>5933.74</v>
      </c>
      <c r="D8377" s="64">
        <v>45853</v>
      </c>
      <c r="E83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8" spans="1:5" x14ac:dyDescent="0.45">
      <c r="A8378" s="61" t="s">
        <v>376</v>
      </c>
      <c r="B8378" s="62" t="s">
        <v>80</v>
      </c>
      <c r="C8378" s="63">
        <v>68292.67</v>
      </c>
      <c r="D8378" s="64">
        <v>45541</v>
      </c>
      <c r="E83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79" spans="1:5" x14ac:dyDescent="0.45">
      <c r="A8379" s="61" t="s">
        <v>376</v>
      </c>
      <c r="B8379" s="62" t="s">
        <v>81</v>
      </c>
      <c r="C8379" s="63">
        <v>70942.67</v>
      </c>
      <c r="D8379" s="64">
        <v>45519</v>
      </c>
      <c r="E83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0" spans="1:5" x14ac:dyDescent="0.45">
      <c r="A8380" s="61" t="s">
        <v>376</v>
      </c>
      <c r="B8380" s="62" t="s">
        <v>82</v>
      </c>
      <c r="C8380" s="63">
        <v>15565.9</v>
      </c>
      <c r="D8380" s="64">
        <v>45519</v>
      </c>
      <c r="E83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1" spans="1:5" x14ac:dyDescent="0.45">
      <c r="A8381" s="61" t="s">
        <v>376</v>
      </c>
      <c r="B8381" s="62" t="s">
        <v>83</v>
      </c>
      <c r="C8381" s="63">
        <v>68780.53</v>
      </c>
      <c r="D8381" s="64">
        <v>45519</v>
      </c>
      <c r="E83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2" spans="1:5" x14ac:dyDescent="0.45">
      <c r="A8382" s="61" t="s">
        <v>376</v>
      </c>
      <c r="B8382" s="62" t="s">
        <v>84</v>
      </c>
      <c r="C8382" s="63">
        <v>15091.5</v>
      </c>
      <c r="D8382" s="64">
        <v>45519</v>
      </c>
      <c r="E83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3" spans="1:5" x14ac:dyDescent="0.45">
      <c r="A8383" s="61" t="s">
        <v>376</v>
      </c>
      <c r="B8383" s="62" t="s">
        <v>85</v>
      </c>
      <c r="C8383" s="63">
        <v>68780.53</v>
      </c>
      <c r="D8383" s="64">
        <v>45877</v>
      </c>
      <c r="E83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84" spans="1:5" x14ac:dyDescent="0.45">
      <c r="A8384" s="61" t="s">
        <v>376</v>
      </c>
      <c r="B8384" s="62" t="s">
        <v>86</v>
      </c>
      <c r="C8384" s="63">
        <v>15091.5</v>
      </c>
      <c r="D8384" s="64">
        <v>45877</v>
      </c>
      <c r="E83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85" spans="1:5" x14ac:dyDescent="0.45">
      <c r="A8385" s="61" t="s">
        <v>376</v>
      </c>
      <c r="B8385" s="62" t="s">
        <v>87</v>
      </c>
      <c r="C8385" s="63">
        <v>104733.96</v>
      </c>
      <c r="D8385" s="64">
        <v>45519</v>
      </c>
      <c r="E83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6" spans="1:5" x14ac:dyDescent="0.45">
      <c r="A8386" s="61" t="s">
        <v>376</v>
      </c>
      <c r="B8386" s="62" t="s">
        <v>88</v>
      </c>
      <c r="C8386" s="63">
        <v>22129.43</v>
      </c>
      <c r="D8386" s="64">
        <v>45519</v>
      </c>
      <c r="E83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7" spans="1:5" x14ac:dyDescent="0.45">
      <c r="A8387" s="61" t="s">
        <v>376</v>
      </c>
      <c r="B8387" s="62" t="s">
        <v>89</v>
      </c>
      <c r="C8387" s="63">
        <v>69131.41</v>
      </c>
      <c r="D8387" s="64">
        <v>45519</v>
      </c>
      <c r="E83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8" spans="1:5" x14ac:dyDescent="0.45">
      <c r="A8388" s="61" t="s">
        <v>376</v>
      </c>
      <c r="B8388" s="62" t="s">
        <v>90</v>
      </c>
      <c r="C8388" s="63">
        <v>14606.9</v>
      </c>
      <c r="D8388" s="64">
        <v>45519</v>
      </c>
      <c r="E83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89" spans="1:5" x14ac:dyDescent="0.45">
      <c r="A8389" s="61" t="s">
        <v>376</v>
      </c>
      <c r="B8389" s="62" t="s">
        <v>91</v>
      </c>
      <c r="C8389" s="63">
        <v>69131.41</v>
      </c>
      <c r="D8389" s="64">
        <v>45762</v>
      </c>
      <c r="E83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0" spans="1:5" x14ac:dyDescent="0.45">
      <c r="A8390" s="61" t="s">
        <v>376</v>
      </c>
      <c r="B8390" s="62" t="s">
        <v>92</v>
      </c>
      <c r="C8390" s="63">
        <v>14606.9</v>
      </c>
      <c r="D8390" s="64">
        <v>45762</v>
      </c>
      <c r="E83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1" spans="1:5" x14ac:dyDescent="0.45">
      <c r="A8391" s="61" t="s">
        <v>376</v>
      </c>
      <c r="B8391" s="62" t="s">
        <v>93</v>
      </c>
      <c r="C8391" s="63">
        <v>657409.78</v>
      </c>
      <c r="D8391" s="64">
        <v>45519</v>
      </c>
      <c r="E83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2" spans="1:5" x14ac:dyDescent="0.45">
      <c r="A8392" s="61" t="s">
        <v>376</v>
      </c>
      <c r="B8392" s="62" t="s">
        <v>94</v>
      </c>
      <c r="C8392" s="63">
        <v>138905.32999999999</v>
      </c>
      <c r="D8392" s="64">
        <v>45519</v>
      </c>
      <c r="E83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3" spans="1:5" x14ac:dyDescent="0.45">
      <c r="A8393" s="61" t="s">
        <v>376</v>
      </c>
      <c r="B8393" s="62" t="s">
        <v>95</v>
      </c>
      <c r="C8393" s="63">
        <v>8836.15</v>
      </c>
      <c r="D8393" s="64">
        <v>45961</v>
      </c>
      <c r="E83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94" spans="1:5" x14ac:dyDescent="0.45">
      <c r="A8394" s="61" t="s">
        <v>376</v>
      </c>
      <c r="B8394" s="62" t="s">
        <v>96</v>
      </c>
      <c r="C8394" s="63">
        <v>1867.01</v>
      </c>
      <c r="D8394" s="64">
        <v>45961</v>
      </c>
      <c r="E83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395" spans="1:5" x14ac:dyDescent="0.45">
      <c r="A8395" s="61" t="s">
        <v>377</v>
      </c>
      <c r="B8395" s="62" t="s">
        <v>47</v>
      </c>
      <c r="C8395" s="63">
        <v>43886.92</v>
      </c>
      <c r="D8395" s="64">
        <v>45519</v>
      </c>
      <c r="E83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6" spans="1:5" x14ac:dyDescent="0.45">
      <c r="A8396" s="61" t="s">
        <v>377</v>
      </c>
      <c r="B8396" s="62" t="s">
        <v>48</v>
      </c>
      <c r="C8396" s="63">
        <v>11946.8</v>
      </c>
      <c r="D8396" s="64">
        <v>45519</v>
      </c>
      <c r="E83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7" spans="1:5" x14ac:dyDescent="0.45">
      <c r="A8397" s="61" t="s">
        <v>377</v>
      </c>
      <c r="B8397" s="62" t="s">
        <v>49</v>
      </c>
      <c r="C8397" s="63">
        <v>42440.21</v>
      </c>
      <c r="D8397" s="64">
        <v>45519</v>
      </c>
      <c r="E83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8" spans="1:5" x14ac:dyDescent="0.45">
      <c r="A8398" s="61" t="s">
        <v>377</v>
      </c>
      <c r="B8398" s="62" t="s">
        <v>50</v>
      </c>
      <c r="C8398" s="63">
        <v>11552.98</v>
      </c>
      <c r="D8398" s="64">
        <v>45519</v>
      </c>
      <c r="E83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399" spans="1:5" x14ac:dyDescent="0.45">
      <c r="A8399" s="61" t="s">
        <v>377</v>
      </c>
      <c r="B8399" s="62" t="s">
        <v>51</v>
      </c>
      <c r="C8399" s="63">
        <v>42440.21</v>
      </c>
      <c r="D8399" s="64">
        <v>45877</v>
      </c>
      <c r="E83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00" spans="1:5" x14ac:dyDescent="0.45">
      <c r="A8400" s="61" t="s">
        <v>377</v>
      </c>
      <c r="B8400" s="62" t="s">
        <v>52</v>
      </c>
      <c r="C8400" s="63">
        <v>11552.98</v>
      </c>
      <c r="D8400" s="64">
        <v>45877</v>
      </c>
      <c r="E84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01" spans="1:5" x14ac:dyDescent="0.45">
      <c r="A8401" s="61" t="s">
        <v>377</v>
      </c>
      <c r="B8401" s="62" t="s">
        <v>53</v>
      </c>
      <c r="C8401" s="63">
        <v>50163.44</v>
      </c>
      <c r="D8401" s="64">
        <v>45519</v>
      </c>
      <c r="E84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02" spans="1:5" x14ac:dyDescent="0.45">
      <c r="A8402" s="61" t="s">
        <v>377</v>
      </c>
      <c r="B8402" s="62" t="s">
        <v>54</v>
      </c>
      <c r="C8402" s="63">
        <v>13149.82</v>
      </c>
      <c r="D8402" s="64">
        <v>45519</v>
      </c>
      <c r="E84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03" spans="1:5" x14ac:dyDescent="0.45">
      <c r="A8403" s="61" t="s">
        <v>377</v>
      </c>
      <c r="B8403" s="62" t="s">
        <v>55</v>
      </c>
      <c r="C8403" s="63">
        <v>39325.199999999997</v>
      </c>
      <c r="D8403" s="64">
        <v>45519</v>
      </c>
      <c r="E84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04" spans="1:5" x14ac:dyDescent="0.45">
      <c r="A8404" s="61" t="s">
        <v>377</v>
      </c>
      <c r="B8404" s="62" t="s">
        <v>56</v>
      </c>
      <c r="C8404" s="63">
        <v>10308.69</v>
      </c>
      <c r="D8404" s="64">
        <v>45519</v>
      </c>
      <c r="E84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05" spans="1:5" x14ac:dyDescent="0.45">
      <c r="A8405" s="61" t="s">
        <v>377</v>
      </c>
      <c r="B8405" s="62" t="s">
        <v>57</v>
      </c>
      <c r="C8405" s="63">
        <v>78588.100000000006</v>
      </c>
      <c r="D8405" s="64">
        <v>45877</v>
      </c>
      <c r="E84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06" spans="1:5" x14ac:dyDescent="0.45">
      <c r="A8406" s="61" t="s">
        <v>377</v>
      </c>
      <c r="B8406" s="62" t="s">
        <v>58</v>
      </c>
      <c r="C8406" s="63">
        <v>20601.05</v>
      </c>
      <c r="D8406" s="64">
        <v>45877</v>
      </c>
      <c r="E84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07" spans="1:5" x14ac:dyDescent="0.45">
      <c r="A8407" s="61" t="s">
        <v>377</v>
      </c>
      <c r="B8407" s="62" t="s">
        <v>40</v>
      </c>
      <c r="C8407" s="63">
        <v>117393.11</v>
      </c>
      <c r="D8407" s="64">
        <v>44880</v>
      </c>
      <c r="E84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08" spans="1:5" x14ac:dyDescent="0.45">
      <c r="A8408" s="61" t="s">
        <v>377</v>
      </c>
      <c r="B8408" s="62" t="s">
        <v>59</v>
      </c>
      <c r="C8408" s="63">
        <v>26328.38</v>
      </c>
      <c r="D8408" s="64">
        <v>44880</v>
      </c>
      <c r="E84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09" spans="1:5" x14ac:dyDescent="0.45">
      <c r="A8409" s="61" t="s">
        <v>377</v>
      </c>
      <c r="B8409" s="62" t="s">
        <v>41</v>
      </c>
      <c r="C8409" s="63">
        <v>123374.43</v>
      </c>
      <c r="D8409" s="64">
        <v>44925</v>
      </c>
      <c r="E84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10" spans="1:5" x14ac:dyDescent="0.45">
      <c r="A8410" s="61" t="s">
        <v>377</v>
      </c>
      <c r="B8410" s="62" t="s">
        <v>60</v>
      </c>
      <c r="C8410" s="63">
        <v>27669.84</v>
      </c>
      <c r="D8410" s="64">
        <v>44925</v>
      </c>
      <c r="E84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11" spans="1:5" x14ac:dyDescent="0.45">
      <c r="A8411" s="61" t="s">
        <v>377</v>
      </c>
      <c r="B8411" s="62" t="s">
        <v>42</v>
      </c>
      <c r="C8411" s="63">
        <v>103964.69</v>
      </c>
      <c r="D8411" s="64">
        <v>45140</v>
      </c>
      <c r="E84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2" spans="1:5" x14ac:dyDescent="0.45">
      <c r="A8412" s="61" t="s">
        <v>377</v>
      </c>
      <c r="B8412" s="62" t="s">
        <v>61</v>
      </c>
      <c r="C8412" s="63">
        <v>23316.71</v>
      </c>
      <c r="D8412" s="64">
        <v>45140</v>
      </c>
      <c r="E84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3" spans="1:5" x14ac:dyDescent="0.45">
      <c r="A8413" s="61" t="s">
        <v>377</v>
      </c>
      <c r="B8413" s="62" t="s">
        <v>43</v>
      </c>
      <c r="C8413" s="63">
        <v>131497.72</v>
      </c>
      <c r="D8413" s="64">
        <v>45504</v>
      </c>
      <c r="E84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4" spans="1:5" x14ac:dyDescent="0.45">
      <c r="A8414" s="61" t="s">
        <v>377</v>
      </c>
      <c r="B8414" s="62" t="s">
        <v>62</v>
      </c>
      <c r="C8414" s="63">
        <v>35974.04</v>
      </c>
      <c r="D8414" s="64">
        <v>45504</v>
      </c>
      <c r="E84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5" spans="1:5" x14ac:dyDescent="0.45">
      <c r="A8415" s="61" t="s">
        <v>377</v>
      </c>
      <c r="B8415" s="62" t="s">
        <v>63</v>
      </c>
      <c r="C8415" s="63">
        <v>20094.53</v>
      </c>
      <c r="D8415" s="64">
        <v>45504</v>
      </c>
      <c r="E84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6" spans="1:5" x14ac:dyDescent="0.45">
      <c r="A8416" s="61" t="s">
        <v>377</v>
      </c>
      <c r="B8416" s="62" t="s">
        <v>44</v>
      </c>
      <c r="C8416" s="63">
        <v>131497.72</v>
      </c>
      <c r="D8416" s="64">
        <v>45877</v>
      </c>
      <c r="E84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17" spans="1:5" x14ac:dyDescent="0.45">
      <c r="A8417" s="61" t="s">
        <v>377</v>
      </c>
      <c r="B8417" s="62" t="s">
        <v>64</v>
      </c>
      <c r="C8417" s="63">
        <v>29491.7</v>
      </c>
      <c r="D8417" s="64">
        <v>45877</v>
      </c>
      <c r="E84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18" spans="1:5" x14ac:dyDescent="0.45">
      <c r="A8418" s="61" t="s">
        <v>377</v>
      </c>
      <c r="B8418" s="62" t="s">
        <v>45</v>
      </c>
      <c r="C8418" s="63">
        <v>58404.82</v>
      </c>
      <c r="D8418" s="64">
        <v>45412</v>
      </c>
      <c r="E84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19" spans="1:5" x14ac:dyDescent="0.45">
      <c r="A8419" s="61" t="s">
        <v>377</v>
      </c>
      <c r="B8419" s="62" t="s">
        <v>65</v>
      </c>
      <c r="C8419" s="63">
        <v>13098.76</v>
      </c>
      <c r="D8419" s="64">
        <v>45412</v>
      </c>
      <c r="E84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20" spans="1:5" x14ac:dyDescent="0.45">
      <c r="A8420" s="61" t="s">
        <v>377</v>
      </c>
      <c r="B8420" s="62" t="s">
        <v>66</v>
      </c>
      <c r="C8420" s="63">
        <v>44595.21</v>
      </c>
      <c r="D8420" s="64">
        <v>44985</v>
      </c>
      <c r="E84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1" spans="1:5" x14ac:dyDescent="0.45">
      <c r="A8421" s="61" t="s">
        <v>377</v>
      </c>
      <c r="B8421" s="62" t="s">
        <v>67</v>
      </c>
      <c r="C8421" s="63">
        <v>9373.07</v>
      </c>
      <c r="D8421" s="64">
        <v>44985</v>
      </c>
      <c r="E84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2" spans="1:5" x14ac:dyDescent="0.45">
      <c r="A8422" s="61" t="s">
        <v>377</v>
      </c>
      <c r="B8422" s="62" t="s">
        <v>68</v>
      </c>
      <c r="C8422" s="63">
        <v>104041.53</v>
      </c>
      <c r="D8422" s="64">
        <v>44985</v>
      </c>
      <c r="E84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3" spans="1:5" x14ac:dyDescent="0.45">
      <c r="A8423" s="61" t="s">
        <v>377</v>
      </c>
      <c r="B8423" s="62" t="s">
        <v>69</v>
      </c>
      <c r="C8423" s="63">
        <v>21867.57</v>
      </c>
      <c r="D8423" s="64">
        <v>44985</v>
      </c>
      <c r="E84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4" spans="1:5" x14ac:dyDescent="0.45">
      <c r="A8424" s="61" t="s">
        <v>377</v>
      </c>
      <c r="B8424" s="62" t="s">
        <v>70</v>
      </c>
      <c r="C8424" s="63">
        <v>78276.17</v>
      </c>
      <c r="D8424" s="64">
        <v>45127</v>
      </c>
      <c r="E84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5" spans="1:5" x14ac:dyDescent="0.45">
      <c r="A8425" s="61" t="s">
        <v>377</v>
      </c>
      <c r="B8425" s="62" t="s">
        <v>71</v>
      </c>
      <c r="C8425" s="63">
        <v>16452.18</v>
      </c>
      <c r="D8425" s="64">
        <v>45127</v>
      </c>
      <c r="E84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26" spans="1:5" x14ac:dyDescent="0.45">
      <c r="A8426" s="61" t="s">
        <v>377</v>
      </c>
      <c r="B8426" s="62" t="s">
        <v>72</v>
      </c>
      <c r="C8426" s="63">
        <v>122648.58</v>
      </c>
      <c r="D8426" s="64">
        <v>45488</v>
      </c>
      <c r="E84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27" spans="1:5" x14ac:dyDescent="0.45">
      <c r="A8427" s="61" t="s">
        <v>377</v>
      </c>
      <c r="B8427" s="62" t="s">
        <v>73</v>
      </c>
      <c r="C8427" s="63">
        <v>25778.42</v>
      </c>
      <c r="D8427" s="64">
        <v>45488</v>
      </c>
      <c r="E84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28" spans="1:5" x14ac:dyDescent="0.45">
      <c r="A8428" s="61" t="s">
        <v>377</v>
      </c>
      <c r="B8428" s="62" t="s">
        <v>74</v>
      </c>
      <c r="C8428" s="63">
        <v>135706.66</v>
      </c>
      <c r="D8428" s="64">
        <v>45853</v>
      </c>
      <c r="E84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29" spans="1:5" x14ac:dyDescent="0.45">
      <c r="A8429" s="61" t="s">
        <v>377</v>
      </c>
      <c r="B8429" s="62" t="s">
        <v>75</v>
      </c>
      <c r="C8429" s="63">
        <v>28522.98</v>
      </c>
      <c r="D8429" s="64">
        <v>45853</v>
      </c>
      <c r="E84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0" spans="1:5" x14ac:dyDescent="0.45">
      <c r="A8430" s="61" t="s">
        <v>377</v>
      </c>
      <c r="B8430" s="62" t="s">
        <v>76</v>
      </c>
      <c r="C8430" s="63">
        <v>16588.54</v>
      </c>
      <c r="D8430" s="64">
        <v>45853</v>
      </c>
      <c r="E84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1" spans="1:5" x14ac:dyDescent="0.45">
      <c r="A8431" s="61" t="s">
        <v>377</v>
      </c>
      <c r="B8431" s="62" t="s">
        <v>77</v>
      </c>
      <c r="C8431" s="63">
        <v>4348.51</v>
      </c>
      <c r="D8431" s="64">
        <v>45853</v>
      </c>
      <c r="E84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2" spans="1:5" x14ac:dyDescent="0.45">
      <c r="A8432" s="61" t="s">
        <v>377</v>
      </c>
      <c r="B8432" s="62" t="s">
        <v>78</v>
      </c>
      <c r="C8432" s="63">
        <v>15780.77</v>
      </c>
      <c r="D8432" s="64">
        <v>45853</v>
      </c>
      <c r="E84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3" spans="1:5" x14ac:dyDescent="0.45">
      <c r="A8433" s="61" t="s">
        <v>377</v>
      </c>
      <c r="B8433" s="62" t="s">
        <v>79</v>
      </c>
      <c r="C8433" s="63">
        <v>4136.76</v>
      </c>
      <c r="D8433" s="64">
        <v>45853</v>
      </c>
      <c r="E84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4" spans="1:5" x14ac:dyDescent="0.45">
      <c r="A8434" s="61" t="s">
        <v>377</v>
      </c>
      <c r="B8434" s="62" t="s">
        <v>80</v>
      </c>
      <c r="C8434" s="63">
        <v>42111.17</v>
      </c>
      <c r="D8434" s="64">
        <v>45541</v>
      </c>
      <c r="E84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5" spans="1:5" x14ac:dyDescent="0.45">
      <c r="A8435" s="61" t="s">
        <v>377</v>
      </c>
      <c r="B8435" s="62" t="s">
        <v>81</v>
      </c>
      <c r="C8435" s="63">
        <v>39864.86</v>
      </c>
      <c r="D8435" s="64">
        <v>45519</v>
      </c>
      <c r="E84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6" spans="1:5" x14ac:dyDescent="0.45">
      <c r="A8436" s="61" t="s">
        <v>377</v>
      </c>
      <c r="B8436" s="62" t="s">
        <v>82</v>
      </c>
      <c r="C8436" s="63">
        <v>10851.93</v>
      </c>
      <c r="D8436" s="64">
        <v>45519</v>
      </c>
      <c r="E84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7" spans="1:5" x14ac:dyDescent="0.45">
      <c r="A8437" s="61" t="s">
        <v>377</v>
      </c>
      <c r="B8437" s="62" t="s">
        <v>83</v>
      </c>
      <c r="C8437" s="63">
        <v>38649.89</v>
      </c>
      <c r="D8437" s="64">
        <v>45519</v>
      </c>
      <c r="E84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8" spans="1:5" x14ac:dyDescent="0.45">
      <c r="A8438" s="61" t="s">
        <v>377</v>
      </c>
      <c r="B8438" s="62" t="s">
        <v>84</v>
      </c>
      <c r="C8438" s="63">
        <v>10521.19</v>
      </c>
      <c r="D8438" s="64">
        <v>45519</v>
      </c>
      <c r="E84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39" spans="1:5" x14ac:dyDescent="0.45">
      <c r="A8439" s="61" t="s">
        <v>377</v>
      </c>
      <c r="B8439" s="62" t="s">
        <v>85</v>
      </c>
      <c r="C8439" s="63">
        <v>38649.89</v>
      </c>
      <c r="D8439" s="64">
        <v>45877</v>
      </c>
      <c r="E84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40" spans="1:5" x14ac:dyDescent="0.45">
      <c r="A8440" s="61" t="s">
        <v>377</v>
      </c>
      <c r="B8440" s="62" t="s">
        <v>86</v>
      </c>
      <c r="C8440" s="63">
        <v>10521.19</v>
      </c>
      <c r="D8440" s="64">
        <v>45877</v>
      </c>
      <c r="E84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41" spans="1:5" x14ac:dyDescent="0.45">
      <c r="A8441" s="61" t="s">
        <v>377</v>
      </c>
      <c r="B8441" s="62" t="s">
        <v>87</v>
      </c>
      <c r="C8441" s="63">
        <v>58853.23</v>
      </c>
      <c r="D8441" s="64">
        <v>45519</v>
      </c>
      <c r="E84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2" spans="1:5" x14ac:dyDescent="0.45">
      <c r="A8442" s="61" t="s">
        <v>377</v>
      </c>
      <c r="B8442" s="62" t="s">
        <v>88</v>
      </c>
      <c r="C8442" s="63">
        <v>15427.76</v>
      </c>
      <c r="D8442" s="64">
        <v>45519</v>
      </c>
      <c r="E84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3" spans="1:5" x14ac:dyDescent="0.45">
      <c r="A8443" s="61" t="s">
        <v>377</v>
      </c>
      <c r="B8443" s="62" t="s">
        <v>89</v>
      </c>
      <c r="C8443" s="63">
        <v>38847.06</v>
      </c>
      <c r="D8443" s="64">
        <v>45519</v>
      </c>
      <c r="E84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4" spans="1:5" x14ac:dyDescent="0.45">
      <c r="A8444" s="61" t="s">
        <v>377</v>
      </c>
      <c r="B8444" s="62" t="s">
        <v>90</v>
      </c>
      <c r="C8444" s="63">
        <v>10183.35</v>
      </c>
      <c r="D8444" s="64">
        <v>45519</v>
      </c>
      <c r="E84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5" spans="1:5" x14ac:dyDescent="0.45">
      <c r="A8445" s="61" t="s">
        <v>377</v>
      </c>
      <c r="B8445" s="62" t="s">
        <v>91</v>
      </c>
      <c r="C8445" s="63">
        <v>38847.06</v>
      </c>
      <c r="D8445" s="64">
        <v>45762</v>
      </c>
      <c r="E84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6" spans="1:5" x14ac:dyDescent="0.45">
      <c r="A8446" s="61" t="s">
        <v>377</v>
      </c>
      <c r="B8446" s="62" t="s">
        <v>92</v>
      </c>
      <c r="C8446" s="63">
        <v>10183.35</v>
      </c>
      <c r="D8446" s="64">
        <v>45762</v>
      </c>
      <c r="E84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7" spans="1:5" x14ac:dyDescent="0.45">
      <c r="A8447" s="61" t="s">
        <v>377</v>
      </c>
      <c r="B8447" s="62" t="s">
        <v>93</v>
      </c>
      <c r="C8447" s="63">
        <v>369418.73</v>
      </c>
      <c r="D8447" s="64">
        <v>45519</v>
      </c>
      <c r="E84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8" spans="1:5" x14ac:dyDescent="0.45">
      <c r="A8448" s="61" t="s">
        <v>377</v>
      </c>
      <c r="B8448" s="62" t="s">
        <v>94</v>
      </c>
      <c r="C8448" s="63">
        <v>96839.24</v>
      </c>
      <c r="D8448" s="64">
        <v>45519</v>
      </c>
      <c r="E84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49" spans="1:5" x14ac:dyDescent="0.45">
      <c r="A8449" s="61" t="s">
        <v>377</v>
      </c>
      <c r="B8449" s="62" t="s">
        <v>95</v>
      </c>
      <c r="C8449" s="63">
        <v>4965.3100000000004</v>
      </c>
      <c r="D8449" s="64">
        <v>45961</v>
      </c>
      <c r="E84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50" spans="1:5" x14ac:dyDescent="0.45">
      <c r="A8450" s="61" t="s">
        <v>377</v>
      </c>
      <c r="B8450" s="62" t="s">
        <v>96</v>
      </c>
      <c r="C8450" s="63">
        <v>1301.5999999999999</v>
      </c>
      <c r="D8450" s="64">
        <v>45961</v>
      </c>
      <c r="E84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51" spans="1:5" x14ac:dyDescent="0.45">
      <c r="A8451" s="61" t="s">
        <v>378</v>
      </c>
      <c r="B8451" s="62" t="s">
        <v>47</v>
      </c>
      <c r="C8451" s="63">
        <v>22985.15</v>
      </c>
      <c r="D8451" s="64">
        <v>45519</v>
      </c>
      <c r="E84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52" spans="1:5" x14ac:dyDescent="0.45">
      <c r="A8452" s="61" t="s">
        <v>378</v>
      </c>
      <c r="B8452" s="62" t="s">
        <v>49</v>
      </c>
      <c r="C8452" s="63">
        <v>22227.45</v>
      </c>
      <c r="D8452" s="64">
        <v>45519</v>
      </c>
      <c r="E84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53" spans="1:5" x14ac:dyDescent="0.45">
      <c r="A8453" s="61" t="s">
        <v>378</v>
      </c>
      <c r="B8453" s="62" t="s">
        <v>51</v>
      </c>
      <c r="C8453" s="63">
        <v>22227.45</v>
      </c>
      <c r="D8453" s="64">
        <v>45877</v>
      </c>
      <c r="E84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54" spans="1:5" x14ac:dyDescent="0.45">
      <c r="A8454" s="61" t="s">
        <v>378</v>
      </c>
      <c r="B8454" s="62" t="s">
        <v>53</v>
      </c>
      <c r="C8454" s="63">
        <v>26272.39</v>
      </c>
      <c r="D8454" s="64">
        <v>45519</v>
      </c>
      <c r="E84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55" spans="1:5" x14ac:dyDescent="0.45">
      <c r="A8455" s="61" t="s">
        <v>378</v>
      </c>
      <c r="B8455" s="62" t="s">
        <v>55</v>
      </c>
      <c r="C8455" s="63">
        <v>20596.02</v>
      </c>
      <c r="D8455" s="64">
        <v>45519</v>
      </c>
      <c r="E84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56" spans="1:5" x14ac:dyDescent="0.45">
      <c r="A8456" s="61" t="s">
        <v>378</v>
      </c>
      <c r="B8456" s="62" t="s">
        <v>57</v>
      </c>
      <c r="C8456" s="63">
        <v>41159.4</v>
      </c>
      <c r="D8456" s="64">
        <v>45877</v>
      </c>
      <c r="E84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57" spans="1:5" x14ac:dyDescent="0.45">
      <c r="A8457" s="61" t="s">
        <v>378</v>
      </c>
      <c r="B8457" s="62" t="s">
        <v>40</v>
      </c>
      <c r="C8457" s="63">
        <v>61482.97</v>
      </c>
      <c r="D8457" s="64">
        <v>44880</v>
      </c>
      <c r="E84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58" spans="1:5" x14ac:dyDescent="0.45">
      <c r="A8458" s="61" t="s">
        <v>378</v>
      </c>
      <c r="B8458" s="62" t="s">
        <v>41</v>
      </c>
      <c r="C8458" s="63">
        <v>64615.6</v>
      </c>
      <c r="D8458" s="64">
        <v>44925</v>
      </c>
      <c r="E84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59" spans="1:5" x14ac:dyDescent="0.45">
      <c r="A8459" s="61" t="s">
        <v>378</v>
      </c>
      <c r="B8459" s="62" t="s">
        <v>42</v>
      </c>
      <c r="C8459" s="63">
        <v>54450.03</v>
      </c>
      <c r="D8459" s="64">
        <v>45140</v>
      </c>
      <c r="E84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60" spans="1:5" x14ac:dyDescent="0.45">
      <c r="A8460" s="61" t="s">
        <v>378</v>
      </c>
      <c r="B8460" s="62" t="s">
        <v>43</v>
      </c>
      <c r="C8460" s="63">
        <v>68870.06</v>
      </c>
      <c r="D8460" s="64">
        <v>45504</v>
      </c>
      <c r="E84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61" spans="1:5" x14ac:dyDescent="0.45">
      <c r="A8461" s="61" t="s">
        <v>378</v>
      </c>
      <c r="B8461" s="62" t="s">
        <v>44</v>
      </c>
      <c r="C8461" s="63">
        <v>68870.06</v>
      </c>
      <c r="D8461" s="64">
        <v>45877</v>
      </c>
      <c r="E84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62" spans="1:5" x14ac:dyDescent="0.45">
      <c r="A8462" s="61" t="s">
        <v>378</v>
      </c>
      <c r="B8462" s="62" t="s">
        <v>45</v>
      </c>
      <c r="C8462" s="63">
        <v>30588.69</v>
      </c>
      <c r="D8462" s="64">
        <v>45412</v>
      </c>
      <c r="E84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63" spans="1:5" x14ac:dyDescent="0.45">
      <c r="A8463" s="61" t="s">
        <v>378</v>
      </c>
      <c r="B8463" s="62" t="s">
        <v>66</v>
      </c>
      <c r="C8463" s="63">
        <v>21888.33</v>
      </c>
      <c r="D8463" s="64">
        <v>44985</v>
      </c>
      <c r="E84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64" spans="1:5" x14ac:dyDescent="0.45">
      <c r="A8464" s="61" t="s">
        <v>378</v>
      </c>
      <c r="B8464" s="62" t="s">
        <v>68</v>
      </c>
      <c r="C8464" s="63">
        <v>51065.919999999998</v>
      </c>
      <c r="D8464" s="64">
        <v>44985</v>
      </c>
      <c r="E84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65" spans="1:5" x14ac:dyDescent="0.45">
      <c r="A8465" s="61" t="s">
        <v>378</v>
      </c>
      <c r="B8465" s="62" t="s">
        <v>70</v>
      </c>
      <c r="C8465" s="63">
        <v>38419.699999999997</v>
      </c>
      <c r="D8465" s="64">
        <v>45127</v>
      </c>
      <c r="E84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66" spans="1:5" x14ac:dyDescent="0.45">
      <c r="A8466" s="61" t="s">
        <v>378</v>
      </c>
      <c r="B8466" s="62" t="s">
        <v>72</v>
      </c>
      <c r="C8466" s="63">
        <v>60198.69</v>
      </c>
      <c r="D8466" s="64">
        <v>45488</v>
      </c>
      <c r="E84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67" spans="1:5" x14ac:dyDescent="0.45">
      <c r="A8467" s="61" t="s">
        <v>378</v>
      </c>
      <c r="B8467" s="62" t="s">
        <v>74</v>
      </c>
      <c r="C8467" s="63">
        <v>66607.88</v>
      </c>
      <c r="D8467" s="64">
        <v>45853</v>
      </c>
      <c r="E84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68" spans="1:5" x14ac:dyDescent="0.45">
      <c r="A8468" s="61" t="s">
        <v>378</v>
      </c>
      <c r="B8468" s="62" t="s">
        <v>76</v>
      </c>
      <c r="C8468" s="63">
        <v>8688.01</v>
      </c>
      <c r="D8468" s="64">
        <v>45853</v>
      </c>
      <c r="E84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69" spans="1:5" x14ac:dyDescent="0.45">
      <c r="A8469" s="61" t="s">
        <v>378</v>
      </c>
      <c r="B8469" s="62" t="s">
        <v>78</v>
      </c>
      <c r="C8469" s="63">
        <v>8264.9500000000007</v>
      </c>
      <c r="D8469" s="64">
        <v>45853</v>
      </c>
      <c r="E84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0" spans="1:5" x14ac:dyDescent="0.45">
      <c r="A8470" s="61" t="s">
        <v>378</v>
      </c>
      <c r="B8470" s="62" t="s">
        <v>80</v>
      </c>
      <c r="C8470" s="63">
        <v>16592.82</v>
      </c>
      <c r="D8470" s="64">
        <v>45541</v>
      </c>
      <c r="E84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1" spans="1:5" x14ac:dyDescent="0.45">
      <c r="A8471" s="61" t="s">
        <v>378</v>
      </c>
      <c r="B8471" s="62" t="s">
        <v>81</v>
      </c>
      <c r="C8471" s="63">
        <v>20878.650000000001</v>
      </c>
      <c r="D8471" s="64">
        <v>45519</v>
      </c>
      <c r="E84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2" spans="1:5" x14ac:dyDescent="0.45">
      <c r="A8472" s="61" t="s">
        <v>378</v>
      </c>
      <c r="B8472" s="62" t="s">
        <v>83</v>
      </c>
      <c r="C8472" s="63">
        <v>20242.330000000002</v>
      </c>
      <c r="D8472" s="64">
        <v>45519</v>
      </c>
      <c r="E84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3" spans="1:5" x14ac:dyDescent="0.45">
      <c r="A8473" s="61" t="s">
        <v>378</v>
      </c>
      <c r="B8473" s="62" t="s">
        <v>85</v>
      </c>
      <c r="C8473" s="63">
        <v>20242.330000000002</v>
      </c>
      <c r="D8473" s="64">
        <v>45877</v>
      </c>
      <c r="E84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74" spans="1:5" x14ac:dyDescent="0.45">
      <c r="A8474" s="61" t="s">
        <v>378</v>
      </c>
      <c r="B8474" s="62" t="s">
        <v>87</v>
      </c>
      <c r="C8474" s="63">
        <v>30823.54</v>
      </c>
      <c r="D8474" s="64">
        <v>45519</v>
      </c>
      <c r="E84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5" spans="1:5" x14ac:dyDescent="0.45">
      <c r="A8475" s="61" t="s">
        <v>378</v>
      </c>
      <c r="B8475" s="62" t="s">
        <v>89</v>
      </c>
      <c r="C8475" s="63">
        <v>20345.599999999999</v>
      </c>
      <c r="D8475" s="64">
        <v>45519</v>
      </c>
      <c r="E84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6" spans="1:5" x14ac:dyDescent="0.45">
      <c r="A8476" s="61" t="s">
        <v>378</v>
      </c>
      <c r="B8476" s="62" t="s">
        <v>91</v>
      </c>
      <c r="C8476" s="63">
        <v>20345.599999999999</v>
      </c>
      <c r="D8476" s="64">
        <v>45762</v>
      </c>
      <c r="E84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7" spans="1:5" x14ac:dyDescent="0.45">
      <c r="A8477" s="61" t="s">
        <v>378</v>
      </c>
      <c r="B8477" s="62" t="s">
        <v>93</v>
      </c>
      <c r="C8477" s="63">
        <v>193477.79</v>
      </c>
      <c r="D8477" s="64">
        <v>45519</v>
      </c>
      <c r="E84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78" spans="1:5" x14ac:dyDescent="0.45">
      <c r="A8478" s="61" t="s">
        <v>378</v>
      </c>
      <c r="B8478" s="62" t="s">
        <v>95</v>
      </c>
      <c r="C8478" s="63">
        <v>2600.5100000000002</v>
      </c>
      <c r="D8478" s="64">
        <v>45961</v>
      </c>
      <c r="E84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79" spans="1:5" x14ac:dyDescent="0.45">
      <c r="A8479" s="61" t="s">
        <v>379</v>
      </c>
      <c r="B8479" s="62" t="s">
        <v>47</v>
      </c>
      <c r="C8479" s="63">
        <v>17293.39</v>
      </c>
      <c r="D8479" s="64">
        <v>45519</v>
      </c>
      <c r="E84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80" spans="1:5" x14ac:dyDescent="0.45">
      <c r="A8480" s="61" t="s">
        <v>379</v>
      </c>
      <c r="B8480" s="62" t="s">
        <v>49</v>
      </c>
      <c r="C8480" s="63">
        <v>16723.32</v>
      </c>
      <c r="D8480" s="64">
        <v>45519</v>
      </c>
      <c r="E84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81" spans="1:5" x14ac:dyDescent="0.45">
      <c r="A8481" s="61" t="s">
        <v>379</v>
      </c>
      <c r="B8481" s="62" t="s">
        <v>51</v>
      </c>
      <c r="C8481" s="63">
        <v>16723.32</v>
      </c>
      <c r="D8481" s="64">
        <v>45877</v>
      </c>
      <c r="E84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82" spans="1:5" x14ac:dyDescent="0.45">
      <c r="A8482" s="61" t="s">
        <v>379</v>
      </c>
      <c r="B8482" s="62" t="s">
        <v>53</v>
      </c>
      <c r="C8482" s="63">
        <v>19766.61</v>
      </c>
      <c r="D8482" s="64">
        <v>45519</v>
      </c>
      <c r="E84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83" spans="1:5" x14ac:dyDescent="0.45">
      <c r="A8483" s="61" t="s">
        <v>379</v>
      </c>
      <c r="B8483" s="62" t="s">
        <v>55</v>
      </c>
      <c r="C8483" s="63">
        <v>15495.87</v>
      </c>
      <c r="D8483" s="64">
        <v>45519</v>
      </c>
      <c r="E84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84" spans="1:5" x14ac:dyDescent="0.45">
      <c r="A8484" s="61" t="s">
        <v>379</v>
      </c>
      <c r="B8484" s="62" t="s">
        <v>57</v>
      </c>
      <c r="C8484" s="63">
        <v>30967.18</v>
      </c>
      <c r="D8484" s="64">
        <v>45877</v>
      </c>
      <c r="E84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85" spans="1:5" x14ac:dyDescent="0.45">
      <c r="A8485" s="61" t="s">
        <v>379</v>
      </c>
      <c r="B8485" s="62" t="s">
        <v>40</v>
      </c>
      <c r="C8485" s="63">
        <v>46258.07</v>
      </c>
      <c r="D8485" s="64">
        <v>44880</v>
      </c>
      <c r="E84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86" spans="1:5" x14ac:dyDescent="0.45">
      <c r="A8486" s="61" t="s">
        <v>379</v>
      </c>
      <c r="B8486" s="62" t="s">
        <v>41</v>
      </c>
      <c r="C8486" s="63">
        <v>48614.98</v>
      </c>
      <c r="D8486" s="64">
        <v>44925</v>
      </c>
      <c r="E84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487" spans="1:5" x14ac:dyDescent="0.45">
      <c r="A8487" s="61" t="s">
        <v>379</v>
      </c>
      <c r="B8487" s="62" t="s">
        <v>42</v>
      </c>
      <c r="C8487" s="63">
        <v>40966.68</v>
      </c>
      <c r="D8487" s="64">
        <v>45140</v>
      </c>
      <c r="E84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88" spans="1:5" x14ac:dyDescent="0.45">
      <c r="A8488" s="61" t="s">
        <v>379</v>
      </c>
      <c r="B8488" s="62" t="s">
        <v>43</v>
      </c>
      <c r="C8488" s="63">
        <v>51815.91</v>
      </c>
      <c r="D8488" s="64">
        <v>45504</v>
      </c>
      <c r="E84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89" spans="1:5" x14ac:dyDescent="0.45">
      <c r="A8489" s="61" t="s">
        <v>379</v>
      </c>
      <c r="B8489" s="62" t="s">
        <v>44</v>
      </c>
      <c r="C8489" s="63">
        <v>51815.91</v>
      </c>
      <c r="D8489" s="64">
        <v>45877</v>
      </c>
      <c r="E84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90" spans="1:5" x14ac:dyDescent="0.45">
      <c r="A8490" s="61" t="s">
        <v>379</v>
      </c>
      <c r="B8490" s="62" t="s">
        <v>45</v>
      </c>
      <c r="C8490" s="63">
        <v>23014.080000000002</v>
      </c>
      <c r="D8490" s="64">
        <v>45412</v>
      </c>
      <c r="E84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491" spans="1:5" x14ac:dyDescent="0.45">
      <c r="A8491" s="61" t="s">
        <v>379</v>
      </c>
      <c r="B8491" s="62" t="s">
        <v>76</v>
      </c>
      <c r="C8491" s="63">
        <v>6536.62</v>
      </c>
      <c r="D8491" s="64">
        <v>45853</v>
      </c>
      <c r="E84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2" spans="1:5" x14ac:dyDescent="0.45">
      <c r="A8492" s="61" t="s">
        <v>379</v>
      </c>
      <c r="B8492" s="62" t="s">
        <v>78</v>
      </c>
      <c r="C8492" s="63">
        <v>6218.32</v>
      </c>
      <c r="D8492" s="64">
        <v>45853</v>
      </c>
      <c r="E84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3" spans="1:5" x14ac:dyDescent="0.45">
      <c r="A8493" s="61" t="s">
        <v>379</v>
      </c>
      <c r="B8493" s="62" t="s">
        <v>81</v>
      </c>
      <c r="C8493" s="63">
        <v>15708.52</v>
      </c>
      <c r="D8493" s="64">
        <v>45519</v>
      </c>
      <c r="E84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4" spans="1:5" x14ac:dyDescent="0.45">
      <c r="A8494" s="61" t="s">
        <v>379</v>
      </c>
      <c r="B8494" s="62" t="s">
        <v>83</v>
      </c>
      <c r="C8494" s="63">
        <v>15229.76</v>
      </c>
      <c r="D8494" s="64">
        <v>45519</v>
      </c>
      <c r="E84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5" spans="1:5" x14ac:dyDescent="0.45">
      <c r="A8495" s="61" t="s">
        <v>379</v>
      </c>
      <c r="B8495" s="62" t="s">
        <v>85</v>
      </c>
      <c r="C8495" s="63">
        <v>15229.76</v>
      </c>
      <c r="D8495" s="64">
        <v>45877</v>
      </c>
      <c r="E84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496" spans="1:5" x14ac:dyDescent="0.45">
      <c r="A8496" s="61" t="s">
        <v>379</v>
      </c>
      <c r="B8496" s="62" t="s">
        <v>87</v>
      </c>
      <c r="C8496" s="63">
        <v>23190.77</v>
      </c>
      <c r="D8496" s="64">
        <v>45519</v>
      </c>
      <c r="E84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7" spans="1:5" x14ac:dyDescent="0.45">
      <c r="A8497" s="61" t="s">
        <v>379</v>
      </c>
      <c r="B8497" s="62" t="s">
        <v>89</v>
      </c>
      <c r="C8497" s="63">
        <v>15307.46</v>
      </c>
      <c r="D8497" s="64">
        <v>45519</v>
      </c>
      <c r="E84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8" spans="1:5" x14ac:dyDescent="0.45">
      <c r="A8498" s="61" t="s">
        <v>379</v>
      </c>
      <c r="B8498" s="62" t="s">
        <v>91</v>
      </c>
      <c r="C8498" s="63">
        <v>15307.46</v>
      </c>
      <c r="D8498" s="64">
        <v>45762</v>
      </c>
      <c r="E84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499" spans="1:5" x14ac:dyDescent="0.45">
      <c r="A8499" s="61" t="s">
        <v>379</v>
      </c>
      <c r="B8499" s="62" t="s">
        <v>93</v>
      </c>
      <c r="C8499" s="63">
        <v>145567.29999999999</v>
      </c>
      <c r="D8499" s="64">
        <v>45519</v>
      </c>
      <c r="E84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0" spans="1:5" x14ac:dyDescent="0.45">
      <c r="A8500" s="61" t="s">
        <v>379</v>
      </c>
      <c r="B8500" s="62" t="s">
        <v>95</v>
      </c>
      <c r="C8500" s="63">
        <v>1956.55</v>
      </c>
      <c r="D8500" s="64">
        <v>45961</v>
      </c>
      <c r="E85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01" spans="1:5" x14ac:dyDescent="0.45">
      <c r="A8501" s="61" t="s">
        <v>380</v>
      </c>
      <c r="B8501" s="62" t="s">
        <v>47</v>
      </c>
      <c r="C8501" s="63">
        <v>16937.34</v>
      </c>
      <c r="D8501" s="64">
        <v>45519</v>
      </c>
      <c r="E85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2" spans="1:5" x14ac:dyDescent="0.45">
      <c r="A8502" s="61" t="s">
        <v>380</v>
      </c>
      <c r="B8502" s="62" t="s">
        <v>48</v>
      </c>
      <c r="C8502" s="63">
        <v>4610.6499999999996</v>
      </c>
      <c r="D8502" s="64">
        <v>45519</v>
      </c>
      <c r="E85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3" spans="1:5" x14ac:dyDescent="0.45">
      <c r="A8503" s="61" t="s">
        <v>380</v>
      </c>
      <c r="B8503" s="62" t="s">
        <v>49</v>
      </c>
      <c r="C8503" s="63">
        <v>16379.01</v>
      </c>
      <c r="D8503" s="64">
        <v>45519</v>
      </c>
      <c r="E85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4" spans="1:5" x14ac:dyDescent="0.45">
      <c r="A8504" s="61" t="s">
        <v>380</v>
      </c>
      <c r="B8504" s="62" t="s">
        <v>50</v>
      </c>
      <c r="C8504" s="63">
        <v>4458.66</v>
      </c>
      <c r="D8504" s="64">
        <v>45519</v>
      </c>
      <c r="E85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5" spans="1:5" x14ac:dyDescent="0.45">
      <c r="A8505" s="61" t="s">
        <v>380</v>
      </c>
      <c r="B8505" s="62" t="s">
        <v>51</v>
      </c>
      <c r="C8505" s="63">
        <v>16379.01</v>
      </c>
      <c r="D8505" s="64">
        <v>45877</v>
      </c>
      <c r="E85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06" spans="1:5" x14ac:dyDescent="0.45">
      <c r="A8506" s="61" t="s">
        <v>380</v>
      </c>
      <c r="B8506" s="62" t="s">
        <v>52</v>
      </c>
      <c r="C8506" s="63">
        <v>4458.66</v>
      </c>
      <c r="D8506" s="64">
        <v>45877</v>
      </c>
      <c r="E85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07" spans="1:5" x14ac:dyDescent="0.45">
      <c r="A8507" s="61" t="s">
        <v>380</v>
      </c>
      <c r="B8507" s="62" t="s">
        <v>53</v>
      </c>
      <c r="C8507" s="63">
        <v>19359.650000000001</v>
      </c>
      <c r="D8507" s="64">
        <v>45519</v>
      </c>
      <c r="E85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8" spans="1:5" x14ac:dyDescent="0.45">
      <c r="A8508" s="61" t="s">
        <v>380</v>
      </c>
      <c r="B8508" s="62" t="s">
        <v>54</v>
      </c>
      <c r="C8508" s="63">
        <v>5074.93</v>
      </c>
      <c r="D8508" s="64">
        <v>45519</v>
      </c>
      <c r="E85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09" spans="1:5" x14ac:dyDescent="0.45">
      <c r="A8509" s="61" t="s">
        <v>380</v>
      </c>
      <c r="B8509" s="62" t="s">
        <v>55</v>
      </c>
      <c r="C8509" s="63">
        <v>15176.83</v>
      </c>
      <c r="D8509" s="64">
        <v>45519</v>
      </c>
      <c r="E85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10" spans="1:5" x14ac:dyDescent="0.45">
      <c r="A8510" s="61" t="s">
        <v>380</v>
      </c>
      <c r="B8510" s="62" t="s">
        <v>56</v>
      </c>
      <c r="C8510" s="63">
        <v>3978.45</v>
      </c>
      <c r="D8510" s="64">
        <v>45519</v>
      </c>
      <c r="E85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11" spans="1:5" x14ac:dyDescent="0.45">
      <c r="A8511" s="61" t="s">
        <v>380</v>
      </c>
      <c r="B8511" s="62" t="s">
        <v>57</v>
      </c>
      <c r="C8511" s="63">
        <v>30329.62</v>
      </c>
      <c r="D8511" s="64">
        <v>45877</v>
      </c>
      <c r="E85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12" spans="1:5" x14ac:dyDescent="0.45">
      <c r="A8512" s="61" t="s">
        <v>380</v>
      </c>
      <c r="B8512" s="62" t="s">
        <v>58</v>
      </c>
      <c r="C8512" s="63">
        <v>7950.59</v>
      </c>
      <c r="D8512" s="64">
        <v>45877</v>
      </c>
      <c r="E85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13" spans="1:5" x14ac:dyDescent="0.45">
      <c r="A8513" s="61" t="s">
        <v>380</v>
      </c>
      <c r="B8513" s="62" t="s">
        <v>40</v>
      </c>
      <c r="C8513" s="63">
        <v>45305.69</v>
      </c>
      <c r="D8513" s="64">
        <v>44880</v>
      </c>
      <c r="E85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14" spans="1:5" x14ac:dyDescent="0.45">
      <c r="A8514" s="61" t="s">
        <v>380</v>
      </c>
      <c r="B8514" s="62" t="s">
        <v>59</v>
      </c>
      <c r="C8514" s="63">
        <v>10160.950000000001</v>
      </c>
      <c r="D8514" s="64">
        <v>44880</v>
      </c>
      <c r="E85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15" spans="1:5" x14ac:dyDescent="0.45">
      <c r="A8515" s="61" t="s">
        <v>380</v>
      </c>
      <c r="B8515" s="62" t="s">
        <v>41</v>
      </c>
      <c r="C8515" s="63">
        <v>47614.07</v>
      </c>
      <c r="D8515" s="64">
        <v>44925</v>
      </c>
      <c r="E85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16" spans="1:5" x14ac:dyDescent="0.45">
      <c r="A8516" s="61" t="s">
        <v>380</v>
      </c>
      <c r="B8516" s="62" t="s">
        <v>60</v>
      </c>
      <c r="C8516" s="63">
        <v>10678.66</v>
      </c>
      <c r="D8516" s="64">
        <v>44925</v>
      </c>
      <c r="E85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17" spans="1:5" x14ac:dyDescent="0.45">
      <c r="A8517" s="61" t="s">
        <v>380</v>
      </c>
      <c r="B8517" s="62" t="s">
        <v>42</v>
      </c>
      <c r="C8517" s="63">
        <v>40123.24</v>
      </c>
      <c r="D8517" s="64">
        <v>45140</v>
      </c>
      <c r="E85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18" spans="1:5" x14ac:dyDescent="0.45">
      <c r="A8518" s="61" t="s">
        <v>380</v>
      </c>
      <c r="B8518" s="62" t="s">
        <v>61</v>
      </c>
      <c r="C8518" s="63">
        <v>10517.89</v>
      </c>
      <c r="D8518" s="64">
        <v>45140</v>
      </c>
      <c r="E85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19" spans="1:5" x14ac:dyDescent="0.45">
      <c r="A8519" s="61" t="s">
        <v>380</v>
      </c>
      <c r="B8519" s="62" t="s">
        <v>43</v>
      </c>
      <c r="C8519" s="63">
        <v>50749.1</v>
      </c>
      <c r="D8519" s="64">
        <v>45504</v>
      </c>
      <c r="E85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20" spans="1:5" x14ac:dyDescent="0.45">
      <c r="A8520" s="61" t="s">
        <v>380</v>
      </c>
      <c r="B8520" s="62" t="s">
        <v>62</v>
      </c>
      <c r="C8520" s="63">
        <v>26080</v>
      </c>
      <c r="D8520" s="64">
        <v>45504</v>
      </c>
      <c r="E85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21" spans="1:5" x14ac:dyDescent="0.45">
      <c r="A8521" s="61" t="s">
        <v>380</v>
      </c>
      <c r="B8521" s="62" t="s">
        <v>63</v>
      </c>
      <c r="C8521" s="63">
        <v>7755.11</v>
      </c>
      <c r="D8521" s="64">
        <v>45504</v>
      </c>
      <c r="E85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22" spans="1:5" x14ac:dyDescent="0.45">
      <c r="A8522" s="61" t="s">
        <v>380</v>
      </c>
      <c r="B8522" s="62" t="s">
        <v>44</v>
      </c>
      <c r="C8522" s="63">
        <v>50749.1</v>
      </c>
      <c r="D8522" s="64">
        <v>45877</v>
      </c>
      <c r="E85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23" spans="1:5" x14ac:dyDescent="0.45">
      <c r="A8523" s="61" t="s">
        <v>380</v>
      </c>
      <c r="B8523" s="62" t="s">
        <v>64</v>
      </c>
      <c r="C8523" s="63">
        <v>11381.78</v>
      </c>
      <c r="D8523" s="64">
        <v>45877</v>
      </c>
      <c r="E85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24" spans="1:5" x14ac:dyDescent="0.45">
      <c r="A8524" s="61" t="s">
        <v>380</v>
      </c>
      <c r="B8524" s="62" t="s">
        <v>45</v>
      </c>
      <c r="C8524" s="63">
        <v>22540.26</v>
      </c>
      <c r="D8524" s="64">
        <v>45412</v>
      </c>
      <c r="E85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25" spans="1:5" x14ac:dyDescent="0.45">
      <c r="A8525" s="61" t="s">
        <v>380</v>
      </c>
      <c r="B8525" s="62" t="s">
        <v>65</v>
      </c>
      <c r="C8525" s="63">
        <v>5055.22</v>
      </c>
      <c r="D8525" s="64">
        <v>45412</v>
      </c>
      <c r="E85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26" spans="1:5" x14ac:dyDescent="0.45">
      <c r="A8526" s="61" t="s">
        <v>380</v>
      </c>
      <c r="B8526" s="62" t="s">
        <v>66</v>
      </c>
      <c r="C8526" s="63">
        <v>16129.12</v>
      </c>
      <c r="D8526" s="64">
        <v>44985</v>
      </c>
      <c r="E85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27" spans="1:5" x14ac:dyDescent="0.45">
      <c r="A8527" s="61" t="s">
        <v>380</v>
      </c>
      <c r="B8527" s="62" t="s">
        <v>67</v>
      </c>
      <c r="C8527" s="63">
        <v>4228.08</v>
      </c>
      <c r="D8527" s="64">
        <v>44985</v>
      </c>
      <c r="E85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28" spans="1:5" x14ac:dyDescent="0.45">
      <c r="A8528" s="61" t="s">
        <v>380</v>
      </c>
      <c r="B8528" s="62" t="s">
        <v>68</v>
      </c>
      <c r="C8528" s="63">
        <v>37629.56</v>
      </c>
      <c r="D8528" s="64">
        <v>44985</v>
      </c>
      <c r="E85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29" spans="1:5" x14ac:dyDescent="0.45">
      <c r="A8529" s="61" t="s">
        <v>380</v>
      </c>
      <c r="B8529" s="62" t="s">
        <v>69</v>
      </c>
      <c r="C8529" s="63">
        <v>9864.19</v>
      </c>
      <c r="D8529" s="64">
        <v>44985</v>
      </c>
      <c r="E85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30" spans="1:5" x14ac:dyDescent="0.45">
      <c r="A8530" s="61" t="s">
        <v>380</v>
      </c>
      <c r="B8530" s="62" t="s">
        <v>70</v>
      </c>
      <c r="C8530" s="63">
        <v>28310.79</v>
      </c>
      <c r="D8530" s="64">
        <v>45127</v>
      </c>
      <c r="E85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31" spans="1:5" x14ac:dyDescent="0.45">
      <c r="A8531" s="61" t="s">
        <v>380</v>
      </c>
      <c r="B8531" s="62" t="s">
        <v>71</v>
      </c>
      <c r="C8531" s="63">
        <v>6349.41</v>
      </c>
      <c r="D8531" s="64">
        <v>45127</v>
      </c>
      <c r="E85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32" spans="1:5" x14ac:dyDescent="0.45">
      <c r="A8532" s="61" t="s">
        <v>380</v>
      </c>
      <c r="B8532" s="62" t="s">
        <v>72</v>
      </c>
      <c r="C8532" s="63">
        <v>44359.33</v>
      </c>
      <c r="D8532" s="64">
        <v>45488</v>
      </c>
      <c r="E85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33" spans="1:5" x14ac:dyDescent="0.45">
      <c r="A8533" s="61" t="s">
        <v>380</v>
      </c>
      <c r="B8533" s="62" t="s">
        <v>73</v>
      </c>
      <c r="C8533" s="63">
        <v>9948.7000000000007</v>
      </c>
      <c r="D8533" s="64">
        <v>45488</v>
      </c>
      <c r="E85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34" spans="1:5" x14ac:dyDescent="0.45">
      <c r="A8534" s="61" t="s">
        <v>380</v>
      </c>
      <c r="B8534" s="62" t="s">
        <v>74</v>
      </c>
      <c r="C8534" s="63">
        <v>49082.15</v>
      </c>
      <c r="D8534" s="64">
        <v>45853</v>
      </c>
      <c r="E85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5" spans="1:5" x14ac:dyDescent="0.45">
      <c r="A8535" s="61" t="s">
        <v>380</v>
      </c>
      <c r="B8535" s="62" t="s">
        <v>75</v>
      </c>
      <c r="C8535" s="63">
        <v>11007.91</v>
      </c>
      <c r="D8535" s="64">
        <v>45853</v>
      </c>
      <c r="E85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6" spans="1:5" x14ac:dyDescent="0.45">
      <c r="A8536" s="61" t="s">
        <v>380</v>
      </c>
      <c r="B8536" s="62" t="s">
        <v>76</v>
      </c>
      <c r="C8536" s="63">
        <v>6402.04</v>
      </c>
      <c r="D8536" s="64">
        <v>45853</v>
      </c>
      <c r="E85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7" spans="1:5" x14ac:dyDescent="0.45">
      <c r="A8537" s="61" t="s">
        <v>380</v>
      </c>
      <c r="B8537" s="62" t="s">
        <v>77</v>
      </c>
      <c r="C8537" s="63">
        <v>1678.23</v>
      </c>
      <c r="D8537" s="64">
        <v>45853</v>
      </c>
      <c r="E85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8" spans="1:5" x14ac:dyDescent="0.45">
      <c r="A8538" s="61" t="s">
        <v>380</v>
      </c>
      <c r="B8538" s="62" t="s">
        <v>78</v>
      </c>
      <c r="C8538" s="63">
        <v>6090.29</v>
      </c>
      <c r="D8538" s="64">
        <v>45853</v>
      </c>
      <c r="E85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39" spans="1:5" x14ac:dyDescent="0.45">
      <c r="A8539" s="61" t="s">
        <v>380</v>
      </c>
      <c r="B8539" s="62" t="s">
        <v>79</v>
      </c>
      <c r="C8539" s="63">
        <v>1596.51</v>
      </c>
      <c r="D8539" s="64">
        <v>45853</v>
      </c>
      <c r="E85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0" spans="1:5" x14ac:dyDescent="0.45">
      <c r="A8540" s="61" t="s">
        <v>380</v>
      </c>
      <c r="B8540" s="62" t="s">
        <v>80</v>
      </c>
      <c r="C8540" s="63">
        <v>15432.12</v>
      </c>
      <c r="D8540" s="64">
        <v>45541</v>
      </c>
      <c r="E85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1" spans="1:5" x14ac:dyDescent="0.45">
      <c r="A8541" s="61" t="s">
        <v>380</v>
      </c>
      <c r="B8541" s="62" t="s">
        <v>81</v>
      </c>
      <c r="C8541" s="63">
        <v>15385.1</v>
      </c>
      <c r="D8541" s="64">
        <v>45519</v>
      </c>
      <c r="E85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2" spans="1:5" x14ac:dyDescent="0.45">
      <c r="A8542" s="61" t="s">
        <v>380</v>
      </c>
      <c r="B8542" s="62" t="s">
        <v>82</v>
      </c>
      <c r="C8542" s="63">
        <v>4188.1000000000004</v>
      </c>
      <c r="D8542" s="64">
        <v>45519</v>
      </c>
      <c r="E85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3" spans="1:5" x14ac:dyDescent="0.45">
      <c r="A8543" s="61" t="s">
        <v>380</v>
      </c>
      <c r="B8543" s="62" t="s">
        <v>83</v>
      </c>
      <c r="C8543" s="63">
        <v>14916.21</v>
      </c>
      <c r="D8543" s="64">
        <v>45519</v>
      </c>
      <c r="E85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4" spans="1:5" x14ac:dyDescent="0.45">
      <c r="A8544" s="61" t="s">
        <v>380</v>
      </c>
      <c r="B8544" s="62" t="s">
        <v>84</v>
      </c>
      <c r="C8544" s="63">
        <v>4060.46</v>
      </c>
      <c r="D8544" s="64">
        <v>45519</v>
      </c>
      <c r="E85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5" spans="1:5" x14ac:dyDescent="0.45">
      <c r="A8545" s="61" t="s">
        <v>380</v>
      </c>
      <c r="B8545" s="62" t="s">
        <v>85</v>
      </c>
      <c r="C8545" s="63">
        <v>14916.21</v>
      </c>
      <c r="D8545" s="64">
        <v>45877</v>
      </c>
      <c r="E85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46" spans="1:5" x14ac:dyDescent="0.45">
      <c r="A8546" s="61" t="s">
        <v>380</v>
      </c>
      <c r="B8546" s="62" t="s">
        <v>86</v>
      </c>
      <c r="C8546" s="63">
        <v>4060.46</v>
      </c>
      <c r="D8546" s="64">
        <v>45877</v>
      </c>
      <c r="E85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47" spans="1:5" x14ac:dyDescent="0.45">
      <c r="A8547" s="61" t="s">
        <v>380</v>
      </c>
      <c r="B8547" s="62" t="s">
        <v>87</v>
      </c>
      <c r="C8547" s="63">
        <v>22713.31</v>
      </c>
      <c r="D8547" s="64">
        <v>45519</v>
      </c>
      <c r="E85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8" spans="1:5" x14ac:dyDescent="0.45">
      <c r="A8548" s="61" t="s">
        <v>380</v>
      </c>
      <c r="B8548" s="62" t="s">
        <v>88</v>
      </c>
      <c r="C8548" s="63">
        <v>5954.06</v>
      </c>
      <c r="D8548" s="64">
        <v>45519</v>
      </c>
      <c r="E85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49" spans="1:5" x14ac:dyDescent="0.45">
      <c r="A8549" s="61" t="s">
        <v>380</v>
      </c>
      <c r="B8549" s="62" t="s">
        <v>89</v>
      </c>
      <c r="C8549" s="63">
        <v>14992.3</v>
      </c>
      <c r="D8549" s="64">
        <v>45519</v>
      </c>
      <c r="E85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0" spans="1:5" x14ac:dyDescent="0.45">
      <c r="A8550" s="61" t="s">
        <v>380</v>
      </c>
      <c r="B8550" s="62" t="s">
        <v>90</v>
      </c>
      <c r="C8550" s="63">
        <v>3930.07</v>
      </c>
      <c r="D8550" s="64">
        <v>45519</v>
      </c>
      <c r="E85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1" spans="1:5" x14ac:dyDescent="0.45">
      <c r="A8551" s="61" t="s">
        <v>380</v>
      </c>
      <c r="B8551" s="62" t="s">
        <v>91</v>
      </c>
      <c r="C8551" s="63">
        <v>14992.3</v>
      </c>
      <c r="D8551" s="64">
        <v>45762</v>
      </c>
      <c r="E85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2" spans="1:5" x14ac:dyDescent="0.45">
      <c r="A8552" s="61" t="s">
        <v>380</v>
      </c>
      <c r="B8552" s="62" t="s">
        <v>92</v>
      </c>
      <c r="C8552" s="63">
        <v>3930.07</v>
      </c>
      <c r="D8552" s="64">
        <v>45762</v>
      </c>
      <c r="E85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3" spans="1:5" x14ac:dyDescent="0.45">
      <c r="A8553" s="61" t="s">
        <v>380</v>
      </c>
      <c r="B8553" s="62" t="s">
        <v>93</v>
      </c>
      <c r="C8553" s="63">
        <v>142570.29999999999</v>
      </c>
      <c r="D8553" s="64">
        <v>45519</v>
      </c>
      <c r="E85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4" spans="1:5" x14ac:dyDescent="0.45">
      <c r="A8554" s="61" t="s">
        <v>380</v>
      </c>
      <c r="B8554" s="62" t="s">
        <v>94</v>
      </c>
      <c r="C8554" s="63">
        <v>37373.300000000003</v>
      </c>
      <c r="D8554" s="64">
        <v>45519</v>
      </c>
      <c r="E85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5" spans="1:5" x14ac:dyDescent="0.45">
      <c r="A8555" s="61" t="s">
        <v>380</v>
      </c>
      <c r="B8555" s="62" t="s">
        <v>95</v>
      </c>
      <c r="C8555" s="63">
        <v>1916.27</v>
      </c>
      <c r="D8555" s="64">
        <v>45961</v>
      </c>
      <c r="E85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56" spans="1:5" x14ac:dyDescent="0.45">
      <c r="A8556" s="61" t="s">
        <v>380</v>
      </c>
      <c r="B8556" s="62" t="s">
        <v>96</v>
      </c>
      <c r="C8556" s="63">
        <v>502.33</v>
      </c>
      <c r="D8556" s="64">
        <v>45961</v>
      </c>
      <c r="E85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57" spans="1:5" x14ac:dyDescent="0.45">
      <c r="A8557" s="61" t="s">
        <v>381</v>
      </c>
      <c r="B8557" s="62" t="s">
        <v>47</v>
      </c>
      <c r="C8557" s="63">
        <v>195747.91</v>
      </c>
      <c r="D8557" s="64">
        <v>45519</v>
      </c>
      <c r="E85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8" spans="1:5" x14ac:dyDescent="0.45">
      <c r="A8558" s="61" t="s">
        <v>381</v>
      </c>
      <c r="B8558" s="62" t="s">
        <v>48</v>
      </c>
      <c r="C8558" s="63">
        <v>45331.37</v>
      </c>
      <c r="D8558" s="64">
        <v>45519</v>
      </c>
      <c r="E85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59" spans="1:5" x14ac:dyDescent="0.45">
      <c r="A8559" s="61" t="s">
        <v>381</v>
      </c>
      <c r="B8559" s="62" t="s">
        <v>49</v>
      </c>
      <c r="C8559" s="63">
        <v>189295.13</v>
      </c>
      <c r="D8559" s="64">
        <v>45519</v>
      </c>
      <c r="E85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0" spans="1:5" x14ac:dyDescent="0.45">
      <c r="A8560" s="61" t="s">
        <v>381</v>
      </c>
      <c r="B8560" s="62" t="s">
        <v>50</v>
      </c>
      <c r="C8560" s="63">
        <v>43837.04</v>
      </c>
      <c r="D8560" s="64">
        <v>45519</v>
      </c>
      <c r="E85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1" spans="1:5" x14ac:dyDescent="0.45">
      <c r="A8561" s="61" t="s">
        <v>381</v>
      </c>
      <c r="B8561" s="62" t="s">
        <v>51</v>
      </c>
      <c r="C8561" s="63">
        <v>189295.13</v>
      </c>
      <c r="D8561" s="64">
        <v>45877</v>
      </c>
      <c r="E85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62" spans="1:5" x14ac:dyDescent="0.45">
      <c r="A8562" s="61" t="s">
        <v>381</v>
      </c>
      <c r="B8562" s="62" t="s">
        <v>52</v>
      </c>
      <c r="C8562" s="63">
        <v>43837.04</v>
      </c>
      <c r="D8562" s="64">
        <v>45877</v>
      </c>
      <c r="E85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63" spans="1:5" x14ac:dyDescent="0.45">
      <c r="A8563" s="61" t="s">
        <v>381</v>
      </c>
      <c r="B8563" s="62" t="s">
        <v>53</v>
      </c>
      <c r="C8563" s="63">
        <v>223742.91</v>
      </c>
      <c r="D8563" s="64">
        <v>45519</v>
      </c>
      <c r="E85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4" spans="1:5" x14ac:dyDescent="0.45">
      <c r="A8564" s="61" t="s">
        <v>381</v>
      </c>
      <c r="B8564" s="62" t="s">
        <v>54</v>
      </c>
      <c r="C8564" s="63">
        <v>49896.14</v>
      </c>
      <c r="D8564" s="64">
        <v>45519</v>
      </c>
      <c r="E85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5" spans="1:5" x14ac:dyDescent="0.45">
      <c r="A8565" s="61" t="s">
        <v>381</v>
      </c>
      <c r="B8565" s="62" t="s">
        <v>55</v>
      </c>
      <c r="C8565" s="63">
        <v>175401.35</v>
      </c>
      <c r="D8565" s="64">
        <v>45519</v>
      </c>
      <c r="E85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6" spans="1:5" x14ac:dyDescent="0.45">
      <c r="A8566" s="61" t="s">
        <v>381</v>
      </c>
      <c r="B8566" s="62" t="s">
        <v>56</v>
      </c>
      <c r="C8566" s="63">
        <v>39115.65</v>
      </c>
      <c r="D8566" s="64">
        <v>45519</v>
      </c>
      <c r="E85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67" spans="1:5" x14ac:dyDescent="0.45">
      <c r="A8567" s="61" t="s">
        <v>381</v>
      </c>
      <c r="B8567" s="62" t="s">
        <v>57</v>
      </c>
      <c r="C8567" s="63">
        <v>350524.78</v>
      </c>
      <c r="D8567" s="64">
        <v>45877</v>
      </c>
      <c r="E85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68" spans="1:5" x14ac:dyDescent="0.45">
      <c r="A8568" s="61" t="s">
        <v>381</v>
      </c>
      <c r="B8568" s="62" t="s">
        <v>58</v>
      </c>
      <c r="C8568" s="63">
        <v>78169.33</v>
      </c>
      <c r="D8568" s="64">
        <v>45877</v>
      </c>
      <c r="E85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69" spans="1:5" x14ac:dyDescent="0.45">
      <c r="A8569" s="61" t="s">
        <v>381</v>
      </c>
      <c r="B8569" s="62" t="s">
        <v>40</v>
      </c>
      <c r="C8569" s="63">
        <v>517653.54</v>
      </c>
      <c r="D8569" s="64">
        <v>44880</v>
      </c>
      <c r="E85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0" spans="1:5" x14ac:dyDescent="0.45">
      <c r="A8570" s="61" t="s">
        <v>381</v>
      </c>
      <c r="B8570" s="62" t="s">
        <v>59</v>
      </c>
      <c r="C8570" s="63">
        <v>116767.56</v>
      </c>
      <c r="D8570" s="64">
        <v>44880</v>
      </c>
      <c r="E85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1" spans="1:5" x14ac:dyDescent="0.45">
      <c r="A8571" s="61" t="s">
        <v>381</v>
      </c>
      <c r="B8571" s="62" t="s">
        <v>233</v>
      </c>
      <c r="C8571" s="63">
        <v>7815.84</v>
      </c>
      <c r="D8571" s="64">
        <v>45077</v>
      </c>
      <c r="E85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2" spans="1:5" x14ac:dyDescent="0.45">
      <c r="A8572" s="61" t="s">
        <v>381</v>
      </c>
      <c r="B8572" s="62" t="s">
        <v>41</v>
      </c>
      <c r="C8572" s="63">
        <v>544028.64</v>
      </c>
      <c r="D8572" s="64">
        <v>44925</v>
      </c>
      <c r="E85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3" spans="1:5" x14ac:dyDescent="0.45">
      <c r="A8573" s="61" t="s">
        <v>381</v>
      </c>
      <c r="B8573" s="62" t="s">
        <v>60</v>
      </c>
      <c r="C8573" s="63">
        <v>122717.01</v>
      </c>
      <c r="D8573" s="64">
        <v>44925</v>
      </c>
      <c r="E85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4" spans="1:5" x14ac:dyDescent="0.45">
      <c r="A8574" s="61" t="s">
        <v>381</v>
      </c>
      <c r="B8574" s="62" t="s">
        <v>179</v>
      </c>
      <c r="C8574" s="63">
        <v>8214.07</v>
      </c>
      <c r="D8574" s="64">
        <v>45077</v>
      </c>
      <c r="E85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75" spans="1:5" x14ac:dyDescent="0.45">
      <c r="A8575" s="61" t="s">
        <v>381</v>
      </c>
      <c r="B8575" s="62" t="s">
        <v>42</v>
      </c>
      <c r="C8575" s="63">
        <v>463711.47</v>
      </c>
      <c r="D8575" s="64">
        <v>45140</v>
      </c>
      <c r="E85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76" spans="1:5" x14ac:dyDescent="0.45">
      <c r="A8576" s="61" t="s">
        <v>381</v>
      </c>
      <c r="B8576" s="62" t="s">
        <v>61</v>
      </c>
      <c r="C8576" s="63">
        <v>103410.7</v>
      </c>
      <c r="D8576" s="64">
        <v>45140</v>
      </c>
      <c r="E85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77" spans="1:5" x14ac:dyDescent="0.45">
      <c r="A8577" s="61" t="s">
        <v>381</v>
      </c>
      <c r="B8577" s="62" t="s">
        <v>43</v>
      </c>
      <c r="C8577" s="63">
        <v>586516.43999999994</v>
      </c>
      <c r="D8577" s="64">
        <v>45504</v>
      </c>
      <c r="E85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78" spans="1:5" x14ac:dyDescent="0.45">
      <c r="A8578" s="61" t="s">
        <v>381</v>
      </c>
      <c r="B8578" s="62" t="s">
        <v>63</v>
      </c>
      <c r="C8578" s="63">
        <v>94037.28</v>
      </c>
      <c r="D8578" s="64">
        <v>45504</v>
      </c>
      <c r="E85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79" spans="1:5" x14ac:dyDescent="0.45">
      <c r="A8579" s="61" t="s">
        <v>381</v>
      </c>
      <c r="B8579" s="62" t="s">
        <v>44</v>
      </c>
      <c r="C8579" s="63">
        <v>586516.43999999994</v>
      </c>
      <c r="D8579" s="64">
        <v>45877</v>
      </c>
      <c r="E85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80" spans="1:5" x14ac:dyDescent="0.45">
      <c r="A8580" s="61" t="s">
        <v>381</v>
      </c>
      <c r="B8580" s="62" t="s">
        <v>64</v>
      </c>
      <c r="C8580" s="63">
        <v>130797.01</v>
      </c>
      <c r="D8580" s="64">
        <v>45877</v>
      </c>
      <c r="E85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581" spans="1:5" x14ac:dyDescent="0.45">
      <c r="A8581" s="61" t="s">
        <v>381</v>
      </c>
      <c r="B8581" s="62" t="s">
        <v>45</v>
      </c>
      <c r="C8581" s="63">
        <v>260501.75</v>
      </c>
      <c r="D8581" s="64">
        <v>45412</v>
      </c>
      <c r="E85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82" spans="1:5" x14ac:dyDescent="0.45">
      <c r="A8582" s="61" t="s">
        <v>381</v>
      </c>
      <c r="B8582" s="62" t="s">
        <v>65</v>
      </c>
      <c r="C8582" s="63">
        <v>58093.599999999999</v>
      </c>
      <c r="D8582" s="64">
        <v>45412</v>
      </c>
      <c r="E85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83" spans="1:5" x14ac:dyDescent="0.45">
      <c r="A8583" s="61" t="s">
        <v>381</v>
      </c>
      <c r="B8583" s="62" t="s">
        <v>66</v>
      </c>
      <c r="C8583" s="63">
        <v>187070.49</v>
      </c>
      <c r="D8583" s="64">
        <v>44985</v>
      </c>
      <c r="E85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4" spans="1:5" x14ac:dyDescent="0.45">
      <c r="A8584" s="61" t="s">
        <v>381</v>
      </c>
      <c r="B8584" s="62" t="s">
        <v>67</v>
      </c>
      <c r="C8584" s="63">
        <v>41570</v>
      </c>
      <c r="D8584" s="64">
        <v>44985</v>
      </c>
      <c r="E85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5" spans="1:5" x14ac:dyDescent="0.45">
      <c r="A8585" s="61" t="s">
        <v>381</v>
      </c>
      <c r="B8585" s="62" t="s">
        <v>68</v>
      </c>
      <c r="C8585" s="63">
        <v>436439.21</v>
      </c>
      <c r="D8585" s="64">
        <v>44985</v>
      </c>
      <c r="E85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6" spans="1:5" x14ac:dyDescent="0.45">
      <c r="A8586" s="61" t="s">
        <v>381</v>
      </c>
      <c r="B8586" s="62" t="s">
        <v>69</v>
      </c>
      <c r="C8586" s="63">
        <v>96983.65</v>
      </c>
      <c r="D8586" s="64">
        <v>44985</v>
      </c>
      <c r="E85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7" spans="1:5" x14ac:dyDescent="0.45">
      <c r="A8587" s="61" t="s">
        <v>381</v>
      </c>
      <c r="B8587" s="62" t="s">
        <v>70</v>
      </c>
      <c r="C8587" s="63">
        <v>327192.8</v>
      </c>
      <c r="D8587" s="64">
        <v>45127</v>
      </c>
      <c r="E85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8" spans="1:5" x14ac:dyDescent="0.45">
      <c r="A8588" s="61" t="s">
        <v>381</v>
      </c>
      <c r="B8588" s="62" t="s">
        <v>71</v>
      </c>
      <c r="C8588" s="63">
        <v>72966.14</v>
      </c>
      <c r="D8588" s="64">
        <v>45127</v>
      </c>
      <c r="E85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589" spans="1:5" x14ac:dyDescent="0.45">
      <c r="A8589" s="61" t="s">
        <v>381</v>
      </c>
      <c r="B8589" s="62" t="s">
        <v>72</v>
      </c>
      <c r="C8589" s="63">
        <v>512668.64</v>
      </c>
      <c r="D8589" s="64">
        <v>45488</v>
      </c>
      <c r="E85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90" spans="1:5" x14ac:dyDescent="0.45">
      <c r="A8590" s="61" t="s">
        <v>381</v>
      </c>
      <c r="B8590" s="62" t="s">
        <v>73</v>
      </c>
      <c r="C8590" s="63">
        <v>114328.47</v>
      </c>
      <c r="D8590" s="64">
        <v>45488</v>
      </c>
      <c r="E85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591" spans="1:5" x14ac:dyDescent="0.45">
      <c r="A8591" s="61" t="s">
        <v>381</v>
      </c>
      <c r="B8591" s="62" t="s">
        <v>74</v>
      </c>
      <c r="C8591" s="63">
        <v>567251.12</v>
      </c>
      <c r="D8591" s="64">
        <v>45853</v>
      </c>
      <c r="E85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2" spans="1:5" x14ac:dyDescent="0.45">
      <c r="A8592" s="61" t="s">
        <v>381</v>
      </c>
      <c r="B8592" s="62" t="s">
        <v>75</v>
      </c>
      <c r="C8592" s="63">
        <v>126500.72</v>
      </c>
      <c r="D8592" s="64">
        <v>45853</v>
      </c>
      <c r="E85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3" spans="1:5" x14ac:dyDescent="0.45">
      <c r="A8593" s="61" t="s">
        <v>381</v>
      </c>
      <c r="B8593" s="62" t="s">
        <v>76</v>
      </c>
      <c r="C8593" s="63">
        <v>73989.53</v>
      </c>
      <c r="D8593" s="64">
        <v>45853</v>
      </c>
      <c r="E85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4" spans="1:5" x14ac:dyDescent="0.45">
      <c r="A8594" s="61" t="s">
        <v>381</v>
      </c>
      <c r="B8594" s="62" t="s">
        <v>77</v>
      </c>
      <c r="C8594" s="63">
        <v>16500.150000000001</v>
      </c>
      <c r="D8594" s="64">
        <v>45853</v>
      </c>
      <c r="E85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5" spans="1:5" x14ac:dyDescent="0.45">
      <c r="A8595" s="61" t="s">
        <v>381</v>
      </c>
      <c r="B8595" s="62" t="s">
        <v>78</v>
      </c>
      <c r="C8595" s="63">
        <v>70386.63</v>
      </c>
      <c r="D8595" s="64">
        <v>45853</v>
      </c>
      <c r="E85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6" spans="1:5" x14ac:dyDescent="0.45">
      <c r="A8596" s="61" t="s">
        <v>381</v>
      </c>
      <c r="B8596" s="62" t="s">
        <v>79</v>
      </c>
      <c r="C8596" s="63">
        <v>15696.68</v>
      </c>
      <c r="D8596" s="64">
        <v>45853</v>
      </c>
      <c r="E85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7" spans="1:5" x14ac:dyDescent="0.45">
      <c r="A8597" s="61" t="s">
        <v>381</v>
      </c>
      <c r="B8597" s="62" t="s">
        <v>80</v>
      </c>
      <c r="C8597" s="63">
        <v>172821.9</v>
      </c>
      <c r="D8597" s="64">
        <v>45541</v>
      </c>
      <c r="E85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8" spans="1:5" x14ac:dyDescent="0.45">
      <c r="A8598" s="61" t="s">
        <v>381</v>
      </c>
      <c r="B8598" s="62" t="s">
        <v>81</v>
      </c>
      <c r="C8598" s="63">
        <v>177808.37</v>
      </c>
      <c r="D8598" s="64">
        <v>45519</v>
      </c>
      <c r="E85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599" spans="1:5" x14ac:dyDescent="0.45">
      <c r="A8599" s="61" t="s">
        <v>381</v>
      </c>
      <c r="B8599" s="62" t="s">
        <v>82</v>
      </c>
      <c r="C8599" s="63">
        <v>41176.93</v>
      </c>
      <c r="D8599" s="64">
        <v>45519</v>
      </c>
      <c r="E85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0" spans="1:5" x14ac:dyDescent="0.45">
      <c r="A8600" s="61" t="s">
        <v>381</v>
      </c>
      <c r="B8600" s="62" t="s">
        <v>83</v>
      </c>
      <c r="C8600" s="63">
        <v>172389.27</v>
      </c>
      <c r="D8600" s="64">
        <v>45519</v>
      </c>
      <c r="E86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1" spans="1:5" x14ac:dyDescent="0.45">
      <c r="A8601" s="61" t="s">
        <v>381</v>
      </c>
      <c r="B8601" s="62" t="s">
        <v>84</v>
      </c>
      <c r="C8601" s="63">
        <v>39921.97</v>
      </c>
      <c r="D8601" s="64">
        <v>45519</v>
      </c>
      <c r="E86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2" spans="1:5" x14ac:dyDescent="0.45">
      <c r="A8602" s="61" t="s">
        <v>381</v>
      </c>
      <c r="B8602" s="62" t="s">
        <v>85</v>
      </c>
      <c r="C8602" s="63">
        <v>172389.27</v>
      </c>
      <c r="D8602" s="64">
        <v>45877</v>
      </c>
      <c r="E86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03" spans="1:5" x14ac:dyDescent="0.45">
      <c r="A8603" s="61" t="s">
        <v>381</v>
      </c>
      <c r="B8603" s="62" t="s">
        <v>86</v>
      </c>
      <c r="C8603" s="63">
        <v>39921.97</v>
      </c>
      <c r="D8603" s="64">
        <v>45877</v>
      </c>
      <c r="E86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04" spans="1:5" x14ac:dyDescent="0.45">
      <c r="A8604" s="61" t="s">
        <v>381</v>
      </c>
      <c r="B8604" s="62" t="s">
        <v>87</v>
      </c>
      <c r="C8604" s="63">
        <v>262501.76000000001</v>
      </c>
      <c r="D8604" s="64">
        <v>45519</v>
      </c>
      <c r="E86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5" spans="1:5" x14ac:dyDescent="0.45">
      <c r="A8605" s="61" t="s">
        <v>381</v>
      </c>
      <c r="B8605" s="62" t="s">
        <v>88</v>
      </c>
      <c r="C8605" s="63">
        <v>58539.62</v>
      </c>
      <c r="D8605" s="64">
        <v>45519</v>
      </c>
      <c r="E86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6" spans="1:5" x14ac:dyDescent="0.45">
      <c r="A8606" s="61" t="s">
        <v>381</v>
      </c>
      <c r="B8606" s="62" t="s">
        <v>89</v>
      </c>
      <c r="C8606" s="63">
        <v>173268.69</v>
      </c>
      <c r="D8606" s="64">
        <v>45519</v>
      </c>
      <c r="E86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7" spans="1:5" x14ac:dyDescent="0.45">
      <c r="A8607" s="61" t="s">
        <v>381</v>
      </c>
      <c r="B8607" s="62" t="s">
        <v>90</v>
      </c>
      <c r="C8607" s="63">
        <v>38640.06</v>
      </c>
      <c r="D8607" s="64">
        <v>45519</v>
      </c>
      <c r="E86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8" spans="1:5" x14ac:dyDescent="0.45">
      <c r="A8608" s="61" t="s">
        <v>381</v>
      </c>
      <c r="B8608" s="62" t="s">
        <v>91</v>
      </c>
      <c r="C8608" s="63">
        <v>173268.69</v>
      </c>
      <c r="D8608" s="64">
        <v>45762</v>
      </c>
      <c r="E86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09" spans="1:5" x14ac:dyDescent="0.45">
      <c r="A8609" s="61" t="s">
        <v>381</v>
      </c>
      <c r="B8609" s="62" t="s">
        <v>92</v>
      </c>
      <c r="C8609" s="63">
        <v>38640.06</v>
      </c>
      <c r="D8609" s="64">
        <v>45762</v>
      </c>
      <c r="E86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0" spans="1:5" x14ac:dyDescent="0.45">
      <c r="A8610" s="61" t="s">
        <v>381</v>
      </c>
      <c r="B8610" s="62" t="s">
        <v>93</v>
      </c>
      <c r="C8610" s="63">
        <v>1647710.29</v>
      </c>
      <c r="D8610" s="64">
        <v>45519</v>
      </c>
      <c r="E86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1" spans="1:5" x14ac:dyDescent="0.45">
      <c r="A8611" s="61" t="s">
        <v>381</v>
      </c>
      <c r="B8611" s="62" t="s">
        <v>94</v>
      </c>
      <c r="C8611" s="63">
        <v>367450.22</v>
      </c>
      <c r="D8611" s="64">
        <v>45519</v>
      </c>
      <c r="E86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2" spans="1:5" x14ac:dyDescent="0.45">
      <c r="A8612" s="61" t="s">
        <v>381</v>
      </c>
      <c r="B8612" s="62" t="s">
        <v>95</v>
      </c>
      <c r="C8612" s="63">
        <v>22146.65</v>
      </c>
      <c r="D8612" s="64">
        <v>45961</v>
      </c>
      <c r="E86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13" spans="1:5" x14ac:dyDescent="0.45">
      <c r="A8613" s="61" t="s">
        <v>381</v>
      </c>
      <c r="B8613" s="62" t="s">
        <v>96</v>
      </c>
      <c r="C8613" s="63">
        <v>4938.8500000000004</v>
      </c>
      <c r="D8613" s="64">
        <v>45961</v>
      </c>
      <c r="E86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14" spans="1:5" x14ac:dyDescent="0.45">
      <c r="A8614" s="61" t="s">
        <v>382</v>
      </c>
      <c r="B8614" s="62" t="s">
        <v>47</v>
      </c>
      <c r="C8614" s="63">
        <v>99936.47</v>
      </c>
      <c r="D8614" s="64">
        <v>45519</v>
      </c>
      <c r="E86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5" spans="1:5" x14ac:dyDescent="0.45">
      <c r="A8615" s="61" t="s">
        <v>382</v>
      </c>
      <c r="B8615" s="62" t="s">
        <v>48</v>
      </c>
      <c r="C8615" s="63">
        <v>27204.49</v>
      </c>
      <c r="D8615" s="64">
        <v>45519</v>
      </c>
      <c r="E86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6" spans="1:5" x14ac:dyDescent="0.45">
      <c r="A8616" s="61" t="s">
        <v>382</v>
      </c>
      <c r="B8616" s="62" t="s">
        <v>49</v>
      </c>
      <c r="C8616" s="63">
        <v>96642.1</v>
      </c>
      <c r="D8616" s="64">
        <v>45519</v>
      </c>
      <c r="E86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7" spans="1:5" x14ac:dyDescent="0.45">
      <c r="A8617" s="61" t="s">
        <v>382</v>
      </c>
      <c r="B8617" s="62" t="s">
        <v>50</v>
      </c>
      <c r="C8617" s="63">
        <v>26307.7</v>
      </c>
      <c r="D8617" s="64">
        <v>45519</v>
      </c>
      <c r="E86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18" spans="1:5" x14ac:dyDescent="0.45">
      <c r="A8618" s="61" t="s">
        <v>382</v>
      </c>
      <c r="B8618" s="62" t="s">
        <v>51</v>
      </c>
      <c r="C8618" s="63">
        <v>96642.1</v>
      </c>
      <c r="D8618" s="64">
        <v>45877</v>
      </c>
      <c r="E86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19" spans="1:5" x14ac:dyDescent="0.45">
      <c r="A8619" s="61" t="s">
        <v>382</v>
      </c>
      <c r="B8619" s="62" t="s">
        <v>52</v>
      </c>
      <c r="C8619" s="63">
        <v>26307.7</v>
      </c>
      <c r="D8619" s="64">
        <v>45877</v>
      </c>
      <c r="E86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20" spans="1:5" x14ac:dyDescent="0.45">
      <c r="A8620" s="61" t="s">
        <v>382</v>
      </c>
      <c r="B8620" s="62" t="s">
        <v>53</v>
      </c>
      <c r="C8620" s="63">
        <v>114228.95</v>
      </c>
      <c r="D8620" s="64">
        <v>45519</v>
      </c>
      <c r="E86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21" spans="1:5" x14ac:dyDescent="0.45">
      <c r="A8621" s="61" t="s">
        <v>382</v>
      </c>
      <c r="B8621" s="62" t="s">
        <v>54</v>
      </c>
      <c r="C8621" s="63">
        <v>29943.919999999998</v>
      </c>
      <c r="D8621" s="64">
        <v>45519</v>
      </c>
      <c r="E86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22" spans="1:5" x14ac:dyDescent="0.45">
      <c r="A8622" s="61" t="s">
        <v>382</v>
      </c>
      <c r="B8622" s="62" t="s">
        <v>55</v>
      </c>
      <c r="C8622" s="63">
        <v>89548.81</v>
      </c>
      <c r="D8622" s="64">
        <v>45519</v>
      </c>
      <c r="E86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23" spans="1:5" x14ac:dyDescent="0.45">
      <c r="A8623" s="61" t="s">
        <v>382</v>
      </c>
      <c r="B8623" s="62" t="s">
        <v>56</v>
      </c>
      <c r="C8623" s="63">
        <v>23474.28</v>
      </c>
      <c r="D8623" s="64">
        <v>45519</v>
      </c>
      <c r="E86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24" spans="1:5" x14ac:dyDescent="0.45">
      <c r="A8624" s="61" t="s">
        <v>382</v>
      </c>
      <c r="B8624" s="62" t="s">
        <v>57</v>
      </c>
      <c r="C8624" s="63">
        <v>178955.73</v>
      </c>
      <c r="D8624" s="64">
        <v>45877</v>
      </c>
      <c r="E86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25" spans="1:5" x14ac:dyDescent="0.45">
      <c r="A8625" s="61" t="s">
        <v>382</v>
      </c>
      <c r="B8625" s="62" t="s">
        <v>58</v>
      </c>
      <c r="C8625" s="63">
        <v>46911.37</v>
      </c>
      <c r="D8625" s="64">
        <v>45877</v>
      </c>
      <c r="E86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26" spans="1:5" x14ac:dyDescent="0.45">
      <c r="A8626" s="61" t="s">
        <v>382</v>
      </c>
      <c r="B8626" s="62" t="s">
        <v>40</v>
      </c>
      <c r="C8626" s="63">
        <v>267320</v>
      </c>
      <c r="D8626" s="64">
        <v>44880</v>
      </c>
      <c r="E86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27" spans="1:5" x14ac:dyDescent="0.45">
      <c r="A8627" s="61" t="s">
        <v>382</v>
      </c>
      <c r="B8627" s="62" t="s">
        <v>59</v>
      </c>
      <c r="C8627" s="63">
        <v>59953.29</v>
      </c>
      <c r="D8627" s="64">
        <v>44880</v>
      </c>
      <c r="E86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28" spans="1:5" x14ac:dyDescent="0.45">
      <c r="A8628" s="61" t="s">
        <v>382</v>
      </c>
      <c r="B8628" s="62" t="s">
        <v>41</v>
      </c>
      <c r="C8628" s="63">
        <v>280940.28999999998</v>
      </c>
      <c r="D8628" s="64">
        <v>44925</v>
      </c>
      <c r="E86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29" spans="1:5" x14ac:dyDescent="0.45">
      <c r="A8629" s="61" t="s">
        <v>382</v>
      </c>
      <c r="B8629" s="62" t="s">
        <v>60</v>
      </c>
      <c r="C8629" s="63">
        <v>63007.97</v>
      </c>
      <c r="D8629" s="64">
        <v>44925</v>
      </c>
      <c r="E86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30" spans="1:5" x14ac:dyDescent="0.45">
      <c r="A8630" s="61" t="s">
        <v>382</v>
      </c>
      <c r="B8630" s="62" t="s">
        <v>42</v>
      </c>
      <c r="C8630" s="63">
        <v>236741.68</v>
      </c>
      <c r="D8630" s="64">
        <v>45140</v>
      </c>
      <c r="E86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1" spans="1:5" x14ac:dyDescent="0.45">
      <c r="A8631" s="61" t="s">
        <v>382</v>
      </c>
      <c r="B8631" s="62" t="s">
        <v>61</v>
      </c>
      <c r="C8631" s="63">
        <v>53095.32</v>
      </c>
      <c r="D8631" s="64">
        <v>45140</v>
      </c>
      <c r="E86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2" spans="1:5" x14ac:dyDescent="0.45">
      <c r="A8632" s="61" t="s">
        <v>382</v>
      </c>
      <c r="B8632" s="62" t="s">
        <v>43</v>
      </c>
      <c r="C8632" s="63">
        <v>299438.12</v>
      </c>
      <c r="D8632" s="64">
        <v>45504</v>
      </c>
      <c r="E86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3" spans="1:5" x14ac:dyDescent="0.45">
      <c r="A8633" s="61" t="s">
        <v>382</v>
      </c>
      <c r="B8633" s="62" t="s">
        <v>62</v>
      </c>
      <c r="C8633" s="63">
        <v>23514.76</v>
      </c>
      <c r="D8633" s="64">
        <v>45504</v>
      </c>
      <c r="E86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4" spans="1:5" x14ac:dyDescent="0.45">
      <c r="A8634" s="61" t="s">
        <v>382</v>
      </c>
      <c r="B8634" s="62" t="s">
        <v>63</v>
      </c>
      <c r="C8634" s="63">
        <v>45757.96</v>
      </c>
      <c r="D8634" s="64">
        <v>45504</v>
      </c>
      <c r="E86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5" spans="1:5" x14ac:dyDescent="0.45">
      <c r="A8635" s="61" t="s">
        <v>382</v>
      </c>
      <c r="B8635" s="62" t="s">
        <v>44</v>
      </c>
      <c r="C8635" s="63">
        <v>299438.12</v>
      </c>
      <c r="D8635" s="64">
        <v>45877</v>
      </c>
      <c r="E86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36" spans="1:5" x14ac:dyDescent="0.45">
      <c r="A8636" s="61" t="s">
        <v>382</v>
      </c>
      <c r="B8636" s="62" t="s">
        <v>64</v>
      </c>
      <c r="C8636" s="63">
        <v>67156.58</v>
      </c>
      <c r="D8636" s="64">
        <v>45877</v>
      </c>
      <c r="E86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37" spans="1:5" x14ac:dyDescent="0.45">
      <c r="A8637" s="61" t="s">
        <v>382</v>
      </c>
      <c r="B8637" s="62" t="s">
        <v>45</v>
      </c>
      <c r="C8637" s="63">
        <v>132995.68</v>
      </c>
      <c r="D8637" s="64">
        <v>45412</v>
      </c>
      <c r="E86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8" spans="1:5" x14ac:dyDescent="0.45">
      <c r="A8638" s="61" t="s">
        <v>382</v>
      </c>
      <c r="B8638" s="62" t="s">
        <v>65</v>
      </c>
      <c r="C8638" s="63">
        <v>29827.65</v>
      </c>
      <c r="D8638" s="64">
        <v>45412</v>
      </c>
      <c r="E86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39" spans="1:5" x14ac:dyDescent="0.45">
      <c r="A8639" s="61" t="s">
        <v>382</v>
      </c>
      <c r="B8639" s="62" t="s">
        <v>66</v>
      </c>
      <c r="C8639" s="63">
        <v>95167.64</v>
      </c>
      <c r="D8639" s="64">
        <v>44985</v>
      </c>
      <c r="E86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0" spans="1:5" x14ac:dyDescent="0.45">
      <c r="A8640" s="61" t="s">
        <v>382</v>
      </c>
      <c r="B8640" s="62" t="s">
        <v>67</v>
      </c>
      <c r="C8640" s="63">
        <v>21343.75</v>
      </c>
      <c r="D8640" s="64">
        <v>44985</v>
      </c>
      <c r="E86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1" spans="1:5" x14ac:dyDescent="0.45">
      <c r="A8641" s="61" t="s">
        <v>382</v>
      </c>
      <c r="B8641" s="62" t="s">
        <v>68</v>
      </c>
      <c r="C8641" s="63">
        <v>222028.02</v>
      </c>
      <c r="D8641" s="64">
        <v>44985</v>
      </c>
      <c r="E86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2" spans="1:5" x14ac:dyDescent="0.45">
      <c r="A8642" s="61" t="s">
        <v>382</v>
      </c>
      <c r="B8642" s="62" t="s">
        <v>69</v>
      </c>
      <c r="C8642" s="63">
        <v>49795.41</v>
      </c>
      <c r="D8642" s="64">
        <v>44985</v>
      </c>
      <c r="E86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3" spans="1:5" x14ac:dyDescent="0.45">
      <c r="A8643" s="61" t="s">
        <v>382</v>
      </c>
      <c r="B8643" s="62" t="s">
        <v>70</v>
      </c>
      <c r="C8643" s="63">
        <v>167043.91</v>
      </c>
      <c r="D8643" s="64">
        <v>45127</v>
      </c>
      <c r="E86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4" spans="1:5" x14ac:dyDescent="0.45">
      <c r="A8644" s="61" t="s">
        <v>382</v>
      </c>
      <c r="B8644" s="62" t="s">
        <v>71</v>
      </c>
      <c r="C8644" s="63">
        <v>37463.83</v>
      </c>
      <c r="D8644" s="64">
        <v>45127</v>
      </c>
      <c r="E86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45" spans="1:5" x14ac:dyDescent="0.45">
      <c r="A8645" s="61" t="s">
        <v>382</v>
      </c>
      <c r="B8645" s="62" t="s">
        <v>72</v>
      </c>
      <c r="C8645" s="63">
        <v>261736.11</v>
      </c>
      <c r="D8645" s="64">
        <v>45488</v>
      </c>
      <c r="E86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46" spans="1:5" x14ac:dyDescent="0.45">
      <c r="A8646" s="61" t="s">
        <v>382</v>
      </c>
      <c r="B8646" s="62" t="s">
        <v>73</v>
      </c>
      <c r="C8646" s="63">
        <v>58700.959999999999</v>
      </c>
      <c r="D8646" s="64">
        <v>45488</v>
      </c>
      <c r="E86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47" spans="1:5" x14ac:dyDescent="0.45">
      <c r="A8647" s="61" t="s">
        <v>382</v>
      </c>
      <c r="B8647" s="62" t="s">
        <v>74</v>
      </c>
      <c r="C8647" s="63">
        <v>289602.46999999997</v>
      </c>
      <c r="D8647" s="64">
        <v>45853</v>
      </c>
      <c r="E86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48" spans="1:5" x14ac:dyDescent="0.45">
      <c r="A8648" s="61" t="s">
        <v>382</v>
      </c>
      <c r="B8648" s="62" t="s">
        <v>75</v>
      </c>
      <c r="C8648" s="63">
        <v>64950.69</v>
      </c>
      <c r="D8648" s="64">
        <v>45853</v>
      </c>
      <c r="E86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49" spans="1:5" x14ac:dyDescent="0.45">
      <c r="A8649" s="61" t="s">
        <v>382</v>
      </c>
      <c r="B8649" s="62" t="s">
        <v>76</v>
      </c>
      <c r="C8649" s="63">
        <v>37774.36</v>
      </c>
      <c r="D8649" s="64">
        <v>45853</v>
      </c>
      <c r="E86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0" spans="1:5" x14ac:dyDescent="0.45">
      <c r="A8650" s="61" t="s">
        <v>382</v>
      </c>
      <c r="B8650" s="62" t="s">
        <v>77</v>
      </c>
      <c r="C8650" s="63">
        <v>9902.15</v>
      </c>
      <c r="D8650" s="64">
        <v>45853</v>
      </c>
      <c r="E86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1" spans="1:5" x14ac:dyDescent="0.45">
      <c r="A8651" s="61" t="s">
        <v>382</v>
      </c>
      <c r="B8651" s="62" t="s">
        <v>78</v>
      </c>
      <c r="C8651" s="63">
        <v>35934.949999999997</v>
      </c>
      <c r="D8651" s="64">
        <v>45853</v>
      </c>
      <c r="E86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2" spans="1:5" x14ac:dyDescent="0.45">
      <c r="A8652" s="61" t="s">
        <v>382</v>
      </c>
      <c r="B8652" s="62" t="s">
        <v>79</v>
      </c>
      <c r="C8652" s="63">
        <v>9419.9699999999993</v>
      </c>
      <c r="D8652" s="64">
        <v>45853</v>
      </c>
      <c r="E86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3" spans="1:5" x14ac:dyDescent="0.45">
      <c r="A8653" s="61" t="s">
        <v>382</v>
      </c>
      <c r="B8653" s="62" t="s">
        <v>80</v>
      </c>
      <c r="C8653" s="63">
        <v>91055.09</v>
      </c>
      <c r="D8653" s="64">
        <v>45541</v>
      </c>
      <c r="E86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4" spans="1:5" x14ac:dyDescent="0.45">
      <c r="A8654" s="61" t="s">
        <v>382</v>
      </c>
      <c r="B8654" s="62" t="s">
        <v>81</v>
      </c>
      <c r="C8654" s="63">
        <v>90777.68</v>
      </c>
      <c r="D8654" s="64">
        <v>45519</v>
      </c>
      <c r="E86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5" spans="1:5" x14ac:dyDescent="0.45">
      <c r="A8655" s="61" t="s">
        <v>382</v>
      </c>
      <c r="B8655" s="62" t="s">
        <v>82</v>
      </c>
      <c r="C8655" s="63">
        <v>24711.31</v>
      </c>
      <c r="D8655" s="64">
        <v>45519</v>
      </c>
      <c r="E86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6" spans="1:5" x14ac:dyDescent="0.45">
      <c r="A8656" s="61" t="s">
        <v>382</v>
      </c>
      <c r="B8656" s="62" t="s">
        <v>83</v>
      </c>
      <c r="C8656" s="63">
        <v>88011.04</v>
      </c>
      <c r="D8656" s="64">
        <v>45519</v>
      </c>
      <c r="E86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7" spans="1:5" x14ac:dyDescent="0.45">
      <c r="A8657" s="61" t="s">
        <v>382</v>
      </c>
      <c r="B8657" s="62" t="s">
        <v>84</v>
      </c>
      <c r="C8657" s="63">
        <v>23958.18</v>
      </c>
      <c r="D8657" s="64">
        <v>45519</v>
      </c>
      <c r="E86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58" spans="1:5" x14ac:dyDescent="0.45">
      <c r="A8658" s="61" t="s">
        <v>382</v>
      </c>
      <c r="B8658" s="62" t="s">
        <v>85</v>
      </c>
      <c r="C8658" s="63">
        <v>88011.04</v>
      </c>
      <c r="D8658" s="64">
        <v>45877</v>
      </c>
      <c r="E86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59" spans="1:5" x14ac:dyDescent="0.45">
      <c r="A8659" s="61" t="s">
        <v>382</v>
      </c>
      <c r="B8659" s="62" t="s">
        <v>86</v>
      </c>
      <c r="C8659" s="63">
        <v>23958.18</v>
      </c>
      <c r="D8659" s="64">
        <v>45877</v>
      </c>
      <c r="E86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60" spans="1:5" x14ac:dyDescent="0.45">
      <c r="A8660" s="61" t="s">
        <v>382</v>
      </c>
      <c r="B8660" s="62" t="s">
        <v>87</v>
      </c>
      <c r="C8660" s="63">
        <v>134016.76999999999</v>
      </c>
      <c r="D8660" s="64">
        <v>45519</v>
      </c>
      <c r="E86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1" spans="1:5" x14ac:dyDescent="0.45">
      <c r="A8661" s="61" t="s">
        <v>382</v>
      </c>
      <c r="B8661" s="62" t="s">
        <v>88</v>
      </c>
      <c r="C8661" s="63">
        <v>35131.089999999997</v>
      </c>
      <c r="D8661" s="64">
        <v>45519</v>
      </c>
      <c r="E86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2" spans="1:5" x14ac:dyDescent="0.45">
      <c r="A8662" s="61" t="s">
        <v>382</v>
      </c>
      <c r="B8662" s="62" t="s">
        <v>89</v>
      </c>
      <c r="C8662" s="63">
        <v>88460.02</v>
      </c>
      <c r="D8662" s="64">
        <v>45519</v>
      </c>
      <c r="E86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3" spans="1:5" x14ac:dyDescent="0.45">
      <c r="A8663" s="61" t="s">
        <v>382</v>
      </c>
      <c r="B8663" s="62" t="s">
        <v>90</v>
      </c>
      <c r="C8663" s="63">
        <v>23188.87</v>
      </c>
      <c r="D8663" s="64">
        <v>45519</v>
      </c>
      <c r="E86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4" spans="1:5" x14ac:dyDescent="0.45">
      <c r="A8664" s="61" t="s">
        <v>382</v>
      </c>
      <c r="B8664" s="62" t="s">
        <v>91</v>
      </c>
      <c r="C8664" s="63">
        <v>88460.02</v>
      </c>
      <c r="D8664" s="64">
        <v>45762</v>
      </c>
      <c r="E86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5" spans="1:5" x14ac:dyDescent="0.45">
      <c r="A8665" s="61" t="s">
        <v>382</v>
      </c>
      <c r="B8665" s="62" t="s">
        <v>92</v>
      </c>
      <c r="C8665" s="63">
        <v>23188.87</v>
      </c>
      <c r="D8665" s="64">
        <v>45762</v>
      </c>
      <c r="E86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6" spans="1:5" x14ac:dyDescent="0.45">
      <c r="A8666" s="61" t="s">
        <v>382</v>
      </c>
      <c r="B8666" s="62" t="s">
        <v>93</v>
      </c>
      <c r="C8666" s="63">
        <v>841216.45</v>
      </c>
      <c r="D8666" s="64">
        <v>45519</v>
      </c>
      <c r="E86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7" spans="1:5" x14ac:dyDescent="0.45">
      <c r="A8667" s="61" t="s">
        <v>382</v>
      </c>
      <c r="B8667" s="62" t="s">
        <v>94</v>
      </c>
      <c r="C8667" s="63">
        <v>220516.07</v>
      </c>
      <c r="D8667" s="64">
        <v>45519</v>
      </c>
      <c r="E86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68" spans="1:5" x14ac:dyDescent="0.45">
      <c r="A8668" s="61" t="s">
        <v>382</v>
      </c>
      <c r="B8668" s="62" t="s">
        <v>95</v>
      </c>
      <c r="C8668" s="63">
        <v>11306.67</v>
      </c>
      <c r="D8668" s="64">
        <v>45961</v>
      </c>
      <c r="E86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69" spans="1:5" x14ac:dyDescent="0.45">
      <c r="A8669" s="61" t="s">
        <v>382</v>
      </c>
      <c r="B8669" s="62" t="s">
        <v>96</v>
      </c>
      <c r="C8669" s="63">
        <v>2963.93</v>
      </c>
      <c r="D8669" s="64">
        <v>45961</v>
      </c>
      <c r="E86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70" spans="1:5" x14ac:dyDescent="0.45">
      <c r="A8670" s="61" t="s">
        <v>383</v>
      </c>
      <c r="B8670" s="62" t="s">
        <v>47</v>
      </c>
      <c r="C8670" s="63">
        <v>13293.16</v>
      </c>
      <c r="D8670" s="64">
        <v>45519</v>
      </c>
      <c r="E86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71" spans="1:5" x14ac:dyDescent="0.45">
      <c r="A8671" s="61" t="s">
        <v>383</v>
      </c>
      <c r="B8671" s="62" t="s">
        <v>49</v>
      </c>
      <c r="C8671" s="63">
        <v>12854.95</v>
      </c>
      <c r="D8671" s="64">
        <v>45519</v>
      </c>
      <c r="E86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72" spans="1:5" x14ac:dyDescent="0.45">
      <c r="A8672" s="61" t="s">
        <v>383</v>
      </c>
      <c r="B8672" s="62" t="s">
        <v>51</v>
      </c>
      <c r="C8672" s="63">
        <v>12854.95</v>
      </c>
      <c r="D8672" s="64">
        <v>45877</v>
      </c>
      <c r="E86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73" spans="1:5" x14ac:dyDescent="0.45">
      <c r="A8673" s="61" t="s">
        <v>383</v>
      </c>
      <c r="B8673" s="62" t="s">
        <v>53</v>
      </c>
      <c r="C8673" s="63">
        <v>15194.29</v>
      </c>
      <c r="D8673" s="64">
        <v>45519</v>
      </c>
      <c r="E86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74" spans="1:5" x14ac:dyDescent="0.45">
      <c r="A8674" s="61" t="s">
        <v>383</v>
      </c>
      <c r="B8674" s="62" t="s">
        <v>55</v>
      </c>
      <c r="C8674" s="63">
        <v>11911.43</v>
      </c>
      <c r="D8674" s="64">
        <v>45519</v>
      </c>
      <c r="E86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75" spans="1:5" x14ac:dyDescent="0.45">
      <c r="A8675" s="61" t="s">
        <v>383</v>
      </c>
      <c r="B8675" s="62" t="s">
        <v>57</v>
      </c>
      <c r="C8675" s="63">
        <v>23803.99</v>
      </c>
      <c r="D8675" s="64">
        <v>45877</v>
      </c>
      <c r="E86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76" spans="1:5" x14ac:dyDescent="0.45">
      <c r="A8676" s="61" t="s">
        <v>383</v>
      </c>
      <c r="B8676" s="62" t="s">
        <v>40</v>
      </c>
      <c r="C8676" s="63">
        <v>35557.85</v>
      </c>
      <c r="D8676" s="64">
        <v>44880</v>
      </c>
      <c r="E86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77" spans="1:5" x14ac:dyDescent="0.45">
      <c r="A8677" s="61" t="s">
        <v>383</v>
      </c>
      <c r="B8677" s="62" t="s">
        <v>41</v>
      </c>
      <c r="C8677" s="63">
        <v>37369.57</v>
      </c>
      <c r="D8677" s="64">
        <v>44925</v>
      </c>
      <c r="E86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78" spans="1:5" x14ac:dyDescent="0.45">
      <c r="A8678" s="61" t="s">
        <v>383</v>
      </c>
      <c r="B8678" s="62" t="s">
        <v>42</v>
      </c>
      <c r="C8678" s="63">
        <v>31490.45</v>
      </c>
      <c r="D8678" s="64">
        <v>45139</v>
      </c>
      <c r="E86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79" spans="1:5" x14ac:dyDescent="0.45">
      <c r="A8679" s="61" t="s">
        <v>383</v>
      </c>
      <c r="B8679" s="62" t="s">
        <v>43</v>
      </c>
      <c r="C8679" s="63">
        <v>39830.080000000002</v>
      </c>
      <c r="D8679" s="64">
        <v>45504</v>
      </c>
      <c r="E86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80" spans="1:5" x14ac:dyDescent="0.45">
      <c r="A8680" s="61" t="s">
        <v>383</v>
      </c>
      <c r="B8680" s="62" t="s">
        <v>44</v>
      </c>
      <c r="C8680" s="63">
        <v>39830.080000000002</v>
      </c>
      <c r="D8680" s="64">
        <v>45877</v>
      </c>
      <c r="E86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81" spans="1:5" x14ac:dyDescent="0.45">
      <c r="A8681" s="61" t="s">
        <v>383</v>
      </c>
      <c r="B8681" s="62" t="s">
        <v>45</v>
      </c>
      <c r="C8681" s="63">
        <v>17690.560000000001</v>
      </c>
      <c r="D8681" s="64">
        <v>45412</v>
      </c>
      <c r="E86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82" spans="1:5" x14ac:dyDescent="0.45">
      <c r="A8682" s="61" t="s">
        <v>383</v>
      </c>
      <c r="B8682" s="62" t="s">
        <v>66</v>
      </c>
      <c r="C8682" s="63">
        <v>12658.82</v>
      </c>
      <c r="D8682" s="64">
        <v>44985</v>
      </c>
      <c r="E86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83" spans="1:5" x14ac:dyDescent="0.45">
      <c r="A8683" s="61" t="s">
        <v>383</v>
      </c>
      <c r="B8683" s="62" t="s">
        <v>68</v>
      </c>
      <c r="C8683" s="63">
        <v>29533.29</v>
      </c>
      <c r="D8683" s="64">
        <v>44985</v>
      </c>
      <c r="E86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84" spans="1:5" x14ac:dyDescent="0.45">
      <c r="A8684" s="61" t="s">
        <v>383</v>
      </c>
      <c r="B8684" s="62" t="s">
        <v>70</v>
      </c>
      <c r="C8684" s="63">
        <v>22219.52</v>
      </c>
      <c r="D8684" s="64">
        <v>45127</v>
      </c>
      <c r="E86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685" spans="1:5" x14ac:dyDescent="0.45">
      <c r="A8685" s="61" t="s">
        <v>383</v>
      </c>
      <c r="B8685" s="62" t="s">
        <v>72</v>
      </c>
      <c r="C8685" s="63">
        <v>34815.11</v>
      </c>
      <c r="D8685" s="64">
        <v>45488</v>
      </c>
      <c r="E86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686" spans="1:5" x14ac:dyDescent="0.45">
      <c r="A8686" s="61" t="s">
        <v>383</v>
      </c>
      <c r="B8686" s="62" t="s">
        <v>74</v>
      </c>
      <c r="C8686" s="63">
        <v>38521.78</v>
      </c>
      <c r="D8686" s="64">
        <v>45853</v>
      </c>
      <c r="E86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87" spans="1:5" x14ac:dyDescent="0.45">
      <c r="A8687" s="61" t="s">
        <v>383</v>
      </c>
      <c r="B8687" s="62" t="s">
        <v>76</v>
      </c>
      <c r="C8687" s="63">
        <v>5024.6000000000004</v>
      </c>
      <c r="D8687" s="64">
        <v>45853</v>
      </c>
      <c r="E86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88" spans="1:5" x14ac:dyDescent="0.45">
      <c r="A8688" s="61" t="s">
        <v>383</v>
      </c>
      <c r="B8688" s="62" t="s">
        <v>78</v>
      </c>
      <c r="C8688" s="63">
        <v>4779.93</v>
      </c>
      <c r="D8688" s="64">
        <v>45853</v>
      </c>
      <c r="E86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89" spans="1:5" x14ac:dyDescent="0.45">
      <c r="A8689" s="61" t="s">
        <v>383</v>
      </c>
      <c r="B8689" s="62" t="s">
        <v>80</v>
      </c>
      <c r="C8689" s="63">
        <v>9596.24</v>
      </c>
      <c r="D8689" s="64">
        <v>45546</v>
      </c>
      <c r="E86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0" spans="1:5" x14ac:dyDescent="0.45">
      <c r="A8690" s="61" t="s">
        <v>383</v>
      </c>
      <c r="B8690" s="62" t="s">
        <v>81</v>
      </c>
      <c r="C8690" s="63">
        <v>12074.89</v>
      </c>
      <c r="D8690" s="64">
        <v>45519</v>
      </c>
      <c r="E86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1" spans="1:5" x14ac:dyDescent="0.45">
      <c r="A8691" s="61" t="s">
        <v>383</v>
      </c>
      <c r="B8691" s="62" t="s">
        <v>83</v>
      </c>
      <c r="C8691" s="63">
        <v>11706.88</v>
      </c>
      <c r="D8691" s="64">
        <v>45519</v>
      </c>
      <c r="E86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2" spans="1:5" x14ac:dyDescent="0.45">
      <c r="A8692" s="61" t="s">
        <v>383</v>
      </c>
      <c r="B8692" s="62" t="s">
        <v>85</v>
      </c>
      <c r="C8692" s="63">
        <v>11706.88</v>
      </c>
      <c r="D8692" s="64">
        <v>45877</v>
      </c>
      <c r="E86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93" spans="1:5" x14ac:dyDescent="0.45">
      <c r="A8693" s="61" t="s">
        <v>383</v>
      </c>
      <c r="B8693" s="62" t="s">
        <v>87</v>
      </c>
      <c r="C8693" s="63">
        <v>17826.38</v>
      </c>
      <c r="D8693" s="64">
        <v>45519</v>
      </c>
      <c r="E86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4" spans="1:5" x14ac:dyDescent="0.45">
      <c r="A8694" s="61" t="s">
        <v>383</v>
      </c>
      <c r="B8694" s="62" t="s">
        <v>89</v>
      </c>
      <c r="C8694" s="63">
        <v>11766.6</v>
      </c>
      <c r="D8694" s="64">
        <v>45519</v>
      </c>
      <c r="E86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5" spans="1:5" x14ac:dyDescent="0.45">
      <c r="A8695" s="61" t="s">
        <v>383</v>
      </c>
      <c r="B8695" s="62" t="s">
        <v>91</v>
      </c>
      <c r="C8695" s="63">
        <v>11766.6</v>
      </c>
      <c r="D8695" s="64">
        <v>45762</v>
      </c>
      <c r="E86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6" spans="1:5" x14ac:dyDescent="0.45">
      <c r="A8696" s="61" t="s">
        <v>383</v>
      </c>
      <c r="B8696" s="62" t="s">
        <v>93</v>
      </c>
      <c r="C8696" s="63">
        <v>111895.3</v>
      </c>
      <c r="D8696" s="64">
        <v>45519</v>
      </c>
      <c r="E86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7" spans="1:5" x14ac:dyDescent="0.45">
      <c r="A8697" s="61" t="s">
        <v>383</v>
      </c>
      <c r="B8697" s="62" t="s">
        <v>95</v>
      </c>
      <c r="C8697" s="63">
        <v>1503.97</v>
      </c>
      <c r="D8697" s="64">
        <v>45961</v>
      </c>
      <c r="E86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698" spans="1:5" x14ac:dyDescent="0.45">
      <c r="A8698" s="61" t="s">
        <v>384</v>
      </c>
      <c r="B8698" s="62" t="s">
        <v>47</v>
      </c>
      <c r="C8698" s="63">
        <v>15001.77</v>
      </c>
      <c r="D8698" s="64">
        <v>45519</v>
      </c>
      <c r="E86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699" spans="1:5" x14ac:dyDescent="0.45">
      <c r="A8699" s="61" t="s">
        <v>384</v>
      </c>
      <c r="B8699" s="62" t="s">
        <v>49</v>
      </c>
      <c r="C8699" s="63">
        <v>14507.24</v>
      </c>
      <c r="D8699" s="64">
        <v>45519</v>
      </c>
      <c r="E86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00" spans="1:5" x14ac:dyDescent="0.45">
      <c r="A8700" s="61" t="s">
        <v>384</v>
      </c>
      <c r="B8700" s="62" t="s">
        <v>51</v>
      </c>
      <c r="C8700" s="63">
        <v>14507.24</v>
      </c>
      <c r="D8700" s="64">
        <v>45877</v>
      </c>
      <c r="E87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01" spans="1:5" x14ac:dyDescent="0.45">
      <c r="A8701" s="61" t="s">
        <v>384</v>
      </c>
      <c r="B8701" s="62" t="s">
        <v>53</v>
      </c>
      <c r="C8701" s="63">
        <v>17147.259999999998</v>
      </c>
      <c r="D8701" s="64">
        <v>45519</v>
      </c>
      <c r="E87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02" spans="1:5" x14ac:dyDescent="0.45">
      <c r="A8702" s="61" t="s">
        <v>384</v>
      </c>
      <c r="B8702" s="62" t="s">
        <v>55</v>
      </c>
      <c r="C8702" s="63">
        <v>13442.45</v>
      </c>
      <c r="D8702" s="64">
        <v>45519</v>
      </c>
      <c r="E87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03" spans="1:5" x14ac:dyDescent="0.45">
      <c r="A8703" s="61" t="s">
        <v>384</v>
      </c>
      <c r="B8703" s="62" t="s">
        <v>57</v>
      </c>
      <c r="C8703" s="63">
        <v>26863.59</v>
      </c>
      <c r="D8703" s="64">
        <v>45877</v>
      </c>
      <c r="E87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04" spans="1:5" x14ac:dyDescent="0.45">
      <c r="A8704" s="61" t="s">
        <v>384</v>
      </c>
      <c r="B8704" s="62" t="s">
        <v>40</v>
      </c>
      <c r="C8704" s="63">
        <v>40128.22</v>
      </c>
      <c r="D8704" s="64">
        <v>44880</v>
      </c>
      <c r="E87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05" spans="1:5" x14ac:dyDescent="0.45">
      <c r="A8705" s="61" t="s">
        <v>384</v>
      </c>
      <c r="B8705" s="62" t="s">
        <v>41</v>
      </c>
      <c r="C8705" s="63">
        <v>42172.81</v>
      </c>
      <c r="D8705" s="64">
        <v>44925</v>
      </c>
      <c r="E87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06" spans="1:5" x14ac:dyDescent="0.45">
      <c r="A8706" s="61" t="s">
        <v>384</v>
      </c>
      <c r="B8706" s="62" t="s">
        <v>42</v>
      </c>
      <c r="C8706" s="63">
        <v>35538.019999999997</v>
      </c>
      <c r="D8706" s="64">
        <v>45140</v>
      </c>
      <c r="E87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07" spans="1:5" x14ac:dyDescent="0.45">
      <c r="A8707" s="61" t="s">
        <v>384</v>
      </c>
      <c r="B8707" s="62" t="s">
        <v>43</v>
      </c>
      <c r="C8707" s="63">
        <v>44949.57</v>
      </c>
      <c r="D8707" s="64">
        <v>45504</v>
      </c>
      <c r="E87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08" spans="1:5" x14ac:dyDescent="0.45">
      <c r="A8708" s="61" t="s">
        <v>384</v>
      </c>
      <c r="B8708" s="62" t="s">
        <v>44</v>
      </c>
      <c r="C8708" s="63">
        <v>44949.57</v>
      </c>
      <c r="D8708" s="64">
        <v>45877</v>
      </c>
      <c r="E87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09" spans="1:5" x14ac:dyDescent="0.45">
      <c r="A8709" s="61" t="s">
        <v>384</v>
      </c>
      <c r="B8709" s="62" t="s">
        <v>45</v>
      </c>
      <c r="C8709" s="63">
        <v>19964.39</v>
      </c>
      <c r="D8709" s="64">
        <v>45412</v>
      </c>
      <c r="E87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10" spans="1:5" x14ac:dyDescent="0.45">
      <c r="A8710" s="61" t="s">
        <v>384</v>
      </c>
      <c r="B8710" s="62" t="s">
        <v>66</v>
      </c>
      <c r="C8710" s="63">
        <v>14285.91</v>
      </c>
      <c r="D8710" s="64">
        <v>44985</v>
      </c>
      <c r="E87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11" spans="1:5" x14ac:dyDescent="0.45">
      <c r="A8711" s="61" t="s">
        <v>384</v>
      </c>
      <c r="B8711" s="62" t="s">
        <v>68</v>
      </c>
      <c r="C8711" s="63">
        <v>33329.31</v>
      </c>
      <c r="D8711" s="64">
        <v>44985</v>
      </c>
      <c r="E87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12" spans="1:5" x14ac:dyDescent="0.45">
      <c r="A8712" s="61" t="s">
        <v>384</v>
      </c>
      <c r="B8712" s="62" t="s">
        <v>70</v>
      </c>
      <c r="C8712" s="63">
        <v>25075.47</v>
      </c>
      <c r="D8712" s="64">
        <v>45127</v>
      </c>
      <c r="E87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13" spans="1:5" x14ac:dyDescent="0.45">
      <c r="A8713" s="61" t="s">
        <v>384</v>
      </c>
      <c r="B8713" s="62" t="s">
        <v>72</v>
      </c>
      <c r="C8713" s="63">
        <v>39290.01</v>
      </c>
      <c r="D8713" s="64">
        <v>45488</v>
      </c>
      <c r="E87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14" spans="1:5" x14ac:dyDescent="0.45">
      <c r="A8714" s="61" t="s">
        <v>384</v>
      </c>
      <c r="B8714" s="62" t="s">
        <v>74</v>
      </c>
      <c r="C8714" s="63">
        <v>43473.11</v>
      </c>
      <c r="D8714" s="64">
        <v>45853</v>
      </c>
      <c r="E87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15" spans="1:5" x14ac:dyDescent="0.45">
      <c r="A8715" s="61" t="s">
        <v>384</v>
      </c>
      <c r="B8715" s="62" t="s">
        <v>76</v>
      </c>
      <c r="C8715" s="63">
        <v>5670.43</v>
      </c>
      <c r="D8715" s="64">
        <v>45853</v>
      </c>
      <c r="E87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16" spans="1:5" x14ac:dyDescent="0.45">
      <c r="A8716" s="61" t="s">
        <v>384</v>
      </c>
      <c r="B8716" s="62" t="s">
        <v>78</v>
      </c>
      <c r="C8716" s="63">
        <v>5394.3</v>
      </c>
      <c r="D8716" s="64">
        <v>45853</v>
      </c>
      <c r="E87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17" spans="1:5" x14ac:dyDescent="0.45">
      <c r="A8717" s="61" t="s">
        <v>384</v>
      </c>
      <c r="B8717" s="62" t="s">
        <v>80</v>
      </c>
      <c r="C8717" s="63">
        <v>10829.67</v>
      </c>
      <c r="D8717" s="64">
        <v>45541</v>
      </c>
      <c r="E87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18" spans="1:5" x14ac:dyDescent="0.45">
      <c r="A8718" s="61" t="s">
        <v>384</v>
      </c>
      <c r="B8718" s="62" t="s">
        <v>81</v>
      </c>
      <c r="C8718" s="63">
        <v>13626.92</v>
      </c>
      <c r="D8718" s="64">
        <v>45519</v>
      </c>
      <c r="E87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19" spans="1:5" x14ac:dyDescent="0.45">
      <c r="A8719" s="61" t="s">
        <v>384</v>
      </c>
      <c r="B8719" s="62" t="s">
        <v>83</v>
      </c>
      <c r="C8719" s="63">
        <v>13211.61</v>
      </c>
      <c r="D8719" s="64">
        <v>45519</v>
      </c>
      <c r="E87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0" spans="1:5" x14ac:dyDescent="0.45">
      <c r="A8720" s="61" t="s">
        <v>384</v>
      </c>
      <c r="B8720" s="62" t="s">
        <v>85</v>
      </c>
      <c r="C8720" s="63">
        <v>13211.61</v>
      </c>
      <c r="D8720" s="64">
        <v>45877</v>
      </c>
      <c r="E87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21" spans="1:5" x14ac:dyDescent="0.45">
      <c r="A8721" s="61" t="s">
        <v>384</v>
      </c>
      <c r="B8721" s="62" t="s">
        <v>87</v>
      </c>
      <c r="C8721" s="63">
        <v>20117.669999999998</v>
      </c>
      <c r="D8721" s="64">
        <v>45519</v>
      </c>
      <c r="E87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2" spans="1:5" x14ac:dyDescent="0.45">
      <c r="A8722" s="61" t="s">
        <v>384</v>
      </c>
      <c r="B8722" s="62" t="s">
        <v>89</v>
      </c>
      <c r="C8722" s="63">
        <v>13279</v>
      </c>
      <c r="D8722" s="64">
        <v>45519</v>
      </c>
      <c r="E87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3" spans="1:5" x14ac:dyDescent="0.45">
      <c r="A8723" s="61" t="s">
        <v>384</v>
      </c>
      <c r="B8723" s="62" t="s">
        <v>91</v>
      </c>
      <c r="C8723" s="63">
        <v>13279</v>
      </c>
      <c r="D8723" s="64">
        <v>45762</v>
      </c>
      <c r="E87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4" spans="1:5" x14ac:dyDescent="0.45">
      <c r="A8724" s="61" t="s">
        <v>384</v>
      </c>
      <c r="B8724" s="62" t="s">
        <v>93</v>
      </c>
      <c r="C8724" s="63">
        <v>126277.58</v>
      </c>
      <c r="D8724" s="64">
        <v>45519</v>
      </c>
      <c r="E87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5" spans="1:5" x14ac:dyDescent="0.45">
      <c r="A8725" s="61" t="s">
        <v>384</v>
      </c>
      <c r="B8725" s="62" t="s">
        <v>95</v>
      </c>
      <c r="C8725" s="63">
        <v>1697.28</v>
      </c>
      <c r="D8725" s="64">
        <v>45961</v>
      </c>
      <c r="E87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26" spans="1:5" x14ac:dyDescent="0.45">
      <c r="A8726" s="61" t="s">
        <v>385</v>
      </c>
      <c r="B8726" s="62" t="s">
        <v>47</v>
      </c>
      <c r="C8726" s="63">
        <v>7925.25</v>
      </c>
      <c r="D8726" s="64">
        <v>45519</v>
      </c>
      <c r="E87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7" spans="1:5" x14ac:dyDescent="0.45">
      <c r="A8727" s="61" t="s">
        <v>385</v>
      </c>
      <c r="B8727" s="62" t="s">
        <v>49</v>
      </c>
      <c r="C8727" s="63">
        <v>7663.99</v>
      </c>
      <c r="D8727" s="64">
        <v>45519</v>
      </c>
      <c r="E87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28" spans="1:5" x14ac:dyDescent="0.45">
      <c r="A8728" s="61" t="s">
        <v>385</v>
      </c>
      <c r="B8728" s="62" t="s">
        <v>51</v>
      </c>
      <c r="C8728" s="63">
        <v>7663.99</v>
      </c>
      <c r="D8728" s="64">
        <v>45877</v>
      </c>
      <c r="E87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29" spans="1:5" x14ac:dyDescent="0.45">
      <c r="A8729" s="61" t="s">
        <v>385</v>
      </c>
      <c r="B8729" s="62" t="s">
        <v>53</v>
      </c>
      <c r="C8729" s="63">
        <v>9058.68</v>
      </c>
      <c r="D8729" s="64">
        <v>45519</v>
      </c>
      <c r="E87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30" spans="1:5" x14ac:dyDescent="0.45">
      <c r="A8730" s="61" t="s">
        <v>385</v>
      </c>
      <c r="B8730" s="62" t="s">
        <v>55</v>
      </c>
      <c r="C8730" s="63">
        <v>7101.48</v>
      </c>
      <c r="D8730" s="64">
        <v>45519</v>
      </c>
      <c r="E87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31" spans="1:5" x14ac:dyDescent="0.45">
      <c r="A8731" s="61" t="s">
        <v>385</v>
      </c>
      <c r="B8731" s="62" t="s">
        <v>57</v>
      </c>
      <c r="C8731" s="63">
        <v>14191.7</v>
      </c>
      <c r="D8731" s="64">
        <v>45877</v>
      </c>
      <c r="E87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32" spans="1:5" x14ac:dyDescent="0.45">
      <c r="A8732" s="61" t="s">
        <v>385</v>
      </c>
      <c r="B8732" s="62" t="s">
        <v>40</v>
      </c>
      <c r="C8732" s="63">
        <v>21199.24</v>
      </c>
      <c r="D8732" s="64">
        <v>44880</v>
      </c>
      <c r="E87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33" spans="1:5" x14ac:dyDescent="0.45">
      <c r="A8733" s="61" t="s">
        <v>385</v>
      </c>
      <c r="B8733" s="62" t="s">
        <v>41</v>
      </c>
      <c r="C8733" s="63">
        <v>22279.360000000001</v>
      </c>
      <c r="D8733" s="64">
        <v>44925</v>
      </c>
      <c r="E87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34" spans="1:5" x14ac:dyDescent="0.45">
      <c r="A8734" s="61" t="s">
        <v>385</v>
      </c>
      <c r="B8734" s="62" t="s">
        <v>42</v>
      </c>
      <c r="C8734" s="63">
        <v>18774.29</v>
      </c>
      <c r="D8734" s="64">
        <v>45140</v>
      </c>
      <c r="E87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35" spans="1:5" x14ac:dyDescent="0.45">
      <c r="A8735" s="61" t="s">
        <v>385</v>
      </c>
      <c r="B8735" s="62" t="s">
        <v>43</v>
      </c>
      <c r="C8735" s="63">
        <v>23746.29</v>
      </c>
      <c r="D8735" s="64">
        <v>45504</v>
      </c>
      <c r="E87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36" spans="1:5" x14ac:dyDescent="0.45">
      <c r="A8736" s="61" t="s">
        <v>385</v>
      </c>
      <c r="B8736" s="62" t="s">
        <v>44</v>
      </c>
      <c r="C8736" s="63">
        <v>23746.29</v>
      </c>
      <c r="D8736" s="64">
        <v>45877</v>
      </c>
      <c r="E87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37" spans="1:5" x14ac:dyDescent="0.45">
      <c r="A8737" s="61" t="s">
        <v>385</v>
      </c>
      <c r="B8737" s="62" t="s">
        <v>45</v>
      </c>
      <c r="C8737" s="63">
        <v>10546.94</v>
      </c>
      <c r="D8737" s="64">
        <v>45412</v>
      </c>
      <c r="E87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38" spans="1:5" x14ac:dyDescent="0.45">
      <c r="A8738" s="61" t="s">
        <v>385</v>
      </c>
      <c r="B8738" s="62" t="s">
        <v>66</v>
      </c>
      <c r="C8738" s="63">
        <v>7547.06</v>
      </c>
      <c r="D8738" s="64">
        <v>44985</v>
      </c>
      <c r="E87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39" spans="1:5" x14ac:dyDescent="0.45">
      <c r="A8739" s="61" t="s">
        <v>385</v>
      </c>
      <c r="B8739" s="62" t="s">
        <v>68</v>
      </c>
      <c r="C8739" s="63">
        <v>17607.45</v>
      </c>
      <c r="D8739" s="64">
        <v>44985</v>
      </c>
      <c r="E87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40" spans="1:5" x14ac:dyDescent="0.45">
      <c r="A8740" s="61" t="s">
        <v>385</v>
      </c>
      <c r="B8740" s="62" t="s">
        <v>70</v>
      </c>
      <c r="C8740" s="63">
        <v>13247.06</v>
      </c>
      <c r="D8740" s="64">
        <v>45127</v>
      </c>
      <c r="E87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41" spans="1:5" x14ac:dyDescent="0.45">
      <c r="A8741" s="61" t="s">
        <v>385</v>
      </c>
      <c r="B8741" s="62" t="s">
        <v>72</v>
      </c>
      <c r="C8741" s="63">
        <v>20756.419999999998</v>
      </c>
      <c r="D8741" s="64">
        <v>45488</v>
      </c>
      <c r="E87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42" spans="1:5" x14ac:dyDescent="0.45">
      <c r="A8742" s="61" t="s">
        <v>385</v>
      </c>
      <c r="B8742" s="62" t="s">
        <v>74</v>
      </c>
      <c r="C8742" s="63">
        <v>22966.3</v>
      </c>
      <c r="D8742" s="64">
        <v>45853</v>
      </c>
      <c r="E87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3" spans="1:5" x14ac:dyDescent="0.45">
      <c r="A8743" s="61" t="s">
        <v>385</v>
      </c>
      <c r="B8743" s="62" t="s">
        <v>76</v>
      </c>
      <c r="C8743" s="63">
        <v>2995.61</v>
      </c>
      <c r="D8743" s="64">
        <v>45853</v>
      </c>
      <c r="E87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4" spans="1:5" x14ac:dyDescent="0.45">
      <c r="A8744" s="61" t="s">
        <v>385</v>
      </c>
      <c r="B8744" s="62" t="s">
        <v>78</v>
      </c>
      <c r="C8744" s="63">
        <v>2849.74</v>
      </c>
      <c r="D8744" s="64">
        <v>45853</v>
      </c>
      <c r="E87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5" spans="1:5" x14ac:dyDescent="0.45">
      <c r="A8745" s="61" t="s">
        <v>385</v>
      </c>
      <c r="B8745" s="62" t="s">
        <v>80</v>
      </c>
      <c r="C8745" s="63">
        <v>5721.18</v>
      </c>
      <c r="D8745" s="64">
        <v>45541</v>
      </c>
      <c r="E87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6" spans="1:5" x14ac:dyDescent="0.45">
      <c r="A8746" s="61" t="s">
        <v>385</v>
      </c>
      <c r="B8746" s="62" t="s">
        <v>81</v>
      </c>
      <c r="C8746" s="63">
        <v>7198.93</v>
      </c>
      <c r="D8746" s="64">
        <v>45519</v>
      </c>
      <c r="E87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7" spans="1:5" x14ac:dyDescent="0.45">
      <c r="A8747" s="61" t="s">
        <v>385</v>
      </c>
      <c r="B8747" s="62" t="s">
        <v>83</v>
      </c>
      <c r="C8747" s="63">
        <v>6979.53</v>
      </c>
      <c r="D8747" s="64">
        <v>45519</v>
      </c>
      <c r="E87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48" spans="1:5" x14ac:dyDescent="0.45">
      <c r="A8748" s="61" t="s">
        <v>385</v>
      </c>
      <c r="B8748" s="62" t="s">
        <v>85</v>
      </c>
      <c r="C8748" s="63">
        <v>6979.53</v>
      </c>
      <c r="D8748" s="64">
        <v>45877</v>
      </c>
      <c r="E87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49" spans="1:5" x14ac:dyDescent="0.45">
      <c r="A8749" s="61" t="s">
        <v>385</v>
      </c>
      <c r="B8749" s="62" t="s">
        <v>87</v>
      </c>
      <c r="C8749" s="63">
        <v>10627.91</v>
      </c>
      <c r="D8749" s="64">
        <v>45519</v>
      </c>
      <c r="E87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0" spans="1:5" x14ac:dyDescent="0.45">
      <c r="A8750" s="61" t="s">
        <v>385</v>
      </c>
      <c r="B8750" s="62" t="s">
        <v>89</v>
      </c>
      <c r="C8750" s="63">
        <v>7015.13</v>
      </c>
      <c r="D8750" s="64">
        <v>45519</v>
      </c>
      <c r="E87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1" spans="1:5" x14ac:dyDescent="0.45">
      <c r="A8751" s="61" t="s">
        <v>385</v>
      </c>
      <c r="B8751" s="62" t="s">
        <v>91</v>
      </c>
      <c r="C8751" s="63">
        <v>7015.13</v>
      </c>
      <c r="D8751" s="64">
        <v>45762</v>
      </c>
      <c r="E87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2" spans="1:5" x14ac:dyDescent="0.45">
      <c r="A8752" s="61" t="s">
        <v>385</v>
      </c>
      <c r="B8752" s="62" t="s">
        <v>93</v>
      </c>
      <c r="C8752" s="63">
        <v>66710.86</v>
      </c>
      <c r="D8752" s="64">
        <v>45519</v>
      </c>
      <c r="E87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3" spans="1:5" x14ac:dyDescent="0.45">
      <c r="A8753" s="61" t="s">
        <v>385</v>
      </c>
      <c r="B8753" s="62" t="s">
        <v>95</v>
      </c>
      <c r="C8753" s="63">
        <v>896.65</v>
      </c>
      <c r="D8753" s="64">
        <v>45961</v>
      </c>
      <c r="E87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54" spans="1:5" x14ac:dyDescent="0.45">
      <c r="A8754" s="61" t="s">
        <v>386</v>
      </c>
      <c r="B8754" s="62" t="s">
        <v>47</v>
      </c>
      <c r="C8754" s="63">
        <v>8808.1299999999992</v>
      </c>
      <c r="D8754" s="64">
        <v>45519</v>
      </c>
      <c r="E87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5" spans="1:5" x14ac:dyDescent="0.45">
      <c r="A8755" s="61" t="s">
        <v>386</v>
      </c>
      <c r="B8755" s="62" t="s">
        <v>49</v>
      </c>
      <c r="C8755" s="63">
        <v>8517.77</v>
      </c>
      <c r="D8755" s="64">
        <v>45519</v>
      </c>
      <c r="E87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6" spans="1:5" x14ac:dyDescent="0.45">
      <c r="A8756" s="61" t="s">
        <v>386</v>
      </c>
      <c r="B8756" s="62" t="s">
        <v>51</v>
      </c>
      <c r="C8756" s="63">
        <v>8517.77</v>
      </c>
      <c r="D8756" s="64">
        <v>45877</v>
      </c>
      <c r="E87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57" spans="1:5" x14ac:dyDescent="0.45">
      <c r="A8757" s="61" t="s">
        <v>386</v>
      </c>
      <c r="B8757" s="62" t="s">
        <v>53</v>
      </c>
      <c r="C8757" s="63">
        <v>10067.83</v>
      </c>
      <c r="D8757" s="64">
        <v>45519</v>
      </c>
      <c r="E87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8" spans="1:5" x14ac:dyDescent="0.45">
      <c r="A8758" s="61" t="s">
        <v>386</v>
      </c>
      <c r="B8758" s="62" t="s">
        <v>55</v>
      </c>
      <c r="C8758" s="63">
        <v>7892.59</v>
      </c>
      <c r="D8758" s="64">
        <v>45519</v>
      </c>
      <c r="E87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59" spans="1:5" x14ac:dyDescent="0.45">
      <c r="A8759" s="61" t="s">
        <v>386</v>
      </c>
      <c r="B8759" s="62" t="s">
        <v>57</v>
      </c>
      <c r="C8759" s="63">
        <v>15772.67</v>
      </c>
      <c r="D8759" s="64">
        <v>45877</v>
      </c>
      <c r="E87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60" spans="1:5" x14ac:dyDescent="0.45">
      <c r="A8760" s="61" t="s">
        <v>386</v>
      </c>
      <c r="B8760" s="62" t="s">
        <v>40</v>
      </c>
      <c r="C8760" s="63">
        <v>23560.86</v>
      </c>
      <c r="D8760" s="64">
        <v>44880</v>
      </c>
      <c r="E87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61" spans="1:5" x14ac:dyDescent="0.45">
      <c r="A8761" s="61" t="s">
        <v>386</v>
      </c>
      <c r="B8761" s="62" t="s">
        <v>41</v>
      </c>
      <c r="C8761" s="63">
        <v>24761.31</v>
      </c>
      <c r="D8761" s="64">
        <v>44925</v>
      </c>
      <c r="E87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62" spans="1:5" x14ac:dyDescent="0.45">
      <c r="A8762" s="61" t="s">
        <v>386</v>
      </c>
      <c r="B8762" s="62" t="s">
        <v>42</v>
      </c>
      <c r="C8762" s="63">
        <v>20865.77</v>
      </c>
      <c r="D8762" s="64">
        <v>45140</v>
      </c>
      <c r="E87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63" spans="1:5" x14ac:dyDescent="0.45">
      <c r="A8763" s="61" t="s">
        <v>386</v>
      </c>
      <c r="B8763" s="62" t="s">
        <v>43</v>
      </c>
      <c r="C8763" s="63">
        <v>26391.66</v>
      </c>
      <c r="D8763" s="64">
        <v>45504</v>
      </c>
      <c r="E87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64" spans="1:5" x14ac:dyDescent="0.45">
      <c r="A8764" s="61" t="s">
        <v>386</v>
      </c>
      <c r="B8764" s="62" t="s">
        <v>44</v>
      </c>
      <c r="C8764" s="63">
        <v>26391.66</v>
      </c>
      <c r="D8764" s="64">
        <v>45877</v>
      </c>
      <c r="E87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65" spans="1:5" x14ac:dyDescent="0.45">
      <c r="A8765" s="61" t="s">
        <v>386</v>
      </c>
      <c r="B8765" s="62" t="s">
        <v>45</v>
      </c>
      <c r="C8765" s="63">
        <v>11721.88</v>
      </c>
      <c r="D8765" s="64">
        <v>45412</v>
      </c>
      <c r="E87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66" spans="1:5" x14ac:dyDescent="0.45">
      <c r="A8766" s="61" t="s">
        <v>386</v>
      </c>
      <c r="B8766" s="62" t="s">
        <v>66</v>
      </c>
      <c r="C8766" s="63">
        <v>8387.82</v>
      </c>
      <c r="D8766" s="64">
        <v>44985</v>
      </c>
      <c r="E87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67" spans="1:5" x14ac:dyDescent="0.45">
      <c r="A8767" s="61" t="s">
        <v>386</v>
      </c>
      <c r="B8767" s="62" t="s">
        <v>68</v>
      </c>
      <c r="C8767" s="63">
        <v>19568.95</v>
      </c>
      <c r="D8767" s="64">
        <v>44985</v>
      </c>
      <c r="E87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68" spans="1:5" x14ac:dyDescent="0.45">
      <c r="A8768" s="61" t="s">
        <v>386</v>
      </c>
      <c r="B8768" s="62" t="s">
        <v>70</v>
      </c>
      <c r="C8768" s="63">
        <v>14722.8</v>
      </c>
      <c r="D8768" s="64">
        <v>45127</v>
      </c>
      <c r="E87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69" spans="1:5" x14ac:dyDescent="0.45">
      <c r="A8769" s="61" t="s">
        <v>386</v>
      </c>
      <c r="B8769" s="62" t="s">
        <v>72</v>
      </c>
      <c r="C8769" s="63">
        <v>23068.71</v>
      </c>
      <c r="D8769" s="64">
        <v>45488</v>
      </c>
      <c r="E87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70" spans="1:5" x14ac:dyDescent="0.45">
      <c r="A8770" s="61" t="s">
        <v>386</v>
      </c>
      <c r="B8770" s="62" t="s">
        <v>74</v>
      </c>
      <c r="C8770" s="63">
        <v>25524.77</v>
      </c>
      <c r="D8770" s="64">
        <v>45853</v>
      </c>
      <c r="E87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1" spans="1:5" x14ac:dyDescent="0.45">
      <c r="A8771" s="61" t="s">
        <v>386</v>
      </c>
      <c r="B8771" s="62" t="s">
        <v>76</v>
      </c>
      <c r="C8771" s="63">
        <v>3329.33</v>
      </c>
      <c r="D8771" s="64">
        <v>45853</v>
      </c>
      <c r="E87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2" spans="1:5" x14ac:dyDescent="0.45">
      <c r="A8772" s="61" t="s">
        <v>386</v>
      </c>
      <c r="B8772" s="62" t="s">
        <v>78</v>
      </c>
      <c r="C8772" s="63">
        <v>3167.21</v>
      </c>
      <c r="D8772" s="64">
        <v>45853</v>
      </c>
      <c r="E87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3" spans="1:5" x14ac:dyDescent="0.45">
      <c r="A8773" s="61" t="s">
        <v>386</v>
      </c>
      <c r="B8773" s="62" t="s">
        <v>80</v>
      </c>
      <c r="C8773" s="63">
        <v>6358.53</v>
      </c>
      <c r="D8773" s="64">
        <v>45541</v>
      </c>
      <c r="E87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4" spans="1:5" x14ac:dyDescent="0.45">
      <c r="A8774" s="61" t="s">
        <v>386</v>
      </c>
      <c r="B8774" s="62" t="s">
        <v>81</v>
      </c>
      <c r="C8774" s="63">
        <v>8000.9</v>
      </c>
      <c r="D8774" s="64">
        <v>45519</v>
      </c>
      <c r="E87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5" spans="1:5" x14ac:dyDescent="0.45">
      <c r="A8775" s="61" t="s">
        <v>386</v>
      </c>
      <c r="B8775" s="62" t="s">
        <v>83</v>
      </c>
      <c r="C8775" s="63">
        <v>7757.05</v>
      </c>
      <c r="D8775" s="64">
        <v>45519</v>
      </c>
      <c r="E87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6" spans="1:5" x14ac:dyDescent="0.45">
      <c r="A8776" s="61" t="s">
        <v>386</v>
      </c>
      <c r="B8776" s="62" t="s">
        <v>85</v>
      </c>
      <c r="C8776" s="63">
        <v>7757.05</v>
      </c>
      <c r="D8776" s="64">
        <v>45877</v>
      </c>
      <c r="E87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77" spans="1:5" x14ac:dyDescent="0.45">
      <c r="A8777" s="61" t="s">
        <v>386</v>
      </c>
      <c r="B8777" s="62" t="s">
        <v>87</v>
      </c>
      <c r="C8777" s="63">
        <v>11811.87</v>
      </c>
      <c r="D8777" s="64">
        <v>45519</v>
      </c>
      <c r="E87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8" spans="1:5" x14ac:dyDescent="0.45">
      <c r="A8778" s="61" t="s">
        <v>386</v>
      </c>
      <c r="B8778" s="62" t="s">
        <v>89</v>
      </c>
      <c r="C8778" s="63">
        <v>7796.63</v>
      </c>
      <c r="D8778" s="64">
        <v>45519</v>
      </c>
      <c r="E87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79" spans="1:5" x14ac:dyDescent="0.45">
      <c r="A8779" s="61" t="s">
        <v>386</v>
      </c>
      <c r="B8779" s="62" t="s">
        <v>91</v>
      </c>
      <c r="C8779" s="63">
        <v>7796.63</v>
      </c>
      <c r="D8779" s="64">
        <v>45762</v>
      </c>
      <c r="E87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0" spans="1:5" x14ac:dyDescent="0.45">
      <c r="A8780" s="61" t="s">
        <v>386</v>
      </c>
      <c r="B8780" s="62" t="s">
        <v>93</v>
      </c>
      <c r="C8780" s="63">
        <v>74142.53</v>
      </c>
      <c r="D8780" s="64">
        <v>45519</v>
      </c>
      <c r="E87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1" spans="1:5" x14ac:dyDescent="0.45">
      <c r="A8781" s="61" t="s">
        <v>386</v>
      </c>
      <c r="B8781" s="62" t="s">
        <v>95</v>
      </c>
      <c r="C8781" s="63">
        <v>996.54</v>
      </c>
      <c r="D8781" s="64">
        <v>45961</v>
      </c>
      <c r="E87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82" spans="1:5" x14ac:dyDescent="0.45">
      <c r="A8782" s="61" t="s">
        <v>387</v>
      </c>
      <c r="B8782" s="62" t="s">
        <v>47</v>
      </c>
      <c r="C8782" s="63">
        <v>10606.74</v>
      </c>
      <c r="D8782" s="64">
        <v>45519</v>
      </c>
      <c r="E87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3" spans="1:5" x14ac:dyDescent="0.45">
      <c r="A8783" s="61" t="s">
        <v>387</v>
      </c>
      <c r="B8783" s="62" t="s">
        <v>49</v>
      </c>
      <c r="C8783" s="63">
        <v>10257.09</v>
      </c>
      <c r="D8783" s="64">
        <v>45519</v>
      </c>
      <c r="E87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4" spans="1:5" x14ac:dyDescent="0.45">
      <c r="A8784" s="61" t="s">
        <v>387</v>
      </c>
      <c r="B8784" s="62" t="s">
        <v>51</v>
      </c>
      <c r="C8784" s="63">
        <v>10257.09</v>
      </c>
      <c r="D8784" s="64">
        <v>45877</v>
      </c>
      <c r="E87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85" spans="1:5" x14ac:dyDescent="0.45">
      <c r="A8785" s="61" t="s">
        <v>387</v>
      </c>
      <c r="B8785" s="62" t="s">
        <v>53</v>
      </c>
      <c r="C8785" s="63">
        <v>12123.67</v>
      </c>
      <c r="D8785" s="64">
        <v>45519</v>
      </c>
      <c r="E87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6" spans="1:5" x14ac:dyDescent="0.45">
      <c r="A8786" s="61" t="s">
        <v>387</v>
      </c>
      <c r="B8786" s="62" t="s">
        <v>55</v>
      </c>
      <c r="C8786" s="63">
        <v>9504.25</v>
      </c>
      <c r="D8786" s="64">
        <v>45519</v>
      </c>
      <c r="E87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87" spans="1:5" x14ac:dyDescent="0.45">
      <c r="A8787" s="61" t="s">
        <v>387</v>
      </c>
      <c r="B8787" s="62" t="s">
        <v>57</v>
      </c>
      <c r="C8787" s="63">
        <v>18993.43</v>
      </c>
      <c r="D8787" s="64">
        <v>45877</v>
      </c>
      <c r="E87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88" spans="1:5" x14ac:dyDescent="0.45">
      <c r="A8788" s="61" t="s">
        <v>387</v>
      </c>
      <c r="B8788" s="62" t="s">
        <v>40</v>
      </c>
      <c r="C8788" s="63">
        <v>28371.96</v>
      </c>
      <c r="D8788" s="64">
        <v>44880</v>
      </c>
      <c r="E87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89" spans="1:5" x14ac:dyDescent="0.45">
      <c r="A8789" s="61" t="s">
        <v>387</v>
      </c>
      <c r="B8789" s="62" t="s">
        <v>41</v>
      </c>
      <c r="C8789" s="63">
        <v>29817.54</v>
      </c>
      <c r="D8789" s="64">
        <v>44925</v>
      </c>
      <c r="E87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90" spans="1:5" x14ac:dyDescent="0.45">
      <c r="A8790" s="61" t="s">
        <v>387</v>
      </c>
      <c r="B8790" s="62" t="s">
        <v>42</v>
      </c>
      <c r="C8790" s="63">
        <v>25126.53</v>
      </c>
      <c r="D8790" s="64">
        <v>45140</v>
      </c>
      <c r="E87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91" spans="1:5" x14ac:dyDescent="0.45">
      <c r="A8791" s="61" t="s">
        <v>387</v>
      </c>
      <c r="B8791" s="62" t="s">
        <v>43</v>
      </c>
      <c r="C8791" s="63">
        <v>31780.81</v>
      </c>
      <c r="D8791" s="64">
        <v>45504</v>
      </c>
      <c r="E87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92" spans="1:5" x14ac:dyDescent="0.45">
      <c r="A8792" s="61" t="s">
        <v>387</v>
      </c>
      <c r="B8792" s="62" t="s">
        <v>44</v>
      </c>
      <c r="C8792" s="63">
        <v>31780.81</v>
      </c>
      <c r="D8792" s="64">
        <v>45877</v>
      </c>
      <c r="E87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793" spans="1:5" x14ac:dyDescent="0.45">
      <c r="A8793" s="61" t="s">
        <v>387</v>
      </c>
      <c r="B8793" s="62" t="s">
        <v>45</v>
      </c>
      <c r="C8793" s="63">
        <v>14115.47</v>
      </c>
      <c r="D8793" s="64">
        <v>45412</v>
      </c>
      <c r="E87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94" spans="1:5" x14ac:dyDescent="0.45">
      <c r="A8794" s="61" t="s">
        <v>387</v>
      </c>
      <c r="B8794" s="62" t="s">
        <v>66</v>
      </c>
      <c r="C8794" s="63">
        <v>10100.6</v>
      </c>
      <c r="D8794" s="64">
        <v>44985</v>
      </c>
      <c r="E87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95" spans="1:5" x14ac:dyDescent="0.45">
      <c r="A8795" s="61" t="s">
        <v>387</v>
      </c>
      <c r="B8795" s="62" t="s">
        <v>68</v>
      </c>
      <c r="C8795" s="63">
        <v>23564.9</v>
      </c>
      <c r="D8795" s="64">
        <v>44985</v>
      </c>
      <c r="E87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96" spans="1:5" x14ac:dyDescent="0.45">
      <c r="A8796" s="61" t="s">
        <v>387</v>
      </c>
      <c r="B8796" s="62" t="s">
        <v>70</v>
      </c>
      <c r="C8796" s="63">
        <v>17729.169999999998</v>
      </c>
      <c r="D8796" s="64">
        <v>45127</v>
      </c>
      <c r="E87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797" spans="1:5" x14ac:dyDescent="0.45">
      <c r="A8797" s="61" t="s">
        <v>387</v>
      </c>
      <c r="B8797" s="62" t="s">
        <v>72</v>
      </c>
      <c r="C8797" s="63">
        <v>27779.31</v>
      </c>
      <c r="D8797" s="64">
        <v>45488</v>
      </c>
      <c r="E87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798" spans="1:5" x14ac:dyDescent="0.45">
      <c r="A8798" s="61" t="s">
        <v>387</v>
      </c>
      <c r="B8798" s="62" t="s">
        <v>74</v>
      </c>
      <c r="C8798" s="63">
        <v>30736.9</v>
      </c>
      <c r="D8798" s="64">
        <v>45853</v>
      </c>
      <c r="E87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799" spans="1:5" x14ac:dyDescent="0.45">
      <c r="A8799" s="61" t="s">
        <v>387</v>
      </c>
      <c r="B8799" s="62" t="s">
        <v>76</v>
      </c>
      <c r="C8799" s="63">
        <v>4009.17</v>
      </c>
      <c r="D8799" s="64">
        <v>45853</v>
      </c>
      <c r="E87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0" spans="1:5" x14ac:dyDescent="0.45">
      <c r="A8800" s="61" t="s">
        <v>387</v>
      </c>
      <c r="B8800" s="62" t="s">
        <v>78</v>
      </c>
      <c r="C8800" s="63">
        <v>3813.95</v>
      </c>
      <c r="D8800" s="64">
        <v>45853</v>
      </c>
      <c r="E88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1" spans="1:5" x14ac:dyDescent="0.45">
      <c r="A8801" s="61" t="s">
        <v>387</v>
      </c>
      <c r="B8801" s="62" t="s">
        <v>80</v>
      </c>
      <c r="C8801" s="63">
        <v>7656.93</v>
      </c>
      <c r="D8801" s="64">
        <v>45541</v>
      </c>
      <c r="E88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2" spans="1:5" x14ac:dyDescent="0.45">
      <c r="A8802" s="61" t="s">
        <v>387</v>
      </c>
      <c r="B8802" s="62" t="s">
        <v>81</v>
      </c>
      <c r="C8802" s="63">
        <v>9634.67</v>
      </c>
      <c r="D8802" s="64">
        <v>45519</v>
      </c>
      <c r="E88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3" spans="1:5" x14ac:dyDescent="0.45">
      <c r="A8803" s="61" t="s">
        <v>387</v>
      </c>
      <c r="B8803" s="62" t="s">
        <v>83</v>
      </c>
      <c r="C8803" s="63">
        <v>9341.0300000000007</v>
      </c>
      <c r="D8803" s="64">
        <v>45519</v>
      </c>
      <c r="E88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4" spans="1:5" x14ac:dyDescent="0.45">
      <c r="A8804" s="61" t="s">
        <v>387</v>
      </c>
      <c r="B8804" s="62" t="s">
        <v>85</v>
      </c>
      <c r="C8804" s="63">
        <v>9341.0300000000007</v>
      </c>
      <c r="D8804" s="64">
        <v>45877</v>
      </c>
      <c r="E88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05" spans="1:5" x14ac:dyDescent="0.45">
      <c r="A8805" s="61" t="s">
        <v>387</v>
      </c>
      <c r="B8805" s="62" t="s">
        <v>87</v>
      </c>
      <c r="C8805" s="63">
        <v>14223.84</v>
      </c>
      <c r="D8805" s="64">
        <v>45519</v>
      </c>
      <c r="E88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6" spans="1:5" x14ac:dyDescent="0.45">
      <c r="A8806" s="61" t="s">
        <v>387</v>
      </c>
      <c r="B8806" s="62" t="s">
        <v>89</v>
      </c>
      <c r="C8806" s="63">
        <v>9388.69</v>
      </c>
      <c r="D8806" s="64">
        <v>45519</v>
      </c>
      <c r="E88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7" spans="1:5" x14ac:dyDescent="0.45">
      <c r="A8807" s="61" t="s">
        <v>387</v>
      </c>
      <c r="B8807" s="62" t="s">
        <v>91</v>
      </c>
      <c r="C8807" s="63">
        <v>9388.69</v>
      </c>
      <c r="D8807" s="64">
        <v>45762</v>
      </c>
      <c r="E88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8" spans="1:5" x14ac:dyDescent="0.45">
      <c r="A8808" s="61" t="s">
        <v>387</v>
      </c>
      <c r="B8808" s="62" t="s">
        <v>93</v>
      </c>
      <c r="C8808" s="63">
        <v>89282.35</v>
      </c>
      <c r="D8808" s="64">
        <v>45519</v>
      </c>
      <c r="E88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09" spans="1:5" x14ac:dyDescent="0.45">
      <c r="A8809" s="61" t="s">
        <v>387</v>
      </c>
      <c r="B8809" s="62" t="s">
        <v>95</v>
      </c>
      <c r="C8809" s="63">
        <v>1200.03</v>
      </c>
      <c r="D8809" s="64">
        <v>45961</v>
      </c>
      <c r="E88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10" spans="1:5" x14ac:dyDescent="0.45">
      <c r="A8810" s="61" t="s">
        <v>388</v>
      </c>
      <c r="B8810" s="62" t="s">
        <v>47</v>
      </c>
      <c r="C8810" s="63">
        <v>24401.439999999999</v>
      </c>
      <c r="D8810" s="64">
        <v>45519</v>
      </c>
      <c r="E88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11" spans="1:5" x14ac:dyDescent="0.45">
      <c r="A8811" s="61" t="s">
        <v>388</v>
      </c>
      <c r="B8811" s="62" t="s">
        <v>49</v>
      </c>
      <c r="C8811" s="63">
        <v>23597.06</v>
      </c>
      <c r="D8811" s="64">
        <v>45519</v>
      </c>
      <c r="E88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12" spans="1:5" x14ac:dyDescent="0.45">
      <c r="A8812" s="61" t="s">
        <v>388</v>
      </c>
      <c r="B8812" s="62" t="s">
        <v>51</v>
      </c>
      <c r="C8812" s="63">
        <v>23597.06</v>
      </c>
      <c r="D8812" s="64">
        <v>45877</v>
      </c>
      <c r="E88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13" spans="1:5" x14ac:dyDescent="0.45">
      <c r="A8813" s="61" t="s">
        <v>388</v>
      </c>
      <c r="B8813" s="62" t="s">
        <v>53</v>
      </c>
      <c r="C8813" s="63">
        <v>27891.23</v>
      </c>
      <c r="D8813" s="64">
        <v>45519</v>
      </c>
      <c r="E88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14" spans="1:5" x14ac:dyDescent="0.45">
      <c r="A8814" s="61" t="s">
        <v>388</v>
      </c>
      <c r="B8814" s="62" t="s">
        <v>55</v>
      </c>
      <c r="C8814" s="63">
        <v>21865.09</v>
      </c>
      <c r="D8814" s="64">
        <v>45519</v>
      </c>
      <c r="E88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15" spans="1:5" x14ac:dyDescent="0.45">
      <c r="A8815" s="61" t="s">
        <v>388</v>
      </c>
      <c r="B8815" s="62" t="s">
        <v>57</v>
      </c>
      <c r="C8815" s="63">
        <v>43695.54</v>
      </c>
      <c r="D8815" s="64">
        <v>45877</v>
      </c>
      <c r="E88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16" spans="1:5" x14ac:dyDescent="0.45">
      <c r="A8816" s="61" t="s">
        <v>388</v>
      </c>
      <c r="B8816" s="62" t="s">
        <v>40</v>
      </c>
      <c r="C8816" s="63">
        <v>65271.4</v>
      </c>
      <c r="D8816" s="64">
        <v>44880</v>
      </c>
      <c r="E88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17" spans="1:5" x14ac:dyDescent="0.45">
      <c r="A8817" s="61" t="s">
        <v>388</v>
      </c>
      <c r="B8817" s="62" t="s">
        <v>41</v>
      </c>
      <c r="C8817" s="63">
        <v>68597.06</v>
      </c>
      <c r="D8817" s="64">
        <v>44925</v>
      </c>
      <c r="E88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18" spans="1:5" x14ac:dyDescent="0.45">
      <c r="A8818" s="61" t="s">
        <v>388</v>
      </c>
      <c r="B8818" s="62" t="s">
        <v>42</v>
      </c>
      <c r="C8818" s="63">
        <v>57805.11</v>
      </c>
      <c r="D8818" s="64">
        <v>45140</v>
      </c>
      <c r="E88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19" spans="1:5" x14ac:dyDescent="0.45">
      <c r="A8819" s="61" t="s">
        <v>388</v>
      </c>
      <c r="B8819" s="62" t="s">
        <v>43</v>
      </c>
      <c r="C8819" s="63">
        <v>73113.67</v>
      </c>
      <c r="D8819" s="64">
        <v>45504</v>
      </c>
      <c r="E88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20" spans="1:5" x14ac:dyDescent="0.45">
      <c r="A8820" s="61" t="s">
        <v>388</v>
      </c>
      <c r="B8820" s="62" t="s">
        <v>44</v>
      </c>
      <c r="C8820" s="63">
        <v>73113.67</v>
      </c>
      <c r="D8820" s="64">
        <v>45877</v>
      </c>
      <c r="E88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21" spans="1:5" x14ac:dyDescent="0.45">
      <c r="A8821" s="61" t="s">
        <v>388</v>
      </c>
      <c r="B8821" s="62" t="s">
        <v>45</v>
      </c>
      <c r="C8821" s="63">
        <v>32473.49</v>
      </c>
      <c r="D8821" s="64">
        <v>45412</v>
      </c>
      <c r="E88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22" spans="1:5" x14ac:dyDescent="0.45">
      <c r="A8822" s="61" t="s">
        <v>388</v>
      </c>
      <c r="B8822" s="62" t="s">
        <v>66</v>
      </c>
      <c r="C8822" s="63">
        <v>23237.040000000001</v>
      </c>
      <c r="D8822" s="64">
        <v>44985</v>
      </c>
      <c r="E88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23" spans="1:5" x14ac:dyDescent="0.45">
      <c r="A8823" s="61" t="s">
        <v>388</v>
      </c>
      <c r="B8823" s="62" t="s">
        <v>68</v>
      </c>
      <c r="C8823" s="63">
        <v>54212.480000000003</v>
      </c>
      <c r="D8823" s="64">
        <v>44985</v>
      </c>
      <c r="E88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24" spans="1:5" x14ac:dyDescent="0.45">
      <c r="A8824" s="61" t="s">
        <v>388</v>
      </c>
      <c r="B8824" s="62" t="s">
        <v>70</v>
      </c>
      <c r="C8824" s="63">
        <v>40787.03</v>
      </c>
      <c r="D8824" s="64">
        <v>45127</v>
      </c>
      <c r="E88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25" spans="1:5" x14ac:dyDescent="0.45">
      <c r="A8825" s="61" t="s">
        <v>388</v>
      </c>
      <c r="B8825" s="62" t="s">
        <v>72</v>
      </c>
      <c r="C8825" s="63">
        <v>63907.99</v>
      </c>
      <c r="D8825" s="64">
        <v>45488</v>
      </c>
      <c r="E88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26" spans="1:5" x14ac:dyDescent="0.45">
      <c r="A8826" s="61" t="s">
        <v>388</v>
      </c>
      <c r="B8826" s="62" t="s">
        <v>74</v>
      </c>
      <c r="C8826" s="63">
        <v>70712.100000000006</v>
      </c>
      <c r="D8826" s="64">
        <v>45853</v>
      </c>
      <c r="E88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27" spans="1:5" x14ac:dyDescent="0.45">
      <c r="A8827" s="61" t="s">
        <v>388</v>
      </c>
      <c r="B8827" s="62" t="s">
        <v>76</v>
      </c>
      <c r="C8827" s="63">
        <v>9223.35</v>
      </c>
      <c r="D8827" s="64">
        <v>45853</v>
      </c>
      <c r="E88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28" spans="1:5" x14ac:dyDescent="0.45">
      <c r="A8828" s="61" t="s">
        <v>388</v>
      </c>
      <c r="B8828" s="62" t="s">
        <v>78</v>
      </c>
      <c r="C8828" s="63">
        <v>8774.2199999999993</v>
      </c>
      <c r="D8828" s="64">
        <v>45853</v>
      </c>
      <c r="E88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29" spans="1:5" x14ac:dyDescent="0.45">
      <c r="A8829" s="61" t="s">
        <v>388</v>
      </c>
      <c r="B8829" s="62" t="s">
        <v>80</v>
      </c>
      <c r="C8829" s="63">
        <v>17615.23</v>
      </c>
      <c r="D8829" s="64">
        <v>45541</v>
      </c>
      <c r="E88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0" spans="1:5" x14ac:dyDescent="0.45">
      <c r="A8830" s="61" t="s">
        <v>388</v>
      </c>
      <c r="B8830" s="62" t="s">
        <v>81</v>
      </c>
      <c r="C8830" s="63">
        <v>22165.14</v>
      </c>
      <c r="D8830" s="64">
        <v>45519</v>
      </c>
      <c r="E88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1" spans="1:5" x14ac:dyDescent="0.45">
      <c r="A8831" s="61" t="s">
        <v>388</v>
      </c>
      <c r="B8831" s="62" t="s">
        <v>83</v>
      </c>
      <c r="C8831" s="63">
        <v>21489.61</v>
      </c>
      <c r="D8831" s="64">
        <v>45519</v>
      </c>
      <c r="E88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2" spans="1:5" x14ac:dyDescent="0.45">
      <c r="A8832" s="61" t="s">
        <v>388</v>
      </c>
      <c r="B8832" s="62" t="s">
        <v>85</v>
      </c>
      <c r="C8832" s="63">
        <v>21489.61</v>
      </c>
      <c r="D8832" s="64">
        <v>45877</v>
      </c>
      <c r="E88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33" spans="1:5" x14ac:dyDescent="0.45">
      <c r="A8833" s="61" t="s">
        <v>388</v>
      </c>
      <c r="B8833" s="62" t="s">
        <v>87</v>
      </c>
      <c r="C8833" s="63">
        <v>32722.81</v>
      </c>
      <c r="D8833" s="64">
        <v>45519</v>
      </c>
      <c r="E88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4" spans="1:5" x14ac:dyDescent="0.45">
      <c r="A8834" s="61" t="s">
        <v>388</v>
      </c>
      <c r="B8834" s="62" t="s">
        <v>89</v>
      </c>
      <c r="C8834" s="63">
        <v>21599.24</v>
      </c>
      <c r="D8834" s="64">
        <v>45519</v>
      </c>
      <c r="E88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5" spans="1:5" x14ac:dyDescent="0.45">
      <c r="A8835" s="61" t="s">
        <v>388</v>
      </c>
      <c r="B8835" s="62" t="s">
        <v>91</v>
      </c>
      <c r="C8835" s="63">
        <v>21599.24</v>
      </c>
      <c r="D8835" s="64">
        <v>45762</v>
      </c>
      <c r="E88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6" spans="1:5" x14ac:dyDescent="0.45">
      <c r="A8836" s="61" t="s">
        <v>388</v>
      </c>
      <c r="B8836" s="62" t="s">
        <v>93</v>
      </c>
      <c r="C8836" s="63">
        <v>205399.43</v>
      </c>
      <c r="D8836" s="64">
        <v>45519</v>
      </c>
      <c r="E88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7" spans="1:5" x14ac:dyDescent="0.45">
      <c r="A8837" s="61" t="s">
        <v>388</v>
      </c>
      <c r="B8837" s="62" t="s">
        <v>95</v>
      </c>
      <c r="C8837" s="63">
        <v>2760.75</v>
      </c>
      <c r="D8837" s="64">
        <v>45961</v>
      </c>
      <c r="E88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38" spans="1:5" x14ac:dyDescent="0.45">
      <c r="A8838" s="61" t="s">
        <v>389</v>
      </c>
      <c r="B8838" s="62" t="s">
        <v>47</v>
      </c>
      <c r="C8838" s="63">
        <v>34325.65</v>
      </c>
      <c r="D8838" s="64">
        <v>45519</v>
      </c>
      <c r="E88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39" spans="1:5" x14ac:dyDescent="0.45">
      <c r="A8839" s="61" t="s">
        <v>389</v>
      </c>
      <c r="B8839" s="62" t="s">
        <v>49</v>
      </c>
      <c r="C8839" s="63">
        <v>33194.120000000003</v>
      </c>
      <c r="D8839" s="64">
        <v>45519</v>
      </c>
      <c r="E88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40" spans="1:5" x14ac:dyDescent="0.45">
      <c r="A8840" s="61" t="s">
        <v>389</v>
      </c>
      <c r="B8840" s="62" t="s">
        <v>51</v>
      </c>
      <c r="C8840" s="63">
        <v>33194.120000000003</v>
      </c>
      <c r="D8840" s="64">
        <v>45877</v>
      </c>
      <c r="E88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41" spans="1:5" x14ac:dyDescent="0.45">
      <c r="A8841" s="61" t="s">
        <v>389</v>
      </c>
      <c r="B8841" s="62" t="s">
        <v>53</v>
      </c>
      <c r="C8841" s="63">
        <v>39234.76</v>
      </c>
      <c r="D8841" s="64">
        <v>45519</v>
      </c>
      <c r="E88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42" spans="1:5" x14ac:dyDescent="0.45">
      <c r="A8842" s="61" t="s">
        <v>389</v>
      </c>
      <c r="B8842" s="62" t="s">
        <v>55</v>
      </c>
      <c r="C8842" s="63">
        <v>30757.759999999998</v>
      </c>
      <c r="D8842" s="64">
        <v>45519</v>
      </c>
      <c r="E88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43" spans="1:5" x14ac:dyDescent="0.45">
      <c r="A8843" s="61" t="s">
        <v>389</v>
      </c>
      <c r="B8843" s="62" t="s">
        <v>57</v>
      </c>
      <c r="C8843" s="63">
        <v>61466.78</v>
      </c>
      <c r="D8843" s="64">
        <v>45877</v>
      </c>
      <c r="E88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44" spans="1:5" x14ac:dyDescent="0.45">
      <c r="A8844" s="61" t="s">
        <v>389</v>
      </c>
      <c r="B8844" s="62" t="s">
        <v>40</v>
      </c>
      <c r="C8844" s="63">
        <v>91817.67</v>
      </c>
      <c r="D8844" s="64">
        <v>44880</v>
      </c>
      <c r="E88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45" spans="1:5" x14ac:dyDescent="0.45">
      <c r="A8845" s="61" t="s">
        <v>389</v>
      </c>
      <c r="B8845" s="62" t="s">
        <v>41</v>
      </c>
      <c r="C8845" s="63">
        <v>96495.89</v>
      </c>
      <c r="D8845" s="64">
        <v>44925</v>
      </c>
      <c r="E88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46" spans="1:5" x14ac:dyDescent="0.45">
      <c r="A8846" s="61" t="s">
        <v>389</v>
      </c>
      <c r="B8846" s="62" t="s">
        <v>42</v>
      </c>
      <c r="C8846" s="63">
        <v>81314.789999999994</v>
      </c>
      <c r="D8846" s="64">
        <v>45140</v>
      </c>
      <c r="E88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47" spans="1:5" x14ac:dyDescent="0.45">
      <c r="A8847" s="61" t="s">
        <v>389</v>
      </c>
      <c r="B8847" s="62" t="s">
        <v>43</v>
      </c>
      <c r="C8847" s="63">
        <v>102849.43</v>
      </c>
      <c r="D8847" s="64">
        <v>45504</v>
      </c>
      <c r="E88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48" spans="1:5" x14ac:dyDescent="0.45">
      <c r="A8848" s="61" t="s">
        <v>389</v>
      </c>
      <c r="B8848" s="62" t="s">
        <v>44</v>
      </c>
      <c r="C8848" s="63">
        <v>102849.43</v>
      </c>
      <c r="D8848" s="64">
        <v>45877</v>
      </c>
      <c r="E88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49" spans="1:5" x14ac:dyDescent="0.45">
      <c r="A8849" s="61" t="s">
        <v>389</v>
      </c>
      <c r="B8849" s="62" t="s">
        <v>45</v>
      </c>
      <c r="C8849" s="63">
        <v>45680.66</v>
      </c>
      <c r="D8849" s="64">
        <v>45412</v>
      </c>
      <c r="E88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50" spans="1:5" x14ac:dyDescent="0.45">
      <c r="A8850" s="61" t="s">
        <v>389</v>
      </c>
      <c r="B8850" s="62" t="s">
        <v>66</v>
      </c>
      <c r="C8850" s="63">
        <v>32687.68</v>
      </c>
      <c r="D8850" s="64">
        <v>44985</v>
      </c>
      <c r="E88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51" spans="1:5" x14ac:dyDescent="0.45">
      <c r="A8851" s="61" t="s">
        <v>389</v>
      </c>
      <c r="B8851" s="62" t="s">
        <v>68</v>
      </c>
      <c r="C8851" s="63">
        <v>76261.02</v>
      </c>
      <c r="D8851" s="64">
        <v>44985</v>
      </c>
      <c r="E88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52" spans="1:5" x14ac:dyDescent="0.45">
      <c r="A8852" s="61" t="s">
        <v>389</v>
      </c>
      <c r="B8852" s="62" t="s">
        <v>70</v>
      </c>
      <c r="C8852" s="63">
        <v>57375.360000000001</v>
      </c>
      <c r="D8852" s="64">
        <v>45127</v>
      </c>
      <c r="E88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53" spans="1:5" x14ac:dyDescent="0.45">
      <c r="A8853" s="61" t="s">
        <v>389</v>
      </c>
      <c r="B8853" s="62" t="s">
        <v>72</v>
      </c>
      <c r="C8853" s="63">
        <v>89899.75</v>
      </c>
      <c r="D8853" s="64">
        <v>45488</v>
      </c>
      <c r="E88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54" spans="1:5" x14ac:dyDescent="0.45">
      <c r="A8854" s="61" t="s">
        <v>389</v>
      </c>
      <c r="B8854" s="62" t="s">
        <v>74</v>
      </c>
      <c r="C8854" s="63">
        <v>99471.13</v>
      </c>
      <c r="D8854" s="64">
        <v>45853</v>
      </c>
      <c r="E88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5" spans="1:5" x14ac:dyDescent="0.45">
      <c r="A8855" s="61" t="s">
        <v>389</v>
      </c>
      <c r="B8855" s="62" t="s">
        <v>76</v>
      </c>
      <c r="C8855" s="63">
        <v>12974.54</v>
      </c>
      <c r="D8855" s="64">
        <v>45853</v>
      </c>
      <c r="E88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6" spans="1:5" x14ac:dyDescent="0.45">
      <c r="A8856" s="61" t="s">
        <v>389</v>
      </c>
      <c r="B8856" s="62" t="s">
        <v>78</v>
      </c>
      <c r="C8856" s="63">
        <v>12342.75</v>
      </c>
      <c r="D8856" s="64">
        <v>45853</v>
      </c>
      <c r="E88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7" spans="1:5" x14ac:dyDescent="0.45">
      <c r="A8857" s="61" t="s">
        <v>389</v>
      </c>
      <c r="B8857" s="62" t="s">
        <v>80</v>
      </c>
      <c r="C8857" s="63">
        <v>24779.45</v>
      </c>
      <c r="D8857" s="64">
        <v>45541</v>
      </c>
      <c r="E88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8" spans="1:5" x14ac:dyDescent="0.45">
      <c r="A8858" s="61" t="s">
        <v>389</v>
      </c>
      <c r="B8858" s="62" t="s">
        <v>81</v>
      </c>
      <c r="C8858" s="63">
        <v>31179.84</v>
      </c>
      <c r="D8858" s="64">
        <v>45519</v>
      </c>
      <c r="E88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59" spans="1:5" x14ac:dyDescent="0.45">
      <c r="A8859" s="61" t="s">
        <v>389</v>
      </c>
      <c r="B8859" s="62" t="s">
        <v>83</v>
      </c>
      <c r="C8859" s="63">
        <v>30229.57</v>
      </c>
      <c r="D8859" s="64">
        <v>45519</v>
      </c>
      <c r="E88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0" spans="1:5" x14ac:dyDescent="0.45">
      <c r="A8860" s="61" t="s">
        <v>389</v>
      </c>
      <c r="B8860" s="62" t="s">
        <v>85</v>
      </c>
      <c r="C8860" s="63">
        <v>30229.57</v>
      </c>
      <c r="D8860" s="64">
        <v>45877</v>
      </c>
      <c r="E88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61" spans="1:5" x14ac:dyDescent="0.45">
      <c r="A8861" s="61" t="s">
        <v>389</v>
      </c>
      <c r="B8861" s="62" t="s">
        <v>87</v>
      </c>
      <c r="C8861" s="63">
        <v>46031.37</v>
      </c>
      <c r="D8861" s="64">
        <v>45519</v>
      </c>
      <c r="E88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2" spans="1:5" x14ac:dyDescent="0.45">
      <c r="A8862" s="61" t="s">
        <v>389</v>
      </c>
      <c r="B8862" s="62" t="s">
        <v>89</v>
      </c>
      <c r="C8862" s="63">
        <v>30383.78</v>
      </c>
      <c r="D8862" s="64">
        <v>45519</v>
      </c>
      <c r="E88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3" spans="1:5" x14ac:dyDescent="0.45">
      <c r="A8863" s="61" t="s">
        <v>389</v>
      </c>
      <c r="B8863" s="62" t="s">
        <v>91</v>
      </c>
      <c r="C8863" s="63">
        <v>30383.78</v>
      </c>
      <c r="D8863" s="64">
        <v>45762</v>
      </c>
      <c r="E88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4" spans="1:5" x14ac:dyDescent="0.45">
      <c r="A8864" s="61" t="s">
        <v>389</v>
      </c>
      <c r="B8864" s="62" t="s">
        <v>93</v>
      </c>
      <c r="C8864" s="63">
        <v>288936.61</v>
      </c>
      <c r="D8864" s="64">
        <v>45519</v>
      </c>
      <c r="E88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5" spans="1:5" x14ac:dyDescent="0.45">
      <c r="A8865" s="61" t="s">
        <v>389</v>
      </c>
      <c r="B8865" s="62" t="s">
        <v>95</v>
      </c>
      <c r="C8865" s="63">
        <v>3883.56</v>
      </c>
      <c r="D8865" s="64">
        <v>45961</v>
      </c>
      <c r="E88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66" spans="1:5" x14ac:dyDescent="0.45">
      <c r="A8866" s="61" t="s">
        <v>390</v>
      </c>
      <c r="B8866" s="62" t="s">
        <v>47</v>
      </c>
      <c r="C8866" s="63">
        <v>510587.66</v>
      </c>
      <c r="D8866" s="64">
        <v>45519</v>
      </c>
      <c r="E88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7" spans="1:5" x14ac:dyDescent="0.45">
      <c r="A8867" s="61" t="s">
        <v>390</v>
      </c>
      <c r="B8867" s="62" t="s">
        <v>48</v>
      </c>
      <c r="C8867" s="63">
        <v>122780.81</v>
      </c>
      <c r="D8867" s="64">
        <v>45519</v>
      </c>
      <c r="E88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8" spans="1:5" x14ac:dyDescent="0.45">
      <c r="A8868" s="61" t="s">
        <v>390</v>
      </c>
      <c r="B8868" s="62" t="s">
        <v>49</v>
      </c>
      <c r="C8868" s="63">
        <v>493756.3</v>
      </c>
      <c r="D8868" s="64">
        <v>45519</v>
      </c>
      <c r="E88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69" spans="1:5" x14ac:dyDescent="0.45">
      <c r="A8869" s="61" t="s">
        <v>390</v>
      </c>
      <c r="B8869" s="62" t="s">
        <v>50</v>
      </c>
      <c r="C8869" s="63">
        <v>118733.38</v>
      </c>
      <c r="D8869" s="64">
        <v>45519</v>
      </c>
      <c r="E88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70" spans="1:5" x14ac:dyDescent="0.45">
      <c r="A8870" s="61" t="s">
        <v>390</v>
      </c>
      <c r="B8870" s="62" t="s">
        <v>51</v>
      </c>
      <c r="C8870" s="63">
        <v>493756.3</v>
      </c>
      <c r="D8870" s="64">
        <v>45877</v>
      </c>
      <c r="E88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71" spans="1:5" x14ac:dyDescent="0.45">
      <c r="A8871" s="61" t="s">
        <v>390</v>
      </c>
      <c r="B8871" s="62" t="s">
        <v>52</v>
      </c>
      <c r="C8871" s="63">
        <v>118733.38</v>
      </c>
      <c r="D8871" s="64">
        <v>45877</v>
      </c>
      <c r="E88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72" spans="1:5" x14ac:dyDescent="0.45">
      <c r="A8872" s="61" t="s">
        <v>390</v>
      </c>
      <c r="B8872" s="62" t="s">
        <v>53</v>
      </c>
      <c r="C8872" s="63">
        <v>583609.66</v>
      </c>
      <c r="D8872" s="64">
        <v>45519</v>
      </c>
      <c r="E88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73" spans="1:5" x14ac:dyDescent="0.45">
      <c r="A8873" s="61" t="s">
        <v>390</v>
      </c>
      <c r="B8873" s="62" t="s">
        <v>54</v>
      </c>
      <c r="C8873" s="63">
        <v>135144.54999999999</v>
      </c>
      <c r="D8873" s="64">
        <v>45519</v>
      </c>
      <c r="E88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74" spans="1:5" x14ac:dyDescent="0.45">
      <c r="A8874" s="61" t="s">
        <v>390</v>
      </c>
      <c r="B8874" s="62" t="s">
        <v>55</v>
      </c>
      <c r="C8874" s="63">
        <v>457515.84</v>
      </c>
      <c r="D8874" s="64">
        <v>45519</v>
      </c>
      <c r="E88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75" spans="1:5" x14ac:dyDescent="0.45">
      <c r="A8875" s="61" t="s">
        <v>390</v>
      </c>
      <c r="B8875" s="62" t="s">
        <v>56</v>
      </c>
      <c r="C8875" s="63">
        <v>105945.42</v>
      </c>
      <c r="D8875" s="64">
        <v>45519</v>
      </c>
      <c r="E88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876" spans="1:5" x14ac:dyDescent="0.45">
      <c r="A8876" s="61" t="s">
        <v>390</v>
      </c>
      <c r="B8876" s="62" t="s">
        <v>57</v>
      </c>
      <c r="C8876" s="63">
        <v>914306.75</v>
      </c>
      <c r="D8876" s="64">
        <v>45877</v>
      </c>
      <c r="E88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77" spans="1:5" x14ac:dyDescent="0.45">
      <c r="A8877" s="61" t="s">
        <v>390</v>
      </c>
      <c r="B8877" s="62" t="s">
        <v>58</v>
      </c>
      <c r="C8877" s="63">
        <v>211722.97</v>
      </c>
      <c r="D8877" s="64">
        <v>45877</v>
      </c>
      <c r="E88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78" spans="1:5" x14ac:dyDescent="0.45">
      <c r="A8878" s="61" t="s">
        <v>390</v>
      </c>
      <c r="B8878" s="62" t="s">
        <v>40</v>
      </c>
      <c r="C8878" s="63">
        <v>1365770.57</v>
      </c>
      <c r="D8878" s="64">
        <v>44880</v>
      </c>
      <c r="E88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79" spans="1:5" x14ac:dyDescent="0.45">
      <c r="A8879" s="61" t="s">
        <v>390</v>
      </c>
      <c r="B8879" s="62" t="s">
        <v>59</v>
      </c>
      <c r="C8879" s="63">
        <v>316266.95</v>
      </c>
      <c r="D8879" s="64">
        <v>44880</v>
      </c>
      <c r="E88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80" spans="1:5" x14ac:dyDescent="0.45">
      <c r="A8880" s="61" t="s">
        <v>390</v>
      </c>
      <c r="B8880" s="62" t="s">
        <v>41</v>
      </c>
      <c r="C8880" s="63">
        <v>1435358.29</v>
      </c>
      <c r="D8880" s="64">
        <v>44925</v>
      </c>
      <c r="E88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81" spans="1:5" x14ac:dyDescent="0.45">
      <c r="A8881" s="61" t="s">
        <v>390</v>
      </c>
      <c r="B8881" s="62" t="s">
        <v>60</v>
      </c>
      <c r="C8881" s="63">
        <v>332381.15000000002</v>
      </c>
      <c r="D8881" s="64">
        <v>44925</v>
      </c>
      <c r="E88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82" spans="1:5" x14ac:dyDescent="0.45">
      <c r="A8882" s="61" t="s">
        <v>390</v>
      </c>
      <c r="B8882" s="62" t="s">
        <v>42</v>
      </c>
      <c r="C8882" s="63">
        <v>1209542.21</v>
      </c>
      <c r="D8882" s="64">
        <v>45140</v>
      </c>
      <c r="E88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83" spans="1:5" x14ac:dyDescent="0.45">
      <c r="A8883" s="61" t="s">
        <v>390</v>
      </c>
      <c r="B8883" s="62" t="s">
        <v>61</v>
      </c>
      <c r="C8883" s="63">
        <v>280089.67</v>
      </c>
      <c r="D8883" s="64">
        <v>45140</v>
      </c>
      <c r="E88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84" spans="1:5" x14ac:dyDescent="0.45">
      <c r="A8884" s="61" t="s">
        <v>390</v>
      </c>
      <c r="B8884" s="62" t="s">
        <v>43</v>
      </c>
      <c r="C8884" s="63">
        <v>1529865.97</v>
      </c>
      <c r="D8884" s="64">
        <v>45504</v>
      </c>
      <c r="E88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85" spans="1:5" x14ac:dyDescent="0.45">
      <c r="A8885" s="61" t="s">
        <v>390</v>
      </c>
      <c r="B8885" s="62" t="s">
        <v>62</v>
      </c>
      <c r="C8885" s="63">
        <v>54994.5</v>
      </c>
      <c r="D8885" s="64">
        <v>45504</v>
      </c>
      <c r="E88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86" spans="1:5" x14ac:dyDescent="0.45">
      <c r="A8886" s="61" t="s">
        <v>390</v>
      </c>
      <c r="B8886" s="62" t="s">
        <v>63</v>
      </c>
      <c r="C8886" s="63">
        <v>254701.61</v>
      </c>
      <c r="D8886" s="64">
        <v>45504</v>
      </c>
      <c r="E88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87" spans="1:5" x14ac:dyDescent="0.45">
      <c r="A8887" s="61" t="s">
        <v>390</v>
      </c>
      <c r="B8887" s="62" t="s">
        <v>44</v>
      </c>
      <c r="C8887" s="63">
        <v>1529865.97</v>
      </c>
      <c r="D8887" s="64">
        <v>45877</v>
      </c>
      <c r="E88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88" spans="1:5" x14ac:dyDescent="0.45">
      <c r="A8888" s="61" t="s">
        <v>390</v>
      </c>
      <c r="B8888" s="62" t="s">
        <v>64</v>
      </c>
      <c r="C8888" s="63">
        <v>354265.98</v>
      </c>
      <c r="D8888" s="64">
        <v>45877</v>
      </c>
      <c r="E88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889" spans="1:5" x14ac:dyDescent="0.45">
      <c r="A8889" s="61" t="s">
        <v>390</v>
      </c>
      <c r="B8889" s="62" t="s">
        <v>45</v>
      </c>
      <c r="C8889" s="63">
        <v>679491.21</v>
      </c>
      <c r="D8889" s="64">
        <v>45412</v>
      </c>
      <c r="E88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90" spans="1:5" x14ac:dyDescent="0.45">
      <c r="A8890" s="61" t="s">
        <v>390</v>
      </c>
      <c r="B8890" s="62" t="s">
        <v>65</v>
      </c>
      <c r="C8890" s="63">
        <v>157347.51999999999</v>
      </c>
      <c r="D8890" s="64">
        <v>45412</v>
      </c>
      <c r="E88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91" spans="1:5" x14ac:dyDescent="0.45">
      <c r="A8891" s="61" t="s">
        <v>390</v>
      </c>
      <c r="B8891" s="62" t="s">
        <v>66</v>
      </c>
      <c r="C8891" s="63">
        <v>486223.1</v>
      </c>
      <c r="D8891" s="64">
        <v>44985</v>
      </c>
      <c r="E88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2" spans="1:5" x14ac:dyDescent="0.45">
      <c r="A8892" s="61" t="s">
        <v>390</v>
      </c>
      <c r="B8892" s="62" t="s">
        <v>67</v>
      </c>
      <c r="C8892" s="63">
        <v>112593.07</v>
      </c>
      <c r="D8892" s="64">
        <v>44985</v>
      </c>
      <c r="E88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3" spans="1:5" x14ac:dyDescent="0.45">
      <c r="A8893" s="61" t="s">
        <v>390</v>
      </c>
      <c r="B8893" s="62" t="s">
        <v>68</v>
      </c>
      <c r="C8893" s="63">
        <v>1134368.33</v>
      </c>
      <c r="D8893" s="64">
        <v>44985</v>
      </c>
      <c r="E88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4" spans="1:5" x14ac:dyDescent="0.45">
      <c r="A8894" s="61" t="s">
        <v>390</v>
      </c>
      <c r="B8894" s="62" t="s">
        <v>69</v>
      </c>
      <c r="C8894" s="63">
        <v>262681.90999999997</v>
      </c>
      <c r="D8894" s="64">
        <v>44985</v>
      </c>
      <c r="E88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5" spans="1:5" x14ac:dyDescent="0.45">
      <c r="A8895" s="61" t="s">
        <v>390</v>
      </c>
      <c r="B8895" s="62" t="s">
        <v>70</v>
      </c>
      <c r="C8895" s="63">
        <v>853447.77</v>
      </c>
      <c r="D8895" s="64">
        <v>45127</v>
      </c>
      <c r="E88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6" spans="1:5" x14ac:dyDescent="0.45">
      <c r="A8896" s="61" t="s">
        <v>390</v>
      </c>
      <c r="B8896" s="62" t="s">
        <v>71</v>
      </c>
      <c r="C8896" s="63">
        <v>197630.06</v>
      </c>
      <c r="D8896" s="64">
        <v>45127</v>
      </c>
      <c r="E88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897" spans="1:5" x14ac:dyDescent="0.45">
      <c r="A8897" s="61" t="s">
        <v>390</v>
      </c>
      <c r="B8897" s="62" t="s">
        <v>72</v>
      </c>
      <c r="C8897" s="63">
        <v>1337241.83</v>
      </c>
      <c r="D8897" s="64">
        <v>45488</v>
      </c>
      <c r="E88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98" spans="1:5" x14ac:dyDescent="0.45">
      <c r="A8898" s="61" t="s">
        <v>390</v>
      </c>
      <c r="B8898" s="62" t="s">
        <v>73</v>
      </c>
      <c r="C8898" s="63">
        <v>309660.65000000002</v>
      </c>
      <c r="D8898" s="64">
        <v>45488</v>
      </c>
      <c r="E88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899" spans="1:5" x14ac:dyDescent="0.45">
      <c r="A8899" s="61" t="s">
        <v>390</v>
      </c>
      <c r="B8899" s="62" t="s">
        <v>74</v>
      </c>
      <c r="C8899" s="63">
        <v>1479614.46</v>
      </c>
      <c r="D8899" s="64">
        <v>45853</v>
      </c>
      <c r="E88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0" spans="1:5" x14ac:dyDescent="0.45">
      <c r="A8900" s="61" t="s">
        <v>390</v>
      </c>
      <c r="B8900" s="62" t="s">
        <v>75</v>
      </c>
      <c r="C8900" s="63">
        <v>342629.4</v>
      </c>
      <c r="D8900" s="64">
        <v>45853</v>
      </c>
      <c r="E89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1" spans="1:5" x14ac:dyDescent="0.45">
      <c r="A8901" s="61" t="s">
        <v>390</v>
      </c>
      <c r="B8901" s="62" t="s">
        <v>76</v>
      </c>
      <c r="C8901" s="63">
        <v>192993.84</v>
      </c>
      <c r="D8901" s="64">
        <v>45853</v>
      </c>
      <c r="E89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2" spans="1:5" x14ac:dyDescent="0.45">
      <c r="A8902" s="61" t="s">
        <v>390</v>
      </c>
      <c r="B8902" s="62" t="s">
        <v>77</v>
      </c>
      <c r="C8902" s="63">
        <v>44690.94</v>
      </c>
      <c r="D8902" s="64">
        <v>45853</v>
      </c>
      <c r="E89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3" spans="1:5" x14ac:dyDescent="0.45">
      <c r="A8903" s="61" t="s">
        <v>390</v>
      </c>
      <c r="B8903" s="62" t="s">
        <v>391</v>
      </c>
      <c r="C8903" s="63">
        <v>1644.86</v>
      </c>
      <c r="D8903" s="64">
        <v>45898</v>
      </c>
      <c r="E89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04" spans="1:5" x14ac:dyDescent="0.45">
      <c r="A8904" s="61" t="s">
        <v>390</v>
      </c>
      <c r="B8904" s="62" t="s">
        <v>78</v>
      </c>
      <c r="C8904" s="63">
        <v>183596.05</v>
      </c>
      <c r="D8904" s="64">
        <v>45853</v>
      </c>
      <c r="E89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5" spans="1:5" x14ac:dyDescent="0.45">
      <c r="A8905" s="61" t="s">
        <v>390</v>
      </c>
      <c r="B8905" s="62" t="s">
        <v>79</v>
      </c>
      <c r="C8905" s="63">
        <v>42514.73</v>
      </c>
      <c r="D8905" s="64">
        <v>45853</v>
      </c>
      <c r="E89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6" spans="1:5" x14ac:dyDescent="0.45">
      <c r="A8906" s="61" t="s">
        <v>390</v>
      </c>
      <c r="B8906" s="62" t="s">
        <v>392</v>
      </c>
      <c r="C8906" s="63">
        <v>1564.77</v>
      </c>
      <c r="D8906" s="64">
        <v>45898</v>
      </c>
      <c r="E89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07" spans="1:5" x14ac:dyDescent="0.45">
      <c r="A8907" s="61" t="s">
        <v>390</v>
      </c>
      <c r="B8907" s="62" t="s">
        <v>80</v>
      </c>
      <c r="C8907" s="63">
        <v>463143.81</v>
      </c>
      <c r="D8907" s="64">
        <v>45541</v>
      </c>
      <c r="E89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8" spans="1:5" x14ac:dyDescent="0.45">
      <c r="A8908" s="61" t="s">
        <v>390</v>
      </c>
      <c r="B8908" s="62" t="s">
        <v>81</v>
      </c>
      <c r="C8908" s="63">
        <v>463794.29</v>
      </c>
      <c r="D8908" s="64">
        <v>45519</v>
      </c>
      <c r="E89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09" spans="1:5" x14ac:dyDescent="0.45">
      <c r="A8909" s="61" t="s">
        <v>390</v>
      </c>
      <c r="B8909" s="62" t="s">
        <v>82</v>
      </c>
      <c r="C8909" s="63">
        <v>111528.42</v>
      </c>
      <c r="D8909" s="64">
        <v>45519</v>
      </c>
      <c r="E89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0" spans="1:5" x14ac:dyDescent="0.45">
      <c r="A8910" s="61" t="s">
        <v>390</v>
      </c>
      <c r="B8910" s="62" t="s">
        <v>83</v>
      </c>
      <c r="C8910" s="63">
        <v>449659.16</v>
      </c>
      <c r="D8910" s="64">
        <v>45519</v>
      </c>
      <c r="E89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1" spans="1:5" x14ac:dyDescent="0.45">
      <c r="A8911" s="61" t="s">
        <v>390</v>
      </c>
      <c r="B8911" s="62" t="s">
        <v>84</v>
      </c>
      <c r="C8911" s="63">
        <v>108129.35</v>
      </c>
      <c r="D8911" s="64">
        <v>45519</v>
      </c>
      <c r="E89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2" spans="1:5" x14ac:dyDescent="0.45">
      <c r="A8912" s="61" t="s">
        <v>390</v>
      </c>
      <c r="B8912" s="62" t="s">
        <v>85</v>
      </c>
      <c r="C8912" s="63">
        <v>449659.16</v>
      </c>
      <c r="D8912" s="64">
        <v>45877</v>
      </c>
      <c r="E89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13" spans="1:5" x14ac:dyDescent="0.45">
      <c r="A8913" s="61" t="s">
        <v>390</v>
      </c>
      <c r="B8913" s="62" t="s">
        <v>86</v>
      </c>
      <c r="C8913" s="63">
        <v>108129.35</v>
      </c>
      <c r="D8913" s="64">
        <v>45877</v>
      </c>
      <c r="E89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14" spans="1:5" x14ac:dyDescent="0.45">
      <c r="A8914" s="61" t="s">
        <v>390</v>
      </c>
      <c r="B8914" s="62" t="s">
        <v>87</v>
      </c>
      <c r="C8914" s="63">
        <v>684708.05</v>
      </c>
      <c r="D8914" s="64">
        <v>45519</v>
      </c>
      <c r="E89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5" spans="1:5" x14ac:dyDescent="0.45">
      <c r="A8915" s="61" t="s">
        <v>390</v>
      </c>
      <c r="B8915" s="62" t="s">
        <v>88</v>
      </c>
      <c r="C8915" s="63">
        <v>158555.57</v>
      </c>
      <c r="D8915" s="64">
        <v>45519</v>
      </c>
      <c r="E89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6" spans="1:5" x14ac:dyDescent="0.45">
      <c r="A8916" s="61" t="s">
        <v>390</v>
      </c>
      <c r="B8916" s="62" t="s">
        <v>89</v>
      </c>
      <c r="C8916" s="63">
        <v>451953.05</v>
      </c>
      <c r="D8916" s="64">
        <v>45519</v>
      </c>
      <c r="E89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7" spans="1:5" x14ac:dyDescent="0.45">
      <c r="A8917" s="61" t="s">
        <v>390</v>
      </c>
      <c r="B8917" s="62" t="s">
        <v>90</v>
      </c>
      <c r="C8917" s="63">
        <v>104657.27</v>
      </c>
      <c r="D8917" s="64">
        <v>45519</v>
      </c>
      <c r="E89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8" spans="1:5" x14ac:dyDescent="0.45">
      <c r="A8918" s="61" t="s">
        <v>390</v>
      </c>
      <c r="B8918" s="62" t="s">
        <v>91</v>
      </c>
      <c r="C8918" s="63">
        <v>451953.05</v>
      </c>
      <c r="D8918" s="64">
        <v>45762</v>
      </c>
      <c r="E89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19" spans="1:5" x14ac:dyDescent="0.45">
      <c r="A8919" s="61" t="s">
        <v>390</v>
      </c>
      <c r="B8919" s="62" t="s">
        <v>92</v>
      </c>
      <c r="C8919" s="63">
        <v>104657.27</v>
      </c>
      <c r="D8919" s="64">
        <v>45762</v>
      </c>
      <c r="E89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0" spans="1:5" x14ac:dyDescent="0.45">
      <c r="A8920" s="61" t="s">
        <v>390</v>
      </c>
      <c r="B8920" s="62" t="s">
        <v>93</v>
      </c>
      <c r="C8920" s="63">
        <v>4297877.7699999996</v>
      </c>
      <c r="D8920" s="64">
        <v>45519</v>
      </c>
      <c r="E89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1" spans="1:5" x14ac:dyDescent="0.45">
      <c r="A8921" s="61" t="s">
        <v>390</v>
      </c>
      <c r="B8921" s="62" t="s">
        <v>94</v>
      </c>
      <c r="C8921" s="63">
        <v>995245.27</v>
      </c>
      <c r="D8921" s="64">
        <v>45519</v>
      </c>
      <c r="E89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2" spans="1:5" x14ac:dyDescent="0.45">
      <c r="A8922" s="61" t="s">
        <v>390</v>
      </c>
      <c r="B8922" s="62" t="s">
        <v>95</v>
      </c>
      <c r="C8922" s="63">
        <v>57767.18</v>
      </c>
      <c r="D8922" s="64">
        <v>45961</v>
      </c>
      <c r="E89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23" spans="1:5" x14ac:dyDescent="0.45">
      <c r="A8923" s="61" t="s">
        <v>390</v>
      </c>
      <c r="B8923" s="62" t="s">
        <v>96</v>
      </c>
      <c r="C8923" s="63">
        <v>13376.95</v>
      </c>
      <c r="D8923" s="64">
        <v>45961</v>
      </c>
      <c r="E89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24" spans="1:5" x14ac:dyDescent="0.45">
      <c r="A8924" s="61" t="s">
        <v>393</v>
      </c>
      <c r="B8924" s="62" t="s">
        <v>47</v>
      </c>
      <c r="C8924" s="63">
        <v>6731.98</v>
      </c>
      <c r="D8924" s="64">
        <v>45519</v>
      </c>
      <c r="E89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5" spans="1:5" x14ac:dyDescent="0.45">
      <c r="A8925" s="61" t="s">
        <v>393</v>
      </c>
      <c r="B8925" s="62" t="s">
        <v>49</v>
      </c>
      <c r="C8925" s="63">
        <v>6510.06</v>
      </c>
      <c r="D8925" s="64">
        <v>45519</v>
      </c>
      <c r="E89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6" spans="1:5" x14ac:dyDescent="0.45">
      <c r="A8926" s="61" t="s">
        <v>393</v>
      </c>
      <c r="B8926" s="62" t="s">
        <v>51</v>
      </c>
      <c r="C8926" s="63">
        <v>6510.06</v>
      </c>
      <c r="D8926" s="64">
        <v>45877</v>
      </c>
      <c r="E89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27" spans="1:5" x14ac:dyDescent="0.45">
      <c r="A8927" s="61" t="s">
        <v>393</v>
      </c>
      <c r="B8927" s="62" t="s">
        <v>53</v>
      </c>
      <c r="C8927" s="63">
        <v>7694.75</v>
      </c>
      <c r="D8927" s="64">
        <v>45519</v>
      </c>
      <c r="E89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8" spans="1:5" x14ac:dyDescent="0.45">
      <c r="A8928" s="61" t="s">
        <v>393</v>
      </c>
      <c r="B8928" s="62" t="s">
        <v>55</v>
      </c>
      <c r="C8928" s="63">
        <v>6032.24</v>
      </c>
      <c r="D8928" s="64">
        <v>45519</v>
      </c>
      <c r="E89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29" spans="1:5" x14ac:dyDescent="0.45">
      <c r="A8929" s="61" t="s">
        <v>393</v>
      </c>
      <c r="B8929" s="62" t="s">
        <v>57</v>
      </c>
      <c r="C8929" s="63">
        <v>12054.92</v>
      </c>
      <c r="D8929" s="64">
        <v>45877</v>
      </c>
      <c r="E89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30" spans="1:5" x14ac:dyDescent="0.45">
      <c r="A8930" s="61" t="s">
        <v>393</v>
      </c>
      <c r="B8930" s="62" t="s">
        <v>40</v>
      </c>
      <c r="C8930" s="63">
        <v>18007.36</v>
      </c>
      <c r="D8930" s="64">
        <v>44880</v>
      </c>
      <c r="E89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31" spans="1:5" x14ac:dyDescent="0.45">
      <c r="A8931" s="61" t="s">
        <v>393</v>
      </c>
      <c r="B8931" s="62" t="s">
        <v>41</v>
      </c>
      <c r="C8931" s="63">
        <v>18924.86</v>
      </c>
      <c r="D8931" s="64">
        <v>44925</v>
      </c>
      <c r="E89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32" spans="1:5" x14ac:dyDescent="0.45">
      <c r="A8932" s="61" t="s">
        <v>393</v>
      </c>
      <c r="B8932" s="62" t="s">
        <v>42</v>
      </c>
      <c r="C8932" s="63">
        <v>15947.52</v>
      </c>
      <c r="D8932" s="64">
        <v>45140</v>
      </c>
      <c r="E89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33" spans="1:5" x14ac:dyDescent="0.45">
      <c r="A8933" s="61" t="s">
        <v>393</v>
      </c>
      <c r="B8933" s="62" t="s">
        <v>43</v>
      </c>
      <c r="C8933" s="63">
        <v>20170.919999999998</v>
      </c>
      <c r="D8933" s="64">
        <v>45504</v>
      </c>
      <c r="E89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34" spans="1:5" x14ac:dyDescent="0.45">
      <c r="A8934" s="61" t="s">
        <v>393</v>
      </c>
      <c r="B8934" s="62" t="s">
        <v>44</v>
      </c>
      <c r="C8934" s="63">
        <v>20170.919999999998</v>
      </c>
      <c r="D8934" s="64">
        <v>45877</v>
      </c>
      <c r="E89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35" spans="1:5" x14ac:dyDescent="0.45">
      <c r="A8935" s="61" t="s">
        <v>393</v>
      </c>
      <c r="B8935" s="62" t="s">
        <v>45</v>
      </c>
      <c r="C8935" s="63">
        <v>8958.93</v>
      </c>
      <c r="D8935" s="64">
        <v>45412</v>
      </c>
      <c r="E89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36" spans="1:5" x14ac:dyDescent="0.45">
      <c r="A8936" s="61" t="s">
        <v>393</v>
      </c>
      <c r="B8936" s="62" t="s">
        <v>66</v>
      </c>
      <c r="C8936" s="63">
        <v>6410.74</v>
      </c>
      <c r="D8936" s="64">
        <v>44985</v>
      </c>
      <c r="E89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37" spans="1:5" x14ac:dyDescent="0.45">
      <c r="A8937" s="61" t="s">
        <v>393</v>
      </c>
      <c r="B8937" s="62" t="s">
        <v>68</v>
      </c>
      <c r="C8937" s="63">
        <v>14956.37</v>
      </c>
      <c r="D8937" s="64">
        <v>44985</v>
      </c>
      <c r="E89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38" spans="1:5" x14ac:dyDescent="0.45">
      <c r="A8938" s="61" t="s">
        <v>393</v>
      </c>
      <c r="B8938" s="62" t="s">
        <v>70</v>
      </c>
      <c r="C8938" s="63">
        <v>11252.5</v>
      </c>
      <c r="D8938" s="64">
        <v>45127</v>
      </c>
      <c r="E89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39" spans="1:5" x14ac:dyDescent="0.45">
      <c r="A8939" s="61" t="s">
        <v>393</v>
      </c>
      <c r="B8939" s="62" t="s">
        <v>72</v>
      </c>
      <c r="C8939" s="63">
        <v>17631.21</v>
      </c>
      <c r="D8939" s="64">
        <v>45488</v>
      </c>
      <c r="E89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40" spans="1:5" x14ac:dyDescent="0.45">
      <c r="A8940" s="61" t="s">
        <v>393</v>
      </c>
      <c r="B8940" s="62" t="s">
        <v>74</v>
      </c>
      <c r="C8940" s="63">
        <v>19508.36</v>
      </c>
      <c r="D8940" s="64">
        <v>45853</v>
      </c>
      <c r="E89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1" spans="1:5" x14ac:dyDescent="0.45">
      <c r="A8941" s="61" t="s">
        <v>393</v>
      </c>
      <c r="B8941" s="62" t="s">
        <v>76</v>
      </c>
      <c r="C8941" s="63">
        <v>2544.58</v>
      </c>
      <c r="D8941" s="64">
        <v>45853</v>
      </c>
      <c r="E89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2" spans="1:5" x14ac:dyDescent="0.45">
      <c r="A8942" s="61" t="s">
        <v>393</v>
      </c>
      <c r="B8942" s="62" t="s">
        <v>78</v>
      </c>
      <c r="C8942" s="63">
        <v>2420.67</v>
      </c>
      <c r="D8942" s="64">
        <v>45853</v>
      </c>
      <c r="E89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3" spans="1:5" x14ac:dyDescent="0.45">
      <c r="A8943" s="61" t="s">
        <v>393</v>
      </c>
      <c r="B8943" s="62" t="s">
        <v>80</v>
      </c>
      <c r="C8943" s="63">
        <v>4859.7700000000004</v>
      </c>
      <c r="D8943" s="64">
        <v>45541</v>
      </c>
      <c r="E89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4" spans="1:5" x14ac:dyDescent="0.45">
      <c r="A8944" s="61" t="s">
        <v>393</v>
      </c>
      <c r="B8944" s="62" t="s">
        <v>81</v>
      </c>
      <c r="C8944" s="63">
        <v>6115.02</v>
      </c>
      <c r="D8944" s="64">
        <v>45519</v>
      </c>
      <c r="E89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5" spans="1:5" x14ac:dyDescent="0.45">
      <c r="A8945" s="61" t="s">
        <v>393</v>
      </c>
      <c r="B8945" s="62" t="s">
        <v>83</v>
      </c>
      <c r="C8945" s="63">
        <v>5928.65</v>
      </c>
      <c r="D8945" s="64">
        <v>45519</v>
      </c>
      <c r="E89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6" spans="1:5" x14ac:dyDescent="0.45">
      <c r="A8946" s="61" t="s">
        <v>393</v>
      </c>
      <c r="B8946" s="62" t="s">
        <v>85</v>
      </c>
      <c r="C8946" s="63">
        <v>5928.65</v>
      </c>
      <c r="D8946" s="64">
        <v>45877</v>
      </c>
      <c r="E89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47" spans="1:5" x14ac:dyDescent="0.45">
      <c r="A8947" s="61" t="s">
        <v>393</v>
      </c>
      <c r="B8947" s="62" t="s">
        <v>87</v>
      </c>
      <c r="C8947" s="63">
        <v>9027.7099999999991</v>
      </c>
      <c r="D8947" s="64">
        <v>45519</v>
      </c>
      <c r="E89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8" spans="1:5" x14ac:dyDescent="0.45">
      <c r="A8948" s="61" t="s">
        <v>393</v>
      </c>
      <c r="B8948" s="62" t="s">
        <v>89</v>
      </c>
      <c r="C8948" s="63">
        <v>5958.89</v>
      </c>
      <c r="D8948" s="64">
        <v>45519</v>
      </c>
      <c r="E89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49" spans="1:5" x14ac:dyDescent="0.45">
      <c r="A8949" s="61" t="s">
        <v>393</v>
      </c>
      <c r="B8949" s="62" t="s">
        <v>91</v>
      </c>
      <c r="C8949" s="63">
        <v>5958.89</v>
      </c>
      <c r="D8949" s="64">
        <v>45762</v>
      </c>
      <c r="E89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0" spans="1:5" x14ac:dyDescent="0.45">
      <c r="A8950" s="61" t="s">
        <v>393</v>
      </c>
      <c r="B8950" s="62" t="s">
        <v>93</v>
      </c>
      <c r="C8950" s="63">
        <v>56666.49</v>
      </c>
      <c r="D8950" s="64">
        <v>45519</v>
      </c>
      <c r="E89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1" spans="1:5" x14ac:dyDescent="0.45">
      <c r="A8951" s="61" t="s">
        <v>393</v>
      </c>
      <c r="B8951" s="62" t="s">
        <v>95</v>
      </c>
      <c r="C8951" s="63">
        <v>761.65</v>
      </c>
      <c r="D8951" s="64">
        <v>45961</v>
      </c>
      <c r="E89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52" spans="1:5" x14ac:dyDescent="0.45">
      <c r="A8952" s="61" t="s">
        <v>394</v>
      </c>
      <c r="B8952" s="62" t="s">
        <v>47</v>
      </c>
      <c r="C8952" s="63">
        <v>10623.82</v>
      </c>
      <c r="D8952" s="64">
        <v>45519</v>
      </c>
      <c r="E89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3" spans="1:5" x14ac:dyDescent="0.45">
      <c r="A8953" s="61" t="s">
        <v>394</v>
      </c>
      <c r="B8953" s="62" t="s">
        <v>49</v>
      </c>
      <c r="C8953" s="63">
        <v>10273.61</v>
      </c>
      <c r="D8953" s="64">
        <v>45519</v>
      </c>
      <c r="E89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4" spans="1:5" x14ac:dyDescent="0.45">
      <c r="A8954" s="61" t="s">
        <v>394</v>
      </c>
      <c r="B8954" s="62" t="s">
        <v>51</v>
      </c>
      <c r="C8954" s="63">
        <v>10273.61</v>
      </c>
      <c r="D8954" s="64">
        <v>45877</v>
      </c>
      <c r="E89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55" spans="1:5" x14ac:dyDescent="0.45">
      <c r="A8955" s="61" t="s">
        <v>394</v>
      </c>
      <c r="B8955" s="62" t="s">
        <v>53</v>
      </c>
      <c r="C8955" s="63">
        <v>12143.19</v>
      </c>
      <c r="D8955" s="64">
        <v>45519</v>
      </c>
      <c r="E89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6" spans="1:5" x14ac:dyDescent="0.45">
      <c r="A8956" s="61" t="s">
        <v>394</v>
      </c>
      <c r="B8956" s="62" t="s">
        <v>55</v>
      </c>
      <c r="C8956" s="63">
        <v>9519.5499999999993</v>
      </c>
      <c r="D8956" s="64">
        <v>45519</v>
      </c>
      <c r="E89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57" spans="1:5" x14ac:dyDescent="0.45">
      <c r="A8957" s="61" t="s">
        <v>394</v>
      </c>
      <c r="B8957" s="62" t="s">
        <v>57</v>
      </c>
      <c r="C8957" s="63">
        <v>19024.02</v>
      </c>
      <c r="D8957" s="64">
        <v>45877</v>
      </c>
      <c r="E89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58" spans="1:5" x14ac:dyDescent="0.45">
      <c r="A8958" s="61" t="s">
        <v>394</v>
      </c>
      <c r="B8958" s="62" t="s">
        <v>40</v>
      </c>
      <c r="C8958" s="63">
        <v>28417.64</v>
      </c>
      <c r="D8958" s="64">
        <v>44880</v>
      </c>
      <c r="E89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59" spans="1:5" x14ac:dyDescent="0.45">
      <c r="A8959" s="61" t="s">
        <v>394</v>
      </c>
      <c r="B8959" s="62" t="s">
        <v>41</v>
      </c>
      <c r="C8959" s="63">
        <v>29865.56</v>
      </c>
      <c r="D8959" s="64">
        <v>44925</v>
      </c>
      <c r="E89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60" spans="1:5" x14ac:dyDescent="0.45">
      <c r="A8960" s="61" t="s">
        <v>394</v>
      </c>
      <c r="B8960" s="62" t="s">
        <v>42</v>
      </c>
      <c r="C8960" s="63">
        <v>25166.99</v>
      </c>
      <c r="D8960" s="64">
        <v>45140</v>
      </c>
      <c r="E89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61" spans="1:5" x14ac:dyDescent="0.45">
      <c r="A8961" s="61" t="s">
        <v>394</v>
      </c>
      <c r="B8961" s="62" t="s">
        <v>43</v>
      </c>
      <c r="C8961" s="63">
        <v>31831.98</v>
      </c>
      <c r="D8961" s="64">
        <v>45504</v>
      </c>
      <c r="E89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62" spans="1:5" x14ac:dyDescent="0.45">
      <c r="A8962" s="61" t="s">
        <v>394</v>
      </c>
      <c r="B8962" s="62" t="s">
        <v>44</v>
      </c>
      <c r="C8962" s="63">
        <v>31831.98</v>
      </c>
      <c r="D8962" s="64">
        <v>45877</v>
      </c>
      <c r="E89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63" spans="1:5" x14ac:dyDescent="0.45">
      <c r="A8963" s="61" t="s">
        <v>394</v>
      </c>
      <c r="B8963" s="62" t="s">
        <v>45</v>
      </c>
      <c r="C8963" s="63">
        <v>14138.2</v>
      </c>
      <c r="D8963" s="64">
        <v>45412</v>
      </c>
      <c r="E89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64" spans="1:5" x14ac:dyDescent="0.45">
      <c r="A8964" s="61" t="s">
        <v>394</v>
      </c>
      <c r="B8964" s="62" t="s">
        <v>74</v>
      </c>
      <c r="C8964" s="63">
        <v>30786.400000000001</v>
      </c>
      <c r="D8964" s="64">
        <v>45853</v>
      </c>
      <c r="E89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65" spans="1:5" x14ac:dyDescent="0.45">
      <c r="A8965" s="61" t="s">
        <v>394</v>
      </c>
      <c r="B8965" s="62" t="s">
        <v>76</v>
      </c>
      <c r="C8965" s="63">
        <v>4015.63</v>
      </c>
      <c r="D8965" s="64">
        <v>45853</v>
      </c>
      <c r="E89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66" spans="1:5" x14ac:dyDescent="0.45">
      <c r="A8966" s="61" t="s">
        <v>394</v>
      </c>
      <c r="B8966" s="62" t="s">
        <v>78</v>
      </c>
      <c r="C8966" s="63">
        <v>3820.09</v>
      </c>
      <c r="D8966" s="64">
        <v>45853</v>
      </c>
      <c r="E89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67" spans="1:5" x14ac:dyDescent="0.45">
      <c r="A8967" s="61" t="s">
        <v>394</v>
      </c>
      <c r="B8967" s="62" t="s">
        <v>81</v>
      </c>
      <c r="C8967" s="63">
        <v>9650.19</v>
      </c>
      <c r="D8967" s="64">
        <v>45519</v>
      </c>
      <c r="E89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68" spans="1:5" x14ac:dyDescent="0.45">
      <c r="A8968" s="61" t="s">
        <v>394</v>
      </c>
      <c r="B8968" s="62" t="s">
        <v>83</v>
      </c>
      <c r="C8968" s="63">
        <v>9356.08</v>
      </c>
      <c r="D8968" s="64">
        <v>45519</v>
      </c>
      <c r="E89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69" spans="1:5" x14ac:dyDescent="0.45">
      <c r="A8969" s="61" t="s">
        <v>394</v>
      </c>
      <c r="B8969" s="62" t="s">
        <v>85</v>
      </c>
      <c r="C8969" s="63">
        <v>9356.08</v>
      </c>
      <c r="D8969" s="64">
        <v>45877</v>
      </c>
      <c r="E89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70" spans="1:5" x14ac:dyDescent="0.45">
      <c r="A8970" s="61" t="s">
        <v>394</v>
      </c>
      <c r="B8970" s="62" t="s">
        <v>87</v>
      </c>
      <c r="C8970" s="63">
        <v>14246.75</v>
      </c>
      <c r="D8970" s="64">
        <v>45519</v>
      </c>
      <c r="E89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1" spans="1:5" x14ac:dyDescent="0.45">
      <c r="A8971" s="61" t="s">
        <v>394</v>
      </c>
      <c r="B8971" s="62" t="s">
        <v>89</v>
      </c>
      <c r="C8971" s="63">
        <v>9403.7999999999993</v>
      </c>
      <c r="D8971" s="64">
        <v>45519</v>
      </c>
      <c r="E89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2" spans="1:5" x14ac:dyDescent="0.45">
      <c r="A8972" s="61" t="s">
        <v>394</v>
      </c>
      <c r="B8972" s="62" t="s">
        <v>91</v>
      </c>
      <c r="C8972" s="63">
        <v>9403.7999999999993</v>
      </c>
      <c r="D8972" s="64">
        <v>45762</v>
      </c>
      <c r="E89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3" spans="1:5" x14ac:dyDescent="0.45">
      <c r="A8973" s="61" t="s">
        <v>394</v>
      </c>
      <c r="B8973" s="62" t="s">
        <v>93</v>
      </c>
      <c r="C8973" s="63">
        <v>89426.11</v>
      </c>
      <c r="D8973" s="64">
        <v>45519</v>
      </c>
      <c r="E89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4" spans="1:5" x14ac:dyDescent="0.45">
      <c r="A8974" s="61" t="s">
        <v>394</v>
      </c>
      <c r="B8974" s="62" t="s">
        <v>95</v>
      </c>
      <c r="C8974" s="63">
        <v>1201.96</v>
      </c>
      <c r="D8974" s="64">
        <v>45961</v>
      </c>
      <c r="E89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75" spans="1:5" x14ac:dyDescent="0.45">
      <c r="A8975" s="61" t="s">
        <v>395</v>
      </c>
      <c r="B8975" s="62" t="s">
        <v>47</v>
      </c>
      <c r="C8975" s="63">
        <v>10108.469999999999</v>
      </c>
      <c r="D8975" s="64">
        <v>45519</v>
      </c>
      <c r="E89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6" spans="1:5" x14ac:dyDescent="0.45">
      <c r="A8976" s="61" t="s">
        <v>395</v>
      </c>
      <c r="B8976" s="62" t="s">
        <v>49</v>
      </c>
      <c r="C8976" s="63">
        <v>9775.25</v>
      </c>
      <c r="D8976" s="64">
        <v>45519</v>
      </c>
      <c r="E89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7" spans="1:5" x14ac:dyDescent="0.45">
      <c r="A8977" s="61" t="s">
        <v>395</v>
      </c>
      <c r="B8977" s="62" t="s">
        <v>51</v>
      </c>
      <c r="C8977" s="63">
        <v>9775.25</v>
      </c>
      <c r="D8977" s="64">
        <v>45877</v>
      </c>
      <c r="E89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78" spans="1:5" x14ac:dyDescent="0.45">
      <c r="A8978" s="61" t="s">
        <v>395</v>
      </c>
      <c r="B8978" s="62" t="s">
        <v>53</v>
      </c>
      <c r="C8978" s="63">
        <v>11554.14</v>
      </c>
      <c r="D8978" s="64">
        <v>45519</v>
      </c>
      <c r="E89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79" spans="1:5" x14ac:dyDescent="0.45">
      <c r="A8979" s="61" t="s">
        <v>395</v>
      </c>
      <c r="B8979" s="62" t="s">
        <v>55</v>
      </c>
      <c r="C8979" s="63">
        <v>9057.77</v>
      </c>
      <c r="D8979" s="64">
        <v>45519</v>
      </c>
      <c r="E89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80" spans="1:5" x14ac:dyDescent="0.45">
      <c r="A8980" s="61" t="s">
        <v>395</v>
      </c>
      <c r="B8980" s="62" t="s">
        <v>57</v>
      </c>
      <c r="C8980" s="63">
        <v>18101.189999999999</v>
      </c>
      <c r="D8980" s="64">
        <v>45877</v>
      </c>
      <c r="E89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81" spans="1:5" x14ac:dyDescent="0.45">
      <c r="A8981" s="61" t="s">
        <v>395</v>
      </c>
      <c r="B8981" s="62" t="s">
        <v>40</v>
      </c>
      <c r="C8981" s="63">
        <v>27039.15</v>
      </c>
      <c r="D8981" s="64">
        <v>44880</v>
      </c>
      <c r="E89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82" spans="1:5" x14ac:dyDescent="0.45">
      <c r="A8982" s="61" t="s">
        <v>395</v>
      </c>
      <c r="B8982" s="62" t="s">
        <v>41</v>
      </c>
      <c r="C8982" s="63">
        <v>28416.83</v>
      </c>
      <c r="D8982" s="64">
        <v>44925</v>
      </c>
      <c r="E89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8983" spans="1:5" x14ac:dyDescent="0.45">
      <c r="A8983" s="61" t="s">
        <v>395</v>
      </c>
      <c r="B8983" s="62" t="s">
        <v>42</v>
      </c>
      <c r="C8983" s="63">
        <v>23946.18</v>
      </c>
      <c r="D8983" s="64">
        <v>45139</v>
      </c>
      <c r="E89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84" spans="1:5" x14ac:dyDescent="0.45">
      <c r="A8984" s="61" t="s">
        <v>395</v>
      </c>
      <c r="B8984" s="62" t="s">
        <v>43</v>
      </c>
      <c r="C8984" s="63">
        <v>30287.87</v>
      </c>
      <c r="D8984" s="64">
        <v>45504</v>
      </c>
      <c r="E89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85" spans="1:5" x14ac:dyDescent="0.45">
      <c r="A8985" s="61" t="s">
        <v>395</v>
      </c>
      <c r="B8985" s="62" t="s">
        <v>44</v>
      </c>
      <c r="C8985" s="63">
        <v>30287.87</v>
      </c>
      <c r="D8985" s="64">
        <v>45877</v>
      </c>
      <c r="E89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86" spans="1:5" x14ac:dyDescent="0.45">
      <c r="A8986" s="61" t="s">
        <v>395</v>
      </c>
      <c r="B8986" s="62" t="s">
        <v>45</v>
      </c>
      <c r="C8986" s="63">
        <v>13452.38</v>
      </c>
      <c r="D8986" s="64">
        <v>45412</v>
      </c>
      <c r="E89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8987" spans="1:5" x14ac:dyDescent="0.45">
      <c r="A8987" s="61" t="s">
        <v>395</v>
      </c>
      <c r="B8987" s="62" t="s">
        <v>74</v>
      </c>
      <c r="C8987" s="63">
        <v>29293</v>
      </c>
      <c r="D8987" s="64">
        <v>45853</v>
      </c>
      <c r="E89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88" spans="1:5" x14ac:dyDescent="0.45">
      <c r="A8988" s="61" t="s">
        <v>395</v>
      </c>
      <c r="B8988" s="62" t="s">
        <v>76</v>
      </c>
      <c r="C8988" s="63">
        <v>3820.84</v>
      </c>
      <c r="D8988" s="64">
        <v>45853</v>
      </c>
      <c r="E89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89" spans="1:5" x14ac:dyDescent="0.45">
      <c r="A8989" s="61" t="s">
        <v>395</v>
      </c>
      <c r="B8989" s="62" t="s">
        <v>78</v>
      </c>
      <c r="C8989" s="63">
        <v>3634.78</v>
      </c>
      <c r="D8989" s="64">
        <v>45853</v>
      </c>
      <c r="E89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0" spans="1:5" x14ac:dyDescent="0.45">
      <c r="A8990" s="61" t="s">
        <v>395</v>
      </c>
      <c r="B8990" s="62" t="s">
        <v>81</v>
      </c>
      <c r="C8990" s="63">
        <v>9182.07</v>
      </c>
      <c r="D8990" s="64">
        <v>45519</v>
      </c>
      <c r="E89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1" spans="1:5" x14ac:dyDescent="0.45">
      <c r="A8991" s="61" t="s">
        <v>395</v>
      </c>
      <c r="B8991" s="62" t="s">
        <v>83</v>
      </c>
      <c r="C8991" s="63">
        <v>8902.23</v>
      </c>
      <c r="D8991" s="64">
        <v>45519</v>
      </c>
      <c r="E89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2" spans="1:5" x14ac:dyDescent="0.45">
      <c r="A8992" s="61" t="s">
        <v>395</v>
      </c>
      <c r="B8992" s="62" t="s">
        <v>85</v>
      </c>
      <c r="C8992" s="63">
        <v>8902.23</v>
      </c>
      <c r="D8992" s="64">
        <v>45877</v>
      </c>
      <c r="E89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93" spans="1:5" x14ac:dyDescent="0.45">
      <c r="A8993" s="61" t="s">
        <v>395</v>
      </c>
      <c r="B8993" s="62" t="s">
        <v>87</v>
      </c>
      <c r="C8993" s="63">
        <v>13555.66</v>
      </c>
      <c r="D8993" s="64">
        <v>45519</v>
      </c>
      <c r="E89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4" spans="1:5" x14ac:dyDescent="0.45">
      <c r="A8994" s="61" t="s">
        <v>395</v>
      </c>
      <c r="B8994" s="62" t="s">
        <v>89</v>
      </c>
      <c r="C8994" s="63">
        <v>8947.64</v>
      </c>
      <c r="D8994" s="64">
        <v>45519</v>
      </c>
      <c r="E89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5" spans="1:5" x14ac:dyDescent="0.45">
      <c r="A8995" s="61" t="s">
        <v>395</v>
      </c>
      <c r="B8995" s="62" t="s">
        <v>91</v>
      </c>
      <c r="C8995" s="63">
        <v>8947.64</v>
      </c>
      <c r="D8995" s="64">
        <v>45762</v>
      </c>
      <c r="E89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6" spans="1:5" x14ac:dyDescent="0.45">
      <c r="A8996" s="61" t="s">
        <v>395</v>
      </c>
      <c r="B8996" s="62" t="s">
        <v>93</v>
      </c>
      <c r="C8996" s="63">
        <v>85088.2</v>
      </c>
      <c r="D8996" s="64">
        <v>45519</v>
      </c>
      <c r="E89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7" spans="1:5" x14ac:dyDescent="0.45">
      <c r="A8997" s="61" t="s">
        <v>395</v>
      </c>
      <c r="B8997" s="62" t="s">
        <v>95</v>
      </c>
      <c r="C8997" s="63">
        <v>1143.6600000000001</v>
      </c>
      <c r="D8997" s="64">
        <v>45961</v>
      </c>
      <c r="E89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8998" spans="1:5" x14ac:dyDescent="0.45">
      <c r="A8998" s="61" t="s">
        <v>396</v>
      </c>
      <c r="B8998" s="62" t="s">
        <v>47</v>
      </c>
      <c r="C8998" s="63">
        <v>2711.71</v>
      </c>
      <c r="D8998" s="64">
        <v>45519</v>
      </c>
      <c r="E89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8999" spans="1:5" x14ac:dyDescent="0.45">
      <c r="A8999" s="61" t="s">
        <v>396</v>
      </c>
      <c r="B8999" s="62" t="s">
        <v>49</v>
      </c>
      <c r="C8999" s="63">
        <v>2622.32</v>
      </c>
      <c r="D8999" s="64">
        <v>45519</v>
      </c>
      <c r="E89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00" spans="1:5" x14ac:dyDescent="0.45">
      <c r="A9000" s="61" t="s">
        <v>396</v>
      </c>
      <c r="B9000" s="62" t="s">
        <v>51</v>
      </c>
      <c r="C9000" s="63">
        <v>2622.32</v>
      </c>
      <c r="D9000" s="64">
        <v>45877</v>
      </c>
      <c r="E90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01" spans="1:5" x14ac:dyDescent="0.45">
      <c r="A9001" s="61" t="s">
        <v>396</v>
      </c>
      <c r="B9001" s="62" t="s">
        <v>53</v>
      </c>
      <c r="C9001" s="63">
        <v>3099.53</v>
      </c>
      <c r="D9001" s="64">
        <v>45519</v>
      </c>
      <c r="E90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02" spans="1:5" x14ac:dyDescent="0.45">
      <c r="A9002" s="61" t="s">
        <v>396</v>
      </c>
      <c r="B9002" s="62" t="s">
        <v>55</v>
      </c>
      <c r="C9002" s="63">
        <v>2429.85</v>
      </c>
      <c r="D9002" s="64">
        <v>45519</v>
      </c>
      <c r="E90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03" spans="1:5" x14ac:dyDescent="0.45">
      <c r="A9003" s="61" t="s">
        <v>396</v>
      </c>
      <c r="B9003" s="62" t="s">
        <v>57</v>
      </c>
      <c r="C9003" s="63">
        <v>4855.84</v>
      </c>
      <c r="D9003" s="64">
        <v>45877</v>
      </c>
      <c r="E90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04" spans="1:5" x14ac:dyDescent="0.45">
      <c r="A9004" s="61" t="s">
        <v>396</v>
      </c>
      <c r="B9004" s="62" t="s">
        <v>40</v>
      </c>
      <c r="C9004" s="63">
        <v>7253.55</v>
      </c>
      <c r="D9004" s="64">
        <v>44880</v>
      </c>
      <c r="E90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05" spans="1:5" x14ac:dyDescent="0.45">
      <c r="A9005" s="61" t="s">
        <v>396</v>
      </c>
      <c r="B9005" s="62" t="s">
        <v>41</v>
      </c>
      <c r="C9005" s="63">
        <v>7623.13</v>
      </c>
      <c r="D9005" s="64">
        <v>44925</v>
      </c>
      <c r="E90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06" spans="1:5" x14ac:dyDescent="0.45">
      <c r="A9006" s="61" t="s">
        <v>396</v>
      </c>
      <c r="B9006" s="62" t="s">
        <v>42</v>
      </c>
      <c r="C9006" s="63">
        <v>6423.83</v>
      </c>
      <c r="D9006" s="64">
        <v>45140</v>
      </c>
      <c r="E90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07" spans="1:5" x14ac:dyDescent="0.45">
      <c r="A9007" s="61" t="s">
        <v>396</v>
      </c>
      <c r="B9007" s="62" t="s">
        <v>43</v>
      </c>
      <c r="C9007" s="63">
        <v>8125.05</v>
      </c>
      <c r="D9007" s="64">
        <v>45504</v>
      </c>
      <c r="E90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08" spans="1:5" x14ac:dyDescent="0.45">
      <c r="A9008" s="61" t="s">
        <v>396</v>
      </c>
      <c r="B9008" s="62" t="s">
        <v>44</v>
      </c>
      <c r="C9008" s="63">
        <v>8125.05</v>
      </c>
      <c r="D9008" s="64">
        <v>45877</v>
      </c>
      <c r="E90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09" spans="1:5" x14ac:dyDescent="0.45">
      <c r="A9009" s="61" t="s">
        <v>396</v>
      </c>
      <c r="B9009" s="62" t="s">
        <v>45</v>
      </c>
      <c r="C9009" s="63">
        <v>3608.75</v>
      </c>
      <c r="D9009" s="64">
        <v>45412</v>
      </c>
      <c r="E90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10" spans="1:5" x14ac:dyDescent="0.45">
      <c r="A9010" s="61" t="s">
        <v>396</v>
      </c>
      <c r="B9010" s="62" t="s">
        <v>66</v>
      </c>
      <c r="C9010" s="63">
        <v>2582.31</v>
      </c>
      <c r="D9010" s="64">
        <v>44985</v>
      </c>
      <c r="E90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11" spans="1:5" x14ac:dyDescent="0.45">
      <c r="A9011" s="61" t="s">
        <v>396</v>
      </c>
      <c r="B9011" s="62" t="s">
        <v>68</v>
      </c>
      <c r="C9011" s="63">
        <v>6024.58</v>
      </c>
      <c r="D9011" s="64">
        <v>44985</v>
      </c>
      <c r="E90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12" spans="1:5" x14ac:dyDescent="0.45">
      <c r="A9012" s="61" t="s">
        <v>396</v>
      </c>
      <c r="B9012" s="62" t="s">
        <v>70</v>
      </c>
      <c r="C9012" s="63">
        <v>4532.62</v>
      </c>
      <c r="D9012" s="64">
        <v>45127</v>
      </c>
      <c r="E90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13" spans="1:5" x14ac:dyDescent="0.45">
      <c r="A9013" s="61" t="s">
        <v>396</v>
      </c>
      <c r="B9013" s="62" t="s">
        <v>72</v>
      </c>
      <c r="C9013" s="63">
        <v>7102.03</v>
      </c>
      <c r="D9013" s="64">
        <v>45488</v>
      </c>
      <c r="E90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14" spans="1:5" x14ac:dyDescent="0.45">
      <c r="A9014" s="61" t="s">
        <v>396</v>
      </c>
      <c r="B9014" s="62" t="s">
        <v>74</v>
      </c>
      <c r="C9014" s="63">
        <v>7858.17</v>
      </c>
      <c r="D9014" s="64">
        <v>45853</v>
      </c>
      <c r="E90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15" spans="1:5" x14ac:dyDescent="0.45">
      <c r="A9015" s="61" t="s">
        <v>396</v>
      </c>
      <c r="B9015" s="62" t="s">
        <v>76</v>
      </c>
      <c r="C9015" s="63">
        <v>1024.98</v>
      </c>
      <c r="D9015" s="64">
        <v>45853</v>
      </c>
      <c r="E90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16" spans="1:5" x14ac:dyDescent="0.45">
      <c r="A9016" s="61" t="s">
        <v>396</v>
      </c>
      <c r="B9016" s="62" t="s">
        <v>78</v>
      </c>
      <c r="C9016" s="63">
        <v>975.07</v>
      </c>
      <c r="D9016" s="64">
        <v>45853</v>
      </c>
      <c r="E90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17" spans="1:5" x14ac:dyDescent="0.45">
      <c r="A9017" s="61" t="s">
        <v>396</v>
      </c>
      <c r="B9017" s="62" t="s">
        <v>80</v>
      </c>
      <c r="C9017" s="63">
        <v>1957.56</v>
      </c>
      <c r="D9017" s="64">
        <v>45541</v>
      </c>
      <c r="E90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18" spans="1:5" x14ac:dyDescent="0.45">
      <c r="A9018" s="61" t="s">
        <v>396</v>
      </c>
      <c r="B9018" s="62" t="s">
        <v>81</v>
      </c>
      <c r="C9018" s="63">
        <v>2463.19</v>
      </c>
      <c r="D9018" s="64">
        <v>45519</v>
      </c>
      <c r="E90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19" spans="1:5" x14ac:dyDescent="0.45">
      <c r="A9019" s="61" t="s">
        <v>396</v>
      </c>
      <c r="B9019" s="62" t="s">
        <v>83</v>
      </c>
      <c r="C9019" s="63">
        <v>2388.12</v>
      </c>
      <c r="D9019" s="64">
        <v>45519</v>
      </c>
      <c r="E90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0" spans="1:5" x14ac:dyDescent="0.45">
      <c r="A9020" s="61" t="s">
        <v>396</v>
      </c>
      <c r="B9020" s="62" t="s">
        <v>85</v>
      </c>
      <c r="C9020" s="63">
        <v>2388.12</v>
      </c>
      <c r="D9020" s="64">
        <v>45877</v>
      </c>
      <c r="E90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21" spans="1:5" x14ac:dyDescent="0.45">
      <c r="A9021" s="61" t="s">
        <v>396</v>
      </c>
      <c r="B9021" s="62" t="s">
        <v>87</v>
      </c>
      <c r="C9021" s="63">
        <v>3636.46</v>
      </c>
      <c r="D9021" s="64">
        <v>45519</v>
      </c>
      <c r="E90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2" spans="1:5" x14ac:dyDescent="0.45">
      <c r="A9022" s="61" t="s">
        <v>396</v>
      </c>
      <c r="B9022" s="62" t="s">
        <v>89</v>
      </c>
      <c r="C9022" s="63">
        <v>2400.3000000000002</v>
      </c>
      <c r="D9022" s="64">
        <v>45519</v>
      </c>
      <c r="E90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3" spans="1:5" x14ac:dyDescent="0.45">
      <c r="A9023" s="61" t="s">
        <v>396</v>
      </c>
      <c r="B9023" s="62" t="s">
        <v>91</v>
      </c>
      <c r="C9023" s="63">
        <v>2400.3000000000002</v>
      </c>
      <c r="D9023" s="64">
        <v>45762</v>
      </c>
      <c r="E90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4" spans="1:5" x14ac:dyDescent="0.45">
      <c r="A9024" s="61" t="s">
        <v>396</v>
      </c>
      <c r="B9024" s="62" t="s">
        <v>93</v>
      </c>
      <c r="C9024" s="63">
        <v>22825.85</v>
      </c>
      <c r="D9024" s="64">
        <v>45519</v>
      </c>
      <c r="E90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5" spans="1:5" x14ac:dyDescent="0.45">
      <c r="A9025" s="61" t="s">
        <v>396</v>
      </c>
      <c r="B9025" s="62" t="s">
        <v>95</v>
      </c>
      <c r="C9025" s="63">
        <v>306.8</v>
      </c>
      <c r="D9025" s="64">
        <v>45961</v>
      </c>
      <c r="E90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26" spans="1:5" x14ac:dyDescent="0.45">
      <c r="A9026" s="61" t="s">
        <v>397</v>
      </c>
      <c r="B9026" s="62" t="s">
        <v>47</v>
      </c>
      <c r="C9026" s="63">
        <v>13601.9</v>
      </c>
      <c r="D9026" s="64">
        <v>45519</v>
      </c>
      <c r="E90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7" spans="1:5" x14ac:dyDescent="0.45">
      <c r="A9027" s="61" t="s">
        <v>397</v>
      </c>
      <c r="B9027" s="62" t="s">
        <v>49</v>
      </c>
      <c r="C9027" s="63">
        <v>13153.52</v>
      </c>
      <c r="D9027" s="64">
        <v>45519</v>
      </c>
      <c r="E90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28" spans="1:5" x14ac:dyDescent="0.45">
      <c r="A9028" s="61" t="s">
        <v>397</v>
      </c>
      <c r="B9028" s="62" t="s">
        <v>51</v>
      </c>
      <c r="C9028" s="63">
        <v>13153.52</v>
      </c>
      <c r="D9028" s="64">
        <v>45877</v>
      </c>
      <c r="E90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29" spans="1:5" x14ac:dyDescent="0.45">
      <c r="A9029" s="61" t="s">
        <v>397</v>
      </c>
      <c r="B9029" s="62" t="s">
        <v>53</v>
      </c>
      <c r="C9029" s="63">
        <v>15547.19</v>
      </c>
      <c r="D9029" s="64">
        <v>45519</v>
      </c>
      <c r="E90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30" spans="1:5" x14ac:dyDescent="0.45">
      <c r="A9030" s="61" t="s">
        <v>397</v>
      </c>
      <c r="B9030" s="62" t="s">
        <v>55</v>
      </c>
      <c r="C9030" s="63">
        <v>12188.08</v>
      </c>
      <c r="D9030" s="64">
        <v>45519</v>
      </c>
      <c r="E90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31" spans="1:5" x14ac:dyDescent="0.45">
      <c r="A9031" s="61" t="s">
        <v>397</v>
      </c>
      <c r="B9031" s="62" t="s">
        <v>57</v>
      </c>
      <c r="C9031" s="63">
        <v>24356.86</v>
      </c>
      <c r="D9031" s="64">
        <v>45877</v>
      </c>
      <c r="E90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32" spans="1:5" x14ac:dyDescent="0.45">
      <c r="A9032" s="61" t="s">
        <v>397</v>
      </c>
      <c r="B9032" s="62" t="s">
        <v>40</v>
      </c>
      <c r="C9032" s="63">
        <v>36383.72</v>
      </c>
      <c r="D9032" s="64">
        <v>44880</v>
      </c>
      <c r="E90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33" spans="1:5" x14ac:dyDescent="0.45">
      <c r="A9033" s="61" t="s">
        <v>397</v>
      </c>
      <c r="B9033" s="62" t="s">
        <v>41</v>
      </c>
      <c r="C9033" s="63">
        <v>38237.51</v>
      </c>
      <c r="D9033" s="64">
        <v>44925</v>
      </c>
      <c r="E90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34" spans="1:5" x14ac:dyDescent="0.45">
      <c r="A9034" s="61" t="s">
        <v>397</v>
      </c>
      <c r="B9034" s="62" t="s">
        <v>42</v>
      </c>
      <c r="C9034" s="63">
        <v>32221.84</v>
      </c>
      <c r="D9034" s="64">
        <v>45140</v>
      </c>
      <c r="E90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35" spans="1:5" x14ac:dyDescent="0.45">
      <c r="A9035" s="61" t="s">
        <v>397</v>
      </c>
      <c r="B9035" s="62" t="s">
        <v>43</v>
      </c>
      <c r="C9035" s="63">
        <v>40755.17</v>
      </c>
      <c r="D9035" s="64">
        <v>45504</v>
      </c>
      <c r="E90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36" spans="1:5" x14ac:dyDescent="0.45">
      <c r="A9036" s="61" t="s">
        <v>397</v>
      </c>
      <c r="B9036" s="62" t="s">
        <v>44</v>
      </c>
      <c r="C9036" s="63">
        <v>40755.17</v>
      </c>
      <c r="D9036" s="64">
        <v>45877</v>
      </c>
      <c r="E90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37" spans="1:5" x14ac:dyDescent="0.45">
      <c r="A9037" s="61" t="s">
        <v>397</v>
      </c>
      <c r="B9037" s="62" t="s">
        <v>45</v>
      </c>
      <c r="C9037" s="63">
        <v>18101.439999999999</v>
      </c>
      <c r="D9037" s="64">
        <v>45412</v>
      </c>
      <c r="E90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38" spans="1:5" x14ac:dyDescent="0.45">
      <c r="A9038" s="61" t="s">
        <v>397</v>
      </c>
      <c r="B9038" s="62" t="s">
        <v>66</v>
      </c>
      <c r="C9038" s="63">
        <v>12952.84</v>
      </c>
      <c r="D9038" s="64">
        <v>44985</v>
      </c>
      <c r="E90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39" spans="1:5" x14ac:dyDescent="0.45">
      <c r="A9039" s="61" t="s">
        <v>397</v>
      </c>
      <c r="B9039" s="62" t="s">
        <v>68</v>
      </c>
      <c r="C9039" s="63">
        <v>30219.23</v>
      </c>
      <c r="D9039" s="64">
        <v>44985</v>
      </c>
      <c r="E90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40" spans="1:5" x14ac:dyDescent="0.45">
      <c r="A9040" s="61" t="s">
        <v>397</v>
      </c>
      <c r="B9040" s="62" t="s">
        <v>70</v>
      </c>
      <c r="C9040" s="63">
        <v>22735.59</v>
      </c>
      <c r="D9040" s="64">
        <v>45140</v>
      </c>
      <c r="E90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41" spans="1:5" x14ac:dyDescent="0.45">
      <c r="A9041" s="61" t="s">
        <v>397</v>
      </c>
      <c r="B9041" s="62" t="s">
        <v>72</v>
      </c>
      <c r="C9041" s="63">
        <v>35623.72</v>
      </c>
      <c r="D9041" s="64">
        <v>45488</v>
      </c>
      <c r="E90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42" spans="1:5" x14ac:dyDescent="0.45">
      <c r="A9042" s="61" t="s">
        <v>397</v>
      </c>
      <c r="B9042" s="62" t="s">
        <v>74</v>
      </c>
      <c r="C9042" s="63">
        <v>39416.49</v>
      </c>
      <c r="D9042" s="64">
        <v>45853</v>
      </c>
      <c r="E90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3" spans="1:5" x14ac:dyDescent="0.45">
      <c r="A9043" s="61" t="s">
        <v>397</v>
      </c>
      <c r="B9043" s="62" t="s">
        <v>76</v>
      </c>
      <c r="C9043" s="63">
        <v>5141.3</v>
      </c>
      <c r="D9043" s="64">
        <v>45853</v>
      </c>
      <c r="E90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4" spans="1:5" x14ac:dyDescent="0.45">
      <c r="A9044" s="61" t="s">
        <v>397</v>
      </c>
      <c r="B9044" s="62" t="s">
        <v>78</v>
      </c>
      <c r="C9044" s="63">
        <v>4890.9399999999996</v>
      </c>
      <c r="D9044" s="64">
        <v>45853</v>
      </c>
      <c r="E90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5" spans="1:5" x14ac:dyDescent="0.45">
      <c r="A9045" s="61" t="s">
        <v>397</v>
      </c>
      <c r="B9045" s="62" t="s">
        <v>80</v>
      </c>
      <c r="C9045" s="63">
        <v>9819.1200000000008</v>
      </c>
      <c r="D9045" s="64">
        <v>45541</v>
      </c>
      <c r="E90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6" spans="1:5" x14ac:dyDescent="0.45">
      <c r="A9046" s="61" t="s">
        <v>397</v>
      </c>
      <c r="B9046" s="62" t="s">
        <v>81</v>
      </c>
      <c r="C9046" s="63">
        <v>12355.34</v>
      </c>
      <c r="D9046" s="64">
        <v>45519</v>
      </c>
      <c r="E90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7" spans="1:5" x14ac:dyDescent="0.45">
      <c r="A9047" s="61" t="s">
        <v>397</v>
      </c>
      <c r="B9047" s="62" t="s">
        <v>83</v>
      </c>
      <c r="C9047" s="63">
        <v>11978.78</v>
      </c>
      <c r="D9047" s="64">
        <v>45519</v>
      </c>
      <c r="E90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48" spans="1:5" x14ac:dyDescent="0.45">
      <c r="A9048" s="61" t="s">
        <v>397</v>
      </c>
      <c r="B9048" s="62" t="s">
        <v>85</v>
      </c>
      <c r="C9048" s="63">
        <v>11978.78</v>
      </c>
      <c r="D9048" s="64">
        <v>45877</v>
      </c>
      <c r="E90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49" spans="1:5" x14ac:dyDescent="0.45">
      <c r="A9049" s="61" t="s">
        <v>397</v>
      </c>
      <c r="B9049" s="62" t="s">
        <v>87</v>
      </c>
      <c r="C9049" s="63">
        <v>18240.419999999998</v>
      </c>
      <c r="D9049" s="64">
        <v>45519</v>
      </c>
      <c r="E90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0" spans="1:5" x14ac:dyDescent="0.45">
      <c r="A9050" s="61" t="s">
        <v>397</v>
      </c>
      <c r="B9050" s="62" t="s">
        <v>89</v>
      </c>
      <c r="C9050" s="63">
        <v>12039.89</v>
      </c>
      <c r="D9050" s="64">
        <v>45519</v>
      </c>
      <c r="E90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1" spans="1:5" x14ac:dyDescent="0.45">
      <c r="A9051" s="61" t="s">
        <v>397</v>
      </c>
      <c r="B9051" s="62" t="s">
        <v>91</v>
      </c>
      <c r="C9051" s="63">
        <v>12039.89</v>
      </c>
      <c r="D9051" s="64">
        <v>45762</v>
      </c>
      <c r="E90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2" spans="1:5" x14ac:dyDescent="0.45">
      <c r="A9052" s="61" t="s">
        <v>397</v>
      </c>
      <c r="B9052" s="62" t="s">
        <v>93</v>
      </c>
      <c r="C9052" s="63">
        <v>114494.18</v>
      </c>
      <c r="D9052" s="64">
        <v>45519</v>
      </c>
      <c r="E90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3" spans="1:5" x14ac:dyDescent="0.45">
      <c r="A9053" s="61" t="s">
        <v>397</v>
      </c>
      <c r="B9053" s="62" t="s">
        <v>95</v>
      </c>
      <c r="C9053" s="63">
        <v>1538.9</v>
      </c>
      <c r="D9053" s="64">
        <v>45961</v>
      </c>
      <c r="E90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54" spans="1:5" x14ac:dyDescent="0.45">
      <c r="A9054" s="61" t="s">
        <v>398</v>
      </c>
      <c r="B9054" s="62" t="s">
        <v>47</v>
      </c>
      <c r="C9054" s="63">
        <v>21436.5</v>
      </c>
      <c r="D9054" s="64">
        <v>45519</v>
      </c>
      <c r="E90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5" spans="1:5" x14ac:dyDescent="0.45">
      <c r="A9055" s="61" t="s">
        <v>398</v>
      </c>
      <c r="B9055" s="62" t="s">
        <v>48</v>
      </c>
      <c r="C9055" s="63">
        <v>5835.4</v>
      </c>
      <c r="D9055" s="64">
        <v>45519</v>
      </c>
      <c r="E90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6" spans="1:5" x14ac:dyDescent="0.45">
      <c r="A9056" s="61" t="s">
        <v>398</v>
      </c>
      <c r="B9056" s="62" t="s">
        <v>49</v>
      </c>
      <c r="C9056" s="63">
        <v>20729.849999999999</v>
      </c>
      <c r="D9056" s="64">
        <v>45519</v>
      </c>
      <c r="E90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7" spans="1:5" x14ac:dyDescent="0.45">
      <c r="A9057" s="61" t="s">
        <v>398</v>
      </c>
      <c r="B9057" s="62" t="s">
        <v>50</v>
      </c>
      <c r="C9057" s="63">
        <v>5643.03</v>
      </c>
      <c r="D9057" s="64">
        <v>45519</v>
      </c>
      <c r="E90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58" spans="1:5" x14ac:dyDescent="0.45">
      <c r="A9058" s="61" t="s">
        <v>398</v>
      </c>
      <c r="B9058" s="62" t="s">
        <v>51</v>
      </c>
      <c r="C9058" s="63">
        <v>20729.849999999999</v>
      </c>
      <c r="D9058" s="64">
        <v>45877</v>
      </c>
      <c r="E90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59" spans="1:5" x14ac:dyDescent="0.45">
      <c r="A9059" s="61" t="s">
        <v>398</v>
      </c>
      <c r="B9059" s="62" t="s">
        <v>52</v>
      </c>
      <c r="C9059" s="63">
        <v>1687.1</v>
      </c>
      <c r="D9059" s="64">
        <v>45877</v>
      </c>
      <c r="E90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60" spans="1:5" x14ac:dyDescent="0.45">
      <c r="A9060" s="61" t="s">
        <v>398</v>
      </c>
      <c r="B9060" s="62" t="s">
        <v>53</v>
      </c>
      <c r="C9060" s="63">
        <v>24502.25</v>
      </c>
      <c r="D9060" s="64">
        <v>45519</v>
      </c>
      <c r="E90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61" spans="1:5" x14ac:dyDescent="0.45">
      <c r="A9061" s="61" t="s">
        <v>398</v>
      </c>
      <c r="B9061" s="62" t="s">
        <v>54</v>
      </c>
      <c r="C9061" s="63">
        <v>6423.01</v>
      </c>
      <c r="D9061" s="64">
        <v>45519</v>
      </c>
      <c r="E90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62" spans="1:5" x14ac:dyDescent="0.45">
      <c r="A9062" s="61" t="s">
        <v>398</v>
      </c>
      <c r="B9062" s="62" t="s">
        <v>55</v>
      </c>
      <c r="C9062" s="63">
        <v>19208.330000000002</v>
      </c>
      <c r="D9062" s="64">
        <v>45519</v>
      </c>
      <c r="E90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63" spans="1:5" x14ac:dyDescent="0.45">
      <c r="A9063" s="61" t="s">
        <v>398</v>
      </c>
      <c r="B9063" s="62" t="s">
        <v>56</v>
      </c>
      <c r="C9063" s="63">
        <v>5035.26</v>
      </c>
      <c r="D9063" s="64">
        <v>45519</v>
      </c>
      <c r="E90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64" spans="1:5" x14ac:dyDescent="0.45">
      <c r="A9064" s="61" t="s">
        <v>398</v>
      </c>
      <c r="B9064" s="62" t="s">
        <v>57</v>
      </c>
      <c r="C9064" s="63">
        <v>38386.22</v>
      </c>
      <c r="D9064" s="64">
        <v>45877</v>
      </c>
      <c r="E90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65" spans="1:5" x14ac:dyDescent="0.45">
      <c r="A9065" s="61" t="s">
        <v>398</v>
      </c>
      <c r="B9065" s="62" t="s">
        <v>58</v>
      </c>
      <c r="C9065" s="63">
        <v>2795.23</v>
      </c>
      <c r="D9065" s="64">
        <v>45877</v>
      </c>
      <c r="E90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66" spans="1:5" x14ac:dyDescent="0.45">
      <c r="A9066" s="61" t="s">
        <v>398</v>
      </c>
      <c r="B9066" s="62" t="s">
        <v>40</v>
      </c>
      <c r="C9066" s="63">
        <v>57340.47</v>
      </c>
      <c r="D9066" s="64">
        <v>44880</v>
      </c>
      <c r="E90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67" spans="1:5" x14ac:dyDescent="0.45">
      <c r="A9067" s="61" t="s">
        <v>398</v>
      </c>
      <c r="B9067" s="62" t="s">
        <v>59</v>
      </c>
      <c r="C9067" s="63">
        <v>15031.2</v>
      </c>
      <c r="D9067" s="64">
        <v>44880</v>
      </c>
      <c r="E90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68" spans="1:5" x14ac:dyDescent="0.45">
      <c r="A9068" s="61" t="s">
        <v>398</v>
      </c>
      <c r="B9068" s="62" t="s">
        <v>41</v>
      </c>
      <c r="C9068" s="63">
        <v>60262.04</v>
      </c>
      <c r="D9068" s="64">
        <v>44925</v>
      </c>
      <c r="E90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69" spans="1:5" x14ac:dyDescent="0.45">
      <c r="A9069" s="61" t="s">
        <v>398</v>
      </c>
      <c r="B9069" s="62" t="s">
        <v>60</v>
      </c>
      <c r="C9069" s="63">
        <v>15797.06</v>
      </c>
      <c r="D9069" s="64">
        <v>44925</v>
      </c>
      <c r="E90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70" spans="1:5" x14ac:dyDescent="0.45">
      <c r="A9070" s="61" t="s">
        <v>398</v>
      </c>
      <c r="B9070" s="62" t="s">
        <v>42</v>
      </c>
      <c r="C9070" s="63">
        <v>50781.38</v>
      </c>
      <c r="D9070" s="64">
        <v>45140</v>
      </c>
      <c r="E90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1" spans="1:5" x14ac:dyDescent="0.45">
      <c r="A9071" s="61" t="s">
        <v>398</v>
      </c>
      <c r="B9071" s="62" t="s">
        <v>61</v>
      </c>
      <c r="C9071" s="63">
        <v>13311.81</v>
      </c>
      <c r="D9071" s="64">
        <v>45140</v>
      </c>
      <c r="E90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2" spans="1:5" x14ac:dyDescent="0.45">
      <c r="A9072" s="61" t="s">
        <v>398</v>
      </c>
      <c r="B9072" s="62" t="s">
        <v>43</v>
      </c>
      <c r="C9072" s="63">
        <v>64229.84</v>
      </c>
      <c r="D9072" s="64">
        <v>45504</v>
      </c>
      <c r="E90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3" spans="1:5" x14ac:dyDescent="0.45">
      <c r="A9073" s="61" t="s">
        <v>398</v>
      </c>
      <c r="B9073" s="62" t="s">
        <v>63</v>
      </c>
      <c r="C9073" s="63">
        <v>12105.19</v>
      </c>
      <c r="D9073" s="64">
        <v>45504</v>
      </c>
      <c r="E90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4" spans="1:5" x14ac:dyDescent="0.45">
      <c r="A9074" s="61" t="s">
        <v>398</v>
      </c>
      <c r="B9074" s="62" t="s">
        <v>44</v>
      </c>
      <c r="C9074" s="63">
        <v>64229.84</v>
      </c>
      <c r="D9074" s="64">
        <v>45877</v>
      </c>
      <c r="E90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75" spans="1:5" x14ac:dyDescent="0.45">
      <c r="A9075" s="61" t="s">
        <v>398</v>
      </c>
      <c r="B9075" s="62" t="s">
        <v>64</v>
      </c>
      <c r="C9075" s="63">
        <v>4677.13</v>
      </c>
      <c r="D9075" s="64">
        <v>45877</v>
      </c>
      <c r="E90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76" spans="1:5" x14ac:dyDescent="0.45">
      <c r="A9076" s="61" t="s">
        <v>398</v>
      </c>
      <c r="B9076" s="62" t="s">
        <v>45</v>
      </c>
      <c r="C9076" s="63">
        <v>28527.74</v>
      </c>
      <c r="D9076" s="64">
        <v>45412</v>
      </c>
      <c r="E90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7" spans="1:5" x14ac:dyDescent="0.45">
      <c r="A9077" s="61" t="s">
        <v>398</v>
      </c>
      <c r="B9077" s="62" t="s">
        <v>65</v>
      </c>
      <c r="C9077" s="63">
        <v>7478.25</v>
      </c>
      <c r="D9077" s="64">
        <v>45412</v>
      </c>
      <c r="E90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78" spans="1:5" x14ac:dyDescent="0.45">
      <c r="A9078" s="61" t="s">
        <v>398</v>
      </c>
      <c r="B9078" s="62" t="s">
        <v>66</v>
      </c>
      <c r="C9078" s="63">
        <v>20413.57</v>
      </c>
      <c r="D9078" s="64">
        <v>44985</v>
      </c>
      <c r="E90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79" spans="1:5" x14ac:dyDescent="0.45">
      <c r="A9079" s="61" t="s">
        <v>398</v>
      </c>
      <c r="B9079" s="62" t="s">
        <v>67</v>
      </c>
      <c r="C9079" s="63">
        <v>5351.2</v>
      </c>
      <c r="D9079" s="64">
        <v>44985</v>
      </c>
      <c r="E90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0" spans="1:5" x14ac:dyDescent="0.45">
      <c r="A9080" s="61" t="s">
        <v>398</v>
      </c>
      <c r="B9080" s="62" t="s">
        <v>68</v>
      </c>
      <c r="C9080" s="63">
        <v>47625.279999999999</v>
      </c>
      <c r="D9080" s="64">
        <v>44985</v>
      </c>
      <c r="E90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1" spans="1:5" x14ac:dyDescent="0.45">
      <c r="A9081" s="61" t="s">
        <v>398</v>
      </c>
      <c r="B9081" s="62" t="s">
        <v>69</v>
      </c>
      <c r="C9081" s="63">
        <v>12484.47</v>
      </c>
      <c r="D9081" s="64">
        <v>44985</v>
      </c>
      <c r="E90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2" spans="1:5" x14ac:dyDescent="0.45">
      <c r="A9082" s="61" t="s">
        <v>398</v>
      </c>
      <c r="B9082" s="62" t="s">
        <v>70</v>
      </c>
      <c r="C9082" s="63">
        <v>35831.120000000003</v>
      </c>
      <c r="D9082" s="64">
        <v>45127</v>
      </c>
      <c r="E90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3" spans="1:5" x14ac:dyDescent="0.45">
      <c r="A9083" s="61" t="s">
        <v>398</v>
      </c>
      <c r="B9083" s="62" t="s">
        <v>71</v>
      </c>
      <c r="C9083" s="63">
        <v>9392.75</v>
      </c>
      <c r="D9083" s="64">
        <v>45127</v>
      </c>
      <c r="E90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084" spans="1:5" x14ac:dyDescent="0.45">
      <c r="A9084" s="61" t="s">
        <v>398</v>
      </c>
      <c r="B9084" s="62" t="s">
        <v>72</v>
      </c>
      <c r="C9084" s="63">
        <v>56142.720000000001</v>
      </c>
      <c r="D9084" s="64">
        <v>45488</v>
      </c>
      <c r="E90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85" spans="1:5" x14ac:dyDescent="0.45">
      <c r="A9085" s="61" t="s">
        <v>398</v>
      </c>
      <c r="B9085" s="62" t="s">
        <v>73</v>
      </c>
      <c r="C9085" s="63">
        <v>14717.22</v>
      </c>
      <c r="D9085" s="64">
        <v>45488</v>
      </c>
      <c r="E90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086" spans="1:5" x14ac:dyDescent="0.45">
      <c r="A9086" s="61" t="s">
        <v>398</v>
      </c>
      <c r="B9086" s="62" t="s">
        <v>74</v>
      </c>
      <c r="C9086" s="63">
        <v>62120.08</v>
      </c>
      <c r="D9086" s="64">
        <v>45853</v>
      </c>
      <c r="E90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87" spans="1:5" x14ac:dyDescent="0.45">
      <c r="A9087" s="61" t="s">
        <v>398</v>
      </c>
      <c r="B9087" s="62" t="s">
        <v>75</v>
      </c>
      <c r="C9087" s="63">
        <v>4523.5</v>
      </c>
      <c r="D9087" s="64">
        <v>45853</v>
      </c>
      <c r="E90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88" spans="1:5" x14ac:dyDescent="0.45">
      <c r="A9088" s="61" t="s">
        <v>398</v>
      </c>
      <c r="B9088" s="62" t="s">
        <v>76</v>
      </c>
      <c r="C9088" s="63">
        <v>8102.65</v>
      </c>
      <c r="D9088" s="64">
        <v>45853</v>
      </c>
      <c r="E90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89" spans="1:5" x14ac:dyDescent="0.45">
      <c r="A9089" s="61" t="s">
        <v>398</v>
      </c>
      <c r="B9089" s="62" t="s">
        <v>77</v>
      </c>
      <c r="C9089" s="63">
        <v>590.02</v>
      </c>
      <c r="D9089" s="64">
        <v>45853</v>
      </c>
      <c r="E90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0" spans="1:5" x14ac:dyDescent="0.45">
      <c r="A9090" s="61" t="s">
        <v>398</v>
      </c>
      <c r="B9090" s="62" t="s">
        <v>78</v>
      </c>
      <c r="C9090" s="63">
        <v>7708.09</v>
      </c>
      <c r="D9090" s="64">
        <v>45853</v>
      </c>
      <c r="E90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1" spans="1:5" x14ac:dyDescent="0.45">
      <c r="A9091" s="61" t="s">
        <v>398</v>
      </c>
      <c r="B9091" s="62" t="s">
        <v>79</v>
      </c>
      <c r="C9091" s="63">
        <v>561.29999999999995</v>
      </c>
      <c r="D9091" s="64">
        <v>45853</v>
      </c>
      <c r="E90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2" spans="1:5" x14ac:dyDescent="0.45">
      <c r="A9092" s="61" t="s">
        <v>398</v>
      </c>
      <c r="B9092" s="62" t="s">
        <v>80</v>
      </c>
      <c r="C9092" s="63">
        <v>19531.43</v>
      </c>
      <c r="D9092" s="64">
        <v>45541</v>
      </c>
      <c r="E90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3" spans="1:5" x14ac:dyDescent="0.45">
      <c r="A9093" s="61" t="s">
        <v>398</v>
      </c>
      <c r="B9093" s="62" t="s">
        <v>81</v>
      </c>
      <c r="C9093" s="63">
        <v>19471.919999999998</v>
      </c>
      <c r="D9093" s="64">
        <v>45519</v>
      </c>
      <c r="E90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4" spans="1:5" x14ac:dyDescent="0.45">
      <c r="A9094" s="61" t="s">
        <v>398</v>
      </c>
      <c r="B9094" s="62" t="s">
        <v>82</v>
      </c>
      <c r="C9094" s="63">
        <v>5300.61</v>
      </c>
      <c r="D9094" s="64">
        <v>45519</v>
      </c>
      <c r="E90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5" spans="1:5" x14ac:dyDescent="0.45">
      <c r="A9095" s="61" t="s">
        <v>398</v>
      </c>
      <c r="B9095" s="62" t="s">
        <v>83</v>
      </c>
      <c r="C9095" s="63">
        <v>18878.47</v>
      </c>
      <c r="D9095" s="64">
        <v>45519</v>
      </c>
      <c r="E90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6" spans="1:5" x14ac:dyDescent="0.45">
      <c r="A9096" s="61" t="s">
        <v>398</v>
      </c>
      <c r="B9096" s="62" t="s">
        <v>84</v>
      </c>
      <c r="C9096" s="63">
        <v>5139.0600000000004</v>
      </c>
      <c r="D9096" s="64">
        <v>45519</v>
      </c>
      <c r="E90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097" spans="1:5" x14ac:dyDescent="0.45">
      <c r="A9097" s="61" t="s">
        <v>398</v>
      </c>
      <c r="B9097" s="62" t="s">
        <v>85</v>
      </c>
      <c r="C9097" s="63">
        <v>18878.47</v>
      </c>
      <c r="D9097" s="64">
        <v>45877</v>
      </c>
      <c r="E90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98" spans="1:5" x14ac:dyDescent="0.45">
      <c r="A9098" s="61" t="s">
        <v>398</v>
      </c>
      <c r="B9098" s="62" t="s">
        <v>86</v>
      </c>
      <c r="C9098" s="63">
        <v>1536.43</v>
      </c>
      <c r="D9098" s="64">
        <v>45877</v>
      </c>
      <c r="E90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099" spans="1:5" x14ac:dyDescent="0.45">
      <c r="A9099" s="61" t="s">
        <v>398</v>
      </c>
      <c r="B9099" s="62" t="s">
        <v>87</v>
      </c>
      <c r="C9099" s="63">
        <v>28746.76</v>
      </c>
      <c r="D9099" s="64">
        <v>45519</v>
      </c>
      <c r="E90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0" spans="1:5" x14ac:dyDescent="0.45">
      <c r="A9100" s="61" t="s">
        <v>398</v>
      </c>
      <c r="B9100" s="62" t="s">
        <v>88</v>
      </c>
      <c r="C9100" s="63">
        <v>7535.66</v>
      </c>
      <c r="D9100" s="64">
        <v>45519</v>
      </c>
      <c r="E91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1" spans="1:5" x14ac:dyDescent="0.45">
      <c r="A9101" s="61" t="s">
        <v>398</v>
      </c>
      <c r="B9101" s="62" t="s">
        <v>89</v>
      </c>
      <c r="C9101" s="63">
        <v>18974.78</v>
      </c>
      <c r="D9101" s="64">
        <v>45519</v>
      </c>
      <c r="E91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2" spans="1:5" x14ac:dyDescent="0.45">
      <c r="A9102" s="61" t="s">
        <v>398</v>
      </c>
      <c r="B9102" s="62" t="s">
        <v>90</v>
      </c>
      <c r="C9102" s="63">
        <v>4974.04</v>
      </c>
      <c r="D9102" s="64">
        <v>45519</v>
      </c>
      <c r="E91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3" spans="1:5" x14ac:dyDescent="0.45">
      <c r="A9103" s="61" t="s">
        <v>398</v>
      </c>
      <c r="B9103" s="62" t="s">
        <v>91</v>
      </c>
      <c r="C9103" s="63">
        <v>18974.78</v>
      </c>
      <c r="D9103" s="64">
        <v>45762</v>
      </c>
      <c r="E91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4" spans="1:5" x14ac:dyDescent="0.45">
      <c r="A9104" s="61" t="s">
        <v>398</v>
      </c>
      <c r="B9104" s="62" t="s">
        <v>92</v>
      </c>
      <c r="C9104" s="63">
        <v>4974.04</v>
      </c>
      <c r="D9104" s="64">
        <v>45762</v>
      </c>
      <c r="E91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5" spans="1:5" x14ac:dyDescent="0.45">
      <c r="A9105" s="61" t="s">
        <v>398</v>
      </c>
      <c r="B9105" s="62" t="s">
        <v>93</v>
      </c>
      <c r="C9105" s="63">
        <v>180441.96</v>
      </c>
      <c r="D9105" s="64">
        <v>45519</v>
      </c>
      <c r="E91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6" spans="1:5" x14ac:dyDescent="0.45">
      <c r="A9106" s="61" t="s">
        <v>398</v>
      </c>
      <c r="B9106" s="62" t="s">
        <v>94</v>
      </c>
      <c r="C9106" s="63">
        <v>47300.97</v>
      </c>
      <c r="D9106" s="64">
        <v>45519</v>
      </c>
      <c r="E91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07" spans="1:5" x14ac:dyDescent="0.45">
      <c r="A9107" s="61" t="s">
        <v>398</v>
      </c>
      <c r="B9107" s="62" t="s">
        <v>95</v>
      </c>
      <c r="C9107" s="63">
        <v>2425.3000000000002</v>
      </c>
      <c r="D9107" s="64">
        <v>45961</v>
      </c>
      <c r="E91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08" spans="1:5" x14ac:dyDescent="0.45">
      <c r="A9108" s="61" t="s">
        <v>398</v>
      </c>
      <c r="B9108" s="62" t="s">
        <v>96</v>
      </c>
      <c r="C9108" s="63">
        <v>176.61</v>
      </c>
      <c r="D9108" s="64">
        <v>45961</v>
      </c>
      <c r="E91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09" spans="1:5" x14ac:dyDescent="0.45">
      <c r="A9109" s="61" t="s">
        <v>399</v>
      </c>
      <c r="B9109" s="62" t="s">
        <v>47</v>
      </c>
      <c r="C9109" s="63">
        <v>6511.58</v>
      </c>
      <c r="D9109" s="64">
        <v>45519</v>
      </c>
      <c r="E91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10" spans="1:5" x14ac:dyDescent="0.45">
      <c r="A9110" s="61" t="s">
        <v>399</v>
      </c>
      <c r="B9110" s="62" t="s">
        <v>49</v>
      </c>
      <c r="C9110" s="63">
        <v>6296.93</v>
      </c>
      <c r="D9110" s="64">
        <v>45519</v>
      </c>
      <c r="E91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11" spans="1:5" x14ac:dyDescent="0.45">
      <c r="A9111" s="61" t="s">
        <v>399</v>
      </c>
      <c r="B9111" s="62" t="s">
        <v>51</v>
      </c>
      <c r="C9111" s="63">
        <v>6296.93</v>
      </c>
      <c r="D9111" s="64">
        <v>45877</v>
      </c>
      <c r="E91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12" spans="1:5" x14ac:dyDescent="0.45">
      <c r="A9112" s="61" t="s">
        <v>399</v>
      </c>
      <c r="B9112" s="62" t="s">
        <v>53</v>
      </c>
      <c r="C9112" s="63">
        <v>7442.84</v>
      </c>
      <c r="D9112" s="64">
        <v>45519</v>
      </c>
      <c r="E91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13" spans="1:5" x14ac:dyDescent="0.45">
      <c r="A9113" s="61" t="s">
        <v>399</v>
      </c>
      <c r="B9113" s="62" t="s">
        <v>55</v>
      </c>
      <c r="C9113" s="63">
        <v>5834.75</v>
      </c>
      <c r="D9113" s="64">
        <v>45519</v>
      </c>
      <c r="E91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14" spans="1:5" x14ac:dyDescent="0.45">
      <c r="A9114" s="61" t="s">
        <v>399</v>
      </c>
      <c r="B9114" s="62" t="s">
        <v>57</v>
      </c>
      <c r="C9114" s="63">
        <v>11660.26</v>
      </c>
      <c r="D9114" s="64">
        <v>45877</v>
      </c>
      <c r="E91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15" spans="1:5" x14ac:dyDescent="0.45">
      <c r="A9115" s="61" t="s">
        <v>399</v>
      </c>
      <c r="B9115" s="62" t="s">
        <v>40</v>
      </c>
      <c r="C9115" s="63">
        <v>17417.830000000002</v>
      </c>
      <c r="D9115" s="64">
        <v>44880</v>
      </c>
      <c r="E91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16" spans="1:5" x14ac:dyDescent="0.45">
      <c r="A9116" s="61" t="s">
        <v>399</v>
      </c>
      <c r="B9116" s="62" t="s">
        <v>41</v>
      </c>
      <c r="C9116" s="63">
        <v>18305.29</v>
      </c>
      <c r="D9116" s="64">
        <v>44925</v>
      </c>
      <c r="E91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17" spans="1:5" x14ac:dyDescent="0.45">
      <c r="A9117" s="61" t="s">
        <v>399</v>
      </c>
      <c r="B9117" s="62" t="s">
        <v>42</v>
      </c>
      <c r="C9117" s="63">
        <v>15425.43</v>
      </c>
      <c r="D9117" s="64">
        <v>45140</v>
      </c>
      <c r="E91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18" spans="1:5" x14ac:dyDescent="0.45">
      <c r="A9118" s="61" t="s">
        <v>399</v>
      </c>
      <c r="B9118" s="62" t="s">
        <v>43</v>
      </c>
      <c r="C9118" s="63">
        <v>19510.560000000001</v>
      </c>
      <c r="D9118" s="64">
        <v>45504</v>
      </c>
      <c r="E91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19" spans="1:5" x14ac:dyDescent="0.45">
      <c r="A9119" s="61" t="s">
        <v>399</v>
      </c>
      <c r="B9119" s="62" t="s">
        <v>44</v>
      </c>
      <c r="C9119" s="63">
        <v>19510.560000000001</v>
      </c>
      <c r="D9119" s="64">
        <v>45877</v>
      </c>
      <c r="E91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20" spans="1:5" x14ac:dyDescent="0.45">
      <c r="A9120" s="61" t="s">
        <v>399</v>
      </c>
      <c r="B9120" s="62" t="s">
        <v>45</v>
      </c>
      <c r="C9120" s="63">
        <v>8665.6299999999992</v>
      </c>
      <c r="D9120" s="64">
        <v>45412</v>
      </c>
      <c r="E91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21" spans="1:5" x14ac:dyDescent="0.45">
      <c r="A9121" s="61" t="s">
        <v>399</v>
      </c>
      <c r="B9121" s="62" t="s">
        <v>66</v>
      </c>
      <c r="C9121" s="63">
        <v>6200.86</v>
      </c>
      <c r="D9121" s="64">
        <v>44985</v>
      </c>
      <c r="E91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22" spans="1:5" x14ac:dyDescent="0.45">
      <c r="A9122" s="61" t="s">
        <v>399</v>
      </c>
      <c r="B9122" s="62" t="s">
        <v>68</v>
      </c>
      <c r="C9122" s="63">
        <v>14466.73</v>
      </c>
      <c r="D9122" s="64">
        <v>44985</v>
      </c>
      <c r="E91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23" spans="1:5" x14ac:dyDescent="0.45">
      <c r="A9123" s="61" t="s">
        <v>399</v>
      </c>
      <c r="B9123" s="62" t="s">
        <v>70</v>
      </c>
      <c r="C9123" s="63">
        <v>10884.12</v>
      </c>
      <c r="D9123" s="64">
        <v>45127</v>
      </c>
      <c r="E91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24" spans="1:5" x14ac:dyDescent="0.45">
      <c r="A9124" s="61" t="s">
        <v>399</v>
      </c>
      <c r="B9124" s="62" t="s">
        <v>72</v>
      </c>
      <c r="C9124" s="63">
        <v>17054</v>
      </c>
      <c r="D9124" s="64">
        <v>45488</v>
      </c>
      <c r="E91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25" spans="1:5" x14ac:dyDescent="0.45">
      <c r="A9125" s="61" t="s">
        <v>399</v>
      </c>
      <c r="B9125" s="62" t="s">
        <v>74</v>
      </c>
      <c r="C9125" s="63">
        <v>18869.7</v>
      </c>
      <c r="D9125" s="64">
        <v>45853</v>
      </c>
      <c r="E91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26" spans="1:5" x14ac:dyDescent="0.45">
      <c r="A9126" s="61" t="s">
        <v>399</v>
      </c>
      <c r="B9126" s="62" t="s">
        <v>76</v>
      </c>
      <c r="C9126" s="63">
        <v>2461.27</v>
      </c>
      <c r="D9126" s="64">
        <v>45853</v>
      </c>
      <c r="E91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27" spans="1:5" x14ac:dyDescent="0.45">
      <c r="A9127" s="61" t="s">
        <v>399</v>
      </c>
      <c r="B9127" s="62" t="s">
        <v>78</v>
      </c>
      <c r="C9127" s="63">
        <v>2341.42</v>
      </c>
      <c r="D9127" s="64">
        <v>45853</v>
      </c>
      <c r="E91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28" spans="1:5" x14ac:dyDescent="0.45">
      <c r="A9128" s="61" t="s">
        <v>399</v>
      </c>
      <c r="B9128" s="62" t="s">
        <v>80</v>
      </c>
      <c r="C9128" s="63">
        <v>4700.67</v>
      </c>
      <c r="D9128" s="64">
        <v>45541</v>
      </c>
      <c r="E91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29" spans="1:5" x14ac:dyDescent="0.45">
      <c r="A9129" s="61" t="s">
        <v>399</v>
      </c>
      <c r="B9129" s="62" t="s">
        <v>81</v>
      </c>
      <c r="C9129" s="63">
        <v>5914.82</v>
      </c>
      <c r="D9129" s="64">
        <v>45519</v>
      </c>
      <c r="E91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0" spans="1:5" x14ac:dyDescent="0.45">
      <c r="A9130" s="61" t="s">
        <v>399</v>
      </c>
      <c r="B9130" s="62" t="s">
        <v>83</v>
      </c>
      <c r="C9130" s="63">
        <v>5734.56</v>
      </c>
      <c r="D9130" s="64">
        <v>45519</v>
      </c>
      <c r="E91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1" spans="1:5" x14ac:dyDescent="0.45">
      <c r="A9131" s="61" t="s">
        <v>399</v>
      </c>
      <c r="B9131" s="62" t="s">
        <v>85</v>
      </c>
      <c r="C9131" s="63">
        <v>5734.56</v>
      </c>
      <c r="D9131" s="64">
        <v>45877</v>
      </c>
      <c r="E91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32" spans="1:5" x14ac:dyDescent="0.45">
      <c r="A9132" s="61" t="s">
        <v>399</v>
      </c>
      <c r="B9132" s="62" t="s">
        <v>87</v>
      </c>
      <c r="C9132" s="63">
        <v>8732.16</v>
      </c>
      <c r="D9132" s="64">
        <v>45519</v>
      </c>
      <c r="E91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3" spans="1:5" x14ac:dyDescent="0.45">
      <c r="A9133" s="61" t="s">
        <v>399</v>
      </c>
      <c r="B9133" s="62" t="s">
        <v>89</v>
      </c>
      <c r="C9133" s="63">
        <v>5763.81</v>
      </c>
      <c r="D9133" s="64">
        <v>45519</v>
      </c>
      <c r="E91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4" spans="1:5" x14ac:dyDescent="0.45">
      <c r="A9134" s="61" t="s">
        <v>399</v>
      </c>
      <c r="B9134" s="62" t="s">
        <v>91</v>
      </c>
      <c r="C9134" s="63">
        <v>5763.81</v>
      </c>
      <c r="D9134" s="64">
        <v>45762</v>
      </c>
      <c r="E91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5" spans="1:5" x14ac:dyDescent="0.45">
      <c r="A9135" s="61" t="s">
        <v>399</v>
      </c>
      <c r="B9135" s="62" t="s">
        <v>93</v>
      </c>
      <c r="C9135" s="63">
        <v>54811.34</v>
      </c>
      <c r="D9135" s="64">
        <v>45519</v>
      </c>
      <c r="E91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6" spans="1:5" x14ac:dyDescent="0.45">
      <c r="A9136" s="61" t="s">
        <v>399</v>
      </c>
      <c r="B9136" s="62" t="s">
        <v>95</v>
      </c>
      <c r="C9136" s="63">
        <v>736.71</v>
      </c>
      <c r="D9136" s="64">
        <v>45961</v>
      </c>
      <c r="E91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37" spans="1:5" x14ac:dyDescent="0.45">
      <c r="A9137" s="61" t="s">
        <v>400</v>
      </c>
      <c r="B9137" s="62" t="s">
        <v>47</v>
      </c>
      <c r="C9137" s="63">
        <v>11942.23</v>
      </c>
      <c r="D9137" s="64">
        <v>45519</v>
      </c>
      <c r="E91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8" spans="1:5" x14ac:dyDescent="0.45">
      <c r="A9138" s="61" t="s">
        <v>400</v>
      </c>
      <c r="B9138" s="62" t="s">
        <v>49</v>
      </c>
      <c r="C9138" s="63">
        <v>11548.56</v>
      </c>
      <c r="D9138" s="64">
        <v>45519</v>
      </c>
      <c r="E91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39" spans="1:5" x14ac:dyDescent="0.45">
      <c r="A9139" s="61" t="s">
        <v>400</v>
      </c>
      <c r="B9139" s="62" t="s">
        <v>51</v>
      </c>
      <c r="C9139" s="63">
        <v>11548.56</v>
      </c>
      <c r="D9139" s="64">
        <v>45877</v>
      </c>
      <c r="E91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40" spans="1:5" x14ac:dyDescent="0.45">
      <c r="A9140" s="61" t="s">
        <v>400</v>
      </c>
      <c r="B9140" s="62" t="s">
        <v>53</v>
      </c>
      <c r="C9140" s="63">
        <v>13650.15</v>
      </c>
      <c r="D9140" s="64">
        <v>45519</v>
      </c>
      <c r="E91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41" spans="1:5" x14ac:dyDescent="0.45">
      <c r="A9141" s="61" t="s">
        <v>400</v>
      </c>
      <c r="B9141" s="62" t="s">
        <v>55</v>
      </c>
      <c r="C9141" s="63">
        <v>10700.92</v>
      </c>
      <c r="D9141" s="64">
        <v>45519</v>
      </c>
      <c r="E91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42" spans="1:5" x14ac:dyDescent="0.45">
      <c r="A9142" s="61" t="s">
        <v>400</v>
      </c>
      <c r="B9142" s="62" t="s">
        <v>57</v>
      </c>
      <c r="C9142" s="63">
        <v>21384.89</v>
      </c>
      <c r="D9142" s="64">
        <v>45877</v>
      </c>
      <c r="E91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43" spans="1:5" x14ac:dyDescent="0.45">
      <c r="A9143" s="61" t="s">
        <v>400</v>
      </c>
      <c r="B9143" s="62" t="s">
        <v>40</v>
      </c>
      <c r="C9143" s="63">
        <v>31944.26</v>
      </c>
      <c r="D9143" s="64">
        <v>44880</v>
      </c>
      <c r="E91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44" spans="1:5" x14ac:dyDescent="0.45">
      <c r="A9144" s="61" t="s">
        <v>400</v>
      </c>
      <c r="B9144" s="62" t="s">
        <v>41</v>
      </c>
      <c r="C9144" s="63">
        <v>33571.86</v>
      </c>
      <c r="D9144" s="64">
        <v>44925</v>
      </c>
      <c r="E91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45" spans="1:5" x14ac:dyDescent="0.45">
      <c r="A9145" s="61" t="s">
        <v>400</v>
      </c>
      <c r="B9145" s="62" t="s">
        <v>42</v>
      </c>
      <c r="C9145" s="63">
        <v>28290.2</v>
      </c>
      <c r="D9145" s="64">
        <v>45140</v>
      </c>
      <c r="E91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46" spans="1:5" x14ac:dyDescent="0.45">
      <c r="A9146" s="61" t="s">
        <v>400</v>
      </c>
      <c r="B9146" s="62" t="s">
        <v>43</v>
      </c>
      <c r="C9146" s="63">
        <v>35782.32</v>
      </c>
      <c r="D9146" s="64">
        <v>45504</v>
      </c>
      <c r="E91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47" spans="1:5" x14ac:dyDescent="0.45">
      <c r="A9147" s="61" t="s">
        <v>400</v>
      </c>
      <c r="B9147" s="62" t="s">
        <v>44</v>
      </c>
      <c r="C9147" s="63">
        <v>35782.32</v>
      </c>
      <c r="D9147" s="64">
        <v>45877</v>
      </c>
      <c r="E91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48" spans="1:5" x14ac:dyDescent="0.45">
      <c r="A9148" s="61" t="s">
        <v>400</v>
      </c>
      <c r="B9148" s="62" t="s">
        <v>45</v>
      </c>
      <c r="C9148" s="63">
        <v>15892.74</v>
      </c>
      <c r="D9148" s="64">
        <v>45412</v>
      </c>
      <c r="E91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49" spans="1:5" x14ac:dyDescent="0.45">
      <c r="A9149" s="61" t="s">
        <v>400</v>
      </c>
      <c r="B9149" s="62" t="s">
        <v>66</v>
      </c>
      <c r="C9149" s="63">
        <v>11372.36</v>
      </c>
      <c r="D9149" s="64">
        <v>44985</v>
      </c>
      <c r="E91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50" spans="1:5" x14ac:dyDescent="0.45">
      <c r="A9150" s="61" t="s">
        <v>400</v>
      </c>
      <c r="B9150" s="62" t="s">
        <v>68</v>
      </c>
      <c r="C9150" s="63">
        <v>26531.95</v>
      </c>
      <c r="D9150" s="64">
        <v>44985</v>
      </c>
      <c r="E91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51" spans="1:5" x14ac:dyDescent="0.45">
      <c r="A9151" s="61" t="s">
        <v>400</v>
      </c>
      <c r="B9151" s="62" t="s">
        <v>70</v>
      </c>
      <c r="C9151" s="63">
        <v>19961.45</v>
      </c>
      <c r="D9151" s="64">
        <v>45127</v>
      </c>
      <c r="E91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52" spans="1:5" x14ac:dyDescent="0.45">
      <c r="A9152" s="61" t="s">
        <v>400</v>
      </c>
      <c r="B9152" s="62" t="s">
        <v>72</v>
      </c>
      <c r="C9152" s="63">
        <v>31276.99</v>
      </c>
      <c r="D9152" s="64">
        <v>45488</v>
      </c>
      <c r="E91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53" spans="1:5" x14ac:dyDescent="0.45">
      <c r="A9153" s="61" t="s">
        <v>400</v>
      </c>
      <c r="B9153" s="62" t="s">
        <v>74</v>
      </c>
      <c r="C9153" s="63">
        <v>34606.97</v>
      </c>
      <c r="D9153" s="64">
        <v>45853</v>
      </c>
      <c r="E91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4" spans="1:5" x14ac:dyDescent="0.45">
      <c r="A9154" s="61" t="s">
        <v>400</v>
      </c>
      <c r="B9154" s="62" t="s">
        <v>76</v>
      </c>
      <c r="C9154" s="63">
        <v>4513.97</v>
      </c>
      <c r="D9154" s="64">
        <v>45853</v>
      </c>
      <c r="E91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5" spans="1:5" x14ac:dyDescent="0.45">
      <c r="A9155" s="61" t="s">
        <v>400</v>
      </c>
      <c r="B9155" s="62" t="s">
        <v>78</v>
      </c>
      <c r="C9155" s="63">
        <v>4294.16</v>
      </c>
      <c r="D9155" s="64">
        <v>45853</v>
      </c>
      <c r="E91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6" spans="1:5" x14ac:dyDescent="0.45">
      <c r="A9156" s="61" t="s">
        <v>400</v>
      </c>
      <c r="B9156" s="62" t="s">
        <v>80</v>
      </c>
      <c r="C9156" s="63">
        <v>8621.01</v>
      </c>
      <c r="D9156" s="64">
        <v>45541</v>
      </c>
      <c r="E91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7" spans="1:5" x14ac:dyDescent="0.45">
      <c r="A9157" s="61" t="s">
        <v>400</v>
      </c>
      <c r="B9157" s="62" t="s">
        <v>81</v>
      </c>
      <c r="C9157" s="63">
        <v>10847.77</v>
      </c>
      <c r="D9157" s="64">
        <v>45519</v>
      </c>
      <c r="E91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8" spans="1:5" x14ac:dyDescent="0.45">
      <c r="A9158" s="61" t="s">
        <v>400</v>
      </c>
      <c r="B9158" s="62" t="s">
        <v>83</v>
      </c>
      <c r="C9158" s="63">
        <v>10517.16</v>
      </c>
      <c r="D9158" s="64">
        <v>45519</v>
      </c>
      <c r="E91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59" spans="1:5" x14ac:dyDescent="0.45">
      <c r="A9159" s="61" t="s">
        <v>400</v>
      </c>
      <c r="B9159" s="62" t="s">
        <v>85</v>
      </c>
      <c r="C9159" s="63">
        <v>10517.16</v>
      </c>
      <c r="D9159" s="64">
        <v>45877</v>
      </c>
      <c r="E91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60" spans="1:5" x14ac:dyDescent="0.45">
      <c r="A9160" s="61" t="s">
        <v>400</v>
      </c>
      <c r="B9160" s="62" t="s">
        <v>87</v>
      </c>
      <c r="C9160" s="63">
        <v>16014.76</v>
      </c>
      <c r="D9160" s="64">
        <v>45519</v>
      </c>
      <c r="E91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1" spans="1:5" x14ac:dyDescent="0.45">
      <c r="A9161" s="61" t="s">
        <v>400</v>
      </c>
      <c r="B9161" s="62" t="s">
        <v>89</v>
      </c>
      <c r="C9161" s="63">
        <v>10570.81</v>
      </c>
      <c r="D9161" s="64">
        <v>45519</v>
      </c>
      <c r="E91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2" spans="1:5" x14ac:dyDescent="0.45">
      <c r="A9162" s="61" t="s">
        <v>400</v>
      </c>
      <c r="B9162" s="62" t="s">
        <v>91</v>
      </c>
      <c r="C9162" s="63">
        <v>10570.81</v>
      </c>
      <c r="D9162" s="64">
        <v>45762</v>
      </c>
      <c r="E91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3" spans="1:5" x14ac:dyDescent="0.45">
      <c r="A9163" s="61" t="s">
        <v>400</v>
      </c>
      <c r="B9163" s="62" t="s">
        <v>93</v>
      </c>
      <c r="C9163" s="63">
        <v>100523.85</v>
      </c>
      <c r="D9163" s="64">
        <v>45519</v>
      </c>
      <c r="E91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4" spans="1:5" x14ac:dyDescent="0.45">
      <c r="A9164" s="61" t="s">
        <v>400</v>
      </c>
      <c r="B9164" s="62" t="s">
        <v>95</v>
      </c>
      <c r="C9164" s="63">
        <v>1351.13</v>
      </c>
      <c r="D9164" s="64">
        <v>45961</v>
      </c>
      <c r="E91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65" spans="1:5" x14ac:dyDescent="0.45">
      <c r="A9165" s="61" t="s">
        <v>401</v>
      </c>
      <c r="B9165" s="62" t="s">
        <v>47</v>
      </c>
      <c r="C9165" s="63">
        <v>84807.59</v>
      </c>
      <c r="D9165" s="64">
        <v>45519</v>
      </c>
      <c r="E91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6" spans="1:5" x14ac:dyDescent="0.45">
      <c r="A9166" s="61" t="s">
        <v>401</v>
      </c>
      <c r="B9166" s="62" t="s">
        <v>48</v>
      </c>
      <c r="C9166" s="63">
        <v>20013.18</v>
      </c>
      <c r="D9166" s="64">
        <v>45519</v>
      </c>
      <c r="E91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7" spans="1:5" x14ac:dyDescent="0.45">
      <c r="A9167" s="61" t="s">
        <v>401</v>
      </c>
      <c r="B9167" s="62" t="s">
        <v>49</v>
      </c>
      <c r="C9167" s="63">
        <v>82011.929999999993</v>
      </c>
      <c r="D9167" s="64">
        <v>45519</v>
      </c>
      <c r="E91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8" spans="1:5" x14ac:dyDescent="0.45">
      <c r="A9168" s="61" t="s">
        <v>401</v>
      </c>
      <c r="B9168" s="62" t="s">
        <v>50</v>
      </c>
      <c r="C9168" s="63">
        <v>19353.45</v>
      </c>
      <c r="D9168" s="64">
        <v>45519</v>
      </c>
      <c r="E91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69" spans="1:5" x14ac:dyDescent="0.45">
      <c r="A9169" s="61" t="s">
        <v>401</v>
      </c>
      <c r="B9169" s="62" t="s">
        <v>51</v>
      </c>
      <c r="C9169" s="63">
        <v>82011.929999999993</v>
      </c>
      <c r="D9169" s="64">
        <v>45877</v>
      </c>
      <c r="E91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70" spans="1:5" x14ac:dyDescent="0.45">
      <c r="A9170" s="61" t="s">
        <v>401</v>
      </c>
      <c r="B9170" s="62" t="s">
        <v>52</v>
      </c>
      <c r="C9170" s="63">
        <v>19353.45</v>
      </c>
      <c r="D9170" s="64">
        <v>45877</v>
      </c>
      <c r="E91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71" spans="1:5" x14ac:dyDescent="0.45">
      <c r="A9171" s="61" t="s">
        <v>401</v>
      </c>
      <c r="B9171" s="62" t="s">
        <v>53</v>
      </c>
      <c r="C9171" s="63">
        <v>96936.4</v>
      </c>
      <c r="D9171" s="64">
        <v>45519</v>
      </c>
      <c r="E91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72" spans="1:5" x14ac:dyDescent="0.45">
      <c r="A9172" s="61" t="s">
        <v>401</v>
      </c>
      <c r="B9172" s="62" t="s">
        <v>54</v>
      </c>
      <c r="C9172" s="63">
        <v>22028.46</v>
      </c>
      <c r="D9172" s="64">
        <v>45519</v>
      </c>
      <c r="E91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73" spans="1:5" x14ac:dyDescent="0.45">
      <c r="A9173" s="61" t="s">
        <v>401</v>
      </c>
      <c r="B9173" s="62" t="s">
        <v>55</v>
      </c>
      <c r="C9173" s="63">
        <v>75992.47</v>
      </c>
      <c r="D9173" s="64">
        <v>45519</v>
      </c>
      <c r="E91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74" spans="1:5" x14ac:dyDescent="0.45">
      <c r="A9174" s="61" t="s">
        <v>401</v>
      </c>
      <c r="B9174" s="62" t="s">
        <v>56</v>
      </c>
      <c r="C9174" s="63">
        <v>17269.03</v>
      </c>
      <c r="D9174" s="64">
        <v>45519</v>
      </c>
      <c r="E91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75" spans="1:5" x14ac:dyDescent="0.45">
      <c r="A9175" s="61" t="s">
        <v>401</v>
      </c>
      <c r="B9175" s="62" t="s">
        <v>57</v>
      </c>
      <c r="C9175" s="63">
        <v>151864.51999999999</v>
      </c>
      <c r="D9175" s="64">
        <v>45877</v>
      </c>
      <c r="E91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76" spans="1:5" x14ac:dyDescent="0.45">
      <c r="A9176" s="61" t="s">
        <v>401</v>
      </c>
      <c r="B9176" s="62" t="s">
        <v>58</v>
      </c>
      <c r="C9176" s="63">
        <v>34510.69</v>
      </c>
      <c r="D9176" s="64">
        <v>45877</v>
      </c>
      <c r="E91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77" spans="1:5" x14ac:dyDescent="0.45">
      <c r="A9177" s="61" t="s">
        <v>401</v>
      </c>
      <c r="B9177" s="62" t="s">
        <v>40</v>
      </c>
      <c r="C9177" s="63">
        <v>226851.77</v>
      </c>
      <c r="D9177" s="64">
        <v>44880</v>
      </c>
      <c r="E91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78" spans="1:5" x14ac:dyDescent="0.45">
      <c r="A9178" s="61" t="s">
        <v>401</v>
      </c>
      <c r="B9178" s="62" t="s">
        <v>59</v>
      </c>
      <c r="C9178" s="63">
        <v>44105.07</v>
      </c>
      <c r="D9178" s="64">
        <v>44880</v>
      </c>
      <c r="E91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79" spans="1:5" x14ac:dyDescent="0.45">
      <c r="A9179" s="61" t="s">
        <v>401</v>
      </c>
      <c r="B9179" s="62" t="s">
        <v>41</v>
      </c>
      <c r="C9179" s="63">
        <v>238410.14</v>
      </c>
      <c r="D9179" s="64">
        <v>44925</v>
      </c>
      <c r="E91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80" spans="1:5" x14ac:dyDescent="0.45">
      <c r="A9180" s="61" t="s">
        <v>401</v>
      </c>
      <c r="B9180" s="62" t="s">
        <v>60</v>
      </c>
      <c r="C9180" s="63">
        <v>46352.27</v>
      </c>
      <c r="D9180" s="64">
        <v>44925</v>
      </c>
      <c r="E91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81" spans="1:5" x14ac:dyDescent="0.45">
      <c r="A9181" s="61" t="s">
        <v>401</v>
      </c>
      <c r="B9181" s="62" t="s">
        <v>42</v>
      </c>
      <c r="C9181" s="63">
        <v>200902.55</v>
      </c>
      <c r="D9181" s="64">
        <v>45140</v>
      </c>
      <c r="E91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2" spans="1:5" x14ac:dyDescent="0.45">
      <c r="A9182" s="61" t="s">
        <v>401</v>
      </c>
      <c r="B9182" s="62" t="s">
        <v>61</v>
      </c>
      <c r="C9182" s="63">
        <v>39059.96</v>
      </c>
      <c r="D9182" s="64">
        <v>45140</v>
      </c>
      <c r="E91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3" spans="1:5" x14ac:dyDescent="0.45">
      <c r="A9183" s="61" t="s">
        <v>401</v>
      </c>
      <c r="B9183" s="62" t="s">
        <v>43</v>
      </c>
      <c r="C9183" s="63">
        <v>254107.68</v>
      </c>
      <c r="D9183" s="64">
        <v>45504</v>
      </c>
      <c r="E91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4" spans="1:5" x14ac:dyDescent="0.45">
      <c r="A9184" s="61" t="s">
        <v>401</v>
      </c>
      <c r="B9184" s="62" t="s">
        <v>62</v>
      </c>
      <c r="C9184" s="63">
        <v>22500</v>
      </c>
      <c r="D9184" s="64">
        <v>45504</v>
      </c>
      <c r="E91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5" spans="1:5" x14ac:dyDescent="0.45">
      <c r="A9185" s="61" t="s">
        <v>401</v>
      </c>
      <c r="B9185" s="62" t="s">
        <v>63</v>
      </c>
      <c r="C9185" s="63">
        <v>33662.17</v>
      </c>
      <c r="D9185" s="64">
        <v>45504</v>
      </c>
      <c r="E91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6" spans="1:5" x14ac:dyDescent="0.45">
      <c r="A9186" s="61" t="s">
        <v>401</v>
      </c>
      <c r="B9186" s="62" t="s">
        <v>44</v>
      </c>
      <c r="C9186" s="63">
        <v>254107.68</v>
      </c>
      <c r="D9186" s="64">
        <v>45877</v>
      </c>
      <c r="E91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87" spans="1:5" x14ac:dyDescent="0.45">
      <c r="A9187" s="61" t="s">
        <v>401</v>
      </c>
      <c r="B9187" s="62" t="s">
        <v>64</v>
      </c>
      <c r="C9187" s="63">
        <v>49404.22</v>
      </c>
      <c r="D9187" s="64">
        <v>45877</v>
      </c>
      <c r="E91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188" spans="1:5" x14ac:dyDescent="0.45">
      <c r="A9188" s="61" t="s">
        <v>401</v>
      </c>
      <c r="B9188" s="62" t="s">
        <v>45</v>
      </c>
      <c r="C9188" s="63">
        <v>112862.13</v>
      </c>
      <c r="D9188" s="64">
        <v>45412</v>
      </c>
      <c r="E91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89" spans="1:5" x14ac:dyDescent="0.45">
      <c r="A9189" s="61" t="s">
        <v>401</v>
      </c>
      <c r="B9189" s="62" t="s">
        <v>65</v>
      </c>
      <c r="C9189" s="63">
        <v>21942.93</v>
      </c>
      <c r="D9189" s="64">
        <v>45412</v>
      </c>
      <c r="E91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90" spans="1:5" x14ac:dyDescent="0.45">
      <c r="A9190" s="61" t="s">
        <v>401</v>
      </c>
      <c r="B9190" s="62" t="s">
        <v>66</v>
      </c>
      <c r="C9190" s="63">
        <v>80760.69</v>
      </c>
      <c r="D9190" s="64">
        <v>44985</v>
      </c>
      <c r="E91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1" spans="1:5" x14ac:dyDescent="0.45">
      <c r="A9191" s="61" t="s">
        <v>401</v>
      </c>
      <c r="B9191" s="62" t="s">
        <v>67</v>
      </c>
      <c r="C9191" s="63">
        <v>15701.69</v>
      </c>
      <c r="D9191" s="64">
        <v>44985</v>
      </c>
      <c r="E91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2" spans="1:5" x14ac:dyDescent="0.45">
      <c r="A9192" s="61" t="s">
        <v>401</v>
      </c>
      <c r="B9192" s="62" t="s">
        <v>68</v>
      </c>
      <c r="C9192" s="63">
        <v>188416.31</v>
      </c>
      <c r="D9192" s="64">
        <v>44985</v>
      </c>
      <c r="E91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3" spans="1:5" x14ac:dyDescent="0.45">
      <c r="A9193" s="61" t="s">
        <v>401</v>
      </c>
      <c r="B9193" s="62" t="s">
        <v>69</v>
      </c>
      <c r="C9193" s="63">
        <v>36632.35</v>
      </c>
      <c r="D9193" s="64">
        <v>44985</v>
      </c>
      <c r="E91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4" spans="1:5" x14ac:dyDescent="0.45">
      <c r="A9194" s="61" t="s">
        <v>401</v>
      </c>
      <c r="B9194" s="62" t="s">
        <v>70</v>
      </c>
      <c r="C9194" s="63">
        <v>141755.97</v>
      </c>
      <c r="D9194" s="64">
        <v>45127</v>
      </c>
      <c r="E91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5" spans="1:5" x14ac:dyDescent="0.45">
      <c r="A9195" s="61" t="s">
        <v>401</v>
      </c>
      <c r="B9195" s="62" t="s">
        <v>71</v>
      </c>
      <c r="C9195" s="63">
        <v>27560.53</v>
      </c>
      <c r="D9195" s="64">
        <v>45127</v>
      </c>
      <c r="E91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196" spans="1:5" x14ac:dyDescent="0.45">
      <c r="A9196" s="61" t="s">
        <v>401</v>
      </c>
      <c r="B9196" s="62" t="s">
        <v>72</v>
      </c>
      <c r="C9196" s="63">
        <v>222113.2</v>
      </c>
      <c r="D9196" s="64">
        <v>45488</v>
      </c>
      <c r="E91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97" spans="1:5" x14ac:dyDescent="0.45">
      <c r="A9197" s="61" t="s">
        <v>401</v>
      </c>
      <c r="B9197" s="62" t="s">
        <v>73</v>
      </c>
      <c r="C9197" s="63">
        <v>43183.77</v>
      </c>
      <c r="D9197" s="64">
        <v>45488</v>
      </c>
      <c r="E91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198" spans="1:5" x14ac:dyDescent="0.45">
      <c r="A9198" s="61" t="s">
        <v>401</v>
      </c>
      <c r="B9198" s="62" t="s">
        <v>74</v>
      </c>
      <c r="C9198" s="63">
        <v>245761.01</v>
      </c>
      <c r="D9198" s="64">
        <v>45853</v>
      </c>
      <c r="E91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199" spans="1:5" x14ac:dyDescent="0.45">
      <c r="A9199" s="61" t="s">
        <v>401</v>
      </c>
      <c r="B9199" s="62" t="s">
        <v>75</v>
      </c>
      <c r="C9199" s="63">
        <v>47781.45</v>
      </c>
      <c r="D9199" s="64">
        <v>45853</v>
      </c>
      <c r="E91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0" spans="1:5" x14ac:dyDescent="0.45">
      <c r="A9200" s="61" t="s">
        <v>401</v>
      </c>
      <c r="B9200" s="62" t="s">
        <v>76</v>
      </c>
      <c r="C9200" s="63">
        <v>32055.89</v>
      </c>
      <c r="D9200" s="64">
        <v>45853</v>
      </c>
      <c r="E92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1" spans="1:5" x14ac:dyDescent="0.45">
      <c r="A9201" s="61" t="s">
        <v>401</v>
      </c>
      <c r="B9201" s="62" t="s">
        <v>77</v>
      </c>
      <c r="C9201" s="63">
        <v>7284.59</v>
      </c>
      <c r="D9201" s="64">
        <v>45853</v>
      </c>
      <c r="E92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2" spans="1:5" x14ac:dyDescent="0.45">
      <c r="A9202" s="61" t="s">
        <v>401</v>
      </c>
      <c r="B9202" s="62" t="s">
        <v>78</v>
      </c>
      <c r="C9202" s="63">
        <v>30494.93</v>
      </c>
      <c r="D9202" s="64">
        <v>45853</v>
      </c>
      <c r="E92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3" spans="1:5" x14ac:dyDescent="0.45">
      <c r="A9203" s="61" t="s">
        <v>401</v>
      </c>
      <c r="B9203" s="62" t="s">
        <v>79</v>
      </c>
      <c r="C9203" s="63">
        <v>6929.87</v>
      </c>
      <c r="D9203" s="64">
        <v>45853</v>
      </c>
      <c r="E92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4" spans="1:5" x14ac:dyDescent="0.45">
      <c r="A9204" s="61" t="s">
        <v>401</v>
      </c>
      <c r="B9204" s="62" t="s">
        <v>80</v>
      </c>
      <c r="C9204" s="63">
        <v>75134.5</v>
      </c>
      <c r="D9204" s="64">
        <v>45541</v>
      </c>
      <c r="E92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5" spans="1:5" x14ac:dyDescent="0.45">
      <c r="A9205" s="61" t="s">
        <v>401</v>
      </c>
      <c r="B9205" s="62" t="s">
        <v>81</v>
      </c>
      <c r="C9205" s="63">
        <v>77035.31</v>
      </c>
      <c r="D9205" s="64">
        <v>45519</v>
      </c>
      <c r="E92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6" spans="1:5" x14ac:dyDescent="0.45">
      <c r="A9206" s="61" t="s">
        <v>401</v>
      </c>
      <c r="B9206" s="62" t="s">
        <v>82</v>
      </c>
      <c r="C9206" s="63">
        <v>18179.05</v>
      </c>
      <c r="D9206" s="64">
        <v>45519</v>
      </c>
      <c r="E92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7" spans="1:5" x14ac:dyDescent="0.45">
      <c r="A9207" s="61" t="s">
        <v>401</v>
      </c>
      <c r="B9207" s="62" t="s">
        <v>83</v>
      </c>
      <c r="C9207" s="63">
        <v>74687.490000000005</v>
      </c>
      <c r="D9207" s="64">
        <v>45519</v>
      </c>
      <c r="E92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8" spans="1:5" x14ac:dyDescent="0.45">
      <c r="A9208" s="61" t="s">
        <v>401</v>
      </c>
      <c r="B9208" s="62" t="s">
        <v>84</v>
      </c>
      <c r="C9208" s="63">
        <v>17625</v>
      </c>
      <c r="D9208" s="64">
        <v>45519</v>
      </c>
      <c r="E92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09" spans="1:5" x14ac:dyDescent="0.45">
      <c r="A9209" s="61" t="s">
        <v>401</v>
      </c>
      <c r="B9209" s="62" t="s">
        <v>85</v>
      </c>
      <c r="C9209" s="63">
        <v>74687.490000000005</v>
      </c>
      <c r="D9209" s="64">
        <v>45877</v>
      </c>
      <c r="E92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10" spans="1:5" x14ac:dyDescent="0.45">
      <c r="A9210" s="61" t="s">
        <v>401</v>
      </c>
      <c r="B9210" s="62" t="s">
        <v>86</v>
      </c>
      <c r="C9210" s="63">
        <v>17625</v>
      </c>
      <c r="D9210" s="64">
        <v>45877</v>
      </c>
      <c r="E921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11" spans="1:5" x14ac:dyDescent="0.45">
      <c r="A9211" s="61" t="s">
        <v>401</v>
      </c>
      <c r="B9211" s="62" t="s">
        <v>87</v>
      </c>
      <c r="C9211" s="63">
        <v>113728.64</v>
      </c>
      <c r="D9211" s="64">
        <v>45519</v>
      </c>
      <c r="E921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2" spans="1:5" x14ac:dyDescent="0.45">
      <c r="A9212" s="61" t="s">
        <v>401</v>
      </c>
      <c r="B9212" s="62" t="s">
        <v>88</v>
      </c>
      <c r="C9212" s="63">
        <v>25844.44</v>
      </c>
      <c r="D9212" s="64">
        <v>45519</v>
      </c>
      <c r="E921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3" spans="1:5" x14ac:dyDescent="0.45">
      <c r="A9213" s="61" t="s">
        <v>401</v>
      </c>
      <c r="B9213" s="62" t="s">
        <v>89</v>
      </c>
      <c r="C9213" s="63">
        <v>75068.5</v>
      </c>
      <c r="D9213" s="64">
        <v>45519</v>
      </c>
      <c r="E921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4" spans="1:5" x14ac:dyDescent="0.45">
      <c r="A9214" s="61" t="s">
        <v>401</v>
      </c>
      <c r="B9214" s="62" t="s">
        <v>90</v>
      </c>
      <c r="C9214" s="63">
        <v>17059.060000000001</v>
      </c>
      <c r="D9214" s="64">
        <v>45519</v>
      </c>
      <c r="E921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5" spans="1:5" x14ac:dyDescent="0.45">
      <c r="A9215" s="61" t="s">
        <v>401</v>
      </c>
      <c r="B9215" s="62" t="s">
        <v>91</v>
      </c>
      <c r="C9215" s="63">
        <v>75068.5</v>
      </c>
      <c r="D9215" s="64">
        <v>45762</v>
      </c>
      <c r="E921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6" spans="1:5" x14ac:dyDescent="0.45">
      <c r="A9216" s="61" t="s">
        <v>401</v>
      </c>
      <c r="B9216" s="62" t="s">
        <v>92</v>
      </c>
      <c r="C9216" s="63">
        <v>17059.060000000001</v>
      </c>
      <c r="D9216" s="64">
        <v>45762</v>
      </c>
      <c r="E921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7" spans="1:5" x14ac:dyDescent="0.45">
      <c r="A9217" s="61" t="s">
        <v>401</v>
      </c>
      <c r="B9217" s="62" t="s">
        <v>93</v>
      </c>
      <c r="C9217" s="63">
        <v>713868.93</v>
      </c>
      <c r="D9217" s="64">
        <v>45519</v>
      </c>
      <c r="E921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8" spans="1:5" x14ac:dyDescent="0.45">
      <c r="A9218" s="61" t="s">
        <v>401</v>
      </c>
      <c r="B9218" s="62" t="s">
        <v>94</v>
      </c>
      <c r="C9218" s="63">
        <v>162224.24</v>
      </c>
      <c r="D9218" s="64">
        <v>45519</v>
      </c>
      <c r="E921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19" spans="1:5" x14ac:dyDescent="0.45">
      <c r="A9219" s="61" t="s">
        <v>401</v>
      </c>
      <c r="B9219" s="62" t="s">
        <v>95</v>
      </c>
      <c r="C9219" s="63">
        <v>9595.02</v>
      </c>
      <c r="D9219" s="64">
        <v>45961</v>
      </c>
      <c r="E921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0" spans="1:5" x14ac:dyDescent="0.45">
      <c r="A9220" s="61" t="s">
        <v>401</v>
      </c>
      <c r="B9220" s="62" t="s">
        <v>96</v>
      </c>
      <c r="C9220" s="63">
        <v>2180.4299999999998</v>
      </c>
      <c r="D9220" s="64">
        <v>45961</v>
      </c>
      <c r="E922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1" spans="1:5" x14ac:dyDescent="0.45">
      <c r="A9221" s="61" t="s">
        <v>402</v>
      </c>
      <c r="B9221" s="62" t="s">
        <v>51</v>
      </c>
      <c r="C9221" s="63">
        <v>8753.1299999999992</v>
      </c>
      <c r="D9221" s="64">
        <v>45884</v>
      </c>
      <c r="E922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2" spans="1:5" x14ac:dyDescent="0.45">
      <c r="A9222" s="61" t="s">
        <v>402</v>
      </c>
      <c r="B9222" s="62" t="s">
        <v>57</v>
      </c>
      <c r="C9222" s="63">
        <v>16208.5</v>
      </c>
      <c r="D9222" s="64">
        <v>45884</v>
      </c>
      <c r="E922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3" spans="1:5" x14ac:dyDescent="0.45">
      <c r="A9223" s="61" t="s">
        <v>402</v>
      </c>
      <c r="B9223" s="62" t="s">
        <v>44</v>
      </c>
      <c r="C9223" s="63">
        <v>27120.91</v>
      </c>
      <c r="D9223" s="64">
        <v>45884</v>
      </c>
      <c r="E922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4" spans="1:5" x14ac:dyDescent="0.45">
      <c r="A9224" s="61" t="s">
        <v>402</v>
      </c>
      <c r="B9224" s="62" t="s">
        <v>85</v>
      </c>
      <c r="C9224" s="63">
        <v>7971.39</v>
      </c>
      <c r="D9224" s="64">
        <v>45884</v>
      </c>
      <c r="E922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5" spans="1:5" x14ac:dyDescent="0.45">
      <c r="A9225" s="61" t="s">
        <v>402</v>
      </c>
      <c r="B9225" s="62" t="s">
        <v>95</v>
      </c>
      <c r="C9225" s="63">
        <v>1024.08</v>
      </c>
      <c r="D9225" s="64">
        <v>45961</v>
      </c>
      <c r="E922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26" spans="1:5" x14ac:dyDescent="0.45">
      <c r="A9226" s="61" t="s">
        <v>403</v>
      </c>
      <c r="B9226" s="62" t="s">
        <v>47</v>
      </c>
      <c r="C9226" s="63">
        <v>44065.599999999999</v>
      </c>
      <c r="D9226" s="64">
        <v>45519</v>
      </c>
      <c r="E922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27" spans="1:5" x14ac:dyDescent="0.45">
      <c r="A9227" s="61" t="s">
        <v>403</v>
      </c>
      <c r="B9227" s="62" t="s">
        <v>48</v>
      </c>
      <c r="C9227" s="63">
        <v>11995.44</v>
      </c>
      <c r="D9227" s="64">
        <v>45519</v>
      </c>
      <c r="E922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28" spans="1:5" x14ac:dyDescent="0.45">
      <c r="A9228" s="61" t="s">
        <v>403</v>
      </c>
      <c r="B9228" s="62" t="s">
        <v>49</v>
      </c>
      <c r="C9228" s="63">
        <v>42613</v>
      </c>
      <c r="D9228" s="64">
        <v>45519</v>
      </c>
      <c r="E922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29" spans="1:5" x14ac:dyDescent="0.45">
      <c r="A9229" s="61" t="s">
        <v>403</v>
      </c>
      <c r="B9229" s="62" t="s">
        <v>50</v>
      </c>
      <c r="C9229" s="63">
        <v>11600.02</v>
      </c>
      <c r="D9229" s="64">
        <v>45519</v>
      </c>
      <c r="E922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0" spans="1:5" x14ac:dyDescent="0.45">
      <c r="A9230" s="61" t="s">
        <v>403</v>
      </c>
      <c r="B9230" s="62" t="s">
        <v>51</v>
      </c>
      <c r="C9230" s="63">
        <v>42613</v>
      </c>
      <c r="D9230" s="64">
        <v>45877</v>
      </c>
      <c r="E923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31" spans="1:5" x14ac:dyDescent="0.45">
      <c r="A9231" s="61" t="s">
        <v>403</v>
      </c>
      <c r="B9231" s="62" t="s">
        <v>52</v>
      </c>
      <c r="C9231" s="63">
        <v>11600.02</v>
      </c>
      <c r="D9231" s="64">
        <v>45877</v>
      </c>
      <c r="E923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32" spans="1:5" x14ac:dyDescent="0.45">
      <c r="A9232" s="61" t="s">
        <v>403</v>
      </c>
      <c r="B9232" s="62" t="s">
        <v>53</v>
      </c>
      <c r="C9232" s="63">
        <v>50367.67</v>
      </c>
      <c r="D9232" s="64">
        <v>45519</v>
      </c>
      <c r="E923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3" spans="1:5" x14ac:dyDescent="0.45">
      <c r="A9233" s="61" t="s">
        <v>403</v>
      </c>
      <c r="B9233" s="62" t="s">
        <v>54</v>
      </c>
      <c r="C9233" s="63">
        <v>13203.36</v>
      </c>
      <c r="D9233" s="64">
        <v>45519</v>
      </c>
      <c r="E923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4" spans="1:5" x14ac:dyDescent="0.45">
      <c r="A9234" s="61" t="s">
        <v>403</v>
      </c>
      <c r="B9234" s="62" t="s">
        <v>55</v>
      </c>
      <c r="C9234" s="63">
        <v>39485.31</v>
      </c>
      <c r="D9234" s="64">
        <v>45519</v>
      </c>
      <c r="E923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5" spans="1:5" x14ac:dyDescent="0.45">
      <c r="A9235" s="61" t="s">
        <v>403</v>
      </c>
      <c r="B9235" s="62" t="s">
        <v>56</v>
      </c>
      <c r="C9235" s="63">
        <v>10350.66</v>
      </c>
      <c r="D9235" s="64">
        <v>45519</v>
      </c>
      <c r="E923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36" spans="1:5" x14ac:dyDescent="0.45">
      <c r="A9236" s="61" t="s">
        <v>403</v>
      </c>
      <c r="B9236" s="62" t="s">
        <v>57</v>
      </c>
      <c r="C9236" s="63">
        <v>78908.05</v>
      </c>
      <c r="D9236" s="64">
        <v>45877</v>
      </c>
      <c r="E923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37" spans="1:5" x14ac:dyDescent="0.45">
      <c r="A9237" s="61" t="s">
        <v>403</v>
      </c>
      <c r="B9237" s="62" t="s">
        <v>58</v>
      </c>
      <c r="C9237" s="63">
        <v>20684.919999999998</v>
      </c>
      <c r="D9237" s="64">
        <v>45877</v>
      </c>
      <c r="E923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38" spans="1:5" x14ac:dyDescent="0.45">
      <c r="A9238" s="61" t="s">
        <v>403</v>
      </c>
      <c r="B9238" s="62" t="s">
        <v>40</v>
      </c>
      <c r="C9238" s="63">
        <v>117871.05</v>
      </c>
      <c r="D9238" s="64">
        <v>44880</v>
      </c>
      <c r="E923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39" spans="1:5" x14ac:dyDescent="0.45">
      <c r="A9239" s="61" t="s">
        <v>403</v>
      </c>
      <c r="B9239" s="62" t="s">
        <v>59</v>
      </c>
      <c r="C9239" s="63">
        <v>26435.57</v>
      </c>
      <c r="D9239" s="64">
        <v>44880</v>
      </c>
      <c r="E923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40" spans="1:5" x14ac:dyDescent="0.45">
      <c r="A9240" s="61" t="s">
        <v>403</v>
      </c>
      <c r="B9240" s="62" t="s">
        <v>41</v>
      </c>
      <c r="C9240" s="63">
        <v>123876.73</v>
      </c>
      <c r="D9240" s="64">
        <v>44925</v>
      </c>
      <c r="E924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41" spans="1:5" x14ac:dyDescent="0.45">
      <c r="A9241" s="61" t="s">
        <v>403</v>
      </c>
      <c r="B9241" s="62" t="s">
        <v>60</v>
      </c>
      <c r="C9241" s="63">
        <v>27782.5</v>
      </c>
      <c r="D9241" s="64">
        <v>44925</v>
      </c>
      <c r="E924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42" spans="1:5" x14ac:dyDescent="0.45">
      <c r="A9242" s="61" t="s">
        <v>403</v>
      </c>
      <c r="B9242" s="62" t="s">
        <v>42</v>
      </c>
      <c r="C9242" s="63">
        <v>104387.97</v>
      </c>
      <c r="D9242" s="64">
        <v>45140</v>
      </c>
      <c r="E924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43" spans="1:5" x14ac:dyDescent="0.45">
      <c r="A9243" s="61" t="s">
        <v>403</v>
      </c>
      <c r="B9243" s="62" t="s">
        <v>61</v>
      </c>
      <c r="C9243" s="63">
        <v>23411.64</v>
      </c>
      <c r="D9243" s="64">
        <v>45140</v>
      </c>
      <c r="E924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44" spans="1:5" x14ac:dyDescent="0.45">
      <c r="A9244" s="61" t="s">
        <v>403</v>
      </c>
      <c r="B9244" s="62" t="s">
        <v>43</v>
      </c>
      <c r="C9244" s="63">
        <v>132033.09</v>
      </c>
      <c r="D9244" s="64">
        <v>45504</v>
      </c>
      <c r="E924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45" spans="1:5" x14ac:dyDescent="0.45">
      <c r="A9245" s="61" t="s">
        <v>403</v>
      </c>
      <c r="B9245" s="62" t="s">
        <v>62</v>
      </c>
      <c r="C9245" s="63">
        <v>40743.11</v>
      </c>
      <c r="D9245" s="64">
        <v>45504</v>
      </c>
      <c r="E924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46" spans="1:5" x14ac:dyDescent="0.45">
      <c r="A9246" s="61" t="s">
        <v>403</v>
      </c>
      <c r="B9246" s="62" t="s">
        <v>63</v>
      </c>
      <c r="C9246" s="63">
        <v>20176.34</v>
      </c>
      <c r="D9246" s="64">
        <v>45504</v>
      </c>
      <c r="E924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47" spans="1:5" x14ac:dyDescent="0.45">
      <c r="A9247" s="61" t="s">
        <v>403</v>
      </c>
      <c r="B9247" s="62" t="s">
        <v>44</v>
      </c>
      <c r="C9247" s="63">
        <v>132033.09</v>
      </c>
      <c r="D9247" s="64">
        <v>45877</v>
      </c>
      <c r="E924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48" spans="1:5" x14ac:dyDescent="0.45">
      <c r="A9248" s="61" t="s">
        <v>403</v>
      </c>
      <c r="B9248" s="62" t="s">
        <v>64</v>
      </c>
      <c r="C9248" s="63">
        <v>29611.759999999998</v>
      </c>
      <c r="D9248" s="64">
        <v>45877</v>
      </c>
      <c r="E924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49" spans="1:5" x14ac:dyDescent="0.45">
      <c r="A9249" s="61" t="s">
        <v>403</v>
      </c>
      <c r="B9249" s="62" t="s">
        <v>45</v>
      </c>
      <c r="C9249" s="63">
        <v>58642.6</v>
      </c>
      <c r="D9249" s="64">
        <v>45412</v>
      </c>
      <c r="E924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50" spans="1:5" x14ac:dyDescent="0.45">
      <c r="A9250" s="61" t="s">
        <v>403</v>
      </c>
      <c r="B9250" s="62" t="s">
        <v>65</v>
      </c>
      <c r="C9250" s="63">
        <v>13152.09</v>
      </c>
      <c r="D9250" s="64">
        <v>45412</v>
      </c>
      <c r="E925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51" spans="1:5" x14ac:dyDescent="0.45">
      <c r="A9251" s="61" t="s">
        <v>403</v>
      </c>
      <c r="B9251" s="62" t="s">
        <v>66</v>
      </c>
      <c r="C9251" s="63">
        <v>41962.85</v>
      </c>
      <c r="D9251" s="64">
        <v>44985</v>
      </c>
      <c r="E925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2" spans="1:5" x14ac:dyDescent="0.45">
      <c r="A9252" s="61" t="s">
        <v>403</v>
      </c>
      <c r="B9252" s="62" t="s">
        <v>67</v>
      </c>
      <c r="C9252" s="63">
        <v>9411.23</v>
      </c>
      <c r="D9252" s="64">
        <v>44985</v>
      </c>
      <c r="E925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3" spans="1:5" x14ac:dyDescent="0.45">
      <c r="A9253" s="61" t="s">
        <v>403</v>
      </c>
      <c r="B9253" s="62" t="s">
        <v>68</v>
      </c>
      <c r="C9253" s="63">
        <v>97900.18</v>
      </c>
      <c r="D9253" s="64">
        <v>44985</v>
      </c>
      <c r="E925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4" spans="1:5" x14ac:dyDescent="0.45">
      <c r="A9254" s="61" t="s">
        <v>403</v>
      </c>
      <c r="B9254" s="62" t="s">
        <v>69</v>
      </c>
      <c r="C9254" s="63">
        <v>21956.6</v>
      </c>
      <c r="D9254" s="64">
        <v>44985</v>
      </c>
      <c r="E925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5" spans="1:5" x14ac:dyDescent="0.45">
      <c r="A9255" s="61" t="s">
        <v>403</v>
      </c>
      <c r="B9255" s="62" t="s">
        <v>70</v>
      </c>
      <c r="C9255" s="63">
        <v>77166.75</v>
      </c>
      <c r="D9255" s="64">
        <v>45127</v>
      </c>
      <c r="E925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6" spans="1:5" x14ac:dyDescent="0.45">
      <c r="A9256" s="61" t="s">
        <v>403</v>
      </c>
      <c r="B9256" s="62" t="s">
        <v>71</v>
      </c>
      <c r="C9256" s="63">
        <v>16519.16</v>
      </c>
      <c r="D9256" s="64">
        <v>45127</v>
      </c>
      <c r="E925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57" spans="1:5" x14ac:dyDescent="0.45">
      <c r="A9257" s="61" t="s">
        <v>403</v>
      </c>
      <c r="B9257" s="62" t="s">
        <v>72</v>
      </c>
      <c r="C9257" s="63">
        <v>120910.29</v>
      </c>
      <c r="D9257" s="64">
        <v>45488</v>
      </c>
      <c r="E925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58" spans="1:5" x14ac:dyDescent="0.45">
      <c r="A9258" s="61" t="s">
        <v>403</v>
      </c>
      <c r="B9258" s="62" t="s">
        <v>73</v>
      </c>
      <c r="C9258" s="63">
        <v>25883.38</v>
      </c>
      <c r="D9258" s="64">
        <v>45488</v>
      </c>
      <c r="E925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59" spans="1:5" x14ac:dyDescent="0.45">
      <c r="A9259" s="61" t="s">
        <v>403</v>
      </c>
      <c r="B9259" s="62" t="s">
        <v>74</v>
      </c>
      <c r="C9259" s="63">
        <v>133783.28</v>
      </c>
      <c r="D9259" s="64">
        <v>45853</v>
      </c>
      <c r="E925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0" spans="1:5" x14ac:dyDescent="0.45">
      <c r="A9260" s="61" t="s">
        <v>403</v>
      </c>
      <c r="B9260" s="62" t="s">
        <v>75</v>
      </c>
      <c r="C9260" s="63">
        <v>28639.11</v>
      </c>
      <c r="D9260" s="64">
        <v>45853</v>
      </c>
      <c r="E926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1" spans="1:5" x14ac:dyDescent="0.45">
      <c r="A9261" s="61" t="s">
        <v>403</v>
      </c>
      <c r="B9261" s="62" t="s">
        <v>76</v>
      </c>
      <c r="C9261" s="63">
        <v>16656.080000000002</v>
      </c>
      <c r="D9261" s="64">
        <v>45853</v>
      </c>
      <c r="E926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2" spans="1:5" x14ac:dyDescent="0.45">
      <c r="A9262" s="61" t="s">
        <v>403</v>
      </c>
      <c r="B9262" s="62" t="s">
        <v>77</v>
      </c>
      <c r="C9262" s="63">
        <v>4366.22</v>
      </c>
      <c r="D9262" s="64">
        <v>45853</v>
      </c>
      <c r="E926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3" spans="1:5" x14ac:dyDescent="0.45">
      <c r="A9263" s="61" t="s">
        <v>403</v>
      </c>
      <c r="B9263" s="62" t="s">
        <v>78</v>
      </c>
      <c r="C9263" s="63">
        <v>15845.02</v>
      </c>
      <c r="D9263" s="64">
        <v>45853</v>
      </c>
      <c r="E926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4" spans="1:5" x14ac:dyDescent="0.45">
      <c r="A9264" s="61" t="s">
        <v>403</v>
      </c>
      <c r="B9264" s="62" t="s">
        <v>79</v>
      </c>
      <c r="C9264" s="63">
        <v>4153.6099999999997</v>
      </c>
      <c r="D9264" s="64">
        <v>45853</v>
      </c>
      <c r="E926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5" spans="1:5" x14ac:dyDescent="0.45">
      <c r="A9265" s="61" t="s">
        <v>403</v>
      </c>
      <c r="B9265" s="62" t="s">
        <v>80</v>
      </c>
      <c r="C9265" s="63">
        <v>42171.3</v>
      </c>
      <c r="D9265" s="64">
        <v>45541</v>
      </c>
      <c r="E926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6" spans="1:5" x14ac:dyDescent="0.45">
      <c r="A9266" s="61" t="s">
        <v>403</v>
      </c>
      <c r="B9266" s="62" t="s">
        <v>81</v>
      </c>
      <c r="C9266" s="63">
        <v>40027.160000000003</v>
      </c>
      <c r="D9266" s="64">
        <v>45519</v>
      </c>
      <c r="E926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7" spans="1:5" x14ac:dyDescent="0.45">
      <c r="A9267" s="61" t="s">
        <v>403</v>
      </c>
      <c r="B9267" s="62" t="s">
        <v>82</v>
      </c>
      <c r="C9267" s="63">
        <v>10896.11</v>
      </c>
      <c r="D9267" s="64">
        <v>45519</v>
      </c>
      <c r="E926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8" spans="1:5" x14ac:dyDescent="0.45">
      <c r="A9268" s="61" t="s">
        <v>403</v>
      </c>
      <c r="B9268" s="62" t="s">
        <v>83</v>
      </c>
      <c r="C9268" s="63">
        <v>38807.25</v>
      </c>
      <c r="D9268" s="64">
        <v>45519</v>
      </c>
      <c r="E926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69" spans="1:5" x14ac:dyDescent="0.45">
      <c r="A9269" s="61" t="s">
        <v>403</v>
      </c>
      <c r="B9269" s="62" t="s">
        <v>84</v>
      </c>
      <c r="C9269" s="63">
        <v>10564.03</v>
      </c>
      <c r="D9269" s="64">
        <v>45519</v>
      </c>
      <c r="E926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0" spans="1:5" x14ac:dyDescent="0.45">
      <c r="A9270" s="61" t="s">
        <v>403</v>
      </c>
      <c r="B9270" s="62" t="s">
        <v>85</v>
      </c>
      <c r="C9270" s="63">
        <v>38807.25</v>
      </c>
      <c r="D9270" s="64">
        <v>45877</v>
      </c>
      <c r="E927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71" spans="1:5" x14ac:dyDescent="0.45">
      <c r="A9271" s="61" t="s">
        <v>403</v>
      </c>
      <c r="B9271" s="62" t="s">
        <v>86</v>
      </c>
      <c r="C9271" s="63">
        <v>10564.03</v>
      </c>
      <c r="D9271" s="64">
        <v>45877</v>
      </c>
      <c r="E927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72" spans="1:5" x14ac:dyDescent="0.45">
      <c r="A9272" s="61" t="s">
        <v>403</v>
      </c>
      <c r="B9272" s="62" t="s">
        <v>87</v>
      </c>
      <c r="C9272" s="63">
        <v>59092.84</v>
      </c>
      <c r="D9272" s="64">
        <v>45519</v>
      </c>
      <c r="E927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3" spans="1:5" x14ac:dyDescent="0.45">
      <c r="A9273" s="61" t="s">
        <v>403</v>
      </c>
      <c r="B9273" s="62" t="s">
        <v>88</v>
      </c>
      <c r="C9273" s="63">
        <v>15490.57</v>
      </c>
      <c r="D9273" s="64">
        <v>45519</v>
      </c>
      <c r="E927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4" spans="1:5" x14ac:dyDescent="0.45">
      <c r="A9274" s="61" t="s">
        <v>403</v>
      </c>
      <c r="B9274" s="62" t="s">
        <v>89</v>
      </c>
      <c r="C9274" s="63">
        <v>39005.22</v>
      </c>
      <c r="D9274" s="64">
        <v>45519</v>
      </c>
      <c r="E927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5" spans="1:5" x14ac:dyDescent="0.45">
      <c r="A9275" s="61" t="s">
        <v>403</v>
      </c>
      <c r="B9275" s="62" t="s">
        <v>90</v>
      </c>
      <c r="C9275" s="63">
        <v>10224.81</v>
      </c>
      <c r="D9275" s="64">
        <v>45519</v>
      </c>
      <c r="E927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6" spans="1:5" x14ac:dyDescent="0.45">
      <c r="A9276" s="61" t="s">
        <v>403</v>
      </c>
      <c r="B9276" s="62" t="s">
        <v>91</v>
      </c>
      <c r="C9276" s="63">
        <v>39005.22</v>
      </c>
      <c r="D9276" s="64">
        <v>45762</v>
      </c>
      <c r="E927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7" spans="1:5" x14ac:dyDescent="0.45">
      <c r="A9277" s="61" t="s">
        <v>403</v>
      </c>
      <c r="B9277" s="62" t="s">
        <v>92</v>
      </c>
      <c r="C9277" s="63">
        <v>10224.81</v>
      </c>
      <c r="D9277" s="64">
        <v>45762</v>
      </c>
      <c r="E927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8" spans="1:5" x14ac:dyDescent="0.45">
      <c r="A9278" s="61" t="s">
        <v>403</v>
      </c>
      <c r="B9278" s="62" t="s">
        <v>93</v>
      </c>
      <c r="C9278" s="63">
        <v>370922.75</v>
      </c>
      <c r="D9278" s="64">
        <v>45519</v>
      </c>
      <c r="E927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79" spans="1:5" x14ac:dyDescent="0.45">
      <c r="A9279" s="61" t="s">
        <v>403</v>
      </c>
      <c r="B9279" s="62" t="s">
        <v>94</v>
      </c>
      <c r="C9279" s="63">
        <v>97233.51</v>
      </c>
      <c r="D9279" s="64">
        <v>45519</v>
      </c>
      <c r="E927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80" spans="1:5" x14ac:dyDescent="0.45">
      <c r="A9280" s="61" t="s">
        <v>403</v>
      </c>
      <c r="B9280" s="62" t="s">
        <v>95</v>
      </c>
      <c r="C9280" s="63">
        <v>4985.5200000000004</v>
      </c>
      <c r="D9280" s="64">
        <v>45961</v>
      </c>
      <c r="E928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81" spans="1:5" x14ac:dyDescent="0.45">
      <c r="A9281" s="61" t="s">
        <v>403</v>
      </c>
      <c r="B9281" s="62" t="s">
        <v>96</v>
      </c>
      <c r="C9281" s="63">
        <v>1306.9000000000001</v>
      </c>
      <c r="D9281" s="64">
        <v>45961</v>
      </c>
      <c r="E928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82" spans="1:5" x14ac:dyDescent="0.45">
      <c r="A9282" s="61" t="s">
        <v>404</v>
      </c>
      <c r="B9282" s="62" t="s">
        <v>47</v>
      </c>
      <c r="C9282" s="63">
        <v>3217.86</v>
      </c>
      <c r="D9282" s="64">
        <v>45519</v>
      </c>
      <c r="E928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83" spans="1:5" x14ac:dyDescent="0.45">
      <c r="A9283" s="61" t="s">
        <v>404</v>
      </c>
      <c r="B9283" s="62" t="s">
        <v>49</v>
      </c>
      <c r="C9283" s="63">
        <v>3111.78</v>
      </c>
      <c r="D9283" s="64">
        <v>45519</v>
      </c>
      <c r="E928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84" spans="1:5" x14ac:dyDescent="0.45">
      <c r="A9284" s="61" t="s">
        <v>404</v>
      </c>
      <c r="B9284" s="62" t="s">
        <v>51</v>
      </c>
      <c r="C9284" s="63">
        <v>3111.78</v>
      </c>
      <c r="D9284" s="64">
        <v>45877</v>
      </c>
      <c r="E928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85" spans="1:5" x14ac:dyDescent="0.45">
      <c r="A9285" s="61" t="s">
        <v>404</v>
      </c>
      <c r="B9285" s="62" t="s">
        <v>53</v>
      </c>
      <c r="C9285" s="63">
        <v>3678.06</v>
      </c>
      <c r="D9285" s="64">
        <v>45519</v>
      </c>
      <c r="E928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86" spans="1:5" x14ac:dyDescent="0.45">
      <c r="A9286" s="61" t="s">
        <v>404</v>
      </c>
      <c r="B9286" s="62" t="s">
        <v>55</v>
      </c>
      <c r="C9286" s="63">
        <v>2883.38</v>
      </c>
      <c r="D9286" s="64">
        <v>45519</v>
      </c>
      <c r="E928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87" spans="1:5" x14ac:dyDescent="0.45">
      <c r="A9287" s="61" t="s">
        <v>404</v>
      </c>
      <c r="B9287" s="62" t="s">
        <v>57</v>
      </c>
      <c r="C9287" s="63">
        <v>5762.2</v>
      </c>
      <c r="D9287" s="64">
        <v>45877</v>
      </c>
      <c r="E928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88" spans="1:5" x14ac:dyDescent="0.45">
      <c r="A9288" s="61" t="s">
        <v>404</v>
      </c>
      <c r="B9288" s="62" t="s">
        <v>40</v>
      </c>
      <c r="C9288" s="63">
        <v>8607.44</v>
      </c>
      <c r="D9288" s="64">
        <v>44880</v>
      </c>
      <c r="E928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89" spans="1:5" x14ac:dyDescent="0.45">
      <c r="A9289" s="61" t="s">
        <v>404</v>
      </c>
      <c r="B9289" s="62" t="s">
        <v>41</v>
      </c>
      <c r="C9289" s="63">
        <v>9046</v>
      </c>
      <c r="D9289" s="64">
        <v>44925</v>
      </c>
      <c r="E928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90" spans="1:5" x14ac:dyDescent="0.45">
      <c r="A9290" s="61" t="s">
        <v>404</v>
      </c>
      <c r="B9290" s="62" t="s">
        <v>42</v>
      </c>
      <c r="C9290" s="63">
        <v>7622.85</v>
      </c>
      <c r="D9290" s="64">
        <v>45139</v>
      </c>
      <c r="E929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91" spans="1:5" x14ac:dyDescent="0.45">
      <c r="A9291" s="61" t="s">
        <v>404</v>
      </c>
      <c r="B9291" s="62" t="s">
        <v>43</v>
      </c>
      <c r="C9291" s="63">
        <v>9641.61</v>
      </c>
      <c r="D9291" s="64">
        <v>45504</v>
      </c>
      <c r="E929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92" spans="1:5" x14ac:dyDescent="0.45">
      <c r="A9292" s="61" t="s">
        <v>404</v>
      </c>
      <c r="B9292" s="62" t="s">
        <v>44</v>
      </c>
      <c r="C9292" s="63">
        <v>9641.61</v>
      </c>
      <c r="D9292" s="64">
        <v>45877</v>
      </c>
      <c r="E929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293" spans="1:5" x14ac:dyDescent="0.45">
      <c r="A9293" s="61" t="s">
        <v>404</v>
      </c>
      <c r="B9293" s="62" t="s">
        <v>45</v>
      </c>
      <c r="C9293" s="63">
        <v>4282.33</v>
      </c>
      <c r="D9293" s="64">
        <v>45412</v>
      </c>
      <c r="E929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94" spans="1:5" x14ac:dyDescent="0.45">
      <c r="A9294" s="61" t="s">
        <v>404</v>
      </c>
      <c r="B9294" s="62" t="s">
        <v>66</v>
      </c>
      <c r="C9294" s="63">
        <v>3064.3</v>
      </c>
      <c r="D9294" s="64">
        <v>44985</v>
      </c>
      <c r="E929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95" spans="1:5" x14ac:dyDescent="0.45">
      <c r="A9295" s="61" t="s">
        <v>404</v>
      </c>
      <c r="B9295" s="62" t="s">
        <v>68</v>
      </c>
      <c r="C9295" s="63">
        <v>7149.08</v>
      </c>
      <c r="D9295" s="64">
        <v>44985</v>
      </c>
      <c r="E929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96" spans="1:5" x14ac:dyDescent="0.45">
      <c r="A9296" s="61" t="s">
        <v>404</v>
      </c>
      <c r="B9296" s="62" t="s">
        <v>70</v>
      </c>
      <c r="C9296" s="63">
        <v>5378.65</v>
      </c>
      <c r="D9296" s="64">
        <v>45127</v>
      </c>
      <c r="E929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2022-23</v>
      </c>
    </row>
    <row r="9297" spans="1:5" x14ac:dyDescent="0.45">
      <c r="A9297" s="61" t="s">
        <v>404</v>
      </c>
      <c r="B9297" s="62" t="s">
        <v>72</v>
      </c>
      <c r="C9297" s="63">
        <v>8427.64</v>
      </c>
      <c r="D9297" s="64">
        <v>45488</v>
      </c>
      <c r="E929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2023-24</v>
      </c>
    </row>
    <row r="9298" spans="1:5" x14ac:dyDescent="0.45">
      <c r="A9298" s="61" t="s">
        <v>404</v>
      </c>
      <c r="B9298" s="62" t="s">
        <v>74</v>
      </c>
      <c r="C9298" s="63">
        <v>9324.91</v>
      </c>
      <c r="D9298" s="64">
        <v>45853</v>
      </c>
      <c r="E929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299" spans="1:5" x14ac:dyDescent="0.45">
      <c r="A9299" s="61" t="s">
        <v>404</v>
      </c>
      <c r="B9299" s="62" t="s">
        <v>76</v>
      </c>
      <c r="C9299" s="63">
        <v>1216.3</v>
      </c>
      <c r="D9299" s="64">
        <v>45853</v>
      </c>
      <c r="E929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0" spans="1:5" x14ac:dyDescent="0.45">
      <c r="A9300" s="61" t="s">
        <v>404</v>
      </c>
      <c r="B9300" s="62" t="s">
        <v>78</v>
      </c>
      <c r="C9300" s="63">
        <v>1157.07</v>
      </c>
      <c r="D9300" s="64">
        <v>45853</v>
      </c>
      <c r="E9300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1" spans="1:5" x14ac:dyDescent="0.45">
      <c r="A9301" s="61" t="s">
        <v>404</v>
      </c>
      <c r="B9301" s="62" t="s">
        <v>80</v>
      </c>
      <c r="C9301" s="63">
        <v>2322.9499999999998</v>
      </c>
      <c r="D9301" s="64">
        <v>45546</v>
      </c>
      <c r="E9301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2" spans="1:5" x14ac:dyDescent="0.45">
      <c r="A9302" s="61" t="s">
        <v>404</v>
      </c>
      <c r="B9302" s="62" t="s">
        <v>81</v>
      </c>
      <c r="C9302" s="63">
        <v>2922.95</v>
      </c>
      <c r="D9302" s="64">
        <v>45519</v>
      </c>
      <c r="E9302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3" spans="1:5" x14ac:dyDescent="0.45">
      <c r="A9303" s="61" t="s">
        <v>404</v>
      </c>
      <c r="B9303" s="62" t="s">
        <v>83</v>
      </c>
      <c r="C9303" s="63">
        <v>2833.87</v>
      </c>
      <c r="D9303" s="64">
        <v>45519</v>
      </c>
      <c r="E9303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4" spans="1:5" x14ac:dyDescent="0.45">
      <c r="A9304" s="61" t="s">
        <v>404</v>
      </c>
      <c r="B9304" s="62" t="s">
        <v>85</v>
      </c>
      <c r="C9304" s="63">
        <v>2833.87</v>
      </c>
      <c r="D9304" s="64">
        <v>45877</v>
      </c>
      <c r="E9304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305" spans="1:5" x14ac:dyDescent="0.45">
      <c r="A9305" s="61" t="s">
        <v>404</v>
      </c>
      <c r="B9305" s="62" t="s">
        <v>87</v>
      </c>
      <c r="C9305" s="63">
        <v>4315.21</v>
      </c>
      <c r="D9305" s="64">
        <v>45519</v>
      </c>
      <c r="E9305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6" spans="1:5" x14ac:dyDescent="0.45">
      <c r="A9306" s="61" t="s">
        <v>404</v>
      </c>
      <c r="B9306" s="62" t="s">
        <v>89</v>
      </c>
      <c r="C9306" s="63">
        <v>2848.33</v>
      </c>
      <c r="D9306" s="64">
        <v>45519</v>
      </c>
      <c r="E9306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7" spans="1:5" x14ac:dyDescent="0.45">
      <c r="A9307" s="61" t="s">
        <v>404</v>
      </c>
      <c r="B9307" s="62" t="s">
        <v>91</v>
      </c>
      <c r="C9307" s="63">
        <v>2848.33</v>
      </c>
      <c r="D9307" s="64">
        <v>45762</v>
      </c>
      <c r="E9307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8" spans="1:5" x14ac:dyDescent="0.45">
      <c r="A9308" s="61" t="s">
        <v>404</v>
      </c>
      <c r="B9308" s="62" t="s">
        <v>93</v>
      </c>
      <c r="C9308" s="63">
        <v>27086.34</v>
      </c>
      <c r="D9308" s="64">
        <v>45519</v>
      </c>
      <c r="E9308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2024-25</v>
      </c>
    </row>
    <row r="9309" spans="1:5" x14ac:dyDescent="0.45">
      <c r="A9309" s="61" t="s">
        <v>404</v>
      </c>
      <c r="B9309" s="62" t="s">
        <v>95</v>
      </c>
      <c r="C9309" s="63">
        <v>364.06</v>
      </c>
      <c r="D9309" s="64">
        <v>45961</v>
      </c>
      <c r="E9309" s="6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2025-26</v>
      </c>
    </row>
    <row r="9310" spans="1:5" x14ac:dyDescent="0.45">
      <c r="A9310" s="2"/>
      <c r="B9310" s="4"/>
      <c r="C9310" s="3"/>
      <c r="D9310" s="9"/>
      <c r="E931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1" spans="1:5" x14ac:dyDescent="0.45">
      <c r="A9311" s="2"/>
      <c r="B9311" s="4"/>
      <c r="C9311" s="3"/>
      <c r="D9311" s="9"/>
      <c r="E931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2" spans="1:5" x14ac:dyDescent="0.45">
      <c r="A9312" s="2"/>
      <c r="B9312" s="4"/>
      <c r="C9312" s="3"/>
      <c r="D9312" s="9"/>
      <c r="E931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3" spans="1:5" x14ac:dyDescent="0.45">
      <c r="A9313" s="2"/>
      <c r="B9313" s="4"/>
      <c r="C9313" s="3"/>
      <c r="D9313" s="9"/>
      <c r="E931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4" spans="1:5" x14ac:dyDescent="0.45">
      <c r="A9314" s="2"/>
      <c r="B9314" s="4"/>
      <c r="C9314" s="3"/>
      <c r="D9314" s="9"/>
      <c r="E931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5" spans="1:5" x14ac:dyDescent="0.45">
      <c r="A9315" s="2"/>
      <c r="B9315" s="4"/>
      <c r="C9315" s="3"/>
      <c r="D9315" s="9"/>
      <c r="E931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6" spans="1:5" x14ac:dyDescent="0.45">
      <c r="A9316" s="2"/>
      <c r="B9316" s="4"/>
      <c r="C9316" s="3"/>
      <c r="D9316" s="9"/>
      <c r="E931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7" spans="1:5" x14ac:dyDescent="0.45">
      <c r="A9317" s="2"/>
      <c r="B9317" s="4"/>
      <c r="C9317" s="3"/>
      <c r="D9317" s="9"/>
      <c r="E931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8" spans="1:5" x14ac:dyDescent="0.45">
      <c r="A9318" s="2"/>
      <c r="B9318" s="4"/>
      <c r="C9318" s="3"/>
      <c r="D9318" s="9"/>
      <c r="E931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19" spans="1:5" x14ac:dyDescent="0.45">
      <c r="A9319" s="2"/>
      <c r="B9319" s="4"/>
      <c r="C9319" s="3"/>
      <c r="D9319" s="9"/>
      <c r="E931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0" spans="1:5" x14ac:dyDescent="0.45">
      <c r="A9320" s="2"/>
      <c r="B9320" s="4"/>
      <c r="C9320" s="3"/>
      <c r="D9320" s="9"/>
      <c r="E932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1" spans="1:5" x14ac:dyDescent="0.45">
      <c r="A9321" s="2"/>
      <c r="B9321" s="4"/>
      <c r="C9321" s="3"/>
      <c r="D9321" s="9"/>
      <c r="E932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2" spans="1:5" x14ac:dyDescent="0.45">
      <c r="A9322" s="2"/>
      <c r="B9322" s="4"/>
      <c r="C9322" s="3"/>
      <c r="D9322" s="9"/>
      <c r="E932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3" spans="1:5" x14ac:dyDescent="0.45">
      <c r="A9323" s="2"/>
      <c r="B9323" s="4"/>
      <c r="C9323" s="3"/>
      <c r="D9323" s="9"/>
      <c r="E932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4" spans="1:5" x14ac:dyDescent="0.45">
      <c r="A9324" s="2"/>
      <c r="B9324" s="4"/>
      <c r="C9324" s="3"/>
      <c r="D9324" s="9"/>
      <c r="E932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5" spans="1:5" x14ac:dyDescent="0.45">
      <c r="A9325" s="2"/>
      <c r="B9325" s="4"/>
      <c r="C9325" s="3"/>
      <c r="D9325" s="9"/>
      <c r="E932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6" spans="1:5" x14ac:dyDescent="0.45">
      <c r="A9326" s="2"/>
      <c r="B9326" s="4"/>
      <c r="C9326" s="3"/>
      <c r="D9326" s="9"/>
      <c r="E932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7" spans="1:5" x14ac:dyDescent="0.45">
      <c r="A9327" s="2"/>
      <c r="B9327" s="4"/>
      <c r="C9327" s="3"/>
      <c r="D9327" s="9"/>
      <c r="E932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8" spans="1:5" x14ac:dyDescent="0.45">
      <c r="A9328" s="2"/>
      <c r="B9328" s="4"/>
      <c r="C9328" s="3"/>
      <c r="D9328" s="9"/>
      <c r="E932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29" spans="1:5" x14ac:dyDescent="0.45">
      <c r="A9329" s="2"/>
      <c r="B9329" s="4"/>
      <c r="C9329" s="3"/>
      <c r="D9329" s="9"/>
      <c r="E932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0" spans="1:5" x14ac:dyDescent="0.45">
      <c r="A9330" s="2"/>
      <c r="B9330" s="4"/>
      <c r="C9330" s="3"/>
      <c r="D9330" s="9"/>
      <c r="E933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1" spans="1:5" x14ac:dyDescent="0.45">
      <c r="A9331" s="2"/>
      <c r="B9331" s="4"/>
      <c r="C9331" s="3"/>
      <c r="D9331" s="9"/>
      <c r="E933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2" spans="1:5" x14ac:dyDescent="0.45">
      <c r="A9332" s="2"/>
      <c r="B9332" s="4"/>
      <c r="C9332" s="3"/>
      <c r="D9332" s="9"/>
      <c r="E933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3" spans="1:5" x14ac:dyDescent="0.45">
      <c r="A9333" s="2"/>
      <c r="B9333" s="4"/>
      <c r="C9333" s="3"/>
      <c r="D9333" s="9"/>
      <c r="E933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4" spans="1:5" x14ac:dyDescent="0.45">
      <c r="A9334" s="2"/>
      <c r="B9334" s="4"/>
      <c r="C9334" s="3"/>
      <c r="D9334" s="9"/>
      <c r="E933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5" spans="1:5" x14ac:dyDescent="0.45">
      <c r="A9335" s="2"/>
      <c r="B9335" s="4"/>
      <c r="C9335" s="3"/>
      <c r="D9335" s="9"/>
      <c r="E933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6" spans="1:5" x14ac:dyDescent="0.45">
      <c r="A9336" s="2"/>
      <c r="B9336" s="4"/>
      <c r="C9336" s="3"/>
      <c r="D9336" s="9"/>
      <c r="E933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7" spans="1:5" x14ac:dyDescent="0.45">
      <c r="A9337" s="2"/>
      <c r="B9337" s="4"/>
      <c r="C9337" s="3"/>
      <c r="D9337" s="9"/>
      <c r="E933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8" spans="1:5" x14ac:dyDescent="0.45">
      <c r="A9338" s="2"/>
      <c r="B9338" s="4"/>
      <c r="C9338" s="3"/>
      <c r="D9338" s="9"/>
      <c r="E933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39" spans="1:5" x14ac:dyDescent="0.45">
      <c r="A9339" s="2"/>
      <c r="B9339" s="4"/>
      <c r="C9339" s="3"/>
      <c r="D9339" s="9"/>
      <c r="E933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0" spans="1:5" x14ac:dyDescent="0.45">
      <c r="A9340" s="2"/>
      <c r="B9340" s="4"/>
      <c r="C9340" s="3"/>
      <c r="D9340" s="9"/>
      <c r="E934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1" spans="1:5" x14ac:dyDescent="0.45">
      <c r="A9341" s="2"/>
      <c r="B9341" s="4"/>
      <c r="C9341" s="3"/>
      <c r="D9341" s="9"/>
      <c r="E934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2" spans="1:5" x14ac:dyDescent="0.45">
      <c r="A9342" s="2"/>
      <c r="B9342" s="4"/>
      <c r="C9342" s="3"/>
      <c r="D9342" s="9"/>
      <c r="E934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3" spans="1:5" x14ac:dyDescent="0.45">
      <c r="A9343" s="2"/>
      <c r="B9343" s="4"/>
      <c r="C9343" s="3"/>
      <c r="D9343" s="9"/>
      <c r="E934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4" spans="1:5" x14ac:dyDescent="0.45">
      <c r="A9344" s="2"/>
      <c r="B9344" s="4"/>
      <c r="C9344" s="3"/>
      <c r="D9344" s="9"/>
      <c r="E934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5" spans="1:5" x14ac:dyDescent="0.45">
      <c r="A9345" s="2"/>
      <c r="B9345" s="4"/>
      <c r="C9345" s="3"/>
      <c r="D9345" s="9"/>
      <c r="E934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6" spans="1:5" x14ac:dyDescent="0.45">
      <c r="A9346" s="2"/>
      <c r="B9346" s="4"/>
      <c r="C9346" s="3"/>
      <c r="D9346" s="9"/>
      <c r="E934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7" spans="1:5" x14ac:dyDescent="0.45">
      <c r="A9347" s="2"/>
      <c r="B9347" s="4"/>
      <c r="C9347" s="3"/>
      <c r="D9347" s="9"/>
      <c r="E934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8" spans="1:5" x14ac:dyDescent="0.45">
      <c r="A9348" s="2"/>
      <c r="B9348" s="4"/>
      <c r="C9348" s="3"/>
      <c r="D9348" s="9"/>
      <c r="E934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49" spans="1:5" x14ac:dyDescent="0.45">
      <c r="A9349" s="2"/>
      <c r="B9349" s="4"/>
      <c r="C9349" s="3"/>
      <c r="D9349" s="9"/>
      <c r="E934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0" spans="1:5" x14ac:dyDescent="0.45">
      <c r="A9350" s="2"/>
      <c r="B9350" s="4"/>
      <c r="C9350" s="3"/>
      <c r="D9350" s="9"/>
      <c r="E935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1" spans="1:5" x14ac:dyDescent="0.45">
      <c r="A9351" s="2"/>
      <c r="B9351" s="4"/>
      <c r="C9351" s="3"/>
      <c r="D9351" s="9"/>
      <c r="E935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2" spans="1:5" x14ac:dyDescent="0.45">
      <c r="A9352" s="2"/>
      <c r="B9352" s="4"/>
      <c r="C9352" s="3"/>
      <c r="D9352" s="9"/>
      <c r="E935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3" spans="1:5" x14ac:dyDescent="0.45">
      <c r="A9353" s="2"/>
      <c r="B9353" s="4"/>
      <c r="C9353" s="3"/>
      <c r="D9353" s="9"/>
      <c r="E935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4" spans="1:5" x14ac:dyDescent="0.45">
      <c r="A9354" s="2"/>
      <c r="B9354" s="4"/>
      <c r="C9354" s="3"/>
      <c r="D9354" s="9"/>
      <c r="E935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5" spans="1:5" x14ac:dyDescent="0.45">
      <c r="A9355" s="2"/>
      <c r="B9355" s="4"/>
      <c r="C9355" s="3"/>
      <c r="D9355" s="9"/>
      <c r="E935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6" spans="1:5" x14ac:dyDescent="0.45">
      <c r="A9356" s="2"/>
      <c r="B9356" s="4"/>
      <c r="C9356" s="3"/>
      <c r="D9356" s="9"/>
      <c r="E935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7" spans="1:5" x14ac:dyDescent="0.45">
      <c r="A9357" s="2"/>
      <c r="B9357" s="4"/>
      <c r="C9357" s="3"/>
      <c r="D9357" s="9"/>
      <c r="E935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8" spans="1:5" x14ac:dyDescent="0.45">
      <c r="A9358" s="2"/>
      <c r="B9358" s="4"/>
      <c r="C9358" s="3"/>
      <c r="D9358" s="9"/>
      <c r="E935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59" spans="1:5" x14ac:dyDescent="0.45">
      <c r="A9359" s="2"/>
      <c r="B9359" s="4"/>
      <c r="C9359" s="3"/>
      <c r="D9359" s="9"/>
      <c r="E935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0" spans="1:5" x14ac:dyDescent="0.45">
      <c r="A9360" s="2"/>
      <c r="B9360" s="4"/>
      <c r="C9360" s="3"/>
      <c r="D9360" s="9"/>
      <c r="E936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1" spans="1:5" x14ac:dyDescent="0.45">
      <c r="A9361" s="2"/>
      <c r="B9361" s="4"/>
      <c r="C9361" s="3"/>
      <c r="D9361" s="9"/>
      <c r="E936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2" spans="1:5" x14ac:dyDescent="0.45">
      <c r="A9362" s="2"/>
      <c r="B9362" s="4"/>
      <c r="C9362" s="3"/>
      <c r="D9362" s="9"/>
      <c r="E936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3" spans="1:5" x14ac:dyDescent="0.45">
      <c r="A9363" s="2"/>
      <c r="B9363" s="4"/>
      <c r="C9363" s="3"/>
      <c r="D9363" s="9"/>
      <c r="E936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4" spans="1:5" x14ac:dyDescent="0.45">
      <c r="A9364" s="2"/>
      <c r="B9364" s="4"/>
      <c r="C9364" s="3"/>
      <c r="D9364" s="9"/>
      <c r="E936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5" spans="1:5" x14ac:dyDescent="0.45">
      <c r="A9365" s="2"/>
      <c r="B9365" s="4"/>
      <c r="C9365" s="3"/>
      <c r="D9365" s="9"/>
      <c r="E936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6" spans="1:5" x14ac:dyDescent="0.45">
      <c r="A9366" s="2"/>
      <c r="B9366" s="4"/>
      <c r="C9366" s="3"/>
      <c r="D9366" s="9"/>
      <c r="E936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7" spans="1:5" x14ac:dyDescent="0.45">
      <c r="A9367" s="2"/>
      <c r="B9367" s="4"/>
      <c r="C9367" s="3"/>
      <c r="D9367" s="9"/>
      <c r="E936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8" spans="1:5" x14ac:dyDescent="0.45">
      <c r="A9368" s="2"/>
      <c r="B9368" s="4"/>
      <c r="C9368" s="3"/>
      <c r="D9368" s="9"/>
      <c r="E936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69" spans="1:5" x14ac:dyDescent="0.45">
      <c r="A9369" s="2"/>
      <c r="B9369" s="4"/>
      <c r="C9369" s="3"/>
      <c r="D9369" s="9"/>
      <c r="E936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0" spans="1:5" x14ac:dyDescent="0.45">
      <c r="A9370" s="2"/>
      <c r="B9370" s="4"/>
      <c r="C9370" s="3"/>
      <c r="D9370" s="9"/>
      <c r="E937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1" spans="1:5" x14ac:dyDescent="0.45">
      <c r="A9371" s="2"/>
      <c r="B9371" s="4"/>
      <c r="C9371" s="3"/>
      <c r="D9371" s="9"/>
      <c r="E937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2" spans="1:5" x14ac:dyDescent="0.45">
      <c r="A9372" s="2"/>
      <c r="B9372" s="4"/>
      <c r="C9372" s="3"/>
      <c r="D9372" s="9"/>
      <c r="E937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3" spans="1:5" x14ac:dyDescent="0.45">
      <c r="A9373" s="2"/>
      <c r="B9373" s="4"/>
      <c r="C9373" s="3"/>
      <c r="D9373" s="9"/>
      <c r="E937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4" spans="1:5" x14ac:dyDescent="0.45">
      <c r="A9374" s="2"/>
      <c r="B9374" s="4"/>
      <c r="C9374" s="3"/>
      <c r="D9374" s="9"/>
      <c r="E937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5" spans="1:5" x14ac:dyDescent="0.45">
      <c r="A9375" s="2"/>
      <c r="B9375" s="4"/>
      <c r="C9375" s="3"/>
      <c r="D9375" s="9"/>
      <c r="E937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6" spans="1:5" x14ac:dyDescent="0.45">
      <c r="A9376" s="2"/>
      <c r="B9376" s="4"/>
      <c r="C9376" s="3"/>
      <c r="D9376" s="9"/>
      <c r="E937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7" spans="1:5" x14ac:dyDescent="0.45">
      <c r="A9377" s="2"/>
      <c r="B9377" s="4"/>
      <c r="C9377" s="3"/>
      <c r="D9377" s="9"/>
      <c r="E937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8" spans="1:5" x14ac:dyDescent="0.45">
      <c r="A9378" s="2"/>
      <c r="B9378" s="4"/>
      <c r="C9378" s="3"/>
      <c r="D9378" s="9"/>
      <c r="E937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79" spans="1:5" x14ac:dyDescent="0.45">
      <c r="A9379" s="2"/>
      <c r="B9379" s="4"/>
      <c r="C9379" s="3"/>
      <c r="D9379" s="9"/>
      <c r="E937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0" spans="1:5" x14ac:dyDescent="0.45">
      <c r="A9380" s="2"/>
      <c r="B9380" s="4"/>
      <c r="C9380" s="3"/>
      <c r="D9380" s="9"/>
      <c r="E938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1" spans="1:5" x14ac:dyDescent="0.45">
      <c r="A9381" s="2"/>
      <c r="B9381" s="4"/>
      <c r="C9381" s="3"/>
      <c r="D9381" s="9"/>
      <c r="E938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2" spans="1:5" x14ac:dyDescent="0.45">
      <c r="A9382" s="2"/>
      <c r="B9382" s="4"/>
      <c r="C9382" s="3"/>
      <c r="D9382" s="9"/>
      <c r="E938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3" spans="1:5" x14ac:dyDescent="0.45">
      <c r="A9383" s="2"/>
      <c r="B9383" s="4"/>
      <c r="C9383" s="3"/>
      <c r="D9383" s="9"/>
      <c r="E938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4" spans="1:5" x14ac:dyDescent="0.45">
      <c r="A9384" s="2"/>
      <c r="B9384" s="4"/>
      <c r="C9384" s="3"/>
      <c r="D9384" s="9"/>
      <c r="E938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5" spans="1:5" x14ac:dyDescent="0.45">
      <c r="A9385" s="2"/>
      <c r="B9385" s="4"/>
      <c r="C9385" s="3"/>
      <c r="D9385" s="9"/>
      <c r="E938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6" spans="1:5" x14ac:dyDescent="0.45">
      <c r="A9386" s="2"/>
      <c r="B9386" s="4"/>
      <c r="C9386" s="3"/>
      <c r="D9386" s="9"/>
      <c r="E938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7" spans="1:5" x14ac:dyDescent="0.45">
      <c r="A9387" s="2"/>
      <c r="B9387" s="4"/>
      <c r="C9387" s="3"/>
      <c r="D9387" s="9"/>
      <c r="E938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8" spans="1:5" x14ac:dyDescent="0.45">
      <c r="A9388" s="2"/>
      <c r="B9388" s="4"/>
      <c r="C9388" s="3"/>
      <c r="D9388" s="9"/>
      <c r="E938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89" spans="1:5" x14ac:dyDescent="0.45">
      <c r="A9389" s="2"/>
      <c r="B9389" s="4"/>
      <c r="C9389" s="3"/>
      <c r="D9389" s="9"/>
      <c r="E938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0" spans="1:5" x14ac:dyDescent="0.45">
      <c r="A9390" s="2"/>
      <c r="B9390" s="4"/>
      <c r="C9390" s="3"/>
      <c r="D9390" s="9"/>
      <c r="E939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1" spans="1:5" x14ac:dyDescent="0.45">
      <c r="A9391" s="2"/>
      <c r="B9391" s="4"/>
      <c r="C9391" s="3"/>
      <c r="D9391" s="9"/>
      <c r="E939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2" spans="1:5" x14ac:dyDescent="0.45">
      <c r="A9392" s="2"/>
      <c r="B9392" s="4"/>
      <c r="C9392" s="3"/>
      <c r="D9392" s="9"/>
      <c r="E939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3" spans="1:5" x14ac:dyDescent="0.45">
      <c r="A9393" s="2"/>
      <c r="B9393" s="4"/>
      <c r="C9393" s="3"/>
      <c r="D9393" s="9"/>
      <c r="E939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4" spans="1:5" x14ac:dyDescent="0.45">
      <c r="A9394" s="2"/>
      <c r="B9394" s="4"/>
      <c r="C9394" s="3"/>
      <c r="D9394" s="9"/>
      <c r="E939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5" spans="1:5" x14ac:dyDescent="0.45">
      <c r="A9395" s="2"/>
      <c r="B9395" s="4"/>
      <c r="C9395" s="3"/>
      <c r="D9395" s="9"/>
      <c r="E939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6" spans="1:5" x14ac:dyDescent="0.45">
      <c r="A9396" s="2"/>
      <c r="B9396" s="4"/>
      <c r="C9396" s="3"/>
      <c r="D9396" s="9"/>
      <c r="E939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7" spans="1:5" x14ac:dyDescent="0.45">
      <c r="A9397" s="2"/>
      <c r="B9397" s="4"/>
      <c r="C9397" s="3"/>
      <c r="D9397" s="9"/>
      <c r="E939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8" spans="1:5" x14ac:dyDescent="0.45">
      <c r="A9398" s="2"/>
      <c r="B9398" s="4"/>
      <c r="C9398" s="3"/>
      <c r="D9398" s="9"/>
      <c r="E939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399" spans="1:5" x14ac:dyDescent="0.45">
      <c r="A9399" s="2"/>
      <c r="B9399" s="4"/>
      <c r="C9399" s="3"/>
      <c r="D9399" s="9"/>
      <c r="E939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0" spans="1:5" x14ac:dyDescent="0.45">
      <c r="A9400" s="2"/>
      <c r="B9400" s="4"/>
      <c r="C9400" s="3"/>
      <c r="D9400" s="9"/>
      <c r="E940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1" spans="1:5" x14ac:dyDescent="0.45">
      <c r="A9401" s="2"/>
      <c r="B9401" s="4"/>
      <c r="C9401" s="3"/>
      <c r="D9401" s="9"/>
      <c r="E940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2" spans="1:5" x14ac:dyDescent="0.45">
      <c r="A9402" s="2"/>
      <c r="B9402" s="4"/>
      <c r="C9402" s="3"/>
      <c r="D9402" s="9"/>
      <c r="E940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3" spans="1:5" x14ac:dyDescent="0.45">
      <c r="A9403" s="2"/>
      <c r="B9403" s="4"/>
      <c r="C9403" s="3"/>
      <c r="D9403" s="9"/>
      <c r="E940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4" spans="1:5" x14ac:dyDescent="0.45">
      <c r="A9404" s="2"/>
      <c r="B9404" s="4"/>
      <c r="C9404" s="3"/>
      <c r="D9404" s="9"/>
      <c r="E940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5" spans="1:5" x14ac:dyDescent="0.45">
      <c r="A9405" s="2"/>
      <c r="B9405" s="4"/>
      <c r="C9405" s="3"/>
      <c r="D9405" s="9"/>
      <c r="E940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6" spans="1:5" x14ac:dyDescent="0.45">
      <c r="A9406" s="2"/>
      <c r="B9406" s="4"/>
      <c r="C9406" s="3"/>
      <c r="D9406" s="9"/>
      <c r="E940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7" spans="1:5" x14ac:dyDescent="0.45">
      <c r="A9407" s="2"/>
      <c r="B9407" s="4"/>
      <c r="C9407" s="3"/>
      <c r="D9407" s="9"/>
      <c r="E940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8" spans="1:5" x14ac:dyDescent="0.45">
      <c r="A9408" s="2"/>
      <c r="B9408" s="4"/>
      <c r="C9408" s="3"/>
      <c r="D9408" s="9"/>
      <c r="E940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09" spans="1:5" x14ac:dyDescent="0.45">
      <c r="A9409" s="2"/>
      <c r="B9409" s="4"/>
      <c r="C9409" s="3"/>
      <c r="D9409" s="9"/>
      <c r="E940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0" spans="1:5" x14ac:dyDescent="0.45">
      <c r="A9410" s="2"/>
      <c r="B9410" s="4"/>
      <c r="C9410" s="3"/>
      <c r="D9410" s="9"/>
      <c r="E941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1" spans="1:5" x14ac:dyDescent="0.45">
      <c r="A9411" s="2"/>
      <c r="B9411" s="4"/>
      <c r="C9411" s="3"/>
      <c r="D9411" s="9"/>
      <c r="E941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2" spans="1:5" x14ac:dyDescent="0.45">
      <c r="A9412" s="2"/>
      <c r="B9412" s="4"/>
      <c r="C9412" s="3"/>
      <c r="D9412" s="9"/>
      <c r="E941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3" spans="1:5" x14ac:dyDescent="0.45">
      <c r="A9413" s="2"/>
      <c r="B9413" s="4"/>
      <c r="C9413" s="3"/>
      <c r="D9413" s="9"/>
      <c r="E941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4" spans="1:5" x14ac:dyDescent="0.45">
      <c r="A9414" s="2"/>
      <c r="B9414" s="4"/>
      <c r="C9414" s="3"/>
      <c r="D9414" s="9"/>
      <c r="E941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5" spans="1:5" x14ac:dyDescent="0.45">
      <c r="A9415" s="2"/>
      <c r="B9415" s="4"/>
      <c r="C9415" s="3"/>
      <c r="D9415" s="9"/>
      <c r="E941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6" spans="1:5" x14ac:dyDescent="0.45">
      <c r="A9416" s="2"/>
      <c r="B9416" s="4"/>
      <c r="C9416" s="3"/>
      <c r="D9416" s="9"/>
      <c r="E941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7" spans="1:5" x14ac:dyDescent="0.45">
      <c r="A9417" s="2"/>
      <c r="B9417" s="4"/>
      <c r="C9417" s="3"/>
      <c r="D9417" s="9"/>
      <c r="E941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8" spans="1:5" x14ac:dyDescent="0.45">
      <c r="A9418" s="2"/>
      <c r="B9418" s="4"/>
      <c r="C9418" s="3"/>
      <c r="D9418" s="9"/>
      <c r="E941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19" spans="1:5" x14ac:dyDescent="0.45">
      <c r="A9419" s="2"/>
      <c r="B9419" s="4"/>
      <c r="C9419" s="3"/>
      <c r="D9419" s="9"/>
      <c r="E941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0" spans="1:5" x14ac:dyDescent="0.45">
      <c r="A9420" s="2"/>
      <c r="B9420" s="4"/>
      <c r="C9420" s="3"/>
      <c r="D9420" s="9"/>
      <c r="E942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1" spans="1:5" x14ac:dyDescent="0.45">
      <c r="A9421" s="2"/>
      <c r="B9421" s="4"/>
      <c r="C9421" s="3"/>
      <c r="D9421" s="9"/>
      <c r="E942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2" spans="1:5" x14ac:dyDescent="0.45">
      <c r="A9422" s="2"/>
      <c r="B9422" s="4"/>
      <c r="C9422" s="3"/>
      <c r="D9422" s="9"/>
      <c r="E942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3" spans="1:5" x14ac:dyDescent="0.45">
      <c r="A9423" s="2"/>
      <c r="B9423" s="4"/>
      <c r="C9423" s="3"/>
      <c r="D9423" s="9"/>
      <c r="E942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4" spans="1:5" x14ac:dyDescent="0.45">
      <c r="A9424" s="2"/>
      <c r="B9424" s="4"/>
      <c r="C9424" s="3"/>
      <c r="D9424" s="9"/>
      <c r="E942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5" spans="1:5" x14ac:dyDescent="0.45">
      <c r="A9425" s="2"/>
      <c r="B9425" s="4"/>
      <c r="C9425" s="3"/>
      <c r="D9425" s="9"/>
      <c r="E942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6" spans="1:5" x14ac:dyDescent="0.45">
      <c r="A9426" s="2"/>
      <c r="B9426" s="4"/>
      <c r="C9426" s="3"/>
      <c r="D9426" s="9"/>
      <c r="E942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7" spans="1:5" x14ac:dyDescent="0.45">
      <c r="A9427" s="2"/>
      <c r="B9427" s="4"/>
      <c r="C9427" s="3"/>
      <c r="D9427" s="9"/>
      <c r="E942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8" spans="1:5" x14ac:dyDescent="0.45">
      <c r="A9428" s="2"/>
      <c r="B9428" s="4"/>
      <c r="C9428" s="3"/>
      <c r="D9428" s="9"/>
      <c r="E942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29" spans="1:5" x14ac:dyDescent="0.45">
      <c r="A9429" s="2"/>
      <c r="B9429" s="4"/>
      <c r="C9429" s="3"/>
      <c r="D9429" s="9"/>
      <c r="E942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0" spans="1:5" x14ac:dyDescent="0.45">
      <c r="A9430" s="2"/>
      <c r="B9430" s="4"/>
      <c r="C9430" s="3"/>
      <c r="D9430" s="9"/>
      <c r="E943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1" spans="1:5" x14ac:dyDescent="0.45">
      <c r="A9431" s="2"/>
      <c r="B9431" s="4"/>
      <c r="C9431" s="3"/>
      <c r="D9431" s="9"/>
      <c r="E943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2" spans="1:5" x14ac:dyDescent="0.45">
      <c r="A9432" s="2"/>
      <c r="B9432" s="4"/>
      <c r="C9432" s="3"/>
      <c r="D9432" s="9"/>
      <c r="E943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3" spans="1:5" x14ac:dyDescent="0.45">
      <c r="A9433" s="2"/>
      <c r="B9433" s="4"/>
      <c r="C9433" s="3"/>
      <c r="D9433" s="9"/>
      <c r="E943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4" spans="1:5" x14ac:dyDescent="0.45">
      <c r="A9434" s="2"/>
      <c r="B9434" s="4"/>
      <c r="C9434" s="3"/>
      <c r="D9434" s="9"/>
      <c r="E943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5" spans="1:5" x14ac:dyDescent="0.45">
      <c r="A9435" s="2"/>
      <c r="B9435" s="4"/>
      <c r="C9435" s="3"/>
      <c r="D9435" s="9"/>
      <c r="E943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6" spans="1:5" x14ac:dyDescent="0.45">
      <c r="A9436" s="2"/>
      <c r="B9436" s="4"/>
      <c r="C9436" s="3"/>
      <c r="D9436" s="9"/>
      <c r="E943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7" spans="1:5" x14ac:dyDescent="0.45">
      <c r="A9437" s="2"/>
      <c r="B9437" s="4"/>
      <c r="C9437" s="3"/>
      <c r="D9437" s="9"/>
      <c r="E943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8" spans="1:5" x14ac:dyDescent="0.45">
      <c r="A9438" s="2"/>
      <c r="B9438" s="4"/>
      <c r="C9438" s="3"/>
      <c r="D9438" s="9"/>
      <c r="E943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39" spans="1:5" x14ac:dyDescent="0.45">
      <c r="A9439" s="2"/>
      <c r="B9439" s="4"/>
      <c r="C9439" s="3"/>
      <c r="D9439" s="9"/>
      <c r="E943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0" spans="1:5" x14ac:dyDescent="0.45">
      <c r="A9440" s="2"/>
      <c r="B9440" s="4"/>
      <c r="C9440" s="3"/>
      <c r="D9440" s="9"/>
      <c r="E944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1" spans="1:5" x14ac:dyDescent="0.45">
      <c r="A9441" s="2"/>
      <c r="B9441" s="4"/>
      <c r="C9441" s="3"/>
      <c r="D9441" s="9"/>
      <c r="E944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2" spans="1:5" x14ac:dyDescent="0.45">
      <c r="A9442" s="2"/>
      <c r="B9442" s="4"/>
      <c r="C9442" s="3"/>
      <c r="D9442" s="9"/>
      <c r="E944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3" spans="1:5" x14ac:dyDescent="0.45">
      <c r="A9443" s="2"/>
      <c r="B9443" s="4"/>
      <c r="C9443" s="3"/>
      <c r="D9443" s="9"/>
      <c r="E944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4" spans="1:5" x14ac:dyDescent="0.45">
      <c r="A9444" s="2"/>
      <c r="B9444" s="4"/>
      <c r="C9444" s="3"/>
      <c r="D9444" s="9"/>
      <c r="E944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5" spans="1:5" x14ac:dyDescent="0.45">
      <c r="A9445" s="2"/>
      <c r="B9445" s="4"/>
      <c r="C9445" s="3"/>
      <c r="D9445" s="9"/>
      <c r="E944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6" spans="1:5" x14ac:dyDescent="0.45">
      <c r="A9446" s="2"/>
      <c r="B9446" s="4"/>
      <c r="C9446" s="3"/>
      <c r="D9446" s="9"/>
      <c r="E944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7" spans="1:5" x14ac:dyDescent="0.45">
      <c r="A9447" s="2"/>
      <c r="B9447" s="4"/>
      <c r="C9447" s="3"/>
      <c r="D9447" s="9"/>
      <c r="E944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8" spans="1:5" x14ac:dyDescent="0.45">
      <c r="A9448" s="2"/>
      <c r="B9448" s="4"/>
      <c r="C9448" s="3"/>
      <c r="D9448" s="9"/>
      <c r="E944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49" spans="1:5" x14ac:dyDescent="0.45">
      <c r="A9449" s="2"/>
      <c r="B9449" s="4"/>
      <c r="C9449" s="3"/>
      <c r="D9449" s="9"/>
      <c r="E944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0" spans="1:5" x14ac:dyDescent="0.45">
      <c r="A9450" s="2"/>
      <c r="B9450" s="4"/>
      <c r="C9450" s="3"/>
      <c r="D9450" s="9"/>
      <c r="E945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1" spans="1:5" x14ac:dyDescent="0.45">
      <c r="A9451" s="2"/>
      <c r="B9451" s="4"/>
      <c r="C9451" s="3"/>
      <c r="D9451" s="9"/>
      <c r="E945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2" spans="1:5" x14ac:dyDescent="0.45">
      <c r="A9452" s="2"/>
      <c r="B9452" s="4"/>
      <c r="C9452" s="3"/>
      <c r="D9452" s="9"/>
      <c r="E945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3" spans="1:5" x14ac:dyDescent="0.45">
      <c r="A9453" s="2"/>
      <c r="B9453" s="4"/>
      <c r="C9453" s="3"/>
      <c r="D9453" s="9"/>
      <c r="E945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4" spans="1:5" x14ac:dyDescent="0.45">
      <c r="A9454" s="2"/>
      <c r="B9454" s="4"/>
      <c r="C9454" s="3"/>
      <c r="D9454" s="9"/>
      <c r="E945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5" spans="1:5" x14ac:dyDescent="0.45">
      <c r="A9455" s="2"/>
      <c r="B9455" s="4"/>
      <c r="C9455" s="3"/>
      <c r="D9455" s="9"/>
      <c r="E945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6" spans="1:5" x14ac:dyDescent="0.45">
      <c r="A9456" s="2"/>
      <c r="B9456" s="4"/>
      <c r="C9456" s="3"/>
      <c r="D9456" s="9"/>
      <c r="E945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7" spans="1:5" x14ac:dyDescent="0.45">
      <c r="A9457" s="2"/>
      <c r="B9457" s="4"/>
      <c r="C9457" s="3"/>
      <c r="D9457" s="9"/>
      <c r="E945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8" spans="1:5" x14ac:dyDescent="0.45">
      <c r="A9458" s="2"/>
      <c r="B9458" s="4"/>
      <c r="C9458" s="3"/>
      <c r="D9458" s="9"/>
      <c r="E945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59" spans="1:5" x14ac:dyDescent="0.45">
      <c r="A9459" s="2"/>
      <c r="B9459" s="4"/>
      <c r="C9459" s="3"/>
      <c r="D9459" s="9"/>
      <c r="E945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0" spans="1:5" x14ac:dyDescent="0.45">
      <c r="A9460" s="2"/>
      <c r="B9460" s="4"/>
      <c r="C9460" s="3"/>
      <c r="D9460" s="9"/>
      <c r="E946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1" spans="1:5" x14ac:dyDescent="0.45">
      <c r="A9461" s="2"/>
      <c r="B9461" s="4"/>
      <c r="C9461" s="3"/>
      <c r="D9461" s="9"/>
      <c r="E946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2" spans="1:5" x14ac:dyDescent="0.45">
      <c r="A9462" s="2"/>
      <c r="B9462" s="4"/>
      <c r="C9462" s="3"/>
      <c r="D9462" s="9"/>
      <c r="E946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3" spans="1:5" x14ac:dyDescent="0.45">
      <c r="A9463" s="2"/>
      <c r="B9463" s="4"/>
      <c r="C9463" s="3"/>
      <c r="D9463" s="9"/>
      <c r="E946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4" spans="1:5" x14ac:dyDescent="0.45">
      <c r="A9464" s="2"/>
      <c r="B9464" s="4"/>
      <c r="C9464" s="3"/>
      <c r="D9464" s="9"/>
      <c r="E946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5" spans="1:5" x14ac:dyDescent="0.45">
      <c r="A9465" s="2"/>
      <c r="B9465" s="4"/>
      <c r="C9465" s="3"/>
      <c r="D9465" s="9"/>
      <c r="E946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6" spans="1:5" x14ac:dyDescent="0.45">
      <c r="A9466" s="2"/>
      <c r="B9466" s="4"/>
      <c r="C9466" s="3"/>
      <c r="D9466" s="9"/>
      <c r="E946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7" spans="1:5" x14ac:dyDescent="0.45">
      <c r="A9467" s="2"/>
      <c r="B9467" s="4"/>
      <c r="C9467" s="3"/>
      <c r="D9467" s="9"/>
      <c r="E946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8" spans="1:5" x14ac:dyDescent="0.45">
      <c r="A9468" s="2"/>
      <c r="B9468" s="4"/>
      <c r="C9468" s="3"/>
      <c r="D9468" s="9"/>
      <c r="E946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69" spans="1:5" x14ac:dyDescent="0.45">
      <c r="A9469" s="2"/>
      <c r="B9469" s="4"/>
      <c r="C9469" s="3"/>
      <c r="D9469" s="9"/>
      <c r="E946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0" spans="1:5" x14ac:dyDescent="0.45">
      <c r="A9470" s="2"/>
      <c r="B9470" s="4"/>
      <c r="C9470" s="3"/>
      <c r="D9470" s="9"/>
      <c r="E947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1" spans="1:5" x14ac:dyDescent="0.45">
      <c r="A9471" s="2"/>
      <c r="B9471" s="4"/>
      <c r="C9471" s="3"/>
      <c r="D9471" s="9"/>
      <c r="E947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2" spans="1:5" x14ac:dyDescent="0.45">
      <c r="A9472" s="2"/>
      <c r="B9472" s="4"/>
      <c r="C9472" s="3"/>
      <c r="D9472" s="9"/>
      <c r="E947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3" spans="1:5" x14ac:dyDescent="0.45">
      <c r="A9473" s="2"/>
      <c r="B9473" s="4"/>
      <c r="C9473" s="3"/>
      <c r="D9473" s="9"/>
      <c r="E947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4" spans="1:5" x14ac:dyDescent="0.45">
      <c r="A9474" s="2"/>
      <c r="B9474" s="4"/>
      <c r="C9474" s="3"/>
      <c r="D9474" s="9"/>
      <c r="E947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5" spans="1:5" x14ac:dyDescent="0.45">
      <c r="A9475" s="2"/>
      <c r="B9475" s="4"/>
      <c r="C9475" s="3"/>
      <c r="D9475" s="9"/>
      <c r="E947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6" spans="1:5" x14ac:dyDescent="0.45">
      <c r="A9476" s="2"/>
      <c r="B9476" s="4"/>
      <c r="C9476" s="3"/>
      <c r="D9476" s="9"/>
      <c r="E947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7" spans="1:5" x14ac:dyDescent="0.45">
      <c r="A9477" s="2"/>
      <c r="B9477" s="4"/>
      <c r="C9477" s="3"/>
      <c r="D9477" s="9"/>
      <c r="E947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8" spans="1:5" x14ac:dyDescent="0.45">
      <c r="A9478" s="2"/>
      <c r="B9478" s="4"/>
      <c r="C9478" s="3"/>
      <c r="D9478" s="9"/>
      <c r="E947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79" spans="1:5" x14ac:dyDescent="0.45">
      <c r="A9479" s="2"/>
      <c r="B9479" s="4"/>
      <c r="C9479" s="3"/>
      <c r="D9479" s="9"/>
      <c r="E947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0" spans="1:5" x14ac:dyDescent="0.45">
      <c r="A9480" s="2"/>
      <c r="B9480" s="4"/>
      <c r="C9480" s="3"/>
      <c r="D9480" s="9"/>
      <c r="E948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1" spans="1:5" x14ac:dyDescent="0.45">
      <c r="A9481" s="2"/>
      <c r="B9481" s="4"/>
      <c r="C9481" s="3"/>
      <c r="D9481" s="9"/>
      <c r="E948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2" spans="1:5" x14ac:dyDescent="0.45">
      <c r="A9482" s="2"/>
      <c r="B9482" s="4"/>
      <c r="C9482" s="3"/>
      <c r="D9482" s="9"/>
      <c r="E948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3" spans="1:5" x14ac:dyDescent="0.45">
      <c r="A9483" s="2"/>
      <c r="B9483" s="4"/>
      <c r="C9483" s="3"/>
      <c r="D9483" s="9"/>
      <c r="E948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4" spans="1:5" x14ac:dyDescent="0.45">
      <c r="A9484" s="2"/>
      <c r="B9484" s="4"/>
      <c r="C9484" s="3"/>
      <c r="D9484" s="9"/>
      <c r="E948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5" spans="1:5" x14ac:dyDescent="0.45">
      <c r="A9485" s="2"/>
      <c r="B9485" s="4"/>
      <c r="C9485" s="3"/>
      <c r="D9485" s="9"/>
      <c r="E948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6" spans="1:5" x14ac:dyDescent="0.45">
      <c r="A9486" s="2"/>
      <c r="B9486" s="4"/>
      <c r="C9486" s="3"/>
      <c r="D9486" s="9"/>
      <c r="E948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7" spans="1:5" x14ac:dyDescent="0.45">
      <c r="A9487" s="2"/>
      <c r="B9487" s="4"/>
      <c r="C9487" s="3"/>
      <c r="D9487" s="9"/>
      <c r="E948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8" spans="1:5" x14ac:dyDescent="0.45">
      <c r="A9488" s="2"/>
      <c r="B9488" s="4"/>
      <c r="C9488" s="3"/>
      <c r="D9488" s="9"/>
      <c r="E948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89" spans="1:5" x14ac:dyDescent="0.45">
      <c r="A9489" s="2"/>
      <c r="B9489" s="4"/>
      <c r="C9489" s="3"/>
      <c r="D9489" s="9"/>
      <c r="E948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0" spans="1:5" x14ac:dyDescent="0.45">
      <c r="A9490" s="2"/>
      <c r="B9490" s="4"/>
      <c r="C9490" s="3"/>
      <c r="D9490" s="9"/>
      <c r="E949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1" spans="1:5" x14ac:dyDescent="0.45">
      <c r="A9491" s="2"/>
      <c r="B9491" s="4"/>
      <c r="C9491" s="3"/>
      <c r="D9491" s="9"/>
      <c r="E949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2" spans="1:5" x14ac:dyDescent="0.45">
      <c r="A9492" s="2"/>
      <c r="B9492" s="4"/>
      <c r="C9492" s="3"/>
      <c r="D9492" s="9"/>
      <c r="E949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3" spans="1:5" x14ac:dyDescent="0.45">
      <c r="A9493" s="2"/>
      <c r="B9493" s="4"/>
      <c r="C9493" s="3"/>
      <c r="D9493" s="9"/>
      <c r="E949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4" spans="1:5" x14ac:dyDescent="0.45">
      <c r="A9494" s="2"/>
      <c r="B9494" s="4"/>
      <c r="C9494" s="3"/>
      <c r="D9494" s="9"/>
      <c r="E949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5" spans="1:5" x14ac:dyDescent="0.45">
      <c r="A9495" s="2"/>
      <c r="B9495" s="4"/>
      <c r="C9495" s="3"/>
      <c r="D9495" s="9"/>
      <c r="E949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6" spans="1:5" x14ac:dyDescent="0.45">
      <c r="A9496" s="2"/>
      <c r="B9496" s="4"/>
      <c r="C9496" s="3"/>
      <c r="D9496" s="9"/>
      <c r="E949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7" spans="1:5" x14ac:dyDescent="0.45">
      <c r="A9497" s="2"/>
      <c r="B9497" s="4"/>
      <c r="C9497" s="3"/>
      <c r="D9497" s="9"/>
      <c r="E949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8" spans="1:5" x14ac:dyDescent="0.45">
      <c r="A9498" s="2"/>
      <c r="B9498" s="4"/>
      <c r="C9498" s="3"/>
      <c r="D9498" s="9"/>
      <c r="E949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499" spans="1:5" x14ac:dyDescent="0.45">
      <c r="A9499" s="2"/>
      <c r="B9499" s="4"/>
      <c r="C9499" s="3"/>
      <c r="D9499" s="9"/>
      <c r="E949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0" spans="1:5" x14ac:dyDescent="0.45">
      <c r="A9500" s="2"/>
      <c r="B9500" s="4"/>
      <c r="C9500" s="3"/>
      <c r="D9500" s="9"/>
      <c r="E950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1" spans="1:5" x14ac:dyDescent="0.45">
      <c r="A9501" s="2"/>
      <c r="B9501" s="4"/>
      <c r="C9501" s="3"/>
      <c r="D9501" s="9"/>
      <c r="E950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2" spans="1:5" x14ac:dyDescent="0.45">
      <c r="A9502" s="2"/>
      <c r="B9502" s="4"/>
      <c r="C9502" s="3"/>
      <c r="D9502" s="9"/>
      <c r="E950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3" spans="1:5" x14ac:dyDescent="0.45">
      <c r="A9503" s="2"/>
      <c r="B9503" s="4"/>
      <c r="C9503" s="3"/>
      <c r="D9503" s="9"/>
      <c r="E950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4" spans="1:5" x14ac:dyDescent="0.45">
      <c r="A9504" s="2"/>
      <c r="B9504" s="4"/>
      <c r="C9504" s="3"/>
      <c r="D9504" s="9"/>
      <c r="E950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5" spans="1:5" x14ac:dyDescent="0.45">
      <c r="A9505" s="2"/>
      <c r="B9505" s="4"/>
      <c r="C9505" s="3"/>
      <c r="D9505" s="9"/>
      <c r="E950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6" spans="1:5" x14ac:dyDescent="0.45">
      <c r="A9506" s="2"/>
      <c r="B9506" s="4"/>
      <c r="C9506" s="3"/>
      <c r="D9506" s="9"/>
      <c r="E950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7" spans="1:5" x14ac:dyDescent="0.45">
      <c r="A9507" s="2"/>
      <c r="B9507" s="4"/>
      <c r="C9507" s="3"/>
      <c r="D9507" s="9"/>
      <c r="E950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8" spans="1:5" x14ac:dyDescent="0.45">
      <c r="A9508" s="2"/>
      <c r="B9508" s="4"/>
      <c r="C9508" s="3"/>
      <c r="D9508" s="9"/>
      <c r="E950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09" spans="1:5" x14ac:dyDescent="0.45">
      <c r="A9509" s="2"/>
      <c r="B9509" s="4"/>
      <c r="C9509" s="3"/>
      <c r="D9509" s="9"/>
      <c r="E950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0" spans="1:5" x14ac:dyDescent="0.45">
      <c r="A9510" s="2"/>
      <c r="B9510" s="4"/>
      <c r="C9510" s="3"/>
      <c r="D9510" s="9"/>
      <c r="E951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1" spans="1:5" x14ac:dyDescent="0.45">
      <c r="A9511" s="2"/>
      <c r="B9511" s="4"/>
      <c r="C9511" s="3"/>
      <c r="D9511" s="9"/>
      <c r="E951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2" spans="1:5" x14ac:dyDescent="0.45">
      <c r="A9512" s="2"/>
      <c r="B9512" s="4"/>
      <c r="C9512" s="3"/>
      <c r="D9512" s="9"/>
      <c r="E951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3" spans="1:5" x14ac:dyDescent="0.45">
      <c r="A9513" s="2"/>
      <c r="B9513" s="4"/>
      <c r="C9513" s="3"/>
      <c r="D9513" s="9"/>
      <c r="E951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4" spans="1:5" x14ac:dyDescent="0.45">
      <c r="A9514" s="2"/>
      <c r="B9514" s="4"/>
      <c r="C9514" s="3"/>
      <c r="D9514" s="9"/>
      <c r="E951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5" spans="1:5" x14ac:dyDescent="0.45">
      <c r="A9515" s="2"/>
      <c r="B9515" s="4"/>
      <c r="C9515" s="3"/>
      <c r="D9515" s="9"/>
      <c r="E951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6" spans="1:5" x14ac:dyDescent="0.45">
      <c r="A9516" s="2"/>
      <c r="B9516" s="4"/>
      <c r="C9516" s="3"/>
      <c r="D9516" s="9"/>
      <c r="E951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7" spans="1:5" x14ac:dyDescent="0.45">
      <c r="A9517" s="2"/>
      <c r="B9517" s="4"/>
      <c r="C9517" s="3"/>
      <c r="D9517" s="9"/>
      <c r="E951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8" spans="1:5" x14ac:dyDescent="0.45">
      <c r="A9518" s="2"/>
      <c r="B9518" s="4"/>
      <c r="C9518" s="3"/>
      <c r="D9518" s="9"/>
      <c r="E951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19" spans="1:5" x14ac:dyDescent="0.45">
      <c r="A9519" s="2"/>
      <c r="B9519" s="4"/>
      <c r="C9519" s="3"/>
      <c r="D9519" s="9"/>
      <c r="E951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0" spans="1:5" x14ac:dyDescent="0.45">
      <c r="A9520" s="2"/>
      <c r="B9520" s="4"/>
      <c r="C9520" s="3"/>
      <c r="D9520" s="9"/>
      <c r="E952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1" spans="1:5" x14ac:dyDescent="0.45">
      <c r="A9521" s="2"/>
      <c r="B9521" s="4"/>
      <c r="C9521" s="3"/>
      <c r="D9521" s="9"/>
      <c r="E952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2" spans="1:5" x14ac:dyDescent="0.45">
      <c r="A9522" s="2"/>
      <c r="B9522" s="4"/>
      <c r="C9522" s="3"/>
      <c r="D9522" s="9"/>
      <c r="E952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3" spans="1:5" x14ac:dyDescent="0.45">
      <c r="A9523" s="2"/>
      <c r="B9523" s="4"/>
      <c r="C9523" s="3"/>
      <c r="D9523" s="9"/>
      <c r="E952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4" spans="1:5" x14ac:dyDescent="0.45">
      <c r="A9524" s="2"/>
      <c r="B9524" s="4"/>
      <c r="C9524" s="3"/>
      <c r="D9524" s="9"/>
      <c r="E952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5" spans="1:5" x14ac:dyDescent="0.45">
      <c r="A9525" s="2"/>
      <c r="B9525" s="4"/>
      <c r="C9525" s="3"/>
      <c r="D9525" s="9"/>
      <c r="E952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6" spans="1:5" x14ac:dyDescent="0.45">
      <c r="A9526" s="2"/>
      <c r="B9526" s="4"/>
      <c r="C9526" s="3"/>
      <c r="D9526" s="9"/>
      <c r="E952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7" spans="1:5" x14ac:dyDescent="0.45">
      <c r="A9527" s="2"/>
      <c r="B9527" s="4"/>
      <c r="C9527" s="3"/>
      <c r="D9527" s="9"/>
      <c r="E952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8" spans="1:5" x14ac:dyDescent="0.45">
      <c r="A9528" s="2"/>
      <c r="B9528" s="4"/>
      <c r="C9528" s="3"/>
      <c r="D9528" s="9"/>
      <c r="E952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29" spans="1:5" x14ac:dyDescent="0.45">
      <c r="A9529" s="2"/>
      <c r="B9529" s="4"/>
      <c r="C9529" s="3"/>
      <c r="D9529" s="9"/>
      <c r="E952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0" spans="1:5" x14ac:dyDescent="0.45">
      <c r="A9530" s="2"/>
      <c r="B9530" s="4"/>
      <c r="C9530" s="3"/>
      <c r="D9530" s="9"/>
      <c r="E953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1" spans="1:5" x14ac:dyDescent="0.45">
      <c r="A9531" s="2"/>
      <c r="B9531" s="4"/>
      <c r="C9531" s="3"/>
      <c r="D9531" s="9"/>
      <c r="E953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2" spans="1:5" x14ac:dyDescent="0.45">
      <c r="A9532" s="2"/>
      <c r="B9532" s="4"/>
      <c r="C9532" s="3"/>
      <c r="D9532" s="9"/>
      <c r="E953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3" spans="1:5" x14ac:dyDescent="0.45">
      <c r="A9533" s="2"/>
      <c r="B9533" s="4"/>
      <c r="C9533" s="3"/>
      <c r="D9533" s="9"/>
      <c r="E953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4" spans="1:5" x14ac:dyDescent="0.45">
      <c r="A9534" s="2"/>
      <c r="B9534" s="4"/>
      <c r="C9534" s="3"/>
      <c r="D9534" s="9"/>
      <c r="E953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5" spans="1:5" x14ac:dyDescent="0.45">
      <c r="A9535" s="2"/>
      <c r="B9535" s="4"/>
      <c r="C9535" s="3"/>
      <c r="D9535" s="9"/>
      <c r="E953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6" spans="1:5" x14ac:dyDescent="0.45">
      <c r="A9536" s="2"/>
      <c r="B9536" s="4"/>
      <c r="C9536" s="3"/>
      <c r="D9536" s="9"/>
      <c r="E953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7" spans="1:5" x14ac:dyDescent="0.45">
      <c r="A9537" s="2"/>
      <c r="B9537" s="4"/>
      <c r="C9537" s="3"/>
      <c r="D9537" s="9"/>
      <c r="E953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8" spans="1:5" x14ac:dyDescent="0.45">
      <c r="A9538" s="2"/>
      <c r="B9538" s="4"/>
      <c r="C9538" s="3"/>
      <c r="D9538" s="9"/>
      <c r="E953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39" spans="1:5" x14ac:dyDescent="0.45">
      <c r="A9539" s="2"/>
      <c r="B9539" s="4"/>
      <c r="C9539" s="3"/>
      <c r="D9539" s="9"/>
      <c r="E953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0" spans="1:5" x14ac:dyDescent="0.45">
      <c r="A9540" s="2"/>
      <c r="B9540" s="4"/>
      <c r="C9540" s="3"/>
      <c r="D9540" s="9"/>
      <c r="E954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1" spans="1:5" x14ac:dyDescent="0.45">
      <c r="A9541" s="2"/>
      <c r="B9541" s="4"/>
      <c r="C9541" s="3"/>
      <c r="D9541" s="9"/>
      <c r="E954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2" spans="1:5" x14ac:dyDescent="0.45">
      <c r="A9542" s="2"/>
      <c r="B9542" s="4"/>
      <c r="C9542" s="3"/>
      <c r="D9542" s="9"/>
      <c r="E954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3" spans="1:5" x14ac:dyDescent="0.45">
      <c r="A9543" s="2"/>
      <c r="B9543" s="4"/>
      <c r="C9543" s="3"/>
      <c r="D9543" s="9"/>
      <c r="E954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4" spans="1:5" x14ac:dyDescent="0.45">
      <c r="A9544" s="2"/>
      <c r="B9544" s="4"/>
      <c r="C9544" s="3"/>
      <c r="D9544" s="9"/>
      <c r="E954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5" spans="1:5" x14ac:dyDescent="0.45">
      <c r="A9545" s="2"/>
      <c r="B9545" s="4"/>
      <c r="C9545" s="3"/>
      <c r="D9545" s="9"/>
      <c r="E954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6" spans="1:5" x14ac:dyDescent="0.45">
      <c r="A9546" s="2"/>
      <c r="B9546" s="4"/>
      <c r="C9546" s="3"/>
      <c r="D9546" s="9"/>
      <c r="E954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7" spans="1:5" x14ac:dyDescent="0.45">
      <c r="A9547" s="2"/>
      <c r="B9547" s="4"/>
      <c r="C9547" s="3"/>
      <c r="D9547" s="9"/>
      <c r="E954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8" spans="1:5" x14ac:dyDescent="0.45">
      <c r="A9548" s="2"/>
      <c r="B9548" s="4"/>
      <c r="C9548" s="3"/>
      <c r="D9548" s="9"/>
      <c r="E954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49" spans="1:5" x14ac:dyDescent="0.45">
      <c r="A9549" s="2"/>
      <c r="B9549" s="4"/>
      <c r="C9549" s="3"/>
      <c r="D9549" s="9"/>
      <c r="E954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0" spans="1:5" x14ac:dyDescent="0.45">
      <c r="A9550" s="2"/>
      <c r="B9550" s="4"/>
      <c r="C9550" s="3"/>
      <c r="D9550" s="9"/>
      <c r="E955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1" spans="1:5" x14ac:dyDescent="0.45">
      <c r="A9551" s="2"/>
      <c r="B9551" s="4"/>
      <c r="C9551" s="3"/>
      <c r="D9551" s="9"/>
      <c r="E955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2" spans="1:5" x14ac:dyDescent="0.45">
      <c r="A9552" s="2"/>
      <c r="B9552" s="4"/>
      <c r="C9552" s="3"/>
      <c r="D9552" s="9"/>
      <c r="E955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3" spans="1:5" x14ac:dyDescent="0.45">
      <c r="A9553" s="2"/>
      <c r="B9553" s="4"/>
      <c r="C9553" s="3"/>
      <c r="D9553" s="9"/>
      <c r="E955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4" spans="1:5" x14ac:dyDescent="0.45">
      <c r="A9554" s="2"/>
      <c r="B9554" s="4"/>
      <c r="C9554" s="3"/>
      <c r="D9554" s="9"/>
      <c r="E955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5" spans="1:5" x14ac:dyDescent="0.45">
      <c r="A9555" s="2"/>
      <c r="B9555" s="4"/>
      <c r="C9555" s="3"/>
      <c r="D9555" s="9"/>
      <c r="E955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6" spans="1:5" x14ac:dyDescent="0.45">
      <c r="A9556" s="2"/>
      <c r="B9556" s="4"/>
      <c r="C9556" s="3"/>
      <c r="D9556" s="9"/>
      <c r="E955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7" spans="1:5" x14ac:dyDescent="0.45">
      <c r="A9557" s="2"/>
      <c r="B9557" s="4"/>
      <c r="C9557" s="3"/>
      <c r="D9557" s="9"/>
      <c r="E955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8" spans="1:5" x14ac:dyDescent="0.45">
      <c r="A9558" s="2"/>
      <c r="B9558" s="4"/>
      <c r="C9558" s="3"/>
      <c r="D9558" s="9"/>
      <c r="E955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59" spans="1:5" x14ac:dyDescent="0.45">
      <c r="A9559" s="2"/>
      <c r="B9559" s="4"/>
      <c r="C9559" s="3"/>
      <c r="D9559" s="9"/>
      <c r="E955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0" spans="1:5" x14ac:dyDescent="0.45">
      <c r="A9560" s="2"/>
      <c r="B9560" s="4"/>
      <c r="C9560" s="3"/>
      <c r="D9560" s="9"/>
      <c r="E956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1" spans="1:5" x14ac:dyDescent="0.45">
      <c r="A9561" s="2"/>
      <c r="B9561" s="4"/>
      <c r="C9561" s="3"/>
      <c r="D9561" s="9"/>
      <c r="E956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2" spans="1:5" x14ac:dyDescent="0.45">
      <c r="A9562" s="2"/>
      <c r="B9562" s="4"/>
      <c r="C9562" s="3"/>
      <c r="D9562" s="9"/>
      <c r="E956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3" spans="1:5" x14ac:dyDescent="0.45">
      <c r="A9563" s="2"/>
      <c r="B9563" s="4"/>
      <c r="C9563" s="3"/>
      <c r="D9563" s="9"/>
      <c r="E956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4" spans="1:5" x14ac:dyDescent="0.45">
      <c r="A9564" s="2"/>
      <c r="B9564" s="4"/>
      <c r="C9564" s="3"/>
      <c r="D9564" s="9"/>
      <c r="E956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5" spans="1:5" x14ac:dyDescent="0.45">
      <c r="A9565" s="2"/>
      <c r="B9565" s="4"/>
      <c r="C9565" s="3"/>
      <c r="D9565" s="9"/>
      <c r="E956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6" spans="1:5" x14ac:dyDescent="0.45">
      <c r="A9566" s="2"/>
      <c r="B9566" s="4"/>
      <c r="C9566" s="3"/>
      <c r="D9566" s="9"/>
      <c r="E956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7" spans="1:5" x14ac:dyDescent="0.45">
      <c r="A9567" s="2"/>
      <c r="B9567" s="4"/>
      <c r="C9567" s="3"/>
      <c r="D9567" s="9"/>
      <c r="E956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8" spans="1:5" x14ac:dyDescent="0.45">
      <c r="A9568" s="2"/>
      <c r="B9568" s="4"/>
      <c r="C9568" s="3"/>
      <c r="D9568" s="9"/>
      <c r="E956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69" spans="1:5" x14ac:dyDescent="0.45">
      <c r="A9569" s="2"/>
      <c r="B9569" s="4"/>
      <c r="C9569" s="3"/>
      <c r="D9569" s="9"/>
      <c r="E956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0" spans="1:5" x14ac:dyDescent="0.45">
      <c r="A9570" s="2"/>
      <c r="B9570" s="4"/>
      <c r="C9570" s="3"/>
      <c r="D9570" s="9"/>
      <c r="E957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1" spans="1:5" x14ac:dyDescent="0.45">
      <c r="A9571" s="2"/>
      <c r="B9571" s="4"/>
      <c r="C9571" s="3"/>
      <c r="D9571" s="9"/>
      <c r="E957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2" spans="1:5" x14ac:dyDescent="0.45">
      <c r="A9572" s="2"/>
      <c r="B9572" s="4"/>
      <c r="C9572" s="3"/>
      <c r="D9572" s="9"/>
      <c r="E957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3" spans="1:5" x14ac:dyDescent="0.45">
      <c r="A9573" s="2"/>
      <c r="B9573" s="4"/>
      <c r="C9573" s="3"/>
      <c r="D9573" s="9"/>
      <c r="E957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4" spans="1:5" x14ac:dyDescent="0.45">
      <c r="A9574" s="2"/>
      <c r="B9574" s="4"/>
      <c r="C9574" s="3"/>
      <c r="D9574" s="9"/>
      <c r="E957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5" spans="1:5" x14ac:dyDescent="0.45">
      <c r="A9575" s="2"/>
      <c r="B9575" s="4"/>
      <c r="C9575" s="3"/>
      <c r="D9575" s="9"/>
      <c r="E957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6" spans="1:5" x14ac:dyDescent="0.45">
      <c r="A9576" s="2"/>
      <c r="B9576" s="4"/>
      <c r="C9576" s="3"/>
      <c r="D9576" s="9"/>
      <c r="E957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7" spans="1:5" x14ac:dyDescent="0.45">
      <c r="A9577" s="2"/>
      <c r="B9577" s="4"/>
      <c r="C9577" s="3"/>
      <c r="D9577" s="9"/>
      <c r="E957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8" spans="1:5" x14ac:dyDescent="0.45">
      <c r="A9578" s="2"/>
      <c r="B9578" s="4"/>
      <c r="C9578" s="3"/>
      <c r="D9578" s="9"/>
      <c r="E957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79" spans="1:5" x14ac:dyDescent="0.45">
      <c r="A9579" s="2"/>
      <c r="B9579" s="4"/>
      <c r="C9579" s="3"/>
      <c r="D9579" s="9"/>
      <c r="E957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0" spans="1:5" x14ac:dyDescent="0.45">
      <c r="A9580" s="2"/>
      <c r="B9580" s="4"/>
      <c r="C9580" s="3"/>
      <c r="D9580" s="9"/>
      <c r="E958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1" spans="1:5" x14ac:dyDescent="0.45">
      <c r="A9581" s="2"/>
      <c r="B9581" s="4"/>
      <c r="C9581" s="3"/>
      <c r="D9581" s="9"/>
      <c r="E958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2" spans="1:5" x14ac:dyDescent="0.45">
      <c r="A9582" s="2"/>
      <c r="B9582" s="4"/>
      <c r="C9582" s="3"/>
      <c r="D9582" s="9"/>
      <c r="E958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3" spans="1:5" x14ac:dyDescent="0.45">
      <c r="A9583" s="2"/>
      <c r="B9583" s="4"/>
      <c r="C9583" s="3"/>
      <c r="D9583" s="9"/>
      <c r="E958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4" spans="1:5" x14ac:dyDescent="0.45">
      <c r="A9584" s="2"/>
      <c r="B9584" s="4"/>
      <c r="C9584" s="3"/>
      <c r="D9584" s="9"/>
      <c r="E958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5" spans="1:5" x14ac:dyDescent="0.45">
      <c r="A9585" s="2"/>
      <c r="B9585" s="4"/>
      <c r="C9585" s="3"/>
      <c r="D9585" s="9"/>
      <c r="E958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6" spans="1:5" x14ac:dyDescent="0.45">
      <c r="A9586" s="2"/>
      <c r="B9586" s="4"/>
      <c r="C9586" s="3"/>
      <c r="D9586" s="9"/>
      <c r="E958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7" spans="1:5" x14ac:dyDescent="0.45">
      <c r="A9587" s="2"/>
      <c r="B9587" s="4"/>
      <c r="C9587" s="3"/>
      <c r="D9587" s="9"/>
      <c r="E958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8" spans="1:5" x14ac:dyDescent="0.45">
      <c r="A9588" s="2"/>
      <c r="B9588" s="4"/>
      <c r="C9588" s="3"/>
      <c r="D9588" s="9"/>
      <c r="E958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89" spans="1:5" x14ac:dyDescent="0.45">
      <c r="A9589" s="2"/>
      <c r="B9589" s="4"/>
      <c r="C9589" s="3"/>
      <c r="D9589" s="9"/>
      <c r="E958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0" spans="1:5" x14ac:dyDescent="0.45">
      <c r="A9590" s="2"/>
      <c r="B9590" s="4"/>
      <c r="C9590" s="3"/>
      <c r="D9590" s="9"/>
      <c r="E959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1" spans="1:5" x14ac:dyDescent="0.45">
      <c r="A9591" s="2"/>
      <c r="B9591" s="4"/>
      <c r="C9591" s="3"/>
      <c r="D9591" s="9"/>
      <c r="E959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2" spans="1:5" x14ac:dyDescent="0.45">
      <c r="A9592" s="2"/>
      <c r="B9592" s="4"/>
      <c r="C9592" s="3"/>
      <c r="D9592" s="9"/>
      <c r="E959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3" spans="1:5" x14ac:dyDescent="0.45">
      <c r="A9593" s="2"/>
      <c r="B9593" s="4"/>
      <c r="C9593" s="3"/>
      <c r="D9593" s="9"/>
      <c r="E959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4" spans="1:5" x14ac:dyDescent="0.45">
      <c r="A9594" s="2"/>
      <c r="B9594" s="4"/>
      <c r="C9594" s="3"/>
      <c r="D9594" s="9"/>
      <c r="E959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5" spans="1:5" x14ac:dyDescent="0.45">
      <c r="A9595" s="2"/>
      <c r="B9595" s="4"/>
      <c r="C9595" s="3"/>
      <c r="D9595" s="9"/>
      <c r="E959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6" spans="1:5" x14ac:dyDescent="0.45">
      <c r="A9596" s="2"/>
      <c r="B9596" s="4"/>
      <c r="C9596" s="3"/>
      <c r="D9596" s="9"/>
      <c r="E959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7" spans="1:5" x14ac:dyDescent="0.45">
      <c r="A9597" s="2"/>
      <c r="B9597" s="4"/>
      <c r="C9597" s="3"/>
      <c r="D9597" s="9"/>
      <c r="E959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8" spans="1:5" x14ac:dyDescent="0.45">
      <c r="A9598" s="2"/>
      <c r="B9598" s="4"/>
      <c r="C9598" s="3"/>
      <c r="D9598" s="9"/>
      <c r="E959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599" spans="1:5" x14ac:dyDescent="0.45">
      <c r="A9599" s="2"/>
      <c r="B9599" s="4"/>
      <c r="C9599" s="3"/>
      <c r="D9599" s="9"/>
      <c r="E959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0" spans="1:5" x14ac:dyDescent="0.45">
      <c r="A9600" s="2"/>
      <c r="B9600" s="4"/>
      <c r="C9600" s="3"/>
      <c r="D9600" s="9"/>
      <c r="E960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1" spans="1:5" x14ac:dyDescent="0.45">
      <c r="A9601" s="2"/>
      <c r="B9601" s="4"/>
      <c r="C9601" s="3"/>
      <c r="D9601" s="9"/>
      <c r="E960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2" spans="1:5" x14ac:dyDescent="0.45">
      <c r="A9602" s="2"/>
      <c r="B9602" s="4"/>
      <c r="C9602" s="3"/>
      <c r="D9602" s="9"/>
      <c r="E960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3" spans="1:5" x14ac:dyDescent="0.45">
      <c r="A9603" s="2"/>
      <c r="B9603" s="4"/>
      <c r="C9603" s="3"/>
      <c r="D9603" s="9"/>
      <c r="E960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4" spans="1:5" x14ac:dyDescent="0.45">
      <c r="A9604" s="2"/>
      <c r="B9604" s="4"/>
      <c r="C9604" s="3"/>
      <c r="D9604" s="9"/>
      <c r="E960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5" spans="1:5" x14ac:dyDescent="0.45">
      <c r="A9605" s="2"/>
      <c r="B9605" s="4"/>
      <c r="C9605" s="3"/>
      <c r="D9605" s="9"/>
      <c r="E960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6" spans="1:5" x14ac:dyDescent="0.45">
      <c r="A9606" s="2"/>
      <c r="B9606" s="4"/>
      <c r="C9606" s="3"/>
      <c r="D9606" s="9"/>
      <c r="E960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7" spans="1:5" x14ac:dyDescent="0.45">
      <c r="A9607" s="2"/>
      <c r="B9607" s="4"/>
      <c r="C9607" s="3"/>
      <c r="D9607" s="9"/>
      <c r="E960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8" spans="1:5" x14ac:dyDescent="0.45">
      <c r="A9608" s="2"/>
      <c r="B9608" s="4"/>
      <c r="C9608" s="3"/>
      <c r="D9608" s="9"/>
      <c r="E960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09" spans="1:5" x14ac:dyDescent="0.45">
      <c r="A9609" s="2"/>
      <c r="B9609" s="4"/>
      <c r="C9609" s="3"/>
      <c r="D9609" s="9"/>
      <c r="E960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0" spans="1:5" x14ac:dyDescent="0.45">
      <c r="A9610" s="2"/>
      <c r="B9610" s="4"/>
      <c r="C9610" s="3"/>
      <c r="D9610" s="9"/>
      <c r="E961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1" spans="1:5" x14ac:dyDescent="0.45">
      <c r="A9611" s="2"/>
      <c r="B9611" s="4"/>
      <c r="C9611" s="3"/>
      <c r="D9611" s="9"/>
      <c r="E961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2" spans="1:5" x14ac:dyDescent="0.45">
      <c r="A9612" s="2"/>
      <c r="B9612" s="4"/>
      <c r="C9612" s="3"/>
      <c r="D9612" s="9"/>
      <c r="E961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3" spans="1:5" x14ac:dyDescent="0.45">
      <c r="A9613" s="2"/>
      <c r="B9613" s="4"/>
      <c r="C9613" s="3"/>
      <c r="D9613" s="9"/>
      <c r="E961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4" spans="1:5" x14ac:dyDescent="0.45">
      <c r="A9614" s="2"/>
      <c r="B9614" s="4"/>
      <c r="C9614" s="3"/>
      <c r="D9614" s="9"/>
      <c r="E961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5" spans="1:5" x14ac:dyDescent="0.45">
      <c r="A9615" s="2"/>
      <c r="B9615" s="4"/>
      <c r="C9615" s="3"/>
      <c r="D9615" s="9"/>
      <c r="E961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6" spans="1:5" x14ac:dyDescent="0.45">
      <c r="A9616" s="2"/>
      <c r="B9616" s="4"/>
      <c r="C9616" s="3"/>
      <c r="D9616" s="9"/>
      <c r="E961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7" spans="1:5" x14ac:dyDescent="0.45">
      <c r="A9617" s="2"/>
      <c r="B9617" s="4"/>
      <c r="C9617" s="3"/>
      <c r="D9617" s="9"/>
      <c r="E961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8" spans="1:5" x14ac:dyDescent="0.45">
      <c r="A9618" s="2"/>
      <c r="B9618" s="4"/>
      <c r="C9618" s="3"/>
      <c r="D9618" s="9"/>
      <c r="E961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19" spans="1:5" x14ac:dyDescent="0.45">
      <c r="A9619" s="2"/>
      <c r="B9619" s="4"/>
      <c r="C9619" s="3"/>
      <c r="D9619" s="9"/>
      <c r="E961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0" spans="1:5" x14ac:dyDescent="0.45">
      <c r="A9620" s="2"/>
      <c r="B9620" s="4"/>
      <c r="C9620" s="3"/>
      <c r="D9620" s="9"/>
      <c r="E962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1" spans="1:5" x14ac:dyDescent="0.45">
      <c r="A9621" s="2"/>
      <c r="B9621" s="4"/>
      <c r="C9621" s="3"/>
      <c r="D9621" s="9"/>
      <c r="E962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2" spans="1:5" x14ac:dyDescent="0.45">
      <c r="A9622" s="2"/>
      <c r="B9622" s="4"/>
      <c r="C9622" s="3"/>
      <c r="D9622" s="9"/>
      <c r="E962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3" spans="1:5" x14ac:dyDescent="0.45">
      <c r="A9623" s="2"/>
      <c r="B9623" s="4"/>
      <c r="C9623" s="3"/>
      <c r="D9623" s="9"/>
      <c r="E962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4" spans="1:5" x14ac:dyDescent="0.45">
      <c r="A9624" s="2"/>
      <c r="B9624" s="4"/>
      <c r="C9624" s="3"/>
      <c r="D9624" s="9"/>
      <c r="E962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5" spans="1:5" x14ac:dyDescent="0.45">
      <c r="A9625" s="2"/>
      <c r="B9625" s="4"/>
      <c r="C9625" s="3"/>
      <c r="D9625" s="9"/>
      <c r="E962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6" spans="1:5" x14ac:dyDescent="0.45">
      <c r="A9626" s="2"/>
      <c r="B9626" s="4"/>
      <c r="C9626" s="3"/>
      <c r="D9626" s="9"/>
      <c r="E962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7" spans="1:5" x14ac:dyDescent="0.45">
      <c r="A9627" s="2"/>
      <c r="B9627" s="4"/>
      <c r="C9627" s="3"/>
      <c r="D9627" s="9"/>
      <c r="E962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8" spans="1:5" x14ac:dyDescent="0.45">
      <c r="A9628" s="2"/>
      <c r="B9628" s="4"/>
      <c r="C9628" s="3"/>
      <c r="D9628" s="9"/>
      <c r="E962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29" spans="1:5" x14ac:dyDescent="0.45">
      <c r="A9629" s="2"/>
      <c r="B9629" s="4"/>
      <c r="C9629" s="3"/>
      <c r="D9629" s="9"/>
      <c r="E962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0" spans="1:5" x14ac:dyDescent="0.45">
      <c r="A9630" s="2"/>
      <c r="B9630" s="4"/>
      <c r="C9630" s="3"/>
      <c r="D9630" s="9"/>
      <c r="E963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1" spans="1:5" x14ac:dyDescent="0.45">
      <c r="A9631" s="2"/>
      <c r="B9631" s="4"/>
      <c r="C9631" s="3"/>
      <c r="D9631" s="9"/>
      <c r="E963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2" spans="1:5" x14ac:dyDescent="0.45">
      <c r="A9632" s="2"/>
      <c r="B9632" s="4"/>
      <c r="C9632" s="3"/>
      <c r="D9632" s="9"/>
      <c r="E963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3" spans="1:5" x14ac:dyDescent="0.45">
      <c r="A9633" s="2"/>
      <c r="B9633" s="4"/>
      <c r="C9633" s="3"/>
      <c r="D9633" s="9"/>
      <c r="E963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4" spans="1:5" x14ac:dyDescent="0.45">
      <c r="A9634" s="2"/>
      <c r="B9634" s="4"/>
      <c r="C9634" s="3"/>
      <c r="D9634" s="9"/>
      <c r="E963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5" spans="1:5" x14ac:dyDescent="0.45">
      <c r="A9635" s="2"/>
      <c r="B9635" s="4"/>
      <c r="C9635" s="3"/>
      <c r="D9635" s="9"/>
      <c r="E963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6" spans="1:5" x14ac:dyDescent="0.45">
      <c r="A9636" s="2"/>
      <c r="B9636" s="4"/>
      <c r="C9636" s="3"/>
      <c r="D9636" s="9"/>
      <c r="E963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7" spans="1:5" x14ac:dyDescent="0.45">
      <c r="A9637" s="2"/>
      <c r="B9637" s="4"/>
      <c r="C9637" s="3"/>
      <c r="D9637" s="9"/>
      <c r="E9637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8" spans="1:5" x14ac:dyDescent="0.45">
      <c r="A9638" s="2"/>
      <c r="B9638" s="4"/>
      <c r="C9638" s="3"/>
      <c r="D9638" s="9"/>
      <c r="E9638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39" spans="1:5" x14ac:dyDescent="0.45">
      <c r="A9639" s="2"/>
      <c r="B9639" s="4"/>
      <c r="C9639" s="3"/>
      <c r="D9639" s="9"/>
      <c r="E9639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0" spans="1:5" x14ac:dyDescent="0.45">
      <c r="A9640" s="2"/>
      <c r="B9640" s="4"/>
      <c r="C9640" s="3"/>
      <c r="D9640" s="9"/>
      <c r="E9640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1" spans="1:5" x14ac:dyDescent="0.45">
      <c r="A9641" s="2"/>
      <c r="B9641" s="4"/>
      <c r="C9641" s="3"/>
      <c r="D9641" s="9"/>
      <c r="E9641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2" spans="1:5" x14ac:dyDescent="0.45">
      <c r="A9642" s="2"/>
      <c r="B9642" s="4"/>
      <c r="C9642" s="3"/>
      <c r="D9642" s="9"/>
      <c r="E9642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3" spans="1:5" x14ac:dyDescent="0.45">
      <c r="A9643" s="2"/>
      <c r="B9643" s="4"/>
      <c r="C9643" s="3"/>
      <c r="D9643" s="9"/>
      <c r="E9643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4" spans="1:5" x14ac:dyDescent="0.45">
      <c r="A9644" s="2"/>
      <c r="B9644" s="4"/>
      <c r="C9644" s="3"/>
      <c r="D9644" s="9"/>
      <c r="E9644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5" spans="1:5" x14ac:dyDescent="0.45">
      <c r="A9645" s="2"/>
      <c r="B9645" s="4"/>
      <c r="C9645" s="3"/>
      <c r="D9645" s="9"/>
      <c r="E9645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  <row r="9646" spans="1:5" x14ac:dyDescent="0.45">
      <c r="A9646" s="37"/>
      <c r="B9646" s="38"/>
      <c r="C9646" s="39"/>
      <c r="D9646" s="40"/>
      <c r="E9646" s="25" t="str">
        <f>IF(MONTH(tblPayment[[#This Row],[Payment Date]])&gt;7, YEAR(tblPayment[[#This Row],[Payment Date]])&amp;"-"&amp;TEXT(MOD(YEAR(tblPayment[[#This Row],[Payment Date]])+1, 100), "00"),YEAR(tblPayment[[#This Row],[Payment Date]])-1&amp;"-"&amp;TEXT(MOD(YEAR(tblPayment[[#This Row],[Payment Date]]),100), "00"))</f>
        <v>1899-00</v>
      </c>
    </row>
  </sheetData>
  <sheetProtection sheet="1" objects="1" scenarios="1" selectLockedCells="1"/>
  <sortState xmlns:xlrd2="http://schemas.microsoft.com/office/spreadsheetml/2017/richdata2" ref="A3:E9646">
    <sortCondition ref="A3:A9646"/>
    <sortCondition ref="B3:B9646"/>
    <sortCondition ref="E3:E9646"/>
  </sortState>
  <conditionalFormatting sqref="A3:A9309">
    <cfRule type="expression" dxfId="1" priority="3">
      <formula>AND(SUBTOTAL(103,$A3),COUNTIFS($A:$A,$A3,$B:$B,$B3)&gt;1)</formula>
    </cfRule>
  </conditionalFormatting>
  <conditionalFormatting sqref="A9310:A9646">
    <cfRule type="expression" dxfId="0" priority="1">
      <formula>AND(SUBTOTAL(103,$B9310),COUNTIFS($B:$B,$B9310,$C:$C,$C9310)&gt;1)</formula>
    </cfRule>
  </conditionalFormatting>
  <pageMargins left="0.2" right="0.1" top="0.2" bottom="0.44390000000000002" header="0.2" footer="0.2"/>
  <pageSetup orientation="landscape" horizontalDpi="300" verticalDpi="300" r:id="rId1"/>
  <headerFooter alignWithMargins="0">
    <oddFooter>&amp;C&amp;"arial,Bold"&amp;14 © 2025 BrownGreer PLC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3EE39-B6DF-454B-919F-77E1BBEE32A1}">
  <dimension ref="A1:G9932"/>
  <sheetViews>
    <sheetView zoomScale="90" zoomScaleNormal="90" workbookViewId="0">
      <selection activeCell="B7" sqref="B7"/>
    </sheetView>
  </sheetViews>
  <sheetFormatPr defaultColWidth="0" defaultRowHeight="17.5" zeroHeight="1" x14ac:dyDescent="0.45"/>
  <cols>
    <col min="1" max="1" width="70.90625" style="27" bestFit="1" customWidth="1"/>
    <col min="2" max="2" width="25.453125" style="27" bestFit="1" customWidth="1"/>
    <col min="3" max="3" width="18.54296875" style="28" bestFit="1" customWidth="1"/>
    <col min="4" max="4" width="8.81640625" style="25" customWidth="1"/>
    <col min="5" max="5" width="44.1796875" style="29" customWidth="1"/>
    <col min="6" max="6" width="44" style="29" customWidth="1"/>
    <col min="7" max="7" width="0" style="25" hidden="1" customWidth="1"/>
    <col min="8" max="16384" width="8.81640625" style="25" hidden="1"/>
  </cols>
  <sheetData>
    <row r="1" spans="1:6" ht="8" customHeight="1" thickBot="1" x14ac:dyDescent="0.5">
      <c r="A1" s="26" t="s">
        <v>430</v>
      </c>
    </row>
    <row r="2" spans="1:6" x14ac:dyDescent="0.45">
      <c r="A2" s="41" t="s">
        <v>0</v>
      </c>
      <c r="B2" s="41" t="s">
        <v>405</v>
      </c>
      <c r="C2" s="42" t="s">
        <v>406</v>
      </c>
      <c r="E2" s="10" t="s">
        <v>407</v>
      </c>
      <c r="F2" s="11" t="s">
        <v>408</v>
      </c>
    </row>
    <row r="3" spans="1:6" x14ac:dyDescent="0.45">
      <c r="A3" s="43" t="s">
        <v>46</v>
      </c>
      <c r="B3" s="44"/>
      <c r="C3" s="45"/>
      <c r="E3" s="17" t="s">
        <v>409</v>
      </c>
      <c r="F3" s="18" t="s">
        <v>410</v>
      </c>
    </row>
    <row r="4" spans="1:6" x14ac:dyDescent="0.45">
      <c r="A4" s="46" t="s">
        <v>47</v>
      </c>
      <c r="B4" s="44">
        <v>502416.73</v>
      </c>
      <c r="C4" s="45">
        <v>45519</v>
      </c>
      <c r="E4" s="12">
        <f>SUMIFS(B4:B9931, A4:A9931, "*abatement*", A4:A9931, "*allergan*")</f>
        <v>1474126.17</v>
      </c>
      <c r="F4" s="13">
        <f>SUMIFS(B4:B9931, A4:A9931, "*subdivision*", A4:A9931, "*allergan*")</f>
        <v>383283.7</v>
      </c>
    </row>
    <row r="5" spans="1:6" x14ac:dyDescent="0.45">
      <c r="A5" s="46" t="s">
        <v>48</v>
      </c>
      <c r="B5" s="44">
        <v>130632.06</v>
      </c>
      <c r="C5" s="45">
        <v>45519</v>
      </c>
      <c r="E5" s="17" t="s">
        <v>411</v>
      </c>
      <c r="F5" s="18" t="s">
        <v>412</v>
      </c>
    </row>
    <row r="6" spans="1:6" x14ac:dyDescent="0.45">
      <c r="A6" s="46" t="s">
        <v>49</v>
      </c>
      <c r="B6" s="44">
        <v>485854.71999999997</v>
      </c>
      <c r="C6" s="45">
        <v>45519</v>
      </c>
      <c r="E6" s="12">
        <f>SUMIFS(B4:B9931, A4:A9931, "*abatement*", A4:A9931, "*cvs*")</f>
        <v>1924139.5</v>
      </c>
      <c r="F6" s="13">
        <f>SUMIFS(B4:B9931, A4:A9931, "*subdivision*", A4:A9931, "*cvs*")</f>
        <v>481768.2</v>
      </c>
    </row>
    <row r="7" spans="1:6" x14ac:dyDescent="0.45">
      <c r="A7" s="46" t="s">
        <v>50</v>
      </c>
      <c r="B7" s="44">
        <v>126325.82</v>
      </c>
      <c r="C7" s="45">
        <v>45519</v>
      </c>
      <c r="E7" s="17" t="s">
        <v>413</v>
      </c>
      <c r="F7" s="18" t="s">
        <v>414</v>
      </c>
    </row>
    <row r="8" spans="1:6" x14ac:dyDescent="0.45">
      <c r="A8" s="46" t="s">
        <v>51</v>
      </c>
      <c r="B8" s="44">
        <v>485854.71999999997</v>
      </c>
      <c r="C8" s="45">
        <v>45877</v>
      </c>
      <c r="E8" s="12">
        <f>SUMIFS(B4:B9931, A4:A9931, "*abatement*", A4:A9931, "*distributor*")</f>
        <v>7687116.5099999998</v>
      </c>
      <c r="F8" s="13">
        <f>SUMIFS(B4:B9931, A4:A9931, "*subdivision*", A4:A9931, "*distributor*")</f>
        <v>2592591.52</v>
      </c>
    </row>
    <row r="9" spans="1:6" x14ac:dyDescent="0.45">
      <c r="A9" s="46" t="s">
        <v>52</v>
      </c>
      <c r="B9" s="44">
        <v>126325.82</v>
      </c>
      <c r="C9" s="45">
        <v>45877</v>
      </c>
      <c r="E9" s="17" t="s">
        <v>415</v>
      </c>
      <c r="F9" s="18" t="s">
        <v>416</v>
      </c>
    </row>
    <row r="10" spans="1:6" x14ac:dyDescent="0.45">
      <c r="A10" s="46" t="s">
        <v>53</v>
      </c>
      <c r="B10" s="44">
        <v>574270.18000000005</v>
      </c>
      <c r="C10" s="45">
        <v>45519</v>
      </c>
      <c r="E10" s="12">
        <f>SUMIFS(B4:B9931, A4:A9931, "*abatement*", A4:A9931, "*janssen*")</f>
        <v>5418268.9100000001</v>
      </c>
      <c r="F10" s="13">
        <f>SUMIFS(B4:B9931, A4:A9931, "*subdivision*", A4:A9931, "*janssen*")</f>
        <v>1303540.51</v>
      </c>
    </row>
    <row r="11" spans="1:6" x14ac:dyDescent="0.45">
      <c r="A11" s="46" t="s">
        <v>54</v>
      </c>
      <c r="B11" s="44">
        <v>143786.41</v>
      </c>
      <c r="C11" s="45">
        <v>45519</v>
      </c>
      <c r="E11" s="17" t="s">
        <v>417</v>
      </c>
      <c r="F11" s="18" t="s">
        <v>418</v>
      </c>
    </row>
    <row r="12" spans="1:6" x14ac:dyDescent="0.45">
      <c r="A12" s="46" t="s">
        <v>55</v>
      </c>
      <c r="B12" s="44">
        <v>450194.22</v>
      </c>
      <c r="C12" s="45">
        <v>45519</v>
      </c>
      <c r="E12" s="12">
        <f>SUMIFS(B4:B9931, A4:A9931, "*abatement*", A4:A9931, "*kroger*")</f>
        <v>370563.31999999995</v>
      </c>
      <c r="F12" s="13">
        <f>SUMIFS(B4:B9931, A4:A9931, "*subdivision*", A4:A9931, "*kroger*")</f>
        <v>92782.06</v>
      </c>
    </row>
    <row r="13" spans="1:6" x14ac:dyDescent="0.45">
      <c r="A13" s="46" t="s">
        <v>56</v>
      </c>
      <c r="B13" s="44">
        <v>112720.13</v>
      </c>
      <c r="C13" s="45">
        <v>45519</v>
      </c>
      <c r="E13" s="17" t="s">
        <v>419</v>
      </c>
      <c r="F13" s="18" t="s">
        <v>420</v>
      </c>
    </row>
    <row r="14" spans="1:6" x14ac:dyDescent="0.45">
      <c r="A14" s="46" t="s">
        <v>57</v>
      </c>
      <c r="B14" s="44">
        <v>899675.1</v>
      </c>
      <c r="C14" s="45">
        <v>45877</v>
      </c>
      <c r="E14" s="12">
        <f>SUMIFS(B4:B9931, A4:A9931, "*abatement*", A4:A9931, "*teva*")</f>
        <v>1341298.72</v>
      </c>
      <c r="F14" s="13">
        <f>SUMIFS(B4:B9931, A4:A9931, "*subdivision*", A4:A9931, "*teva*")</f>
        <v>348747.56</v>
      </c>
    </row>
    <row r="15" spans="1:6" x14ac:dyDescent="0.45">
      <c r="A15" s="46" t="s">
        <v>58</v>
      </c>
      <c r="B15" s="44">
        <v>225261.66</v>
      </c>
      <c r="C15" s="45">
        <v>45877</v>
      </c>
      <c r="E15" s="19" t="s">
        <v>421</v>
      </c>
      <c r="F15" s="20" t="s">
        <v>422</v>
      </c>
    </row>
    <row r="16" spans="1:6" x14ac:dyDescent="0.45">
      <c r="A16" s="46" t="s">
        <v>40</v>
      </c>
      <c r="B16" s="44">
        <v>1373775.32</v>
      </c>
      <c r="C16" s="45">
        <v>44880</v>
      </c>
      <c r="E16" s="12">
        <f>SUMIFS(B4:B9931, A4:A9931, "*abatement*", A4:A9931, "*walgreens*")</f>
        <v>1563191.6</v>
      </c>
      <c r="F16" s="13">
        <f>SUMIFS(B4:B9931, A4:A9931, "*subdivision*", A4:A9931, "*walgreens*")</f>
        <v>391393.67</v>
      </c>
    </row>
    <row r="17" spans="1:6" x14ac:dyDescent="0.45">
      <c r="A17" s="46" t="s">
        <v>59</v>
      </c>
      <c r="B17" s="44">
        <v>336490.73</v>
      </c>
      <c r="C17" s="45">
        <v>44880</v>
      </c>
      <c r="E17" s="19" t="s">
        <v>423</v>
      </c>
      <c r="F17" s="20" t="s">
        <v>424</v>
      </c>
    </row>
    <row r="18" spans="1:6" ht="18" thickBot="1" x14ac:dyDescent="0.5">
      <c r="A18" s="46" t="s">
        <v>41</v>
      </c>
      <c r="B18" s="44">
        <v>1443770.88</v>
      </c>
      <c r="C18" s="45">
        <v>44925</v>
      </c>
      <c r="E18" s="12">
        <f>SUMIFS(B4:B9931, A4:A9931, "*abatement*", A4:A9931, "*walmart*")</f>
        <v>4285941.6000000006</v>
      </c>
      <c r="F18" s="13">
        <f>SUMIFS(B4:B9931, A4:A9931, "*subdivision*", A4:A9931, "*walmart*")</f>
        <v>1073118.8500000001</v>
      </c>
    </row>
    <row r="19" spans="1:6" x14ac:dyDescent="0.45">
      <c r="A19" s="46" t="s">
        <v>60</v>
      </c>
      <c r="B19" s="44">
        <v>353635.36</v>
      </c>
      <c r="C19" s="45">
        <v>44925</v>
      </c>
      <c r="E19" s="21" t="s">
        <v>425</v>
      </c>
      <c r="F19" s="14" t="s">
        <v>426</v>
      </c>
    </row>
    <row r="20" spans="1:6" ht="18" thickBot="1" x14ac:dyDescent="0.5">
      <c r="A20" s="46" t="s">
        <v>42</v>
      </c>
      <c r="B20" s="44">
        <v>1190185.92</v>
      </c>
      <c r="C20" s="45">
        <v>45140</v>
      </c>
      <c r="E20" s="15">
        <f>SUMIFS(B4:B9931, A4:A9931, "*abatement*")</f>
        <v>24064646.330000006</v>
      </c>
      <c r="F20" s="16">
        <f>SUMIFS(B4:B9931, A4:A9931, "*subdivision*", A4:A9931, "&lt;&gt;*special*")</f>
        <v>5878078.0700000003</v>
      </c>
    </row>
    <row r="21" spans="1:6" x14ac:dyDescent="0.45">
      <c r="A21" s="46" t="s">
        <v>61</v>
      </c>
      <c r="B21" s="44">
        <v>298000.08</v>
      </c>
      <c r="C21" s="45">
        <v>45140</v>
      </c>
      <c r="E21" s="73" t="s">
        <v>427</v>
      </c>
      <c r="F21" s="74"/>
    </row>
    <row r="22" spans="1:6" ht="18" thickBot="1" x14ac:dyDescent="0.5">
      <c r="A22" s="46" t="s">
        <v>43</v>
      </c>
      <c r="B22" s="44">
        <v>1505383.54</v>
      </c>
      <c r="C22" s="45">
        <v>45504</v>
      </c>
      <c r="E22" s="75">
        <f>SUMIFS(B4:B9931, A4:A9931, "*special*")</f>
        <v>789148</v>
      </c>
      <c r="F22" s="76"/>
    </row>
    <row r="23" spans="1:6" x14ac:dyDescent="0.45">
      <c r="A23" s="46" t="s">
        <v>62</v>
      </c>
      <c r="B23" s="44">
        <v>789148</v>
      </c>
      <c r="C23" s="45">
        <v>45504</v>
      </c>
      <c r="E23" s="69" t="s">
        <v>429</v>
      </c>
      <c r="F23" s="70"/>
    </row>
    <row r="24" spans="1:6" ht="18" thickBot="1" x14ac:dyDescent="0.5">
      <c r="A24" s="46" t="s">
        <v>63</v>
      </c>
      <c r="B24" s="44">
        <v>270988.58</v>
      </c>
      <c r="C24" s="45">
        <v>45504</v>
      </c>
      <c r="E24" s="71">
        <f>SUM(B4:B9931)</f>
        <v>30731872.400000006</v>
      </c>
      <c r="F24" s="72"/>
    </row>
    <row r="25" spans="1:6" x14ac:dyDescent="0.45">
      <c r="A25" s="46" t="s">
        <v>44</v>
      </c>
      <c r="B25" s="44">
        <v>1505383.54</v>
      </c>
      <c r="C25" s="45">
        <v>45877</v>
      </c>
    </row>
    <row r="26" spans="1:6" x14ac:dyDescent="0.45">
      <c r="A26" s="46" t="s">
        <v>64</v>
      </c>
      <c r="B26" s="44">
        <v>376919.62</v>
      </c>
      <c r="C26" s="45">
        <v>45877</v>
      </c>
      <c r="F26" s="47"/>
    </row>
    <row r="27" spans="1:6" x14ac:dyDescent="0.45">
      <c r="A27" s="46" t="s">
        <v>45</v>
      </c>
      <c r="B27" s="44">
        <v>668617.31000000006</v>
      </c>
      <c r="C27" s="45">
        <v>45412</v>
      </c>
      <c r="F27" s="47"/>
    </row>
    <row r="28" spans="1:6" x14ac:dyDescent="0.45">
      <c r="A28" s="46" t="s">
        <v>65</v>
      </c>
      <c r="B28" s="44">
        <v>167409.15</v>
      </c>
      <c r="C28" s="45">
        <v>45412</v>
      </c>
    </row>
    <row r="29" spans="1:6" x14ac:dyDescent="0.45">
      <c r="A29" s="46" t="s">
        <v>66</v>
      </c>
      <c r="B29" s="44">
        <v>517195.18</v>
      </c>
      <c r="C29" s="45">
        <v>44985</v>
      </c>
    </row>
    <row r="30" spans="1:6" x14ac:dyDescent="0.45">
      <c r="A30" s="46" t="s">
        <v>67</v>
      </c>
      <c r="B30" s="44">
        <v>119792.86</v>
      </c>
      <c r="C30" s="45">
        <v>44985</v>
      </c>
    </row>
    <row r="31" spans="1:6" x14ac:dyDescent="0.45">
      <c r="A31" s="46" t="s">
        <v>68</v>
      </c>
      <c r="B31" s="44">
        <v>1206626.8400000001</v>
      </c>
      <c r="C31" s="45">
        <v>44985</v>
      </c>
    </row>
    <row r="32" spans="1:6" x14ac:dyDescent="0.45">
      <c r="A32" s="46" t="s">
        <v>69</v>
      </c>
      <c r="B32" s="44">
        <v>279479.17</v>
      </c>
      <c r="C32" s="45">
        <v>44985</v>
      </c>
    </row>
    <row r="33" spans="1:3" x14ac:dyDescent="0.45">
      <c r="A33" s="46" t="s">
        <v>70</v>
      </c>
      <c r="B33" s="44">
        <v>907811.81</v>
      </c>
      <c r="C33" s="45">
        <v>45127</v>
      </c>
    </row>
    <row r="34" spans="1:3" x14ac:dyDescent="0.45">
      <c r="A34" s="46" t="s">
        <v>71</v>
      </c>
      <c r="B34" s="44">
        <v>210267.57</v>
      </c>
      <c r="C34" s="45">
        <v>45127</v>
      </c>
    </row>
    <row r="35" spans="1:3" x14ac:dyDescent="0.45">
      <c r="A35" s="46" t="s">
        <v>72</v>
      </c>
      <c r="B35" s="44">
        <v>1322894.97</v>
      </c>
      <c r="C35" s="45">
        <v>45488</v>
      </c>
    </row>
    <row r="36" spans="1:3" x14ac:dyDescent="0.45">
      <c r="A36" s="46" t="s">
        <v>73</v>
      </c>
      <c r="B36" s="44">
        <v>329461.98</v>
      </c>
      <c r="C36" s="45">
        <v>45488</v>
      </c>
    </row>
    <row r="37" spans="1:3" x14ac:dyDescent="0.45">
      <c r="A37" s="46" t="s">
        <v>74</v>
      </c>
      <c r="B37" s="44">
        <v>1463740.11</v>
      </c>
      <c r="C37" s="45">
        <v>45853</v>
      </c>
    </row>
    <row r="38" spans="1:3" x14ac:dyDescent="0.45">
      <c r="A38" s="46" t="s">
        <v>75</v>
      </c>
      <c r="B38" s="44">
        <v>364538.93</v>
      </c>
      <c r="C38" s="45">
        <v>45853</v>
      </c>
    </row>
    <row r="39" spans="1:3" x14ac:dyDescent="0.45">
      <c r="A39" s="46" t="s">
        <v>76</v>
      </c>
      <c r="B39" s="44">
        <v>189905.36</v>
      </c>
      <c r="C39" s="45">
        <v>45853</v>
      </c>
    </row>
    <row r="40" spans="1:3" x14ac:dyDescent="0.45">
      <c r="A40" s="46" t="s">
        <v>77</v>
      </c>
      <c r="B40" s="44">
        <v>47548.72</v>
      </c>
      <c r="C40" s="45">
        <v>45853</v>
      </c>
    </row>
    <row r="41" spans="1:3" x14ac:dyDescent="0.45">
      <c r="A41" s="46" t="s">
        <v>78</v>
      </c>
      <c r="B41" s="44">
        <v>180657.96</v>
      </c>
      <c r="C41" s="45">
        <v>45853</v>
      </c>
    </row>
    <row r="42" spans="1:3" x14ac:dyDescent="0.45">
      <c r="A42" s="46" t="s">
        <v>79</v>
      </c>
      <c r="B42" s="44">
        <v>45233.34</v>
      </c>
      <c r="C42" s="45">
        <v>45853</v>
      </c>
    </row>
    <row r="43" spans="1:3" x14ac:dyDescent="0.45">
      <c r="A43" s="46" t="s">
        <v>81</v>
      </c>
      <c r="B43" s="44">
        <v>456372.2</v>
      </c>
      <c r="C43" s="45">
        <v>45519</v>
      </c>
    </row>
    <row r="44" spans="1:3" x14ac:dyDescent="0.45">
      <c r="A44" s="46" t="s">
        <v>82</v>
      </c>
      <c r="B44" s="44">
        <v>118660.14</v>
      </c>
      <c r="C44" s="45">
        <v>45519</v>
      </c>
    </row>
    <row r="45" spans="1:3" x14ac:dyDescent="0.45">
      <c r="A45" s="46" t="s">
        <v>83</v>
      </c>
      <c r="B45" s="44">
        <v>442463.26</v>
      </c>
      <c r="C45" s="45">
        <v>45519</v>
      </c>
    </row>
    <row r="46" spans="1:3" x14ac:dyDescent="0.45">
      <c r="A46" s="46" t="s">
        <v>84</v>
      </c>
      <c r="B46" s="44">
        <v>115043.71</v>
      </c>
      <c r="C46" s="45">
        <v>45519</v>
      </c>
    </row>
    <row r="47" spans="1:3" x14ac:dyDescent="0.45">
      <c r="A47" s="46" t="s">
        <v>85</v>
      </c>
      <c r="B47" s="44">
        <v>442463.26</v>
      </c>
      <c r="C47" s="45">
        <v>45877</v>
      </c>
    </row>
    <row r="48" spans="1:3" x14ac:dyDescent="0.45">
      <c r="A48" s="46" t="s">
        <v>86</v>
      </c>
      <c r="B48" s="44">
        <v>115043.71</v>
      </c>
      <c r="C48" s="45">
        <v>45877</v>
      </c>
    </row>
    <row r="49" spans="1:3" x14ac:dyDescent="0.45">
      <c r="A49" s="46" t="s">
        <v>87</v>
      </c>
      <c r="B49" s="44">
        <v>673750.68</v>
      </c>
      <c r="C49" s="45">
        <v>45519</v>
      </c>
    </row>
    <row r="50" spans="1:3" x14ac:dyDescent="0.45">
      <c r="A50" s="46" t="s">
        <v>88</v>
      </c>
      <c r="B50" s="44">
        <v>168694.45</v>
      </c>
      <c r="C50" s="45">
        <v>45519</v>
      </c>
    </row>
    <row r="51" spans="1:3" x14ac:dyDescent="0.45">
      <c r="A51" s="46" t="s">
        <v>89</v>
      </c>
      <c r="B51" s="44">
        <v>444720.46</v>
      </c>
      <c r="C51" s="45">
        <v>45519</v>
      </c>
    </row>
    <row r="52" spans="1:3" x14ac:dyDescent="0.45">
      <c r="A52" s="46" t="s">
        <v>90</v>
      </c>
      <c r="B52" s="44">
        <v>111349.61</v>
      </c>
      <c r="C52" s="45">
        <v>45519</v>
      </c>
    </row>
    <row r="53" spans="1:3" x14ac:dyDescent="0.45">
      <c r="A53" s="46" t="s">
        <v>91</v>
      </c>
      <c r="B53" s="44">
        <v>444720.46</v>
      </c>
      <c r="C53" s="45">
        <v>45762</v>
      </c>
    </row>
    <row r="54" spans="1:3" x14ac:dyDescent="0.45">
      <c r="A54" s="46" t="s">
        <v>92</v>
      </c>
      <c r="B54" s="44">
        <v>111349.61</v>
      </c>
      <c r="C54" s="45">
        <v>45762</v>
      </c>
    </row>
    <row r="55" spans="1:3" x14ac:dyDescent="0.45">
      <c r="A55" s="46" t="s">
        <v>93</v>
      </c>
      <c r="B55" s="44">
        <v>4229098.87</v>
      </c>
      <c r="C55" s="45">
        <v>45519</v>
      </c>
    </row>
    <row r="56" spans="1:3" x14ac:dyDescent="0.45">
      <c r="A56" s="46" t="s">
        <v>94</v>
      </c>
      <c r="B56" s="44">
        <v>1058886.5</v>
      </c>
      <c r="C56" s="45">
        <v>45519</v>
      </c>
    </row>
    <row r="57" spans="1:3" x14ac:dyDescent="0.45">
      <c r="A57" s="46" t="s">
        <v>95</v>
      </c>
      <c r="B57" s="44">
        <v>56842.73</v>
      </c>
      <c r="C57" s="45">
        <v>45961</v>
      </c>
    </row>
    <row r="58" spans="1:3" x14ac:dyDescent="0.45">
      <c r="A58" s="46" t="s">
        <v>96</v>
      </c>
      <c r="B58" s="44">
        <v>14232.35</v>
      </c>
      <c r="C58" s="45">
        <v>45961</v>
      </c>
    </row>
    <row r="59" spans="1:3" x14ac:dyDescent="0.45">
      <c r="A59"/>
      <c r="B59"/>
      <c r="C59"/>
    </row>
    <row r="60" spans="1:3" x14ac:dyDescent="0.45">
      <c r="A60"/>
      <c r="B60"/>
      <c r="C60"/>
    </row>
    <row r="61" spans="1:3" x14ac:dyDescent="0.45">
      <c r="A61"/>
      <c r="B61"/>
      <c r="C61"/>
    </row>
    <row r="62" spans="1:3" x14ac:dyDescent="0.45">
      <c r="A62"/>
      <c r="B62"/>
      <c r="C62"/>
    </row>
    <row r="63" spans="1:3" x14ac:dyDescent="0.45">
      <c r="A63"/>
      <c r="B63"/>
      <c r="C63"/>
    </row>
    <row r="64" spans="1:3" x14ac:dyDescent="0.45">
      <c r="A64"/>
      <c r="B64"/>
      <c r="C64"/>
    </row>
    <row r="65" spans="1:3" x14ac:dyDescent="0.45">
      <c r="A65"/>
      <c r="B65"/>
      <c r="C65"/>
    </row>
    <row r="66" spans="1:3" x14ac:dyDescent="0.45">
      <c r="A66"/>
      <c r="B66"/>
      <c r="C66"/>
    </row>
    <row r="67" spans="1:3" x14ac:dyDescent="0.45">
      <c r="A67"/>
      <c r="B67"/>
      <c r="C67"/>
    </row>
    <row r="68" spans="1:3" x14ac:dyDescent="0.45">
      <c r="A68"/>
      <c r="B68"/>
      <c r="C68"/>
    </row>
    <row r="69" spans="1:3" x14ac:dyDescent="0.45">
      <c r="A69"/>
      <c r="B69"/>
      <c r="C69"/>
    </row>
    <row r="70" spans="1:3" x14ac:dyDescent="0.45">
      <c r="A70"/>
      <c r="B70"/>
      <c r="C70"/>
    </row>
    <row r="71" spans="1:3" x14ac:dyDescent="0.45">
      <c r="A71"/>
      <c r="B71"/>
      <c r="C71"/>
    </row>
    <row r="72" spans="1:3" x14ac:dyDescent="0.45">
      <c r="A72"/>
      <c r="B72"/>
      <c r="C72"/>
    </row>
    <row r="73" spans="1:3" x14ac:dyDescent="0.45">
      <c r="A73"/>
      <c r="B73"/>
      <c r="C73"/>
    </row>
    <row r="74" spans="1:3" x14ac:dyDescent="0.45">
      <c r="A74"/>
      <c r="B74"/>
      <c r="C74"/>
    </row>
    <row r="75" spans="1:3" x14ac:dyDescent="0.45">
      <c r="A75"/>
      <c r="B75"/>
      <c r="C75"/>
    </row>
    <row r="76" spans="1:3" x14ac:dyDescent="0.45">
      <c r="A76"/>
      <c r="B76"/>
      <c r="C76"/>
    </row>
    <row r="77" spans="1:3" x14ac:dyDescent="0.45">
      <c r="A77"/>
      <c r="B77"/>
      <c r="C77"/>
    </row>
    <row r="78" spans="1:3" x14ac:dyDescent="0.45">
      <c r="A78"/>
      <c r="B78"/>
      <c r="C78"/>
    </row>
    <row r="79" spans="1:3" x14ac:dyDescent="0.45">
      <c r="A79"/>
      <c r="B79"/>
      <c r="C79"/>
    </row>
    <row r="80" spans="1:3" x14ac:dyDescent="0.45">
      <c r="A80"/>
      <c r="B80"/>
      <c r="C80"/>
    </row>
    <row r="81" spans="1:3" x14ac:dyDescent="0.45">
      <c r="A81"/>
      <c r="B81"/>
      <c r="C81"/>
    </row>
    <row r="82" spans="1:3" x14ac:dyDescent="0.45">
      <c r="A82"/>
      <c r="B82"/>
      <c r="C82"/>
    </row>
    <row r="83" spans="1:3" x14ac:dyDescent="0.45">
      <c r="A83"/>
      <c r="B83"/>
      <c r="C83"/>
    </row>
    <row r="84" spans="1:3" x14ac:dyDescent="0.45">
      <c r="A84"/>
      <c r="B84"/>
      <c r="C84"/>
    </row>
    <row r="85" spans="1:3" x14ac:dyDescent="0.45">
      <c r="A85"/>
      <c r="B85"/>
      <c r="C85"/>
    </row>
    <row r="86" spans="1:3" x14ac:dyDescent="0.45">
      <c r="A86"/>
      <c r="B86"/>
      <c r="C86"/>
    </row>
    <row r="87" spans="1:3" x14ac:dyDescent="0.45">
      <c r="A87"/>
      <c r="B87"/>
      <c r="C87"/>
    </row>
    <row r="88" spans="1:3" x14ac:dyDescent="0.45">
      <c r="A88"/>
      <c r="B88"/>
      <c r="C88"/>
    </row>
    <row r="89" spans="1:3" x14ac:dyDescent="0.45">
      <c r="A89"/>
      <c r="B89"/>
      <c r="C89"/>
    </row>
    <row r="90" spans="1:3" x14ac:dyDescent="0.45">
      <c r="A90"/>
      <c r="B90"/>
      <c r="C90"/>
    </row>
    <row r="91" spans="1:3" x14ac:dyDescent="0.45">
      <c r="A91"/>
      <c r="B91"/>
      <c r="C91"/>
    </row>
    <row r="92" spans="1:3" x14ac:dyDescent="0.45">
      <c r="A92"/>
      <c r="B92"/>
      <c r="C92"/>
    </row>
    <row r="93" spans="1:3" x14ac:dyDescent="0.45">
      <c r="A93"/>
      <c r="B93"/>
      <c r="C93"/>
    </row>
    <row r="94" spans="1:3" x14ac:dyDescent="0.45">
      <c r="A94"/>
      <c r="B94"/>
      <c r="C94"/>
    </row>
    <row r="95" spans="1:3" x14ac:dyDescent="0.45">
      <c r="A95"/>
      <c r="B95"/>
      <c r="C95"/>
    </row>
    <row r="96" spans="1:3" x14ac:dyDescent="0.45">
      <c r="A96"/>
      <c r="B96"/>
      <c r="C96"/>
    </row>
    <row r="97" spans="1:3" x14ac:dyDescent="0.45">
      <c r="A97"/>
      <c r="B97"/>
      <c r="C97"/>
    </row>
    <row r="98" spans="1:3" x14ac:dyDescent="0.45">
      <c r="A98"/>
      <c r="B98"/>
      <c r="C98"/>
    </row>
    <row r="99" spans="1:3" x14ac:dyDescent="0.45">
      <c r="A99"/>
      <c r="B99"/>
      <c r="C99"/>
    </row>
    <row r="100" spans="1:3" x14ac:dyDescent="0.45">
      <c r="A100"/>
      <c r="B100"/>
      <c r="C100"/>
    </row>
    <row r="101" spans="1:3" x14ac:dyDescent="0.45">
      <c r="A101"/>
      <c r="B101"/>
      <c r="C101"/>
    </row>
    <row r="102" spans="1:3" x14ac:dyDescent="0.45">
      <c r="A102"/>
      <c r="B102"/>
      <c r="C102"/>
    </row>
    <row r="103" spans="1:3" x14ac:dyDescent="0.45">
      <c r="A103"/>
      <c r="B103"/>
      <c r="C103"/>
    </row>
    <row r="104" spans="1:3" x14ac:dyDescent="0.45">
      <c r="A104"/>
      <c r="B104"/>
      <c r="C104"/>
    </row>
    <row r="105" spans="1:3" x14ac:dyDescent="0.45">
      <c r="A105"/>
      <c r="B105"/>
      <c r="C105"/>
    </row>
    <row r="106" spans="1:3" x14ac:dyDescent="0.45">
      <c r="A106"/>
      <c r="B106"/>
      <c r="C106"/>
    </row>
    <row r="107" spans="1:3" x14ac:dyDescent="0.45">
      <c r="A107"/>
      <c r="B107"/>
      <c r="C107"/>
    </row>
    <row r="108" spans="1:3" x14ac:dyDescent="0.45">
      <c r="A108"/>
      <c r="B108"/>
      <c r="C108"/>
    </row>
    <row r="109" spans="1:3" x14ac:dyDescent="0.45">
      <c r="A109"/>
      <c r="B109"/>
      <c r="C109"/>
    </row>
    <row r="110" spans="1:3" x14ac:dyDescent="0.45">
      <c r="A110"/>
      <c r="B110"/>
      <c r="C110"/>
    </row>
    <row r="111" spans="1:3" x14ac:dyDescent="0.45">
      <c r="A111"/>
      <c r="B111"/>
      <c r="C111"/>
    </row>
    <row r="112" spans="1:3" x14ac:dyDescent="0.45">
      <c r="A112"/>
      <c r="B112"/>
      <c r="C112"/>
    </row>
    <row r="113" spans="1:3" x14ac:dyDescent="0.45">
      <c r="A113"/>
      <c r="B113"/>
      <c r="C113"/>
    </row>
    <row r="114" spans="1:3" x14ac:dyDescent="0.45">
      <c r="A114"/>
      <c r="B114"/>
      <c r="C114"/>
    </row>
    <row r="115" spans="1:3" x14ac:dyDescent="0.45">
      <c r="A115"/>
      <c r="B115"/>
      <c r="C115"/>
    </row>
    <row r="116" spans="1:3" x14ac:dyDescent="0.45">
      <c r="A116"/>
      <c r="B116"/>
      <c r="C116"/>
    </row>
    <row r="117" spans="1:3" x14ac:dyDescent="0.45">
      <c r="A117"/>
      <c r="B117"/>
      <c r="C117"/>
    </row>
    <row r="118" spans="1:3" x14ac:dyDescent="0.45">
      <c r="A118"/>
      <c r="B118"/>
      <c r="C118"/>
    </row>
    <row r="119" spans="1:3" x14ac:dyDescent="0.45">
      <c r="A119"/>
      <c r="B119"/>
      <c r="C119"/>
    </row>
    <row r="120" spans="1:3" x14ac:dyDescent="0.45">
      <c r="A120"/>
      <c r="B120"/>
      <c r="C120"/>
    </row>
    <row r="121" spans="1:3" x14ac:dyDescent="0.45">
      <c r="A121"/>
      <c r="B121"/>
      <c r="C121"/>
    </row>
    <row r="122" spans="1:3" x14ac:dyDescent="0.45">
      <c r="A122"/>
      <c r="B122"/>
      <c r="C122"/>
    </row>
    <row r="123" spans="1:3" x14ac:dyDescent="0.45">
      <c r="A123"/>
      <c r="B123"/>
      <c r="C123"/>
    </row>
    <row r="124" spans="1:3" x14ac:dyDescent="0.45">
      <c r="A124"/>
      <c r="B124"/>
      <c r="C124"/>
    </row>
    <row r="125" spans="1:3" x14ac:dyDescent="0.45">
      <c r="A125"/>
      <c r="B125"/>
      <c r="C125"/>
    </row>
    <row r="126" spans="1:3" x14ac:dyDescent="0.45">
      <c r="A126"/>
      <c r="B126"/>
      <c r="C126"/>
    </row>
    <row r="127" spans="1:3" x14ac:dyDescent="0.45">
      <c r="A127"/>
      <c r="B127"/>
      <c r="C127"/>
    </row>
    <row r="128" spans="1:3" x14ac:dyDescent="0.45">
      <c r="A128"/>
      <c r="B128"/>
      <c r="C128"/>
    </row>
    <row r="129" spans="1:3" x14ac:dyDescent="0.45">
      <c r="A129"/>
      <c r="B129"/>
      <c r="C129"/>
    </row>
    <row r="130" spans="1:3" x14ac:dyDescent="0.45">
      <c r="A130"/>
      <c r="B130"/>
      <c r="C130"/>
    </row>
    <row r="131" spans="1:3" x14ac:dyDescent="0.45">
      <c r="A131"/>
      <c r="B131"/>
      <c r="C131"/>
    </row>
    <row r="132" spans="1:3" x14ac:dyDescent="0.45">
      <c r="A132"/>
      <c r="B132"/>
      <c r="C132"/>
    </row>
    <row r="133" spans="1:3" x14ac:dyDescent="0.45">
      <c r="A133"/>
      <c r="B133"/>
      <c r="C133"/>
    </row>
    <row r="134" spans="1:3" x14ac:dyDescent="0.45">
      <c r="A134"/>
      <c r="B134"/>
      <c r="C134"/>
    </row>
    <row r="135" spans="1:3" x14ac:dyDescent="0.45">
      <c r="A135"/>
      <c r="B135"/>
      <c r="C135"/>
    </row>
    <row r="136" spans="1:3" x14ac:dyDescent="0.45">
      <c r="A136"/>
      <c r="B136"/>
      <c r="C136"/>
    </row>
    <row r="137" spans="1:3" x14ac:dyDescent="0.45">
      <c r="A137"/>
      <c r="B137"/>
      <c r="C137"/>
    </row>
    <row r="138" spans="1:3" x14ac:dyDescent="0.45">
      <c r="A138"/>
      <c r="B138"/>
      <c r="C138"/>
    </row>
    <row r="139" spans="1:3" x14ac:dyDescent="0.45">
      <c r="A139"/>
      <c r="B139"/>
      <c r="C139"/>
    </row>
    <row r="140" spans="1:3" x14ac:dyDescent="0.45">
      <c r="A140"/>
      <c r="B140"/>
      <c r="C140"/>
    </row>
    <row r="141" spans="1:3" x14ac:dyDescent="0.45">
      <c r="A141"/>
      <c r="B141"/>
      <c r="C141"/>
    </row>
    <row r="142" spans="1:3" x14ac:dyDescent="0.45">
      <c r="A142"/>
      <c r="B142"/>
      <c r="C142"/>
    </row>
    <row r="143" spans="1:3" x14ac:dyDescent="0.45">
      <c r="A143"/>
      <c r="B143"/>
      <c r="C143"/>
    </row>
    <row r="144" spans="1:3" x14ac:dyDescent="0.45">
      <c r="A144"/>
      <c r="B144"/>
      <c r="C144"/>
    </row>
    <row r="145" spans="1:3" x14ac:dyDescent="0.45">
      <c r="A145"/>
      <c r="B145"/>
      <c r="C145"/>
    </row>
    <row r="146" spans="1:3" x14ac:dyDescent="0.45">
      <c r="A146"/>
      <c r="B146"/>
      <c r="C146"/>
    </row>
    <row r="147" spans="1:3" x14ac:dyDescent="0.45">
      <c r="A147"/>
      <c r="B147"/>
      <c r="C147"/>
    </row>
    <row r="148" spans="1:3" x14ac:dyDescent="0.45">
      <c r="A148"/>
      <c r="B148"/>
      <c r="C148"/>
    </row>
    <row r="149" spans="1:3" x14ac:dyDescent="0.45">
      <c r="A149"/>
      <c r="B149"/>
      <c r="C149"/>
    </row>
    <row r="150" spans="1:3" x14ac:dyDescent="0.45">
      <c r="A150"/>
      <c r="B150"/>
      <c r="C150"/>
    </row>
    <row r="151" spans="1:3" x14ac:dyDescent="0.45">
      <c r="A151"/>
      <c r="B151"/>
      <c r="C151"/>
    </row>
    <row r="152" spans="1:3" x14ac:dyDescent="0.45">
      <c r="A152"/>
      <c r="B152"/>
      <c r="C152"/>
    </row>
    <row r="153" spans="1:3" x14ac:dyDescent="0.45">
      <c r="A153"/>
      <c r="B153"/>
      <c r="C153"/>
    </row>
    <row r="154" spans="1:3" x14ac:dyDescent="0.45">
      <c r="A154"/>
      <c r="B154"/>
      <c r="C154"/>
    </row>
    <row r="155" spans="1:3" x14ac:dyDescent="0.45">
      <c r="A155"/>
      <c r="B155"/>
      <c r="C155"/>
    </row>
    <row r="156" spans="1:3" x14ac:dyDescent="0.45">
      <c r="A156"/>
      <c r="B156"/>
      <c r="C156"/>
    </row>
    <row r="157" spans="1:3" x14ac:dyDescent="0.45">
      <c r="A157"/>
      <c r="B157"/>
      <c r="C157"/>
    </row>
    <row r="158" spans="1:3" x14ac:dyDescent="0.45">
      <c r="A158"/>
      <c r="B158"/>
      <c r="C158"/>
    </row>
    <row r="159" spans="1:3" x14ac:dyDescent="0.45">
      <c r="A159"/>
      <c r="B159"/>
      <c r="C159"/>
    </row>
    <row r="160" spans="1:3" x14ac:dyDescent="0.45">
      <c r="A160"/>
      <c r="B160"/>
      <c r="C160"/>
    </row>
    <row r="161" spans="1:3" x14ac:dyDescent="0.45">
      <c r="A161"/>
      <c r="B161"/>
      <c r="C161"/>
    </row>
    <row r="162" spans="1:3" x14ac:dyDescent="0.45">
      <c r="A162"/>
      <c r="B162"/>
      <c r="C162"/>
    </row>
    <row r="163" spans="1:3" x14ac:dyDescent="0.45">
      <c r="A163"/>
      <c r="B163"/>
      <c r="C163"/>
    </row>
    <row r="164" spans="1:3" x14ac:dyDescent="0.45">
      <c r="A164"/>
      <c r="B164"/>
      <c r="C164"/>
    </row>
    <row r="165" spans="1:3" x14ac:dyDescent="0.45">
      <c r="A165"/>
      <c r="B165"/>
      <c r="C165"/>
    </row>
    <row r="166" spans="1:3" x14ac:dyDescent="0.45">
      <c r="A166"/>
      <c r="B166"/>
      <c r="C166"/>
    </row>
    <row r="167" spans="1:3" x14ac:dyDescent="0.45">
      <c r="A167"/>
      <c r="B167"/>
      <c r="C167"/>
    </row>
    <row r="168" spans="1:3" x14ac:dyDescent="0.45">
      <c r="A168"/>
      <c r="B168"/>
      <c r="C168"/>
    </row>
    <row r="169" spans="1:3" x14ac:dyDescent="0.45">
      <c r="A169"/>
      <c r="B169"/>
      <c r="C169"/>
    </row>
    <row r="170" spans="1:3" x14ac:dyDescent="0.45">
      <c r="A170"/>
      <c r="B170"/>
      <c r="C170"/>
    </row>
    <row r="171" spans="1:3" x14ac:dyDescent="0.45">
      <c r="A171"/>
      <c r="B171"/>
      <c r="C171"/>
    </row>
    <row r="172" spans="1:3" x14ac:dyDescent="0.45">
      <c r="A172"/>
      <c r="B172"/>
      <c r="C172"/>
    </row>
    <row r="173" spans="1:3" x14ac:dyDescent="0.45">
      <c r="A173"/>
      <c r="B173"/>
      <c r="C173"/>
    </row>
    <row r="174" spans="1:3" x14ac:dyDescent="0.45">
      <c r="A174"/>
      <c r="B174"/>
      <c r="C174"/>
    </row>
    <row r="175" spans="1:3" x14ac:dyDescent="0.45">
      <c r="A175"/>
      <c r="B175"/>
      <c r="C175"/>
    </row>
    <row r="176" spans="1:3" x14ac:dyDescent="0.45">
      <c r="A176"/>
      <c r="B176"/>
      <c r="C176"/>
    </row>
    <row r="177" spans="1:3" x14ac:dyDescent="0.45">
      <c r="A177"/>
      <c r="B177"/>
      <c r="C177"/>
    </row>
    <row r="178" spans="1:3" x14ac:dyDescent="0.45">
      <c r="A178"/>
      <c r="B178"/>
      <c r="C178"/>
    </row>
    <row r="179" spans="1:3" x14ac:dyDescent="0.45">
      <c r="A179"/>
      <c r="B179"/>
      <c r="C179"/>
    </row>
    <row r="180" spans="1:3" x14ac:dyDescent="0.45">
      <c r="A180"/>
      <c r="B180"/>
      <c r="C180"/>
    </row>
    <row r="181" spans="1:3" x14ac:dyDescent="0.45">
      <c r="A181"/>
      <c r="B181"/>
      <c r="C181"/>
    </row>
    <row r="182" spans="1:3" x14ac:dyDescent="0.45">
      <c r="A182"/>
      <c r="B182"/>
      <c r="C182"/>
    </row>
    <row r="183" spans="1:3" x14ac:dyDescent="0.45">
      <c r="A183"/>
      <c r="B183"/>
      <c r="C183"/>
    </row>
    <row r="184" spans="1:3" x14ac:dyDescent="0.45">
      <c r="A184"/>
      <c r="B184"/>
      <c r="C184"/>
    </row>
    <row r="185" spans="1:3" x14ac:dyDescent="0.45">
      <c r="A185"/>
      <c r="B185"/>
      <c r="C185"/>
    </row>
    <row r="186" spans="1:3" x14ac:dyDescent="0.45">
      <c r="A186"/>
      <c r="B186"/>
      <c r="C186"/>
    </row>
    <row r="187" spans="1:3" x14ac:dyDescent="0.45">
      <c r="A187"/>
      <c r="B187"/>
      <c r="C187"/>
    </row>
    <row r="188" spans="1:3" x14ac:dyDescent="0.45">
      <c r="A188"/>
      <c r="B188"/>
      <c r="C188"/>
    </row>
    <row r="189" spans="1:3" x14ac:dyDescent="0.45">
      <c r="A189"/>
      <c r="B189"/>
      <c r="C189"/>
    </row>
    <row r="190" spans="1:3" x14ac:dyDescent="0.45">
      <c r="A190"/>
      <c r="B190"/>
      <c r="C190"/>
    </row>
    <row r="191" spans="1:3" x14ac:dyDescent="0.45">
      <c r="A191"/>
      <c r="B191"/>
      <c r="C191"/>
    </row>
    <row r="192" spans="1:3" x14ac:dyDescent="0.45">
      <c r="A192"/>
      <c r="B192"/>
      <c r="C192"/>
    </row>
    <row r="193" spans="1:3" x14ac:dyDescent="0.45">
      <c r="A193"/>
      <c r="B193"/>
      <c r="C193"/>
    </row>
    <row r="194" spans="1:3" x14ac:dyDescent="0.45">
      <c r="A194"/>
      <c r="B194"/>
      <c r="C194"/>
    </row>
    <row r="195" spans="1:3" x14ac:dyDescent="0.45">
      <c r="A195"/>
      <c r="B195"/>
      <c r="C195"/>
    </row>
    <row r="196" spans="1:3" x14ac:dyDescent="0.45">
      <c r="A196"/>
      <c r="B196"/>
      <c r="C196"/>
    </row>
    <row r="197" spans="1:3" x14ac:dyDescent="0.45">
      <c r="A197"/>
      <c r="B197"/>
      <c r="C197"/>
    </row>
    <row r="198" spans="1:3" x14ac:dyDescent="0.45">
      <c r="A198"/>
      <c r="B198"/>
      <c r="C198"/>
    </row>
    <row r="199" spans="1:3" x14ac:dyDescent="0.45">
      <c r="A199"/>
      <c r="B199"/>
      <c r="C199"/>
    </row>
    <row r="200" spans="1:3" x14ac:dyDescent="0.45">
      <c r="A200"/>
      <c r="B200"/>
      <c r="C200"/>
    </row>
    <row r="201" spans="1:3" x14ac:dyDescent="0.45">
      <c r="A201"/>
      <c r="B201"/>
      <c r="C201"/>
    </row>
    <row r="202" spans="1:3" x14ac:dyDescent="0.45">
      <c r="A202"/>
      <c r="B202"/>
      <c r="C202"/>
    </row>
    <row r="203" spans="1:3" x14ac:dyDescent="0.45">
      <c r="A203"/>
      <c r="B203"/>
      <c r="C203"/>
    </row>
    <row r="204" spans="1:3" x14ac:dyDescent="0.45">
      <c r="A204"/>
      <c r="B204"/>
      <c r="C204"/>
    </row>
    <row r="205" spans="1:3" x14ac:dyDescent="0.45">
      <c r="A205"/>
      <c r="B205"/>
      <c r="C205"/>
    </row>
    <row r="206" spans="1:3" x14ac:dyDescent="0.45">
      <c r="A206"/>
      <c r="B206"/>
      <c r="C206"/>
    </row>
    <row r="207" spans="1:3" x14ac:dyDescent="0.45">
      <c r="A207"/>
      <c r="B207"/>
      <c r="C207"/>
    </row>
    <row r="208" spans="1:3" x14ac:dyDescent="0.45">
      <c r="A208"/>
      <c r="B208"/>
      <c r="C208"/>
    </row>
    <row r="209" spans="1:3" x14ac:dyDescent="0.45">
      <c r="A209"/>
      <c r="B209"/>
      <c r="C209"/>
    </row>
    <row r="210" spans="1:3" x14ac:dyDescent="0.45">
      <c r="A210"/>
      <c r="B210"/>
      <c r="C210"/>
    </row>
    <row r="211" spans="1:3" x14ac:dyDescent="0.45">
      <c r="A211"/>
      <c r="B211"/>
      <c r="C211"/>
    </row>
    <row r="212" spans="1:3" x14ac:dyDescent="0.45">
      <c r="A212"/>
      <c r="B212"/>
      <c r="C212"/>
    </row>
    <row r="213" spans="1:3" x14ac:dyDescent="0.45">
      <c r="A213"/>
      <c r="B213"/>
      <c r="C213"/>
    </row>
    <row r="214" spans="1:3" x14ac:dyDescent="0.45">
      <c r="A214"/>
      <c r="B214"/>
      <c r="C214"/>
    </row>
    <row r="215" spans="1:3" x14ac:dyDescent="0.45">
      <c r="A215"/>
      <c r="B215"/>
      <c r="C215"/>
    </row>
    <row r="216" spans="1:3" x14ac:dyDescent="0.45">
      <c r="A216"/>
      <c r="B216"/>
      <c r="C216"/>
    </row>
    <row r="217" spans="1:3" x14ac:dyDescent="0.45">
      <c r="A217"/>
      <c r="B217"/>
      <c r="C217"/>
    </row>
    <row r="218" spans="1:3" x14ac:dyDescent="0.45">
      <c r="A218"/>
      <c r="B218"/>
      <c r="C218"/>
    </row>
    <row r="219" spans="1:3" x14ac:dyDescent="0.45">
      <c r="A219"/>
      <c r="B219"/>
      <c r="C219"/>
    </row>
    <row r="220" spans="1:3" x14ac:dyDescent="0.45">
      <c r="A220"/>
      <c r="B220"/>
      <c r="C220"/>
    </row>
    <row r="221" spans="1:3" x14ac:dyDescent="0.45">
      <c r="A221"/>
      <c r="B221"/>
      <c r="C221"/>
    </row>
    <row r="222" spans="1:3" x14ac:dyDescent="0.45">
      <c r="A222"/>
      <c r="B222"/>
      <c r="C222"/>
    </row>
    <row r="223" spans="1:3" x14ac:dyDescent="0.45">
      <c r="A223"/>
      <c r="B223"/>
      <c r="C223"/>
    </row>
    <row r="224" spans="1:3" x14ac:dyDescent="0.45">
      <c r="A224"/>
      <c r="B224"/>
      <c r="C224"/>
    </row>
    <row r="225" spans="1:3" x14ac:dyDescent="0.45">
      <c r="A225"/>
      <c r="B225"/>
      <c r="C225"/>
    </row>
    <row r="226" spans="1:3" x14ac:dyDescent="0.45">
      <c r="A226"/>
      <c r="B226"/>
      <c r="C226"/>
    </row>
    <row r="227" spans="1:3" x14ac:dyDescent="0.45">
      <c r="A227"/>
      <c r="B227"/>
      <c r="C227"/>
    </row>
    <row r="228" spans="1:3" x14ac:dyDescent="0.45">
      <c r="A228"/>
      <c r="B228"/>
      <c r="C228"/>
    </row>
    <row r="229" spans="1:3" x14ac:dyDescent="0.45">
      <c r="A229"/>
      <c r="B229"/>
      <c r="C229"/>
    </row>
    <row r="230" spans="1:3" x14ac:dyDescent="0.45">
      <c r="A230"/>
      <c r="B230"/>
      <c r="C230"/>
    </row>
    <row r="231" spans="1:3" x14ac:dyDescent="0.45">
      <c r="A231"/>
      <c r="B231"/>
      <c r="C231"/>
    </row>
    <row r="232" spans="1:3" x14ac:dyDescent="0.45">
      <c r="A232"/>
      <c r="B232"/>
      <c r="C232"/>
    </row>
    <row r="233" spans="1:3" x14ac:dyDescent="0.45">
      <c r="A233"/>
      <c r="B233"/>
      <c r="C233"/>
    </row>
    <row r="234" spans="1:3" x14ac:dyDescent="0.45">
      <c r="A234"/>
      <c r="B234"/>
      <c r="C234"/>
    </row>
    <row r="235" spans="1:3" x14ac:dyDescent="0.45">
      <c r="A235"/>
      <c r="B235"/>
      <c r="C235"/>
    </row>
    <row r="236" spans="1:3" x14ac:dyDescent="0.45">
      <c r="A236"/>
      <c r="B236"/>
      <c r="C236"/>
    </row>
    <row r="237" spans="1:3" x14ac:dyDescent="0.45">
      <c r="A237"/>
      <c r="B237"/>
      <c r="C237"/>
    </row>
    <row r="238" spans="1:3" x14ac:dyDescent="0.45">
      <c r="A238"/>
      <c r="B238"/>
      <c r="C238"/>
    </row>
    <row r="239" spans="1:3" x14ac:dyDescent="0.45">
      <c r="A239"/>
      <c r="B239"/>
      <c r="C239"/>
    </row>
    <row r="240" spans="1:3" x14ac:dyDescent="0.45">
      <c r="A240"/>
      <c r="B240"/>
      <c r="C240"/>
    </row>
    <row r="241" spans="1:3" x14ac:dyDescent="0.45">
      <c r="A241"/>
      <c r="B241"/>
      <c r="C241"/>
    </row>
    <row r="242" spans="1:3" x14ac:dyDescent="0.45">
      <c r="A242"/>
      <c r="B242"/>
      <c r="C242"/>
    </row>
    <row r="243" spans="1:3" x14ac:dyDescent="0.45">
      <c r="A243"/>
      <c r="B243"/>
      <c r="C243"/>
    </row>
    <row r="244" spans="1:3" x14ac:dyDescent="0.45">
      <c r="A244"/>
      <c r="B244"/>
      <c r="C244"/>
    </row>
    <row r="245" spans="1:3" x14ac:dyDescent="0.45">
      <c r="A245"/>
      <c r="B245"/>
      <c r="C245"/>
    </row>
    <row r="246" spans="1:3" x14ac:dyDescent="0.45">
      <c r="A246"/>
      <c r="B246"/>
      <c r="C246"/>
    </row>
    <row r="247" spans="1:3" x14ac:dyDescent="0.45">
      <c r="A247"/>
      <c r="B247"/>
      <c r="C247"/>
    </row>
    <row r="248" spans="1:3" x14ac:dyDescent="0.45">
      <c r="A248"/>
      <c r="B248"/>
      <c r="C248"/>
    </row>
    <row r="249" spans="1:3" x14ac:dyDescent="0.45">
      <c r="A249"/>
      <c r="B249"/>
      <c r="C249"/>
    </row>
    <row r="250" spans="1:3" x14ac:dyDescent="0.45">
      <c r="A250"/>
      <c r="B250"/>
      <c r="C250"/>
    </row>
    <row r="251" spans="1:3" x14ac:dyDescent="0.45">
      <c r="A251"/>
      <c r="B251"/>
      <c r="C251"/>
    </row>
    <row r="252" spans="1:3" x14ac:dyDescent="0.45">
      <c r="A252"/>
      <c r="B252"/>
      <c r="C252"/>
    </row>
    <row r="253" spans="1:3" x14ac:dyDescent="0.45">
      <c r="A253"/>
      <c r="B253"/>
      <c r="C253"/>
    </row>
    <row r="254" spans="1:3" x14ac:dyDescent="0.45">
      <c r="A254"/>
      <c r="B254"/>
      <c r="C254"/>
    </row>
    <row r="255" spans="1:3" x14ac:dyDescent="0.45">
      <c r="A255"/>
      <c r="B255"/>
      <c r="C255"/>
    </row>
    <row r="256" spans="1:3" x14ac:dyDescent="0.45">
      <c r="A256"/>
      <c r="B256"/>
      <c r="C256"/>
    </row>
    <row r="257" spans="1:3" x14ac:dyDescent="0.45">
      <c r="A257"/>
      <c r="B257"/>
      <c r="C257"/>
    </row>
    <row r="258" spans="1:3" x14ac:dyDescent="0.45">
      <c r="A258"/>
      <c r="B258"/>
      <c r="C258"/>
    </row>
    <row r="259" spans="1:3" x14ac:dyDescent="0.45">
      <c r="A259"/>
      <c r="B259"/>
      <c r="C259"/>
    </row>
    <row r="260" spans="1:3" x14ac:dyDescent="0.45">
      <c r="A260"/>
      <c r="B260"/>
      <c r="C260"/>
    </row>
    <row r="261" spans="1:3" x14ac:dyDescent="0.45">
      <c r="A261"/>
      <c r="B261"/>
      <c r="C261"/>
    </row>
    <row r="262" spans="1:3" x14ac:dyDescent="0.45">
      <c r="A262"/>
      <c r="B262"/>
      <c r="C262"/>
    </row>
    <row r="263" spans="1:3" x14ac:dyDescent="0.45">
      <c r="A263"/>
      <c r="B263"/>
      <c r="C263"/>
    </row>
    <row r="264" spans="1:3" x14ac:dyDescent="0.45">
      <c r="A264"/>
      <c r="B264"/>
      <c r="C264"/>
    </row>
    <row r="265" spans="1:3" x14ac:dyDescent="0.45">
      <c r="A265"/>
      <c r="B265"/>
      <c r="C265"/>
    </row>
    <row r="266" spans="1:3" x14ac:dyDescent="0.45">
      <c r="A266"/>
      <c r="B266"/>
      <c r="C266"/>
    </row>
    <row r="267" spans="1:3" x14ac:dyDescent="0.45">
      <c r="A267"/>
      <c r="B267"/>
      <c r="C267"/>
    </row>
    <row r="268" spans="1:3" x14ac:dyDescent="0.45">
      <c r="A268"/>
      <c r="B268"/>
      <c r="C268"/>
    </row>
    <row r="269" spans="1:3" x14ac:dyDescent="0.45">
      <c r="A269"/>
      <c r="B269"/>
      <c r="C269"/>
    </row>
    <row r="270" spans="1:3" x14ac:dyDescent="0.45">
      <c r="A270"/>
      <c r="B270"/>
      <c r="C270"/>
    </row>
    <row r="271" spans="1:3" x14ac:dyDescent="0.45">
      <c r="A271"/>
      <c r="B271"/>
      <c r="C271"/>
    </row>
    <row r="272" spans="1:3" x14ac:dyDescent="0.45">
      <c r="A272"/>
      <c r="B272"/>
      <c r="C272"/>
    </row>
    <row r="273" spans="1:3" x14ac:dyDescent="0.45">
      <c r="A273"/>
      <c r="B273"/>
      <c r="C273"/>
    </row>
    <row r="274" spans="1:3" x14ac:dyDescent="0.45">
      <c r="A274"/>
      <c r="B274"/>
      <c r="C274"/>
    </row>
    <row r="275" spans="1:3" x14ac:dyDescent="0.45">
      <c r="A275"/>
      <c r="B275"/>
      <c r="C275"/>
    </row>
    <row r="276" spans="1:3" x14ac:dyDescent="0.45">
      <c r="A276"/>
      <c r="B276"/>
      <c r="C276"/>
    </row>
    <row r="277" spans="1:3" x14ac:dyDescent="0.45">
      <c r="A277"/>
      <c r="B277"/>
      <c r="C277"/>
    </row>
    <row r="278" spans="1:3" x14ac:dyDescent="0.45">
      <c r="A278"/>
      <c r="B278"/>
      <c r="C278"/>
    </row>
    <row r="279" spans="1:3" x14ac:dyDescent="0.45">
      <c r="A279"/>
      <c r="B279"/>
      <c r="C279"/>
    </row>
    <row r="280" spans="1:3" x14ac:dyDescent="0.45">
      <c r="A280"/>
      <c r="B280"/>
      <c r="C280"/>
    </row>
    <row r="281" spans="1:3" x14ac:dyDescent="0.45">
      <c r="A281"/>
      <c r="B281"/>
      <c r="C281"/>
    </row>
    <row r="282" spans="1:3" x14ac:dyDescent="0.45">
      <c r="A282"/>
      <c r="B282"/>
      <c r="C282"/>
    </row>
    <row r="283" spans="1:3" x14ac:dyDescent="0.45">
      <c r="A283"/>
      <c r="B283"/>
      <c r="C283"/>
    </row>
    <row r="284" spans="1:3" x14ac:dyDescent="0.45">
      <c r="A284"/>
      <c r="B284"/>
      <c r="C284"/>
    </row>
    <row r="285" spans="1:3" x14ac:dyDescent="0.45">
      <c r="A285"/>
      <c r="B285"/>
      <c r="C285"/>
    </row>
    <row r="286" spans="1:3" x14ac:dyDescent="0.45">
      <c r="A286"/>
      <c r="B286"/>
      <c r="C286"/>
    </row>
    <row r="287" spans="1:3" x14ac:dyDescent="0.45">
      <c r="A287"/>
      <c r="B287"/>
      <c r="C287"/>
    </row>
    <row r="288" spans="1:3" x14ac:dyDescent="0.45">
      <c r="A288"/>
      <c r="B288"/>
      <c r="C288"/>
    </row>
    <row r="289" spans="1:3" x14ac:dyDescent="0.45">
      <c r="A289"/>
      <c r="B289"/>
      <c r="C289"/>
    </row>
    <row r="290" spans="1:3" x14ac:dyDescent="0.45">
      <c r="A290"/>
      <c r="B290"/>
      <c r="C290"/>
    </row>
    <row r="291" spans="1:3" x14ac:dyDescent="0.45">
      <c r="A291"/>
      <c r="B291"/>
      <c r="C291"/>
    </row>
    <row r="292" spans="1:3" x14ac:dyDescent="0.45">
      <c r="A292"/>
      <c r="B292"/>
      <c r="C292"/>
    </row>
    <row r="293" spans="1:3" x14ac:dyDescent="0.45">
      <c r="A293"/>
      <c r="B293"/>
      <c r="C293"/>
    </row>
    <row r="294" spans="1:3" x14ac:dyDescent="0.45">
      <c r="A294"/>
      <c r="B294"/>
      <c r="C294"/>
    </row>
    <row r="295" spans="1:3" x14ac:dyDescent="0.45">
      <c r="A295"/>
      <c r="B295"/>
      <c r="C295"/>
    </row>
    <row r="296" spans="1:3" x14ac:dyDescent="0.45">
      <c r="A296"/>
      <c r="B296"/>
      <c r="C296"/>
    </row>
    <row r="297" spans="1:3" x14ac:dyDescent="0.45">
      <c r="A297"/>
      <c r="B297"/>
      <c r="C297"/>
    </row>
    <row r="298" spans="1:3" x14ac:dyDescent="0.45">
      <c r="A298"/>
      <c r="B298"/>
      <c r="C298"/>
    </row>
    <row r="299" spans="1:3" x14ac:dyDescent="0.45">
      <c r="A299"/>
      <c r="B299"/>
      <c r="C299"/>
    </row>
    <row r="300" spans="1:3" x14ac:dyDescent="0.45">
      <c r="A300"/>
      <c r="B300"/>
      <c r="C300"/>
    </row>
    <row r="301" spans="1:3" x14ac:dyDescent="0.45">
      <c r="A301"/>
      <c r="B301"/>
      <c r="C301"/>
    </row>
    <row r="302" spans="1:3" x14ac:dyDescent="0.45">
      <c r="A302"/>
      <c r="B302"/>
      <c r="C302"/>
    </row>
    <row r="303" spans="1:3" x14ac:dyDescent="0.45">
      <c r="A303"/>
      <c r="B303"/>
      <c r="C303"/>
    </row>
    <row r="304" spans="1:3" x14ac:dyDescent="0.45">
      <c r="A304"/>
      <c r="B304"/>
      <c r="C304"/>
    </row>
    <row r="305" spans="1:3" x14ac:dyDescent="0.45">
      <c r="A305"/>
      <c r="B305"/>
      <c r="C305"/>
    </row>
    <row r="306" spans="1:3" x14ac:dyDescent="0.45">
      <c r="A306"/>
      <c r="B306"/>
      <c r="C306"/>
    </row>
    <row r="307" spans="1:3" x14ac:dyDescent="0.45">
      <c r="A307"/>
      <c r="B307"/>
      <c r="C307"/>
    </row>
    <row r="308" spans="1:3" x14ac:dyDescent="0.45">
      <c r="A308"/>
      <c r="B308"/>
      <c r="C308"/>
    </row>
    <row r="309" spans="1:3" x14ac:dyDescent="0.45">
      <c r="A309"/>
      <c r="B309"/>
      <c r="C309"/>
    </row>
    <row r="310" spans="1:3" x14ac:dyDescent="0.45">
      <c r="A310"/>
      <c r="B310"/>
      <c r="C310"/>
    </row>
    <row r="311" spans="1:3" x14ac:dyDescent="0.45">
      <c r="A311"/>
      <c r="B311"/>
      <c r="C311"/>
    </row>
    <row r="312" spans="1:3" x14ac:dyDescent="0.45">
      <c r="A312"/>
      <c r="B312"/>
      <c r="C312"/>
    </row>
    <row r="313" spans="1:3" x14ac:dyDescent="0.45">
      <c r="A313"/>
      <c r="B313"/>
      <c r="C313"/>
    </row>
    <row r="314" spans="1:3" x14ac:dyDescent="0.45">
      <c r="A314"/>
      <c r="B314"/>
      <c r="C314"/>
    </row>
    <row r="315" spans="1:3" x14ac:dyDescent="0.45">
      <c r="A315"/>
      <c r="B315"/>
      <c r="C315"/>
    </row>
    <row r="316" spans="1:3" x14ac:dyDescent="0.45">
      <c r="A316"/>
      <c r="B316"/>
      <c r="C316"/>
    </row>
    <row r="317" spans="1:3" x14ac:dyDescent="0.45">
      <c r="A317"/>
      <c r="B317"/>
      <c r="C317"/>
    </row>
    <row r="318" spans="1:3" x14ac:dyDescent="0.45">
      <c r="A318"/>
      <c r="B318"/>
      <c r="C318"/>
    </row>
    <row r="319" spans="1:3" x14ac:dyDescent="0.45">
      <c r="A319"/>
      <c r="B319"/>
      <c r="C319"/>
    </row>
    <row r="320" spans="1:3" x14ac:dyDescent="0.45">
      <c r="A320"/>
      <c r="B320"/>
      <c r="C320"/>
    </row>
    <row r="321" spans="1:3" x14ac:dyDescent="0.45">
      <c r="A321"/>
      <c r="B321"/>
      <c r="C321"/>
    </row>
    <row r="322" spans="1:3" x14ac:dyDescent="0.45">
      <c r="A322"/>
      <c r="B322"/>
      <c r="C322"/>
    </row>
    <row r="323" spans="1:3" x14ac:dyDescent="0.45">
      <c r="A323"/>
      <c r="B323"/>
      <c r="C323"/>
    </row>
    <row r="324" spans="1:3" x14ac:dyDescent="0.45">
      <c r="A324"/>
      <c r="B324"/>
      <c r="C324"/>
    </row>
    <row r="325" spans="1:3" x14ac:dyDescent="0.45">
      <c r="A325"/>
      <c r="B325"/>
      <c r="C325"/>
    </row>
    <row r="326" spans="1:3" x14ac:dyDescent="0.45">
      <c r="A326"/>
      <c r="B326"/>
      <c r="C326"/>
    </row>
    <row r="327" spans="1:3" x14ac:dyDescent="0.45">
      <c r="A327"/>
      <c r="B327"/>
      <c r="C327"/>
    </row>
    <row r="328" spans="1:3" x14ac:dyDescent="0.45">
      <c r="A328"/>
      <c r="B328"/>
      <c r="C328"/>
    </row>
    <row r="329" spans="1:3" x14ac:dyDescent="0.45">
      <c r="A329"/>
      <c r="B329"/>
      <c r="C329"/>
    </row>
    <row r="330" spans="1:3" x14ac:dyDescent="0.45">
      <c r="A330"/>
      <c r="B330"/>
      <c r="C330"/>
    </row>
    <row r="331" spans="1:3" x14ac:dyDescent="0.45">
      <c r="A331"/>
      <c r="B331"/>
      <c r="C331"/>
    </row>
    <row r="332" spans="1:3" x14ac:dyDescent="0.45">
      <c r="A332"/>
      <c r="B332"/>
      <c r="C332"/>
    </row>
    <row r="333" spans="1:3" x14ac:dyDescent="0.45">
      <c r="A333"/>
      <c r="B333"/>
      <c r="C333"/>
    </row>
    <row r="334" spans="1:3" x14ac:dyDescent="0.45">
      <c r="A334"/>
      <c r="B334"/>
      <c r="C334"/>
    </row>
    <row r="335" spans="1:3" x14ac:dyDescent="0.45">
      <c r="A335"/>
      <c r="B335"/>
      <c r="C335"/>
    </row>
    <row r="336" spans="1:3" x14ac:dyDescent="0.45">
      <c r="A336"/>
      <c r="B336"/>
      <c r="C336"/>
    </row>
    <row r="337" spans="1:3" x14ac:dyDescent="0.45">
      <c r="A337"/>
      <c r="B337"/>
      <c r="C337"/>
    </row>
    <row r="338" spans="1:3" x14ac:dyDescent="0.45">
      <c r="A338"/>
      <c r="B338"/>
      <c r="C338"/>
    </row>
    <row r="339" spans="1:3" x14ac:dyDescent="0.45">
      <c r="A339"/>
      <c r="B339"/>
      <c r="C339"/>
    </row>
    <row r="340" spans="1:3" x14ac:dyDescent="0.45">
      <c r="A340"/>
      <c r="B340"/>
      <c r="C340"/>
    </row>
    <row r="341" spans="1:3" x14ac:dyDescent="0.45">
      <c r="A341"/>
      <c r="B341"/>
      <c r="C341"/>
    </row>
    <row r="342" spans="1:3" x14ac:dyDescent="0.45">
      <c r="A342"/>
      <c r="B342"/>
      <c r="C342"/>
    </row>
    <row r="343" spans="1:3" x14ac:dyDescent="0.45">
      <c r="A343"/>
      <c r="B343"/>
      <c r="C343"/>
    </row>
    <row r="344" spans="1:3" x14ac:dyDescent="0.45">
      <c r="A344"/>
      <c r="B344"/>
      <c r="C344"/>
    </row>
    <row r="345" spans="1:3" x14ac:dyDescent="0.45">
      <c r="A345"/>
      <c r="B345"/>
      <c r="C345"/>
    </row>
    <row r="346" spans="1:3" x14ac:dyDescent="0.45">
      <c r="A346"/>
      <c r="B346"/>
      <c r="C346"/>
    </row>
    <row r="347" spans="1:3" x14ac:dyDescent="0.45">
      <c r="A347"/>
      <c r="B347"/>
      <c r="C347"/>
    </row>
    <row r="348" spans="1:3" x14ac:dyDescent="0.45">
      <c r="A348"/>
      <c r="B348"/>
      <c r="C348"/>
    </row>
    <row r="349" spans="1:3" x14ac:dyDescent="0.45">
      <c r="A349"/>
      <c r="B349"/>
      <c r="C349"/>
    </row>
    <row r="350" spans="1:3" x14ac:dyDescent="0.45">
      <c r="A350"/>
      <c r="B350"/>
      <c r="C350"/>
    </row>
    <row r="351" spans="1:3" x14ac:dyDescent="0.45">
      <c r="A351"/>
      <c r="B351"/>
      <c r="C351"/>
    </row>
    <row r="352" spans="1:3" x14ac:dyDescent="0.45">
      <c r="A352"/>
      <c r="B352"/>
      <c r="C352"/>
    </row>
    <row r="353" spans="1:3" x14ac:dyDescent="0.45">
      <c r="A353"/>
      <c r="B353"/>
      <c r="C353"/>
    </row>
    <row r="354" spans="1:3" x14ac:dyDescent="0.45">
      <c r="A354"/>
      <c r="B354"/>
      <c r="C354"/>
    </row>
    <row r="355" spans="1:3" x14ac:dyDescent="0.45">
      <c r="A355"/>
      <c r="B355"/>
      <c r="C355"/>
    </row>
    <row r="356" spans="1:3" x14ac:dyDescent="0.45">
      <c r="A356"/>
      <c r="B356"/>
      <c r="C356"/>
    </row>
    <row r="357" spans="1:3" x14ac:dyDescent="0.45">
      <c r="A357"/>
      <c r="B357"/>
      <c r="C357"/>
    </row>
    <row r="358" spans="1:3" x14ac:dyDescent="0.45">
      <c r="A358"/>
      <c r="B358"/>
      <c r="C358"/>
    </row>
    <row r="359" spans="1:3" x14ac:dyDescent="0.45">
      <c r="A359"/>
      <c r="B359"/>
      <c r="C359"/>
    </row>
    <row r="360" spans="1:3" x14ac:dyDescent="0.45">
      <c r="A360"/>
      <c r="B360"/>
      <c r="C360"/>
    </row>
    <row r="361" spans="1:3" x14ac:dyDescent="0.45">
      <c r="A361"/>
      <c r="B361"/>
      <c r="C361"/>
    </row>
    <row r="362" spans="1:3" x14ac:dyDescent="0.45">
      <c r="A362"/>
      <c r="B362"/>
      <c r="C362"/>
    </row>
    <row r="363" spans="1:3" x14ac:dyDescent="0.45">
      <c r="A363"/>
      <c r="B363"/>
      <c r="C363"/>
    </row>
    <row r="364" spans="1:3" x14ac:dyDescent="0.45">
      <c r="A364"/>
      <c r="B364"/>
      <c r="C364"/>
    </row>
    <row r="365" spans="1:3" x14ac:dyDescent="0.45">
      <c r="A365"/>
      <c r="B365"/>
      <c r="C365"/>
    </row>
    <row r="366" spans="1:3" x14ac:dyDescent="0.45">
      <c r="A366"/>
      <c r="B366"/>
      <c r="C366"/>
    </row>
    <row r="367" spans="1:3" x14ac:dyDescent="0.45">
      <c r="A367"/>
      <c r="B367"/>
      <c r="C367"/>
    </row>
    <row r="368" spans="1:3" x14ac:dyDescent="0.45">
      <c r="A368"/>
      <c r="B368"/>
      <c r="C368"/>
    </row>
    <row r="369" spans="1:3" x14ac:dyDescent="0.45">
      <c r="A369"/>
      <c r="B369"/>
      <c r="C369"/>
    </row>
    <row r="370" spans="1:3" x14ac:dyDescent="0.45">
      <c r="A370"/>
      <c r="B370"/>
      <c r="C370"/>
    </row>
    <row r="371" spans="1:3" x14ac:dyDescent="0.45">
      <c r="A371"/>
      <c r="B371"/>
      <c r="C371"/>
    </row>
    <row r="372" spans="1:3" x14ac:dyDescent="0.45">
      <c r="A372"/>
      <c r="B372"/>
      <c r="C372"/>
    </row>
    <row r="373" spans="1:3" x14ac:dyDescent="0.45">
      <c r="A373"/>
      <c r="B373"/>
      <c r="C373"/>
    </row>
    <row r="374" spans="1:3" x14ac:dyDescent="0.45">
      <c r="A374"/>
      <c r="B374"/>
      <c r="C374"/>
    </row>
    <row r="375" spans="1:3" x14ac:dyDescent="0.45">
      <c r="A375"/>
      <c r="B375"/>
      <c r="C375"/>
    </row>
    <row r="376" spans="1:3" x14ac:dyDescent="0.45">
      <c r="A376"/>
      <c r="B376"/>
      <c r="C376"/>
    </row>
    <row r="377" spans="1:3" x14ac:dyDescent="0.45">
      <c r="A377"/>
      <c r="B377"/>
      <c r="C377"/>
    </row>
    <row r="378" spans="1:3" x14ac:dyDescent="0.45">
      <c r="A378"/>
      <c r="B378"/>
      <c r="C378"/>
    </row>
    <row r="379" spans="1:3" x14ac:dyDescent="0.45">
      <c r="A379"/>
      <c r="B379"/>
      <c r="C379"/>
    </row>
    <row r="380" spans="1:3" x14ac:dyDescent="0.45">
      <c r="A380"/>
      <c r="B380"/>
      <c r="C380"/>
    </row>
    <row r="381" spans="1:3" x14ac:dyDescent="0.45">
      <c r="A381"/>
      <c r="B381"/>
      <c r="C381"/>
    </row>
    <row r="382" spans="1:3" x14ac:dyDescent="0.45">
      <c r="A382"/>
      <c r="B382"/>
      <c r="C382"/>
    </row>
    <row r="383" spans="1:3" x14ac:dyDescent="0.45">
      <c r="A383"/>
      <c r="B383"/>
      <c r="C383"/>
    </row>
    <row r="384" spans="1:3" x14ac:dyDescent="0.45">
      <c r="A384"/>
      <c r="B384"/>
      <c r="C384"/>
    </row>
    <row r="385" spans="1:3" x14ac:dyDescent="0.45">
      <c r="A385"/>
      <c r="B385"/>
      <c r="C385"/>
    </row>
    <row r="386" spans="1:3" x14ac:dyDescent="0.45">
      <c r="A386"/>
      <c r="B386"/>
      <c r="C386"/>
    </row>
    <row r="387" spans="1:3" x14ac:dyDescent="0.45">
      <c r="A387"/>
      <c r="B387"/>
      <c r="C387"/>
    </row>
    <row r="388" spans="1:3" x14ac:dyDescent="0.45">
      <c r="A388"/>
      <c r="B388"/>
      <c r="C388"/>
    </row>
    <row r="389" spans="1:3" x14ac:dyDescent="0.45">
      <c r="A389"/>
      <c r="B389"/>
      <c r="C389"/>
    </row>
    <row r="390" spans="1:3" x14ac:dyDescent="0.45">
      <c r="A390"/>
      <c r="B390"/>
      <c r="C390"/>
    </row>
    <row r="391" spans="1:3" x14ac:dyDescent="0.45">
      <c r="A391"/>
      <c r="B391"/>
      <c r="C391"/>
    </row>
    <row r="392" spans="1:3" x14ac:dyDescent="0.45">
      <c r="A392"/>
      <c r="B392"/>
      <c r="C392"/>
    </row>
    <row r="393" spans="1:3" x14ac:dyDescent="0.45">
      <c r="A393"/>
      <c r="B393"/>
      <c r="C393"/>
    </row>
    <row r="394" spans="1:3" x14ac:dyDescent="0.45">
      <c r="A394"/>
      <c r="B394"/>
      <c r="C394"/>
    </row>
    <row r="395" spans="1:3" x14ac:dyDescent="0.45">
      <c r="A395"/>
      <c r="B395"/>
      <c r="C395"/>
    </row>
    <row r="396" spans="1:3" x14ac:dyDescent="0.45">
      <c r="A396"/>
      <c r="B396"/>
      <c r="C396"/>
    </row>
    <row r="397" spans="1:3" x14ac:dyDescent="0.45">
      <c r="A397"/>
      <c r="B397"/>
      <c r="C397"/>
    </row>
    <row r="398" spans="1:3" x14ac:dyDescent="0.45">
      <c r="A398"/>
      <c r="B398"/>
      <c r="C398"/>
    </row>
    <row r="399" spans="1:3" x14ac:dyDescent="0.45">
      <c r="A399"/>
      <c r="B399"/>
      <c r="C399"/>
    </row>
    <row r="400" spans="1:3" x14ac:dyDescent="0.45">
      <c r="A400"/>
      <c r="B400"/>
      <c r="C400"/>
    </row>
    <row r="401" spans="1:3" x14ac:dyDescent="0.45">
      <c r="A401"/>
      <c r="B401"/>
      <c r="C401"/>
    </row>
    <row r="402" spans="1:3" x14ac:dyDescent="0.45">
      <c r="A402"/>
      <c r="B402"/>
      <c r="C402"/>
    </row>
    <row r="403" spans="1:3" x14ac:dyDescent="0.45">
      <c r="A403"/>
      <c r="B403"/>
      <c r="C403"/>
    </row>
    <row r="404" spans="1:3" x14ac:dyDescent="0.45">
      <c r="A404"/>
      <c r="B404"/>
      <c r="C404"/>
    </row>
    <row r="405" spans="1:3" x14ac:dyDescent="0.45">
      <c r="A405"/>
      <c r="B405"/>
      <c r="C405"/>
    </row>
    <row r="406" spans="1:3" x14ac:dyDescent="0.45">
      <c r="A406"/>
      <c r="B406"/>
      <c r="C406"/>
    </row>
    <row r="407" spans="1:3" x14ac:dyDescent="0.45">
      <c r="A407"/>
      <c r="B407"/>
      <c r="C407"/>
    </row>
    <row r="408" spans="1:3" x14ac:dyDescent="0.45">
      <c r="A408"/>
      <c r="B408"/>
      <c r="C408"/>
    </row>
    <row r="409" spans="1:3" x14ac:dyDescent="0.45">
      <c r="A409"/>
      <c r="B409"/>
      <c r="C409"/>
    </row>
    <row r="410" spans="1:3" x14ac:dyDescent="0.45">
      <c r="A410"/>
      <c r="B410"/>
      <c r="C410"/>
    </row>
    <row r="411" spans="1:3" x14ac:dyDescent="0.45">
      <c r="A411"/>
      <c r="B411"/>
      <c r="C411"/>
    </row>
    <row r="412" spans="1:3" x14ac:dyDescent="0.45">
      <c r="A412"/>
      <c r="B412"/>
      <c r="C412"/>
    </row>
    <row r="413" spans="1:3" x14ac:dyDescent="0.45">
      <c r="A413"/>
      <c r="B413"/>
      <c r="C413"/>
    </row>
    <row r="414" spans="1:3" x14ac:dyDescent="0.45">
      <c r="A414"/>
      <c r="B414"/>
      <c r="C414"/>
    </row>
    <row r="415" spans="1:3" x14ac:dyDescent="0.45">
      <c r="A415"/>
      <c r="B415"/>
      <c r="C415"/>
    </row>
    <row r="416" spans="1:3" x14ac:dyDescent="0.45">
      <c r="A416"/>
      <c r="B416"/>
      <c r="C416"/>
    </row>
    <row r="417" spans="1:3" x14ac:dyDescent="0.45">
      <c r="A417"/>
      <c r="B417"/>
      <c r="C417"/>
    </row>
    <row r="418" spans="1:3" x14ac:dyDescent="0.45">
      <c r="A418"/>
      <c r="B418"/>
      <c r="C418"/>
    </row>
    <row r="419" spans="1:3" x14ac:dyDescent="0.45">
      <c r="A419"/>
      <c r="B419"/>
      <c r="C419"/>
    </row>
    <row r="420" spans="1:3" x14ac:dyDescent="0.45">
      <c r="A420"/>
      <c r="B420"/>
      <c r="C420"/>
    </row>
    <row r="421" spans="1:3" x14ac:dyDescent="0.45">
      <c r="A421"/>
      <c r="B421"/>
      <c r="C421"/>
    </row>
    <row r="422" spans="1:3" x14ac:dyDescent="0.45">
      <c r="A422"/>
      <c r="B422"/>
      <c r="C422"/>
    </row>
    <row r="423" spans="1:3" x14ac:dyDescent="0.45">
      <c r="A423"/>
      <c r="B423"/>
      <c r="C423"/>
    </row>
    <row r="424" spans="1:3" x14ac:dyDescent="0.45">
      <c r="A424"/>
      <c r="B424"/>
      <c r="C424"/>
    </row>
    <row r="425" spans="1:3" x14ac:dyDescent="0.45">
      <c r="A425"/>
      <c r="B425"/>
      <c r="C425"/>
    </row>
    <row r="426" spans="1:3" x14ac:dyDescent="0.45">
      <c r="A426"/>
      <c r="B426"/>
      <c r="C426"/>
    </row>
    <row r="427" spans="1:3" x14ac:dyDescent="0.45">
      <c r="A427"/>
      <c r="B427"/>
      <c r="C427"/>
    </row>
    <row r="428" spans="1:3" x14ac:dyDescent="0.45">
      <c r="A428"/>
      <c r="B428"/>
      <c r="C428"/>
    </row>
    <row r="429" spans="1:3" x14ac:dyDescent="0.45">
      <c r="A429"/>
      <c r="B429"/>
      <c r="C429"/>
    </row>
    <row r="430" spans="1:3" x14ac:dyDescent="0.45">
      <c r="A430"/>
      <c r="B430"/>
      <c r="C430"/>
    </row>
    <row r="431" spans="1:3" x14ac:dyDescent="0.45">
      <c r="A431"/>
      <c r="B431"/>
      <c r="C431"/>
    </row>
    <row r="432" spans="1:3" x14ac:dyDescent="0.45">
      <c r="A432"/>
      <c r="B432"/>
      <c r="C432"/>
    </row>
    <row r="433" spans="1:3" x14ac:dyDescent="0.45">
      <c r="A433"/>
      <c r="B433"/>
      <c r="C433"/>
    </row>
    <row r="434" spans="1:3" x14ac:dyDescent="0.45">
      <c r="A434"/>
      <c r="B434"/>
      <c r="C434"/>
    </row>
    <row r="435" spans="1:3" x14ac:dyDescent="0.45">
      <c r="A435"/>
      <c r="B435"/>
      <c r="C435"/>
    </row>
    <row r="436" spans="1:3" x14ac:dyDescent="0.45">
      <c r="A436"/>
      <c r="B436"/>
      <c r="C436"/>
    </row>
    <row r="437" spans="1:3" x14ac:dyDescent="0.45">
      <c r="A437"/>
      <c r="B437"/>
      <c r="C437"/>
    </row>
    <row r="438" spans="1:3" x14ac:dyDescent="0.45">
      <c r="A438"/>
      <c r="B438"/>
      <c r="C438"/>
    </row>
    <row r="439" spans="1:3" x14ac:dyDescent="0.45">
      <c r="A439"/>
      <c r="B439"/>
      <c r="C439"/>
    </row>
    <row r="440" spans="1:3" x14ac:dyDescent="0.45">
      <c r="A440"/>
      <c r="B440"/>
      <c r="C440"/>
    </row>
    <row r="441" spans="1:3" x14ac:dyDescent="0.45">
      <c r="A441"/>
      <c r="B441"/>
      <c r="C441"/>
    </row>
    <row r="442" spans="1:3" x14ac:dyDescent="0.45">
      <c r="A442"/>
      <c r="B442"/>
      <c r="C442"/>
    </row>
    <row r="443" spans="1:3" x14ac:dyDescent="0.45">
      <c r="A443"/>
      <c r="B443"/>
      <c r="C443"/>
    </row>
    <row r="444" spans="1:3" x14ac:dyDescent="0.45">
      <c r="A444"/>
      <c r="B444"/>
      <c r="C444"/>
    </row>
    <row r="445" spans="1:3" x14ac:dyDescent="0.45">
      <c r="A445"/>
      <c r="B445"/>
      <c r="C445"/>
    </row>
    <row r="446" spans="1:3" x14ac:dyDescent="0.45">
      <c r="A446"/>
      <c r="B446"/>
      <c r="C446"/>
    </row>
    <row r="447" spans="1:3" x14ac:dyDescent="0.45">
      <c r="A447"/>
      <c r="B447"/>
      <c r="C447"/>
    </row>
    <row r="448" spans="1:3" x14ac:dyDescent="0.45">
      <c r="A448"/>
      <c r="B448"/>
      <c r="C448"/>
    </row>
    <row r="449" spans="1:3" x14ac:dyDescent="0.45">
      <c r="A449"/>
      <c r="B449"/>
      <c r="C449"/>
    </row>
    <row r="450" spans="1:3" x14ac:dyDescent="0.45">
      <c r="A450"/>
      <c r="B450"/>
      <c r="C450"/>
    </row>
    <row r="451" spans="1:3" x14ac:dyDescent="0.45">
      <c r="A451"/>
      <c r="B451"/>
      <c r="C451"/>
    </row>
    <row r="452" spans="1:3" x14ac:dyDescent="0.45">
      <c r="A452"/>
      <c r="B452"/>
      <c r="C452"/>
    </row>
    <row r="453" spans="1:3" x14ac:dyDescent="0.45">
      <c r="A453"/>
      <c r="B453"/>
      <c r="C453"/>
    </row>
    <row r="454" spans="1:3" x14ac:dyDescent="0.45">
      <c r="A454"/>
      <c r="B454"/>
      <c r="C454"/>
    </row>
    <row r="455" spans="1:3" x14ac:dyDescent="0.45">
      <c r="A455"/>
      <c r="B455"/>
      <c r="C455"/>
    </row>
    <row r="456" spans="1:3" x14ac:dyDescent="0.45">
      <c r="A456"/>
      <c r="B456"/>
      <c r="C456"/>
    </row>
    <row r="457" spans="1:3" x14ac:dyDescent="0.45">
      <c r="A457"/>
      <c r="B457"/>
      <c r="C457"/>
    </row>
    <row r="458" spans="1:3" x14ac:dyDescent="0.45">
      <c r="A458"/>
      <c r="B458"/>
      <c r="C458"/>
    </row>
    <row r="459" spans="1:3" x14ac:dyDescent="0.45">
      <c r="A459"/>
      <c r="B459"/>
      <c r="C459"/>
    </row>
    <row r="460" spans="1:3" x14ac:dyDescent="0.45">
      <c r="A460"/>
      <c r="B460"/>
      <c r="C460"/>
    </row>
    <row r="461" spans="1:3" x14ac:dyDescent="0.45">
      <c r="A461"/>
      <c r="B461"/>
      <c r="C461"/>
    </row>
    <row r="462" spans="1:3" x14ac:dyDescent="0.45">
      <c r="A462"/>
      <c r="B462"/>
      <c r="C462"/>
    </row>
    <row r="463" spans="1:3" x14ac:dyDescent="0.45">
      <c r="A463"/>
      <c r="B463"/>
      <c r="C463"/>
    </row>
    <row r="464" spans="1:3" x14ac:dyDescent="0.45">
      <c r="A464"/>
      <c r="B464"/>
      <c r="C464"/>
    </row>
    <row r="465" spans="1:3" x14ac:dyDescent="0.45">
      <c r="A465"/>
      <c r="B465"/>
      <c r="C465"/>
    </row>
    <row r="466" spans="1:3" x14ac:dyDescent="0.45">
      <c r="A466"/>
      <c r="B466"/>
      <c r="C466"/>
    </row>
    <row r="467" spans="1:3" x14ac:dyDescent="0.45">
      <c r="A467"/>
      <c r="B467"/>
      <c r="C467"/>
    </row>
    <row r="468" spans="1:3" x14ac:dyDescent="0.45">
      <c r="A468"/>
      <c r="B468"/>
      <c r="C468"/>
    </row>
    <row r="469" spans="1:3" x14ac:dyDescent="0.45">
      <c r="A469"/>
      <c r="B469"/>
      <c r="C469"/>
    </row>
    <row r="470" spans="1:3" x14ac:dyDescent="0.45">
      <c r="A470"/>
      <c r="B470"/>
      <c r="C470"/>
    </row>
    <row r="471" spans="1:3" x14ac:dyDescent="0.45">
      <c r="A471"/>
      <c r="B471"/>
      <c r="C471"/>
    </row>
    <row r="472" spans="1:3" x14ac:dyDescent="0.45">
      <c r="A472"/>
      <c r="B472"/>
      <c r="C472"/>
    </row>
    <row r="473" spans="1:3" x14ac:dyDescent="0.45">
      <c r="A473"/>
      <c r="B473"/>
      <c r="C473"/>
    </row>
    <row r="474" spans="1:3" x14ac:dyDescent="0.45">
      <c r="A474"/>
      <c r="B474"/>
      <c r="C474"/>
    </row>
    <row r="475" spans="1:3" x14ac:dyDescent="0.45">
      <c r="A475"/>
      <c r="B475"/>
      <c r="C475"/>
    </row>
    <row r="476" spans="1:3" x14ac:dyDescent="0.45">
      <c r="A476"/>
      <c r="B476"/>
      <c r="C476"/>
    </row>
    <row r="477" spans="1:3" x14ac:dyDescent="0.45">
      <c r="A477"/>
      <c r="B477"/>
      <c r="C477"/>
    </row>
    <row r="478" spans="1:3" x14ac:dyDescent="0.45">
      <c r="A478"/>
      <c r="B478"/>
      <c r="C478"/>
    </row>
    <row r="479" spans="1:3" x14ac:dyDescent="0.45">
      <c r="A479"/>
      <c r="B479"/>
      <c r="C479"/>
    </row>
    <row r="480" spans="1:3" x14ac:dyDescent="0.45">
      <c r="A480"/>
      <c r="B480"/>
      <c r="C480"/>
    </row>
    <row r="481" spans="1:3" x14ac:dyDescent="0.45">
      <c r="A481"/>
      <c r="B481"/>
      <c r="C481"/>
    </row>
    <row r="482" spans="1:3" x14ac:dyDescent="0.45">
      <c r="A482"/>
      <c r="B482"/>
      <c r="C482"/>
    </row>
    <row r="483" spans="1:3" x14ac:dyDescent="0.45">
      <c r="A483"/>
      <c r="B483"/>
      <c r="C483"/>
    </row>
    <row r="484" spans="1:3" x14ac:dyDescent="0.45">
      <c r="A484"/>
      <c r="B484"/>
      <c r="C484"/>
    </row>
    <row r="485" spans="1:3" x14ac:dyDescent="0.45">
      <c r="A485"/>
      <c r="B485"/>
      <c r="C485"/>
    </row>
    <row r="486" spans="1:3" x14ac:dyDescent="0.45">
      <c r="A486"/>
      <c r="B486"/>
      <c r="C486"/>
    </row>
    <row r="487" spans="1:3" x14ac:dyDescent="0.45">
      <c r="A487"/>
      <c r="B487"/>
      <c r="C487"/>
    </row>
    <row r="488" spans="1:3" x14ac:dyDescent="0.45">
      <c r="A488"/>
      <c r="B488"/>
      <c r="C488"/>
    </row>
    <row r="489" spans="1:3" x14ac:dyDescent="0.45">
      <c r="A489"/>
      <c r="B489"/>
      <c r="C489"/>
    </row>
    <row r="490" spans="1:3" x14ac:dyDescent="0.45">
      <c r="A490"/>
      <c r="B490"/>
      <c r="C490"/>
    </row>
    <row r="491" spans="1:3" x14ac:dyDescent="0.45">
      <c r="A491"/>
      <c r="B491"/>
      <c r="C491"/>
    </row>
    <row r="492" spans="1:3" x14ac:dyDescent="0.45">
      <c r="A492"/>
      <c r="B492"/>
      <c r="C492"/>
    </row>
    <row r="493" spans="1:3" x14ac:dyDescent="0.45">
      <c r="A493"/>
      <c r="B493"/>
      <c r="C493"/>
    </row>
    <row r="494" spans="1:3" x14ac:dyDescent="0.45">
      <c r="A494"/>
      <c r="B494"/>
      <c r="C494"/>
    </row>
    <row r="495" spans="1:3" x14ac:dyDescent="0.45">
      <c r="A495"/>
      <c r="B495"/>
      <c r="C495"/>
    </row>
    <row r="496" spans="1:3" x14ac:dyDescent="0.45">
      <c r="A496"/>
      <c r="B496"/>
      <c r="C496"/>
    </row>
    <row r="497" spans="1:3" x14ac:dyDescent="0.45">
      <c r="A497"/>
      <c r="B497"/>
      <c r="C497"/>
    </row>
    <row r="498" spans="1:3" x14ac:dyDescent="0.45">
      <c r="A498"/>
      <c r="B498"/>
      <c r="C498"/>
    </row>
    <row r="499" spans="1:3" x14ac:dyDescent="0.45">
      <c r="A499"/>
      <c r="B499"/>
      <c r="C499"/>
    </row>
    <row r="500" spans="1:3" x14ac:dyDescent="0.45">
      <c r="A500"/>
      <c r="B500"/>
      <c r="C500"/>
    </row>
    <row r="501" spans="1:3" x14ac:dyDescent="0.45">
      <c r="A501"/>
      <c r="B501"/>
      <c r="C501"/>
    </row>
    <row r="502" spans="1:3" x14ac:dyDescent="0.45">
      <c r="A502"/>
      <c r="B502"/>
      <c r="C502"/>
    </row>
    <row r="503" spans="1:3" x14ac:dyDescent="0.45">
      <c r="A503"/>
      <c r="B503"/>
      <c r="C503"/>
    </row>
    <row r="504" spans="1:3" x14ac:dyDescent="0.45">
      <c r="A504"/>
      <c r="B504"/>
      <c r="C504"/>
    </row>
    <row r="505" spans="1:3" x14ac:dyDescent="0.45">
      <c r="A505"/>
      <c r="B505"/>
      <c r="C505"/>
    </row>
    <row r="506" spans="1:3" x14ac:dyDescent="0.45">
      <c r="A506"/>
      <c r="B506"/>
      <c r="C506"/>
    </row>
    <row r="507" spans="1:3" x14ac:dyDescent="0.45">
      <c r="A507"/>
      <c r="B507"/>
      <c r="C507"/>
    </row>
    <row r="508" spans="1:3" x14ac:dyDescent="0.45">
      <c r="A508"/>
      <c r="B508"/>
      <c r="C508"/>
    </row>
    <row r="509" spans="1:3" x14ac:dyDescent="0.45">
      <c r="A509"/>
      <c r="B509"/>
      <c r="C509"/>
    </row>
    <row r="510" spans="1:3" x14ac:dyDescent="0.45">
      <c r="A510"/>
      <c r="B510"/>
      <c r="C510"/>
    </row>
    <row r="511" spans="1:3" x14ac:dyDescent="0.45">
      <c r="A511"/>
      <c r="B511"/>
      <c r="C511"/>
    </row>
    <row r="512" spans="1:3" x14ac:dyDescent="0.45">
      <c r="A512"/>
      <c r="B512"/>
      <c r="C512"/>
    </row>
    <row r="513" spans="1:3" x14ac:dyDescent="0.45">
      <c r="A513"/>
      <c r="B513"/>
      <c r="C513"/>
    </row>
    <row r="514" spans="1:3" x14ac:dyDescent="0.45">
      <c r="A514"/>
      <c r="B514"/>
      <c r="C514"/>
    </row>
    <row r="515" spans="1:3" x14ac:dyDescent="0.45">
      <c r="A515"/>
      <c r="B515"/>
      <c r="C515"/>
    </row>
    <row r="516" spans="1:3" x14ac:dyDescent="0.45">
      <c r="A516"/>
      <c r="B516"/>
      <c r="C516"/>
    </row>
    <row r="517" spans="1:3" x14ac:dyDescent="0.45">
      <c r="A517"/>
      <c r="B517"/>
      <c r="C517"/>
    </row>
    <row r="518" spans="1:3" x14ac:dyDescent="0.45">
      <c r="A518"/>
      <c r="B518"/>
      <c r="C518"/>
    </row>
    <row r="519" spans="1:3" x14ac:dyDescent="0.45">
      <c r="A519"/>
      <c r="B519"/>
      <c r="C519"/>
    </row>
    <row r="520" spans="1:3" x14ac:dyDescent="0.45">
      <c r="A520"/>
      <c r="B520"/>
      <c r="C520"/>
    </row>
    <row r="521" spans="1:3" x14ac:dyDescent="0.45">
      <c r="A521"/>
      <c r="B521"/>
      <c r="C521"/>
    </row>
    <row r="522" spans="1:3" x14ac:dyDescent="0.45">
      <c r="A522"/>
      <c r="B522"/>
      <c r="C522"/>
    </row>
    <row r="523" spans="1:3" x14ac:dyDescent="0.45">
      <c r="A523"/>
      <c r="B523"/>
      <c r="C523"/>
    </row>
    <row r="524" spans="1:3" x14ac:dyDescent="0.45">
      <c r="A524"/>
      <c r="B524"/>
      <c r="C524"/>
    </row>
    <row r="525" spans="1:3" x14ac:dyDescent="0.45">
      <c r="A525"/>
      <c r="B525"/>
      <c r="C525"/>
    </row>
    <row r="526" spans="1:3" x14ac:dyDescent="0.45">
      <c r="A526"/>
      <c r="B526"/>
      <c r="C526"/>
    </row>
    <row r="527" spans="1:3" x14ac:dyDescent="0.45">
      <c r="A527"/>
      <c r="B527"/>
      <c r="C527"/>
    </row>
    <row r="528" spans="1:3" x14ac:dyDescent="0.45">
      <c r="A528"/>
      <c r="B528"/>
      <c r="C528"/>
    </row>
    <row r="529" spans="1:3" x14ac:dyDescent="0.45">
      <c r="A529"/>
      <c r="B529"/>
      <c r="C529"/>
    </row>
    <row r="530" spans="1:3" x14ac:dyDescent="0.45">
      <c r="A530"/>
      <c r="B530"/>
      <c r="C530"/>
    </row>
    <row r="531" spans="1:3" x14ac:dyDescent="0.45">
      <c r="A531"/>
      <c r="B531"/>
      <c r="C531"/>
    </row>
    <row r="532" spans="1:3" x14ac:dyDescent="0.45">
      <c r="A532"/>
      <c r="B532"/>
      <c r="C532"/>
    </row>
    <row r="533" spans="1:3" x14ac:dyDescent="0.45">
      <c r="A533"/>
      <c r="B533"/>
      <c r="C533"/>
    </row>
    <row r="534" spans="1:3" x14ac:dyDescent="0.45">
      <c r="A534"/>
      <c r="B534"/>
      <c r="C534"/>
    </row>
    <row r="535" spans="1:3" x14ac:dyDescent="0.45">
      <c r="A535"/>
      <c r="B535"/>
      <c r="C535"/>
    </row>
    <row r="536" spans="1:3" x14ac:dyDescent="0.45">
      <c r="A536"/>
      <c r="B536"/>
      <c r="C536"/>
    </row>
    <row r="537" spans="1:3" x14ac:dyDescent="0.45">
      <c r="A537"/>
      <c r="B537"/>
      <c r="C537"/>
    </row>
    <row r="538" spans="1:3" x14ac:dyDescent="0.45">
      <c r="A538"/>
      <c r="B538"/>
      <c r="C538"/>
    </row>
    <row r="539" spans="1:3" x14ac:dyDescent="0.45">
      <c r="A539"/>
      <c r="B539"/>
      <c r="C539"/>
    </row>
    <row r="540" spans="1:3" x14ac:dyDescent="0.45">
      <c r="A540"/>
      <c r="B540"/>
      <c r="C540"/>
    </row>
    <row r="541" spans="1:3" x14ac:dyDescent="0.45">
      <c r="A541"/>
      <c r="B541"/>
      <c r="C541"/>
    </row>
    <row r="542" spans="1:3" x14ac:dyDescent="0.45">
      <c r="A542"/>
      <c r="B542"/>
      <c r="C542"/>
    </row>
    <row r="543" spans="1:3" x14ac:dyDescent="0.45">
      <c r="A543"/>
      <c r="B543"/>
      <c r="C543"/>
    </row>
    <row r="544" spans="1:3" x14ac:dyDescent="0.45">
      <c r="A544"/>
      <c r="B544"/>
      <c r="C544"/>
    </row>
    <row r="545" spans="1:3" x14ac:dyDescent="0.45">
      <c r="A545"/>
      <c r="B545"/>
      <c r="C545"/>
    </row>
    <row r="546" spans="1:3" x14ac:dyDescent="0.45">
      <c r="A546"/>
      <c r="B546"/>
      <c r="C546"/>
    </row>
    <row r="547" spans="1:3" x14ac:dyDescent="0.45">
      <c r="A547"/>
      <c r="B547"/>
      <c r="C547"/>
    </row>
    <row r="548" spans="1:3" x14ac:dyDescent="0.45">
      <c r="A548"/>
      <c r="B548"/>
      <c r="C548"/>
    </row>
    <row r="549" spans="1:3" x14ac:dyDescent="0.45">
      <c r="A549"/>
      <c r="B549"/>
      <c r="C549"/>
    </row>
    <row r="550" spans="1:3" x14ac:dyDescent="0.45">
      <c r="A550"/>
      <c r="B550"/>
      <c r="C550"/>
    </row>
    <row r="551" spans="1:3" x14ac:dyDescent="0.45">
      <c r="A551"/>
      <c r="B551"/>
      <c r="C551"/>
    </row>
    <row r="552" spans="1:3" x14ac:dyDescent="0.45">
      <c r="A552"/>
      <c r="B552"/>
      <c r="C552"/>
    </row>
    <row r="553" spans="1:3" x14ac:dyDescent="0.45">
      <c r="A553"/>
      <c r="B553"/>
      <c r="C553"/>
    </row>
    <row r="554" spans="1:3" x14ac:dyDescent="0.45">
      <c r="A554"/>
      <c r="B554"/>
      <c r="C554"/>
    </row>
    <row r="555" spans="1:3" x14ac:dyDescent="0.45">
      <c r="A555"/>
      <c r="B555"/>
      <c r="C555"/>
    </row>
    <row r="556" spans="1:3" x14ac:dyDescent="0.45">
      <c r="A556"/>
      <c r="B556"/>
      <c r="C556"/>
    </row>
    <row r="557" spans="1:3" x14ac:dyDescent="0.45">
      <c r="A557"/>
      <c r="B557"/>
      <c r="C557"/>
    </row>
    <row r="558" spans="1:3" x14ac:dyDescent="0.45">
      <c r="A558"/>
      <c r="B558"/>
      <c r="C558"/>
    </row>
    <row r="559" spans="1:3" x14ac:dyDescent="0.45">
      <c r="A559"/>
      <c r="B559"/>
      <c r="C559"/>
    </row>
    <row r="560" spans="1:3" x14ac:dyDescent="0.45">
      <c r="A560"/>
      <c r="B560"/>
      <c r="C560"/>
    </row>
    <row r="561" spans="1:3" x14ac:dyDescent="0.45">
      <c r="A561"/>
      <c r="B561"/>
      <c r="C561"/>
    </row>
    <row r="562" spans="1:3" x14ac:dyDescent="0.45">
      <c r="A562"/>
      <c r="B562"/>
      <c r="C562"/>
    </row>
    <row r="563" spans="1:3" x14ac:dyDescent="0.45">
      <c r="A563"/>
      <c r="B563"/>
      <c r="C563"/>
    </row>
    <row r="564" spans="1:3" x14ac:dyDescent="0.45">
      <c r="A564"/>
      <c r="B564"/>
      <c r="C564"/>
    </row>
    <row r="565" spans="1:3" x14ac:dyDescent="0.45">
      <c r="A565"/>
      <c r="B565"/>
      <c r="C565"/>
    </row>
    <row r="566" spans="1:3" x14ac:dyDescent="0.45">
      <c r="A566"/>
      <c r="B566"/>
      <c r="C566"/>
    </row>
    <row r="567" spans="1:3" x14ac:dyDescent="0.45">
      <c r="A567"/>
      <c r="B567"/>
      <c r="C567"/>
    </row>
    <row r="568" spans="1:3" x14ac:dyDescent="0.45">
      <c r="A568"/>
      <c r="B568"/>
      <c r="C568"/>
    </row>
    <row r="569" spans="1:3" x14ac:dyDescent="0.45">
      <c r="A569"/>
      <c r="B569"/>
      <c r="C569"/>
    </row>
    <row r="570" spans="1:3" x14ac:dyDescent="0.45">
      <c r="A570"/>
      <c r="B570"/>
      <c r="C570"/>
    </row>
    <row r="571" spans="1:3" x14ac:dyDescent="0.45">
      <c r="A571"/>
      <c r="B571"/>
      <c r="C571"/>
    </row>
    <row r="572" spans="1:3" x14ac:dyDescent="0.45">
      <c r="A572"/>
      <c r="B572"/>
      <c r="C572"/>
    </row>
    <row r="573" spans="1:3" x14ac:dyDescent="0.45">
      <c r="A573"/>
      <c r="B573"/>
      <c r="C573"/>
    </row>
    <row r="574" spans="1:3" x14ac:dyDescent="0.45">
      <c r="A574"/>
      <c r="B574"/>
      <c r="C574"/>
    </row>
    <row r="575" spans="1:3" x14ac:dyDescent="0.45">
      <c r="A575"/>
      <c r="B575"/>
      <c r="C575"/>
    </row>
    <row r="576" spans="1:3" x14ac:dyDescent="0.45">
      <c r="A576"/>
      <c r="B576"/>
      <c r="C576"/>
    </row>
    <row r="577" spans="1:3" x14ac:dyDescent="0.45">
      <c r="A577"/>
      <c r="B577"/>
      <c r="C577"/>
    </row>
    <row r="578" spans="1:3" x14ac:dyDescent="0.45">
      <c r="A578"/>
      <c r="B578"/>
      <c r="C578"/>
    </row>
    <row r="579" spans="1:3" x14ac:dyDescent="0.45">
      <c r="A579"/>
      <c r="B579"/>
      <c r="C579"/>
    </row>
    <row r="580" spans="1:3" x14ac:dyDescent="0.45">
      <c r="A580"/>
      <c r="B580"/>
      <c r="C580"/>
    </row>
    <row r="581" spans="1:3" x14ac:dyDescent="0.45">
      <c r="A581"/>
      <c r="B581"/>
      <c r="C581"/>
    </row>
    <row r="582" spans="1:3" x14ac:dyDescent="0.45">
      <c r="A582"/>
      <c r="B582"/>
      <c r="C582"/>
    </row>
    <row r="583" spans="1:3" x14ac:dyDescent="0.45">
      <c r="A583"/>
      <c r="B583"/>
      <c r="C583"/>
    </row>
    <row r="584" spans="1:3" x14ac:dyDescent="0.45">
      <c r="A584"/>
      <c r="B584"/>
      <c r="C584"/>
    </row>
    <row r="585" spans="1:3" x14ac:dyDescent="0.45">
      <c r="A585"/>
      <c r="B585"/>
      <c r="C585"/>
    </row>
    <row r="586" spans="1:3" x14ac:dyDescent="0.45">
      <c r="A586"/>
      <c r="B586"/>
      <c r="C586"/>
    </row>
    <row r="587" spans="1:3" x14ac:dyDescent="0.45">
      <c r="A587"/>
      <c r="B587"/>
      <c r="C587"/>
    </row>
    <row r="588" spans="1:3" x14ac:dyDescent="0.45">
      <c r="A588"/>
      <c r="B588"/>
      <c r="C588"/>
    </row>
    <row r="589" spans="1:3" x14ac:dyDescent="0.45">
      <c r="A589"/>
      <c r="B589"/>
      <c r="C589"/>
    </row>
    <row r="590" spans="1:3" x14ac:dyDescent="0.45">
      <c r="A590"/>
      <c r="B590"/>
      <c r="C590"/>
    </row>
    <row r="591" spans="1:3" x14ac:dyDescent="0.45">
      <c r="A591"/>
      <c r="B591"/>
      <c r="C591"/>
    </row>
    <row r="592" spans="1:3" x14ac:dyDescent="0.45">
      <c r="A592"/>
      <c r="B592"/>
      <c r="C592"/>
    </row>
    <row r="593" spans="1:3" x14ac:dyDescent="0.45">
      <c r="A593"/>
      <c r="B593"/>
      <c r="C593"/>
    </row>
    <row r="594" spans="1:3" x14ac:dyDescent="0.45">
      <c r="A594"/>
      <c r="B594"/>
      <c r="C594"/>
    </row>
    <row r="595" spans="1:3" x14ac:dyDescent="0.45">
      <c r="A595"/>
      <c r="B595"/>
      <c r="C595"/>
    </row>
    <row r="596" spans="1:3" x14ac:dyDescent="0.45">
      <c r="A596"/>
      <c r="B596"/>
      <c r="C596"/>
    </row>
    <row r="597" spans="1:3" x14ac:dyDescent="0.45">
      <c r="A597"/>
      <c r="B597"/>
      <c r="C597"/>
    </row>
    <row r="598" spans="1:3" x14ac:dyDescent="0.45">
      <c r="A598"/>
      <c r="B598"/>
      <c r="C598"/>
    </row>
    <row r="599" spans="1:3" x14ac:dyDescent="0.45">
      <c r="A599"/>
      <c r="B599"/>
      <c r="C599"/>
    </row>
    <row r="600" spans="1:3" x14ac:dyDescent="0.45">
      <c r="A600"/>
      <c r="B600"/>
      <c r="C600"/>
    </row>
    <row r="601" spans="1:3" x14ac:dyDescent="0.45">
      <c r="A601"/>
      <c r="B601"/>
      <c r="C601"/>
    </row>
    <row r="602" spans="1:3" x14ac:dyDescent="0.45">
      <c r="A602"/>
      <c r="B602"/>
      <c r="C602"/>
    </row>
    <row r="603" spans="1:3" x14ac:dyDescent="0.45">
      <c r="A603"/>
      <c r="B603"/>
      <c r="C603"/>
    </row>
    <row r="604" spans="1:3" x14ac:dyDescent="0.45">
      <c r="A604"/>
      <c r="B604"/>
      <c r="C604"/>
    </row>
    <row r="605" spans="1:3" x14ac:dyDescent="0.45">
      <c r="A605"/>
      <c r="B605"/>
      <c r="C605"/>
    </row>
    <row r="606" spans="1:3" x14ac:dyDescent="0.45">
      <c r="A606"/>
      <c r="B606"/>
      <c r="C606"/>
    </row>
    <row r="607" spans="1:3" x14ac:dyDescent="0.45">
      <c r="A607"/>
      <c r="B607"/>
      <c r="C607"/>
    </row>
    <row r="608" spans="1:3" x14ac:dyDescent="0.45">
      <c r="A608"/>
      <c r="B608"/>
      <c r="C608"/>
    </row>
    <row r="609" spans="1:3" x14ac:dyDescent="0.45">
      <c r="A609"/>
      <c r="B609"/>
      <c r="C609"/>
    </row>
    <row r="610" spans="1:3" x14ac:dyDescent="0.45">
      <c r="A610"/>
      <c r="B610"/>
      <c r="C610"/>
    </row>
    <row r="611" spans="1:3" x14ac:dyDescent="0.45">
      <c r="A611"/>
      <c r="B611"/>
      <c r="C611"/>
    </row>
    <row r="612" spans="1:3" x14ac:dyDescent="0.45">
      <c r="A612"/>
      <c r="B612"/>
      <c r="C612"/>
    </row>
    <row r="613" spans="1:3" x14ac:dyDescent="0.45">
      <c r="A613"/>
      <c r="B613"/>
      <c r="C613"/>
    </row>
    <row r="614" spans="1:3" x14ac:dyDescent="0.45">
      <c r="A614"/>
      <c r="B614"/>
      <c r="C614"/>
    </row>
    <row r="615" spans="1:3" x14ac:dyDescent="0.45">
      <c r="A615"/>
      <c r="B615"/>
      <c r="C615"/>
    </row>
    <row r="616" spans="1:3" x14ac:dyDescent="0.45">
      <c r="A616"/>
      <c r="B616"/>
      <c r="C616"/>
    </row>
    <row r="617" spans="1:3" x14ac:dyDescent="0.45">
      <c r="A617"/>
      <c r="B617"/>
      <c r="C617"/>
    </row>
    <row r="618" spans="1:3" x14ac:dyDescent="0.45">
      <c r="A618"/>
      <c r="B618"/>
      <c r="C618"/>
    </row>
    <row r="619" spans="1:3" x14ac:dyDescent="0.45">
      <c r="A619"/>
      <c r="B619"/>
      <c r="C619"/>
    </row>
    <row r="620" spans="1:3" x14ac:dyDescent="0.45">
      <c r="A620"/>
      <c r="B620"/>
      <c r="C620"/>
    </row>
    <row r="621" spans="1:3" x14ac:dyDescent="0.45">
      <c r="A621"/>
      <c r="B621"/>
      <c r="C621"/>
    </row>
    <row r="622" spans="1:3" x14ac:dyDescent="0.45">
      <c r="A622"/>
      <c r="B622"/>
      <c r="C622"/>
    </row>
    <row r="623" spans="1:3" x14ac:dyDescent="0.45">
      <c r="A623"/>
      <c r="B623"/>
      <c r="C623"/>
    </row>
    <row r="624" spans="1:3" x14ac:dyDescent="0.45">
      <c r="A624"/>
      <c r="B624"/>
      <c r="C624"/>
    </row>
    <row r="625" spans="1:3" x14ac:dyDescent="0.45">
      <c r="A625"/>
      <c r="B625"/>
      <c r="C625"/>
    </row>
    <row r="626" spans="1:3" x14ac:dyDescent="0.45">
      <c r="A626"/>
      <c r="B626"/>
      <c r="C626"/>
    </row>
    <row r="627" spans="1:3" x14ac:dyDescent="0.45">
      <c r="A627"/>
      <c r="B627"/>
      <c r="C627"/>
    </row>
    <row r="628" spans="1:3" x14ac:dyDescent="0.45">
      <c r="A628"/>
      <c r="B628"/>
      <c r="C628"/>
    </row>
    <row r="629" spans="1:3" x14ac:dyDescent="0.45">
      <c r="A629"/>
      <c r="B629"/>
      <c r="C629"/>
    </row>
    <row r="630" spans="1:3" x14ac:dyDescent="0.45">
      <c r="A630"/>
      <c r="B630"/>
      <c r="C630"/>
    </row>
    <row r="631" spans="1:3" x14ac:dyDescent="0.45">
      <c r="A631"/>
      <c r="B631"/>
      <c r="C631"/>
    </row>
    <row r="632" spans="1:3" x14ac:dyDescent="0.45">
      <c r="A632"/>
      <c r="B632"/>
      <c r="C632"/>
    </row>
    <row r="633" spans="1:3" x14ac:dyDescent="0.45">
      <c r="A633"/>
      <c r="B633"/>
      <c r="C633"/>
    </row>
    <row r="634" spans="1:3" x14ac:dyDescent="0.45">
      <c r="A634"/>
      <c r="B634"/>
      <c r="C634"/>
    </row>
    <row r="635" spans="1:3" x14ac:dyDescent="0.45">
      <c r="A635"/>
      <c r="B635"/>
      <c r="C635"/>
    </row>
    <row r="636" spans="1:3" x14ac:dyDescent="0.45">
      <c r="A636"/>
      <c r="B636"/>
      <c r="C636"/>
    </row>
    <row r="637" spans="1:3" x14ac:dyDescent="0.45">
      <c r="A637"/>
      <c r="B637"/>
      <c r="C637"/>
    </row>
    <row r="638" spans="1:3" x14ac:dyDescent="0.45">
      <c r="A638"/>
      <c r="B638"/>
      <c r="C638"/>
    </row>
    <row r="639" spans="1:3" x14ac:dyDescent="0.45">
      <c r="A639"/>
      <c r="B639"/>
      <c r="C639"/>
    </row>
    <row r="640" spans="1:3" x14ac:dyDescent="0.45">
      <c r="A640"/>
      <c r="B640"/>
      <c r="C640"/>
    </row>
    <row r="641" spans="1:3" x14ac:dyDescent="0.45">
      <c r="A641"/>
      <c r="B641"/>
      <c r="C641"/>
    </row>
    <row r="642" spans="1:3" x14ac:dyDescent="0.45">
      <c r="A642"/>
      <c r="B642"/>
      <c r="C642"/>
    </row>
    <row r="643" spans="1:3" x14ac:dyDescent="0.45">
      <c r="A643"/>
      <c r="B643"/>
      <c r="C643"/>
    </row>
    <row r="644" spans="1:3" x14ac:dyDescent="0.45">
      <c r="A644"/>
      <c r="B644"/>
      <c r="C644"/>
    </row>
    <row r="645" spans="1:3" x14ac:dyDescent="0.45">
      <c r="A645"/>
      <c r="B645"/>
      <c r="C645"/>
    </row>
    <row r="646" spans="1:3" x14ac:dyDescent="0.45">
      <c r="A646"/>
      <c r="B646"/>
      <c r="C646"/>
    </row>
    <row r="647" spans="1:3" x14ac:dyDescent="0.45">
      <c r="A647"/>
      <c r="B647"/>
      <c r="C647"/>
    </row>
    <row r="648" spans="1:3" x14ac:dyDescent="0.45">
      <c r="A648"/>
      <c r="B648"/>
      <c r="C648"/>
    </row>
    <row r="649" spans="1:3" x14ac:dyDescent="0.45">
      <c r="A649"/>
      <c r="B649"/>
      <c r="C649"/>
    </row>
    <row r="650" spans="1:3" x14ac:dyDescent="0.45">
      <c r="A650"/>
      <c r="B650"/>
      <c r="C650"/>
    </row>
    <row r="651" spans="1:3" x14ac:dyDescent="0.45">
      <c r="A651"/>
      <c r="B651"/>
      <c r="C651"/>
    </row>
    <row r="652" spans="1:3" x14ac:dyDescent="0.45">
      <c r="A652"/>
      <c r="B652"/>
      <c r="C652"/>
    </row>
    <row r="653" spans="1:3" x14ac:dyDescent="0.45">
      <c r="A653"/>
      <c r="B653"/>
      <c r="C653"/>
    </row>
    <row r="654" spans="1:3" x14ac:dyDescent="0.45">
      <c r="A654"/>
      <c r="B654"/>
      <c r="C654"/>
    </row>
    <row r="655" spans="1:3" x14ac:dyDescent="0.45">
      <c r="A655"/>
      <c r="B655"/>
      <c r="C655"/>
    </row>
    <row r="656" spans="1:3" x14ac:dyDescent="0.45">
      <c r="A656"/>
      <c r="B656"/>
      <c r="C656"/>
    </row>
    <row r="657" spans="1:3" x14ac:dyDescent="0.45">
      <c r="A657"/>
      <c r="B657"/>
      <c r="C657"/>
    </row>
    <row r="658" spans="1:3" x14ac:dyDescent="0.45">
      <c r="A658"/>
      <c r="B658"/>
      <c r="C658"/>
    </row>
    <row r="659" spans="1:3" x14ac:dyDescent="0.45">
      <c r="A659"/>
      <c r="B659"/>
      <c r="C659"/>
    </row>
    <row r="660" spans="1:3" x14ac:dyDescent="0.45">
      <c r="A660"/>
      <c r="B660"/>
      <c r="C660"/>
    </row>
    <row r="661" spans="1:3" x14ac:dyDescent="0.45">
      <c r="A661"/>
      <c r="B661"/>
      <c r="C661"/>
    </row>
    <row r="662" spans="1:3" x14ac:dyDescent="0.45">
      <c r="A662"/>
      <c r="B662"/>
      <c r="C662"/>
    </row>
    <row r="663" spans="1:3" x14ac:dyDescent="0.45">
      <c r="A663"/>
      <c r="B663"/>
      <c r="C663"/>
    </row>
    <row r="664" spans="1:3" x14ac:dyDescent="0.45">
      <c r="A664"/>
      <c r="B664"/>
      <c r="C664"/>
    </row>
    <row r="665" spans="1:3" x14ac:dyDescent="0.45">
      <c r="A665"/>
      <c r="B665"/>
      <c r="C665"/>
    </row>
    <row r="666" spans="1:3" x14ac:dyDescent="0.45">
      <c r="A666"/>
      <c r="B666"/>
      <c r="C666"/>
    </row>
    <row r="667" spans="1:3" x14ac:dyDescent="0.45">
      <c r="A667"/>
      <c r="B667"/>
      <c r="C667"/>
    </row>
    <row r="668" spans="1:3" x14ac:dyDescent="0.45">
      <c r="A668"/>
      <c r="B668"/>
      <c r="C668"/>
    </row>
    <row r="669" spans="1:3" x14ac:dyDescent="0.45">
      <c r="A669"/>
      <c r="B669"/>
      <c r="C669"/>
    </row>
    <row r="670" spans="1:3" x14ac:dyDescent="0.45">
      <c r="A670"/>
      <c r="B670"/>
      <c r="C670"/>
    </row>
    <row r="671" spans="1:3" x14ac:dyDescent="0.45">
      <c r="A671"/>
      <c r="B671"/>
      <c r="C671"/>
    </row>
    <row r="672" spans="1:3" x14ac:dyDescent="0.45">
      <c r="A672"/>
      <c r="B672"/>
      <c r="C672"/>
    </row>
    <row r="673" spans="1:3" x14ac:dyDescent="0.45">
      <c r="A673"/>
      <c r="B673"/>
      <c r="C673"/>
    </row>
    <row r="674" spans="1:3" x14ac:dyDescent="0.45">
      <c r="A674"/>
      <c r="B674"/>
      <c r="C674"/>
    </row>
    <row r="675" spans="1:3" x14ac:dyDescent="0.45">
      <c r="A675"/>
      <c r="B675"/>
      <c r="C675"/>
    </row>
    <row r="676" spans="1:3" x14ac:dyDescent="0.45">
      <c r="A676"/>
      <c r="B676"/>
      <c r="C676"/>
    </row>
    <row r="677" spans="1:3" x14ac:dyDescent="0.45">
      <c r="A677"/>
      <c r="B677"/>
      <c r="C677"/>
    </row>
    <row r="678" spans="1:3" x14ac:dyDescent="0.45">
      <c r="A678"/>
      <c r="B678"/>
      <c r="C678"/>
    </row>
    <row r="679" spans="1:3" x14ac:dyDescent="0.45">
      <c r="A679"/>
      <c r="B679"/>
      <c r="C679"/>
    </row>
    <row r="680" spans="1:3" x14ac:dyDescent="0.45">
      <c r="A680"/>
      <c r="B680"/>
      <c r="C680"/>
    </row>
    <row r="681" spans="1:3" x14ac:dyDescent="0.45">
      <c r="A681"/>
      <c r="B681"/>
      <c r="C681"/>
    </row>
    <row r="682" spans="1:3" x14ac:dyDescent="0.45">
      <c r="A682"/>
      <c r="B682"/>
      <c r="C682"/>
    </row>
    <row r="683" spans="1:3" x14ac:dyDescent="0.45">
      <c r="A683"/>
      <c r="B683"/>
      <c r="C683"/>
    </row>
    <row r="684" spans="1:3" x14ac:dyDescent="0.45">
      <c r="A684"/>
      <c r="B684"/>
      <c r="C684"/>
    </row>
    <row r="685" spans="1:3" x14ac:dyDescent="0.45">
      <c r="A685"/>
      <c r="B685"/>
      <c r="C685"/>
    </row>
    <row r="686" spans="1:3" x14ac:dyDescent="0.45">
      <c r="A686"/>
      <c r="B686"/>
      <c r="C686"/>
    </row>
    <row r="687" spans="1:3" x14ac:dyDescent="0.45">
      <c r="A687"/>
      <c r="B687"/>
      <c r="C687"/>
    </row>
    <row r="688" spans="1:3" x14ac:dyDescent="0.45">
      <c r="A688"/>
      <c r="B688"/>
      <c r="C688"/>
    </row>
    <row r="689" spans="1:3" x14ac:dyDescent="0.45">
      <c r="A689"/>
      <c r="B689"/>
      <c r="C689"/>
    </row>
    <row r="690" spans="1:3" x14ac:dyDescent="0.45">
      <c r="A690"/>
      <c r="B690"/>
      <c r="C690"/>
    </row>
    <row r="691" spans="1:3" x14ac:dyDescent="0.45">
      <c r="A691"/>
      <c r="B691"/>
      <c r="C691"/>
    </row>
    <row r="692" spans="1:3" x14ac:dyDescent="0.45">
      <c r="A692"/>
      <c r="B692"/>
      <c r="C692"/>
    </row>
    <row r="693" spans="1:3" x14ac:dyDescent="0.45">
      <c r="A693"/>
      <c r="B693"/>
      <c r="C693"/>
    </row>
    <row r="694" spans="1:3" x14ac:dyDescent="0.45">
      <c r="A694"/>
      <c r="B694"/>
      <c r="C694"/>
    </row>
    <row r="695" spans="1:3" x14ac:dyDescent="0.45">
      <c r="A695"/>
      <c r="B695"/>
      <c r="C695"/>
    </row>
    <row r="696" spans="1:3" x14ac:dyDescent="0.45">
      <c r="A696"/>
      <c r="B696"/>
      <c r="C696"/>
    </row>
    <row r="697" spans="1:3" x14ac:dyDescent="0.45">
      <c r="A697"/>
      <c r="B697"/>
      <c r="C697"/>
    </row>
    <row r="698" spans="1:3" x14ac:dyDescent="0.45">
      <c r="A698"/>
      <c r="B698"/>
      <c r="C698"/>
    </row>
    <row r="699" spans="1:3" x14ac:dyDescent="0.45">
      <c r="A699"/>
      <c r="B699"/>
      <c r="C699"/>
    </row>
    <row r="700" spans="1:3" x14ac:dyDescent="0.45">
      <c r="A700"/>
      <c r="B700"/>
      <c r="C700"/>
    </row>
    <row r="701" spans="1:3" x14ac:dyDescent="0.45">
      <c r="A701"/>
      <c r="B701"/>
      <c r="C701"/>
    </row>
    <row r="702" spans="1:3" x14ac:dyDescent="0.45">
      <c r="A702"/>
      <c r="B702"/>
      <c r="C702"/>
    </row>
    <row r="703" spans="1:3" x14ac:dyDescent="0.45">
      <c r="A703"/>
      <c r="B703"/>
      <c r="C703"/>
    </row>
    <row r="704" spans="1:3" x14ac:dyDescent="0.45">
      <c r="A704"/>
      <c r="B704"/>
      <c r="C704"/>
    </row>
    <row r="705" spans="1:3" x14ac:dyDescent="0.45">
      <c r="A705"/>
      <c r="B705"/>
      <c r="C705"/>
    </row>
    <row r="706" spans="1:3" x14ac:dyDescent="0.45">
      <c r="A706"/>
      <c r="B706"/>
      <c r="C706"/>
    </row>
    <row r="707" spans="1:3" x14ac:dyDescent="0.45">
      <c r="A707"/>
      <c r="B707"/>
      <c r="C707"/>
    </row>
    <row r="708" spans="1:3" x14ac:dyDescent="0.45">
      <c r="A708"/>
      <c r="B708"/>
      <c r="C708"/>
    </row>
    <row r="709" spans="1:3" x14ac:dyDescent="0.45">
      <c r="A709"/>
      <c r="B709"/>
      <c r="C709"/>
    </row>
    <row r="710" spans="1:3" x14ac:dyDescent="0.45">
      <c r="A710"/>
      <c r="B710"/>
      <c r="C710"/>
    </row>
    <row r="711" spans="1:3" x14ac:dyDescent="0.45">
      <c r="A711"/>
      <c r="B711"/>
      <c r="C711"/>
    </row>
    <row r="712" spans="1:3" x14ac:dyDescent="0.45">
      <c r="A712"/>
      <c r="B712"/>
      <c r="C712"/>
    </row>
    <row r="713" spans="1:3" x14ac:dyDescent="0.45">
      <c r="A713"/>
      <c r="B713"/>
      <c r="C713"/>
    </row>
    <row r="714" spans="1:3" x14ac:dyDescent="0.45">
      <c r="A714"/>
      <c r="B714"/>
      <c r="C714"/>
    </row>
    <row r="715" spans="1:3" x14ac:dyDescent="0.45">
      <c r="A715"/>
      <c r="B715"/>
      <c r="C715"/>
    </row>
    <row r="716" spans="1:3" x14ac:dyDescent="0.45">
      <c r="A716"/>
      <c r="B716"/>
      <c r="C716"/>
    </row>
    <row r="717" spans="1:3" x14ac:dyDescent="0.45">
      <c r="A717"/>
      <c r="B717"/>
      <c r="C717"/>
    </row>
    <row r="718" spans="1:3" x14ac:dyDescent="0.45">
      <c r="A718"/>
      <c r="B718"/>
      <c r="C718"/>
    </row>
    <row r="719" spans="1:3" x14ac:dyDescent="0.45">
      <c r="A719"/>
      <c r="B719"/>
      <c r="C719"/>
    </row>
    <row r="720" spans="1:3" x14ac:dyDescent="0.45">
      <c r="A720"/>
      <c r="B720"/>
      <c r="C720"/>
    </row>
    <row r="721" spans="1:3" x14ac:dyDescent="0.45">
      <c r="A721"/>
      <c r="B721"/>
      <c r="C721"/>
    </row>
    <row r="722" spans="1:3" x14ac:dyDescent="0.45">
      <c r="A722"/>
      <c r="B722"/>
      <c r="C722"/>
    </row>
    <row r="723" spans="1:3" x14ac:dyDescent="0.45">
      <c r="A723"/>
      <c r="B723"/>
      <c r="C723"/>
    </row>
    <row r="724" spans="1:3" x14ac:dyDescent="0.45">
      <c r="A724"/>
      <c r="B724"/>
      <c r="C724"/>
    </row>
    <row r="725" spans="1:3" x14ac:dyDescent="0.45">
      <c r="A725"/>
      <c r="B725"/>
      <c r="C725"/>
    </row>
    <row r="726" spans="1:3" x14ac:dyDescent="0.45">
      <c r="A726"/>
      <c r="B726"/>
      <c r="C726"/>
    </row>
    <row r="727" spans="1:3" x14ac:dyDescent="0.45">
      <c r="A727"/>
      <c r="B727"/>
      <c r="C727"/>
    </row>
    <row r="728" spans="1:3" x14ac:dyDescent="0.45">
      <c r="A728"/>
      <c r="B728"/>
      <c r="C728"/>
    </row>
    <row r="729" spans="1:3" x14ac:dyDescent="0.45">
      <c r="A729"/>
      <c r="B729"/>
      <c r="C729"/>
    </row>
    <row r="730" spans="1:3" x14ac:dyDescent="0.45">
      <c r="A730"/>
      <c r="B730"/>
      <c r="C730"/>
    </row>
    <row r="731" spans="1:3" x14ac:dyDescent="0.45">
      <c r="A731"/>
      <c r="B731"/>
      <c r="C731"/>
    </row>
    <row r="732" spans="1:3" x14ac:dyDescent="0.45">
      <c r="A732"/>
      <c r="B732"/>
      <c r="C732"/>
    </row>
    <row r="733" spans="1:3" x14ac:dyDescent="0.45">
      <c r="A733"/>
      <c r="B733"/>
      <c r="C733"/>
    </row>
    <row r="734" spans="1:3" x14ac:dyDescent="0.45">
      <c r="A734"/>
      <c r="B734"/>
      <c r="C734"/>
    </row>
    <row r="735" spans="1:3" x14ac:dyDescent="0.45">
      <c r="A735"/>
      <c r="B735"/>
      <c r="C735"/>
    </row>
    <row r="736" spans="1:3" x14ac:dyDescent="0.45">
      <c r="A736"/>
      <c r="B736"/>
      <c r="C736"/>
    </row>
    <row r="737" spans="1:3" x14ac:dyDescent="0.45">
      <c r="A737"/>
      <c r="B737"/>
      <c r="C737"/>
    </row>
    <row r="738" spans="1:3" x14ac:dyDescent="0.45">
      <c r="A738"/>
      <c r="B738"/>
      <c r="C738"/>
    </row>
    <row r="739" spans="1:3" x14ac:dyDescent="0.45">
      <c r="A739"/>
      <c r="B739"/>
      <c r="C739"/>
    </row>
    <row r="740" spans="1:3" x14ac:dyDescent="0.45">
      <c r="A740"/>
      <c r="B740"/>
      <c r="C740"/>
    </row>
    <row r="741" spans="1:3" x14ac:dyDescent="0.45">
      <c r="A741"/>
      <c r="B741"/>
      <c r="C741"/>
    </row>
    <row r="742" spans="1:3" x14ac:dyDescent="0.45">
      <c r="A742"/>
      <c r="B742"/>
      <c r="C742"/>
    </row>
    <row r="743" spans="1:3" x14ac:dyDescent="0.45">
      <c r="A743"/>
      <c r="B743"/>
      <c r="C743"/>
    </row>
    <row r="744" spans="1:3" x14ac:dyDescent="0.45">
      <c r="A744"/>
      <c r="B744"/>
      <c r="C744"/>
    </row>
    <row r="745" spans="1:3" x14ac:dyDescent="0.45">
      <c r="A745"/>
      <c r="B745"/>
      <c r="C745"/>
    </row>
    <row r="746" spans="1:3" x14ac:dyDescent="0.45">
      <c r="A746"/>
      <c r="B746"/>
      <c r="C746"/>
    </row>
    <row r="747" spans="1:3" x14ac:dyDescent="0.45">
      <c r="A747"/>
      <c r="B747"/>
      <c r="C747"/>
    </row>
    <row r="748" spans="1:3" x14ac:dyDescent="0.45">
      <c r="A748"/>
      <c r="B748"/>
      <c r="C748"/>
    </row>
    <row r="749" spans="1:3" x14ac:dyDescent="0.45">
      <c r="A749"/>
      <c r="B749"/>
      <c r="C749"/>
    </row>
    <row r="750" spans="1:3" x14ac:dyDescent="0.45">
      <c r="A750"/>
      <c r="B750"/>
      <c r="C750"/>
    </row>
    <row r="751" spans="1:3" x14ac:dyDescent="0.45">
      <c r="A751"/>
      <c r="B751"/>
      <c r="C751"/>
    </row>
    <row r="752" spans="1:3" x14ac:dyDescent="0.45">
      <c r="A752"/>
      <c r="B752"/>
      <c r="C752"/>
    </row>
    <row r="753" spans="1:3" x14ac:dyDescent="0.45">
      <c r="A753"/>
      <c r="B753"/>
      <c r="C753"/>
    </row>
    <row r="754" spans="1:3" x14ac:dyDescent="0.45">
      <c r="A754"/>
      <c r="B754"/>
      <c r="C754"/>
    </row>
    <row r="755" spans="1:3" x14ac:dyDescent="0.45">
      <c r="A755"/>
      <c r="B755"/>
      <c r="C755"/>
    </row>
    <row r="756" spans="1:3" x14ac:dyDescent="0.45">
      <c r="A756"/>
      <c r="B756"/>
      <c r="C756"/>
    </row>
    <row r="757" spans="1:3" x14ac:dyDescent="0.45">
      <c r="A757"/>
      <c r="B757"/>
      <c r="C757"/>
    </row>
    <row r="758" spans="1:3" x14ac:dyDescent="0.45">
      <c r="A758"/>
      <c r="B758"/>
      <c r="C758"/>
    </row>
    <row r="759" spans="1:3" x14ac:dyDescent="0.45">
      <c r="A759"/>
      <c r="B759"/>
      <c r="C759"/>
    </row>
    <row r="760" spans="1:3" x14ac:dyDescent="0.45">
      <c r="A760"/>
      <c r="B760"/>
      <c r="C760"/>
    </row>
    <row r="761" spans="1:3" x14ac:dyDescent="0.45">
      <c r="A761"/>
      <c r="B761"/>
      <c r="C761"/>
    </row>
    <row r="762" spans="1:3" x14ac:dyDescent="0.45">
      <c r="A762"/>
      <c r="B762"/>
      <c r="C762"/>
    </row>
    <row r="763" spans="1:3" x14ac:dyDescent="0.45">
      <c r="A763"/>
      <c r="B763"/>
      <c r="C763"/>
    </row>
    <row r="764" spans="1:3" x14ac:dyDescent="0.45">
      <c r="A764"/>
      <c r="B764"/>
      <c r="C764"/>
    </row>
    <row r="765" spans="1:3" x14ac:dyDescent="0.45">
      <c r="A765"/>
      <c r="B765"/>
      <c r="C765"/>
    </row>
    <row r="766" spans="1:3" x14ac:dyDescent="0.45">
      <c r="A766"/>
      <c r="B766"/>
      <c r="C766"/>
    </row>
    <row r="767" spans="1:3" x14ac:dyDescent="0.45">
      <c r="A767"/>
      <c r="B767"/>
      <c r="C767"/>
    </row>
    <row r="768" spans="1:3" x14ac:dyDescent="0.45">
      <c r="A768"/>
      <c r="B768"/>
      <c r="C768"/>
    </row>
    <row r="769" spans="1:3" x14ac:dyDescent="0.45">
      <c r="A769"/>
      <c r="B769"/>
      <c r="C769"/>
    </row>
    <row r="770" spans="1:3" x14ac:dyDescent="0.45">
      <c r="A770"/>
      <c r="B770"/>
      <c r="C770"/>
    </row>
    <row r="771" spans="1:3" x14ac:dyDescent="0.45">
      <c r="A771"/>
      <c r="B771"/>
      <c r="C771"/>
    </row>
    <row r="772" spans="1:3" x14ac:dyDescent="0.45">
      <c r="A772"/>
      <c r="B772"/>
      <c r="C772"/>
    </row>
    <row r="773" spans="1:3" x14ac:dyDescent="0.45">
      <c r="A773"/>
      <c r="B773"/>
      <c r="C773"/>
    </row>
    <row r="774" spans="1:3" x14ac:dyDescent="0.45">
      <c r="A774"/>
      <c r="B774"/>
      <c r="C774"/>
    </row>
    <row r="775" spans="1:3" x14ac:dyDescent="0.45">
      <c r="A775"/>
      <c r="B775"/>
      <c r="C775"/>
    </row>
    <row r="776" spans="1:3" x14ac:dyDescent="0.45">
      <c r="A776"/>
      <c r="B776"/>
      <c r="C776"/>
    </row>
    <row r="777" spans="1:3" x14ac:dyDescent="0.45">
      <c r="A777"/>
      <c r="B777"/>
      <c r="C777"/>
    </row>
    <row r="778" spans="1:3" x14ac:dyDescent="0.45">
      <c r="A778"/>
      <c r="B778"/>
      <c r="C778"/>
    </row>
    <row r="779" spans="1:3" x14ac:dyDescent="0.45">
      <c r="A779"/>
      <c r="B779"/>
      <c r="C779"/>
    </row>
    <row r="780" spans="1:3" x14ac:dyDescent="0.45">
      <c r="A780"/>
      <c r="B780"/>
      <c r="C780"/>
    </row>
    <row r="781" spans="1:3" x14ac:dyDescent="0.45">
      <c r="A781"/>
      <c r="B781"/>
      <c r="C781"/>
    </row>
    <row r="782" spans="1:3" x14ac:dyDescent="0.45">
      <c r="A782"/>
      <c r="B782"/>
      <c r="C782"/>
    </row>
    <row r="783" spans="1:3" x14ac:dyDescent="0.45">
      <c r="A783"/>
      <c r="B783"/>
      <c r="C783"/>
    </row>
    <row r="784" spans="1:3" x14ac:dyDescent="0.45">
      <c r="A784"/>
      <c r="B784"/>
      <c r="C784"/>
    </row>
    <row r="785" spans="1:3" x14ac:dyDescent="0.45">
      <c r="A785"/>
      <c r="B785"/>
      <c r="C785"/>
    </row>
    <row r="786" spans="1:3" x14ac:dyDescent="0.45">
      <c r="A786"/>
      <c r="B786"/>
      <c r="C786"/>
    </row>
    <row r="787" spans="1:3" x14ac:dyDescent="0.45">
      <c r="A787"/>
      <c r="B787"/>
      <c r="C787"/>
    </row>
    <row r="788" spans="1:3" x14ac:dyDescent="0.45">
      <c r="A788"/>
      <c r="B788"/>
      <c r="C788"/>
    </row>
    <row r="789" spans="1:3" x14ac:dyDescent="0.45">
      <c r="A789"/>
      <c r="B789"/>
      <c r="C789"/>
    </row>
    <row r="790" spans="1:3" x14ac:dyDescent="0.45">
      <c r="A790"/>
      <c r="B790"/>
      <c r="C790"/>
    </row>
    <row r="791" spans="1:3" x14ac:dyDescent="0.45">
      <c r="A791"/>
      <c r="B791"/>
      <c r="C791"/>
    </row>
    <row r="792" spans="1:3" x14ac:dyDescent="0.45">
      <c r="A792"/>
      <c r="B792"/>
      <c r="C792"/>
    </row>
    <row r="793" spans="1:3" x14ac:dyDescent="0.45">
      <c r="A793"/>
      <c r="B793"/>
      <c r="C793"/>
    </row>
    <row r="794" spans="1:3" x14ac:dyDescent="0.45">
      <c r="A794"/>
      <c r="B794"/>
      <c r="C794"/>
    </row>
    <row r="795" spans="1:3" x14ac:dyDescent="0.45">
      <c r="A795"/>
      <c r="B795"/>
      <c r="C795"/>
    </row>
    <row r="796" spans="1:3" x14ac:dyDescent="0.45">
      <c r="A796"/>
      <c r="B796"/>
      <c r="C796"/>
    </row>
    <row r="797" spans="1:3" x14ac:dyDescent="0.45">
      <c r="A797"/>
      <c r="B797"/>
      <c r="C797"/>
    </row>
    <row r="798" spans="1:3" x14ac:dyDescent="0.45">
      <c r="A798"/>
      <c r="B798"/>
      <c r="C798"/>
    </row>
    <row r="799" spans="1:3" x14ac:dyDescent="0.45">
      <c r="A799"/>
      <c r="B799"/>
      <c r="C799"/>
    </row>
    <row r="800" spans="1:3" x14ac:dyDescent="0.45">
      <c r="A800"/>
      <c r="B800"/>
      <c r="C800"/>
    </row>
    <row r="801" spans="1:3" x14ac:dyDescent="0.45">
      <c r="A801"/>
      <c r="B801"/>
      <c r="C801"/>
    </row>
    <row r="802" spans="1:3" x14ac:dyDescent="0.45">
      <c r="A802"/>
      <c r="B802"/>
      <c r="C802"/>
    </row>
    <row r="803" spans="1:3" x14ac:dyDescent="0.45">
      <c r="A803"/>
      <c r="B803"/>
      <c r="C803"/>
    </row>
    <row r="804" spans="1:3" x14ac:dyDescent="0.45">
      <c r="A804"/>
      <c r="B804"/>
      <c r="C804"/>
    </row>
    <row r="805" spans="1:3" x14ac:dyDescent="0.45">
      <c r="A805"/>
      <c r="B805"/>
      <c r="C805"/>
    </row>
    <row r="806" spans="1:3" x14ac:dyDescent="0.45">
      <c r="A806"/>
      <c r="B806"/>
      <c r="C806"/>
    </row>
    <row r="807" spans="1:3" x14ac:dyDescent="0.45">
      <c r="A807"/>
      <c r="B807"/>
      <c r="C807"/>
    </row>
    <row r="808" spans="1:3" x14ac:dyDescent="0.45">
      <c r="A808"/>
      <c r="B808"/>
      <c r="C808"/>
    </row>
    <row r="809" spans="1:3" x14ac:dyDescent="0.45">
      <c r="A809"/>
      <c r="B809"/>
      <c r="C809"/>
    </row>
    <row r="810" spans="1:3" x14ac:dyDescent="0.45">
      <c r="A810"/>
      <c r="B810"/>
      <c r="C810"/>
    </row>
    <row r="811" spans="1:3" x14ac:dyDescent="0.45">
      <c r="A811"/>
      <c r="B811"/>
      <c r="C811"/>
    </row>
    <row r="812" spans="1:3" x14ac:dyDescent="0.45">
      <c r="A812"/>
      <c r="B812"/>
      <c r="C812"/>
    </row>
    <row r="813" spans="1:3" x14ac:dyDescent="0.45">
      <c r="A813"/>
      <c r="B813"/>
      <c r="C813"/>
    </row>
    <row r="814" spans="1:3" x14ac:dyDescent="0.45">
      <c r="A814"/>
      <c r="B814"/>
      <c r="C814"/>
    </row>
    <row r="815" spans="1:3" x14ac:dyDescent="0.45">
      <c r="A815"/>
      <c r="B815"/>
      <c r="C815"/>
    </row>
    <row r="816" spans="1:3" x14ac:dyDescent="0.45">
      <c r="A816"/>
      <c r="B816"/>
      <c r="C816"/>
    </row>
    <row r="817" spans="1:3" x14ac:dyDescent="0.45">
      <c r="A817"/>
      <c r="B817"/>
      <c r="C817"/>
    </row>
    <row r="818" spans="1:3" x14ac:dyDescent="0.45">
      <c r="A818"/>
      <c r="B818"/>
      <c r="C818"/>
    </row>
    <row r="819" spans="1:3" x14ac:dyDescent="0.45">
      <c r="A819"/>
      <c r="B819"/>
      <c r="C819"/>
    </row>
    <row r="820" spans="1:3" x14ac:dyDescent="0.45">
      <c r="A820"/>
      <c r="B820"/>
      <c r="C820"/>
    </row>
    <row r="821" spans="1:3" x14ac:dyDescent="0.45">
      <c r="A821"/>
      <c r="B821"/>
      <c r="C821"/>
    </row>
    <row r="822" spans="1:3" x14ac:dyDescent="0.45">
      <c r="A822"/>
      <c r="B822"/>
      <c r="C822"/>
    </row>
    <row r="823" spans="1:3" x14ac:dyDescent="0.45">
      <c r="A823"/>
      <c r="B823"/>
      <c r="C823"/>
    </row>
    <row r="824" spans="1:3" x14ac:dyDescent="0.45">
      <c r="A824"/>
      <c r="B824"/>
      <c r="C824"/>
    </row>
    <row r="825" spans="1:3" x14ac:dyDescent="0.45">
      <c r="A825"/>
      <c r="B825"/>
      <c r="C825"/>
    </row>
    <row r="826" spans="1:3" x14ac:dyDescent="0.45">
      <c r="A826"/>
      <c r="B826"/>
      <c r="C826"/>
    </row>
    <row r="827" spans="1:3" x14ac:dyDescent="0.45">
      <c r="A827"/>
      <c r="B827"/>
      <c r="C827"/>
    </row>
    <row r="828" spans="1:3" x14ac:dyDescent="0.45">
      <c r="A828"/>
      <c r="B828"/>
      <c r="C828"/>
    </row>
    <row r="829" spans="1:3" x14ac:dyDescent="0.45">
      <c r="A829"/>
      <c r="B829"/>
      <c r="C829"/>
    </row>
    <row r="830" spans="1:3" x14ac:dyDescent="0.45">
      <c r="A830"/>
      <c r="B830"/>
      <c r="C830"/>
    </row>
    <row r="831" spans="1:3" x14ac:dyDescent="0.45">
      <c r="A831"/>
      <c r="B831"/>
      <c r="C831"/>
    </row>
    <row r="832" spans="1:3" x14ac:dyDescent="0.45">
      <c r="A832"/>
      <c r="B832"/>
      <c r="C832"/>
    </row>
    <row r="833" spans="1:3" x14ac:dyDescent="0.45">
      <c r="A833"/>
      <c r="B833"/>
      <c r="C833"/>
    </row>
    <row r="834" spans="1:3" x14ac:dyDescent="0.45">
      <c r="A834"/>
      <c r="B834"/>
      <c r="C834"/>
    </row>
    <row r="835" spans="1:3" x14ac:dyDescent="0.45">
      <c r="A835"/>
      <c r="B835"/>
      <c r="C835"/>
    </row>
    <row r="836" spans="1:3" x14ac:dyDescent="0.45">
      <c r="A836"/>
      <c r="B836"/>
      <c r="C836"/>
    </row>
    <row r="837" spans="1:3" x14ac:dyDescent="0.45">
      <c r="A837"/>
      <c r="B837"/>
      <c r="C837"/>
    </row>
    <row r="838" spans="1:3" x14ac:dyDescent="0.45">
      <c r="A838"/>
      <c r="B838"/>
      <c r="C838"/>
    </row>
    <row r="839" spans="1:3" x14ac:dyDescent="0.45">
      <c r="A839"/>
      <c r="B839"/>
      <c r="C839"/>
    </row>
    <row r="840" spans="1:3" x14ac:dyDescent="0.45">
      <c r="A840"/>
      <c r="B840"/>
      <c r="C840"/>
    </row>
    <row r="841" spans="1:3" x14ac:dyDescent="0.45">
      <c r="A841"/>
      <c r="B841"/>
      <c r="C841"/>
    </row>
    <row r="842" spans="1:3" x14ac:dyDescent="0.45">
      <c r="A842"/>
      <c r="B842"/>
      <c r="C842"/>
    </row>
    <row r="843" spans="1:3" x14ac:dyDescent="0.45">
      <c r="A843"/>
      <c r="B843"/>
      <c r="C843"/>
    </row>
    <row r="844" spans="1:3" x14ac:dyDescent="0.45">
      <c r="A844"/>
      <c r="B844"/>
      <c r="C844"/>
    </row>
    <row r="845" spans="1:3" x14ac:dyDescent="0.45">
      <c r="A845"/>
      <c r="B845"/>
      <c r="C845"/>
    </row>
    <row r="846" spans="1:3" x14ac:dyDescent="0.45">
      <c r="A846"/>
      <c r="B846"/>
      <c r="C846"/>
    </row>
    <row r="847" spans="1:3" x14ac:dyDescent="0.45">
      <c r="A847"/>
      <c r="B847"/>
      <c r="C847"/>
    </row>
    <row r="848" spans="1:3" x14ac:dyDescent="0.45">
      <c r="A848"/>
      <c r="B848"/>
      <c r="C848"/>
    </row>
    <row r="849" spans="1:3" x14ac:dyDescent="0.45">
      <c r="A849"/>
      <c r="B849"/>
      <c r="C849"/>
    </row>
    <row r="850" spans="1:3" x14ac:dyDescent="0.45">
      <c r="A850"/>
      <c r="B850"/>
      <c r="C850"/>
    </row>
    <row r="851" spans="1:3" x14ac:dyDescent="0.45">
      <c r="A851"/>
      <c r="B851"/>
      <c r="C851"/>
    </row>
    <row r="852" spans="1:3" x14ac:dyDescent="0.45">
      <c r="A852"/>
      <c r="B852"/>
      <c r="C852"/>
    </row>
    <row r="853" spans="1:3" x14ac:dyDescent="0.45">
      <c r="A853"/>
      <c r="B853"/>
      <c r="C853"/>
    </row>
    <row r="854" spans="1:3" x14ac:dyDescent="0.45">
      <c r="A854"/>
      <c r="B854"/>
      <c r="C854"/>
    </row>
    <row r="855" spans="1:3" x14ac:dyDescent="0.45">
      <c r="A855"/>
      <c r="B855"/>
      <c r="C855"/>
    </row>
    <row r="856" spans="1:3" x14ac:dyDescent="0.45">
      <c r="A856"/>
      <c r="B856"/>
      <c r="C856"/>
    </row>
    <row r="857" spans="1:3" x14ac:dyDescent="0.45">
      <c r="A857"/>
      <c r="B857"/>
      <c r="C857"/>
    </row>
    <row r="858" spans="1:3" x14ac:dyDescent="0.45">
      <c r="A858"/>
      <c r="B858"/>
      <c r="C858"/>
    </row>
    <row r="859" spans="1:3" x14ac:dyDescent="0.45">
      <c r="A859"/>
      <c r="B859"/>
      <c r="C859"/>
    </row>
    <row r="860" spans="1:3" x14ac:dyDescent="0.45">
      <c r="A860"/>
      <c r="B860"/>
      <c r="C860"/>
    </row>
    <row r="861" spans="1:3" x14ac:dyDescent="0.45">
      <c r="A861"/>
      <c r="B861"/>
      <c r="C861"/>
    </row>
    <row r="862" spans="1:3" x14ac:dyDescent="0.45">
      <c r="A862"/>
      <c r="B862"/>
      <c r="C862"/>
    </row>
    <row r="863" spans="1:3" x14ac:dyDescent="0.45">
      <c r="A863"/>
      <c r="B863"/>
      <c r="C863"/>
    </row>
    <row r="864" spans="1:3" x14ac:dyDescent="0.45">
      <c r="A864"/>
      <c r="B864"/>
      <c r="C864"/>
    </row>
    <row r="865" spans="1:3" x14ac:dyDescent="0.45">
      <c r="A865"/>
      <c r="B865"/>
      <c r="C865"/>
    </row>
    <row r="866" spans="1:3" x14ac:dyDescent="0.45">
      <c r="A866"/>
      <c r="B866"/>
      <c r="C866"/>
    </row>
    <row r="867" spans="1:3" x14ac:dyDescent="0.45">
      <c r="A867"/>
      <c r="B867"/>
      <c r="C867"/>
    </row>
    <row r="868" spans="1:3" x14ac:dyDescent="0.45">
      <c r="A868"/>
      <c r="B868"/>
      <c r="C868"/>
    </row>
    <row r="869" spans="1:3" x14ac:dyDescent="0.45">
      <c r="A869"/>
      <c r="B869"/>
      <c r="C869"/>
    </row>
    <row r="870" spans="1:3" x14ac:dyDescent="0.45">
      <c r="A870"/>
      <c r="B870"/>
      <c r="C870"/>
    </row>
    <row r="871" spans="1:3" x14ac:dyDescent="0.45">
      <c r="A871"/>
      <c r="B871"/>
      <c r="C871"/>
    </row>
    <row r="872" spans="1:3" x14ac:dyDescent="0.45">
      <c r="A872"/>
      <c r="B872"/>
      <c r="C872"/>
    </row>
    <row r="873" spans="1:3" x14ac:dyDescent="0.45">
      <c r="A873"/>
      <c r="B873"/>
      <c r="C873"/>
    </row>
    <row r="874" spans="1:3" x14ac:dyDescent="0.45">
      <c r="A874"/>
      <c r="B874"/>
      <c r="C874"/>
    </row>
    <row r="875" spans="1:3" x14ac:dyDescent="0.45">
      <c r="A875"/>
      <c r="B875"/>
      <c r="C875"/>
    </row>
    <row r="876" spans="1:3" x14ac:dyDescent="0.45">
      <c r="A876"/>
      <c r="B876"/>
      <c r="C876"/>
    </row>
    <row r="877" spans="1:3" x14ac:dyDescent="0.45">
      <c r="A877"/>
      <c r="B877"/>
      <c r="C877"/>
    </row>
    <row r="878" spans="1:3" x14ac:dyDescent="0.45">
      <c r="A878"/>
      <c r="B878"/>
      <c r="C878"/>
    </row>
    <row r="879" spans="1:3" x14ac:dyDescent="0.45">
      <c r="A879"/>
      <c r="B879"/>
      <c r="C879"/>
    </row>
    <row r="880" spans="1:3" x14ac:dyDescent="0.45">
      <c r="A880"/>
      <c r="B880"/>
      <c r="C880"/>
    </row>
    <row r="881" spans="1:3" x14ac:dyDescent="0.45">
      <c r="A881"/>
      <c r="B881"/>
      <c r="C881"/>
    </row>
    <row r="882" spans="1:3" x14ac:dyDescent="0.45">
      <c r="A882"/>
      <c r="B882"/>
      <c r="C882"/>
    </row>
    <row r="883" spans="1:3" x14ac:dyDescent="0.45">
      <c r="A883"/>
      <c r="B883"/>
      <c r="C883"/>
    </row>
    <row r="884" spans="1:3" x14ac:dyDescent="0.45">
      <c r="A884"/>
      <c r="B884"/>
      <c r="C884"/>
    </row>
    <row r="885" spans="1:3" x14ac:dyDescent="0.45">
      <c r="A885"/>
      <c r="B885"/>
      <c r="C885"/>
    </row>
    <row r="886" spans="1:3" x14ac:dyDescent="0.45">
      <c r="A886"/>
      <c r="B886"/>
      <c r="C886"/>
    </row>
    <row r="887" spans="1:3" x14ac:dyDescent="0.45">
      <c r="A887"/>
      <c r="B887"/>
      <c r="C887"/>
    </row>
    <row r="888" spans="1:3" x14ac:dyDescent="0.45">
      <c r="A888"/>
      <c r="B888"/>
      <c r="C888"/>
    </row>
    <row r="889" spans="1:3" x14ac:dyDescent="0.45">
      <c r="A889"/>
      <c r="B889"/>
      <c r="C889"/>
    </row>
    <row r="890" spans="1:3" x14ac:dyDescent="0.45">
      <c r="A890"/>
      <c r="B890"/>
      <c r="C890"/>
    </row>
    <row r="891" spans="1:3" x14ac:dyDescent="0.45">
      <c r="A891"/>
      <c r="B891"/>
      <c r="C891"/>
    </row>
    <row r="892" spans="1:3" x14ac:dyDescent="0.45">
      <c r="A892"/>
      <c r="B892"/>
      <c r="C892"/>
    </row>
    <row r="893" spans="1:3" x14ac:dyDescent="0.45">
      <c r="A893"/>
      <c r="B893"/>
      <c r="C893"/>
    </row>
    <row r="894" spans="1:3" x14ac:dyDescent="0.45">
      <c r="A894"/>
      <c r="B894"/>
      <c r="C894"/>
    </row>
    <row r="895" spans="1:3" x14ac:dyDescent="0.45">
      <c r="A895"/>
      <c r="B895"/>
      <c r="C895"/>
    </row>
    <row r="896" spans="1:3" x14ac:dyDescent="0.45">
      <c r="A896"/>
      <c r="B896"/>
      <c r="C896"/>
    </row>
    <row r="897" spans="1:3" x14ac:dyDescent="0.45">
      <c r="A897"/>
      <c r="B897"/>
      <c r="C897"/>
    </row>
    <row r="898" spans="1:3" x14ac:dyDescent="0.45">
      <c r="A898"/>
      <c r="B898"/>
      <c r="C898"/>
    </row>
    <row r="899" spans="1:3" x14ac:dyDescent="0.45">
      <c r="A899"/>
      <c r="B899"/>
      <c r="C899"/>
    </row>
    <row r="900" spans="1:3" x14ac:dyDescent="0.45">
      <c r="A900"/>
      <c r="B900"/>
      <c r="C900"/>
    </row>
    <row r="901" spans="1:3" x14ac:dyDescent="0.45">
      <c r="A901"/>
      <c r="B901"/>
      <c r="C901"/>
    </row>
    <row r="902" spans="1:3" x14ac:dyDescent="0.45">
      <c r="A902"/>
      <c r="B902"/>
      <c r="C902"/>
    </row>
    <row r="903" spans="1:3" x14ac:dyDescent="0.45">
      <c r="A903"/>
      <c r="B903"/>
      <c r="C903"/>
    </row>
    <row r="904" spans="1:3" x14ac:dyDescent="0.45">
      <c r="A904"/>
      <c r="B904"/>
      <c r="C904"/>
    </row>
    <row r="905" spans="1:3" x14ac:dyDescent="0.45">
      <c r="A905"/>
      <c r="B905"/>
      <c r="C905"/>
    </row>
    <row r="906" spans="1:3" x14ac:dyDescent="0.45">
      <c r="A906"/>
      <c r="B906"/>
      <c r="C906"/>
    </row>
    <row r="907" spans="1:3" x14ac:dyDescent="0.45">
      <c r="A907"/>
      <c r="B907"/>
      <c r="C907"/>
    </row>
    <row r="908" spans="1:3" x14ac:dyDescent="0.45">
      <c r="A908"/>
      <c r="B908"/>
      <c r="C908"/>
    </row>
    <row r="909" spans="1:3" x14ac:dyDescent="0.45">
      <c r="A909"/>
      <c r="B909"/>
      <c r="C909"/>
    </row>
    <row r="910" spans="1:3" x14ac:dyDescent="0.45">
      <c r="A910"/>
      <c r="B910"/>
      <c r="C910"/>
    </row>
    <row r="911" spans="1:3" x14ac:dyDescent="0.45">
      <c r="A911"/>
      <c r="B911"/>
      <c r="C911"/>
    </row>
    <row r="912" spans="1:3" x14ac:dyDescent="0.45">
      <c r="A912"/>
      <c r="B912"/>
      <c r="C912"/>
    </row>
    <row r="913" spans="1:3" x14ac:dyDescent="0.45">
      <c r="A913"/>
      <c r="B913"/>
      <c r="C913"/>
    </row>
    <row r="914" spans="1:3" x14ac:dyDescent="0.45">
      <c r="A914"/>
      <c r="B914"/>
      <c r="C914"/>
    </row>
    <row r="915" spans="1:3" x14ac:dyDescent="0.45">
      <c r="A915"/>
      <c r="B915"/>
      <c r="C915"/>
    </row>
    <row r="916" spans="1:3" x14ac:dyDescent="0.45">
      <c r="A916"/>
      <c r="B916"/>
      <c r="C916"/>
    </row>
    <row r="917" spans="1:3" x14ac:dyDescent="0.45">
      <c r="A917"/>
      <c r="B917"/>
      <c r="C917"/>
    </row>
    <row r="918" spans="1:3" x14ac:dyDescent="0.45">
      <c r="A918"/>
      <c r="B918"/>
      <c r="C918"/>
    </row>
    <row r="919" spans="1:3" x14ac:dyDescent="0.45">
      <c r="A919"/>
      <c r="B919"/>
      <c r="C919"/>
    </row>
    <row r="920" spans="1:3" x14ac:dyDescent="0.45">
      <c r="A920"/>
      <c r="B920"/>
      <c r="C920"/>
    </row>
    <row r="921" spans="1:3" x14ac:dyDescent="0.45">
      <c r="A921"/>
      <c r="B921"/>
      <c r="C921"/>
    </row>
    <row r="922" spans="1:3" x14ac:dyDescent="0.45">
      <c r="A922"/>
      <c r="B922"/>
      <c r="C922"/>
    </row>
    <row r="923" spans="1:3" x14ac:dyDescent="0.45">
      <c r="A923"/>
      <c r="B923"/>
      <c r="C923"/>
    </row>
    <row r="924" spans="1:3" x14ac:dyDescent="0.45">
      <c r="A924"/>
      <c r="B924"/>
      <c r="C924"/>
    </row>
    <row r="925" spans="1:3" x14ac:dyDescent="0.45">
      <c r="A925"/>
      <c r="B925"/>
      <c r="C925"/>
    </row>
    <row r="926" spans="1:3" x14ac:dyDescent="0.45">
      <c r="A926"/>
      <c r="B926"/>
      <c r="C926"/>
    </row>
    <row r="927" spans="1:3" x14ac:dyDescent="0.45">
      <c r="A927"/>
      <c r="B927"/>
      <c r="C927"/>
    </row>
    <row r="928" spans="1:3" x14ac:dyDescent="0.45">
      <c r="A928"/>
      <c r="B928"/>
      <c r="C928"/>
    </row>
    <row r="929" spans="1:3" x14ac:dyDescent="0.45">
      <c r="A929"/>
      <c r="B929"/>
      <c r="C929"/>
    </row>
    <row r="930" spans="1:3" x14ac:dyDescent="0.45">
      <c r="A930"/>
      <c r="B930"/>
      <c r="C930"/>
    </row>
    <row r="931" spans="1:3" x14ac:dyDescent="0.45">
      <c r="A931"/>
      <c r="B931"/>
      <c r="C931"/>
    </row>
    <row r="932" spans="1:3" x14ac:dyDescent="0.45">
      <c r="A932"/>
      <c r="B932"/>
      <c r="C932"/>
    </row>
    <row r="933" spans="1:3" x14ac:dyDescent="0.45">
      <c r="A933"/>
      <c r="B933"/>
      <c r="C933"/>
    </row>
    <row r="934" spans="1:3" x14ac:dyDescent="0.45">
      <c r="A934"/>
      <c r="B934"/>
      <c r="C934"/>
    </row>
    <row r="935" spans="1:3" x14ac:dyDescent="0.45">
      <c r="A935"/>
      <c r="B935"/>
      <c r="C935"/>
    </row>
    <row r="936" spans="1:3" x14ac:dyDescent="0.45">
      <c r="A936"/>
      <c r="B936"/>
      <c r="C936"/>
    </row>
    <row r="937" spans="1:3" x14ac:dyDescent="0.45">
      <c r="A937"/>
      <c r="B937"/>
      <c r="C937"/>
    </row>
    <row r="938" spans="1:3" x14ac:dyDescent="0.45">
      <c r="A938"/>
      <c r="B938"/>
      <c r="C938"/>
    </row>
    <row r="939" spans="1:3" x14ac:dyDescent="0.45">
      <c r="A939"/>
      <c r="B939"/>
      <c r="C939"/>
    </row>
    <row r="940" spans="1:3" x14ac:dyDescent="0.45">
      <c r="A940"/>
      <c r="B940"/>
      <c r="C940"/>
    </row>
    <row r="941" spans="1:3" x14ac:dyDescent="0.45">
      <c r="A941"/>
      <c r="B941"/>
      <c r="C941"/>
    </row>
    <row r="942" spans="1:3" x14ac:dyDescent="0.45">
      <c r="A942"/>
      <c r="B942"/>
      <c r="C942"/>
    </row>
    <row r="943" spans="1:3" x14ac:dyDescent="0.45">
      <c r="A943"/>
      <c r="B943"/>
      <c r="C943"/>
    </row>
    <row r="944" spans="1:3" x14ac:dyDescent="0.45">
      <c r="A944"/>
      <c r="B944"/>
      <c r="C944"/>
    </row>
    <row r="945" spans="1:3" x14ac:dyDescent="0.45">
      <c r="A945"/>
      <c r="B945"/>
      <c r="C945"/>
    </row>
    <row r="946" spans="1:3" x14ac:dyDescent="0.45">
      <c r="A946"/>
      <c r="B946"/>
      <c r="C946"/>
    </row>
    <row r="947" spans="1:3" x14ac:dyDescent="0.45">
      <c r="A947"/>
      <c r="B947"/>
      <c r="C947"/>
    </row>
    <row r="948" spans="1:3" x14ac:dyDescent="0.45">
      <c r="A948"/>
      <c r="B948"/>
      <c r="C948"/>
    </row>
    <row r="949" spans="1:3" x14ac:dyDescent="0.45">
      <c r="A949"/>
      <c r="B949"/>
      <c r="C949"/>
    </row>
    <row r="950" spans="1:3" x14ac:dyDescent="0.45">
      <c r="A950"/>
      <c r="B950"/>
      <c r="C950"/>
    </row>
    <row r="951" spans="1:3" x14ac:dyDescent="0.45">
      <c r="A951"/>
      <c r="B951"/>
      <c r="C951"/>
    </row>
    <row r="952" spans="1:3" x14ac:dyDescent="0.45">
      <c r="A952"/>
      <c r="B952"/>
      <c r="C952"/>
    </row>
    <row r="953" spans="1:3" x14ac:dyDescent="0.45">
      <c r="A953"/>
      <c r="B953"/>
      <c r="C953"/>
    </row>
    <row r="954" spans="1:3" x14ac:dyDescent="0.45">
      <c r="A954"/>
      <c r="B954"/>
      <c r="C954"/>
    </row>
    <row r="955" spans="1:3" x14ac:dyDescent="0.45">
      <c r="A955"/>
      <c r="B955"/>
      <c r="C955"/>
    </row>
    <row r="956" spans="1:3" x14ac:dyDescent="0.45">
      <c r="A956"/>
      <c r="B956"/>
      <c r="C956"/>
    </row>
    <row r="957" spans="1:3" x14ac:dyDescent="0.45">
      <c r="A957"/>
      <c r="B957"/>
      <c r="C957"/>
    </row>
    <row r="958" spans="1:3" x14ac:dyDescent="0.45">
      <c r="A958"/>
      <c r="B958"/>
      <c r="C958"/>
    </row>
    <row r="959" spans="1:3" x14ac:dyDescent="0.45">
      <c r="A959"/>
      <c r="B959"/>
      <c r="C959"/>
    </row>
    <row r="960" spans="1:3" x14ac:dyDescent="0.45">
      <c r="A960"/>
      <c r="B960"/>
      <c r="C960"/>
    </row>
    <row r="961" spans="1:3" x14ac:dyDescent="0.45">
      <c r="A961"/>
      <c r="B961"/>
      <c r="C961"/>
    </row>
    <row r="962" spans="1:3" x14ac:dyDescent="0.45">
      <c r="A962"/>
      <c r="B962"/>
      <c r="C962"/>
    </row>
    <row r="963" spans="1:3" x14ac:dyDescent="0.45">
      <c r="A963"/>
      <c r="B963"/>
      <c r="C963"/>
    </row>
    <row r="964" spans="1:3" x14ac:dyDescent="0.45">
      <c r="A964"/>
      <c r="B964"/>
      <c r="C964"/>
    </row>
    <row r="965" spans="1:3" x14ac:dyDescent="0.45">
      <c r="A965"/>
      <c r="B965"/>
      <c r="C965"/>
    </row>
    <row r="966" spans="1:3" x14ac:dyDescent="0.45">
      <c r="A966"/>
      <c r="B966"/>
      <c r="C966"/>
    </row>
    <row r="967" spans="1:3" x14ac:dyDescent="0.45">
      <c r="A967"/>
      <c r="B967"/>
      <c r="C967"/>
    </row>
    <row r="968" spans="1:3" x14ac:dyDescent="0.45">
      <c r="A968"/>
      <c r="B968"/>
      <c r="C968"/>
    </row>
    <row r="969" spans="1:3" x14ac:dyDescent="0.45">
      <c r="A969"/>
      <c r="B969"/>
      <c r="C969"/>
    </row>
    <row r="970" spans="1:3" x14ac:dyDescent="0.45">
      <c r="A970"/>
      <c r="B970"/>
      <c r="C970"/>
    </row>
    <row r="971" spans="1:3" x14ac:dyDescent="0.45">
      <c r="A971"/>
      <c r="B971"/>
      <c r="C971"/>
    </row>
    <row r="972" spans="1:3" x14ac:dyDescent="0.45">
      <c r="A972"/>
      <c r="B972"/>
      <c r="C972"/>
    </row>
    <row r="973" spans="1:3" x14ac:dyDescent="0.45">
      <c r="A973"/>
      <c r="B973"/>
      <c r="C973"/>
    </row>
    <row r="974" spans="1:3" x14ac:dyDescent="0.45">
      <c r="A974"/>
      <c r="B974"/>
      <c r="C974"/>
    </row>
    <row r="975" spans="1:3" x14ac:dyDescent="0.45">
      <c r="A975"/>
      <c r="B975"/>
      <c r="C975"/>
    </row>
    <row r="976" spans="1:3" x14ac:dyDescent="0.45">
      <c r="A976"/>
      <c r="B976"/>
      <c r="C976"/>
    </row>
    <row r="977" spans="1:3" x14ac:dyDescent="0.45">
      <c r="A977"/>
      <c r="B977"/>
      <c r="C977"/>
    </row>
    <row r="978" spans="1:3" x14ac:dyDescent="0.45">
      <c r="A978"/>
      <c r="B978"/>
      <c r="C978"/>
    </row>
    <row r="979" spans="1:3" x14ac:dyDescent="0.45">
      <c r="A979"/>
      <c r="B979"/>
      <c r="C979"/>
    </row>
    <row r="980" spans="1:3" x14ac:dyDescent="0.45">
      <c r="A980"/>
      <c r="B980"/>
      <c r="C980"/>
    </row>
    <row r="981" spans="1:3" x14ac:dyDescent="0.45">
      <c r="A981"/>
      <c r="B981"/>
      <c r="C981"/>
    </row>
    <row r="982" spans="1:3" x14ac:dyDescent="0.45">
      <c r="A982"/>
      <c r="B982"/>
      <c r="C982"/>
    </row>
    <row r="983" spans="1:3" x14ac:dyDescent="0.45">
      <c r="A983"/>
      <c r="B983"/>
      <c r="C983"/>
    </row>
    <row r="984" spans="1:3" x14ac:dyDescent="0.45">
      <c r="A984"/>
      <c r="B984"/>
      <c r="C984"/>
    </row>
    <row r="985" spans="1:3" x14ac:dyDescent="0.45">
      <c r="A985"/>
      <c r="B985"/>
      <c r="C985"/>
    </row>
    <row r="986" spans="1:3" x14ac:dyDescent="0.45">
      <c r="A986"/>
      <c r="B986"/>
      <c r="C986"/>
    </row>
    <row r="987" spans="1:3" x14ac:dyDescent="0.45">
      <c r="A987"/>
      <c r="B987"/>
      <c r="C987"/>
    </row>
    <row r="988" spans="1:3" x14ac:dyDescent="0.45">
      <c r="A988"/>
      <c r="B988"/>
      <c r="C988"/>
    </row>
    <row r="989" spans="1:3" x14ac:dyDescent="0.45">
      <c r="A989"/>
      <c r="B989"/>
      <c r="C989"/>
    </row>
    <row r="990" spans="1:3" x14ac:dyDescent="0.45">
      <c r="A990"/>
      <c r="B990"/>
      <c r="C990"/>
    </row>
    <row r="991" spans="1:3" x14ac:dyDescent="0.45">
      <c r="A991"/>
      <c r="B991"/>
      <c r="C991"/>
    </row>
    <row r="992" spans="1:3" x14ac:dyDescent="0.45">
      <c r="A992"/>
      <c r="B992"/>
      <c r="C992"/>
    </row>
    <row r="993" spans="1:3" x14ac:dyDescent="0.45">
      <c r="A993"/>
      <c r="B993"/>
      <c r="C993"/>
    </row>
    <row r="994" spans="1:3" x14ac:dyDescent="0.45">
      <c r="A994"/>
      <c r="B994"/>
      <c r="C994"/>
    </row>
    <row r="995" spans="1:3" x14ac:dyDescent="0.45">
      <c r="A995"/>
      <c r="B995"/>
      <c r="C995"/>
    </row>
    <row r="996" spans="1:3" x14ac:dyDescent="0.45">
      <c r="A996"/>
      <c r="B996"/>
      <c r="C996"/>
    </row>
    <row r="997" spans="1:3" x14ac:dyDescent="0.45">
      <c r="A997"/>
      <c r="B997"/>
      <c r="C997"/>
    </row>
    <row r="998" spans="1:3" x14ac:dyDescent="0.45">
      <c r="A998"/>
      <c r="B998"/>
      <c r="C998"/>
    </row>
    <row r="999" spans="1:3" x14ac:dyDescent="0.45">
      <c r="A999"/>
      <c r="B999"/>
      <c r="C999"/>
    </row>
    <row r="1000" spans="1:3" x14ac:dyDescent="0.45">
      <c r="A1000"/>
      <c r="B1000"/>
      <c r="C1000"/>
    </row>
    <row r="1001" spans="1:3" x14ac:dyDescent="0.45">
      <c r="A1001"/>
      <c r="B1001"/>
      <c r="C1001"/>
    </row>
    <row r="1002" spans="1:3" x14ac:dyDescent="0.45">
      <c r="A1002"/>
      <c r="B1002"/>
      <c r="C1002"/>
    </row>
    <row r="1003" spans="1:3" x14ac:dyDescent="0.45">
      <c r="A1003"/>
      <c r="B1003"/>
      <c r="C1003"/>
    </row>
    <row r="1004" spans="1:3" x14ac:dyDescent="0.45">
      <c r="A1004"/>
      <c r="B1004"/>
      <c r="C1004"/>
    </row>
    <row r="1005" spans="1:3" x14ac:dyDescent="0.45">
      <c r="A1005"/>
      <c r="B1005"/>
      <c r="C1005"/>
    </row>
    <row r="1006" spans="1:3" x14ac:dyDescent="0.45">
      <c r="A1006"/>
      <c r="B1006"/>
      <c r="C1006"/>
    </row>
    <row r="1007" spans="1:3" x14ac:dyDescent="0.45">
      <c r="A1007"/>
      <c r="B1007"/>
      <c r="C1007"/>
    </row>
    <row r="1008" spans="1:3" x14ac:dyDescent="0.45">
      <c r="A1008"/>
      <c r="B1008"/>
      <c r="C1008"/>
    </row>
    <row r="1009" spans="1:3" x14ac:dyDescent="0.45">
      <c r="A1009"/>
      <c r="B1009"/>
      <c r="C1009"/>
    </row>
    <row r="1010" spans="1:3" x14ac:dyDescent="0.45">
      <c r="A1010"/>
      <c r="B1010"/>
      <c r="C1010"/>
    </row>
    <row r="1011" spans="1:3" x14ac:dyDescent="0.45">
      <c r="A1011"/>
      <c r="B1011"/>
      <c r="C1011"/>
    </row>
    <row r="1012" spans="1:3" x14ac:dyDescent="0.45">
      <c r="A1012"/>
      <c r="B1012"/>
      <c r="C1012"/>
    </row>
    <row r="1013" spans="1:3" x14ac:dyDescent="0.45">
      <c r="A1013"/>
      <c r="B1013"/>
      <c r="C1013"/>
    </row>
    <row r="1014" spans="1:3" x14ac:dyDescent="0.45">
      <c r="A1014"/>
      <c r="B1014"/>
      <c r="C1014"/>
    </row>
    <row r="1015" spans="1:3" x14ac:dyDescent="0.45">
      <c r="A1015"/>
      <c r="B1015"/>
      <c r="C1015"/>
    </row>
    <row r="1016" spans="1:3" x14ac:dyDescent="0.45">
      <c r="A1016"/>
      <c r="B1016"/>
      <c r="C1016"/>
    </row>
    <row r="1017" spans="1:3" x14ac:dyDescent="0.45">
      <c r="A1017"/>
      <c r="B1017"/>
      <c r="C1017"/>
    </row>
    <row r="1018" spans="1:3" x14ac:dyDescent="0.45">
      <c r="A1018"/>
      <c r="B1018"/>
      <c r="C1018"/>
    </row>
    <row r="1019" spans="1:3" x14ac:dyDescent="0.45">
      <c r="A1019"/>
      <c r="B1019"/>
      <c r="C1019"/>
    </row>
    <row r="1020" spans="1:3" x14ac:dyDescent="0.45">
      <c r="A1020"/>
      <c r="B1020"/>
      <c r="C1020"/>
    </row>
    <row r="1021" spans="1:3" x14ac:dyDescent="0.45">
      <c r="A1021"/>
      <c r="B1021"/>
      <c r="C1021"/>
    </row>
    <row r="1022" spans="1:3" x14ac:dyDescent="0.45">
      <c r="A1022"/>
      <c r="B1022"/>
      <c r="C1022"/>
    </row>
    <row r="1023" spans="1:3" x14ac:dyDescent="0.45">
      <c r="A1023"/>
      <c r="B1023"/>
      <c r="C1023"/>
    </row>
    <row r="1024" spans="1:3" x14ac:dyDescent="0.45">
      <c r="A1024"/>
      <c r="B1024"/>
      <c r="C1024"/>
    </row>
    <row r="1025" spans="1:3" x14ac:dyDescent="0.45">
      <c r="A1025"/>
      <c r="B1025"/>
      <c r="C1025"/>
    </row>
    <row r="1026" spans="1:3" x14ac:dyDescent="0.45">
      <c r="A1026"/>
      <c r="B1026"/>
      <c r="C1026"/>
    </row>
    <row r="1027" spans="1:3" x14ac:dyDescent="0.45">
      <c r="A1027"/>
      <c r="B1027"/>
      <c r="C1027"/>
    </row>
    <row r="1028" spans="1:3" x14ac:dyDescent="0.45">
      <c r="A1028"/>
      <c r="B1028"/>
      <c r="C1028"/>
    </row>
    <row r="1029" spans="1:3" x14ac:dyDescent="0.45">
      <c r="A1029"/>
      <c r="B1029"/>
      <c r="C1029"/>
    </row>
    <row r="1030" spans="1:3" x14ac:dyDescent="0.45">
      <c r="A1030"/>
      <c r="B1030"/>
      <c r="C1030"/>
    </row>
    <row r="1031" spans="1:3" x14ac:dyDescent="0.45">
      <c r="A1031"/>
      <c r="B1031"/>
      <c r="C1031"/>
    </row>
    <row r="1032" spans="1:3" x14ac:dyDescent="0.45">
      <c r="A1032"/>
      <c r="B1032"/>
      <c r="C1032"/>
    </row>
    <row r="1033" spans="1:3" x14ac:dyDescent="0.45">
      <c r="A1033"/>
      <c r="B1033"/>
      <c r="C1033"/>
    </row>
    <row r="1034" spans="1:3" x14ac:dyDescent="0.45">
      <c r="A1034"/>
      <c r="B1034"/>
      <c r="C1034"/>
    </row>
    <row r="1035" spans="1:3" x14ac:dyDescent="0.45">
      <c r="A1035"/>
      <c r="B1035"/>
      <c r="C1035"/>
    </row>
    <row r="1036" spans="1:3" x14ac:dyDescent="0.45">
      <c r="A1036"/>
      <c r="B1036"/>
      <c r="C1036"/>
    </row>
    <row r="1037" spans="1:3" x14ac:dyDescent="0.45">
      <c r="A1037"/>
      <c r="B1037"/>
      <c r="C1037"/>
    </row>
    <row r="1038" spans="1:3" x14ac:dyDescent="0.45">
      <c r="A1038"/>
      <c r="B1038"/>
      <c r="C1038"/>
    </row>
    <row r="1039" spans="1:3" x14ac:dyDescent="0.45">
      <c r="A1039"/>
      <c r="B1039"/>
      <c r="C1039"/>
    </row>
    <row r="1040" spans="1:3" x14ac:dyDescent="0.45">
      <c r="A1040"/>
      <c r="B1040"/>
      <c r="C1040"/>
    </row>
    <row r="1041" spans="1:3" x14ac:dyDescent="0.45">
      <c r="A1041"/>
      <c r="B1041"/>
      <c r="C1041"/>
    </row>
    <row r="1042" spans="1:3" x14ac:dyDescent="0.45">
      <c r="A1042"/>
      <c r="B1042"/>
      <c r="C1042"/>
    </row>
    <row r="1043" spans="1:3" x14ac:dyDescent="0.45">
      <c r="A1043"/>
      <c r="B1043"/>
      <c r="C1043"/>
    </row>
    <row r="1044" spans="1:3" x14ac:dyDescent="0.45">
      <c r="A1044"/>
      <c r="B1044"/>
      <c r="C1044"/>
    </row>
    <row r="1045" spans="1:3" x14ac:dyDescent="0.45">
      <c r="A1045"/>
      <c r="B1045"/>
      <c r="C1045"/>
    </row>
    <row r="1046" spans="1:3" x14ac:dyDescent="0.45">
      <c r="A1046"/>
      <c r="B1046"/>
      <c r="C1046"/>
    </row>
    <row r="1047" spans="1:3" x14ac:dyDescent="0.45">
      <c r="A1047"/>
      <c r="B1047"/>
      <c r="C1047"/>
    </row>
    <row r="1048" spans="1:3" x14ac:dyDescent="0.45">
      <c r="A1048"/>
      <c r="B1048"/>
      <c r="C1048"/>
    </row>
    <row r="1049" spans="1:3" x14ac:dyDescent="0.45">
      <c r="A1049"/>
      <c r="B1049"/>
      <c r="C1049"/>
    </row>
    <row r="1050" spans="1:3" x14ac:dyDescent="0.45">
      <c r="A1050"/>
      <c r="B1050"/>
      <c r="C1050"/>
    </row>
    <row r="1051" spans="1:3" x14ac:dyDescent="0.45">
      <c r="A1051"/>
      <c r="B1051"/>
      <c r="C1051"/>
    </row>
    <row r="1052" spans="1:3" x14ac:dyDescent="0.45">
      <c r="A1052"/>
      <c r="B1052"/>
      <c r="C1052"/>
    </row>
    <row r="1053" spans="1:3" x14ac:dyDescent="0.45">
      <c r="A1053"/>
      <c r="B1053"/>
      <c r="C1053"/>
    </row>
    <row r="1054" spans="1:3" x14ac:dyDescent="0.45">
      <c r="A1054"/>
      <c r="B1054"/>
      <c r="C1054"/>
    </row>
    <row r="1055" spans="1:3" x14ac:dyDescent="0.45">
      <c r="A1055"/>
      <c r="B1055"/>
      <c r="C1055"/>
    </row>
    <row r="1056" spans="1:3" x14ac:dyDescent="0.45">
      <c r="A1056"/>
      <c r="B1056"/>
      <c r="C1056"/>
    </row>
    <row r="1057" spans="1:3" x14ac:dyDescent="0.45">
      <c r="A1057"/>
      <c r="B1057"/>
      <c r="C1057"/>
    </row>
    <row r="1058" spans="1:3" x14ac:dyDescent="0.45">
      <c r="A1058"/>
      <c r="B1058"/>
      <c r="C1058"/>
    </row>
    <row r="1059" spans="1:3" x14ac:dyDescent="0.45">
      <c r="A1059"/>
      <c r="B1059"/>
      <c r="C1059"/>
    </row>
    <row r="1060" spans="1:3" x14ac:dyDescent="0.45">
      <c r="A1060"/>
      <c r="B1060"/>
      <c r="C1060"/>
    </row>
    <row r="1061" spans="1:3" x14ac:dyDescent="0.45">
      <c r="A1061"/>
      <c r="B1061"/>
      <c r="C1061"/>
    </row>
    <row r="1062" spans="1:3" x14ac:dyDescent="0.45">
      <c r="A1062"/>
      <c r="B1062"/>
      <c r="C1062"/>
    </row>
    <row r="1063" spans="1:3" x14ac:dyDescent="0.45">
      <c r="A1063"/>
      <c r="B1063"/>
      <c r="C1063"/>
    </row>
    <row r="1064" spans="1:3" x14ac:dyDescent="0.45">
      <c r="A1064"/>
      <c r="B1064"/>
      <c r="C1064"/>
    </row>
    <row r="1065" spans="1:3" x14ac:dyDescent="0.45">
      <c r="A1065"/>
      <c r="B1065"/>
      <c r="C1065"/>
    </row>
    <row r="1066" spans="1:3" x14ac:dyDescent="0.45">
      <c r="A1066"/>
      <c r="B1066"/>
      <c r="C1066"/>
    </row>
    <row r="1067" spans="1:3" x14ac:dyDescent="0.45">
      <c r="A1067"/>
      <c r="B1067"/>
      <c r="C1067"/>
    </row>
    <row r="1068" spans="1:3" x14ac:dyDescent="0.45">
      <c r="A1068"/>
      <c r="B1068"/>
      <c r="C1068"/>
    </row>
    <row r="1069" spans="1:3" x14ac:dyDescent="0.45">
      <c r="A1069"/>
      <c r="B1069"/>
      <c r="C1069"/>
    </row>
    <row r="1070" spans="1:3" x14ac:dyDescent="0.45">
      <c r="A1070"/>
      <c r="B1070"/>
      <c r="C1070"/>
    </row>
    <row r="1071" spans="1:3" x14ac:dyDescent="0.45">
      <c r="A1071"/>
      <c r="B1071"/>
      <c r="C1071"/>
    </row>
    <row r="1072" spans="1:3" x14ac:dyDescent="0.45">
      <c r="A1072"/>
      <c r="B1072"/>
      <c r="C1072"/>
    </row>
    <row r="1073" spans="1:3" x14ac:dyDescent="0.45">
      <c r="A1073"/>
      <c r="B1073"/>
      <c r="C1073"/>
    </row>
    <row r="1074" spans="1:3" x14ac:dyDescent="0.45">
      <c r="A1074"/>
      <c r="B1074"/>
      <c r="C1074"/>
    </row>
    <row r="1075" spans="1:3" x14ac:dyDescent="0.45">
      <c r="A1075"/>
      <c r="B1075"/>
      <c r="C1075"/>
    </row>
    <row r="1076" spans="1:3" x14ac:dyDescent="0.45">
      <c r="A1076"/>
      <c r="B1076"/>
      <c r="C1076"/>
    </row>
    <row r="1077" spans="1:3" x14ac:dyDescent="0.45">
      <c r="A1077"/>
      <c r="B1077"/>
      <c r="C1077"/>
    </row>
    <row r="1078" spans="1:3" x14ac:dyDescent="0.45">
      <c r="A1078"/>
      <c r="B1078"/>
      <c r="C1078"/>
    </row>
    <row r="1079" spans="1:3" x14ac:dyDescent="0.45">
      <c r="A1079"/>
      <c r="B1079"/>
      <c r="C1079"/>
    </row>
    <row r="1080" spans="1:3" x14ac:dyDescent="0.45">
      <c r="A1080"/>
      <c r="B1080"/>
      <c r="C1080"/>
    </row>
    <row r="1081" spans="1:3" x14ac:dyDescent="0.45">
      <c r="A1081"/>
      <c r="B1081"/>
      <c r="C1081"/>
    </row>
    <row r="1082" spans="1:3" x14ac:dyDescent="0.45">
      <c r="A1082"/>
      <c r="B1082"/>
      <c r="C1082"/>
    </row>
    <row r="1083" spans="1:3" x14ac:dyDescent="0.45">
      <c r="A1083"/>
      <c r="B1083"/>
      <c r="C1083"/>
    </row>
    <row r="1084" spans="1:3" x14ac:dyDescent="0.45">
      <c r="A1084"/>
      <c r="B1084"/>
      <c r="C1084"/>
    </row>
    <row r="1085" spans="1:3" x14ac:dyDescent="0.45">
      <c r="A1085"/>
      <c r="B1085"/>
      <c r="C1085"/>
    </row>
    <row r="1086" spans="1:3" x14ac:dyDescent="0.45">
      <c r="A1086"/>
      <c r="B1086"/>
      <c r="C1086"/>
    </row>
    <row r="1087" spans="1:3" x14ac:dyDescent="0.45">
      <c r="A1087"/>
      <c r="B1087"/>
      <c r="C1087"/>
    </row>
    <row r="1088" spans="1:3" x14ac:dyDescent="0.45">
      <c r="A1088"/>
      <c r="B1088"/>
      <c r="C1088"/>
    </row>
    <row r="1089" spans="1:3" x14ac:dyDescent="0.45">
      <c r="A1089"/>
      <c r="B1089"/>
      <c r="C1089"/>
    </row>
    <row r="1090" spans="1:3" x14ac:dyDescent="0.45">
      <c r="A1090"/>
      <c r="B1090"/>
      <c r="C1090"/>
    </row>
    <row r="1091" spans="1:3" x14ac:dyDescent="0.45">
      <c r="A1091"/>
      <c r="B1091"/>
      <c r="C1091"/>
    </row>
    <row r="1092" spans="1:3" x14ac:dyDescent="0.45">
      <c r="A1092"/>
      <c r="B1092"/>
      <c r="C1092"/>
    </row>
    <row r="1093" spans="1:3" x14ac:dyDescent="0.45">
      <c r="A1093"/>
      <c r="B1093"/>
      <c r="C1093"/>
    </row>
    <row r="1094" spans="1:3" x14ac:dyDescent="0.45">
      <c r="A1094"/>
      <c r="B1094"/>
      <c r="C1094"/>
    </row>
    <row r="1095" spans="1:3" x14ac:dyDescent="0.45">
      <c r="A1095"/>
      <c r="B1095"/>
      <c r="C1095"/>
    </row>
    <row r="1096" spans="1:3" x14ac:dyDescent="0.45">
      <c r="A1096"/>
      <c r="B1096"/>
      <c r="C1096"/>
    </row>
    <row r="1097" spans="1:3" x14ac:dyDescent="0.45">
      <c r="A1097"/>
      <c r="B1097"/>
      <c r="C1097"/>
    </row>
    <row r="1098" spans="1:3" x14ac:dyDescent="0.45">
      <c r="A1098"/>
      <c r="B1098"/>
      <c r="C1098"/>
    </row>
    <row r="1099" spans="1:3" x14ac:dyDescent="0.45">
      <c r="A1099"/>
      <c r="B1099"/>
      <c r="C1099"/>
    </row>
    <row r="1100" spans="1:3" x14ac:dyDescent="0.45">
      <c r="A1100"/>
      <c r="B1100"/>
      <c r="C1100"/>
    </row>
    <row r="1101" spans="1:3" x14ac:dyDescent="0.45">
      <c r="A1101"/>
      <c r="B1101"/>
      <c r="C1101"/>
    </row>
    <row r="1102" spans="1:3" x14ac:dyDescent="0.45">
      <c r="A1102"/>
      <c r="B1102"/>
      <c r="C1102"/>
    </row>
    <row r="1103" spans="1:3" x14ac:dyDescent="0.45">
      <c r="A1103"/>
      <c r="B1103"/>
      <c r="C1103"/>
    </row>
    <row r="1104" spans="1:3" x14ac:dyDescent="0.45">
      <c r="A1104"/>
      <c r="B1104"/>
      <c r="C1104"/>
    </row>
    <row r="1105" spans="1:3" x14ac:dyDescent="0.45">
      <c r="A1105"/>
      <c r="B1105"/>
      <c r="C1105"/>
    </row>
    <row r="1106" spans="1:3" x14ac:dyDescent="0.45">
      <c r="A1106"/>
      <c r="B1106"/>
      <c r="C1106"/>
    </row>
    <row r="1107" spans="1:3" x14ac:dyDescent="0.45">
      <c r="A1107"/>
      <c r="B1107"/>
      <c r="C1107"/>
    </row>
    <row r="1108" spans="1:3" x14ac:dyDescent="0.45">
      <c r="A1108"/>
      <c r="B1108"/>
      <c r="C1108"/>
    </row>
    <row r="1109" spans="1:3" x14ac:dyDescent="0.45">
      <c r="A1109"/>
      <c r="B1109"/>
      <c r="C1109"/>
    </row>
    <row r="1110" spans="1:3" x14ac:dyDescent="0.45">
      <c r="A1110"/>
      <c r="B1110"/>
      <c r="C1110"/>
    </row>
    <row r="1111" spans="1:3" x14ac:dyDescent="0.45">
      <c r="A1111"/>
      <c r="B1111"/>
      <c r="C1111"/>
    </row>
    <row r="1112" spans="1:3" x14ac:dyDescent="0.45">
      <c r="A1112"/>
      <c r="B1112"/>
      <c r="C1112"/>
    </row>
    <row r="1113" spans="1:3" x14ac:dyDescent="0.45">
      <c r="A1113"/>
      <c r="B1113"/>
      <c r="C1113"/>
    </row>
    <row r="1114" spans="1:3" x14ac:dyDescent="0.45">
      <c r="A1114"/>
      <c r="B1114"/>
      <c r="C1114"/>
    </row>
    <row r="1115" spans="1:3" x14ac:dyDescent="0.45">
      <c r="A1115"/>
      <c r="B1115"/>
      <c r="C1115"/>
    </row>
    <row r="1116" spans="1:3" x14ac:dyDescent="0.45">
      <c r="A1116"/>
      <c r="B1116"/>
      <c r="C1116"/>
    </row>
    <row r="1117" spans="1:3" x14ac:dyDescent="0.45">
      <c r="A1117"/>
      <c r="B1117"/>
      <c r="C1117"/>
    </row>
    <row r="1118" spans="1:3" x14ac:dyDescent="0.45">
      <c r="A1118"/>
      <c r="B1118"/>
      <c r="C1118"/>
    </row>
    <row r="1119" spans="1:3" x14ac:dyDescent="0.45">
      <c r="A1119"/>
      <c r="B1119"/>
      <c r="C1119"/>
    </row>
    <row r="1120" spans="1:3" x14ac:dyDescent="0.45">
      <c r="A1120"/>
      <c r="B1120"/>
      <c r="C1120"/>
    </row>
    <row r="1121" spans="1:3" x14ac:dyDescent="0.45">
      <c r="A1121"/>
      <c r="B1121"/>
      <c r="C1121"/>
    </row>
    <row r="1122" spans="1:3" x14ac:dyDescent="0.45">
      <c r="A1122"/>
      <c r="B1122"/>
      <c r="C1122"/>
    </row>
    <row r="1123" spans="1:3" x14ac:dyDescent="0.45">
      <c r="A1123"/>
      <c r="B1123"/>
      <c r="C1123"/>
    </row>
    <row r="1124" spans="1:3" x14ac:dyDescent="0.45">
      <c r="A1124"/>
      <c r="B1124"/>
      <c r="C1124"/>
    </row>
    <row r="1125" spans="1:3" x14ac:dyDescent="0.45">
      <c r="A1125"/>
      <c r="B1125"/>
      <c r="C1125"/>
    </row>
    <row r="1126" spans="1:3" x14ac:dyDescent="0.45">
      <c r="A1126"/>
      <c r="B1126"/>
      <c r="C1126"/>
    </row>
    <row r="1127" spans="1:3" x14ac:dyDescent="0.45">
      <c r="A1127"/>
      <c r="B1127"/>
      <c r="C1127"/>
    </row>
    <row r="1128" spans="1:3" x14ac:dyDescent="0.45">
      <c r="A1128"/>
      <c r="B1128"/>
      <c r="C1128"/>
    </row>
    <row r="1129" spans="1:3" x14ac:dyDescent="0.45">
      <c r="A1129"/>
      <c r="B1129"/>
      <c r="C1129"/>
    </row>
    <row r="1130" spans="1:3" x14ac:dyDescent="0.45">
      <c r="A1130"/>
      <c r="B1130"/>
      <c r="C1130"/>
    </row>
    <row r="1131" spans="1:3" x14ac:dyDescent="0.45">
      <c r="A1131"/>
      <c r="B1131"/>
      <c r="C1131"/>
    </row>
    <row r="1132" spans="1:3" x14ac:dyDescent="0.45">
      <c r="A1132"/>
      <c r="B1132"/>
      <c r="C1132"/>
    </row>
    <row r="1133" spans="1:3" x14ac:dyDescent="0.45">
      <c r="A1133"/>
      <c r="B1133"/>
      <c r="C1133"/>
    </row>
    <row r="1134" spans="1:3" x14ac:dyDescent="0.45">
      <c r="A1134"/>
      <c r="B1134"/>
      <c r="C1134"/>
    </row>
    <row r="1135" spans="1:3" x14ac:dyDescent="0.45">
      <c r="A1135"/>
      <c r="B1135"/>
      <c r="C1135"/>
    </row>
    <row r="1136" spans="1:3" x14ac:dyDescent="0.45">
      <c r="A1136"/>
      <c r="B1136"/>
      <c r="C1136"/>
    </row>
    <row r="1137" spans="1:3" x14ac:dyDescent="0.45">
      <c r="A1137"/>
      <c r="B1137"/>
      <c r="C1137"/>
    </row>
    <row r="1138" spans="1:3" x14ac:dyDescent="0.45">
      <c r="A1138"/>
      <c r="B1138"/>
      <c r="C1138"/>
    </row>
    <row r="1139" spans="1:3" x14ac:dyDescent="0.45">
      <c r="A1139"/>
      <c r="B1139"/>
      <c r="C1139"/>
    </row>
    <row r="1140" spans="1:3" x14ac:dyDescent="0.45">
      <c r="A1140"/>
      <c r="B1140"/>
      <c r="C1140"/>
    </row>
    <row r="1141" spans="1:3" x14ac:dyDescent="0.45">
      <c r="A1141"/>
      <c r="B1141"/>
      <c r="C1141"/>
    </row>
    <row r="1142" spans="1:3" x14ac:dyDescent="0.45">
      <c r="A1142"/>
      <c r="B1142"/>
      <c r="C1142"/>
    </row>
    <row r="1143" spans="1:3" x14ac:dyDescent="0.45">
      <c r="A1143"/>
      <c r="B1143"/>
      <c r="C1143"/>
    </row>
    <row r="1144" spans="1:3" x14ac:dyDescent="0.45">
      <c r="A1144"/>
      <c r="B1144"/>
      <c r="C1144"/>
    </row>
    <row r="1145" spans="1:3" x14ac:dyDescent="0.45">
      <c r="A1145"/>
      <c r="B1145"/>
      <c r="C1145"/>
    </row>
    <row r="1146" spans="1:3" x14ac:dyDescent="0.45">
      <c r="A1146"/>
      <c r="B1146"/>
      <c r="C1146"/>
    </row>
    <row r="1147" spans="1:3" x14ac:dyDescent="0.45">
      <c r="A1147"/>
      <c r="B1147"/>
      <c r="C1147"/>
    </row>
    <row r="1148" spans="1:3" x14ac:dyDescent="0.45">
      <c r="A1148"/>
      <c r="B1148"/>
      <c r="C1148"/>
    </row>
    <row r="1149" spans="1:3" x14ac:dyDescent="0.45">
      <c r="A1149"/>
      <c r="B1149"/>
      <c r="C1149"/>
    </row>
    <row r="1150" spans="1:3" x14ac:dyDescent="0.45">
      <c r="A1150"/>
      <c r="B1150"/>
      <c r="C1150"/>
    </row>
    <row r="1151" spans="1:3" x14ac:dyDescent="0.45">
      <c r="A1151"/>
      <c r="B1151"/>
      <c r="C1151"/>
    </row>
    <row r="1152" spans="1:3" x14ac:dyDescent="0.45">
      <c r="A1152"/>
      <c r="B1152"/>
      <c r="C1152"/>
    </row>
    <row r="1153" spans="1:3" x14ac:dyDescent="0.45">
      <c r="A1153"/>
      <c r="B1153"/>
      <c r="C1153"/>
    </row>
    <row r="1154" spans="1:3" x14ac:dyDescent="0.45">
      <c r="A1154"/>
      <c r="B1154"/>
      <c r="C1154"/>
    </row>
    <row r="1155" spans="1:3" x14ac:dyDescent="0.45">
      <c r="A1155"/>
      <c r="B1155"/>
      <c r="C1155"/>
    </row>
    <row r="1156" spans="1:3" x14ac:dyDescent="0.45">
      <c r="A1156"/>
      <c r="B1156"/>
      <c r="C1156"/>
    </row>
    <row r="1157" spans="1:3" x14ac:dyDescent="0.45">
      <c r="A1157"/>
      <c r="B1157"/>
      <c r="C1157"/>
    </row>
    <row r="1158" spans="1:3" x14ac:dyDescent="0.45">
      <c r="A1158"/>
      <c r="B1158"/>
      <c r="C1158"/>
    </row>
    <row r="1159" spans="1:3" x14ac:dyDescent="0.45">
      <c r="A1159"/>
      <c r="B1159"/>
      <c r="C1159"/>
    </row>
    <row r="1160" spans="1:3" x14ac:dyDescent="0.45">
      <c r="A1160"/>
      <c r="B1160"/>
      <c r="C1160"/>
    </row>
    <row r="1161" spans="1:3" x14ac:dyDescent="0.45">
      <c r="A1161"/>
      <c r="B1161"/>
      <c r="C1161"/>
    </row>
    <row r="1162" spans="1:3" x14ac:dyDescent="0.45">
      <c r="A1162"/>
      <c r="B1162"/>
      <c r="C1162"/>
    </row>
    <row r="1163" spans="1:3" x14ac:dyDescent="0.45">
      <c r="A1163"/>
      <c r="B1163"/>
      <c r="C1163"/>
    </row>
    <row r="1164" spans="1:3" x14ac:dyDescent="0.45">
      <c r="A1164"/>
      <c r="B1164"/>
      <c r="C1164"/>
    </row>
    <row r="1165" spans="1:3" x14ac:dyDescent="0.45">
      <c r="A1165"/>
      <c r="B1165"/>
      <c r="C1165"/>
    </row>
    <row r="1166" spans="1:3" x14ac:dyDescent="0.45">
      <c r="A1166"/>
      <c r="B1166"/>
      <c r="C1166"/>
    </row>
    <row r="1167" spans="1:3" x14ac:dyDescent="0.45">
      <c r="A1167"/>
      <c r="B1167"/>
      <c r="C1167"/>
    </row>
    <row r="1168" spans="1:3" x14ac:dyDescent="0.45">
      <c r="A1168"/>
      <c r="B1168"/>
      <c r="C1168"/>
    </row>
    <row r="1169" spans="1:3" x14ac:dyDescent="0.45">
      <c r="A1169"/>
      <c r="B1169"/>
      <c r="C1169"/>
    </row>
    <row r="1170" spans="1:3" x14ac:dyDescent="0.45">
      <c r="A1170"/>
      <c r="B1170"/>
      <c r="C1170"/>
    </row>
    <row r="1171" spans="1:3" x14ac:dyDescent="0.45">
      <c r="A1171"/>
      <c r="B1171"/>
      <c r="C1171"/>
    </row>
    <row r="1172" spans="1:3" x14ac:dyDescent="0.45">
      <c r="A1172"/>
      <c r="B1172"/>
      <c r="C1172"/>
    </row>
    <row r="1173" spans="1:3" x14ac:dyDescent="0.45">
      <c r="A1173"/>
      <c r="B1173"/>
      <c r="C1173"/>
    </row>
    <row r="1174" spans="1:3" x14ac:dyDescent="0.45">
      <c r="A1174"/>
      <c r="B1174"/>
      <c r="C1174"/>
    </row>
    <row r="1175" spans="1:3" x14ac:dyDescent="0.45">
      <c r="A1175"/>
      <c r="B1175"/>
      <c r="C1175"/>
    </row>
    <row r="1176" spans="1:3" x14ac:dyDescent="0.45">
      <c r="A1176"/>
      <c r="B1176"/>
      <c r="C1176"/>
    </row>
    <row r="1177" spans="1:3" x14ac:dyDescent="0.45">
      <c r="A1177"/>
      <c r="B1177"/>
      <c r="C1177"/>
    </row>
    <row r="1178" spans="1:3" x14ac:dyDescent="0.45">
      <c r="A1178"/>
      <c r="B1178"/>
      <c r="C1178"/>
    </row>
    <row r="1179" spans="1:3" x14ac:dyDescent="0.45">
      <c r="A1179"/>
      <c r="B1179"/>
      <c r="C1179"/>
    </row>
    <row r="1180" spans="1:3" x14ac:dyDescent="0.45">
      <c r="A1180"/>
      <c r="B1180"/>
      <c r="C1180"/>
    </row>
    <row r="1181" spans="1:3" x14ac:dyDescent="0.45">
      <c r="A1181"/>
      <c r="B1181"/>
      <c r="C1181"/>
    </row>
    <row r="1182" spans="1:3" x14ac:dyDescent="0.45">
      <c r="A1182"/>
      <c r="B1182"/>
      <c r="C1182"/>
    </row>
    <row r="1183" spans="1:3" x14ac:dyDescent="0.45">
      <c r="A1183"/>
      <c r="B1183"/>
      <c r="C1183"/>
    </row>
    <row r="1184" spans="1:3" x14ac:dyDescent="0.45">
      <c r="A1184"/>
      <c r="B1184"/>
      <c r="C1184"/>
    </row>
    <row r="1185" spans="1:3" x14ac:dyDescent="0.45">
      <c r="A1185"/>
      <c r="B1185"/>
      <c r="C1185"/>
    </row>
    <row r="1186" spans="1:3" x14ac:dyDescent="0.45">
      <c r="A1186"/>
      <c r="B1186"/>
      <c r="C1186"/>
    </row>
    <row r="1187" spans="1:3" x14ac:dyDescent="0.45">
      <c r="A1187"/>
      <c r="B1187"/>
      <c r="C1187"/>
    </row>
    <row r="1188" spans="1:3" x14ac:dyDescent="0.45">
      <c r="A1188"/>
      <c r="B1188"/>
      <c r="C1188"/>
    </row>
    <row r="1189" spans="1:3" x14ac:dyDescent="0.45">
      <c r="A1189"/>
      <c r="B1189"/>
      <c r="C1189"/>
    </row>
    <row r="1190" spans="1:3" x14ac:dyDescent="0.45">
      <c r="A1190"/>
      <c r="B1190"/>
      <c r="C1190"/>
    </row>
    <row r="1191" spans="1:3" x14ac:dyDescent="0.45">
      <c r="A1191"/>
      <c r="B1191"/>
      <c r="C1191"/>
    </row>
    <row r="1192" spans="1:3" x14ac:dyDescent="0.45">
      <c r="A1192"/>
      <c r="B1192"/>
      <c r="C1192"/>
    </row>
    <row r="1193" spans="1:3" x14ac:dyDescent="0.45">
      <c r="A1193"/>
      <c r="B1193"/>
      <c r="C1193"/>
    </row>
    <row r="1194" spans="1:3" x14ac:dyDescent="0.45">
      <c r="A1194"/>
      <c r="B1194"/>
      <c r="C1194"/>
    </row>
    <row r="1195" spans="1:3" x14ac:dyDescent="0.45">
      <c r="A1195"/>
      <c r="B1195"/>
      <c r="C1195"/>
    </row>
    <row r="1196" spans="1:3" x14ac:dyDescent="0.45">
      <c r="A1196"/>
      <c r="B1196"/>
      <c r="C1196"/>
    </row>
    <row r="1197" spans="1:3" x14ac:dyDescent="0.45">
      <c r="A1197"/>
      <c r="B1197"/>
      <c r="C1197"/>
    </row>
    <row r="1198" spans="1:3" x14ac:dyDescent="0.45">
      <c r="A1198"/>
      <c r="B1198"/>
      <c r="C1198"/>
    </row>
    <row r="1199" spans="1:3" x14ac:dyDescent="0.45">
      <c r="A1199"/>
      <c r="B1199"/>
      <c r="C1199"/>
    </row>
    <row r="1200" spans="1:3" x14ac:dyDescent="0.45">
      <c r="A1200"/>
      <c r="B1200"/>
      <c r="C1200"/>
    </row>
    <row r="1201" spans="1:3" x14ac:dyDescent="0.45">
      <c r="A1201"/>
      <c r="B1201"/>
      <c r="C1201"/>
    </row>
    <row r="1202" spans="1:3" x14ac:dyDescent="0.45">
      <c r="A1202"/>
      <c r="B1202"/>
      <c r="C1202"/>
    </row>
    <row r="1203" spans="1:3" x14ac:dyDescent="0.45">
      <c r="A1203"/>
      <c r="B1203"/>
      <c r="C1203"/>
    </row>
    <row r="1204" spans="1:3" x14ac:dyDescent="0.45">
      <c r="A1204"/>
      <c r="B1204"/>
      <c r="C1204"/>
    </row>
    <row r="1205" spans="1:3" x14ac:dyDescent="0.45">
      <c r="A1205"/>
      <c r="B1205"/>
      <c r="C1205"/>
    </row>
    <row r="1206" spans="1:3" x14ac:dyDescent="0.45">
      <c r="A1206"/>
      <c r="B1206"/>
      <c r="C1206"/>
    </row>
    <row r="1207" spans="1:3" x14ac:dyDescent="0.45">
      <c r="A1207"/>
      <c r="B1207"/>
      <c r="C1207"/>
    </row>
    <row r="1208" spans="1:3" x14ac:dyDescent="0.45">
      <c r="A1208"/>
      <c r="B1208"/>
      <c r="C1208"/>
    </row>
    <row r="1209" spans="1:3" x14ac:dyDescent="0.45">
      <c r="A1209"/>
      <c r="B1209"/>
      <c r="C1209"/>
    </row>
    <row r="1210" spans="1:3" x14ac:dyDescent="0.45">
      <c r="A1210"/>
      <c r="B1210"/>
      <c r="C1210"/>
    </row>
    <row r="1211" spans="1:3" x14ac:dyDescent="0.45">
      <c r="A1211"/>
      <c r="B1211"/>
      <c r="C1211"/>
    </row>
    <row r="1212" spans="1:3" x14ac:dyDescent="0.45">
      <c r="A1212"/>
      <c r="B1212"/>
      <c r="C1212"/>
    </row>
    <row r="1213" spans="1:3" x14ac:dyDescent="0.45">
      <c r="A1213"/>
      <c r="B1213"/>
      <c r="C1213"/>
    </row>
    <row r="1214" spans="1:3" x14ac:dyDescent="0.45">
      <c r="A1214"/>
      <c r="B1214"/>
      <c r="C1214"/>
    </row>
    <row r="1215" spans="1:3" x14ac:dyDescent="0.45">
      <c r="A1215"/>
      <c r="B1215"/>
      <c r="C1215"/>
    </row>
    <row r="1216" spans="1:3" x14ac:dyDescent="0.45">
      <c r="A1216"/>
      <c r="B1216"/>
      <c r="C1216"/>
    </row>
    <row r="1217" spans="1:3" x14ac:dyDescent="0.45">
      <c r="A1217"/>
      <c r="B1217"/>
      <c r="C1217"/>
    </row>
    <row r="1218" spans="1:3" x14ac:dyDescent="0.45">
      <c r="A1218"/>
      <c r="B1218"/>
      <c r="C1218"/>
    </row>
    <row r="1219" spans="1:3" x14ac:dyDescent="0.45">
      <c r="A1219"/>
      <c r="B1219"/>
      <c r="C1219"/>
    </row>
    <row r="1220" spans="1:3" x14ac:dyDescent="0.45">
      <c r="A1220"/>
      <c r="B1220"/>
      <c r="C1220"/>
    </row>
    <row r="1221" spans="1:3" x14ac:dyDescent="0.45">
      <c r="A1221"/>
      <c r="B1221"/>
      <c r="C1221"/>
    </row>
    <row r="1222" spans="1:3" x14ac:dyDescent="0.45">
      <c r="A1222"/>
      <c r="B1222"/>
      <c r="C1222"/>
    </row>
    <row r="1223" spans="1:3" x14ac:dyDescent="0.45">
      <c r="A1223"/>
      <c r="B1223"/>
      <c r="C1223"/>
    </row>
    <row r="1224" spans="1:3" x14ac:dyDescent="0.45">
      <c r="A1224"/>
      <c r="B1224"/>
      <c r="C1224"/>
    </row>
    <row r="1225" spans="1:3" x14ac:dyDescent="0.45">
      <c r="A1225"/>
      <c r="B1225"/>
      <c r="C1225"/>
    </row>
    <row r="1226" spans="1:3" x14ac:dyDescent="0.45">
      <c r="A1226"/>
      <c r="B1226"/>
      <c r="C1226"/>
    </row>
    <row r="1227" spans="1:3" x14ac:dyDescent="0.45">
      <c r="A1227"/>
      <c r="B1227"/>
      <c r="C1227"/>
    </row>
    <row r="1228" spans="1:3" x14ac:dyDescent="0.45">
      <c r="A1228"/>
      <c r="B1228"/>
      <c r="C1228"/>
    </row>
    <row r="1229" spans="1:3" x14ac:dyDescent="0.45">
      <c r="A1229"/>
      <c r="B1229"/>
      <c r="C1229"/>
    </row>
    <row r="1230" spans="1:3" x14ac:dyDescent="0.45">
      <c r="A1230"/>
      <c r="B1230"/>
      <c r="C1230"/>
    </row>
    <row r="1231" spans="1:3" x14ac:dyDescent="0.45">
      <c r="A1231"/>
      <c r="B1231"/>
      <c r="C1231"/>
    </row>
    <row r="1232" spans="1:3" x14ac:dyDescent="0.45">
      <c r="A1232"/>
      <c r="B1232"/>
      <c r="C1232"/>
    </row>
    <row r="1233" spans="1:3" x14ac:dyDescent="0.45">
      <c r="A1233"/>
      <c r="B1233"/>
      <c r="C1233"/>
    </row>
    <row r="1234" spans="1:3" x14ac:dyDescent="0.45">
      <c r="A1234"/>
      <c r="B1234"/>
      <c r="C1234"/>
    </row>
    <row r="1235" spans="1:3" x14ac:dyDescent="0.45">
      <c r="A1235"/>
      <c r="B1235"/>
      <c r="C1235"/>
    </row>
    <row r="1236" spans="1:3" x14ac:dyDescent="0.45">
      <c r="A1236"/>
      <c r="B1236"/>
      <c r="C1236"/>
    </row>
    <row r="1237" spans="1:3" x14ac:dyDescent="0.45">
      <c r="A1237"/>
      <c r="B1237"/>
      <c r="C1237"/>
    </row>
    <row r="1238" spans="1:3" x14ac:dyDescent="0.45">
      <c r="A1238"/>
      <c r="B1238"/>
      <c r="C1238"/>
    </row>
    <row r="1239" spans="1:3" x14ac:dyDescent="0.45">
      <c r="A1239"/>
      <c r="B1239"/>
      <c r="C1239"/>
    </row>
    <row r="1240" spans="1:3" x14ac:dyDescent="0.45">
      <c r="A1240"/>
      <c r="B1240"/>
      <c r="C1240"/>
    </row>
    <row r="1241" spans="1:3" x14ac:dyDescent="0.45">
      <c r="A1241"/>
      <c r="B1241"/>
      <c r="C1241"/>
    </row>
    <row r="1242" spans="1:3" x14ac:dyDescent="0.45">
      <c r="A1242"/>
      <c r="B1242"/>
      <c r="C1242"/>
    </row>
    <row r="1243" spans="1:3" x14ac:dyDescent="0.45">
      <c r="A1243"/>
      <c r="B1243"/>
      <c r="C1243"/>
    </row>
    <row r="1244" spans="1:3" x14ac:dyDescent="0.45">
      <c r="A1244"/>
      <c r="B1244"/>
      <c r="C1244"/>
    </row>
    <row r="1245" spans="1:3" x14ac:dyDescent="0.45">
      <c r="A1245"/>
      <c r="B1245"/>
      <c r="C1245"/>
    </row>
    <row r="1246" spans="1:3" x14ac:dyDescent="0.45">
      <c r="A1246"/>
      <c r="B1246"/>
      <c r="C1246"/>
    </row>
    <row r="1247" spans="1:3" x14ac:dyDescent="0.45">
      <c r="A1247"/>
      <c r="B1247"/>
      <c r="C1247"/>
    </row>
    <row r="1248" spans="1:3" x14ac:dyDescent="0.45">
      <c r="A1248"/>
      <c r="B1248"/>
      <c r="C1248"/>
    </row>
    <row r="1249" spans="1:3" x14ac:dyDescent="0.45">
      <c r="A1249"/>
      <c r="B1249"/>
      <c r="C1249"/>
    </row>
    <row r="1250" spans="1:3" x14ac:dyDescent="0.45">
      <c r="A1250"/>
      <c r="B1250"/>
      <c r="C1250"/>
    </row>
    <row r="1251" spans="1:3" x14ac:dyDescent="0.45">
      <c r="A1251"/>
      <c r="B1251"/>
      <c r="C1251"/>
    </row>
    <row r="1252" spans="1:3" x14ac:dyDescent="0.45">
      <c r="A1252"/>
      <c r="B1252"/>
      <c r="C1252"/>
    </row>
    <row r="1253" spans="1:3" x14ac:dyDescent="0.45">
      <c r="A1253"/>
      <c r="B1253"/>
      <c r="C1253"/>
    </row>
    <row r="1254" spans="1:3" x14ac:dyDescent="0.45">
      <c r="A1254"/>
      <c r="B1254"/>
      <c r="C1254"/>
    </row>
    <row r="1255" spans="1:3" x14ac:dyDescent="0.45">
      <c r="A1255"/>
      <c r="B1255"/>
      <c r="C1255"/>
    </row>
    <row r="1256" spans="1:3" x14ac:dyDescent="0.45">
      <c r="A1256"/>
      <c r="B1256"/>
      <c r="C1256"/>
    </row>
    <row r="1257" spans="1:3" x14ac:dyDescent="0.45">
      <c r="A1257"/>
      <c r="B1257"/>
      <c r="C1257"/>
    </row>
    <row r="1258" spans="1:3" x14ac:dyDescent="0.45">
      <c r="A1258"/>
      <c r="B1258"/>
      <c r="C1258"/>
    </row>
    <row r="1259" spans="1:3" x14ac:dyDescent="0.45">
      <c r="A1259"/>
      <c r="B1259"/>
      <c r="C1259"/>
    </row>
    <row r="1260" spans="1:3" x14ac:dyDescent="0.45">
      <c r="A1260"/>
      <c r="B1260"/>
      <c r="C1260"/>
    </row>
    <row r="1261" spans="1:3" x14ac:dyDescent="0.45">
      <c r="A1261"/>
      <c r="B1261"/>
      <c r="C1261"/>
    </row>
    <row r="1262" spans="1:3" x14ac:dyDescent="0.45">
      <c r="A1262"/>
      <c r="B1262"/>
      <c r="C1262"/>
    </row>
    <row r="1263" spans="1:3" x14ac:dyDescent="0.45">
      <c r="A1263"/>
      <c r="B1263"/>
      <c r="C1263"/>
    </row>
    <row r="1264" spans="1:3" x14ac:dyDescent="0.45">
      <c r="A1264"/>
      <c r="B1264"/>
      <c r="C1264"/>
    </row>
    <row r="1265" spans="1:3" x14ac:dyDescent="0.45">
      <c r="A1265"/>
      <c r="B1265"/>
      <c r="C1265"/>
    </row>
    <row r="1266" spans="1:3" x14ac:dyDescent="0.45">
      <c r="A1266"/>
      <c r="B1266"/>
      <c r="C1266"/>
    </row>
    <row r="1267" spans="1:3" x14ac:dyDescent="0.45">
      <c r="A1267"/>
      <c r="B1267"/>
      <c r="C1267"/>
    </row>
    <row r="1268" spans="1:3" x14ac:dyDescent="0.45">
      <c r="A1268"/>
      <c r="B1268"/>
      <c r="C1268"/>
    </row>
    <row r="1269" spans="1:3" x14ac:dyDescent="0.45">
      <c r="A1269"/>
      <c r="B1269"/>
      <c r="C1269"/>
    </row>
    <row r="1270" spans="1:3" x14ac:dyDescent="0.45">
      <c r="A1270"/>
      <c r="B1270"/>
      <c r="C1270"/>
    </row>
    <row r="1271" spans="1:3" x14ac:dyDescent="0.45">
      <c r="A1271"/>
      <c r="B1271"/>
      <c r="C1271"/>
    </row>
    <row r="1272" spans="1:3" x14ac:dyDescent="0.45">
      <c r="A1272"/>
      <c r="B1272"/>
      <c r="C1272"/>
    </row>
    <row r="1273" spans="1:3" x14ac:dyDescent="0.45">
      <c r="A1273"/>
      <c r="B1273"/>
      <c r="C1273"/>
    </row>
    <row r="1274" spans="1:3" x14ac:dyDescent="0.45">
      <c r="A1274"/>
      <c r="B1274"/>
      <c r="C1274"/>
    </row>
    <row r="1275" spans="1:3" x14ac:dyDescent="0.45">
      <c r="A1275"/>
      <c r="B1275"/>
      <c r="C1275"/>
    </row>
    <row r="1276" spans="1:3" x14ac:dyDescent="0.45">
      <c r="A1276"/>
      <c r="B1276"/>
      <c r="C1276"/>
    </row>
    <row r="1277" spans="1:3" x14ac:dyDescent="0.45">
      <c r="A1277"/>
      <c r="B1277"/>
      <c r="C1277"/>
    </row>
    <row r="1278" spans="1:3" x14ac:dyDescent="0.45">
      <c r="A1278"/>
      <c r="B1278"/>
      <c r="C1278"/>
    </row>
    <row r="1279" spans="1:3" x14ac:dyDescent="0.45">
      <c r="A1279"/>
      <c r="B1279"/>
      <c r="C1279"/>
    </row>
    <row r="1280" spans="1:3" x14ac:dyDescent="0.45">
      <c r="A1280"/>
      <c r="B1280"/>
      <c r="C1280"/>
    </row>
    <row r="1281" spans="1:3" x14ac:dyDescent="0.45">
      <c r="A1281"/>
      <c r="B1281"/>
      <c r="C1281"/>
    </row>
    <row r="1282" spans="1:3" x14ac:dyDescent="0.45">
      <c r="A1282"/>
      <c r="B1282"/>
      <c r="C1282"/>
    </row>
    <row r="1283" spans="1:3" x14ac:dyDescent="0.45">
      <c r="A1283"/>
      <c r="B1283"/>
      <c r="C1283"/>
    </row>
    <row r="1284" spans="1:3" x14ac:dyDescent="0.45">
      <c r="A1284"/>
      <c r="B1284"/>
      <c r="C1284"/>
    </row>
    <row r="1285" spans="1:3" x14ac:dyDescent="0.45">
      <c r="A1285"/>
      <c r="B1285"/>
      <c r="C1285"/>
    </row>
    <row r="1286" spans="1:3" x14ac:dyDescent="0.45">
      <c r="A1286"/>
      <c r="B1286"/>
      <c r="C1286"/>
    </row>
    <row r="1287" spans="1:3" x14ac:dyDescent="0.45">
      <c r="A1287"/>
      <c r="B1287"/>
      <c r="C1287"/>
    </row>
    <row r="1288" spans="1:3" x14ac:dyDescent="0.45">
      <c r="A1288"/>
      <c r="B1288"/>
      <c r="C1288"/>
    </row>
    <row r="1289" spans="1:3" x14ac:dyDescent="0.45">
      <c r="A1289"/>
      <c r="B1289"/>
      <c r="C1289"/>
    </row>
    <row r="1290" spans="1:3" x14ac:dyDescent="0.45">
      <c r="A1290"/>
      <c r="B1290"/>
      <c r="C1290"/>
    </row>
    <row r="1291" spans="1:3" x14ac:dyDescent="0.45">
      <c r="A1291"/>
      <c r="B1291"/>
      <c r="C1291"/>
    </row>
    <row r="1292" spans="1:3" x14ac:dyDescent="0.45">
      <c r="A1292"/>
      <c r="B1292"/>
      <c r="C1292"/>
    </row>
    <row r="1293" spans="1:3" x14ac:dyDescent="0.45">
      <c r="A1293"/>
      <c r="B1293"/>
      <c r="C1293"/>
    </row>
    <row r="1294" spans="1:3" x14ac:dyDescent="0.45">
      <c r="A1294"/>
      <c r="B1294"/>
      <c r="C1294"/>
    </row>
    <row r="1295" spans="1:3" x14ac:dyDescent="0.45">
      <c r="A1295"/>
      <c r="B1295"/>
      <c r="C1295"/>
    </row>
    <row r="1296" spans="1:3" x14ac:dyDescent="0.45">
      <c r="A1296"/>
      <c r="B1296"/>
      <c r="C1296"/>
    </row>
    <row r="1297" spans="1:3" x14ac:dyDescent="0.45">
      <c r="A1297"/>
      <c r="B1297"/>
      <c r="C1297"/>
    </row>
    <row r="1298" spans="1:3" x14ac:dyDescent="0.45">
      <c r="A1298"/>
      <c r="B1298"/>
      <c r="C1298"/>
    </row>
    <row r="1299" spans="1:3" x14ac:dyDescent="0.45">
      <c r="A1299"/>
      <c r="B1299"/>
      <c r="C1299"/>
    </row>
    <row r="1300" spans="1:3" x14ac:dyDescent="0.45">
      <c r="A1300"/>
      <c r="B1300"/>
      <c r="C1300"/>
    </row>
    <row r="1301" spans="1:3" x14ac:dyDescent="0.45">
      <c r="A1301"/>
      <c r="B1301"/>
      <c r="C1301"/>
    </row>
    <row r="1302" spans="1:3" x14ac:dyDescent="0.45">
      <c r="A1302"/>
      <c r="B1302"/>
      <c r="C1302"/>
    </row>
    <row r="1303" spans="1:3" x14ac:dyDescent="0.45">
      <c r="A1303"/>
      <c r="B1303"/>
      <c r="C1303"/>
    </row>
    <row r="1304" spans="1:3" x14ac:dyDescent="0.45">
      <c r="A1304"/>
      <c r="B1304"/>
      <c r="C1304"/>
    </row>
    <row r="1305" spans="1:3" x14ac:dyDescent="0.45">
      <c r="A1305"/>
      <c r="B1305"/>
      <c r="C1305"/>
    </row>
    <row r="1306" spans="1:3" x14ac:dyDescent="0.45">
      <c r="A1306"/>
      <c r="B1306"/>
      <c r="C1306"/>
    </row>
    <row r="1307" spans="1:3" x14ac:dyDescent="0.45">
      <c r="A1307"/>
      <c r="B1307"/>
      <c r="C1307"/>
    </row>
    <row r="1308" spans="1:3" x14ac:dyDescent="0.45">
      <c r="A1308"/>
      <c r="B1308"/>
      <c r="C1308"/>
    </row>
    <row r="1309" spans="1:3" x14ac:dyDescent="0.45">
      <c r="A1309"/>
      <c r="B1309"/>
      <c r="C1309"/>
    </row>
    <row r="1310" spans="1:3" x14ac:dyDescent="0.45">
      <c r="A1310"/>
      <c r="B1310"/>
      <c r="C1310"/>
    </row>
    <row r="1311" spans="1:3" x14ac:dyDescent="0.45">
      <c r="A1311"/>
      <c r="B1311"/>
      <c r="C1311"/>
    </row>
    <row r="1312" spans="1:3" x14ac:dyDescent="0.45">
      <c r="A1312"/>
      <c r="B1312"/>
      <c r="C1312"/>
    </row>
    <row r="1313" spans="1:3" x14ac:dyDescent="0.45">
      <c r="A1313"/>
      <c r="B1313"/>
      <c r="C1313"/>
    </row>
    <row r="1314" spans="1:3" x14ac:dyDescent="0.45">
      <c r="A1314"/>
      <c r="B1314"/>
      <c r="C1314"/>
    </row>
    <row r="1315" spans="1:3" x14ac:dyDescent="0.45">
      <c r="A1315"/>
      <c r="B1315"/>
      <c r="C1315"/>
    </row>
    <row r="1316" spans="1:3" x14ac:dyDescent="0.45">
      <c r="A1316"/>
      <c r="B1316"/>
      <c r="C1316"/>
    </row>
    <row r="1317" spans="1:3" x14ac:dyDescent="0.45">
      <c r="A1317"/>
      <c r="B1317"/>
      <c r="C1317"/>
    </row>
    <row r="1318" spans="1:3" x14ac:dyDescent="0.45">
      <c r="A1318"/>
      <c r="B1318"/>
      <c r="C1318"/>
    </row>
    <row r="1319" spans="1:3" x14ac:dyDescent="0.45">
      <c r="A1319"/>
      <c r="B1319"/>
      <c r="C1319"/>
    </row>
    <row r="1320" spans="1:3" x14ac:dyDescent="0.45">
      <c r="A1320"/>
      <c r="B1320"/>
      <c r="C1320"/>
    </row>
    <row r="1321" spans="1:3" x14ac:dyDescent="0.45">
      <c r="A1321"/>
      <c r="B1321"/>
      <c r="C1321"/>
    </row>
    <row r="1322" spans="1:3" x14ac:dyDescent="0.45">
      <c r="A1322"/>
      <c r="B1322"/>
      <c r="C1322"/>
    </row>
    <row r="1323" spans="1:3" x14ac:dyDescent="0.45">
      <c r="A1323"/>
      <c r="B1323"/>
      <c r="C1323"/>
    </row>
    <row r="1324" spans="1:3" x14ac:dyDescent="0.45">
      <c r="A1324"/>
      <c r="B1324"/>
      <c r="C1324"/>
    </row>
    <row r="1325" spans="1:3" x14ac:dyDescent="0.45">
      <c r="A1325"/>
      <c r="B1325"/>
      <c r="C1325"/>
    </row>
    <row r="1326" spans="1:3" x14ac:dyDescent="0.45">
      <c r="A1326"/>
      <c r="B1326"/>
      <c r="C1326"/>
    </row>
    <row r="1327" spans="1:3" x14ac:dyDescent="0.45">
      <c r="A1327"/>
      <c r="B1327"/>
      <c r="C1327"/>
    </row>
    <row r="1328" spans="1:3" x14ac:dyDescent="0.45">
      <c r="A1328"/>
      <c r="B1328"/>
      <c r="C1328"/>
    </row>
    <row r="1329" spans="1:3" x14ac:dyDescent="0.45">
      <c r="A1329"/>
      <c r="B1329"/>
      <c r="C1329"/>
    </row>
    <row r="1330" spans="1:3" x14ac:dyDescent="0.45">
      <c r="A1330"/>
      <c r="B1330"/>
      <c r="C1330"/>
    </row>
    <row r="1331" spans="1:3" x14ac:dyDescent="0.45">
      <c r="A1331"/>
      <c r="B1331"/>
      <c r="C1331"/>
    </row>
    <row r="1332" spans="1:3" x14ac:dyDescent="0.45">
      <c r="A1332"/>
      <c r="B1332"/>
      <c r="C1332"/>
    </row>
    <row r="1333" spans="1:3" x14ac:dyDescent="0.45">
      <c r="A1333"/>
      <c r="B1333"/>
      <c r="C1333"/>
    </row>
    <row r="1334" spans="1:3" x14ac:dyDescent="0.45">
      <c r="A1334"/>
      <c r="B1334"/>
      <c r="C1334"/>
    </row>
    <row r="1335" spans="1:3" x14ac:dyDescent="0.45">
      <c r="A1335"/>
      <c r="B1335"/>
      <c r="C1335"/>
    </row>
    <row r="1336" spans="1:3" x14ac:dyDescent="0.45">
      <c r="A1336"/>
      <c r="B1336"/>
      <c r="C1336"/>
    </row>
    <row r="1337" spans="1:3" x14ac:dyDescent="0.45">
      <c r="A1337"/>
      <c r="B1337"/>
      <c r="C1337"/>
    </row>
    <row r="1338" spans="1:3" x14ac:dyDescent="0.45">
      <c r="A1338"/>
      <c r="B1338"/>
      <c r="C1338"/>
    </row>
    <row r="1339" spans="1:3" x14ac:dyDescent="0.45">
      <c r="A1339"/>
      <c r="B1339"/>
      <c r="C1339"/>
    </row>
    <row r="1340" spans="1:3" x14ac:dyDescent="0.45">
      <c r="A1340"/>
      <c r="B1340"/>
      <c r="C1340"/>
    </row>
    <row r="1341" spans="1:3" x14ac:dyDescent="0.45">
      <c r="A1341"/>
      <c r="B1341"/>
      <c r="C1341"/>
    </row>
    <row r="1342" spans="1:3" x14ac:dyDescent="0.45">
      <c r="A1342"/>
      <c r="B1342"/>
      <c r="C1342"/>
    </row>
    <row r="1343" spans="1:3" x14ac:dyDescent="0.45">
      <c r="A1343"/>
      <c r="B1343"/>
      <c r="C1343"/>
    </row>
    <row r="1344" spans="1:3" x14ac:dyDescent="0.45">
      <c r="A1344"/>
      <c r="B1344"/>
      <c r="C1344"/>
    </row>
    <row r="1345" spans="1:3" x14ac:dyDescent="0.45">
      <c r="A1345"/>
      <c r="B1345"/>
      <c r="C1345"/>
    </row>
    <row r="1346" spans="1:3" x14ac:dyDescent="0.45">
      <c r="A1346"/>
      <c r="B1346"/>
      <c r="C1346"/>
    </row>
    <row r="1347" spans="1:3" x14ac:dyDescent="0.45">
      <c r="A1347"/>
      <c r="B1347"/>
      <c r="C1347"/>
    </row>
    <row r="1348" spans="1:3" x14ac:dyDescent="0.45">
      <c r="A1348"/>
      <c r="B1348"/>
      <c r="C1348"/>
    </row>
    <row r="1349" spans="1:3" x14ac:dyDescent="0.45">
      <c r="A1349"/>
      <c r="B1349"/>
      <c r="C1349"/>
    </row>
    <row r="1350" spans="1:3" x14ac:dyDescent="0.45">
      <c r="A1350"/>
      <c r="B1350"/>
      <c r="C1350"/>
    </row>
    <row r="1351" spans="1:3" x14ac:dyDescent="0.45">
      <c r="A1351"/>
      <c r="B1351"/>
      <c r="C1351"/>
    </row>
    <row r="1352" spans="1:3" x14ac:dyDescent="0.45">
      <c r="A1352"/>
      <c r="B1352"/>
      <c r="C1352"/>
    </row>
    <row r="1353" spans="1:3" x14ac:dyDescent="0.45">
      <c r="A1353"/>
      <c r="B1353"/>
      <c r="C1353"/>
    </row>
    <row r="1354" spans="1:3" x14ac:dyDescent="0.45">
      <c r="A1354"/>
      <c r="B1354"/>
      <c r="C1354"/>
    </row>
    <row r="1355" spans="1:3" x14ac:dyDescent="0.45">
      <c r="A1355"/>
      <c r="B1355"/>
      <c r="C1355"/>
    </row>
    <row r="1356" spans="1:3" x14ac:dyDescent="0.45">
      <c r="A1356"/>
      <c r="B1356"/>
      <c r="C1356"/>
    </row>
    <row r="1357" spans="1:3" x14ac:dyDescent="0.45">
      <c r="A1357"/>
      <c r="B1357"/>
      <c r="C1357"/>
    </row>
    <row r="1358" spans="1:3" x14ac:dyDescent="0.45">
      <c r="A1358"/>
      <c r="B1358"/>
      <c r="C1358"/>
    </row>
    <row r="1359" spans="1:3" x14ac:dyDescent="0.45">
      <c r="A1359"/>
      <c r="B1359"/>
      <c r="C1359"/>
    </row>
    <row r="1360" spans="1:3" x14ac:dyDescent="0.45">
      <c r="A1360"/>
      <c r="B1360"/>
      <c r="C1360"/>
    </row>
    <row r="1361" spans="1:3" x14ac:dyDescent="0.45">
      <c r="A1361"/>
      <c r="B1361"/>
      <c r="C1361"/>
    </row>
    <row r="1362" spans="1:3" x14ac:dyDescent="0.45">
      <c r="A1362"/>
      <c r="B1362"/>
      <c r="C1362"/>
    </row>
    <row r="1363" spans="1:3" x14ac:dyDescent="0.45">
      <c r="A1363"/>
      <c r="B1363"/>
      <c r="C1363"/>
    </row>
    <row r="1364" spans="1:3" x14ac:dyDescent="0.45">
      <c r="A1364"/>
      <c r="B1364"/>
      <c r="C1364"/>
    </row>
    <row r="1365" spans="1:3" x14ac:dyDescent="0.45">
      <c r="A1365"/>
      <c r="B1365"/>
      <c r="C1365"/>
    </row>
    <row r="1366" spans="1:3" x14ac:dyDescent="0.45">
      <c r="A1366"/>
      <c r="B1366"/>
      <c r="C1366"/>
    </row>
    <row r="1367" spans="1:3" x14ac:dyDescent="0.45">
      <c r="A1367"/>
      <c r="B1367"/>
      <c r="C1367"/>
    </row>
    <row r="1368" spans="1:3" x14ac:dyDescent="0.45">
      <c r="A1368"/>
      <c r="B1368"/>
      <c r="C1368"/>
    </row>
    <row r="1369" spans="1:3" x14ac:dyDescent="0.45">
      <c r="A1369"/>
      <c r="B1369"/>
      <c r="C1369"/>
    </row>
    <row r="1370" spans="1:3" x14ac:dyDescent="0.45">
      <c r="A1370"/>
      <c r="B1370"/>
      <c r="C1370"/>
    </row>
    <row r="1371" spans="1:3" x14ac:dyDescent="0.45">
      <c r="A1371"/>
      <c r="B1371"/>
      <c r="C1371"/>
    </row>
    <row r="1372" spans="1:3" x14ac:dyDescent="0.45">
      <c r="A1372"/>
      <c r="B1372"/>
      <c r="C1372"/>
    </row>
    <row r="1373" spans="1:3" x14ac:dyDescent="0.45">
      <c r="A1373"/>
      <c r="B1373"/>
      <c r="C1373"/>
    </row>
    <row r="1374" spans="1:3" x14ac:dyDescent="0.45">
      <c r="A1374"/>
      <c r="B1374"/>
      <c r="C1374"/>
    </row>
    <row r="1375" spans="1:3" x14ac:dyDescent="0.45">
      <c r="A1375"/>
      <c r="B1375"/>
      <c r="C1375"/>
    </row>
    <row r="1376" spans="1:3" x14ac:dyDescent="0.45">
      <c r="A1376"/>
      <c r="B1376"/>
      <c r="C1376"/>
    </row>
    <row r="1377" spans="1:3" x14ac:dyDescent="0.45">
      <c r="A1377"/>
      <c r="B1377"/>
      <c r="C1377"/>
    </row>
    <row r="1378" spans="1:3" x14ac:dyDescent="0.45">
      <c r="A1378"/>
      <c r="B1378"/>
      <c r="C1378"/>
    </row>
    <row r="1379" spans="1:3" x14ac:dyDescent="0.45">
      <c r="A1379"/>
      <c r="B1379"/>
      <c r="C1379"/>
    </row>
    <row r="1380" spans="1:3" x14ac:dyDescent="0.45">
      <c r="A1380"/>
      <c r="B1380"/>
      <c r="C1380"/>
    </row>
    <row r="1381" spans="1:3" x14ac:dyDescent="0.45">
      <c r="A1381"/>
      <c r="B1381"/>
      <c r="C1381"/>
    </row>
    <row r="1382" spans="1:3" x14ac:dyDescent="0.45">
      <c r="A1382"/>
      <c r="B1382"/>
      <c r="C1382"/>
    </row>
    <row r="1383" spans="1:3" x14ac:dyDescent="0.45">
      <c r="A1383"/>
      <c r="B1383"/>
      <c r="C1383"/>
    </row>
    <row r="1384" spans="1:3" x14ac:dyDescent="0.45">
      <c r="A1384"/>
      <c r="B1384"/>
      <c r="C1384"/>
    </row>
    <row r="1385" spans="1:3" x14ac:dyDescent="0.45">
      <c r="A1385"/>
      <c r="B1385"/>
      <c r="C1385"/>
    </row>
    <row r="1386" spans="1:3" x14ac:dyDescent="0.45">
      <c r="A1386"/>
      <c r="B1386"/>
      <c r="C1386"/>
    </row>
    <row r="1387" spans="1:3" x14ac:dyDescent="0.45">
      <c r="A1387"/>
      <c r="B1387"/>
      <c r="C1387"/>
    </row>
    <row r="1388" spans="1:3" x14ac:dyDescent="0.45">
      <c r="A1388"/>
      <c r="B1388"/>
      <c r="C1388"/>
    </row>
    <row r="1389" spans="1:3" x14ac:dyDescent="0.45">
      <c r="A1389"/>
      <c r="B1389"/>
      <c r="C1389"/>
    </row>
    <row r="1390" spans="1:3" x14ac:dyDescent="0.45">
      <c r="A1390"/>
      <c r="B1390"/>
      <c r="C1390"/>
    </row>
    <row r="1391" spans="1:3" x14ac:dyDescent="0.45">
      <c r="A1391"/>
      <c r="B1391"/>
      <c r="C1391"/>
    </row>
    <row r="1392" spans="1:3" x14ac:dyDescent="0.45">
      <c r="A1392"/>
      <c r="B1392"/>
      <c r="C1392"/>
    </row>
    <row r="1393" spans="1:3" x14ac:dyDescent="0.45">
      <c r="A1393"/>
      <c r="B1393"/>
      <c r="C1393"/>
    </row>
    <row r="1394" spans="1:3" x14ac:dyDescent="0.45">
      <c r="A1394"/>
      <c r="B1394"/>
      <c r="C1394"/>
    </row>
    <row r="1395" spans="1:3" x14ac:dyDescent="0.45">
      <c r="A1395"/>
      <c r="B1395"/>
      <c r="C1395"/>
    </row>
    <row r="1396" spans="1:3" x14ac:dyDescent="0.45">
      <c r="A1396"/>
      <c r="B1396"/>
      <c r="C1396"/>
    </row>
    <row r="1397" spans="1:3" x14ac:dyDescent="0.45">
      <c r="A1397"/>
      <c r="B1397"/>
      <c r="C1397"/>
    </row>
    <row r="1398" spans="1:3" x14ac:dyDescent="0.45">
      <c r="A1398"/>
      <c r="B1398"/>
      <c r="C1398"/>
    </row>
    <row r="1399" spans="1:3" x14ac:dyDescent="0.45">
      <c r="A1399"/>
      <c r="B1399"/>
      <c r="C1399"/>
    </row>
    <row r="1400" spans="1:3" x14ac:dyDescent="0.45">
      <c r="A1400"/>
      <c r="B1400"/>
      <c r="C1400"/>
    </row>
    <row r="1401" spans="1:3" x14ac:dyDescent="0.45">
      <c r="A1401"/>
      <c r="B1401"/>
      <c r="C1401"/>
    </row>
    <row r="1402" spans="1:3" x14ac:dyDescent="0.45">
      <c r="A1402"/>
      <c r="B1402"/>
      <c r="C1402"/>
    </row>
    <row r="1403" spans="1:3" x14ac:dyDescent="0.45">
      <c r="A1403"/>
      <c r="B1403"/>
      <c r="C1403"/>
    </row>
    <row r="1404" spans="1:3" x14ac:dyDescent="0.45">
      <c r="A1404"/>
      <c r="B1404"/>
      <c r="C1404"/>
    </row>
    <row r="1405" spans="1:3" x14ac:dyDescent="0.45">
      <c r="A1405"/>
      <c r="B1405"/>
      <c r="C1405"/>
    </row>
    <row r="1406" spans="1:3" x14ac:dyDescent="0.45">
      <c r="A1406"/>
      <c r="B1406"/>
      <c r="C1406"/>
    </row>
    <row r="1407" spans="1:3" x14ac:dyDescent="0.45">
      <c r="A1407"/>
      <c r="B1407"/>
      <c r="C1407"/>
    </row>
    <row r="1408" spans="1:3" x14ac:dyDescent="0.45">
      <c r="A1408"/>
      <c r="B1408"/>
      <c r="C1408"/>
    </row>
    <row r="1409" spans="1:3" x14ac:dyDescent="0.45">
      <c r="A1409"/>
      <c r="B1409"/>
      <c r="C1409"/>
    </row>
    <row r="1410" spans="1:3" x14ac:dyDescent="0.45">
      <c r="A1410"/>
      <c r="B1410"/>
      <c r="C1410"/>
    </row>
    <row r="1411" spans="1:3" x14ac:dyDescent="0.45">
      <c r="A1411"/>
      <c r="B1411"/>
      <c r="C1411"/>
    </row>
    <row r="1412" spans="1:3" x14ac:dyDescent="0.45">
      <c r="A1412"/>
      <c r="B1412"/>
      <c r="C1412"/>
    </row>
    <row r="1413" spans="1:3" x14ac:dyDescent="0.45">
      <c r="A1413"/>
      <c r="B1413"/>
      <c r="C1413"/>
    </row>
    <row r="1414" spans="1:3" x14ac:dyDescent="0.45">
      <c r="A1414"/>
      <c r="B1414"/>
      <c r="C1414"/>
    </row>
    <row r="1415" spans="1:3" x14ac:dyDescent="0.45">
      <c r="A1415"/>
      <c r="B1415"/>
      <c r="C1415"/>
    </row>
    <row r="1416" spans="1:3" x14ac:dyDescent="0.45">
      <c r="A1416"/>
      <c r="B1416"/>
      <c r="C1416"/>
    </row>
    <row r="1417" spans="1:3" x14ac:dyDescent="0.45">
      <c r="A1417"/>
      <c r="B1417"/>
      <c r="C1417"/>
    </row>
    <row r="1418" spans="1:3" x14ac:dyDescent="0.45">
      <c r="A1418"/>
      <c r="B1418"/>
      <c r="C1418"/>
    </row>
    <row r="1419" spans="1:3" x14ac:dyDescent="0.45">
      <c r="A1419"/>
      <c r="B1419"/>
      <c r="C1419"/>
    </row>
    <row r="1420" spans="1:3" x14ac:dyDescent="0.45">
      <c r="A1420"/>
      <c r="B1420"/>
      <c r="C1420"/>
    </row>
    <row r="1421" spans="1:3" x14ac:dyDescent="0.45">
      <c r="A1421"/>
      <c r="B1421"/>
      <c r="C1421"/>
    </row>
    <row r="1422" spans="1:3" x14ac:dyDescent="0.45">
      <c r="A1422"/>
      <c r="B1422"/>
      <c r="C1422"/>
    </row>
    <row r="1423" spans="1:3" x14ac:dyDescent="0.45">
      <c r="A1423"/>
      <c r="B1423"/>
      <c r="C1423"/>
    </row>
    <row r="1424" spans="1:3" x14ac:dyDescent="0.45">
      <c r="A1424"/>
      <c r="B1424"/>
      <c r="C1424"/>
    </row>
    <row r="1425" spans="1:3" x14ac:dyDescent="0.45">
      <c r="A1425"/>
      <c r="B1425"/>
      <c r="C1425"/>
    </row>
    <row r="1426" spans="1:3" x14ac:dyDescent="0.45">
      <c r="A1426"/>
      <c r="B1426"/>
      <c r="C1426"/>
    </row>
    <row r="1427" spans="1:3" x14ac:dyDescent="0.45">
      <c r="A1427"/>
      <c r="B1427"/>
      <c r="C1427"/>
    </row>
    <row r="1428" spans="1:3" x14ac:dyDescent="0.45">
      <c r="A1428"/>
      <c r="B1428"/>
      <c r="C1428"/>
    </row>
    <row r="1429" spans="1:3" x14ac:dyDescent="0.45">
      <c r="A1429"/>
      <c r="B1429"/>
      <c r="C1429"/>
    </row>
    <row r="1430" spans="1:3" x14ac:dyDescent="0.45">
      <c r="A1430"/>
      <c r="B1430"/>
      <c r="C1430"/>
    </row>
    <row r="1431" spans="1:3" x14ac:dyDescent="0.45">
      <c r="A1431"/>
      <c r="B1431"/>
      <c r="C1431"/>
    </row>
    <row r="1432" spans="1:3" x14ac:dyDescent="0.45">
      <c r="A1432"/>
      <c r="B1432"/>
      <c r="C1432"/>
    </row>
    <row r="1433" spans="1:3" x14ac:dyDescent="0.45">
      <c r="A1433"/>
      <c r="B1433"/>
      <c r="C1433"/>
    </row>
    <row r="1434" spans="1:3" x14ac:dyDescent="0.45">
      <c r="A1434"/>
      <c r="B1434"/>
      <c r="C1434"/>
    </row>
    <row r="1435" spans="1:3" x14ac:dyDescent="0.45">
      <c r="A1435"/>
      <c r="B1435"/>
      <c r="C1435"/>
    </row>
    <row r="1436" spans="1:3" x14ac:dyDescent="0.45">
      <c r="A1436"/>
      <c r="B1436"/>
      <c r="C1436"/>
    </row>
    <row r="1437" spans="1:3" x14ac:dyDescent="0.45">
      <c r="A1437"/>
      <c r="B1437"/>
      <c r="C1437"/>
    </row>
    <row r="1438" spans="1:3" x14ac:dyDescent="0.45">
      <c r="A1438"/>
      <c r="B1438"/>
      <c r="C1438"/>
    </row>
    <row r="1439" spans="1:3" x14ac:dyDescent="0.45">
      <c r="A1439"/>
      <c r="B1439"/>
      <c r="C1439"/>
    </row>
    <row r="1440" spans="1:3" x14ac:dyDescent="0.45">
      <c r="A1440"/>
      <c r="B1440"/>
      <c r="C1440"/>
    </row>
    <row r="1441" spans="1:3" x14ac:dyDescent="0.45">
      <c r="A1441"/>
      <c r="B1441"/>
      <c r="C1441"/>
    </row>
    <row r="1442" spans="1:3" x14ac:dyDescent="0.45">
      <c r="A1442"/>
      <c r="B1442"/>
      <c r="C1442"/>
    </row>
    <row r="1443" spans="1:3" x14ac:dyDescent="0.45">
      <c r="A1443"/>
      <c r="B1443"/>
      <c r="C1443"/>
    </row>
    <row r="1444" spans="1:3" x14ac:dyDescent="0.45">
      <c r="A1444"/>
      <c r="B1444"/>
      <c r="C1444"/>
    </row>
    <row r="1445" spans="1:3" x14ac:dyDescent="0.45">
      <c r="A1445"/>
      <c r="B1445"/>
      <c r="C1445"/>
    </row>
    <row r="1446" spans="1:3" x14ac:dyDescent="0.45">
      <c r="A1446"/>
      <c r="B1446"/>
      <c r="C1446"/>
    </row>
    <row r="1447" spans="1:3" x14ac:dyDescent="0.45">
      <c r="A1447"/>
      <c r="B1447"/>
      <c r="C1447"/>
    </row>
    <row r="1448" spans="1:3" x14ac:dyDescent="0.45">
      <c r="A1448"/>
      <c r="B1448"/>
      <c r="C1448"/>
    </row>
    <row r="1449" spans="1:3" x14ac:dyDescent="0.45">
      <c r="A1449"/>
      <c r="B1449"/>
      <c r="C1449"/>
    </row>
    <row r="1450" spans="1:3" x14ac:dyDescent="0.45">
      <c r="A1450"/>
      <c r="B1450"/>
      <c r="C1450"/>
    </row>
    <row r="1451" spans="1:3" x14ac:dyDescent="0.45">
      <c r="A1451"/>
      <c r="B1451"/>
      <c r="C1451"/>
    </row>
    <row r="1452" spans="1:3" x14ac:dyDescent="0.45">
      <c r="A1452"/>
      <c r="B1452"/>
      <c r="C1452"/>
    </row>
    <row r="1453" spans="1:3" x14ac:dyDescent="0.45">
      <c r="A1453"/>
      <c r="B1453"/>
      <c r="C1453"/>
    </row>
    <row r="1454" spans="1:3" x14ac:dyDescent="0.45">
      <c r="A1454"/>
      <c r="B1454"/>
      <c r="C1454"/>
    </row>
    <row r="1455" spans="1:3" x14ac:dyDescent="0.45">
      <c r="A1455"/>
      <c r="B1455"/>
      <c r="C1455"/>
    </row>
    <row r="1456" spans="1:3" x14ac:dyDescent="0.45">
      <c r="A1456"/>
      <c r="B1456"/>
      <c r="C1456"/>
    </row>
    <row r="1457" spans="1:3" x14ac:dyDescent="0.45">
      <c r="A1457"/>
      <c r="B1457"/>
      <c r="C1457"/>
    </row>
    <row r="1458" spans="1:3" x14ac:dyDescent="0.45">
      <c r="A1458"/>
      <c r="B1458"/>
      <c r="C1458"/>
    </row>
    <row r="1459" spans="1:3" x14ac:dyDescent="0.45">
      <c r="A1459"/>
      <c r="B1459"/>
      <c r="C1459"/>
    </row>
    <row r="1460" spans="1:3" x14ac:dyDescent="0.45">
      <c r="A1460"/>
      <c r="B1460"/>
      <c r="C1460"/>
    </row>
    <row r="1461" spans="1:3" x14ac:dyDescent="0.45">
      <c r="A1461"/>
      <c r="B1461"/>
      <c r="C1461"/>
    </row>
    <row r="1462" spans="1:3" x14ac:dyDescent="0.45">
      <c r="A1462"/>
      <c r="B1462"/>
      <c r="C1462"/>
    </row>
    <row r="1463" spans="1:3" x14ac:dyDescent="0.45">
      <c r="A1463"/>
      <c r="B1463"/>
      <c r="C1463"/>
    </row>
    <row r="1464" spans="1:3" x14ac:dyDescent="0.45">
      <c r="A1464"/>
      <c r="B1464"/>
      <c r="C1464"/>
    </row>
    <row r="1465" spans="1:3" x14ac:dyDescent="0.45">
      <c r="A1465"/>
      <c r="B1465"/>
      <c r="C1465"/>
    </row>
    <row r="1466" spans="1:3" x14ac:dyDescent="0.45">
      <c r="A1466"/>
      <c r="B1466"/>
      <c r="C1466"/>
    </row>
    <row r="1467" spans="1:3" x14ac:dyDescent="0.45">
      <c r="A1467"/>
      <c r="B1467"/>
      <c r="C1467"/>
    </row>
    <row r="1468" spans="1:3" x14ac:dyDescent="0.45">
      <c r="A1468"/>
      <c r="B1468"/>
      <c r="C1468"/>
    </row>
    <row r="1469" spans="1:3" x14ac:dyDescent="0.45">
      <c r="A1469"/>
      <c r="B1469"/>
      <c r="C1469"/>
    </row>
    <row r="1470" spans="1:3" x14ac:dyDescent="0.45">
      <c r="A1470"/>
      <c r="B1470"/>
      <c r="C1470"/>
    </row>
    <row r="1471" spans="1:3" x14ac:dyDescent="0.45">
      <c r="A1471"/>
      <c r="B1471"/>
      <c r="C1471"/>
    </row>
    <row r="1472" spans="1:3" x14ac:dyDescent="0.45">
      <c r="A1472"/>
      <c r="B1472"/>
      <c r="C1472"/>
    </row>
    <row r="1473" spans="1:3" x14ac:dyDescent="0.45">
      <c r="A1473"/>
      <c r="B1473"/>
      <c r="C1473"/>
    </row>
    <row r="1474" spans="1:3" x14ac:dyDescent="0.45">
      <c r="A1474"/>
      <c r="B1474"/>
      <c r="C1474"/>
    </row>
    <row r="1475" spans="1:3" x14ac:dyDescent="0.45">
      <c r="A1475"/>
      <c r="B1475"/>
      <c r="C1475"/>
    </row>
    <row r="1476" spans="1:3" x14ac:dyDescent="0.45">
      <c r="A1476"/>
      <c r="B1476"/>
      <c r="C1476"/>
    </row>
    <row r="1477" spans="1:3" x14ac:dyDescent="0.45">
      <c r="A1477"/>
      <c r="B1477"/>
      <c r="C1477"/>
    </row>
    <row r="1478" spans="1:3" x14ac:dyDescent="0.45">
      <c r="A1478"/>
      <c r="B1478"/>
      <c r="C1478"/>
    </row>
    <row r="1479" spans="1:3" x14ac:dyDescent="0.45">
      <c r="A1479"/>
      <c r="B1479"/>
      <c r="C1479"/>
    </row>
    <row r="1480" spans="1:3" x14ac:dyDescent="0.45">
      <c r="A1480"/>
      <c r="B1480"/>
      <c r="C1480"/>
    </row>
    <row r="1481" spans="1:3" x14ac:dyDescent="0.45">
      <c r="A1481"/>
      <c r="B1481"/>
      <c r="C1481"/>
    </row>
    <row r="1482" spans="1:3" x14ac:dyDescent="0.45">
      <c r="A1482"/>
      <c r="B1482"/>
      <c r="C1482"/>
    </row>
    <row r="1483" spans="1:3" x14ac:dyDescent="0.45">
      <c r="A1483"/>
      <c r="B1483"/>
      <c r="C1483"/>
    </row>
    <row r="1484" spans="1:3" x14ac:dyDescent="0.45">
      <c r="A1484"/>
      <c r="B1484"/>
      <c r="C1484"/>
    </row>
    <row r="1485" spans="1:3" x14ac:dyDescent="0.45">
      <c r="A1485"/>
      <c r="B1485"/>
      <c r="C1485"/>
    </row>
    <row r="1486" spans="1:3" x14ac:dyDescent="0.45">
      <c r="A1486"/>
      <c r="B1486"/>
      <c r="C1486"/>
    </row>
    <row r="1487" spans="1:3" x14ac:dyDescent="0.45">
      <c r="A1487"/>
      <c r="B1487"/>
      <c r="C1487"/>
    </row>
    <row r="1488" spans="1:3" x14ac:dyDescent="0.45">
      <c r="A1488"/>
      <c r="B1488"/>
      <c r="C1488"/>
    </row>
    <row r="1489" spans="1:3" x14ac:dyDescent="0.45">
      <c r="A1489"/>
      <c r="B1489"/>
      <c r="C1489"/>
    </row>
    <row r="1490" spans="1:3" x14ac:dyDescent="0.45">
      <c r="A1490"/>
      <c r="B1490"/>
      <c r="C1490"/>
    </row>
    <row r="1491" spans="1:3" x14ac:dyDescent="0.45">
      <c r="A1491"/>
      <c r="B1491"/>
      <c r="C1491"/>
    </row>
    <row r="1492" spans="1:3" x14ac:dyDescent="0.45">
      <c r="A1492"/>
      <c r="B1492"/>
      <c r="C1492"/>
    </row>
    <row r="1493" spans="1:3" x14ac:dyDescent="0.45">
      <c r="A1493"/>
      <c r="B1493"/>
      <c r="C1493"/>
    </row>
    <row r="1494" spans="1:3" x14ac:dyDescent="0.45">
      <c r="A1494"/>
      <c r="B1494"/>
      <c r="C1494"/>
    </row>
    <row r="1495" spans="1:3" x14ac:dyDescent="0.45">
      <c r="A1495"/>
      <c r="B1495"/>
      <c r="C1495"/>
    </row>
    <row r="1496" spans="1:3" x14ac:dyDescent="0.45">
      <c r="A1496"/>
      <c r="B1496"/>
      <c r="C1496"/>
    </row>
    <row r="1497" spans="1:3" x14ac:dyDescent="0.45">
      <c r="A1497"/>
      <c r="B1497"/>
      <c r="C1497"/>
    </row>
    <row r="1498" spans="1:3" x14ac:dyDescent="0.45">
      <c r="A1498"/>
      <c r="B1498"/>
      <c r="C1498"/>
    </row>
    <row r="1499" spans="1:3" x14ac:dyDescent="0.45">
      <c r="A1499"/>
      <c r="B1499"/>
      <c r="C1499"/>
    </row>
    <row r="1500" spans="1:3" x14ac:dyDescent="0.45">
      <c r="A1500"/>
      <c r="B1500"/>
      <c r="C1500"/>
    </row>
    <row r="1501" spans="1:3" x14ac:dyDescent="0.45">
      <c r="A1501"/>
      <c r="B1501"/>
      <c r="C1501"/>
    </row>
    <row r="1502" spans="1:3" x14ac:dyDescent="0.45">
      <c r="A1502"/>
      <c r="B1502"/>
      <c r="C1502"/>
    </row>
    <row r="1503" spans="1:3" x14ac:dyDescent="0.45">
      <c r="A1503"/>
      <c r="B1503"/>
      <c r="C1503"/>
    </row>
    <row r="1504" spans="1:3" x14ac:dyDescent="0.45">
      <c r="A1504"/>
      <c r="B1504"/>
      <c r="C1504"/>
    </row>
    <row r="1505" spans="1:3" x14ac:dyDescent="0.45">
      <c r="A1505"/>
      <c r="B1505"/>
      <c r="C1505"/>
    </row>
    <row r="1506" spans="1:3" x14ac:dyDescent="0.45">
      <c r="A1506"/>
      <c r="B1506"/>
      <c r="C1506"/>
    </row>
    <row r="1507" spans="1:3" x14ac:dyDescent="0.45">
      <c r="A1507"/>
      <c r="B1507"/>
      <c r="C1507"/>
    </row>
    <row r="1508" spans="1:3" x14ac:dyDescent="0.45">
      <c r="A1508"/>
      <c r="B1508"/>
      <c r="C1508"/>
    </row>
    <row r="1509" spans="1:3" x14ac:dyDescent="0.45">
      <c r="A1509"/>
      <c r="B1509"/>
      <c r="C1509"/>
    </row>
    <row r="1510" spans="1:3" x14ac:dyDescent="0.45">
      <c r="A1510"/>
      <c r="B1510"/>
      <c r="C1510"/>
    </row>
    <row r="1511" spans="1:3" x14ac:dyDescent="0.45">
      <c r="A1511"/>
      <c r="B1511"/>
      <c r="C1511"/>
    </row>
    <row r="1512" spans="1:3" x14ac:dyDescent="0.45">
      <c r="A1512"/>
      <c r="B1512"/>
      <c r="C1512"/>
    </row>
    <row r="1513" spans="1:3" x14ac:dyDescent="0.45">
      <c r="A1513"/>
      <c r="B1513"/>
      <c r="C1513"/>
    </row>
    <row r="1514" spans="1:3" x14ac:dyDescent="0.45">
      <c r="A1514"/>
      <c r="B1514"/>
      <c r="C1514"/>
    </row>
    <row r="1515" spans="1:3" x14ac:dyDescent="0.45">
      <c r="A1515"/>
      <c r="B1515"/>
      <c r="C1515"/>
    </row>
    <row r="1516" spans="1:3" x14ac:dyDescent="0.45">
      <c r="A1516"/>
      <c r="B1516"/>
      <c r="C1516"/>
    </row>
    <row r="1517" spans="1:3" x14ac:dyDescent="0.45">
      <c r="A1517"/>
      <c r="B1517"/>
      <c r="C1517"/>
    </row>
    <row r="1518" spans="1:3" x14ac:dyDescent="0.45">
      <c r="A1518"/>
      <c r="B1518"/>
      <c r="C1518"/>
    </row>
    <row r="1519" spans="1:3" x14ac:dyDescent="0.45">
      <c r="A1519"/>
      <c r="B1519"/>
      <c r="C1519"/>
    </row>
    <row r="1520" spans="1:3" x14ac:dyDescent="0.45">
      <c r="A1520"/>
      <c r="B1520"/>
      <c r="C1520"/>
    </row>
    <row r="1521" spans="1:3" x14ac:dyDescent="0.45">
      <c r="A1521"/>
      <c r="B1521"/>
      <c r="C1521"/>
    </row>
    <row r="1522" spans="1:3" x14ac:dyDescent="0.45">
      <c r="A1522"/>
      <c r="B1522"/>
      <c r="C1522"/>
    </row>
    <row r="1523" spans="1:3" x14ac:dyDescent="0.45">
      <c r="A1523"/>
      <c r="B1523"/>
      <c r="C1523"/>
    </row>
    <row r="1524" spans="1:3" x14ac:dyDescent="0.45">
      <c r="A1524"/>
      <c r="B1524"/>
      <c r="C1524"/>
    </row>
    <row r="1525" spans="1:3" x14ac:dyDescent="0.45">
      <c r="A1525"/>
      <c r="B1525"/>
      <c r="C1525"/>
    </row>
    <row r="1526" spans="1:3" x14ac:dyDescent="0.45">
      <c r="A1526"/>
      <c r="B1526"/>
      <c r="C1526"/>
    </row>
    <row r="1527" spans="1:3" x14ac:dyDescent="0.45">
      <c r="A1527"/>
      <c r="B1527"/>
      <c r="C1527"/>
    </row>
    <row r="1528" spans="1:3" x14ac:dyDescent="0.45">
      <c r="A1528"/>
      <c r="B1528"/>
      <c r="C1528"/>
    </row>
    <row r="1529" spans="1:3" x14ac:dyDescent="0.45">
      <c r="A1529"/>
      <c r="B1529"/>
      <c r="C1529"/>
    </row>
    <row r="1530" spans="1:3" x14ac:dyDescent="0.45">
      <c r="A1530"/>
      <c r="B1530"/>
      <c r="C1530"/>
    </row>
    <row r="1531" spans="1:3" x14ac:dyDescent="0.45">
      <c r="A1531"/>
      <c r="B1531"/>
      <c r="C1531"/>
    </row>
    <row r="1532" spans="1:3" x14ac:dyDescent="0.45">
      <c r="A1532"/>
      <c r="B1532"/>
      <c r="C1532"/>
    </row>
    <row r="1533" spans="1:3" x14ac:dyDescent="0.45">
      <c r="A1533"/>
      <c r="B1533"/>
      <c r="C1533"/>
    </row>
    <row r="1534" spans="1:3" x14ac:dyDescent="0.45">
      <c r="A1534"/>
      <c r="B1534"/>
      <c r="C1534"/>
    </row>
    <row r="1535" spans="1:3" x14ac:dyDescent="0.45">
      <c r="A1535"/>
      <c r="B1535"/>
      <c r="C1535"/>
    </row>
    <row r="1536" spans="1:3" x14ac:dyDescent="0.45">
      <c r="A1536"/>
      <c r="B1536"/>
      <c r="C1536"/>
    </row>
    <row r="1537" spans="1:3" x14ac:dyDescent="0.45">
      <c r="A1537"/>
      <c r="B1537"/>
      <c r="C1537"/>
    </row>
    <row r="1538" spans="1:3" x14ac:dyDescent="0.45">
      <c r="A1538"/>
      <c r="B1538"/>
      <c r="C1538"/>
    </row>
    <row r="1539" spans="1:3" x14ac:dyDescent="0.45">
      <c r="A1539"/>
      <c r="B1539"/>
      <c r="C1539"/>
    </row>
    <row r="1540" spans="1:3" x14ac:dyDescent="0.45">
      <c r="A1540"/>
      <c r="B1540"/>
      <c r="C1540"/>
    </row>
    <row r="1541" spans="1:3" x14ac:dyDescent="0.45">
      <c r="A1541"/>
      <c r="B1541"/>
      <c r="C1541"/>
    </row>
    <row r="1542" spans="1:3" x14ac:dyDescent="0.45">
      <c r="A1542"/>
      <c r="B1542"/>
      <c r="C1542"/>
    </row>
    <row r="1543" spans="1:3" x14ac:dyDescent="0.45">
      <c r="A1543"/>
      <c r="B1543"/>
      <c r="C1543"/>
    </row>
    <row r="1544" spans="1:3" x14ac:dyDescent="0.45">
      <c r="A1544"/>
      <c r="B1544"/>
      <c r="C1544"/>
    </row>
    <row r="1545" spans="1:3" x14ac:dyDescent="0.45">
      <c r="A1545"/>
      <c r="B1545"/>
      <c r="C1545"/>
    </row>
    <row r="1546" spans="1:3" x14ac:dyDescent="0.45">
      <c r="A1546"/>
      <c r="B1546"/>
      <c r="C1546"/>
    </row>
    <row r="1547" spans="1:3" x14ac:dyDescent="0.45">
      <c r="A1547"/>
      <c r="B1547"/>
      <c r="C1547"/>
    </row>
    <row r="1548" spans="1:3" x14ac:dyDescent="0.45">
      <c r="A1548"/>
      <c r="B1548"/>
      <c r="C1548"/>
    </row>
    <row r="1549" spans="1:3" x14ac:dyDescent="0.45">
      <c r="A1549"/>
      <c r="B1549"/>
      <c r="C1549"/>
    </row>
    <row r="1550" spans="1:3" x14ac:dyDescent="0.45">
      <c r="A1550"/>
      <c r="B1550"/>
      <c r="C1550"/>
    </row>
    <row r="1551" spans="1:3" x14ac:dyDescent="0.45">
      <c r="A1551"/>
      <c r="B1551"/>
      <c r="C1551"/>
    </row>
    <row r="1552" spans="1:3" x14ac:dyDescent="0.45">
      <c r="A1552"/>
      <c r="B1552"/>
      <c r="C1552"/>
    </row>
    <row r="1553" spans="1:3" x14ac:dyDescent="0.45">
      <c r="A1553"/>
      <c r="B1553"/>
      <c r="C1553"/>
    </row>
    <row r="1554" spans="1:3" x14ac:dyDescent="0.45">
      <c r="A1554"/>
      <c r="B1554"/>
      <c r="C1554"/>
    </row>
    <row r="1555" spans="1:3" x14ac:dyDescent="0.45">
      <c r="A1555"/>
      <c r="B1555"/>
      <c r="C1555"/>
    </row>
    <row r="1556" spans="1:3" x14ac:dyDescent="0.45">
      <c r="A1556"/>
      <c r="B1556"/>
      <c r="C1556"/>
    </row>
    <row r="1557" spans="1:3" x14ac:dyDescent="0.45">
      <c r="A1557"/>
      <c r="B1557"/>
      <c r="C1557"/>
    </row>
    <row r="1558" spans="1:3" x14ac:dyDescent="0.45">
      <c r="A1558"/>
      <c r="B1558"/>
      <c r="C1558"/>
    </row>
    <row r="1559" spans="1:3" x14ac:dyDescent="0.45">
      <c r="A1559"/>
      <c r="B1559"/>
      <c r="C1559"/>
    </row>
    <row r="1560" spans="1:3" x14ac:dyDescent="0.45">
      <c r="A1560"/>
      <c r="B1560"/>
      <c r="C1560"/>
    </row>
    <row r="1561" spans="1:3" x14ac:dyDescent="0.45">
      <c r="A1561"/>
      <c r="B1561"/>
      <c r="C1561"/>
    </row>
    <row r="1562" spans="1:3" x14ac:dyDescent="0.45">
      <c r="A1562"/>
      <c r="B1562"/>
      <c r="C1562"/>
    </row>
    <row r="1563" spans="1:3" x14ac:dyDescent="0.45">
      <c r="A1563"/>
      <c r="B1563"/>
      <c r="C1563"/>
    </row>
    <row r="1564" spans="1:3" x14ac:dyDescent="0.45">
      <c r="A1564"/>
      <c r="B1564"/>
      <c r="C1564"/>
    </row>
    <row r="1565" spans="1:3" x14ac:dyDescent="0.45">
      <c r="A1565"/>
      <c r="B1565"/>
      <c r="C1565"/>
    </row>
    <row r="1566" spans="1:3" x14ac:dyDescent="0.45">
      <c r="A1566"/>
      <c r="B1566"/>
      <c r="C1566"/>
    </row>
    <row r="1567" spans="1:3" x14ac:dyDescent="0.45">
      <c r="A1567"/>
      <c r="B1567"/>
      <c r="C1567"/>
    </row>
    <row r="1568" spans="1:3" x14ac:dyDescent="0.45">
      <c r="A1568"/>
      <c r="B1568"/>
      <c r="C1568"/>
    </row>
    <row r="1569" spans="1:3" x14ac:dyDescent="0.45">
      <c r="A1569"/>
      <c r="B1569"/>
      <c r="C1569"/>
    </row>
    <row r="1570" spans="1:3" x14ac:dyDescent="0.45">
      <c r="A1570"/>
      <c r="B1570"/>
      <c r="C1570"/>
    </row>
    <row r="1571" spans="1:3" x14ac:dyDescent="0.45">
      <c r="A1571"/>
      <c r="B1571"/>
      <c r="C1571"/>
    </row>
    <row r="1572" spans="1:3" x14ac:dyDescent="0.45">
      <c r="A1572"/>
      <c r="B1572"/>
      <c r="C1572"/>
    </row>
    <row r="1573" spans="1:3" x14ac:dyDescent="0.45">
      <c r="A1573"/>
      <c r="B1573"/>
      <c r="C1573"/>
    </row>
    <row r="1574" spans="1:3" x14ac:dyDescent="0.45">
      <c r="A1574"/>
      <c r="B1574"/>
      <c r="C1574"/>
    </row>
    <row r="1575" spans="1:3" x14ac:dyDescent="0.45">
      <c r="A1575"/>
      <c r="B1575"/>
      <c r="C1575"/>
    </row>
    <row r="1576" spans="1:3" x14ac:dyDescent="0.45">
      <c r="A1576"/>
      <c r="B1576"/>
      <c r="C1576"/>
    </row>
    <row r="1577" spans="1:3" x14ac:dyDescent="0.45">
      <c r="A1577"/>
      <c r="B1577"/>
      <c r="C1577"/>
    </row>
    <row r="1578" spans="1:3" x14ac:dyDescent="0.45">
      <c r="A1578"/>
      <c r="B1578"/>
      <c r="C1578"/>
    </row>
    <row r="1579" spans="1:3" x14ac:dyDescent="0.45">
      <c r="A1579"/>
      <c r="B1579"/>
      <c r="C1579"/>
    </row>
    <row r="1580" spans="1:3" x14ac:dyDescent="0.45">
      <c r="A1580"/>
      <c r="B1580"/>
      <c r="C1580"/>
    </row>
    <row r="1581" spans="1:3" x14ac:dyDescent="0.45">
      <c r="A1581"/>
      <c r="B1581"/>
      <c r="C1581"/>
    </row>
    <row r="1582" spans="1:3" x14ac:dyDescent="0.45">
      <c r="A1582"/>
      <c r="B1582"/>
      <c r="C1582"/>
    </row>
    <row r="1583" spans="1:3" x14ac:dyDescent="0.45">
      <c r="A1583"/>
      <c r="B1583"/>
      <c r="C1583"/>
    </row>
    <row r="1584" spans="1:3" x14ac:dyDescent="0.45">
      <c r="A1584"/>
      <c r="B1584"/>
      <c r="C1584"/>
    </row>
    <row r="1585" spans="1:3" x14ac:dyDescent="0.45">
      <c r="A1585"/>
      <c r="B1585"/>
      <c r="C1585"/>
    </row>
    <row r="1586" spans="1:3" x14ac:dyDescent="0.45">
      <c r="A1586"/>
      <c r="B1586"/>
      <c r="C1586"/>
    </row>
    <row r="1587" spans="1:3" x14ac:dyDescent="0.45">
      <c r="A1587"/>
      <c r="B1587"/>
      <c r="C1587"/>
    </row>
    <row r="1588" spans="1:3" x14ac:dyDescent="0.45">
      <c r="A1588"/>
      <c r="B1588"/>
      <c r="C1588"/>
    </row>
    <row r="1589" spans="1:3" x14ac:dyDescent="0.45">
      <c r="A1589"/>
      <c r="B1589"/>
      <c r="C1589"/>
    </row>
    <row r="1590" spans="1:3" x14ac:dyDescent="0.45">
      <c r="A1590"/>
      <c r="B1590"/>
      <c r="C1590"/>
    </row>
    <row r="1591" spans="1:3" x14ac:dyDescent="0.45">
      <c r="A1591"/>
      <c r="B1591"/>
      <c r="C1591"/>
    </row>
    <row r="1592" spans="1:3" x14ac:dyDescent="0.45">
      <c r="A1592"/>
      <c r="B1592"/>
      <c r="C1592"/>
    </row>
    <row r="1593" spans="1:3" x14ac:dyDescent="0.45">
      <c r="A1593"/>
      <c r="B1593"/>
      <c r="C1593"/>
    </row>
    <row r="1594" spans="1:3" x14ac:dyDescent="0.45">
      <c r="A1594"/>
      <c r="B1594"/>
      <c r="C1594"/>
    </row>
    <row r="1595" spans="1:3" x14ac:dyDescent="0.45">
      <c r="A1595"/>
      <c r="B1595"/>
      <c r="C1595"/>
    </row>
    <row r="1596" spans="1:3" x14ac:dyDescent="0.45">
      <c r="A1596"/>
      <c r="B1596"/>
      <c r="C1596"/>
    </row>
    <row r="1597" spans="1:3" x14ac:dyDescent="0.45">
      <c r="A1597"/>
      <c r="B1597"/>
      <c r="C1597"/>
    </row>
    <row r="1598" spans="1:3" x14ac:dyDescent="0.45">
      <c r="A1598"/>
      <c r="B1598"/>
      <c r="C1598"/>
    </row>
    <row r="1599" spans="1:3" x14ac:dyDescent="0.45">
      <c r="A1599"/>
      <c r="B1599"/>
      <c r="C1599"/>
    </row>
    <row r="1600" spans="1:3" x14ac:dyDescent="0.45">
      <c r="A1600"/>
      <c r="B1600"/>
      <c r="C1600"/>
    </row>
    <row r="1601" spans="1:3" x14ac:dyDescent="0.45">
      <c r="A1601"/>
      <c r="B1601"/>
      <c r="C1601"/>
    </row>
    <row r="1602" spans="1:3" x14ac:dyDescent="0.45">
      <c r="A1602"/>
      <c r="B1602"/>
      <c r="C1602"/>
    </row>
    <row r="1603" spans="1:3" x14ac:dyDescent="0.45">
      <c r="A1603"/>
      <c r="B1603"/>
      <c r="C1603"/>
    </row>
    <row r="1604" spans="1:3" x14ac:dyDescent="0.45">
      <c r="A1604"/>
      <c r="B1604"/>
      <c r="C1604"/>
    </row>
    <row r="1605" spans="1:3" x14ac:dyDescent="0.45">
      <c r="A1605"/>
      <c r="B1605"/>
      <c r="C1605"/>
    </row>
    <row r="1606" spans="1:3" x14ac:dyDescent="0.45">
      <c r="A1606"/>
      <c r="B1606"/>
      <c r="C1606"/>
    </row>
    <row r="1607" spans="1:3" x14ac:dyDescent="0.45">
      <c r="A1607"/>
      <c r="B1607"/>
      <c r="C1607"/>
    </row>
    <row r="1608" spans="1:3" x14ac:dyDescent="0.45">
      <c r="A1608"/>
      <c r="B1608"/>
      <c r="C1608"/>
    </row>
    <row r="1609" spans="1:3" x14ac:dyDescent="0.45">
      <c r="A1609"/>
      <c r="B1609"/>
      <c r="C1609"/>
    </row>
    <row r="1610" spans="1:3" x14ac:dyDescent="0.45">
      <c r="A1610"/>
      <c r="B1610"/>
      <c r="C1610"/>
    </row>
    <row r="1611" spans="1:3" x14ac:dyDescent="0.45">
      <c r="A1611"/>
      <c r="B1611"/>
      <c r="C1611"/>
    </row>
    <row r="1612" spans="1:3" x14ac:dyDescent="0.45">
      <c r="A1612"/>
      <c r="B1612"/>
      <c r="C1612"/>
    </row>
    <row r="1613" spans="1:3" x14ac:dyDescent="0.45">
      <c r="A1613"/>
      <c r="B1613"/>
      <c r="C1613"/>
    </row>
    <row r="1614" spans="1:3" x14ac:dyDescent="0.45">
      <c r="A1614"/>
      <c r="B1614"/>
      <c r="C1614"/>
    </row>
    <row r="1615" spans="1:3" x14ac:dyDescent="0.45">
      <c r="A1615"/>
      <c r="B1615"/>
      <c r="C1615"/>
    </row>
    <row r="1616" spans="1:3" x14ac:dyDescent="0.45">
      <c r="A1616"/>
      <c r="B1616"/>
      <c r="C1616"/>
    </row>
    <row r="1617" spans="1:3" x14ac:dyDescent="0.45">
      <c r="A1617"/>
      <c r="B1617"/>
      <c r="C1617"/>
    </row>
    <row r="1618" spans="1:3" x14ac:dyDescent="0.45">
      <c r="A1618"/>
      <c r="B1618"/>
      <c r="C1618"/>
    </row>
    <row r="1619" spans="1:3" x14ac:dyDescent="0.45">
      <c r="A1619"/>
      <c r="B1619"/>
      <c r="C1619"/>
    </row>
    <row r="1620" spans="1:3" x14ac:dyDescent="0.45">
      <c r="A1620"/>
      <c r="B1620"/>
      <c r="C1620"/>
    </row>
    <row r="1621" spans="1:3" x14ac:dyDescent="0.45">
      <c r="A1621"/>
      <c r="B1621"/>
      <c r="C1621"/>
    </row>
    <row r="1622" spans="1:3" x14ac:dyDescent="0.45">
      <c r="A1622"/>
      <c r="B1622"/>
      <c r="C1622"/>
    </row>
    <row r="1623" spans="1:3" x14ac:dyDescent="0.45">
      <c r="A1623"/>
      <c r="B1623"/>
      <c r="C1623"/>
    </row>
    <row r="1624" spans="1:3" x14ac:dyDescent="0.45">
      <c r="A1624"/>
      <c r="B1624"/>
      <c r="C1624"/>
    </row>
    <row r="1625" spans="1:3" x14ac:dyDescent="0.45">
      <c r="A1625"/>
      <c r="B1625"/>
      <c r="C1625"/>
    </row>
    <row r="1626" spans="1:3" x14ac:dyDescent="0.45">
      <c r="A1626"/>
      <c r="B1626"/>
      <c r="C1626"/>
    </row>
    <row r="1627" spans="1:3" x14ac:dyDescent="0.45">
      <c r="A1627"/>
      <c r="B1627"/>
      <c r="C1627"/>
    </row>
    <row r="1628" spans="1:3" x14ac:dyDescent="0.45">
      <c r="A1628"/>
      <c r="B1628"/>
      <c r="C1628"/>
    </row>
    <row r="1629" spans="1:3" x14ac:dyDescent="0.45">
      <c r="A1629"/>
      <c r="B1629"/>
      <c r="C1629"/>
    </row>
    <row r="1630" spans="1:3" x14ac:dyDescent="0.45">
      <c r="A1630"/>
      <c r="B1630"/>
      <c r="C1630"/>
    </row>
    <row r="1631" spans="1:3" x14ac:dyDescent="0.45">
      <c r="A1631"/>
      <c r="B1631"/>
      <c r="C1631"/>
    </row>
    <row r="1632" spans="1:3" x14ac:dyDescent="0.45">
      <c r="A1632"/>
      <c r="B1632"/>
      <c r="C1632"/>
    </row>
    <row r="1633" spans="1:3" x14ac:dyDescent="0.45">
      <c r="A1633"/>
      <c r="B1633"/>
      <c r="C1633"/>
    </row>
    <row r="1634" spans="1:3" x14ac:dyDescent="0.45">
      <c r="A1634"/>
      <c r="B1634"/>
      <c r="C1634"/>
    </row>
    <row r="1635" spans="1:3" x14ac:dyDescent="0.45">
      <c r="A1635"/>
      <c r="B1635"/>
      <c r="C1635"/>
    </row>
    <row r="1636" spans="1:3" x14ac:dyDescent="0.45">
      <c r="A1636"/>
      <c r="B1636"/>
      <c r="C1636"/>
    </row>
    <row r="1637" spans="1:3" x14ac:dyDescent="0.45">
      <c r="A1637"/>
      <c r="B1637"/>
      <c r="C1637"/>
    </row>
    <row r="1638" spans="1:3" x14ac:dyDescent="0.45">
      <c r="A1638"/>
      <c r="B1638"/>
      <c r="C1638"/>
    </row>
    <row r="1639" spans="1:3" x14ac:dyDescent="0.45">
      <c r="A1639"/>
      <c r="B1639"/>
      <c r="C1639"/>
    </row>
    <row r="1640" spans="1:3" x14ac:dyDescent="0.45">
      <c r="A1640"/>
      <c r="B1640"/>
      <c r="C1640"/>
    </row>
    <row r="1641" spans="1:3" x14ac:dyDescent="0.45">
      <c r="A1641"/>
      <c r="B1641"/>
      <c r="C1641"/>
    </row>
    <row r="1642" spans="1:3" x14ac:dyDescent="0.45">
      <c r="A1642"/>
      <c r="B1642"/>
      <c r="C1642"/>
    </row>
    <row r="1643" spans="1:3" x14ac:dyDescent="0.45">
      <c r="A1643"/>
      <c r="B1643"/>
      <c r="C1643"/>
    </row>
    <row r="1644" spans="1:3" x14ac:dyDescent="0.45">
      <c r="A1644"/>
      <c r="B1644"/>
      <c r="C1644"/>
    </row>
    <row r="1645" spans="1:3" x14ac:dyDescent="0.45">
      <c r="A1645"/>
      <c r="B1645"/>
      <c r="C1645"/>
    </row>
    <row r="1646" spans="1:3" x14ac:dyDescent="0.45">
      <c r="A1646"/>
      <c r="B1646"/>
      <c r="C1646"/>
    </row>
    <row r="1647" spans="1:3" x14ac:dyDescent="0.45">
      <c r="A1647"/>
      <c r="B1647"/>
      <c r="C1647"/>
    </row>
    <row r="1648" spans="1:3" x14ac:dyDescent="0.45">
      <c r="A1648"/>
      <c r="B1648"/>
      <c r="C1648"/>
    </row>
    <row r="1649" spans="1:3" x14ac:dyDescent="0.45">
      <c r="A1649"/>
      <c r="B1649"/>
      <c r="C1649"/>
    </row>
    <row r="1650" spans="1:3" x14ac:dyDescent="0.45">
      <c r="A1650"/>
      <c r="B1650"/>
      <c r="C1650"/>
    </row>
    <row r="1651" spans="1:3" x14ac:dyDescent="0.45">
      <c r="A1651"/>
      <c r="B1651"/>
      <c r="C1651"/>
    </row>
    <row r="1652" spans="1:3" x14ac:dyDescent="0.45">
      <c r="A1652"/>
      <c r="B1652"/>
      <c r="C1652"/>
    </row>
    <row r="1653" spans="1:3" x14ac:dyDescent="0.45">
      <c r="A1653"/>
      <c r="B1653"/>
      <c r="C1653"/>
    </row>
    <row r="1654" spans="1:3" x14ac:dyDescent="0.45">
      <c r="A1654"/>
      <c r="B1654"/>
      <c r="C1654"/>
    </row>
    <row r="1655" spans="1:3" x14ac:dyDescent="0.45">
      <c r="A1655"/>
      <c r="B1655"/>
      <c r="C1655"/>
    </row>
    <row r="1656" spans="1:3" x14ac:dyDescent="0.45">
      <c r="A1656"/>
      <c r="B1656"/>
      <c r="C1656"/>
    </row>
    <row r="1657" spans="1:3" x14ac:dyDescent="0.45">
      <c r="A1657"/>
      <c r="B1657"/>
      <c r="C1657"/>
    </row>
    <row r="1658" spans="1:3" x14ac:dyDescent="0.45">
      <c r="A1658"/>
      <c r="B1658"/>
      <c r="C1658"/>
    </row>
    <row r="1659" spans="1:3" x14ac:dyDescent="0.45">
      <c r="A1659"/>
      <c r="B1659"/>
      <c r="C1659"/>
    </row>
    <row r="1660" spans="1:3" x14ac:dyDescent="0.45">
      <c r="A1660"/>
      <c r="B1660"/>
      <c r="C1660"/>
    </row>
    <row r="1661" spans="1:3" x14ac:dyDescent="0.45">
      <c r="A1661"/>
      <c r="B1661"/>
      <c r="C1661"/>
    </row>
    <row r="1662" spans="1:3" x14ac:dyDescent="0.45">
      <c r="A1662"/>
      <c r="B1662"/>
      <c r="C1662"/>
    </row>
    <row r="1663" spans="1:3" x14ac:dyDescent="0.45">
      <c r="A1663"/>
      <c r="B1663"/>
      <c r="C1663"/>
    </row>
    <row r="1664" spans="1:3" x14ac:dyDescent="0.45">
      <c r="A1664"/>
      <c r="B1664"/>
      <c r="C1664"/>
    </row>
    <row r="1665" spans="1:3" x14ac:dyDescent="0.45">
      <c r="A1665"/>
      <c r="B1665"/>
      <c r="C1665"/>
    </row>
    <row r="1666" spans="1:3" x14ac:dyDescent="0.45">
      <c r="A1666"/>
      <c r="B1666"/>
      <c r="C1666"/>
    </row>
    <row r="1667" spans="1:3" x14ac:dyDescent="0.45">
      <c r="A1667"/>
      <c r="B1667"/>
      <c r="C1667"/>
    </row>
    <row r="1668" spans="1:3" x14ac:dyDescent="0.45">
      <c r="A1668"/>
      <c r="B1668"/>
      <c r="C1668"/>
    </row>
    <row r="1669" spans="1:3" x14ac:dyDescent="0.45">
      <c r="A1669"/>
      <c r="B1669"/>
      <c r="C1669"/>
    </row>
    <row r="1670" spans="1:3" x14ac:dyDescent="0.45">
      <c r="A1670"/>
      <c r="B1670"/>
      <c r="C1670"/>
    </row>
    <row r="1671" spans="1:3" x14ac:dyDescent="0.45">
      <c r="A1671"/>
      <c r="B1671"/>
      <c r="C1671"/>
    </row>
    <row r="1672" spans="1:3" x14ac:dyDescent="0.45">
      <c r="A1672"/>
      <c r="B1672"/>
      <c r="C1672"/>
    </row>
    <row r="1673" spans="1:3" x14ac:dyDescent="0.45">
      <c r="A1673"/>
      <c r="B1673"/>
      <c r="C1673"/>
    </row>
    <row r="1674" spans="1:3" x14ac:dyDescent="0.45">
      <c r="A1674"/>
      <c r="B1674"/>
      <c r="C1674"/>
    </row>
    <row r="1675" spans="1:3" x14ac:dyDescent="0.45">
      <c r="A1675"/>
      <c r="B1675"/>
      <c r="C1675"/>
    </row>
    <row r="1676" spans="1:3" x14ac:dyDescent="0.45">
      <c r="A1676"/>
      <c r="B1676"/>
      <c r="C1676"/>
    </row>
    <row r="1677" spans="1:3" x14ac:dyDescent="0.45">
      <c r="A1677"/>
      <c r="B1677"/>
      <c r="C1677"/>
    </row>
    <row r="1678" spans="1:3" x14ac:dyDescent="0.45">
      <c r="A1678"/>
      <c r="B1678"/>
      <c r="C1678"/>
    </row>
    <row r="1679" spans="1:3" x14ac:dyDescent="0.45">
      <c r="A1679"/>
      <c r="B1679"/>
      <c r="C1679"/>
    </row>
    <row r="1680" spans="1:3" x14ac:dyDescent="0.45">
      <c r="A1680"/>
      <c r="B1680"/>
      <c r="C1680"/>
    </row>
    <row r="1681" spans="1:3" x14ac:dyDescent="0.45">
      <c r="A1681"/>
      <c r="B1681"/>
      <c r="C1681"/>
    </row>
    <row r="1682" spans="1:3" x14ac:dyDescent="0.45">
      <c r="A1682"/>
      <c r="B1682"/>
      <c r="C1682"/>
    </row>
    <row r="1683" spans="1:3" x14ac:dyDescent="0.45">
      <c r="A1683"/>
      <c r="B1683"/>
      <c r="C1683"/>
    </row>
    <row r="1684" spans="1:3" x14ac:dyDescent="0.45">
      <c r="A1684"/>
      <c r="B1684"/>
      <c r="C1684"/>
    </row>
    <row r="1685" spans="1:3" x14ac:dyDescent="0.45">
      <c r="A1685"/>
      <c r="B1685"/>
      <c r="C1685"/>
    </row>
    <row r="1686" spans="1:3" x14ac:dyDescent="0.45">
      <c r="A1686"/>
      <c r="B1686"/>
      <c r="C1686"/>
    </row>
    <row r="1687" spans="1:3" x14ac:dyDescent="0.45">
      <c r="A1687"/>
      <c r="B1687"/>
      <c r="C1687"/>
    </row>
    <row r="1688" spans="1:3" x14ac:dyDescent="0.45">
      <c r="A1688"/>
      <c r="B1688"/>
      <c r="C1688"/>
    </row>
    <row r="1689" spans="1:3" x14ac:dyDescent="0.45">
      <c r="A1689"/>
      <c r="B1689"/>
      <c r="C1689"/>
    </row>
    <row r="1690" spans="1:3" x14ac:dyDescent="0.45">
      <c r="A1690"/>
      <c r="B1690"/>
      <c r="C1690"/>
    </row>
    <row r="1691" spans="1:3" x14ac:dyDescent="0.45">
      <c r="A1691"/>
      <c r="B1691"/>
      <c r="C1691"/>
    </row>
    <row r="1692" spans="1:3" x14ac:dyDescent="0.45">
      <c r="A1692"/>
      <c r="B1692"/>
      <c r="C1692"/>
    </row>
    <row r="1693" spans="1:3" x14ac:dyDescent="0.45">
      <c r="A1693"/>
      <c r="B1693"/>
      <c r="C1693"/>
    </row>
    <row r="1694" spans="1:3" x14ac:dyDescent="0.45">
      <c r="A1694"/>
      <c r="B1694"/>
      <c r="C1694"/>
    </row>
    <row r="1695" spans="1:3" x14ac:dyDescent="0.45">
      <c r="A1695"/>
      <c r="B1695"/>
      <c r="C1695"/>
    </row>
    <row r="1696" spans="1:3" x14ac:dyDescent="0.45">
      <c r="A1696"/>
      <c r="B1696"/>
      <c r="C1696"/>
    </row>
    <row r="1697" spans="1:3" x14ac:dyDescent="0.45">
      <c r="A1697"/>
      <c r="B1697"/>
      <c r="C1697"/>
    </row>
    <row r="1698" spans="1:3" x14ac:dyDescent="0.45">
      <c r="A1698"/>
      <c r="B1698"/>
      <c r="C1698"/>
    </row>
    <row r="1699" spans="1:3" x14ac:dyDescent="0.45">
      <c r="A1699"/>
      <c r="B1699"/>
      <c r="C1699"/>
    </row>
    <row r="1700" spans="1:3" x14ac:dyDescent="0.45">
      <c r="A1700"/>
      <c r="B1700"/>
      <c r="C1700"/>
    </row>
    <row r="1701" spans="1:3" x14ac:dyDescent="0.45">
      <c r="A1701"/>
      <c r="B1701"/>
      <c r="C1701"/>
    </row>
    <row r="1702" spans="1:3" x14ac:dyDescent="0.45">
      <c r="A1702"/>
      <c r="B1702"/>
      <c r="C1702"/>
    </row>
    <row r="1703" spans="1:3" x14ac:dyDescent="0.45">
      <c r="A1703"/>
      <c r="B1703"/>
      <c r="C1703"/>
    </row>
    <row r="1704" spans="1:3" x14ac:dyDescent="0.45">
      <c r="A1704"/>
      <c r="B1704"/>
      <c r="C1704"/>
    </row>
    <row r="1705" spans="1:3" x14ac:dyDescent="0.45">
      <c r="A1705"/>
      <c r="B1705"/>
      <c r="C1705"/>
    </row>
    <row r="1706" spans="1:3" x14ac:dyDescent="0.45">
      <c r="A1706"/>
      <c r="B1706"/>
      <c r="C1706"/>
    </row>
    <row r="1707" spans="1:3" x14ac:dyDescent="0.45">
      <c r="A1707"/>
      <c r="B1707"/>
      <c r="C1707"/>
    </row>
    <row r="1708" spans="1:3" x14ac:dyDescent="0.45">
      <c r="A1708"/>
      <c r="B1708"/>
      <c r="C1708"/>
    </row>
    <row r="1709" spans="1:3" x14ac:dyDescent="0.45">
      <c r="A1709"/>
      <c r="B1709"/>
      <c r="C1709"/>
    </row>
    <row r="1710" spans="1:3" x14ac:dyDescent="0.45">
      <c r="A1710"/>
      <c r="B1710"/>
      <c r="C1710"/>
    </row>
    <row r="1711" spans="1:3" x14ac:dyDescent="0.45">
      <c r="A1711"/>
      <c r="B1711"/>
      <c r="C1711"/>
    </row>
    <row r="1712" spans="1:3" x14ac:dyDescent="0.45">
      <c r="A1712"/>
      <c r="B1712"/>
      <c r="C1712"/>
    </row>
    <row r="1713" spans="1:3" x14ac:dyDescent="0.45">
      <c r="A1713"/>
      <c r="B1713"/>
      <c r="C1713"/>
    </row>
    <row r="1714" spans="1:3" x14ac:dyDescent="0.45">
      <c r="A1714"/>
      <c r="B1714"/>
      <c r="C1714"/>
    </row>
    <row r="1715" spans="1:3" x14ac:dyDescent="0.45">
      <c r="A1715"/>
      <c r="B1715"/>
      <c r="C1715"/>
    </row>
    <row r="1716" spans="1:3" x14ac:dyDescent="0.45">
      <c r="A1716"/>
      <c r="B1716"/>
      <c r="C1716"/>
    </row>
    <row r="1717" spans="1:3" x14ac:dyDescent="0.45">
      <c r="A1717"/>
      <c r="B1717"/>
      <c r="C1717"/>
    </row>
    <row r="1718" spans="1:3" x14ac:dyDescent="0.45">
      <c r="A1718"/>
      <c r="B1718"/>
      <c r="C1718"/>
    </row>
    <row r="1719" spans="1:3" x14ac:dyDescent="0.45">
      <c r="A1719"/>
      <c r="B1719"/>
      <c r="C1719"/>
    </row>
    <row r="1720" spans="1:3" x14ac:dyDescent="0.45">
      <c r="A1720"/>
      <c r="B1720"/>
      <c r="C1720"/>
    </row>
    <row r="1721" spans="1:3" x14ac:dyDescent="0.45">
      <c r="A1721"/>
      <c r="B1721"/>
      <c r="C1721"/>
    </row>
    <row r="1722" spans="1:3" x14ac:dyDescent="0.45">
      <c r="A1722"/>
      <c r="B1722"/>
      <c r="C1722"/>
    </row>
    <row r="1723" spans="1:3" x14ac:dyDescent="0.45">
      <c r="A1723"/>
      <c r="B1723"/>
      <c r="C1723"/>
    </row>
    <row r="1724" spans="1:3" x14ac:dyDescent="0.45">
      <c r="A1724"/>
      <c r="B1724"/>
      <c r="C1724"/>
    </row>
    <row r="1725" spans="1:3" x14ac:dyDescent="0.45">
      <c r="A1725"/>
      <c r="B1725"/>
      <c r="C1725"/>
    </row>
    <row r="1726" spans="1:3" x14ac:dyDescent="0.45">
      <c r="A1726"/>
      <c r="B1726"/>
      <c r="C1726"/>
    </row>
    <row r="1727" spans="1:3" x14ac:dyDescent="0.45">
      <c r="A1727"/>
      <c r="B1727"/>
      <c r="C1727"/>
    </row>
    <row r="1728" spans="1:3" x14ac:dyDescent="0.45">
      <c r="A1728"/>
      <c r="B1728"/>
      <c r="C1728"/>
    </row>
    <row r="1729" spans="1:3" x14ac:dyDescent="0.45">
      <c r="A1729"/>
      <c r="B1729"/>
      <c r="C1729"/>
    </row>
    <row r="1730" spans="1:3" x14ac:dyDescent="0.45">
      <c r="A1730"/>
      <c r="B1730"/>
      <c r="C1730"/>
    </row>
    <row r="1731" spans="1:3" x14ac:dyDescent="0.45">
      <c r="A1731"/>
      <c r="B1731"/>
      <c r="C1731"/>
    </row>
    <row r="1732" spans="1:3" x14ac:dyDescent="0.45">
      <c r="A1732"/>
      <c r="B1732"/>
      <c r="C1732"/>
    </row>
    <row r="1733" spans="1:3" x14ac:dyDescent="0.45">
      <c r="A1733"/>
      <c r="B1733"/>
      <c r="C1733"/>
    </row>
    <row r="1734" spans="1:3" x14ac:dyDescent="0.45">
      <c r="A1734"/>
      <c r="B1734"/>
      <c r="C1734"/>
    </row>
    <row r="1735" spans="1:3" x14ac:dyDescent="0.45">
      <c r="A1735"/>
      <c r="B1735"/>
      <c r="C1735"/>
    </row>
    <row r="1736" spans="1:3" x14ac:dyDescent="0.45">
      <c r="A1736"/>
      <c r="B1736"/>
      <c r="C1736"/>
    </row>
    <row r="1737" spans="1:3" x14ac:dyDescent="0.45">
      <c r="A1737"/>
      <c r="B1737"/>
      <c r="C1737"/>
    </row>
    <row r="1738" spans="1:3" x14ac:dyDescent="0.45">
      <c r="A1738"/>
      <c r="B1738"/>
      <c r="C1738"/>
    </row>
    <row r="1739" spans="1:3" x14ac:dyDescent="0.45">
      <c r="A1739"/>
      <c r="B1739"/>
      <c r="C1739"/>
    </row>
    <row r="1740" spans="1:3" x14ac:dyDescent="0.45">
      <c r="A1740"/>
      <c r="B1740"/>
      <c r="C1740"/>
    </row>
    <row r="1741" spans="1:3" x14ac:dyDescent="0.45">
      <c r="A1741"/>
      <c r="B1741"/>
      <c r="C1741"/>
    </row>
    <row r="1742" spans="1:3" x14ac:dyDescent="0.45">
      <c r="A1742"/>
      <c r="B1742"/>
      <c r="C1742"/>
    </row>
    <row r="1743" spans="1:3" x14ac:dyDescent="0.45">
      <c r="A1743"/>
      <c r="B1743"/>
      <c r="C1743"/>
    </row>
    <row r="1744" spans="1:3" x14ac:dyDescent="0.45">
      <c r="A1744"/>
      <c r="B1744"/>
      <c r="C1744"/>
    </row>
    <row r="1745" spans="1:3" x14ac:dyDescent="0.45">
      <c r="A1745"/>
      <c r="B1745"/>
      <c r="C1745"/>
    </row>
    <row r="1746" spans="1:3" x14ac:dyDescent="0.45">
      <c r="A1746"/>
      <c r="B1746"/>
      <c r="C1746"/>
    </row>
    <row r="1747" spans="1:3" x14ac:dyDescent="0.45">
      <c r="A1747"/>
      <c r="B1747"/>
      <c r="C1747"/>
    </row>
    <row r="1748" spans="1:3" x14ac:dyDescent="0.45">
      <c r="A1748"/>
      <c r="B1748"/>
      <c r="C1748"/>
    </row>
    <row r="1749" spans="1:3" x14ac:dyDescent="0.45">
      <c r="A1749"/>
      <c r="B1749"/>
      <c r="C1749"/>
    </row>
    <row r="1750" spans="1:3" x14ac:dyDescent="0.45">
      <c r="A1750"/>
      <c r="B1750"/>
      <c r="C1750"/>
    </row>
    <row r="1751" spans="1:3" x14ac:dyDescent="0.45">
      <c r="A1751"/>
      <c r="B1751"/>
      <c r="C1751"/>
    </row>
    <row r="1752" spans="1:3" x14ac:dyDescent="0.45">
      <c r="A1752"/>
      <c r="B1752"/>
      <c r="C1752"/>
    </row>
    <row r="1753" spans="1:3" x14ac:dyDescent="0.45">
      <c r="A1753"/>
      <c r="B1753"/>
      <c r="C1753"/>
    </row>
    <row r="1754" spans="1:3" x14ac:dyDescent="0.45">
      <c r="A1754"/>
      <c r="B1754"/>
      <c r="C1754"/>
    </row>
    <row r="1755" spans="1:3" x14ac:dyDescent="0.45">
      <c r="A1755"/>
      <c r="B1755"/>
      <c r="C1755"/>
    </row>
    <row r="1756" spans="1:3" x14ac:dyDescent="0.45">
      <c r="A1756"/>
      <c r="B1756"/>
      <c r="C1756"/>
    </row>
    <row r="1757" spans="1:3" x14ac:dyDescent="0.45">
      <c r="A1757"/>
      <c r="B1757"/>
      <c r="C1757"/>
    </row>
    <row r="1758" spans="1:3" x14ac:dyDescent="0.45">
      <c r="A1758"/>
      <c r="B1758"/>
      <c r="C1758"/>
    </row>
    <row r="1759" spans="1:3" x14ac:dyDescent="0.45">
      <c r="A1759"/>
      <c r="B1759"/>
      <c r="C1759"/>
    </row>
    <row r="1760" spans="1:3" x14ac:dyDescent="0.45">
      <c r="A1760"/>
      <c r="B1760"/>
      <c r="C1760"/>
    </row>
    <row r="1761" spans="1:3" x14ac:dyDescent="0.45">
      <c r="A1761"/>
      <c r="B1761"/>
      <c r="C1761"/>
    </row>
    <row r="1762" spans="1:3" x14ac:dyDescent="0.45">
      <c r="A1762"/>
      <c r="B1762"/>
      <c r="C1762"/>
    </row>
    <row r="1763" spans="1:3" x14ac:dyDescent="0.45">
      <c r="A1763"/>
      <c r="B1763"/>
      <c r="C1763"/>
    </row>
    <row r="1764" spans="1:3" x14ac:dyDescent="0.45">
      <c r="A1764"/>
      <c r="B1764"/>
      <c r="C1764"/>
    </row>
    <row r="1765" spans="1:3" x14ac:dyDescent="0.45">
      <c r="A1765"/>
      <c r="B1765"/>
      <c r="C1765"/>
    </row>
    <row r="1766" spans="1:3" x14ac:dyDescent="0.45">
      <c r="A1766"/>
      <c r="B1766"/>
      <c r="C1766"/>
    </row>
    <row r="1767" spans="1:3" x14ac:dyDescent="0.45">
      <c r="A1767"/>
      <c r="B1767"/>
      <c r="C1767"/>
    </row>
    <row r="1768" spans="1:3" x14ac:dyDescent="0.45">
      <c r="A1768"/>
      <c r="B1768"/>
      <c r="C1768"/>
    </row>
    <row r="1769" spans="1:3" x14ac:dyDescent="0.45">
      <c r="A1769"/>
      <c r="B1769"/>
      <c r="C1769"/>
    </row>
    <row r="1770" spans="1:3" x14ac:dyDescent="0.45">
      <c r="A1770"/>
      <c r="B1770"/>
      <c r="C1770"/>
    </row>
    <row r="1771" spans="1:3" x14ac:dyDescent="0.45">
      <c r="A1771"/>
      <c r="B1771"/>
      <c r="C1771"/>
    </row>
    <row r="1772" spans="1:3" x14ac:dyDescent="0.45">
      <c r="A1772"/>
      <c r="B1772"/>
      <c r="C1772"/>
    </row>
    <row r="1773" spans="1:3" x14ac:dyDescent="0.45">
      <c r="A1773"/>
      <c r="B1773"/>
      <c r="C1773"/>
    </row>
    <row r="1774" spans="1:3" x14ac:dyDescent="0.45">
      <c r="A1774"/>
      <c r="B1774"/>
      <c r="C1774"/>
    </row>
    <row r="1775" spans="1:3" x14ac:dyDescent="0.45">
      <c r="A1775"/>
      <c r="B1775"/>
      <c r="C1775"/>
    </row>
    <row r="1776" spans="1:3" x14ac:dyDescent="0.45">
      <c r="A1776"/>
      <c r="B1776"/>
      <c r="C1776"/>
    </row>
    <row r="1777" spans="1:3" x14ac:dyDescent="0.45">
      <c r="A1777"/>
      <c r="B1777"/>
      <c r="C1777"/>
    </row>
    <row r="1778" spans="1:3" x14ac:dyDescent="0.45">
      <c r="A1778"/>
      <c r="B1778"/>
      <c r="C1778"/>
    </row>
    <row r="1779" spans="1:3" x14ac:dyDescent="0.45">
      <c r="A1779"/>
      <c r="B1779"/>
      <c r="C1779"/>
    </row>
    <row r="1780" spans="1:3" x14ac:dyDescent="0.45">
      <c r="A1780"/>
      <c r="B1780"/>
      <c r="C1780"/>
    </row>
    <row r="1781" spans="1:3" x14ac:dyDescent="0.45">
      <c r="A1781"/>
      <c r="B1781"/>
      <c r="C1781"/>
    </row>
    <row r="1782" spans="1:3" x14ac:dyDescent="0.45">
      <c r="A1782"/>
      <c r="B1782"/>
      <c r="C1782"/>
    </row>
    <row r="1783" spans="1:3" x14ac:dyDescent="0.45">
      <c r="A1783"/>
      <c r="B1783"/>
      <c r="C1783"/>
    </row>
    <row r="1784" spans="1:3" x14ac:dyDescent="0.45">
      <c r="A1784"/>
      <c r="B1784"/>
      <c r="C1784"/>
    </row>
    <row r="1785" spans="1:3" x14ac:dyDescent="0.45">
      <c r="A1785"/>
      <c r="B1785"/>
      <c r="C1785"/>
    </row>
    <row r="1786" spans="1:3" x14ac:dyDescent="0.45">
      <c r="A1786"/>
      <c r="B1786"/>
      <c r="C1786"/>
    </row>
    <row r="1787" spans="1:3" x14ac:dyDescent="0.45">
      <c r="A1787"/>
      <c r="B1787"/>
      <c r="C1787"/>
    </row>
    <row r="1788" spans="1:3" x14ac:dyDescent="0.45">
      <c r="A1788"/>
      <c r="B1788"/>
      <c r="C1788"/>
    </row>
    <row r="1789" spans="1:3" x14ac:dyDescent="0.45">
      <c r="A1789"/>
      <c r="B1789"/>
      <c r="C1789"/>
    </row>
    <row r="1790" spans="1:3" x14ac:dyDescent="0.45">
      <c r="A1790"/>
      <c r="B1790"/>
      <c r="C1790"/>
    </row>
    <row r="1791" spans="1:3" x14ac:dyDescent="0.45">
      <c r="A1791"/>
      <c r="B1791"/>
      <c r="C1791"/>
    </row>
    <row r="1792" spans="1:3" x14ac:dyDescent="0.45">
      <c r="A1792"/>
      <c r="B1792"/>
      <c r="C1792"/>
    </row>
    <row r="1793" spans="1:3" x14ac:dyDescent="0.45">
      <c r="A1793"/>
      <c r="B1793"/>
      <c r="C1793"/>
    </row>
    <row r="1794" spans="1:3" x14ac:dyDescent="0.45">
      <c r="A1794"/>
      <c r="B1794"/>
      <c r="C1794"/>
    </row>
    <row r="1795" spans="1:3" x14ac:dyDescent="0.45">
      <c r="A1795"/>
      <c r="B1795"/>
      <c r="C1795"/>
    </row>
    <row r="1796" spans="1:3" x14ac:dyDescent="0.45">
      <c r="A1796"/>
      <c r="B1796"/>
      <c r="C1796"/>
    </row>
    <row r="1797" spans="1:3" x14ac:dyDescent="0.45">
      <c r="A1797"/>
      <c r="B1797"/>
      <c r="C1797"/>
    </row>
    <row r="1798" spans="1:3" x14ac:dyDescent="0.45">
      <c r="A1798"/>
      <c r="B1798"/>
      <c r="C1798"/>
    </row>
    <row r="1799" spans="1:3" x14ac:dyDescent="0.45">
      <c r="A1799"/>
      <c r="B1799"/>
      <c r="C1799"/>
    </row>
    <row r="1800" spans="1:3" x14ac:dyDescent="0.45">
      <c r="A1800"/>
      <c r="B1800"/>
      <c r="C1800"/>
    </row>
    <row r="1801" spans="1:3" x14ac:dyDescent="0.45">
      <c r="A1801"/>
      <c r="B1801"/>
      <c r="C1801"/>
    </row>
    <row r="1802" spans="1:3" x14ac:dyDescent="0.45">
      <c r="A1802"/>
      <c r="B1802"/>
      <c r="C1802"/>
    </row>
    <row r="1803" spans="1:3" x14ac:dyDescent="0.45">
      <c r="A1803"/>
      <c r="B1803"/>
      <c r="C1803"/>
    </row>
    <row r="1804" spans="1:3" x14ac:dyDescent="0.45">
      <c r="A1804"/>
      <c r="B1804"/>
      <c r="C1804"/>
    </row>
    <row r="1805" spans="1:3" x14ac:dyDescent="0.45">
      <c r="A1805"/>
      <c r="B1805"/>
      <c r="C1805"/>
    </row>
    <row r="1806" spans="1:3" x14ac:dyDescent="0.45">
      <c r="A1806"/>
      <c r="B1806"/>
      <c r="C1806"/>
    </row>
    <row r="1807" spans="1:3" x14ac:dyDescent="0.45">
      <c r="A1807"/>
      <c r="B1807"/>
      <c r="C1807"/>
    </row>
    <row r="1808" spans="1:3" x14ac:dyDescent="0.45">
      <c r="A1808"/>
      <c r="B1808"/>
      <c r="C1808"/>
    </row>
    <row r="1809" spans="1:3" x14ac:dyDescent="0.45">
      <c r="A1809"/>
      <c r="B1809"/>
      <c r="C1809"/>
    </row>
    <row r="1810" spans="1:3" x14ac:dyDescent="0.45">
      <c r="A1810"/>
      <c r="B1810"/>
      <c r="C1810"/>
    </row>
    <row r="1811" spans="1:3" x14ac:dyDescent="0.45">
      <c r="A1811"/>
      <c r="B1811"/>
      <c r="C1811"/>
    </row>
    <row r="1812" spans="1:3" x14ac:dyDescent="0.45">
      <c r="A1812"/>
      <c r="B1812"/>
      <c r="C1812"/>
    </row>
    <row r="1813" spans="1:3" x14ac:dyDescent="0.45">
      <c r="A1813"/>
      <c r="B1813"/>
      <c r="C1813"/>
    </row>
    <row r="1814" spans="1:3" x14ac:dyDescent="0.45">
      <c r="A1814"/>
      <c r="B1814"/>
      <c r="C1814"/>
    </row>
    <row r="1815" spans="1:3" x14ac:dyDescent="0.45">
      <c r="A1815"/>
      <c r="B1815"/>
      <c r="C1815"/>
    </row>
    <row r="1816" spans="1:3" x14ac:dyDescent="0.45">
      <c r="A1816"/>
      <c r="B1816"/>
      <c r="C1816"/>
    </row>
    <row r="1817" spans="1:3" x14ac:dyDescent="0.45">
      <c r="A1817"/>
      <c r="B1817"/>
      <c r="C1817"/>
    </row>
    <row r="1818" spans="1:3" x14ac:dyDescent="0.45">
      <c r="A1818"/>
      <c r="B1818"/>
      <c r="C1818"/>
    </row>
    <row r="1819" spans="1:3" x14ac:dyDescent="0.45">
      <c r="A1819"/>
      <c r="B1819"/>
      <c r="C1819"/>
    </row>
    <row r="1820" spans="1:3" x14ac:dyDescent="0.45">
      <c r="A1820"/>
      <c r="B1820"/>
      <c r="C1820"/>
    </row>
    <row r="1821" spans="1:3" x14ac:dyDescent="0.45">
      <c r="A1821"/>
      <c r="B1821"/>
      <c r="C1821"/>
    </row>
    <row r="1822" spans="1:3" x14ac:dyDescent="0.45">
      <c r="A1822"/>
      <c r="B1822"/>
      <c r="C1822"/>
    </row>
    <row r="1823" spans="1:3" x14ac:dyDescent="0.45">
      <c r="A1823"/>
      <c r="B1823"/>
      <c r="C1823"/>
    </row>
    <row r="1824" spans="1:3" x14ac:dyDescent="0.45">
      <c r="A1824"/>
      <c r="B1824"/>
      <c r="C1824"/>
    </row>
    <row r="1825" spans="1:3" x14ac:dyDescent="0.45">
      <c r="A1825"/>
      <c r="B1825"/>
      <c r="C1825"/>
    </row>
    <row r="1826" spans="1:3" x14ac:dyDescent="0.45">
      <c r="A1826"/>
      <c r="B1826"/>
      <c r="C1826"/>
    </row>
    <row r="1827" spans="1:3" x14ac:dyDescent="0.45">
      <c r="A1827"/>
      <c r="B1827"/>
      <c r="C1827"/>
    </row>
    <row r="1828" spans="1:3" x14ac:dyDescent="0.45">
      <c r="A1828"/>
      <c r="B1828"/>
      <c r="C1828"/>
    </row>
    <row r="1829" spans="1:3" x14ac:dyDescent="0.45">
      <c r="A1829"/>
      <c r="B1829"/>
      <c r="C1829"/>
    </row>
    <row r="1830" spans="1:3" x14ac:dyDescent="0.45">
      <c r="A1830"/>
      <c r="B1830"/>
      <c r="C1830"/>
    </row>
    <row r="1831" spans="1:3" x14ac:dyDescent="0.45">
      <c r="A1831"/>
      <c r="B1831"/>
      <c r="C1831"/>
    </row>
    <row r="1832" spans="1:3" x14ac:dyDescent="0.45">
      <c r="A1832"/>
      <c r="B1832"/>
      <c r="C1832"/>
    </row>
    <row r="1833" spans="1:3" x14ac:dyDescent="0.45">
      <c r="A1833"/>
      <c r="B1833"/>
      <c r="C1833"/>
    </row>
    <row r="1834" spans="1:3" x14ac:dyDescent="0.45">
      <c r="A1834"/>
      <c r="B1834"/>
      <c r="C1834"/>
    </row>
    <row r="1835" spans="1:3" x14ac:dyDescent="0.45">
      <c r="A1835"/>
      <c r="B1835"/>
      <c r="C1835"/>
    </row>
    <row r="1836" spans="1:3" x14ac:dyDescent="0.45">
      <c r="A1836"/>
      <c r="B1836"/>
      <c r="C1836"/>
    </row>
    <row r="1837" spans="1:3" x14ac:dyDescent="0.45">
      <c r="A1837"/>
      <c r="B1837"/>
      <c r="C1837"/>
    </row>
    <row r="1838" spans="1:3" x14ac:dyDescent="0.45">
      <c r="A1838"/>
      <c r="B1838"/>
      <c r="C1838"/>
    </row>
    <row r="1839" spans="1:3" x14ac:dyDescent="0.45">
      <c r="A1839"/>
      <c r="B1839"/>
      <c r="C1839"/>
    </row>
    <row r="1840" spans="1:3" x14ac:dyDescent="0.45">
      <c r="A1840"/>
      <c r="B1840"/>
      <c r="C1840"/>
    </row>
    <row r="1841" spans="1:3" x14ac:dyDescent="0.45">
      <c r="A1841"/>
      <c r="B1841"/>
      <c r="C1841"/>
    </row>
    <row r="1842" spans="1:3" x14ac:dyDescent="0.45">
      <c r="A1842"/>
      <c r="B1842"/>
      <c r="C1842"/>
    </row>
    <row r="1843" spans="1:3" x14ac:dyDescent="0.45">
      <c r="A1843"/>
      <c r="B1843"/>
      <c r="C1843"/>
    </row>
    <row r="1844" spans="1:3" x14ac:dyDescent="0.45">
      <c r="A1844"/>
      <c r="B1844"/>
      <c r="C1844"/>
    </row>
    <row r="1845" spans="1:3" x14ac:dyDescent="0.45">
      <c r="A1845"/>
      <c r="B1845"/>
      <c r="C1845"/>
    </row>
    <row r="1846" spans="1:3" x14ac:dyDescent="0.45">
      <c r="A1846"/>
      <c r="B1846"/>
      <c r="C1846"/>
    </row>
    <row r="1847" spans="1:3" x14ac:dyDescent="0.45">
      <c r="A1847"/>
      <c r="B1847"/>
      <c r="C1847"/>
    </row>
    <row r="1848" spans="1:3" x14ac:dyDescent="0.45">
      <c r="A1848"/>
      <c r="B1848"/>
      <c r="C1848"/>
    </row>
    <row r="1849" spans="1:3" x14ac:dyDescent="0.45">
      <c r="A1849"/>
      <c r="B1849"/>
      <c r="C1849"/>
    </row>
    <row r="1850" spans="1:3" x14ac:dyDescent="0.45">
      <c r="A1850"/>
      <c r="B1850"/>
      <c r="C1850"/>
    </row>
    <row r="1851" spans="1:3" x14ac:dyDescent="0.45">
      <c r="A1851"/>
      <c r="B1851"/>
      <c r="C1851"/>
    </row>
    <row r="1852" spans="1:3" x14ac:dyDescent="0.45">
      <c r="A1852"/>
      <c r="B1852"/>
      <c r="C1852"/>
    </row>
    <row r="1853" spans="1:3" x14ac:dyDescent="0.45">
      <c r="A1853"/>
      <c r="B1853"/>
      <c r="C1853"/>
    </row>
    <row r="1854" spans="1:3" x14ac:dyDescent="0.45">
      <c r="A1854"/>
      <c r="B1854"/>
      <c r="C1854"/>
    </row>
    <row r="1855" spans="1:3" x14ac:dyDescent="0.45">
      <c r="A1855"/>
      <c r="B1855"/>
      <c r="C1855"/>
    </row>
    <row r="1856" spans="1:3" x14ac:dyDescent="0.45">
      <c r="A1856"/>
      <c r="B1856"/>
      <c r="C1856"/>
    </row>
    <row r="1857" spans="1:3" x14ac:dyDescent="0.45">
      <c r="A1857"/>
      <c r="B1857"/>
      <c r="C1857"/>
    </row>
    <row r="1858" spans="1:3" x14ac:dyDescent="0.45">
      <c r="A1858"/>
      <c r="B1858"/>
      <c r="C1858"/>
    </row>
    <row r="1859" spans="1:3" x14ac:dyDescent="0.45">
      <c r="A1859"/>
      <c r="B1859"/>
      <c r="C1859"/>
    </row>
    <row r="1860" spans="1:3" x14ac:dyDescent="0.45">
      <c r="A1860"/>
      <c r="B1860"/>
      <c r="C1860"/>
    </row>
    <row r="1861" spans="1:3" x14ac:dyDescent="0.45">
      <c r="A1861"/>
      <c r="B1861"/>
      <c r="C1861"/>
    </row>
    <row r="1862" spans="1:3" x14ac:dyDescent="0.45">
      <c r="A1862"/>
      <c r="B1862"/>
      <c r="C1862"/>
    </row>
    <row r="1863" spans="1:3" x14ac:dyDescent="0.45">
      <c r="A1863"/>
      <c r="B1863"/>
      <c r="C1863"/>
    </row>
    <row r="1864" spans="1:3" x14ac:dyDescent="0.45">
      <c r="A1864"/>
      <c r="B1864"/>
      <c r="C1864"/>
    </row>
    <row r="1865" spans="1:3" x14ac:dyDescent="0.45">
      <c r="A1865"/>
      <c r="B1865"/>
      <c r="C1865"/>
    </row>
    <row r="1866" spans="1:3" x14ac:dyDescent="0.45">
      <c r="A1866"/>
      <c r="B1866"/>
      <c r="C1866"/>
    </row>
    <row r="1867" spans="1:3" x14ac:dyDescent="0.45">
      <c r="A1867"/>
      <c r="B1867"/>
      <c r="C1867"/>
    </row>
    <row r="1868" spans="1:3" x14ac:dyDescent="0.45">
      <c r="A1868"/>
      <c r="B1868"/>
      <c r="C1868"/>
    </row>
    <row r="1869" spans="1:3" x14ac:dyDescent="0.45">
      <c r="A1869"/>
      <c r="B1869"/>
      <c r="C1869"/>
    </row>
    <row r="1870" spans="1:3" x14ac:dyDescent="0.45">
      <c r="A1870"/>
      <c r="B1870"/>
      <c r="C1870"/>
    </row>
    <row r="1871" spans="1:3" x14ac:dyDescent="0.45">
      <c r="A1871"/>
      <c r="B1871"/>
      <c r="C1871"/>
    </row>
    <row r="1872" spans="1:3" x14ac:dyDescent="0.45">
      <c r="A1872"/>
      <c r="B1872"/>
      <c r="C1872"/>
    </row>
    <row r="1873" spans="1:3" x14ac:dyDescent="0.45">
      <c r="A1873"/>
      <c r="B1873"/>
      <c r="C1873"/>
    </row>
    <row r="1874" spans="1:3" x14ac:dyDescent="0.45">
      <c r="A1874"/>
      <c r="B1874"/>
      <c r="C1874"/>
    </row>
    <row r="1875" spans="1:3" x14ac:dyDescent="0.45">
      <c r="A1875"/>
      <c r="B1875"/>
      <c r="C1875"/>
    </row>
    <row r="1876" spans="1:3" x14ac:dyDescent="0.45">
      <c r="A1876"/>
      <c r="B1876"/>
      <c r="C1876"/>
    </row>
    <row r="1877" spans="1:3" x14ac:dyDescent="0.45">
      <c r="A1877"/>
      <c r="B1877"/>
      <c r="C1877"/>
    </row>
    <row r="1878" spans="1:3" x14ac:dyDescent="0.45">
      <c r="A1878"/>
      <c r="B1878"/>
      <c r="C1878"/>
    </row>
    <row r="1879" spans="1:3" x14ac:dyDescent="0.45">
      <c r="A1879"/>
      <c r="B1879"/>
      <c r="C1879"/>
    </row>
    <row r="1880" spans="1:3" x14ac:dyDescent="0.45">
      <c r="A1880"/>
      <c r="B1880"/>
      <c r="C1880"/>
    </row>
    <row r="1881" spans="1:3" x14ac:dyDescent="0.45">
      <c r="A1881"/>
      <c r="B1881"/>
      <c r="C1881"/>
    </row>
    <row r="1882" spans="1:3" x14ac:dyDescent="0.45">
      <c r="A1882"/>
      <c r="B1882"/>
      <c r="C1882"/>
    </row>
    <row r="1883" spans="1:3" x14ac:dyDescent="0.45">
      <c r="A1883"/>
      <c r="B1883"/>
      <c r="C1883"/>
    </row>
    <row r="1884" spans="1:3" x14ac:dyDescent="0.45">
      <c r="A1884"/>
      <c r="B1884"/>
      <c r="C1884"/>
    </row>
    <row r="1885" spans="1:3" x14ac:dyDescent="0.45">
      <c r="A1885"/>
      <c r="B1885"/>
      <c r="C1885"/>
    </row>
    <row r="1886" spans="1:3" x14ac:dyDescent="0.45">
      <c r="A1886"/>
      <c r="B1886"/>
      <c r="C1886"/>
    </row>
    <row r="1887" spans="1:3" x14ac:dyDescent="0.45">
      <c r="A1887"/>
      <c r="B1887"/>
      <c r="C1887"/>
    </row>
    <row r="1888" spans="1:3" x14ac:dyDescent="0.45">
      <c r="A1888"/>
      <c r="B1888"/>
      <c r="C1888"/>
    </row>
    <row r="1889" spans="1:3" x14ac:dyDescent="0.45">
      <c r="A1889"/>
      <c r="B1889"/>
      <c r="C1889"/>
    </row>
    <row r="1890" spans="1:3" x14ac:dyDescent="0.45">
      <c r="A1890"/>
      <c r="B1890"/>
      <c r="C1890"/>
    </row>
    <row r="1891" spans="1:3" x14ac:dyDescent="0.45">
      <c r="A1891"/>
      <c r="B1891"/>
      <c r="C1891"/>
    </row>
    <row r="1892" spans="1:3" x14ac:dyDescent="0.45">
      <c r="A1892"/>
      <c r="B1892"/>
      <c r="C1892"/>
    </row>
    <row r="1893" spans="1:3" x14ac:dyDescent="0.45">
      <c r="A1893"/>
      <c r="B1893"/>
      <c r="C1893"/>
    </row>
    <row r="1894" spans="1:3" x14ac:dyDescent="0.45">
      <c r="A1894"/>
      <c r="B1894"/>
      <c r="C1894"/>
    </row>
    <row r="1895" spans="1:3" x14ac:dyDescent="0.45">
      <c r="A1895"/>
      <c r="B1895"/>
      <c r="C1895"/>
    </row>
    <row r="1896" spans="1:3" x14ac:dyDescent="0.45">
      <c r="A1896"/>
      <c r="B1896"/>
      <c r="C1896"/>
    </row>
    <row r="1897" spans="1:3" x14ac:dyDescent="0.45">
      <c r="A1897"/>
      <c r="B1897"/>
      <c r="C1897"/>
    </row>
    <row r="1898" spans="1:3" x14ac:dyDescent="0.45">
      <c r="A1898"/>
      <c r="B1898"/>
      <c r="C1898"/>
    </row>
    <row r="1899" spans="1:3" x14ac:dyDescent="0.45">
      <c r="A1899"/>
      <c r="B1899"/>
      <c r="C1899"/>
    </row>
    <row r="1900" spans="1:3" x14ac:dyDescent="0.45">
      <c r="A1900"/>
      <c r="B1900"/>
      <c r="C1900"/>
    </row>
    <row r="1901" spans="1:3" x14ac:dyDescent="0.45">
      <c r="A1901"/>
      <c r="B1901"/>
      <c r="C1901"/>
    </row>
    <row r="1902" spans="1:3" x14ac:dyDescent="0.45">
      <c r="A1902"/>
      <c r="B1902"/>
      <c r="C1902"/>
    </row>
    <row r="1903" spans="1:3" x14ac:dyDescent="0.45">
      <c r="A1903"/>
      <c r="B1903"/>
      <c r="C1903"/>
    </row>
    <row r="1904" spans="1:3" x14ac:dyDescent="0.45">
      <c r="A1904"/>
      <c r="B1904"/>
      <c r="C1904"/>
    </row>
    <row r="1905" spans="1:3" x14ac:dyDescent="0.45">
      <c r="A1905"/>
      <c r="B1905"/>
      <c r="C1905"/>
    </row>
    <row r="1906" spans="1:3" x14ac:dyDescent="0.45">
      <c r="A1906"/>
      <c r="B1906"/>
      <c r="C1906"/>
    </row>
    <row r="1907" spans="1:3" x14ac:dyDescent="0.45">
      <c r="A1907"/>
      <c r="B1907"/>
      <c r="C1907"/>
    </row>
    <row r="1908" spans="1:3" x14ac:dyDescent="0.45">
      <c r="A1908"/>
      <c r="B1908"/>
      <c r="C1908"/>
    </row>
    <row r="1909" spans="1:3" x14ac:dyDescent="0.45">
      <c r="A1909"/>
      <c r="B1909"/>
      <c r="C1909"/>
    </row>
    <row r="1910" spans="1:3" x14ac:dyDescent="0.45">
      <c r="A1910"/>
      <c r="B1910"/>
      <c r="C1910"/>
    </row>
    <row r="1911" spans="1:3" x14ac:dyDescent="0.45">
      <c r="A1911"/>
      <c r="B1911"/>
      <c r="C1911"/>
    </row>
    <row r="1912" spans="1:3" x14ac:dyDescent="0.45">
      <c r="A1912"/>
      <c r="B1912"/>
      <c r="C1912"/>
    </row>
    <row r="1913" spans="1:3" x14ac:dyDescent="0.45">
      <c r="A1913"/>
      <c r="B1913"/>
      <c r="C1913"/>
    </row>
    <row r="1914" spans="1:3" x14ac:dyDescent="0.45">
      <c r="A1914"/>
      <c r="B1914"/>
      <c r="C1914"/>
    </row>
    <row r="1915" spans="1:3" x14ac:dyDescent="0.45">
      <c r="A1915"/>
      <c r="B1915"/>
      <c r="C1915"/>
    </row>
    <row r="1916" spans="1:3" x14ac:dyDescent="0.45">
      <c r="A1916"/>
      <c r="B1916"/>
      <c r="C1916"/>
    </row>
    <row r="1917" spans="1:3" x14ac:dyDescent="0.45">
      <c r="A1917"/>
      <c r="B1917"/>
      <c r="C1917"/>
    </row>
    <row r="1918" spans="1:3" x14ac:dyDescent="0.45">
      <c r="A1918"/>
      <c r="B1918"/>
      <c r="C1918"/>
    </row>
    <row r="1919" spans="1:3" x14ac:dyDescent="0.45">
      <c r="A1919"/>
      <c r="B1919"/>
      <c r="C1919"/>
    </row>
    <row r="1920" spans="1:3" x14ac:dyDescent="0.45">
      <c r="A1920"/>
      <c r="B1920"/>
      <c r="C1920"/>
    </row>
    <row r="1921" spans="1:3" x14ac:dyDescent="0.45">
      <c r="A1921"/>
      <c r="B1921"/>
      <c r="C1921"/>
    </row>
    <row r="1922" spans="1:3" x14ac:dyDescent="0.45">
      <c r="A1922"/>
      <c r="B1922"/>
      <c r="C1922"/>
    </row>
    <row r="1923" spans="1:3" x14ac:dyDescent="0.45">
      <c r="A1923"/>
      <c r="B1923"/>
      <c r="C1923"/>
    </row>
    <row r="1924" spans="1:3" x14ac:dyDescent="0.45">
      <c r="A1924"/>
      <c r="B1924"/>
      <c r="C1924"/>
    </row>
    <row r="1925" spans="1:3" x14ac:dyDescent="0.45">
      <c r="A1925"/>
      <c r="B1925"/>
      <c r="C1925"/>
    </row>
    <row r="1926" spans="1:3" x14ac:dyDescent="0.45">
      <c r="A1926"/>
      <c r="B1926"/>
      <c r="C1926"/>
    </row>
    <row r="1927" spans="1:3" x14ac:dyDescent="0.45">
      <c r="A1927"/>
      <c r="B1927"/>
      <c r="C1927"/>
    </row>
    <row r="1928" spans="1:3" x14ac:dyDescent="0.45">
      <c r="A1928"/>
      <c r="B1928"/>
      <c r="C1928"/>
    </row>
    <row r="1929" spans="1:3" x14ac:dyDescent="0.45">
      <c r="A1929"/>
      <c r="B1929"/>
      <c r="C1929"/>
    </row>
    <row r="1930" spans="1:3" x14ac:dyDescent="0.45">
      <c r="A1930"/>
      <c r="B1930"/>
      <c r="C1930"/>
    </row>
    <row r="1931" spans="1:3" x14ac:dyDescent="0.45">
      <c r="A1931"/>
      <c r="B1931"/>
      <c r="C1931"/>
    </row>
    <row r="1932" spans="1:3" x14ac:dyDescent="0.45">
      <c r="A1932"/>
      <c r="B1932"/>
      <c r="C1932"/>
    </row>
    <row r="1933" spans="1:3" x14ac:dyDescent="0.45">
      <c r="A1933"/>
      <c r="B1933"/>
      <c r="C1933"/>
    </row>
    <row r="1934" spans="1:3" x14ac:dyDescent="0.45">
      <c r="A1934"/>
      <c r="B1934"/>
      <c r="C1934"/>
    </row>
    <row r="1935" spans="1:3" x14ac:dyDescent="0.45">
      <c r="A1935"/>
      <c r="B1935"/>
      <c r="C1935"/>
    </row>
    <row r="1936" spans="1:3" x14ac:dyDescent="0.45">
      <c r="A1936"/>
      <c r="B1936"/>
      <c r="C1936"/>
    </row>
    <row r="1937" spans="1:3" x14ac:dyDescent="0.45">
      <c r="A1937"/>
      <c r="B1937"/>
      <c r="C1937"/>
    </row>
    <row r="1938" spans="1:3" x14ac:dyDescent="0.45">
      <c r="A1938"/>
      <c r="B1938"/>
      <c r="C1938"/>
    </row>
    <row r="1939" spans="1:3" x14ac:dyDescent="0.45">
      <c r="A1939"/>
      <c r="B1939"/>
      <c r="C1939"/>
    </row>
    <row r="1940" spans="1:3" x14ac:dyDescent="0.45">
      <c r="A1940"/>
      <c r="B1940"/>
      <c r="C1940"/>
    </row>
    <row r="1941" spans="1:3" x14ac:dyDescent="0.45">
      <c r="A1941"/>
      <c r="B1941"/>
      <c r="C1941"/>
    </row>
    <row r="1942" spans="1:3" x14ac:dyDescent="0.45">
      <c r="A1942"/>
      <c r="B1942"/>
      <c r="C1942"/>
    </row>
    <row r="1943" spans="1:3" x14ac:dyDescent="0.45">
      <c r="A1943"/>
      <c r="B1943"/>
      <c r="C1943"/>
    </row>
    <row r="1944" spans="1:3" x14ac:dyDescent="0.45">
      <c r="A1944"/>
      <c r="B1944"/>
      <c r="C1944"/>
    </row>
    <row r="1945" spans="1:3" x14ac:dyDescent="0.45">
      <c r="A1945"/>
      <c r="B1945"/>
      <c r="C1945"/>
    </row>
    <row r="1946" spans="1:3" x14ac:dyDescent="0.45">
      <c r="A1946"/>
      <c r="B1946"/>
      <c r="C1946"/>
    </row>
    <row r="1947" spans="1:3" x14ac:dyDescent="0.45">
      <c r="A1947"/>
      <c r="B1947"/>
      <c r="C1947"/>
    </row>
    <row r="1948" spans="1:3" x14ac:dyDescent="0.45">
      <c r="A1948"/>
      <c r="B1948"/>
      <c r="C1948"/>
    </row>
    <row r="1949" spans="1:3" x14ac:dyDescent="0.45">
      <c r="A1949"/>
      <c r="B1949"/>
      <c r="C1949"/>
    </row>
    <row r="1950" spans="1:3" x14ac:dyDescent="0.45">
      <c r="A1950"/>
      <c r="B1950"/>
      <c r="C1950"/>
    </row>
    <row r="1951" spans="1:3" x14ac:dyDescent="0.45">
      <c r="A1951"/>
      <c r="B1951"/>
      <c r="C1951"/>
    </row>
    <row r="1952" spans="1:3" x14ac:dyDescent="0.45">
      <c r="A1952"/>
      <c r="B1952"/>
      <c r="C1952"/>
    </row>
    <row r="1953" spans="1:3" x14ac:dyDescent="0.45">
      <c r="A1953"/>
      <c r="B1953"/>
      <c r="C1953"/>
    </row>
    <row r="1954" spans="1:3" x14ac:dyDescent="0.45">
      <c r="A1954"/>
      <c r="B1954"/>
      <c r="C1954"/>
    </row>
    <row r="1955" spans="1:3" x14ac:dyDescent="0.45">
      <c r="A1955"/>
      <c r="B1955"/>
      <c r="C1955"/>
    </row>
    <row r="1956" spans="1:3" x14ac:dyDescent="0.45">
      <c r="A1956"/>
      <c r="B1956"/>
      <c r="C1956"/>
    </row>
    <row r="1957" spans="1:3" x14ac:dyDescent="0.45">
      <c r="A1957"/>
      <c r="B1957"/>
      <c r="C1957"/>
    </row>
    <row r="1958" spans="1:3" x14ac:dyDescent="0.45">
      <c r="A1958"/>
      <c r="B1958"/>
      <c r="C1958"/>
    </row>
    <row r="1959" spans="1:3" x14ac:dyDescent="0.45">
      <c r="A1959"/>
      <c r="B1959"/>
      <c r="C1959"/>
    </row>
    <row r="1960" spans="1:3" x14ac:dyDescent="0.45">
      <c r="A1960"/>
      <c r="B1960"/>
      <c r="C1960"/>
    </row>
    <row r="1961" spans="1:3" x14ac:dyDescent="0.45">
      <c r="A1961"/>
      <c r="B1961"/>
      <c r="C1961"/>
    </row>
    <row r="1962" spans="1:3" x14ac:dyDescent="0.45">
      <c r="A1962"/>
      <c r="B1962"/>
      <c r="C1962"/>
    </row>
    <row r="1963" spans="1:3" x14ac:dyDescent="0.45">
      <c r="A1963"/>
      <c r="B1963"/>
      <c r="C1963"/>
    </row>
    <row r="1964" spans="1:3" x14ac:dyDescent="0.45">
      <c r="A1964"/>
      <c r="B1964"/>
      <c r="C1964"/>
    </row>
    <row r="1965" spans="1:3" x14ac:dyDescent="0.45">
      <c r="A1965"/>
      <c r="B1965"/>
      <c r="C1965"/>
    </row>
    <row r="1966" spans="1:3" x14ac:dyDescent="0.45">
      <c r="A1966"/>
      <c r="B1966"/>
      <c r="C1966"/>
    </row>
    <row r="1967" spans="1:3" x14ac:dyDescent="0.45">
      <c r="A1967"/>
      <c r="B1967"/>
      <c r="C1967"/>
    </row>
    <row r="1968" spans="1:3" x14ac:dyDescent="0.45">
      <c r="A1968"/>
      <c r="B1968"/>
      <c r="C1968"/>
    </row>
    <row r="1969" spans="1:3" x14ac:dyDescent="0.45">
      <c r="A1969"/>
      <c r="B1969"/>
      <c r="C1969"/>
    </row>
    <row r="1970" spans="1:3" x14ac:dyDescent="0.45">
      <c r="A1970"/>
      <c r="B1970"/>
      <c r="C1970"/>
    </row>
    <row r="1971" spans="1:3" x14ac:dyDescent="0.45">
      <c r="A1971"/>
      <c r="B1971"/>
      <c r="C1971"/>
    </row>
    <row r="1972" spans="1:3" x14ac:dyDescent="0.45">
      <c r="A1972"/>
      <c r="B1972"/>
      <c r="C1972"/>
    </row>
    <row r="1973" spans="1:3" x14ac:dyDescent="0.45">
      <c r="A1973"/>
      <c r="B1973"/>
      <c r="C1973"/>
    </row>
    <row r="1974" spans="1:3" x14ac:dyDescent="0.45">
      <c r="A1974"/>
      <c r="B1974"/>
      <c r="C1974"/>
    </row>
    <row r="1975" spans="1:3" x14ac:dyDescent="0.45">
      <c r="A1975"/>
      <c r="B1975"/>
      <c r="C1975"/>
    </row>
    <row r="1976" spans="1:3" x14ac:dyDescent="0.45">
      <c r="A1976"/>
      <c r="B1976"/>
      <c r="C1976"/>
    </row>
    <row r="1977" spans="1:3" x14ac:dyDescent="0.45">
      <c r="A1977"/>
      <c r="B1977"/>
      <c r="C1977"/>
    </row>
    <row r="1978" spans="1:3" x14ac:dyDescent="0.45">
      <c r="A1978"/>
      <c r="B1978"/>
      <c r="C1978"/>
    </row>
    <row r="1979" spans="1:3" x14ac:dyDescent="0.45">
      <c r="A1979"/>
      <c r="B1979"/>
      <c r="C1979"/>
    </row>
    <row r="1980" spans="1:3" x14ac:dyDescent="0.45">
      <c r="A1980"/>
      <c r="B1980"/>
      <c r="C1980"/>
    </row>
    <row r="1981" spans="1:3" x14ac:dyDescent="0.45">
      <c r="A1981"/>
      <c r="B1981"/>
      <c r="C1981"/>
    </row>
    <row r="1982" spans="1:3" x14ac:dyDescent="0.45">
      <c r="A1982"/>
      <c r="B1982"/>
      <c r="C1982"/>
    </row>
    <row r="1983" spans="1:3" x14ac:dyDescent="0.45">
      <c r="A1983"/>
      <c r="B1983"/>
      <c r="C1983"/>
    </row>
    <row r="1984" spans="1:3" x14ac:dyDescent="0.45">
      <c r="A1984"/>
      <c r="B1984"/>
      <c r="C1984"/>
    </row>
    <row r="1985" spans="1:3" x14ac:dyDescent="0.45">
      <c r="A1985"/>
      <c r="B1985"/>
      <c r="C1985"/>
    </row>
    <row r="1986" spans="1:3" x14ac:dyDescent="0.45">
      <c r="A1986"/>
      <c r="B1986"/>
      <c r="C1986"/>
    </row>
    <row r="1987" spans="1:3" x14ac:dyDescent="0.45">
      <c r="A1987"/>
      <c r="B1987"/>
      <c r="C1987"/>
    </row>
    <row r="1988" spans="1:3" x14ac:dyDescent="0.45">
      <c r="A1988"/>
      <c r="B1988"/>
      <c r="C1988"/>
    </row>
    <row r="1989" spans="1:3" x14ac:dyDescent="0.45">
      <c r="A1989"/>
      <c r="B1989"/>
      <c r="C1989"/>
    </row>
    <row r="1990" spans="1:3" x14ac:dyDescent="0.45">
      <c r="A1990"/>
      <c r="B1990"/>
      <c r="C1990"/>
    </row>
    <row r="1991" spans="1:3" x14ac:dyDescent="0.45">
      <c r="A1991"/>
      <c r="B1991"/>
      <c r="C1991"/>
    </row>
    <row r="1992" spans="1:3" x14ac:dyDescent="0.45">
      <c r="A1992"/>
      <c r="B1992"/>
      <c r="C1992"/>
    </row>
    <row r="1993" spans="1:3" x14ac:dyDescent="0.45">
      <c r="A1993"/>
      <c r="B1993"/>
      <c r="C1993"/>
    </row>
    <row r="1994" spans="1:3" x14ac:dyDescent="0.45">
      <c r="A1994"/>
      <c r="B1994"/>
      <c r="C1994"/>
    </row>
    <row r="1995" spans="1:3" x14ac:dyDescent="0.45">
      <c r="A1995"/>
      <c r="B1995"/>
      <c r="C1995"/>
    </row>
    <row r="1996" spans="1:3" x14ac:dyDescent="0.45">
      <c r="A1996"/>
      <c r="B1996"/>
      <c r="C1996"/>
    </row>
    <row r="1997" spans="1:3" x14ac:dyDescent="0.45">
      <c r="A1997"/>
      <c r="B1997"/>
      <c r="C1997"/>
    </row>
    <row r="1998" spans="1:3" x14ac:dyDescent="0.45">
      <c r="A1998"/>
      <c r="B1998"/>
      <c r="C1998"/>
    </row>
    <row r="1999" spans="1:3" x14ac:dyDescent="0.45">
      <c r="A1999"/>
      <c r="B1999"/>
      <c r="C1999"/>
    </row>
    <row r="2000" spans="1:3" x14ac:dyDescent="0.45">
      <c r="A2000"/>
      <c r="B2000"/>
      <c r="C2000"/>
    </row>
    <row r="2001" spans="1:3" x14ac:dyDescent="0.45">
      <c r="A2001"/>
      <c r="B2001"/>
      <c r="C2001"/>
    </row>
    <row r="2002" spans="1:3" x14ac:dyDescent="0.45">
      <c r="A2002"/>
      <c r="B2002"/>
      <c r="C2002"/>
    </row>
    <row r="2003" spans="1:3" x14ac:dyDescent="0.45">
      <c r="A2003"/>
      <c r="B2003"/>
      <c r="C2003"/>
    </row>
    <row r="2004" spans="1:3" x14ac:dyDescent="0.45">
      <c r="A2004"/>
      <c r="B2004"/>
      <c r="C2004"/>
    </row>
    <row r="2005" spans="1:3" x14ac:dyDescent="0.45">
      <c r="A2005"/>
      <c r="B2005"/>
      <c r="C2005"/>
    </row>
    <row r="2006" spans="1:3" x14ac:dyDescent="0.45">
      <c r="A2006"/>
      <c r="B2006"/>
      <c r="C2006"/>
    </row>
    <row r="2007" spans="1:3" x14ac:dyDescent="0.45">
      <c r="A2007"/>
      <c r="B2007"/>
      <c r="C2007"/>
    </row>
    <row r="2008" spans="1:3" x14ac:dyDescent="0.45">
      <c r="A2008"/>
      <c r="B2008"/>
      <c r="C2008"/>
    </row>
    <row r="2009" spans="1:3" x14ac:dyDescent="0.45">
      <c r="A2009"/>
      <c r="B2009"/>
      <c r="C2009"/>
    </row>
    <row r="2010" spans="1:3" x14ac:dyDescent="0.45">
      <c r="A2010"/>
      <c r="B2010"/>
      <c r="C2010"/>
    </row>
    <row r="2011" spans="1:3" x14ac:dyDescent="0.45">
      <c r="A2011"/>
      <c r="B2011"/>
      <c r="C2011"/>
    </row>
    <row r="2012" spans="1:3" x14ac:dyDescent="0.45">
      <c r="A2012"/>
      <c r="B2012"/>
      <c r="C2012"/>
    </row>
    <row r="2013" spans="1:3" x14ac:dyDescent="0.45">
      <c r="A2013"/>
      <c r="B2013"/>
      <c r="C2013"/>
    </row>
    <row r="2014" spans="1:3" x14ac:dyDescent="0.45">
      <c r="A2014"/>
      <c r="B2014"/>
      <c r="C2014"/>
    </row>
    <row r="2015" spans="1:3" x14ac:dyDescent="0.45">
      <c r="A2015"/>
      <c r="B2015"/>
      <c r="C2015"/>
    </row>
    <row r="2016" spans="1:3" x14ac:dyDescent="0.45">
      <c r="A2016"/>
      <c r="B2016"/>
      <c r="C2016"/>
    </row>
    <row r="2017" spans="1:3" x14ac:dyDescent="0.45">
      <c r="A2017"/>
      <c r="B2017"/>
      <c r="C2017"/>
    </row>
    <row r="2018" spans="1:3" x14ac:dyDescent="0.45">
      <c r="A2018"/>
      <c r="B2018"/>
      <c r="C2018"/>
    </row>
    <row r="2019" spans="1:3" x14ac:dyDescent="0.45">
      <c r="A2019"/>
      <c r="B2019"/>
      <c r="C2019"/>
    </row>
    <row r="2020" spans="1:3" x14ac:dyDescent="0.45">
      <c r="A2020"/>
      <c r="B2020"/>
      <c r="C2020"/>
    </row>
    <row r="2021" spans="1:3" x14ac:dyDescent="0.45">
      <c r="A2021"/>
      <c r="B2021"/>
      <c r="C2021"/>
    </row>
    <row r="2022" spans="1:3" x14ac:dyDescent="0.45">
      <c r="A2022"/>
      <c r="B2022"/>
      <c r="C2022"/>
    </row>
    <row r="2023" spans="1:3" x14ac:dyDescent="0.45">
      <c r="A2023"/>
      <c r="B2023"/>
      <c r="C2023"/>
    </row>
    <row r="2024" spans="1:3" x14ac:dyDescent="0.45">
      <c r="A2024"/>
      <c r="B2024"/>
      <c r="C2024"/>
    </row>
    <row r="2025" spans="1:3" x14ac:dyDescent="0.45">
      <c r="A2025"/>
      <c r="B2025"/>
      <c r="C2025"/>
    </row>
    <row r="2026" spans="1:3" x14ac:dyDescent="0.45">
      <c r="A2026"/>
      <c r="B2026"/>
      <c r="C2026"/>
    </row>
    <row r="2027" spans="1:3" x14ac:dyDescent="0.45">
      <c r="A2027"/>
      <c r="B2027"/>
      <c r="C2027"/>
    </row>
    <row r="2028" spans="1:3" x14ac:dyDescent="0.45">
      <c r="A2028"/>
      <c r="B2028"/>
      <c r="C2028"/>
    </row>
    <row r="2029" spans="1:3" x14ac:dyDescent="0.45">
      <c r="A2029"/>
      <c r="B2029"/>
      <c r="C2029"/>
    </row>
    <row r="2030" spans="1:3" x14ac:dyDescent="0.45">
      <c r="A2030"/>
      <c r="B2030"/>
      <c r="C2030"/>
    </row>
    <row r="2031" spans="1:3" x14ac:dyDescent="0.45">
      <c r="A2031"/>
      <c r="B2031"/>
      <c r="C2031"/>
    </row>
    <row r="2032" spans="1:3" x14ac:dyDescent="0.45">
      <c r="A2032"/>
      <c r="B2032"/>
      <c r="C2032"/>
    </row>
    <row r="2033" spans="1:3" x14ac:dyDescent="0.45">
      <c r="A2033"/>
      <c r="B2033"/>
      <c r="C2033"/>
    </row>
    <row r="2034" spans="1:3" x14ac:dyDescent="0.45">
      <c r="A2034"/>
      <c r="B2034"/>
      <c r="C2034"/>
    </row>
    <row r="2035" spans="1:3" x14ac:dyDescent="0.45">
      <c r="A2035"/>
      <c r="B2035"/>
      <c r="C2035"/>
    </row>
    <row r="2036" spans="1:3" x14ac:dyDescent="0.45">
      <c r="A2036"/>
      <c r="B2036"/>
      <c r="C2036"/>
    </row>
    <row r="2037" spans="1:3" x14ac:dyDescent="0.45">
      <c r="A2037"/>
      <c r="B2037"/>
      <c r="C2037"/>
    </row>
    <row r="2038" spans="1:3" x14ac:dyDescent="0.45">
      <c r="A2038"/>
      <c r="B2038"/>
      <c r="C2038"/>
    </row>
    <row r="2039" spans="1:3" x14ac:dyDescent="0.45">
      <c r="A2039"/>
      <c r="B2039"/>
      <c r="C2039"/>
    </row>
    <row r="2040" spans="1:3" x14ac:dyDescent="0.45">
      <c r="A2040"/>
      <c r="B2040"/>
      <c r="C2040"/>
    </row>
    <row r="2041" spans="1:3" x14ac:dyDescent="0.45">
      <c r="A2041"/>
      <c r="B2041"/>
      <c r="C2041"/>
    </row>
    <row r="2042" spans="1:3" x14ac:dyDescent="0.45">
      <c r="A2042"/>
      <c r="B2042"/>
      <c r="C2042"/>
    </row>
    <row r="2043" spans="1:3" x14ac:dyDescent="0.45">
      <c r="A2043"/>
      <c r="B2043"/>
      <c r="C2043"/>
    </row>
    <row r="2044" spans="1:3" x14ac:dyDescent="0.45">
      <c r="A2044"/>
      <c r="B2044"/>
      <c r="C2044"/>
    </row>
    <row r="2045" spans="1:3" x14ac:dyDescent="0.45">
      <c r="A2045"/>
      <c r="B2045"/>
      <c r="C2045"/>
    </row>
    <row r="2046" spans="1:3" x14ac:dyDescent="0.45">
      <c r="A2046"/>
      <c r="B2046"/>
      <c r="C2046"/>
    </row>
    <row r="2047" spans="1:3" x14ac:dyDescent="0.45">
      <c r="A2047"/>
      <c r="B2047"/>
      <c r="C2047"/>
    </row>
    <row r="2048" spans="1:3" x14ac:dyDescent="0.45">
      <c r="A2048"/>
      <c r="B2048"/>
      <c r="C2048"/>
    </row>
    <row r="2049" spans="1:3" x14ac:dyDescent="0.45">
      <c r="A2049"/>
      <c r="B2049"/>
      <c r="C2049"/>
    </row>
    <row r="2050" spans="1:3" x14ac:dyDescent="0.45">
      <c r="A2050"/>
      <c r="B2050"/>
      <c r="C2050"/>
    </row>
    <row r="2051" spans="1:3" x14ac:dyDescent="0.45">
      <c r="A2051"/>
      <c r="B2051"/>
      <c r="C2051"/>
    </row>
    <row r="2052" spans="1:3" x14ac:dyDescent="0.45">
      <c r="A2052"/>
      <c r="B2052"/>
      <c r="C2052"/>
    </row>
    <row r="2053" spans="1:3" x14ac:dyDescent="0.45">
      <c r="A2053"/>
      <c r="B2053"/>
      <c r="C2053"/>
    </row>
    <row r="2054" spans="1:3" x14ac:dyDescent="0.45">
      <c r="A2054"/>
      <c r="B2054"/>
      <c r="C2054"/>
    </row>
    <row r="2055" spans="1:3" x14ac:dyDescent="0.45">
      <c r="A2055"/>
      <c r="B2055"/>
      <c r="C2055"/>
    </row>
    <row r="2056" spans="1:3" x14ac:dyDescent="0.45">
      <c r="A2056"/>
      <c r="B2056"/>
      <c r="C2056"/>
    </row>
    <row r="2057" spans="1:3" x14ac:dyDescent="0.45">
      <c r="A2057"/>
      <c r="B2057"/>
      <c r="C2057"/>
    </row>
    <row r="2058" spans="1:3" x14ac:dyDescent="0.45">
      <c r="A2058"/>
      <c r="B2058"/>
      <c r="C2058"/>
    </row>
    <row r="2059" spans="1:3" x14ac:dyDescent="0.45">
      <c r="A2059"/>
      <c r="B2059"/>
      <c r="C2059"/>
    </row>
    <row r="2060" spans="1:3" x14ac:dyDescent="0.45">
      <c r="A2060"/>
      <c r="B2060"/>
      <c r="C2060"/>
    </row>
    <row r="2061" spans="1:3" x14ac:dyDescent="0.45">
      <c r="A2061"/>
      <c r="B2061"/>
      <c r="C2061"/>
    </row>
    <row r="2062" spans="1:3" x14ac:dyDescent="0.45">
      <c r="A2062"/>
      <c r="B2062"/>
      <c r="C2062"/>
    </row>
    <row r="2063" spans="1:3" x14ac:dyDescent="0.45">
      <c r="A2063"/>
      <c r="B2063"/>
      <c r="C2063"/>
    </row>
    <row r="2064" spans="1:3" x14ac:dyDescent="0.45">
      <c r="A2064"/>
      <c r="B2064"/>
      <c r="C2064"/>
    </row>
    <row r="2065" spans="1:3" x14ac:dyDescent="0.45">
      <c r="A2065"/>
      <c r="B2065"/>
      <c r="C2065"/>
    </row>
    <row r="2066" spans="1:3" x14ac:dyDescent="0.45">
      <c r="A2066"/>
      <c r="B2066"/>
      <c r="C2066"/>
    </row>
    <row r="2067" spans="1:3" x14ac:dyDescent="0.45">
      <c r="A2067"/>
      <c r="B2067"/>
      <c r="C2067"/>
    </row>
    <row r="2068" spans="1:3" x14ac:dyDescent="0.45">
      <c r="A2068"/>
      <c r="B2068"/>
      <c r="C2068"/>
    </row>
    <row r="2069" spans="1:3" x14ac:dyDescent="0.45">
      <c r="A2069"/>
      <c r="B2069"/>
      <c r="C2069"/>
    </row>
    <row r="2070" spans="1:3" x14ac:dyDescent="0.45">
      <c r="A2070"/>
      <c r="B2070"/>
      <c r="C2070"/>
    </row>
    <row r="2071" spans="1:3" x14ac:dyDescent="0.45">
      <c r="A2071"/>
      <c r="B2071"/>
      <c r="C2071"/>
    </row>
    <row r="2072" spans="1:3" x14ac:dyDescent="0.45">
      <c r="A2072"/>
      <c r="B2072"/>
      <c r="C2072"/>
    </row>
    <row r="2073" spans="1:3" x14ac:dyDescent="0.45">
      <c r="A2073"/>
      <c r="B2073"/>
      <c r="C2073"/>
    </row>
    <row r="2074" spans="1:3" x14ac:dyDescent="0.45">
      <c r="A2074"/>
      <c r="B2074"/>
      <c r="C2074"/>
    </row>
    <row r="2075" spans="1:3" x14ac:dyDescent="0.45">
      <c r="A2075"/>
      <c r="B2075"/>
      <c r="C2075"/>
    </row>
    <row r="2076" spans="1:3" x14ac:dyDescent="0.45">
      <c r="A2076"/>
      <c r="B2076"/>
      <c r="C2076"/>
    </row>
    <row r="2077" spans="1:3" x14ac:dyDescent="0.45">
      <c r="A2077"/>
      <c r="B2077"/>
      <c r="C2077"/>
    </row>
    <row r="2078" spans="1:3" x14ac:dyDescent="0.45">
      <c r="A2078"/>
      <c r="B2078"/>
      <c r="C2078"/>
    </row>
    <row r="2079" spans="1:3" x14ac:dyDescent="0.45">
      <c r="A2079"/>
      <c r="B2079"/>
      <c r="C2079"/>
    </row>
    <row r="2080" spans="1:3" x14ac:dyDescent="0.45">
      <c r="A2080"/>
      <c r="B2080"/>
      <c r="C2080"/>
    </row>
    <row r="2081" spans="1:3" x14ac:dyDescent="0.45">
      <c r="A2081"/>
      <c r="B2081"/>
      <c r="C2081"/>
    </row>
    <row r="2082" spans="1:3" x14ac:dyDescent="0.45">
      <c r="A2082"/>
      <c r="B2082"/>
      <c r="C2082"/>
    </row>
    <row r="2083" spans="1:3" x14ac:dyDescent="0.45">
      <c r="A2083"/>
      <c r="B2083"/>
      <c r="C2083"/>
    </row>
    <row r="2084" spans="1:3" x14ac:dyDescent="0.45">
      <c r="A2084"/>
      <c r="B2084"/>
      <c r="C2084"/>
    </row>
    <row r="2085" spans="1:3" x14ac:dyDescent="0.45">
      <c r="A2085"/>
      <c r="B2085"/>
      <c r="C2085"/>
    </row>
    <row r="2086" spans="1:3" x14ac:dyDescent="0.45">
      <c r="A2086"/>
      <c r="B2086"/>
      <c r="C2086"/>
    </row>
    <row r="2087" spans="1:3" x14ac:dyDescent="0.45">
      <c r="A2087"/>
      <c r="B2087"/>
      <c r="C2087"/>
    </row>
    <row r="2088" spans="1:3" x14ac:dyDescent="0.45">
      <c r="A2088"/>
      <c r="B2088"/>
      <c r="C2088"/>
    </row>
    <row r="2089" spans="1:3" x14ac:dyDescent="0.45">
      <c r="A2089"/>
      <c r="B2089"/>
      <c r="C2089"/>
    </row>
    <row r="2090" spans="1:3" x14ac:dyDescent="0.45">
      <c r="A2090"/>
      <c r="B2090"/>
      <c r="C2090"/>
    </row>
    <row r="2091" spans="1:3" x14ac:dyDescent="0.45">
      <c r="A2091"/>
      <c r="B2091"/>
      <c r="C2091"/>
    </row>
    <row r="2092" spans="1:3" x14ac:dyDescent="0.45">
      <c r="A2092"/>
      <c r="B2092"/>
      <c r="C2092"/>
    </row>
    <row r="2093" spans="1:3" x14ac:dyDescent="0.45">
      <c r="A2093"/>
      <c r="B2093"/>
      <c r="C2093"/>
    </row>
    <row r="2094" spans="1:3" x14ac:dyDescent="0.45">
      <c r="A2094"/>
      <c r="B2094"/>
      <c r="C2094"/>
    </row>
    <row r="2095" spans="1:3" x14ac:dyDescent="0.45">
      <c r="A2095"/>
      <c r="B2095"/>
      <c r="C2095"/>
    </row>
    <row r="2096" spans="1:3" x14ac:dyDescent="0.45">
      <c r="A2096"/>
      <c r="B2096"/>
      <c r="C2096"/>
    </row>
    <row r="2097" spans="1:3" x14ac:dyDescent="0.45">
      <c r="A2097"/>
      <c r="B2097"/>
      <c r="C2097"/>
    </row>
    <row r="2098" spans="1:3" x14ac:dyDescent="0.45">
      <c r="A2098"/>
      <c r="B2098"/>
      <c r="C2098"/>
    </row>
    <row r="2099" spans="1:3" x14ac:dyDescent="0.45">
      <c r="A2099"/>
      <c r="B2099"/>
      <c r="C2099"/>
    </row>
    <row r="2100" spans="1:3" x14ac:dyDescent="0.45">
      <c r="A2100"/>
      <c r="B2100"/>
      <c r="C2100"/>
    </row>
    <row r="2101" spans="1:3" x14ac:dyDescent="0.45">
      <c r="A2101"/>
      <c r="B2101"/>
      <c r="C2101"/>
    </row>
    <row r="2102" spans="1:3" x14ac:dyDescent="0.45">
      <c r="A2102"/>
      <c r="B2102"/>
      <c r="C2102"/>
    </row>
    <row r="2103" spans="1:3" x14ac:dyDescent="0.45">
      <c r="A2103"/>
      <c r="B2103"/>
      <c r="C2103"/>
    </row>
    <row r="2104" spans="1:3" x14ac:dyDescent="0.45">
      <c r="A2104"/>
      <c r="B2104"/>
      <c r="C2104"/>
    </row>
    <row r="2105" spans="1:3" x14ac:dyDescent="0.45">
      <c r="A2105"/>
      <c r="B2105"/>
      <c r="C2105"/>
    </row>
    <row r="2106" spans="1:3" x14ac:dyDescent="0.45">
      <c r="A2106"/>
      <c r="B2106"/>
      <c r="C2106"/>
    </row>
    <row r="2107" spans="1:3" x14ac:dyDescent="0.45">
      <c r="A2107"/>
      <c r="B2107"/>
      <c r="C2107"/>
    </row>
    <row r="2108" spans="1:3" x14ac:dyDescent="0.45">
      <c r="A2108"/>
      <c r="B2108"/>
      <c r="C2108"/>
    </row>
    <row r="2109" spans="1:3" x14ac:dyDescent="0.45">
      <c r="A2109"/>
      <c r="B2109"/>
      <c r="C2109"/>
    </row>
    <row r="2110" spans="1:3" x14ac:dyDescent="0.45">
      <c r="A2110"/>
      <c r="B2110"/>
      <c r="C2110"/>
    </row>
    <row r="2111" spans="1:3" x14ac:dyDescent="0.45">
      <c r="A2111"/>
      <c r="B2111"/>
      <c r="C2111"/>
    </row>
    <row r="2112" spans="1:3" x14ac:dyDescent="0.45">
      <c r="A2112"/>
      <c r="B2112"/>
      <c r="C2112"/>
    </row>
    <row r="2113" spans="1:3" x14ac:dyDescent="0.45">
      <c r="A2113"/>
      <c r="B2113"/>
      <c r="C2113"/>
    </row>
    <row r="2114" spans="1:3" x14ac:dyDescent="0.45">
      <c r="A2114"/>
      <c r="B2114"/>
      <c r="C2114"/>
    </row>
    <row r="2115" spans="1:3" x14ac:dyDescent="0.45">
      <c r="A2115"/>
      <c r="B2115"/>
      <c r="C2115"/>
    </row>
    <row r="2116" spans="1:3" x14ac:dyDescent="0.45">
      <c r="A2116"/>
      <c r="B2116"/>
      <c r="C2116"/>
    </row>
    <row r="2117" spans="1:3" x14ac:dyDescent="0.45">
      <c r="A2117"/>
      <c r="B2117"/>
      <c r="C2117"/>
    </row>
    <row r="2118" spans="1:3" x14ac:dyDescent="0.45">
      <c r="A2118"/>
      <c r="B2118"/>
      <c r="C2118"/>
    </row>
    <row r="2119" spans="1:3" x14ac:dyDescent="0.45">
      <c r="A2119"/>
      <c r="B2119"/>
      <c r="C2119"/>
    </row>
    <row r="2120" spans="1:3" x14ac:dyDescent="0.45">
      <c r="A2120"/>
      <c r="B2120"/>
      <c r="C2120"/>
    </row>
    <row r="2121" spans="1:3" x14ac:dyDescent="0.45">
      <c r="A2121"/>
      <c r="B2121"/>
      <c r="C2121"/>
    </row>
    <row r="2122" spans="1:3" x14ac:dyDescent="0.45">
      <c r="A2122"/>
      <c r="B2122"/>
      <c r="C2122"/>
    </row>
    <row r="2123" spans="1:3" x14ac:dyDescent="0.45">
      <c r="A2123"/>
      <c r="B2123"/>
      <c r="C2123"/>
    </row>
    <row r="2124" spans="1:3" x14ac:dyDescent="0.45">
      <c r="A2124"/>
      <c r="B2124"/>
      <c r="C2124"/>
    </row>
    <row r="2125" spans="1:3" x14ac:dyDescent="0.45">
      <c r="A2125"/>
      <c r="B2125"/>
      <c r="C2125"/>
    </row>
    <row r="2126" spans="1:3" x14ac:dyDescent="0.45">
      <c r="A2126"/>
      <c r="B2126"/>
      <c r="C2126"/>
    </row>
    <row r="2127" spans="1:3" x14ac:dyDescent="0.45">
      <c r="A2127"/>
      <c r="B2127"/>
      <c r="C2127"/>
    </row>
    <row r="2128" spans="1:3" x14ac:dyDescent="0.45">
      <c r="A2128"/>
      <c r="B2128"/>
      <c r="C2128"/>
    </row>
    <row r="2129" spans="1:3" x14ac:dyDescent="0.45">
      <c r="A2129"/>
      <c r="B2129"/>
      <c r="C2129"/>
    </row>
    <row r="2130" spans="1:3" x14ac:dyDescent="0.45">
      <c r="A2130"/>
      <c r="B2130"/>
      <c r="C2130"/>
    </row>
    <row r="2131" spans="1:3" x14ac:dyDescent="0.45">
      <c r="A2131"/>
      <c r="B2131"/>
      <c r="C2131"/>
    </row>
    <row r="2132" spans="1:3" x14ac:dyDescent="0.45">
      <c r="A2132"/>
      <c r="B2132"/>
      <c r="C2132"/>
    </row>
    <row r="2133" spans="1:3" x14ac:dyDescent="0.45">
      <c r="A2133"/>
      <c r="B2133"/>
      <c r="C2133"/>
    </row>
    <row r="2134" spans="1:3" x14ac:dyDescent="0.45">
      <c r="A2134"/>
      <c r="B2134"/>
      <c r="C2134"/>
    </row>
    <row r="2135" spans="1:3" x14ac:dyDescent="0.45">
      <c r="A2135"/>
      <c r="B2135"/>
      <c r="C2135"/>
    </row>
    <row r="2136" spans="1:3" x14ac:dyDescent="0.45">
      <c r="A2136"/>
      <c r="B2136"/>
      <c r="C2136"/>
    </row>
    <row r="2137" spans="1:3" x14ac:dyDescent="0.45">
      <c r="A2137"/>
      <c r="B2137"/>
      <c r="C2137"/>
    </row>
    <row r="2138" spans="1:3" x14ac:dyDescent="0.45">
      <c r="A2138"/>
      <c r="B2138"/>
      <c r="C2138"/>
    </row>
    <row r="2139" spans="1:3" x14ac:dyDescent="0.45">
      <c r="A2139"/>
      <c r="B2139"/>
      <c r="C2139"/>
    </row>
    <row r="2140" spans="1:3" x14ac:dyDescent="0.45">
      <c r="A2140"/>
      <c r="B2140"/>
      <c r="C2140"/>
    </row>
    <row r="2141" spans="1:3" x14ac:dyDescent="0.45">
      <c r="A2141"/>
      <c r="B2141"/>
      <c r="C2141"/>
    </row>
    <row r="2142" spans="1:3" x14ac:dyDescent="0.45">
      <c r="A2142"/>
      <c r="B2142"/>
      <c r="C2142"/>
    </row>
    <row r="2143" spans="1:3" x14ac:dyDescent="0.45">
      <c r="A2143"/>
      <c r="B2143"/>
      <c r="C2143"/>
    </row>
    <row r="2144" spans="1:3" x14ac:dyDescent="0.45">
      <c r="A2144"/>
      <c r="B2144"/>
      <c r="C2144"/>
    </row>
    <row r="2145" spans="1:3" x14ac:dyDescent="0.45">
      <c r="A2145"/>
      <c r="B2145"/>
      <c r="C2145"/>
    </row>
    <row r="2146" spans="1:3" x14ac:dyDescent="0.45">
      <c r="A2146"/>
      <c r="B2146"/>
      <c r="C2146"/>
    </row>
    <row r="2147" spans="1:3" x14ac:dyDescent="0.45">
      <c r="A2147"/>
      <c r="B2147"/>
      <c r="C2147"/>
    </row>
    <row r="2148" spans="1:3" x14ac:dyDescent="0.45">
      <c r="A2148"/>
      <c r="B2148"/>
      <c r="C2148"/>
    </row>
    <row r="2149" spans="1:3" x14ac:dyDescent="0.45">
      <c r="A2149"/>
      <c r="B2149"/>
      <c r="C2149"/>
    </row>
    <row r="2150" spans="1:3" x14ac:dyDescent="0.45">
      <c r="A2150"/>
      <c r="B2150"/>
      <c r="C2150"/>
    </row>
    <row r="2151" spans="1:3" x14ac:dyDescent="0.45">
      <c r="A2151"/>
      <c r="B2151"/>
      <c r="C2151"/>
    </row>
    <row r="2152" spans="1:3" x14ac:dyDescent="0.45">
      <c r="A2152"/>
      <c r="B2152"/>
      <c r="C2152"/>
    </row>
    <row r="2153" spans="1:3" x14ac:dyDescent="0.45">
      <c r="A2153"/>
      <c r="B2153"/>
      <c r="C2153"/>
    </row>
    <row r="2154" spans="1:3" x14ac:dyDescent="0.45">
      <c r="A2154"/>
      <c r="B2154"/>
      <c r="C2154"/>
    </row>
    <row r="2155" spans="1:3" x14ac:dyDescent="0.45">
      <c r="A2155"/>
      <c r="B2155"/>
      <c r="C2155"/>
    </row>
    <row r="2156" spans="1:3" x14ac:dyDescent="0.45">
      <c r="A2156"/>
      <c r="B2156"/>
      <c r="C2156"/>
    </row>
    <row r="2157" spans="1:3" x14ac:dyDescent="0.45">
      <c r="A2157"/>
      <c r="B2157"/>
      <c r="C2157"/>
    </row>
    <row r="2158" spans="1:3" x14ac:dyDescent="0.45">
      <c r="A2158"/>
      <c r="B2158"/>
      <c r="C2158"/>
    </row>
    <row r="2159" spans="1:3" x14ac:dyDescent="0.45">
      <c r="A2159"/>
      <c r="B2159"/>
      <c r="C2159"/>
    </row>
    <row r="2160" spans="1:3" x14ac:dyDescent="0.45">
      <c r="A2160"/>
      <c r="B2160"/>
      <c r="C2160"/>
    </row>
    <row r="2161" spans="1:3" x14ac:dyDescent="0.45">
      <c r="A2161"/>
      <c r="B2161"/>
      <c r="C2161"/>
    </row>
    <row r="2162" spans="1:3" x14ac:dyDescent="0.45">
      <c r="A2162"/>
      <c r="B2162"/>
      <c r="C2162"/>
    </row>
    <row r="2163" spans="1:3" x14ac:dyDescent="0.45">
      <c r="A2163"/>
      <c r="B2163"/>
      <c r="C2163"/>
    </row>
    <row r="2164" spans="1:3" x14ac:dyDescent="0.45">
      <c r="A2164"/>
      <c r="B2164"/>
      <c r="C2164"/>
    </row>
    <row r="2165" spans="1:3" x14ac:dyDescent="0.45">
      <c r="A2165"/>
      <c r="B2165"/>
      <c r="C2165"/>
    </row>
    <row r="2166" spans="1:3" x14ac:dyDescent="0.45">
      <c r="A2166"/>
      <c r="B2166"/>
      <c r="C2166"/>
    </row>
    <row r="2167" spans="1:3" x14ac:dyDescent="0.45">
      <c r="A2167"/>
      <c r="B2167"/>
      <c r="C2167"/>
    </row>
    <row r="2168" spans="1:3" x14ac:dyDescent="0.45">
      <c r="A2168"/>
      <c r="B2168"/>
      <c r="C2168"/>
    </row>
    <row r="2169" spans="1:3" x14ac:dyDescent="0.45">
      <c r="A2169"/>
      <c r="B2169"/>
      <c r="C2169"/>
    </row>
    <row r="2170" spans="1:3" x14ac:dyDescent="0.45">
      <c r="A2170"/>
      <c r="B2170"/>
      <c r="C2170"/>
    </row>
    <row r="2171" spans="1:3" x14ac:dyDescent="0.45">
      <c r="A2171"/>
      <c r="B2171"/>
      <c r="C2171"/>
    </row>
    <row r="2172" spans="1:3" x14ac:dyDescent="0.45">
      <c r="A2172"/>
      <c r="B2172"/>
      <c r="C2172"/>
    </row>
    <row r="2173" spans="1:3" x14ac:dyDescent="0.45">
      <c r="A2173"/>
      <c r="B2173"/>
      <c r="C2173"/>
    </row>
    <row r="2174" spans="1:3" x14ac:dyDescent="0.45">
      <c r="A2174"/>
      <c r="B2174"/>
      <c r="C2174"/>
    </row>
    <row r="2175" spans="1:3" x14ac:dyDescent="0.45">
      <c r="A2175"/>
      <c r="B2175"/>
      <c r="C2175"/>
    </row>
    <row r="2176" spans="1:3" x14ac:dyDescent="0.45">
      <c r="A2176"/>
      <c r="B2176"/>
      <c r="C2176"/>
    </row>
    <row r="2177" spans="1:3" x14ac:dyDescent="0.45">
      <c r="A2177"/>
      <c r="B2177"/>
      <c r="C2177"/>
    </row>
    <row r="2178" spans="1:3" x14ac:dyDescent="0.45">
      <c r="A2178"/>
      <c r="B2178"/>
      <c r="C2178"/>
    </row>
    <row r="2179" spans="1:3" x14ac:dyDescent="0.45">
      <c r="A2179"/>
      <c r="B2179"/>
      <c r="C2179"/>
    </row>
    <row r="2180" spans="1:3" x14ac:dyDescent="0.45">
      <c r="A2180"/>
      <c r="B2180"/>
      <c r="C2180"/>
    </row>
    <row r="2181" spans="1:3" x14ac:dyDescent="0.45">
      <c r="A2181"/>
      <c r="B2181"/>
      <c r="C2181"/>
    </row>
    <row r="2182" spans="1:3" x14ac:dyDescent="0.45">
      <c r="A2182"/>
      <c r="B2182"/>
      <c r="C2182"/>
    </row>
    <row r="2183" spans="1:3" x14ac:dyDescent="0.45">
      <c r="A2183"/>
      <c r="B2183"/>
      <c r="C2183"/>
    </row>
    <row r="2184" spans="1:3" x14ac:dyDescent="0.45">
      <c r="A2184"/>
      <c r="B2184"/>
      <c r="C2184"/>
    </row>
    <row r="2185" spans="1:3" x14ac:dyDescent="0.45">
      <c r="A2185"/>
      <c r="B2185"/>
      <c r="C2185"/>
    </row>
    <row r="2186" spans="1:3" x14ac:dyDescent="0.45">
      <c r="A2186"/>
      <c r="B2186"/>
      <c r="C2186"/>
    </row>
    <row r="2187" spans="1:3" x14ac:dyDescent="0.45">
      <c r="A2187"/>
      <c r="B2187"/>
      <c r="C2187"/>
    </row>
    <row r="2188" spans="1:3" x14ac:dyDescent="0.45">
      <c r="A2188"/>
      <c r="B2188"/>
      <c r="C2188"/>
    </row>
    <row r="2189" spans="1:3" x14ac:dyDescent="0.45">
      <c r="A2189"/>
      <c r="B2189"/>
      <c r="C2189"/>
    </row>
    <row r="2190" spans="1:3" x14ac:dyDescent="0.45">
      <c r="A2190"/>
      <c r="B2190"/>
      <c r="C2190"/>
    </row>
    <row r="2191" spans="1:3" x14ac:dyDescent="0.45">
      <c r="A2191"/>
      <c r="B2191"/>
      <c r="C2191"/>
    </row>
    <row r="2192" spans="1:3" x14ac:dyDescent="0.45">
      <c r="A2192"/>
      <c r="B2192"/>
      <c r="C2192"/>
    </row>
    <row r="2193" spans="1:3" x14ac:dyDescent="0.45">
      <c r="A2193"/>
      <c r="B2193"/>
      <c r="C2193"/>
    </row>
    <row r="2194" spans="1:3" x14ac:dyDescent="0.45">
      <c r="A2194"/>
      <c r="B2194"/>
      <c r="C2194"/>
    </row>
    <row r="2195" spans="1:3" x14ac:dyDescent="0.45">
      <c r="A2195"/>
      <c r="B2195"/>
      <c r="C2195"/>
    </row>
    <row r="2196" spans="1:3" x14ac:dyDescent="0.45">
      <c r="A2196"/>
      <c r="B2196"/>
      <c r="C2196"/>
    </row>
    <row r="2197" spans="1:3" x14ac:dyDescent="0.45">
      <c r="A2197"/>
      <c r="B2197"/>
      <c r="C2197"/>
    </row>
    <row r="2198" spans="1:3" x14ac:dyDescent="0.45">
      <c r="A2198"/>
      <c r="B2198"/>
      <c r="C2198"/>
    </row>
    <row r="2199" spans="1:3" x14ac:dyDescent="0.45">
      <c r="A2199"/>
      <c r="B2199"/>
      <c r="C2199"/>
    </row>
    <row r="2200" spans="1:3" x14ac:dyDescent="0.45">
      <c r="A2200"/>
      <c r="B2200"/>
      <c r="C2200"/>
    </row>
    <row r="2201" spans="1:3" x14ac:dyDescent="0.45">
      <c r="A2201"/>
      <c r="B2201"/>
      <c r="C2201"/>
    </row>
    <row r="2202" spans="1:3" x14ac:dyDescent="0.45">
      <c r="A2202"/>
      <c r="B2202"/>
      <c r="C2202"/>
    </row>
    <row r="2203" spans="1:3" x14ac:dyDescent="0.45">
      <c r="A2203"/>
      <c r="B2203"/>
      <c r="C2203"/>
    </row>
    <row r="2204" spans="1:3" x14ac:dyDescent="0.45">
      <c r="A2204"/>
      <c r="B2204"/>
      <c r="C2204"/>
    </row>
    <row r="2205" spans="1:3" x14ac:dyDescent="0.45">
      <c r="A2205"/>
      <c r="B2205"/>
      <c r="C2205"/>
    </row>
    <row r="2206" spans="1:3" x14ac:dyDescent="0.45">
      <c r="A2206"/>
      <c r="B2206"/>
      <c r="C2206"/>
    </row>
    <row r="2207" spans="1:3" x14ac:dyDescent="0.45">
      <c r="A2207"/>
      <c r="B2207"/>
      <c r="C2207"/>
    </row>
    <row r="2208" spans="1:3" x14ac:dyDescent="0.45">
      <c r="A2208"/>
      <c r="B2208"/>
      <c r="C2208"/>
    </row>
    <row r="2209" spans="1:3" x14ac:dyDescent="0.45">
      <c r="A2209"/>
      <c r="B2209"/>
      <c r="C2209"/>
    </row>
    <row r="2210" spans="1:3" x14ac:dyDescent="0.45">
      <c r="A2210"/>
      <c r="B2210"/>
      <c r="C2210"/>
    </row>
    <row r="2211" spans="1:3" x14ac:dyDescent="0.45">
      <c r="A2211"/>
      <c r="B2211"/>
      <c r="C2211"/>
    </row>
    <row r="2212" spans="1:3" x14ac:dyDescent="0.45">
      <c r="A2212"/>
      <c r="B2212"/>
      <c r="C2212"/>
    </row>
    <row r="2213" spans="1:3" x14ac:dyDescent="0.45">
      <c r="A2213"/>
      <c r="B2213"/>
      <c r="C2213"/>
    </row>
    <row r="2214" spans="1:3" x14ac:dyDescent="0.45">
      <c r="A2214"/>
      <c r="B2214"/>
      <c r="C2214"/>
    </row>
    <row r="2215" spans="1:3" x14ac:dyDescent="0.45">
      <c r="A2215"/>
      <c r="B2215"/>
      <c r="C2215"/>
    </row>
    <row r="2216" spans="1:3" x14ac:dyDescent="0.45">
      <c r="A2216"/>
      <c r="B2216"/>
      <c r="C2216"/>
    </row>
    <row r="2217" spans="1:3" x14ac:dyDescent="0.45">
      <c r="A2217"/>
      <c r="B2217"/>
      <c r="C2217"/>
    </row>
    <row r="2218" spans="1:3" x14ac:dyDescent="0.45">
      <c r="A2218"/>
      <c r="B2218"/>
      <c r="C2218"/>
    </row>
    <row r="2219" spans="1:3" x14ac:dyDescent="0.45">
      <c r="A2219"/>
      <c r="B2219"/>
      <c r="C2219"/>
    </row>
    <row r="2220" spans="1:3" x14ac:dyDescent="0.45">
      <c r="A2220"/>
      <c r="B2220"/>
      <c r="C2220"/>
    </row>
    <row r="2221" spans="1:3" x14ac:dyDescent="0.45">
      <c r="A2221"/>
      <c r="B2221"/>
      <c r="C2221"/>
    </row>
    <row r="2222" spans="1:3" x14ac:dyDescent="0.45">
      <c r="A2222"/>
      <c r="B2222"/>
      <c r="C2222"/>
    </row>
    <row r="2223" spans="1:3" x14ac:dyDescent="0.45">
      <c r="A2223"/>
      <c r="B2223"/>
      <c r="C2223"/>
    </row>
    <row r="2224" spans="1:3" x14ac:dyDescent="0.45">
      <c r="A2224"/>
      <c r="B2224"/>
      <c r="C2224"/>
    </row>
    <row r="2225" spans="1:3" x14ac:dyDescent="0.45">
      <c r="A2225"/>
      <c r="B2225"/>
      <c r="C2225"/>
    </row>
    <row r="2226" spans="1:3" x14ac:dyDescent="0.45">
      <c r="A2226"/>
      <c r="B2226"/>
      <c r="C2226"/>
    </row>
    <row r="2227" spans="1:3" x14ac:dyDescent="0.45">
      <c r="A2227"/>
      <c r="B2227"/>
      <c r="C2227"/>
    </row>
    <row r="2228" spans="1:3" x14ac:dyDescent="0.45">
      <c r="A2228"/>
      <c r="B2228"/>
      <c r="C2228"/>
    </row>
    <row r="2229" spans="1:3" x14ac:dyDescent="0.45">
      <c r="A2229"/>
      <c r="B2229"/>
      <c r="C2229"/>
    </row>
    <row r="2230" spans="1:3" x14ac:dyDescent="0.45">
      <c r="A2230"/>
      <c r="B2230"/>
      <c r="C2230"/>
    </row>
    <row r="2231" spans="1:3" x14ac:dyDescent="0.45">
      <c r="A2231"/>
      <c r="B2231"/>
      <c r="C2231"/>
    </row>
    <row r="2232" spans="1:3" x14ac:dyDescent="0.45">
      <c r="A2232"/>
      <c r="B2232"/>
      <c r="C2232"/>
    </row>
    <row r="2233" spans="1:3" x14ac:dyDescent="0.45">
      <c r="A2233"/>
      <c r="B2233"/>
      <c r="C2233"/>
    </row>
    <row r="2234" spans="1:3" x14ac:dyDescent="0.45">
      <c r="A2234"/>
      <c r="B2234"/>
      <c r="C2234"/>
    </row>
    <row r="2235" spans="1:3" x14ac:dyDescent="0.45">
      <c r="A2235"/>
      <c r="B2235"/>
      <c r="C2235"/>
    </row>
    <row r="2236" spans="1:3" x14ac:dyDescent="0.45">
      <c r="A2236"/>
      <c r="B2236"/>
      <c r="C2236"/>
    </row>
    <row r="2237" spans="1:3" x14ac:dyDescent="0.45">
      <c r="A2237"/>
      <c r="B2237"/>
      <c r="C2237"/>
    </row>
    <row r="2238" spans="1:3" x14ac:dyDescent="0.45">
      <c r="A2238"/>
      <c r="B2238"/>
      <c r="C2238"/>
    </row>
    <row r="2239" spans="1:3" x14ac:dyDescent="0.45">
      <c r="A2239"/>
      <c r="B2239"/>
      <c r="C2239"/>
    </row>
    <row r="2240" spans="1:3" x14ac:dyDescent="0.45">
      <c r="A2240"/>
      <c r="B2240"/>
      <c r="C2240"/>
    </row>
    <row r="2241" spans="1:3" x14ac:dyDescent="0.45">
      <c r="A2241"/>
      <c r="B2241"/>
      <c r="C2241"/>
    </row>
    <row r="2242" spans="1:3" x14ac:dyDescent="0.45">
      <c r="A2242"/>
      <c r="B2242"/>
      <c r="C2242"/>
    </row>
    <row r="2243" spans="1:3" x14ac:dyDescent="0.45">
      <c r="A2243"/>
      <c r="B2243"/>
      <c r="C2243"/>
    </row>
    <row r="2244" spans="1:3" x14ac:dyDescent="0.45">
      <c r="A2244"/>
      <c r="B2244"/>
      <c r="C2244"/>
    </row>
    <row r="2245" spans="1:3" x14ac:dyDescent="0.45">
      <c r="A2245"/>
      <c r="B2245"/>
      <c r="C2245"/>
    </row>
    <row r="2246" spans="1:3" x14ac:dyDescent="0.45">
      <c r="A2246"/>
      <c r="B2246"/>
      <c r="C2246"/>
    </row>
    <row r="2247" spans="1:3" x14ac:dyDescent="0.45">
      <c r="A2247"/>
      <c r="B2247"/>
      <c r="C2247"/>
    </row>
    <row r="2248" spans="1:3" x14ac:dyDescent="0.45">
      <c r="A2248"/>
      <c r="B2248"/>
      <c r="C2248"/>
    </row>
    <row r="2249" spans="1:3" x14ac:dyDescent="0.45">
      <c r="A2249"/>
      <c r="B2249"/>
      <c r="C2249"/>
    </row>
    <row r="2250" spans="1:3" x14ac:dyDescent="0.45">
      <c r="A2250"/>
      <c r="B2250"/>
      <c r="C2250"/>
    </row>
    <row r="2251" spans="1:3" x14ac:dyDescent="0.45">
      <c r="A2251"/>
      <c r="B2251"/>
      <c r="C2251"/>
    </row>
    <row r="2252" spans="1:3" x14ac:dyDescent="0.45">
      <c r="A2252"/>
      <c r="B2252"/>
      <c r="C2252"/>
    </row>
    <row r="2253" spans="1:3" x14ac:dyDescent="0.45">
      <c r="A2253"/>
      <c r="B2253"/>
      <c r="C2253"/>
    </row>
    <row r="2254" spans="1:3" x14ac:dyDescent="0.45">
      <c r="A2254"/>
      <c r="B2254"/>
      <c r="C2254"/>
    </row>
    <row r="2255" spans="1:3" x14ac:dyDescent="0.45">
      <c r="A2255"/>
      <c r="B2255"/>
      <c r="C2255"/>
    </row>
    <row r="2256" spans="1:3" x14ac:dyDescent="0.45">
      <c r="A2256"/>
      <c r="B2256"/>
      <c r="C2256"/>
    </row>
    <row r="2257" spans="1:3" x14ac:dyDescent="0.45">
      <c r="A2257"/>
      <c r="B2257"/>
      <c r="C2257"/>
    </row>
    <row r="2258" spans="1:3" x14ac:dyDescent="0.45">
      <c r="A2258"/>
      <c r="B2258"/>
      <c r="C2258"/>
    </row>
    <row r="2259" spans="1:3" x14ac:dyDescent="0.45">
      <c r="A2259"/>
      <c r="B2259"/>
      <c r="C2259"/>
    </row>
    <row r="2260" spans="1:3" x14ac:dyDescent="0.45">
      <c r="A2260"/>
      <c r="B2260"/>
      <c r="C2260"/>
    </row>
    <row r="2261" spans="1:3" x14ac:dyDescent="0.45">
      <c r="A2261"/>
      <c r="B2261"/>
      <c r="C2261"/>
    </row>
    <row r="2262" spans="1:3" x14ac:dyDescent="0.45">
      <c r="A2262"/>
      <c r="B2262"/>
      <c r="C2262"/>
    </row>
    <row r="2263" spans="1:3" x14ac:dyDescent="0.45">
      <c r="A2263"/>
      <c r="B2263"/>
      <c r="C2263"/>
    </row>
    <row r="2264" spans="1:3" x14ac:dyDescent="0.45">
      <c r="A2264"/>
      <c r="B2264"/>
      <c r="C2264"/>
    </row>
    <row r="2265" spans="1:3" x14ac:dyDescent="0.45">
      <c r="A2265"/>
      <c r="B2265"/>
      <c r="C2265"/>
    </row>
    <row r="2266" spans="1:3" x14ac:dyDescent="0.45">
      <c r="A2266"/>
      <c r="B2266"/>
      <c r="C2266"/>
    </row>
    <row r="2267" spans="1:3" x14ac:dyDescent="0.45">
      <c r="A2267"/>
      <c r="B2267"/>
      <c r="C2267"/>
    </row>
    <row r="2268" spans="1:3" x14ac:dyDescent="0.45">
      <c r="A2268"/>
      <c r="B2268"/>
      <c r="C2268"/>
    </row>
    <row r="2269" spans="1:3" x14ac:dyDescent="0.45">
      <c r="A2269"/>
      <c r="B2269"/>
      <c r="C2269"/>
    </row>
    <row r="2270" spans="1:3" x14ac:dyDescent="0.45">
      <c r="A2270"/>
      <c r="B2270"/>
      <c r="C2270"/>
    </row>
    <row r="2271" spans="1:3" x14ac:dyDescent="0.45">
      <c r="A2271"/>
      <c r="B2271"/>
      <c r="C2271"/>
    </row>
    <row r="2272" spans="1:3" x14ac:dyDescent="0.45">
      <c r="A2272"/>
      <c r="B2272"/>
      <c r="C2272"/>
    </row>
    <row r="2273" spans="1:3" x14ac:dyDescent="0.45">
      <c r="A2273"/>
      <c r="B2273"/>
      <c r="C2273"/>
    </row>
    <row r="2274" spans="1:3" x14ac:dyDescent="0.45">
      <c r="A2274"/>
      <c r="B2274"/>
      <c r="C2274"/>
    </row>
    <row r="2275" spans="1:3" x14ac:dyDescent="0.45">
      <c r="A2275"/>
      <c r="B2275"/>
      <c r="C2275"/>
    </row>
    <row r="2276" spans="1:3" x14ac:dyDescent="0.45">
      <c r="A2276"/>
      <c r="B2276"/>
      <c r="C2276"/>
    </row>
    <row r="2277" spans="1:3" x14ac:dyDescent="0.45">
      <c r="A2277"/>
      <c r="B2277"/>
      <c r="C2277"/>
    </row>
    <row r="2278" spans="1:3" x14ac:dyDescent="0.45">
      <c r="A2278"/>
      <c r="B2278"/>
      <c r="C2278"/>
    </row>
    <row r="2279" spans="1:3" x14ac:dyDescent="0.45">
      <c r="A2279"/>
      <c r="B2279"/>
      <c r="C2279"/>
    </row>
    <row r="2280" spans="1:3" x14ac:dyDescent="0.45">
      <c r="A2280"/>
      <c r="B2280"/>
      <c r="C2280"/>
    </row>
    <row r="2281" spans="1:3" x14ac:dyDescent="0.45">
      <c r="A2281"/>
      <c r="B2281"/>
      <c r="C2281"/>
    </row>
    <row r="2282" spans="1:3" x14ac:dyDescent="0.45">
      <c r="A2282"/>
      <c r="B2282"/>
      <c r="C2282"/>
    </row>
    <row r="2283" spans="1:3" x14ac:dyDescent="0.45">
      <c r="A2283"/>
      <c r="B2283"/>
      <c r="C2283"/>
    </row>
    <row r="2284" spans="1:3" x14ac:dyDescent="0.45">
      <c r="A2284"/>
      <c r="B2284"/>
      <c r="C2284"/>
    </row>
    <row r="2285" spans="1:3" x14ac:dyDescent="0.45">
      <c r="A2285"/>
      <c r="B2285"/>
      <c r="C2285"/>
    </row>
    <row r="2286" spans="1:3" x14ac:dyDescent="0.45">
      <c r="A2286"/>
      <c r="B2286"/>
      <c r="C2286"/>
    </row>
    <row r="2287" spans="1:3" x14ac:dyDescent="0.45">
      <c r="A2287"/>
      <c r="B2287"/>
      <c r="C2287"/>
    </row>
    <row r="2288" spans="1:3" x14ac:dyDescent="0.45">
      <c r="A2288"/>
      <c r="B2288"/>
      <c r="C2288"/>
    </row>
    <row r="2289" spans="1:3" x14ac:dyDescent="0.45">
      <c r="A2289"/>
      <c r="B2289"/>
      <c r="C2289"/>
    </row>
    <row r="2290" spans="1:3" x14ac:dyDescent="0.45">
      <c r="A2290"/>
      <c r="B2290"/>
      <c r="C2290"/>
    </row>
    <row r="2291" spans="1:3" x14ac:dyDescent="0.45">
      <c r="A2291"/>
      <c r="B2291"/>
      <c r="C2291"/>
    </row>
    <row r="2292" spans="1:3" x14ac:dyDescent="0.45">
      <c r="A2292"/>
      <c r="B2292"/>
      <c r="C2292"/>
    </row>
    <row r="2293" spans="1:3" x14ac:dyDescent="0.45">
      <c r="A2293"/>
      <c r="B2293"/>
      <c r="C2293"/>
    </row>
    <row r="2294" spans="1:3" x14ac:dyDescent="0.45">
      <c r="A2294"/>
      <c r="B2294"/>
      <c r="C2294"/>
    </row>
    <row r="2295" spans="1:3" x14ac:dyDescent="0.45">
      <c r="A2295"/>
      <c r="B2295"/>
      <c r="C2295"/>
    </row>
    <row r="2296" spans="1:3" x14ac:dyDescent="0.45">
      <c r="A2296"/>
      <c r="B2296"/>
      <c r="C2296"/>
    </row>
    <row r="2297" spans="1:3" x14ac:dyDescent="0.45">
      <c r="A2297"/>
      <c r="B2297"/>
      <c r="C2297"/>
    </row>
    <row r="2298" spans="1:3" x14ac:dyDescent="0.45">
      <c r="A2298"/>
      <c r="B2298"/>
      <c r="C2298"/>
    </row>
    <row r="2299" spans="1:3" x14ac:dyDescent="0.45">
      <c r="A2299"/>
      <c r="B2299"/>
      <c r="C2299"/>
    </row>
    <row r="2300" spans="1:3" x14ac:dyDescent="0.45">
      <c r="A2300"/>
      <c r="B2300"/>
      <c r="C2300"/>
    </row>
    <row r="2301" spans="1:3" x14ac:dyDescent="0.45">
      <c r="A2301"/>
      <c r="B2301"/>
      <c r="C2301"/>
    </row>
    <row r="2302" spans="1:3" x14ac:dyDescent="0.45">
      <c r="A2302"/>
      <c r="B2302"/>
      <c r="C2302"/>
    </row>
    <row r="2303" spans="1:3" x14ac:dyDescent="0.45">
      <c r="A2303"/>
      <c r="B2303"/>
      <c r="C2303"/>
    </row>
    <row r="2304" spans="1:3" x14ac:dyDescent="0.45">
      <c r="A2304"/>
      <c r="B2304"/>
      <c r="C2304"/>
    </row>
    <row r="2305" spans="1:3" x14ac:dyDescent="0.45">
      <c r="A2305"/>
      <c r="B2305"/>
      <c r="C2305"/>
    </row>
    <row r="2306" spans="1:3" x14ac:dyDescent="0.45">
      <c r="A2306"/>
      <c r="B2306"/>
      <c r="C2306"/>
    </row>
    <row r="2307" spans="1:3" x14ac:dyDescent="0.45">
      <c r="A2307"/>
      <c r="B2307"/>
      <c r="C2307"/>
    </row>
    <row r="2308" spans="1:3" x14ac:dyDescent="0.45">
      <c r="A2308"/>
      <c r="B2308"/>
      <c r="C2308"/>
    </row>
    <row r="2309" spans="1:3" x14ac:dyDescent="0.45">
      <c r="A2309"/>
      <c r="B2309"/>
      <c r="C2309"/>
    </row>
    <row r="2310" spans="1:3" x14ac:dyDescent="0.45">
      <c r="A2310"/>
      <c r="B2310"/>
      <c r="C2310"/>
    </row>
    <row r="2311" spans="1:3" x14ac:dyDescent="0.45">
      <c r="A2311"/>
      <c r="B2311"/>
      <c r="C2311"/>
    </row>
    <row r="2312" spans="1:3" x14ac:dyDescent="0.45">
      <c r="A2312"/>
      <c r="B2312"/>
      <c r="C2312"/>
    </row>
    <row r="2313" spans="1:3" x14ac:dyDescent="0.45">
      <c r="A2313"/>
      <c r="B2313"/>
      <c r="C2313"/>
    </row>
    <row r="2314" spans="1:3" x14ac:dyDescent="0.45">
      <c r="A2314"/>
      <c r="B2314"/>
      <c r="C2314"/>
    </row>
    <row r="2315" spans="1:3" x14ac:dyDescent="0.45">
      <c r="A2315"/>
      <c r="B2315"/>
      <c r="C2315"/>
    </row>
    <row r="2316" spans="1:3" x14ac:dyDescent="0.45">
      <c r="A2316"/>
      <c r="B2316"/>
      <c r="C2316"/>
    </row>
    <row r="2317" spans="1:3" x14ac:dyDescent="0.45">
      <c r="A2317"/>
      <c r="B2317"/>
      <c r="C2317"/>
    </row>
    <row r="2318" spans="1:3" x14ac:dyDescent="0.45">
      <c r="A2318"/>
      <c r="B2318"/>
      <c r="C2318"/>
    </row>
    <row r="2319" spans="1:3" x14ac:dyDescent="0.45">
      <c r="A2319"/>
      <c r="B2319"/>
      <c r="C2319"/>
    </row>
    <row r="2320" spans="1:3" x14ac:dyDescent="0.45">
      <c r="A2320"/>
      <c r="B2320"/>
      <c r="C2320"/>
    </row>
    <row r="2321" spans="1:3" x14ac:dyDescent="0.45">
      <c r="A2321"/>
      <c r="B2321"/>
      <c r="C2321"/>
    </row>
    <row r="2322" spans="1:3" x14ac:dyDescent="0.45">
      <c r="A2322"/>
      <c r="B2322"/>
      <c r="C2322"/>
    </row>
    <row r="2323" spans="1:3" x14ac:dyDescent="0.45">
      <c r="A2323"/>
      <c r="B2323"/>
      <c r="C2323"/>
    </row>
    <row r="2324" spans="1:3" x14ac:dyDescent="0.45">
      <c r="A2324"/>
      <c r="B2324"/>
      <c r="C2324"/>
    </row>
    <row r="2325" spans="1:3" x14ac:dyDescent="0.45">
      <c r="A2325"/>
      <c r="B2325"/>
      <c r="C2325"/>
    </row>
    <row r="2326" spans="1:3" x14ac:dyDescent="0.45">
      <c r="A2326"/>
      <c r="B2326"/>
      <c r="C2326"/>
    </row>
    <row r="2327" spans="1:3" x14ac:dyDescent="0.45">
      <c r="A2327"/>
      <c r="B2327"/>
      <c r="C2327"/>
    </row>
    <row r="2328" spans="1:3" x14ac:dyDescent="0.45">
      <c r="A2328"/>
      <c r="B2328"/>
      <c r="C2328"/>
    </row>
    <row r="2329" spans="1:3" x14ac:dyDescent="0.45">
      <c r="A2329"/>
      <c r="B2329"/>
      <c r="C2329"/>
    </row>
    <row r="2330" spans="1:3" x14ac:dyDescent="0.45">
      <c r="A2330"/>
      <c r="B2330"/>
      <c r="C2330"/>
    </row>
    <row r="2331" spans="1:3" x14ac:dyDescent="0.45">
      <c r="A2331"/>
      <c r="B2331"/>
      <c r="C2331"/>
    </row>
    <row r="2332" spans="1:3" x14ac:dyDescent="0.45">
      <c r="A2332"/>
      <c r="B2332"/>
      <c r="C2332"/>
    </row>
    <row r="2333" spans="1:3" x14ac:dyDescent="0.45">
      <c r="A2333"/>
      <c r="B2333"/>
      <c r="C2333"/>
    </row>
    <row r="2334" spans="1:3" x14ac:dyDescent="0.45">
      <c r="A2334"/>
      <c r="B2334"/>
      <c r="C2334"/>
    </row>
    <row r="2335" spans="1:3" x14ac:dyDescent="0.45">
      <c r="A2335"/>
      <c r="B2335"/>
      <c r="C2335"/>
    </row>
    <row r="2336" spans="1:3" x14ac:dyDescent="0.45">
      <c r="A2336"/>
      <c r="B2336"/>
      <c r="C2336"/>
    </row>
    <row r="2337" spans="1:3" x14ac:dyDescent="0.45">
      <c r="A2337"/>
      <c r="B2337"/>
      <c r="C2337"/>
    </row>
    <row r="2338" spans="1:3" x14ac:dyDescent="0.45">
      <c r="A2338"/>
      <c r="B2338"/>
      <c r="C2338"/>
    </row>
    <row r="2339" spans="1:3" x14ac:dyDescent="0.45">
      <c r="A2339"/>
      <c r="B2339"/>
      <c r="C2339"/>
    </row>
    <row r="2340" spans="1:3" x14ac:dyDescent="0.45">
      <c r="A2340"/>
      <c r="B2340"/>
      <c r="C2340"/>
    </row>
    <row r="2341" spans="1:3" x14ac:dyDescent="0.45">
      <c r="A2341"/>
      <c r="B2341"/>
      <c r="C2341"/>
    </row>
    <row r="2342" spans="1:3" x14ac:dyDescent="0.45">
      <c r="A2342"/>
      <c r="B2342"/>
      <c r="C2342"/>
    </row>
    <row r="2343" spans="1:3" x14ac:dyDescent="0.45">
      <c r="A2343"/>
      <c r="B2343"/>
      <c r="C2343"/>
    </row>
    <row r="2344" spans="1:3" x14ac:dyDescent="0.45">
      <c r="A2344"/>
      <c r="B2344"/>
      <c r="C2344"/>
    </row>
    <row r="2345" spans="1:3" x14ac:dyDescent="0.45">
      <c r="A2345"/>
      <c r="B2345"/>
      <c r="C2345"/>
    </row>
    <row r="2346" spans="1:3" x14ac:dyDescent="0.45">
      <c r="A2346"/>
      <c r="B2346"/>
      <c r="C2346"/>
    </row>
    <row r="2347" spans="1:3" x14ac:dyDescent="0.45">
      <c r="A2347"/>
      <c r="B2347"/>
      <c r="C2347"/>
    </row>
    <row r="2348" spans="1:3" x14ac:dyDescent="0.45">
      <c r="A2348"/>
      <c r="B2348"/>
      <c r="C2348"/>
    </row>
    <row r="2349" spans="1:3" x14ac:dyDescent="0.45">
      <c r="A2349"/>
      <c r="B2349"/>
      <c r="C2349"/>
    </row>
    <row r="2350" spans="1:3" x14ac:dyDescent="0.45">
      <c r="A2350"/>
      <c r="B2350"/>
      <c r="C2350"/>
    </row>
    <row r="2351" spans="1:3" x14ac:dyDescent="0.45">
      <c r="A2351"/>
      <c r="B2351"/>
      <c r="C2351"/>
    </row>
    <row r="2352" spans="1:3" x14ac:dyDescent="0.45">
      <c r="A2352"/>
      <c r="B2352"/>
      <c r="C2352"/>
    </row>
    <row r="2353" spans="1:3" x14ac:dyDescent="0.45">
      <c r="A2353"/>
      <c r="B2353"/>
      <c r="C2353"/>
    </row>
    <row r="2354" spans="1:3" x14ac:dyDescent="0.45">
      <c r="A2354"/>
      <c r="B2354"/>
      <c r="C2354"/>
    </row>
    <row r="2355" spans="1:3" x14ac:dyDescent="0.45">
      <c r="A2355"/>
      <c r="B2355"/>
      <c r="C2355"/>
    </row>
    <row r="2356" spans="1:3" x14ac:dyDescent="0.45">
      <c r="A2356"/>
      <c r="B2356"/>
      <c r="C2356"/>
    </row>
    <row r="2357" spans="1:3" x14ac:dyDescent="0.45">
      <c r="A2357"/>
      <c r="B2357"/>
      <c r="C2357"/>
    </row>
    <row r="2358" spans="1:3" x14ac:dyDescent="0.45">
      <c r="A2358"/>
      <c r="B2358"/>
      <c r="C2358"/>
    </row>
    <row r="2359" spans="1:3" x14ac:dyDescent="0.45">
      <c r="A2359"/>
      <c r="B2359"/>
      <c r="C2359"/>
    </row>
    <row r="2360" spans="1:3" x14ac:dyDescent="0.45">
      <c r="A2360"/>
      <c r="B2360"/>
      <c r="C2360"/>
    </row>
    <row r="2361" spans="1:3" x14ac:dyDescent="0.45">
      <c r="A2361"/>
      <c r="B2361"/>
      <c r="C2361"/>
    </row>
    <row r="2362" spans="1:3" x14ac:dyDescent="0.45">
      <c r="A2362"/>
      <c r="B2362"/>
      <c r="C2362"/>
    </row>
    <row r="2363" spans="1:3" x14ac:dyDescent="0.45">
      <c r="A2363"/>
      <c r="B2363"/>
      <c r="C2363"/>
    </row>
    <row r="2364" spans="1:3" x14ac:dyDescent="0.45">
      <c r="A2364"/>
      <c r="B2364"/>
      <c r="C2364"/>
    </row>
    <row r="2365" spans="1:3" x14ac:dyDescent="0.45">
      <c r="A2365"/>
      <c r="B2365"/>
      <c r="C2365"/>
    </row>
    <row r="2366" spans="1:3" x14ac:dyDescent="0.45">
      <c r="A2366"/>
      <c r="B2366"/>
      <c r="C2366"/>
    </row>
    <row r="2367" spans="1:3" x14ac:dyDescent="0.45">
      <c r="A2367"/>
      <c r="B2367"/>
      <c r="C2367"/>
    </row>
    <row r="2368" spans="1:3" x14ac:dyDescent="0.45">
      <c r="A2368"/>
      <c r="B2368"/>
      <c r="C2368"/>
    </row>
    <row r="2369" spans="1:3" x14ac:dyDescent="0.45">
      <c r="A2369"/>
      <c r="B2369"/>
      <c r="C2369"/>
    </row>
    <row r="2370" spans="1:3" x14ac:dyDescent="0.45">
      <c r="A2370"/>
      <c r="B2370"/>
      <c r="C2370"/>
    </row>
    <row r="2371" spans="1:3" x14ac:dyDescent="0.45">
      <c r="A2371"/>
      <c r="B2371"/>
      <c r="C2371"/>
    </row>
    <row r="2372" spans="1:3" x14ac:dyDescent="0.45">
      <c r="A2372"/>
      <c r="B2372"/>
      <c r="C2372"/>
    </row>
    <row r="2373" spans="1:3" x14ac:dyDescent="0.45">
      <c r="A2373"/>
      <c r="B2373"/>
      <c r="C2373"/>
    </row>
    <row r="2374" spans="1:3" x14ac:dyDescent="0.45">
      <c r="A2374"/>
      <c r="B2374"/>
      <c r="C2374"/>
    </row>
    <row r="2375" spans="1:3" x14ac:dyDescent="0.45">
      <c r="A2375"/>
      <c r="B2375"/>
      <c r="C2375"/>
    </row>
    <row r="2376" spans="1:3" x14ac:dyDescent="0.45">
      <c r="A2376"/>
      <c r="B2376"/>
      <c r="C2376"/>
    </row>
    <row r="2377" spans="1:3" x14ac:dyDescent="0.45">
      <c r="A2377"/>
      <c r="B2377"/>
      <c r="C2377"/>
    </row>
    <row r="2378" spans="1:3" x14ac:dyDescent="0.45">
      <c r="A2378"/>
      <c r="B2378"/>
      <c r="C2378"/>
    </row>
    <row r="2379" spans="1:3" x14ac:dyDescent="0.45">
      <c r="A2379"/>
      <c r="B2379"/>
      <c r="C2379"/>
    </row>
    <row r="2380" spans="1:3" x14ac:dyDescent="0.45">
      <c r="A2380"/>
      <c r="B2380"/>
      <c r="C2380"/>
    </row>
    <row r="2381" spans="1:3" x14ac:dyDescent="0.45">
      <c r="A2381"/>
      <c r="B2381"/>
      <c r="C2381"/>
    </row>
    <row r="2382" spans="1:3" x14ac:dyDescent="0.45">
      <c r="A2382"/>
      <c r="B2382"/>
      <c r="C2382"/>
    </row>
    <row r="2383" spans="1:3" x14ac:dyDescent="0.45">
      <c r="A2383"/>
      <c r="B2383"/>
      <c r="C2383"/>
    </row>
    <row r="2384" spans="1:3" x14ac:dyDescent="0.45">
      <c r="A2384"/>
      <c r="B2384"/>
      <c r="C2384"/>
    </row>
    <row r="2385" spans="1:3" x14ac:dyDescent="0.45">
      <c r="A2385"/>
      <c r="B2385"/>
      <c r="C2385"/>
    </row>
    <row r="2386" spans="1:3" x14ac:dyDescent="0.45">
      <c r="A2386"/>
      <c r="B2386"/>
      <c r="C2386"/>
    </row>
    <row r="2387" spans="1:3" x14ac:dyDescent="0.45">
      <c r="A2387"/>
      <c r="B2387"/>
      <c r="C2387"/>
    </row>
    <row r="2388" spans="1:3" x14ac:dyDescent="0.45">
      <c r="A2388"/>
      <c r="B2388"/>
      <c r="C2388"/>
    </row>
    <row r="2389" spans="1:3" x14ac:dyDescent="0.45">
      <c r="A2389"/>
      <c r="B2389"/>
      <c r="C2389"/>
    </row>
    <row r="2390" spans="1:3" x14ac:dyDescent="0.45">
      <c r="A2390"/>
      <c r="B2390"/>
      <c r="C2390"/>
    </row>
    <row r="2391" spans="1:3" x14ac:dyDescent="0.45">
      <c r="A2391"/>
      <c r="B2391"/>
      <c r="C2391"/>
    </row>
    <row r="2392" spans="1:3" x14ac:dyDescent="0.45">
      <c r="A2392"/>
      <c r="B2392"/>
      <c r="C2392"/>
    </row>
    <row r="2393" spans="1:3" x14ac:dyDescent="0.45">
      <c r="A2393"/>
      <c r="B2393"/>
      <c r="C2393"/>
    </row>
    <row r="2394" spans="1:3" x14ac:dyDescent="0.45">
      <c r="A2394"/>
      <c r="B2394"/>
      <c r="C2394"/>
    </row>
    <row r="2395" spans="1:3" x14ac:dyDescent="0.45">
      <c r="A2395"/>
      <c r="B2395"/>
      <c r="C2395"/>
    </row>
    <row r="2396" spans="1:3" x14ac:dyDescent="0.45">
      <c r="A2396"/>
      <c r="B2396"/>
      <c r="C2396"/>
    </row>
    <row r="2397" spans="1:3" x14ac:dyDescent="0.45">
      <c r="A2397"/>
      <c r="B2397"/>
      <c r="C2397"/>
    </row>
    <row r="2398" spans="1:3" x14ac:dyDescent="0.45">
      <c r="A2398"/>
      <c r="B2398"/>
      <c r="C2398"/>
    </row>
    <row r="2399" spans="1:3" x14ac:dyDescent="0.45">
      <c r="A2399"/>
      <c r="B2399"/>
      <c r="C2399"/>
    </row>
    <row r="2400" spans="1:3" x14ac:dyDescent="0.45">
      <c r="A2400"/>
      <c r="B2400"/>
      <c r="C2400"/>
    </row>
    <row r="2401" spans="1:3" x14ac:dyDescent="0.45">
      <c r="A2401"/>
      <c r="B2401"/>
      <c r="C2401"/>
    </row>
    <row r="2402" spans="1:3" x14ac:dyDescent="0.45">
      <c r="A2402"/>
      <c r="B2402"/>
      <c r="C2402"/>
    </row>
    <row r="2403" spans="1:3" x14ac:dyDescent="0.45">
      <c r="A2403"/>
      <c r="B2403"/>
      <c r="C2403"/>
    </row>
    <row r="2404" spans="1:3" x14ac:dyDescent="0.45">
      <c r="A2404"/>
      <c r="B2404"/>
      <c r="C2404"/>
    </row>
    <row r="2405" spans="1:3" x14ac:dyDescent="0.45">
      <c r="A2405"/>
      <c r="B2405"/>
      <c r="C2405"/>
    </row>
    <row r="2406" spans="1:3" x14ac:dyDescent="0.45">
      <c r="A2406"/>
      <c r="B2406"/>
      <c r="C2406"/>
    </row>
    <row r="2407" spans="1:3" x14ac:dyDescent="0.45">
      <c r="A2407"/>
      <c r="B2407"/>
      <c r="C2407"/>
    </row>
    <row r="2408" spans="1:3" x14ac:dyDescent="0.45">
      <c r="A2408"/>
      <c r="B2408"/>
      <c r="C2408"/>
    </row>
    <row r="2409" spans="1:3" x14ac:dyDescent="0.45">
      <c r="A2409"/>
      <c r="B2409"/>
      <c r="C2409"/>
    </row>
    <row r="2410" spans="1:3" x14ac:dyDescent="0.45">
      <c r="A2410"/>
      <c r="B2410"/>
      <c r="C2410"/>
    </row>
    <row r="2411" spans="1:3" x14ac:dyDescent="0.45">
      <c r="A2411"/>
      <c r="B2411"/>
      <c r="C2411"/>
    </row>
    <row r="2412" spans="1:3" x14ac:dyDescent="0.45">
      <c r="A2412"/>
      <c r="B2412"/>
      <c r="C2412"/>
    </row>
    <row r="2413" spans="1:3" x14ac:dyDescent="0.45">
      <c r="A2413"/>
      <c r="B2413"/>
      <c r="C2413"/>
    </row>
    <row r="2414" spans="1:3" x14ac:dyDescent="0.45">
      <c r="A2414"/>
      <c r="B2414"/>
      <c r="C2414"/>
    </row>
    <row r="2415" spans="1:3" x14ac:dyDescent="0.45">
      <c r="A2415"/>
      <c r="B2415"/>
      <c r="C2415"/>
    </row>
    <row r="2416" spans="1:3" x14ac:dyDescent="0.45">
      <c r="A2416"/>
      <c r="B2416"/>
      <c r="C2416"/>
    </row>
    <row r="2417" spans="1:3" x14ac:dyDescent="0.45">
      <c r="A2417"/>
      <c r="B2417"/>
      <c r="C2417"/>
    </row>
    <row r="2418" spans="1:3" x14ac:dyDescent="0.45">
      <c r="A2418"/>
      <c r="B2418"/>
      <c r="C2418"/>
    </row>
    <row r="2419" spans="1:3" x14ac:dyDescent="0.45">
      <c r="A2419"/>
      <c r="B2419"/>
      <c r="C2419"/>
    </row>
    <row r="2420" spans="1:3" x14ac:dyDescent="0.45">
      <c r="A2420"/>
      <c r="B2420"/>
      <c r="C2420"/>
    </row>
    <row r="2421" spans="1:3" x14ac:dyDescent="0.45">
      <c r="A2421"/>
      <c r="B2421"/>
      <c r="C2421"/>
    </row>
    <row r="2422" spans="1:3" x14ac:dyDescent="0.45">
      <c r="A2422"/>
      <c r="B2422"/>
      <c r="C2422"/>
    </row>
    <row r="2423" spans="1:3" x14ac:dyDescent="0.45">
      <c r="A2423"/>
      <c r="B2423"/>
      <c r="C2423"/>
    </row>
    <row r="2424" spans="1:3" x14ac:dyDescent="0.45">
      <c r="A2424"/>
      <c r="B2424"/>
      <c r="C2424"/>
    </row>
    <row r="2425" spans="1:3" x14ac:dyDescent="0.45">
      <c r="A2425"/>
      <c r="B2425"/>
      <c r="C2425"/>
    </row>
    <row r="2426" spans="1:3" x14ac:dyDescent="0.45">
      <c r="A2426"/>
      <c r="B2426"/>
      <c r="C2426"/>
    </row>
    <row r="2427" spans="1:3" x14ac:dyDescent="0.45">
      <c r="A2427"/>
      <c r="B2427"/>
      <c r="C2427"/>
    </row>
    <row r="2428" spans="1:3" x14ac:dyDescent="0.45">
      <c r="A2428"/>
      <c r="B2428"/>
      <c r="C2428"/>
    </row>
    <row r="2429" spans="1:3" x14ac:dyDescent="0.45">
      <c r="A2429"/>
      <c r="B2429"/>
      <c r="C2429"/>
    </row>
    <row r="2430" spans="1:3" x14ac:dyDescent="0.45">
      <c r="A2430"/>
      <c r="B2430"/>
      <c r="C2430"/>
    </row>
    <row r="2431" spans="1:3" x14ac:dyDescent="0.45">
      <c r="A2431"/>
      <c r="B2431"/>
      <c r="C2431"/>
    </row>
    <row r="2432" spans="1:3" x14ac:dyDescent="0.45">
      <c r="A2432"/>
      <c r="B2432"/>
      <c r="C2432"/>
    </row>
    <row r="2433" spans="1:3" x14ac:dyDescent="0.45">
      <c r="A2433"/>
      <c r="B2433"/>
      <c r="C2433"/>
    </row>
    <row r="2434" spans="1:3" x14ac:dyDescent="0.45">
      <c r="A2434"/>
      <c r="B2434"/>
      <c r="C2434"/>
    </row>
    <row r="2435" spans="1:3" x14ac:dyDescent="0.45">
      <c r="A2435"/>
      <c r="B2435"/>
      <c r="C2435"/>
    </row>
    <row r="2436" spans="1:3" x14ac:dyDescent="0.45">
      <c r="A2436"/>
      <c r="B2436"/>
      <c r="C2436"/>
    </row>
    <row r="2437" spans="1:3" x14ac:dyDescent="0.45">
      <c r="A2437"/>
      <c r="B2437"/>
      <c r="C2437"/>
    </row>
    <row r="2438" spans="1:3" x14ac:dyDescent="0.45">
      <c r="A2438"/>
      <c r="B2438"/>
      <c r="C2438"/>
    </row>
    <row r="2439" spans="1:3" x14ac:dyDescent="0.45">
      <c r="A2439"/>
      <c r="B2439"/>
      <c r="C2439"/>
    </row>
    <row r="2440" spans="1:3" x14ac:dyDescent="0.45">
      <c r="A2440"/>
      <c r="B2440"/>
      <c r="C2440"/>
    </row>
    <row r="2441" spans="1:3" x14ac:dyDescent="0.45">
      <c r="A2441"/>
      <c r="B2441"/>
      <c r="C2441"/>
    </row>
    <row r="2442" spans="1:3" x14ac:dyDescent="0.45">
      <c r="A2442"/>
      <c r="B2442"/>
      <c r="C2442"/>
    </row>
    <row r="2443" spans="1:3" x14ac:dyDescent="0.45">
      <c r="A2443"/>
      <c r="B2443"/>
      <c r="C2443"/>
    </row>
    <row r="2444" spans="1:3" x14ac:dyDescent="0.45">
      <c r="A2444"/>
      <c r="B2444"/>
      <c r="C2444"/>
    </row>
    <row r="2445" spans="1:3" x14ac:dyDescent="0.45">
      <c r="A2445"/>
      <c r="B2445"/>
      <c r="C2445"/>
    </row>
    <row r="2446" spans="1:3" x14ac:dyDescent="0.45">
      <c r="A2446"/>
      <c r="B2446"/>
      <c r="C2446"/>
    </row>
    <row r="2447" spans="1:3" x14ac:dyDescent="0.45">
      <c r="A2447"/>
      <c r="B2447"/>
      <c r="C2447"/>
    </row>
    <row r="2448" spans="1:3" x14ac:dyDescent="0.45">
      <c r="A2448"/>
      <c r="B2448"/>
      <c r="C2448"/>
    </row>
    <row r="2449" spans="1:3" x14ac:dyDescent="0.45">
      <c r="A2449"/>
      <c r="B2449"/>
      <c r="C2449"/>
    </row>
    <row r="2450" spans="1:3" x14ac:dyDescent="0.45">
      <c r="A2450"/>
      <c r="B2450"/>
      <c r="C2450"/>
    </row>
    <row r="2451" spans="1:3" x14ac:dyDescent="0.45">
      <c r="A2451"/>
      <c r="B2451"/>
      <c r="C2451"/>
    </row>
    <row r="2452" spans="1:3" x14ac:dyDescent="0.45">
      <c r="A2452"/>
      <c r="B2452"/>
      <c r="C2452"/>
    </row>
    <row r="2453" spans="1:3" x14ac:dyDescent="0.45">
      <c r="A2453"/>
      <c r="B2453"/>
      <c r="C2453"/>
    </row>
    <row r="2454" spans="1:3" x14ac:dyDescent="0.45">
      <c r="A2454"/>
      <c r="B2454"/>
      <c r="C2454"/>
    </row>
    <row r="2455" spans="1:3" x14ac:dyDescent="0.45">
      <c r="A2455"/>
      <c r="B2455"/>
      <c r="C2455"/>
    </row>
    <row r="2456" spans="1:3" x14ac:dyDescent="0.45">
      <c r="A2456"/>
      <c r="B2456"/>
      <c r="C2456"/>
    </row>
    <row r="2457" spans="1:3" x14ac:dyDescent="0.45">
      <c r="A2457"/>
      <c r="B2457"/>
      <c r="C2457"/>
    </row>
    <row r="2458" spans="1:3" x14ac:dyDescent="0.45">
      <c r="A2458"/>
      <c r="B2458"/>
      <c r="C2458"/>
    </row>
    <row r="2459" spans="1:3" x14ac:dyDescent="0.45">
      <c r="A2459"/>
      <c r="B2459"/>
      <c r="C2459"/>
    </row>
    <row r="2460" spans="1:3" x14ac:dyDescent="0.45">
      <c r="A2460"/>
      <c r="B2460"/>
      <c r="C2460"/>
    </row>
    <row r="2461" spans="1:3" x14ac:dyDescent="0.45">
      <c r="A2461"/>
      <c r="B2461"/>
      <c r="C2461"/>
    </row>
    <row r="2462" spans="1:3" x14ac:dyDescent="0.45">
      <c r="A2462"/>
      <c r="B2462"/>
      <c r="C2462"/>
    </row>
    <row r="2463" spans="1:3" x14ac:dyDescent="0.45">
      <c r="A2463"/>
      <c r="B2463"/>
      <c r="C2463"/>
    </row>
    <row r="2464" spans="1:3" x14ac:dyDescent="0.45">
      <c r="A2464"/>
      <c r="B2464"/>
      <c r="C2464"/>
    </row>
    <row r="2465" spans="1:3" x14ac:dyDescent="0.45">
      <c r="A2465"/>
      <c r="B2465"/>
      <c r="C2465"/>
    </row>
    <row r="2466" spans="1:3" x14ac:dyDescent="0.45">
      <c r="A2466"/>
      <c r="B2466"/>
      <c r="C2466"/>
    </row>
    <row r="2467" spans="1:3" x14ac:dyDescent="0.45">
      <c r="A2467"/>
      <c r="B2467"/>
      <c r="C2467"/>
    </row>
    <row r="2468" spans="1:3" x14ac:dyDescent="0.45">
      <c r="A2468"/>
      <c r="B2468"/>
      <c r="C2468"/>
    </row>
    <row r="2469" spans="1:3" x14ac:dyDescent="0.45">
      <c r="A2469"/>
      <c r="B2469"/>
      <c r="C2469"/>
    </row>
    <row r="2470" spans="1:3" x14ac:dyDescent="0.45">
      <c r="A2470"/>
      <c r="B2470"/>
      <c r="C2470"/>
    </row>
    <row r="2471" spans="1:3" x14ac:dyDescent="0.45">
      <c r="A2471"/>
      <c r="B2471"/>
      <c r="C2471"/>
    </row>
    <row r="2472" spans="1:3" x14ac:dyDescent="0.45">
      <c r="A2472"/>
      <c r="B2472"/>
      <c r="C2472"/>
    </row>
    <row r="2473" spans="1:3" x14ac:dyDescent="0.45">
      <c r="A2473"/>
      <c r="B2473"/>
      <c r="C2473"/>
    </row>
    <row r="2474" spans="1:3" x14ac:dyDescent="0.45">
      <c r="A2474"/>
      <c r="B2474"/>
      <c r="C2474"/>
    </row>
    <row r="2475" spans="1:3" x14ac:dyDescent="0.45">
      <c r="A2475"/>
      <c r="B2475"/>
      <c r="C2475"/>
    </row>
    <row r="2476" spans="1:3" x14ac:dyDescent="0.45">
      <c r="A2476"/>
      <c r="B2476"/>
      <c r="C2476"/>
    </row>
    <row r="2477" spans="1:3" x14ac:dyDescent="0.45">
      <c r="A2477"/>
      <c r="B2477"/>
      <c r="C2477"/>
    </row>
    <row r="2478" spans="1:3" x14ac:dyDescent="0.45">
      <c r="A2478"/>
      <c r="B2478"/>
      <c r="C2478"/>
    </row>
    <row r="2479" spans="1:3" x14ac:dyDescent="0.45">
      <c r="A2479"/>
      <c r="B2479"/>
      <c r="C2479"/>
    </row>
    <row r="2480" spans="1:3" x14ac:dyDescent="0.45">
      <c r="A2480"/>
      <c r="B2480"/>
      <c r="C2480"/>
    </row>
    <row r="2481" spans="1:3" x14ac:dyDescent="0.45">
      <c r="A2481"/>
      <c r="B2481"/>
      <c r="C2481"/>
    </row>
    <row r="2482" spans="1:3" x14ac:dyDescent="0.45">
      <c r="A2482"/>
      <c r="B2482"/>
      <c r="C2482"/>
    </row>
    <row r="2483" spans="1:3" x14ac:dyDescent="0.45">
      <c r="A2483"/>
      <c r="B2483"/>
      <c r="C2483"/>
    </row>
    <row r="2484" spans="1:3" x14ac:dyDescent="0.45">
      <c r="A2484"/>
      <c r="B2484"/>
      <c r="C2484"/>
    </row>
    <row r="2485" spans="1:3" x14ac:dyDescent="0.45">
      <c r="A2485"/>
      <c r="B2485"/>
      <c r="C2485"/>
    </row>
    <row r="2486" spans="1:3" x14ac:dyDescent="0.45">
      <c r="A2486"/>
      <c r="B2486"/>
      <c r="C2486"/>
    </row>
    <row r="2487" spans="1:3" x14ac:dyDescent="0.45">
      <c r="A2487"/>
      <c r="B2487"/>
      <c r="C2487"/>
    </row>
    <row r="2488" spans="1:3" x14ac:dyDescent="0.45">
      <c r="A2488"/>
      <c r="B2488"/>
      <c r="C2488"/>
    </row>
    <row r="2489" spans="1:3" x14ac:dyDescent="0.45">
      <c r="A2489"/>
      <c r="B2489"/>
      <c r="C2489"/>
    </row>
    <row r="2490" spans="1:3" x14ac:dyDescent="0.45">
      <c r="A2490"/>
      <c r="B2490"/>
      <c r="C2490"/>
    </row>
    <row r="2491" spans="1:3" x14ac:dyDescent="0.45">
      <c r="A2491"/>
      <c r="B2491"/>
      <c r="C2491"/>
    </row>
    <row r="2492" spans="1:3" x14ac:dyDescent="0.45">
      <c r="A2492"/>
      <c r="B2492"/>
      <c r="C2492"/>
    </row>
    <row r="2493" spans="1:3" x14ac:dyDescent="0.45">
      <c r="A2493"/>
      <c r="B2493"/>
      <c r="C2493"/>
    </row>
    <row r="2494" spans="1:3" x14ac:dyDescent="0.45">
      <c r="A2494"/>
      <c r="B2494"/>
      <c r="C2494"/>
    </row>
    <row r="2495" spans="1:3" x14ac:dyDescent="0.45">
      <c r="A2495"/>
      <c r="B2495"/>
      <c r="C2495"/>
    </row>
    <row r="2496" spans="1:3" x14ac:dyDescent="0.45">
      <c r="A2496"/>
      <c r="B2496"/>
      <c r="C2496"/>
    </row>
    <row r="2497" spans="1:3" x14ac:dyDescent="0.45">
      <c r="A2497"/>
      <c r="B2497"/>
      <c r="C2497"/>
    </row>
    <row r="2498" spans="1:3" x14ac:dyDescent="0.45">
      <c r="A2498"/>
      <c r="B2498"/>
      <c r="C2498"/>
    </row>
    <row r="2499" spans="1:3" x14ac:dyDescent="0.45">
      <c r="A2499"/>
      <c r="B2499"/>
      <c r="C2499"/>
    </row>
    <row r="2500" spans="1:3" x14ac:dyDescent="0.45">
      <c r="A2500"/>
      <c r="B2500"/>
      <c r="C2500"/>
    </row>
    <row r="2501" spans="1:3" x14ac:dyDescent="0.45">
      <c r="A2501"/>
      <c r="B2501"/>
      <c r="C2501"/>
    </row>
    <row r="2502" spans="1:3" x14ac:dyDescent="0.45">
      <c r="A2502"/>
      <c r="B2502"/>
      <c r="C2502"/>
    </row>
    <row r="2503" spans="1:3" x14ac:dyDescent="0.45">
      <c r="A2503"/>
      <c r="B2503"/>
      <c r="C2503"/>
    </row>
    <row r="2504" spans="1:3" x14ac:dyDescent="0.45">
      <c r="A2504"/>
      <c r="B2504"/>
      <c r="C2504"/>
    </row>
    <row r="2505" spans="1:3" x14ac:dyDescent="0.45">
      <c r="A2505"/>
      <c r="B2505"/>
      <c r="C2505"/>
    </row>
    <row r="2506" spans="1:3" x14ac:dyDescent="0.45">
      <c r="A2506"/>
      <c r="B2506"/>
      <c r="C2506"/>
    </row>
    <row r="2507" spans="1:3" x14ac:dyDescent="0.45">
      <c r="A2507"/>
      <c r="B2507"/>
      <c r="C2507"/>
    </row>
    <row r="2508" spans="1:3" x14ac:dyDescent="0.45">
      <c r="A2508"/>
      <c r="B2508"/>
      <c r="C2508"/>
    </row>
    <row r="2509" spans="1:3" x14ac:dyDescent="0.45">
      <c r="A2509"/>
      <c r="B2509"/>
      <c r="C2509"/>
    </row>
    <row r="2510" spans="1:3" x14ac:dyDescent="0.45">
      <c r="A2510"/>
      <c r="B2510"/>
      <c r="C2510"/>
    </row>
    <row r="2511" spans="1:3" x14ac:dyDescent="0.45">
      <c r="A2511"/>
      <c r="B2511"/>
      <c r="C2511"/>
    </row>
    <row r="2512" spans="1:3" x14ac:dyDescent="0.45">
      <c r="A2512"/>
      <c r="B2512"/>
      <c r="C2512"/>
    </row>
    <row r="2513" spans="1:3" x14ac:dyDescent="0.45">
      <c r="A2513"/>
      <c r="B2513"/>
      <c r="C2513"/>
    </row>
    <row r="2514" spans="1:3" x14ac:dyDescent="0.45">
      <c r="A2514"/>
      <c r="B2514"/>
      <c r="C2514"/>
    </row>
    <row r="2515" spans="1:3" x14ac:dyDescent="0.45">
      <c r="A2515"/>
      <c r="B2515"/>
      <c r="C2515"/>
    </row>
    <row r="2516" spans="1:3" x14ac:dyDescent="0.45">
      <c r="A2516"/>
      <c r="B2516"/>
      <c r="C2516"/>
    </row>
    <row r="2517" spans="1:3" x14ac:dyDescent="0.45">
      <c r="A2517"/>
      <c r="B2517"/>
      <c r="C2517"/>
    </row>
    <row r="2518" spans="1:3" x14ac:dyDescent="0.45">
      <c r="A2518"/>
      <c r="B2518"/>
      <c r="C2518"/>
    </row>
    <row r="2519" spans="1:3" x14ac:dyDescent="0.45">
      <c r="A2519"/>
      <c r="B2519"/>
      <c r="C2519"/>
    </row>
    <row r="2520" spans="1:3" x14ac:dyDescent="0.45">
      <c r="A2520"/>
      <c r="B2520"/>
      <c r="C2520"/>
    </row>
    <row r="2521" spans="1:3" x14ac:dyDescent="0.45">
      <c r="A2521"/>
      <c r="B2521"/>
      <c r="C2521"/>
    </row>
    <row r="2522" spans="1:3" x14ac:dyDescent="0.45">
      <c r="A2522"/>
      <c r="B2522"/>
      <c r="C2522"/>
    </row>
    <row r="2523" spans="1:3" x14ac:dyDescent="0.45">
      <c r="A2523"/>
      <c r="B2523"/>
      <c r="C2523"/>
    </row>
    <row r="2524" spans="1:3" x14ac:dyDescent="0.45">
      <c r="A2524"/>
      <c r="B2524"/>
      <c r="C2524"/>
    </row>
    <row r="2525" spans="1:3" x14ac:dyDescent="0.45">
      <c r="A2525"/>
      <c r="B2525"/>
      <c r="C2525"/>
    </row>
    <row r="2526" spans="1:3" x14ac:dyDescent="0.45">
      <c r="A2526"/>
      <c r="B2526"/>
      <c r="C2526"/>
    </row>
    <row r="2527" spans="1:3" x14ac:dyDescent="0.45">
      <c r="A2527"/>
      <c r="B2527"/>
      <c r="C2527"/>
    </row>
    <row r="2528" spans="1:3" x14ac:dyDescent="0.45">
      <c r="A2528"/>
      <c r="B2528"/>
      <c r="C2528"/>
    </row>
    <row r="2529" spans="1:3" x14ac:dyDescent="0.45">
      <c r="A2529"/>
      <c r="B2529"/>
      <c r="C2529"/>
    </row>
    <row r="2530" spans="1:3" x14ac:dyDescent="0.45">
      <c r="A2530"/>
      <c r="B2530"/>
      <c r="C2530"/>
    </row>
    <row r="2531" spans="1:3" x14ac:dyDescent="0.45">
      <c r="A2531"/>
      <c r="B2531"/>
      <c r="C2531"/>
    </row>
    <row r="2532" spans="1:3" x14ac:dyDescent="0.45">
      <c r="A2532"/>
      <c r="B2532"/>
      <c r="C2532"/>
    </row>
    <row r="2533" spans="1:3" x14ac:dyDescent="0.45">
      <c r="A2533"/>
      <c r="B2533"/>
      <c r="C2533"/>
    </row>
    <row r="2534" spans="1:3" x14ac:dyDescent="0.45">
      <c r="A2534"/>
      <c r="B2534"/>
      <c r="C2534"/>
    </row>
    <row r="2535" spans="1:3" x14ac:dyDescent="0.45">
      <c r="A2535"/>
      <c r="B2535"/>
      <c r="C2535"/>
    </row>
    <row r="2536" spans="1:3" x14ac:dyDescent="0.45">
      <c r="A2536"/>
      <c r="B2536"/>
      <c r="C2536"/>
    </row>
    <row r="2537" spans="1:3" x14ac:dyDescent="0.45">
      <c r="A2537"/>
      <c r="B2537"/>
      <c r="C2537"/>
    </row>
    <row r="2538" spans="1:3" x14ac:dyDescent="0.45">
      <c r="A2538"/>
      <c r="B2538"/>
      <c r="C2538"/>
    </row>
    <row r="2539" spans="1:3" x14ac:dyDescent="0.45">
      <c r="A2539"/>
      <c r="B2539"/>
      <c r="C2539"/>
    </row>
    <row r="2540" spans="1:3" x14ac:dyDescent="0.45">
      <c r="A2540"/>
      <c r="B2540"/>
      <c r="C2540"/>
    </row>
    <row r="2541" spans="1:3" x14ac:dyDescent="0.45">
      <c r="A2541"/>
      <c r="B2541"/>
      <c r="C2541"/>
    </row>
    <row r="2542" spans="1:3" x14ac:dyDescent="0.45">
      <c r="A2542"/>
      <c r="B2542"/>
      <c r="C2542"/>
    </row>
    <row r="2543" spans="1:3" x14ac:dyDescent="0.45">
      <c r="A2543"/>
      <c r="B2543"/>
      <c r="C2543"/>
    </row>
    <row r="2544" spans="1:3" x14ac:dyDescent="0.45">
      <c r="A2544"/>
      <c r="B2544"/>
      <c r="C2544"/>
    </row>
    <row r="2545" spans="1:3" x14ac:dyDescent="0.45">
      <c r="A2545"/>
      <c r="B2545"/>
      <c r="C2545"/>
    </row>
    <row r="2546" spans="1:3" x14ac:dyDescent="0.45">
      <c r="A2546"/>
      <c r="B2546"/>
      <c r="C2546"/>
    </row>
    <row r="2547" spans="1:3" x14ac:dyDescent="0.45">
      <c r="A2547"/>
      <c r="B2547"/>
      <c r="C2547"/>
    </row>
    <row r="2548" spans="1:3" x14ac:dyDescent="0.45">
      <c r="A2548"/>
      <c r="B2548"/>
      <c r="C2548"/>
    </row>
    <row r="2549" spans="1:3" x14ac:dyDescent="0.45">
      <c r="A2549"/>
      <c r="B2549"/>
      <c r="C2549"/>
    </row>
    <row r="2550" spans="1:3" x14ac:dyDescent="0.45">
      <c r="A2550"/>
      <c r="B2550"/>
      <c r="C2550"/>
    </row>
    <row r="2551" spans="1:3" x14ac:dyDescent="0.45">
      <c r="A2551"/>
      <c r="B2551"/>
      <c r="C2551"/>
    </row>
    <row r="2552" spans="1:3" x14ac:dyDescent="0.45">
      <c r="A2552"/>
      <c r="B2552"/>
      <c r="C2552"/>
    </row>
    <row r="2553" spans="1:3" x14ac:dyDescent="0.45">
      <c r="A2553"/>
      <c r="B2553"/>
      <c r="C2553"/>
    </row>
    <row r="2554" spans="1:3" x14ac:dyDescent="0.45">
      <c r="A2554"/>
      <c r="B2554"/>
      <c r="C2554"/>
    </row>
    <row r="2555" spans="1:3" x14ac:dyDescent="0.45">
      <c r="A2555"/>
      <c r="B2555"/>
      <c r="C2555"/>
    </row>
    <row r="2556" spans="1:3" x14ac:dyDescent="0.45">
      <c r="A2556"/>
      <c r="B2556"/>
      <c r="C2556"/>
    </row>
    <row r="2557" spans="1:3" x14ac:dyDescent="0.45">
      <c r="A2557"/>
      <c r="B2557"/>
      <c r="C2557"/>
    </row>
    <row r="2558" spans="1:3" x14ac:dyDescent="0.45">
      <c r="A2558"/>
      <c r="B2558"/>
      <c r="C2558"/>
    </row>
    <row r="2559" spans="1:3" x14ac:dyDescent="0.45">
      <c r="A2559"/>
      <c r="B2559"/>
      <c r="C2559"/>
    </row>
    <row r="2560" spans="1:3" x14ac:dyDescent="0.45">
      <c r="A2560"/>
      <c r="B2560"/>
      <c r="C2560"/>
    </row>
    <row r="2561" spans="1:3" x14ac:dyDescent="0.45">
      <c r="A2561"/>
      <c r="B2561"/>
      <c r="C2561"/>
    </row>
    <row r="2562" spans="1:3" x14ac:dyDescent="0.45">
      <c r="A2562"/>
      <c r="B2562"/>
      <c r="C2562"/>
    </row>
    <row r="2563" spans="1:3" x14ac:dyDescent="0.45">
      <c r="A2563"/>
      <c r="B2563"/>
      <c r="C2563"/>
    </row>
    <row r="2564" spans="1:3" x14ac:dyDescent="0.45">
      <c r="A2564"/>
      <c r="B2564"/>
      <c r="C2564"/>
    </row>
    <row r="2565" spans="1:3" x14ac:dyDescent="0.45">
      <c r="A2565"/>
      <c r="B2565"/>
      <c r="C2565"/>
    </row>
    <row r="2566" spans="1:3" x14ac:dyDescent="0.45">
      <c r="A2566"/>
      <c r="B2566"/>
      <c r="C2566"/>
    </row>
    <row r="2567" spans="1:3" x14ac:dyDescent="0.45">
      <c r="A2567"/>
      <c r="B2567"/>
      <c r="C2567"/>
    </row>
    <row r="2568" spans="1:3" x14ac:dyDescent="0.45">
      <c r="A2568"/>
      <c r="B2568"/>
      <c r="C2568"/>
    </row>
    <row r="2569" spans="1:3" x14ac:dyDescent="0.45">
      <c r="A2569"/>
      <c r="B2569"/>
      <c r="C2569"/>
    </row>
    <row r="2570" spans="1:3" x14ac:dyDescent="0.45">
      <c r="A2570"/>
      <c r="B2570"/>
      <c r="C2570"/>
    </row>
    <row r="2571" spans="1:3" x14ac:dyDescent="0.45">
      <c r="A2571"/>
      <c r="B2571"/>
      <c r="C2571"/>
    </row>
    <row r="2572" spans="1:3" x14ac:dyDescent="0.45">
      <c r="A2572"/>
      <c r="B2572"/>
      <c r="C2572"/>
    </row>
    <row r="2573" spans="1:3" x14ac:dyDescent="0.45">
      <c r="A2573"/>
      <c r="B2573"/>
      <c r="C2573"/>
    </row>
    <row r="2574" spans="1:3" x14ac:dyDescent="0.45">
      <c r="A2574"/>
      <c r="B2574"/>
      <c r="C2574"/>
    </row>
    <row r="2575" spans="1:3" x14ac:dyDescent="0.45">
      <c r="A2575"/>
      <c r="B2575"/>
      <c r="C2575"/>
    </row>
    <row r="2576" spans="1:3" x14ac:dyDescent="0.45">
      <c r="A2576"/>
      <c r="B2576"/>
      <c r="C2576"/>
    </row>
    <row r="2577" spans="1:3" x14ac:dyDescent="0.45">
      <c r="A2577"/>
      <c r="B2577"/>
      <c r="C2577"/>
    </row>
    <row r="2578" spans="1:3" x14ac:dyDescent="0.45">
      <c r="A2578"/>
      <c r="B2578"/>
      <c r="C2578"/>
    </row>
    <row r="2579" spans="1:3" x14ac:dyDescent="0.45">
      <c r="A2579"/>
      <c r="B2579"/>
      <c r="C2579"/>
    </row>
    <row r="2580" spans="1:3" x14ac:dyDescent="0.45">
      <c r="A2580"/>
      <c r="B2580"/>
      <c r="C2580"/>
    </row>
    <row r="2581" spans="1:3" x14ac:dyDescent="0.45">
      <c r="A2581"/>
      <c r="B2581"/>
      <c r="C2581"/>
    </row>
    <row r="2582" spans="1:3" x14ac:dyDescent="0.45">
      <c r="A2582"/>
      <c r="B2582"/>
      <c r="C2582"/>
    </row>
    <row r="2583" spans="1:3" x14ac:dyDescent="0.45">
      <c r="A2583"/>
      <c r="B2583"/>
      <c r="C2583"/>
    </row>
    <row r="2584" spans="1:3" x14ac:dyDescent="0.45">
      <c r="A2584"/>
      <c r="B2584"/>
      <c r="C2584"/>
    </row>
    <row r="2585" spans="1:3" x14ac:dyDescent="0.45">
      <c r="A2585"/>
      <c r="B2585"/>
      <c r="C2585"/>
    </row>
    <row r="2586" spans="1:3" x14ac:dyDescent="0.45">
      <c r="A2586"/>
      <c r="B2586"/>
      <c r="C2586"/>
    </row>
    <row r="2587" spans="1:3" x14ac:dyDescent="0.45">
      <c r="A2587"/>
      <c r="B2587"/>
      <c r="C2587"/>
    </row>
    <row r="2588" spans="1:3" x14ac:dyDescent="0.45">
      <c r="A2588"/>
      <c r="B2588"/>
      <c r="C2588"/>
    </row>
    <row r="2589" spans="1:3" x14ac:dyDescent="0.45">
      <c r="A2589"/>
      <c r="B2589"/>
      <c r="C2589"/>
    </row>
    <row r="2590" spans="1:3" x14ac:dyDescent="0.45">
      <c r="A2590"/>
      <c r="B2590"/>
      <c r="C2590"/>
    </row>
    <row r="2591" spans="1:3" x14ac:dyDescent="0.45">
      <c r="A2591"/>
      <c r="B2591"/>
      <c r="C2591"/>
    </row>
    <row r="2592" spans="1:3" x14ac:dyDescent="0.45">
      <c r="A2592"/>
      <c r="B2592"/>
      <c r="C2592"/>
    </row>
    <row r="2593" spans="1:3" x14ac:dyDescent="0.45">
      <c r="A2593"/>
      <c r="B2593"/>
      <c r="C2593"/>
    </row>
    <row r="2594" spans="1:3" x14ac:dyDescent="0.45">
      <c r="A2594"/>
      <c r="B2594"/>
      <c r="C2594"/>
    </row>
    <row r="2595" spans="1:3" x14ac:dyDescent="0.45">
      <c r="A2595"/>
      <c r="B2595"/>
      <c r="C2595"/>
    </row>
    <row r="2596" spans="1:3" x14ac:dyDescent="0.45">
      <c r="A2596"/>
      <c r="B2596"/>
      <c r="C2596"/>
    </row>
    <row r="2597" spans="1:3" x14ac:dyDescent="0.45">
      <c r="A2597"/>
      <c r="B2597"/>
      <c r="C2597"/>
    </row>
    <row r="2598" spans="1:3" x14ac:dyDescent="0.45">
      <c r="A2598"/>
      <c r="B2598"/>
      <c r="C2598"/>
    </row>
    <row r="2599" spans="1:3" x14ac:dyDescent="0.45">
      <c r="A2599"/>
      <c r="B2599"/>
      <c r="C2599"/>
    </row>
    <row r="2600" spans="1:3" x14ac:dyDescent="0.45">
      <c r="A2600"/>
      <c r="B2600"/>
      <c r="C2600"/>
    </row>
    <row r="2601" spans="1:3" x14ac:dyDescent="0.45">
      <c r="A2601"/>
      <c r="B2601"/>
      <c r="C2601"/>
    </row>
    <row r="2602" spans="1:3" x14ac:dyDescent="0.45">
      <c r="A2602"/>
      <c r="B2602"/>
      <c r="C2602"/>
    </row>
    <row r="2603" spans="1:3" x14ac:dyDescent="0.45">
      <c r="A2603"/>
      <c r="B2603"/>
      <c r="C2603"/>
    </row>
    <row r="2604" spans="1:3" x14ac:dyDescent="0.45">
      <c r="A2604"/>
      <c r="B2604"/>
      <c r="C2604"/>
    </row>
    <row r="2605" spans="1:3" x14ac:dyDescent="0.45">
      <c r="A2605"/>
      <c r="B2605"/>
      <c r="C2605"/>
    </row>
    <row r="2606" spans="1:3" x14ac:dyDescent="0.45">
      <c r="A2606"/>
      <c r="B2606"/>
      <c r="C2606"/>
    </row>
    <row r="2607" spans="1:3" x14ac:dyDescent="0.45">
      <c r="A2607"/>
      <c r="B2607"/>
      <c r="C2607"/>
    </row>
    <row r="2608" spans="1:3" x14ac:dyDescent="0.45">
      <c r="A2608"/>
      <c r="B2608"/>
      <c r="C2608"/>
    </row>
    <row r="2609" spans="1:3" x14ac:dyDescent="0.45">
      <c r="A2609"/>
      <c r="B2609"/>
      <c r="C2609"/>
    </row>
    <row r="2610" spans="1:3" x14ac:dyDescent="0.45">
      <c r="A2610"/>
      <c r="B2610"/>
      <c r="C2610"/>
    </row>
    <row r="2611" spans="1:3" x14ac:dyDescent="0.45">
      <c r="A2611"/>
      <c r="B2611"/>
      <c r="C2611"/>
    </row>
    <row r="2612" spans="1:3" x14ac:dyDescent="0.45">
      <c r="A2612"/>
      <c r="B2612"/>
      <c r="C2612"/>
    </row>
    <row r="2613" spans="1:3" x14ac:dyDescent="0.45">
      <c r="A2613"/>
      <c r="B2613"/>
      <c r="C2613"/>
    </row>
    <row r="2614" spans="1:3" x14ac:dyDescent="0.45">
      <c r="A2614"/>
      <c r="B2614"/>
      <c r="C2614"/>
    </row>
    <row r="2615" spans="1:3" x14ac:dyDescent="0.45">
      <c r="A2615"/>
      <c r="B2615"/>
      <c r="C2615"/>
    </row>
    <row r="2616" spans="1:3" x14ac:dyDescent="0.45">
      <c r="A2616"/>
      <c r="B2616"/>
      <c r="C2616"/>
    </row>
    <row r="2617" spans="1:3" x14ac:dyDescent="0.45">
      <c r="A2617"/>
      <c r="B2617"/>
      <c r="C2617"/>
    </row>
    <row r="2618" spans="1:3" x14ac:dyDescent="0.45">
      <c r="A2618"/>
      <c r="B2618"/>
      <c r="C2618"/>
    </row>
    <row r="2619" spans="1:3" x14ac:dyDescent="0.45">
      <c r="A2619"/>
      <c r="B2619"/>
      <c r="C2619"/>
    </row>
    <row r="2620" spans="1:3" x14ac:dyDescent="0.45">
      <c r="A2620"/>
      <c r="B2620"/>
      <c r="C2620"/>
    </row>
    <row r="2621" spans="1:3" x14ac:dyDescent="0.45">
      <c r="A2621"/>
      <c r="B2621"/>
      <c r="C2621"/>
    </row>
    <row r="2622" spans="1:3" x14ac:dyDescent="0.45">
      <c r="A2622"/>
      <c r="B2622"/>
      <c r="C2622"/>
    </row>
    <row r="2623" spans="1:3" x14ac:dyDescent="0.45">
      <c r="A2623"/>
      <c r="B2623"/>
      <c r="C2623"/>
    </row>
    <row r="2624" spans="1:3" x14ac:dyDescent="0.45">
      <c r="A2624"/>
      <c r="B2624"/>
      <c r="C2624"/>
    </row>
    <row r="2625" spans="1:3" x14ac:dyDescent="0.45">
      <c r="A2625"/>
      <c r="B2625"/>
      <c r="C2625"/>
    </row>
    <row r="2626" spans="1:3" x14ac:dyDescent="0.45">
      <c r="A2626"/>
      <c r="B2626"/>
      <c r="C2626"/>
    </row>
    <row r="2627" spans="1:3" x14ac:dyDescent="0.45">
      <c r="A2627"/>
      <c r="B2627"/>
      <c r="C2627"/>
    </row>
    <row r="2628" spans="1:3" x14ac:dyDescent="0.45">
      <c r="A2628"/>
      <c r="B2628"/>
      <c r="C2628"/>
    </row>
    <row r="2629" spans="1:3" x14ac:dyDescent="0.45">
      <c r="A2629"/>
      <c r="B2629"/>
      <c r="C2629"/>
    </row>
    <row r="2630" spans="1:3" x14ac:dyDescent="0.45">
      <c r="A2630"/>
      <c r="B2630"/>
      <c r="C2630"/>
    </row>
    <row r="2631" spans="1:3" x14ac:dyDescent="0.45">
      <c r="A2631"/>
      <c r="B2631"/>
      <c r="C2631"/>
    </row>
    <row r="2632" spans="1:3" x14ac:dyDescent="0.45">
      <c r="A2632"/>
      <c r="B2632"/>
      <c r="C2632"/>
    </row>
    <row r="2633" spans="1:3" x14ac:dyDescent="0.45">
      <c r="A2633"/>
      <c r="B2633"/>
      <c r="C2633"/>
    </row>
    <row r="2634" spans="1:3" x14ac:dyDescent="0.45">
      <c r="A2634"/>
      <c r="B2634"/>
      <c r="C2634"/>
    </row>
    <row r="2635" spans="1:3" x14ac:dyDescent="0.45">
      <c r="A2635"/>
      <c r="B2635"/>
      <c r="C2635"/>
    </row>
    <row r="2636" spans="1:3" x14ac:dyDescent="0.45">
      <c r="A2636"/>
      <c r="B2636"/>
      <c r="C2636"/>
    </row>
    <row r="2637" spans="1:3" x14ac:dyDescent="0.45">
      <c r="A2637"/>
      <c r="B2637"/>
      <c r="C2637"/>
    </row>
    <row r="2638" spans="1:3" x14ac:dyDescent="0.45">
      <c r="A2638"/>
      <c r="B2638"/>
      <c r="C2638"/>
    </row>
    <row r="2639" spans="1:3" x14ac:dyDescent="0.45">
      <c r="A2639"/>
      <c r="B2639"/>
      <c r="C2639"/>
    </row>
    <row r="2640" spans="1:3" x14ac:dyDescent="0.45">
      <c r="A2640"/>
      <c r="B2640"/>
      <c r="C2640"/>
    </row>
    <row r="2641" spans="1:3" x14ac:dyDescent="0.45">
      <c r="A2641"/>
      <c r="B2641"/>
      <c r="C2641"/>
    </row>
    <row r="2642" spans="1:3" x14ac:dyDescent="0.45">
      <c r="A2642"/>
      <c r="B2642"/>
      <c r="C2642"/>
    </row>
    <row r="2643" spans="1:3" x14ac:dyDescent="0.45">
      <c r="A2643"/>
      <c r="B2643"/>
      <c r="C2643"/>
    </row>
    <row r="2644" spans="1:3" x14ac:dyDescent="0.45">
      <c r="A2644"/>
      <c r="B2644"/>
      <c r="C2644"/>
    </row>
    <row r="2645" spans="1:3" x14ac:dyDescent="0.45">
      <c r="A2645"/>
      <c r="B2645"/>
      <c r="C2645"/>
    </row>
    <row r="2646" spans="1:3" x14ac:dyDescent="0.45">
      <c r="A2646"/>
      <c r="B2646"/>
      <c r="C2646"/>
    </row>
    <row r="2647" spans="1:3" x14ac:dyDescent="0.45">
      <c r="A2647"/>
      <c r="B2647"/>
      <c r="C2647"/>
    </row>
    <row r="2648" spans="1:3" x14ac:dyDescent="0.45">
      <c r="A2648"/>
      <c r="B2648"/>
      <c r="C2648"/>
    </row>
    <row r="2649" spans="1:3" x14ac:dyDescent="0.45">
      <c r="A2649"/>
      <c r="B2649"/>
      <c r="C2649"/>
    </row>
    <row r="2650" spans="1:3" x14ac:dyDescent="0.45">
      <c r="A2650"/>
      <c r="B2650"/>
      <c r="C2650"/>
    </row>
    <row r="2651" spans="1:3" x14ac:dyDescent="0.45">
      <c r="A2651"/>
      <c r="B2651"/>
      <c r="C2651"/>
    </row>
    <row r="2652" spans="1:3" x14ac:dyDescent="0.45">
      <c r="A2652"/>
      <c r="B2652"/>
      <c r="C2652"/>
    </row>
    <row r="2653" spans="1:3" x14ac:dyDescent="0.45">
      <c r="A2653"/>
      <c r="B2653"/>
      <c r="C2653"/>
    </row>
    <row r="2654" spans="1:3" x14ac:dyDescent="0.45">
      <c r="A2654"/>
      <c r="B2654"/>
      <c r="C2654"/>
    </row>
    <row r="2655" spans="1:3" x14ac:dyDescent="0.45">
      <c r="A2655"/>
      <c r="B2655"/>
      <c r="C2655"/>
    </row>
    <row r="2656" spans="1:3" x14ac:dyDescent="0.45">
      <c r="A2656"/>
      <c r="B2656"/>
      <c r="C2656"/>
    </row>
    <row r="2657" spans="1:3" x14ac:dyDescent="0.45">
      <c r="A2657"/>
      <c r="B2657"/>
      <c r="C2657"/>
    </row>
    <row r="2658" spans="1:3" x14ac:dyDescent="0.45">
      <c r="A2658"/>
      <c r="B2658"/>
      <c r="C2658"/>
    </row>
    <row r="2659" spans="1:3" x14ac:dyDescent="0.45">
      <c r="A2659"/>
      <c r="B2659"/>
      <c r="C2659"/>
    </row>
    <row r="2660" spans="1:3" x14ac:dyDescent="0.45">
      <c r="A2660"/>
      <c r="B2660"/>
      <c r="C2660"/>
    </row>
    <row r="2661" spans="1:3" x14ac:dyDescent="0.45">
      <c r="A2661"/>
      <c r="B2661"/>
      <c r="C2661"/>
    </row>
    <row r="2662" spans="1:3" x14ac:dyDescent="0.45">
      <c r="A2662"/>
      <c r="B2662"/>
      <c r="C2662"/>
    </row>
    <row r="2663" spans="1:3" x14ac:dyDescent="0.45">
      <c r="A2663"/>
      <c r="B2663"/>
      <c r="C2663"/>
    </row>
    <row r="2664" spans="1:3" x14ac:dyDescent="0.45">
      <c r="A2664"/>
      <c r="B2664"/>
      <c r="C2664"/>
    </row>
    <row r="2665" spans="1:3" x14ac:dyDescent="0.45">
      <c r="A2665"/>
      <c r="B2665"/>
      <c r="C2665"/>
    </row>
    <row r="2666" spans="1:3" x14ac:dyDescent="0.45">
      <c r="A2666"/>
      <c r="B2666"/>
      <c r="C2666"/>
    </row>
    <row r="2667" spans="1:3" x14ac:dyDescent="0.45">
      <c r="A2667"/>
      <c r="B2667"/>
      <c r="C2667"/>
    </row>
    <row r="2668" spans="1:3" x14ac:dyDescent="0.45">
      <c r="A2668"/>
      <c r="B2668"/>
      <c r="C2668"/>
    </row>
    <row r="2669" spans="1:3" x14ac:dyDescent="0.45">
      <c r="A2669"/>
      <c r="B2669"/>
      <c r="C2669"/>
    </row>
    <row r="2670" spans="1:3" x14ac:dyDescent="0.45">
      <c r="A2670"/>
      <c r="B2670"/>
      <c r="C2670"/>
    </row>
    <row r="2671" spans="1:3" x14ac:dyDescent="0.45">
      <c r="A2671"/>
      <c r="B2671"/>
      <c r="C2671"/>
    </row>
    <row r="2672" spans="1:3" x14ac:dyDescent="0.45">
      <c r="A2672"/>
      <c r="B2672"/>
      <c r="C2672"/>
    </row>
    <row r="2673" spans="1:3" x14ac:dyDescent="0.45">
      <c r="A2673"/>
      <c r="B2673"/>
      <c r="C2673"/>
    </row>
    <row r="2674" spans="1:3" x14ac:dyDescent="0.45">
      <c r="A2674"/>
      <c r="B2674"/>
      <c r="C2674"/>
    </row>
    <row r="2675" spans="1:3" x14ac:dyDescent="0.45">
      <c r="A2675"/>
      <c r="B2675"/>
      <c r="C2675"/>
    </row>
    <row r="2676" spans="1:3" x14ac:dyDescent="0.45">
      <c r="A2676"/>
      <c r="B2676"/>
      <c r="C2676"/>
    </row>
    <row r="2677" spans="1:3" x14ac:dyDescent="0.45">
      <c r="A2677"/>
      <c r="B2677"/>
      <c r="C2677"/>
    </row>
    <row r="2678" spans="1:3" x14ac:dyDescent="0.45">
      <c r="A2678"/>
      <c r="B2678"/>
      <c r="C2678"/>
    </row>
    <row r="2679" spans="1:3" x14ac:dyDescent="0.45">
      <c r="A2679"/>
      <c r="B2679"/>
      <c r="C2679"/>
    </row>
    <row r="2680" spans="1:3" x14ac:dyDescent="0.45">
      <c r="A2680"/>
      <c r="B2680"/>
      <c r="C2680"/>
    </row>
    <row r="2681" spans="1:3" x14ac:dyDescent="0.45">
      <c r="A2681"/>
      <c r="B2681"/>
      <c r="C2681"/>
    </row>
    <row r="2682" spans="1:3" x14ac:dyDescent="0.45">
      <c r="A2682"/>
      <c r="B2682"/>
      <c r="C2682"/>
    </row>
    <row r="2683" spans="1:3" x14ac:dyDescent="0.45">
      <c r="A2683"/>
      <c r="B2683"/>
      <c r="C2683"/>
    </row>
    <row r="2684" spans="1:3" x14ac:dyDescent="0.45">
      <c r="A2684"/>
      <c r="B2684"/>
      <c r="C2684"/>
    </row>
    <row r="2685" spans="1:3" x14ac:dyDescent="0.45">
      <c r="A2685"/>
      <c r="B2685"/>
      <c r="C2685"/>
    </row>
    <row r="2686" spans="1:3" x14ac:dyDescent="0.45">
      <c r="A2686"/>
      <c r="B2686"/>
      <c r="C2686"/>
    </row>
    <row r="2687" spans="1:3" x14ac:dyDescent="0.45">
      <c r="A2687"/>
      <c r="B2687"/>
      <c r="C2687"/>
    </row>
    <row r="2688" spans="1:3" x14ac:dyDescent="0.45">
      <c r="A2688"/>
      <c r="B2688"/>
      <c r="C2688"/>
    </row>
    <row r="2689" spans="1:3" x14ac:dyDescent="0.45">
      <c r="A2689"/>
      <c r="B2689"/>
      <c r="C2689"/>
    </row>
    <row r="2690" spans="1:3" x14ac:dyDescent="0.45">
      <c r="A2690"/>
      <c r="B2690"/>
      <c r="C2690"/>
    </row>
    <row r="2691" spans="1:3" x14ac:dyDescent="0.45">
      <c r="A2691"/>
      <c r="B2691"/>
      <c r="C2691"/>
    </row>
    <row r="2692" spans="1:3" x14ac:dyDescent="0.45">
      <c r="A2692"/>
      <c r="B2692"/>
      <c r="C2692"/>
    </row>
    <row r="2693" spans="1:3" x14ac:dyDescent="0.45">
      <c r="A2693"/>
      <c r="B2693"/>
      <c r="C2693"/>
    </row>
    <row r="2694" spans="1:3" x14ac:dyDescent="0.45">
      <c r="A2694"/>
      <c r="B2694"/>
      <c r="C2694"/>
    </row>
    <row r="2695" spans="1:3" x14ac:dyDescent="0.45">
      <c r="A2695"/>
      <c r="B2695"/>
      <c r="C2695"/>
    </row>
    <row r="2696" spans="1:3" x14ac:dyDescent="0.45">
      <c r="A2696"/>
      <c r="B2696"/>
      <c r="C2696"/>
    </row>
    <row r="2697" spans="1:3" x14ac:dyDescent="0.45">
      <c r="A2697"/>
      <c r="B2697"/>
      <c r="C2697"/>
    </row>
    <row r="2698" spans="1:3" x14ac:dyDescent="0.45">
      <c r="A2698"/>
      <c r="B2698"/>
      <c r="C2698"/>
    </row>
    <row r="2699" spans="1:3" x14ac:dyDescent="0.45">
      <c r="A2699"/>
      <c r="B2699"/>
      <c r="C2699"/>
    </row>
    <row r="2700" spans="1:3" x14ac:dyDescent="0.45">
      <c r="A2700"/>
      <c r="B2700"/>
      <c r="C2700"/>
    </row>
    <row r="2701" spans="1:3" x14ac:dyDescent="0.45">
      <c r="A2701"/>
      <c r="B2701"/>
      <c r="C2701"/>
    </row>
    <row r="2702" spans="1:3" x14ac:dyDescent="0.45">
      <c r="A2702"/>
      <c r="B2702"/>
      <c r="C2702"/>
    </row>
    <row r="2703" spans="1:3" x14ac:dyDescent="0.45">
      <c r="A2703"/>
      <c r="B2703"/>
      <c r="C2703"/>
    </row>
    <row r="2704" spans="1:3" x14ac:dyDescent="0.45">
      <c r="A2704"/>
      <c r="B2704"/>
      <c r="C2704"/>
    </row>
    <row r="2705" spans="1:3" x14ac:dyDescent="0.45">
      <c r="A2705"/>
      <c r="B2705"/>
      <c r="C2705"/>
    </row>
    <row r="2706" spans="1:3" x14ac:dyDescent="0.45">
      <c r="A2706"/>
      <c r="B2706"/>
      <c r="C2706"/>
    </row>
    <row r="2707" spans="1:3" x14ac:dyDescent="0.45">
      <c r="A2707"/>
      <c r="B2707"/>
      <c r="C2707"/>
    </row>
    <row r="2708" spans="1:3" x14ac:dyDescent="0.45">
      <c r="A2708"/>
      <c r="B2708"/>
      <c r="C2708"/>
    </row>
    <row r="2709" spans="1:3" x14ac:dyDescent="0.45">
      <c r="A2709"/>
      <c r="B2709"/>
      <c r="C2709"/>
    </row>
    <row r="2710" spans="1:3" x14ac:dyDescent="0.45">
      <c r="A2710"/>
      <c r="B2710"/>
      <c r="C2710"/>
    </row>
    <row r="2711" spans="1:3" x14ac:dyDescent="0.45">
      <c r="A2711"/>
      <c r="B2711"/>
      <c r="C2711"/>
    </row>
    <row r="2712" spans="1:3" x14ac:dyDescent="0.45">
      <c r="A2712"/>
      <c r="B2712"/>
      <c r="C2712"/>
    </row>
    <row r="2713" spans="1:3" x14ac:dyDescent="0.45">
      <c r="A2713"/>
      <c r="B2713"/>
      <c r="C2713"/>
    </row>
    <row r="2714" spans="1:3" x14ac:dyDescent="0.45">
      <c r="A2714"/>
      <c r="B2714"/>
      <c r="C2714"/>
    </row>
    <row r="2715" spans="1:3" x14ac:dyDescent="0.45">
      <c r="A2715"/>
      <c r="B2715"/>
      <c r="C2715"/>
    </row>
    <row r="2716" spans="1:3" x14ac:dyDescent="0.45">
      <c r="A2716"/>
      <c r="B2716"/>
      <c r="C2716"/>
    </row>
    <row r="2717" spans="1:3" x14ac:dyDescent="0.45">
      <c r="A2717"/>
      <c r="B2717"/>
      <c r="C2717"/>
    </row>
    <row r="2718" spans="1:3" x14ac:dyDescent="0.45">
      <c r="A2718"/>
      <c r="B2718"/>
      <c r="C2718"/>
    </row>
    <row r="2719" spans="1:3" x14ac:dyDescent="0.45">
      <c r="A2719"/>
      <c r="B2719"/>
      <c r="C2719"/>
    </row>
    <row r="2720" spans="1:3" x14ac:dyDescent="0.45">
      <c r="A2720"/>
      <c r="B2720"/>
      <c r="C2720"/>
    </row>
    <row r="2721" spans="1:3" x14ac:dyDescent="0.45">
      <c r="A2721"/>
      <c r="B2721"/>
      <c r="C2721"/>
    </row>
    <row r="2722" spans="1:3" x14ac:dyDescent="0.45">
      <c r="A2722"/>
      <c r="B2722"/>
      <c r="C2722"/>
    </row>
    <row r="2723" spans="1:3" x14ac:dyDescent="0.45">
      <c r="A2723"/>
      <c r="B2723"/>
      <c r="C2723"/>
    </row>
    <row r="2724" spans="1:3" x14ac:dyDescent="0.45">
      <c r="A2724"/>
      <c r="B2724"/>
      <c r="C2724"/>
    </row>
    <row r="2725" spans="1:3" x14ac:dyDescent="0.45">
      <c r="A2725"/>
      <c r="B2725"/>
      <c r="C2725"/>
    </row>
    <row r="2726" spans="1:3" x14ac:dyDescent="0.45">
      <c r="A2726"/>
      <c r="B2726"/>
      <c r="C2726"/>
    </row>
    <row r="2727" spans="1:3" x14ac:dyDescent="0.45">
      <c r="A2727"/>
      <c r="B2727"/>
      <c r="C2727"/>
    </row>
    <row r="2728" spans="1:3" x14ac:dyDescent="0.45">
      <c r="A2728"/>
      <c r="B2728"/>
      <c r="C2728"/>
    </row>
    <row r="2729" spans="1:3" x14ac:dyDescent="0.45">
      <c r="A2729"/>
      <c r="B2729"/>
      <c r="C2729"/>
    </row>
    <row r="2730" spans="1:3" x14ac:dyDescent="0.45">
      <c r="A2730"/>
      <c r="B2730"/>
      <c r="C2730"/>
    </row>
    <row r="2731" spans="1:3" x14ac:dyDescent="0.45">
      <c r="A2731"/>
      <c r="B2731"/>
      <c r="C2731"/>
    </row>
    <row r="2732" spans="1:3" x14ac:dyDescent="0.45">
      <c r="A2732"/>
      <c r="B2732"/>
      <c r="C2732"/>
    </row>
    <row r="2733" spans="1:3" x14ac:dyDescent="0.45">
      <c r="A2733"/>
      <c r="B2733"/>
      <c r="C2733"/>
    </row>
    <row r="2734" spans="1:3" x14ac:dyDescent="0.45">
      <c r="A2734"/>
      <c r="B2734"/>
      <c r="C2734"/>
    </row>
    <row r="2735" spans="1:3" x14ac:dyDescent="0.45">
      <c r="A2735"/>
      <c r="B2735"/>
      <c r="C2735"/>
    </row>
    <row r="2736" spans="1:3" x14ac:dyDescent="0.45">
      <c r="A2736"/>
      <c r="B2736"/>
      <c r="C2736"/>
    </row>
    <row r="2737" spans="1:3" x14ac:dyDescent="0.45">
      <c r="A2737"/>
      <c r="B2737"/>
      <c r="C2737"/>
    </row>
    <row r="2738" spans="1:3" x14ac:dyDescent="0.45">
      <c r="A2738"/>
      <c r="B2738"/>
      <c r="C2738"/>
    </row>
    <row r="2739" spans="1:3" x14ac:dyDescent="0.45">
      <c r="A2739"/>
      <c r="B2739"/>
      <c r="C2739"/>
    </row>
    <row r="2740" spans="1:3" x14ac:dyDescent="0.45">
      <c r="A2740"/>
      <c r="B2740"/>
      <c r="C2740"/>
    </row>
    <row r="2741" spans="1:3" x14ac:dyDescent="0.45">
      <c r="A2741"/>
      <c r="B2741"/>
      <c r="C2741"/>
    </row>
    <row r="2742" spans="1:3" x14ac:dyDescent="0.45">
      <c r="A2742"/>
      <c r="B2742"/>
      <c r="C2742"/>
    </row>
    <row r="2743" spans="1:3" x14ac:dyDescent="0.45">
      <c r="A2743"/>
      <c r="B2743"/>
      <c r="C2743"/>
    </row>
    <row r="2744" spans="1:3" x14ac:dyDescent="0.45">
      <c r="A2744"/>
      <c r="B2744"/>
      <c r="C2744"/>
    </row>
    <row r="2745" spans="1:3" x14ac:dyDescent="0.45">
      <c r="A2745"/>
      <c r="B2745"/>
      <c r="C2745"/>
    </row>
    <row r="2746" spans="1:3" x14ac:dyDescent="0.45">
      <c r="A2746"/>
      <c r="B2746"/>
      <c r="C2746"/>
    </row>
    <row r="2747" spans="1:3" x14ac:dyDescent="0.45">
      <c r="A2747"/>
      <c r="B2747"/>
      <c r="C2747"/>
    </row>
    <row r="2748" spans="1:3" x14ac:dyDescent="0.45">
      <c r="A2748"/>
      <c r="B2748"/>
      <c r="C2748"/>
    </row>
    <row r="2749" spans="1:3" x14ac:dyDescent="0.45">
      <c r="A2749"/>
      <c r="B2749"/>
      <c r="C2749"/>
    </row>
    <row r="2750" spans="1:3" x14ac:dyDescent="0.45">
      <c r="A2750"/>
      <c r="B2750"/>
      <c r="C2750"/>
    </row>
    <row r="2751" spans="1:3" x14ac:dyDescent="0.45">
      <c r="A2751"/>
      <c r="B2751"/>
      <c r="C2751"/>
    </row>
    <row r="2752" spans="1:3" x14ac:dyDescent="0.45">
      <c r="A2752"/>
      <c r="B2752"/>
      <c r="C2752"/>
    </row>
    <row r="2753" spans="1:3" x14ac:dyDescent="0.45">
      <c r="A2753"/>
      <c r="B2753"/>
      <c r="C2753"/>
    </row>
    <row r="2754" spans="1:3" x14ac:dyDescent="0.45">
      <c r="A2754"/>
      <c r="B2754"/>
      <c r="C2754"/>
    </row>
    <row r="2755" spans="1:3" x14ac:dyDescent="0.45">
      <c r="A2755"/>
      <c r="B2755"/>
      <c r="C2755"/>
    </row>
    <row r="2756" spans="1:3" x14ac:dyDescent="0.45">
      <c r="A2756"/>
      <c r="B2756"/>
      <c r="C2756"/>
    </row>
    <row r="2757" spans="1:3" x14ac:dyDescent="0.45">
      <c r="A2757"/>
      <c r="B2757"/>
      <c r="C2757"/>
    </row>
    <row r="2758" spans="1:3" x14ac:dyDescent="0.45">
      <c r="A2758"/>
      <c r="B2758"/>
      <c r="C2758"/>
    </row>
    <row r="2759" spans="1:3" x14ac:dyDescent="0.45">
      <c r="A2759"/>
      <c r="B2759"/>
      <c r="C2759"/>
    </row>
    <row r="2760" spans="1:3" x14ac:dyDescent="0.45">
      <c r="A2760"/>
      <c r="B2760"/>
      <c r="C2760"/>
    </row>
    <row r="2761" spans="1:3" x14ac:dyDescent="0.45">
      <c r="A2761"/>
      <c r="B2761"/>
      <c r="C2761"/>
    </row>
    <row r="2762" spans="1:3" x14ac:dyDescent="0.45">
      <c r="A2762"/>
      <c r="B2762"/>
      <c r="C2762"/>
    </row>
    <row r="2763" spans="1:3" x14ac:dyDescent="0.45">
      <c r="A2763"/>
      <c r="B2763"/>
      <c r="C2763"/>
    </row>
    <row r="2764" spans="1:3" x14ac:dyDescent="0.45">
      <c r="A2764"/>
      <c r="B2764"/>
      <c r="C2764"/>
    </row>
    <row r="2765" spans="1:3" x14ac:dyDescent="0.45">
      <c r="A2765"/>
      <c r="B2765"/>
      <c r="C2765"/>
    </row>
    <row r="2766" spans="1:3" x14ac:dyDescent="0.45">
      <c r="A2766"/>
      <c r="B2766"/>
      <c r="C2766"/>
    </row>
    <row r="2767" spans="1:3" x14ac:dyDescent="0.45">
      <c r="A2767"/>
      <c r="B2767"/>
      <c r="C2767"/>
    </row>
    <row r="2768" spans="1:3" x14ac:dyDescent="0.45">
      <c r="A2768"/>
      <c r="B2768"/>
      <c r="C2768"/>
    </row>
    <row r="2769" spans="1:3" x14ac:dyDescent="0.45">
      <c r="A2769"/>
      <c r="B2769"/>
      <c r="C2769"/>
    </row>
    <row r="2770" spans="1:3" x14ac:dyDescent="0.45">
      <c r="A2770"/>
      <c r="B2770"/>
      <c r="C2770"/>
    </row>
    <row r="2771" spans="1:3" x14ac:dyDescent="0.45">
      <c r="A2771"/>
      <c r="B2771"/>
      <c r="C2771"/>
    </row>
    <row r="2772" spans="1:3" x14ac:dyDescent="0.45">
      <c r="A2772"/>
      <c r="B2772"/>
      <c r="C2772"/>
    </row>
    <row r="2773" spans="1:3" x14ac:dyDescent="0.45">
      <c r="A2773"/>
      <c r="B2773"/>
      <c r="C2773"/>
    </row>
    <row r="2774" spans="1:3" x14ac:dyDescent="0.45">
      <c r="A2774"/>
      <c r="B2774"/>
      <c r="C2774"/>
    </row>
    <row r="2775" spans="1:3" x14ac:dyDescent="0.45">
      <c r="A2775"/>
      <c r="B2775"/>
      <c r="C2775"/>
    </row>
    <row r="2776" spans="1:3" x14ac:dyDescent="0.45">
      <c r="A2776"/>
      <c r="B2776"/>
      <c r="C2776"/>
    </row>
    <row r="2777" spans="1:3" x14ac:dyDescent="0.45">
      <c r="A2777"/>
      <c r="B2777"/>
      <c r="C2777"/>
    </row>
    <row r="2778" spans="1:3" x14ac:dyDescent="0.45">
      <c r="A2778"/>
      <c r="B2778"/>
      <c r="C2778"/>
    </row>
    <row r="2779" spans="1:3" x14ac:dyDescent="0.45">
      <c r="A2779"/>
      <c r="B2779"/>
      <c r="C2779"/>
    </row>
    <row r="2780" spans="1:3" x14ac:dyDescent="0.45">
      <c r="A2780"/>
      <c r="B2780"/>
      <c r="C2780"/>
    </row>
    <row r="2781" spans="1:3" x14ac:dyDescent="0.45">
      <c r="A2781"/>
      <c r="B2781"/>
      <c r="C2781"/>
    </row>
    <row r="2782" spans="1:3" x14ac:dyDescent="0.45">
      <c r="A2782"/>
      <c r="B2782"/>
      <c r="C2782"/>
    </row>
    <row r="2783" spans="1:3" x14ac:dyDescent="0.45">
      <c r="A2783"/>
      <c r="B2783"/>
      <c r="C2783"/>
    </row>
    <row r="2784" spans="1:3" x14ac:dyDescent="0.45">
      <c r="A2784"/>
      <c r="B2784"/>
      <c r="C2784"/>
    </row>
    <row r="2785" spans="1:3" x14ac:dyDescent="0.45">
      <c r="A2785"/>
      <c r="B2785"/>
      <c r="C2785"/>
    </row>
    <row r="2786" spans="1:3" x14ac:dyDescent="0.45">
      <c r="A2786"/>
      <c r="B2786"/>
      <c r="C2786"/>
    </row>
    <row r="2787" spans="1:3" x14ac:dyDescent="0.45">
      <c r="A2787"/>
      <c r="B2787"/>
      <c r="C2787"/>
    </row>
    <row r="2788" spans="1:3" x14ac:dyDescent="0.45">
      <c r="A2788"/>
      <c r="B2788"/>
      <c r="C2788"/>
    </row>
    <row r="2789" spans="1:3" x14ac:dyDescent="0.45">
      <c r="A2789"/>
      <c r="B2789"/>
      <c r="C2789"/>
    </row>
    <row r="2790" spans="1:3" x14ac:dyDescent="0.45">
      <c r="A2790"/>
      <c r="B2790"/>
      <c r="C2790"/>
    </row>
    <row r="2791" spans="1:3" x14ac:dyDescent="0.45">
      <c r="A2791"/>
      <c r="B2791"/>
      <c r="C2791"/>
    </row>
    <row r="2792" spans="1:3" x14ac:dyDescent="0.45">
      <c r="A2792"/>
      <c r="B2792"/>
      <c r="C2792"/>
    </row>
    <row r="2793" spans="1:3" x14ac:dyDescent="0.45">
      <c r="A2793"/>
      <c r="B2793"/>
      <c r="C2793"/>
    </row>
    <row r="2794" spans="1:3" x14ac:dyDescent="0.45">
      <c r="A2794"/>
      <c r="B2794"/>
      <c r="C2794"/>
    </row>
    <row r="2795" spans="1:3" x14ac:dyDescent="0.45">
      <c r="A2795"/>
      <c r="B2795"/>
      <c r="C2795"/>
    </row>
    <row r="2796" spans="1:3" x14ac:dyDescent="0.45">
      <c r="A2796"/>
      <c r="B2796"/>
      <c r="C2796"/>
    </row>
    <row r="2797" spans="1:3" x14ac:dyDescent="0.45">
      <c r="A2797"/>
      <c r="B2797"/>
      <c r="C2797"/>
    </row>
    <row r="2798" spans="1:3" x14ac:dyDescent="0.45">
      <c r="A2798"/>
      <c r="B2798"/>
      <c r="C2798"/>
    </row>
    <row r="2799" spans="1:3" x14ac:dyDescent="0.45">
      <c r="A2799"/>
      <c r="B2799"/>
      <c r="C2799"/>
    </row>
    <row r="2800" spans="1:3" x14ac:dyDescent="0.45">
      <c r="A2800"/>
      <c r="B2800"/>
      <c r="C2800"/>
    </row>
    <row r="2801" spans="1:3" x14ac:dyDescent="0.45">
      <c r="A2801"/>
      <c r="B2801"/>
      <c r="C2801"/>
    </row>
    <row r="2802" spans="1:3" x14ac:dyDescent="0.45">
      <c r="A2802"/>
      <c r="B2802"/>
      <c r="C2802"/>
    </row>
    <row r="2803" spans="1:3" x14ac:dyDescent="0.45">
      <c r="A2803"/>
      <c r="B2803"/>
      <c r="C2803"/>
    </row>
    <row r="2804" spans="1:3" x14ac:dyDescent="0.45">
      <c r="A2804"/>
      <c r="B2804"/>
      <c r="C2804"/>
    </row>
    <row r="2805" spans="1:3" x14ac:dyDescent="0.45">
      <c r="A2805"/>
      <c r="B2805"/>
      <c r="C2805"/>
    </row>
    <row r="2806" spans="1:3" x14ac:dyDescent="0.45">
      <c r="A2806"/>
      <c r="B2806"/>
      <c r="C2806"/>
    </row>
    <row r="2807" spans="1:3" x14ac:dyDescent="0.45">
      <c r="A2807"/>
      <c r="B2807"/>
      <c r="C2807"/>
    </row>
    <row r="2808" spans="1:3" x14ac:dyDescent="0.45">
      <c r="A2808"/>
      <c r="B2808"/>
      <c r="C2808"/>
    </row>
    <row r="2809" spans="1:3" x14ac:dyDescent="0.45">
      <c r="A2809"/>
      <c r="B2809"/>
      <c r="C2809"/>
    </row>
    <row r="2810" spans="1:3" x14ac:dyDescent="0.45">
      <c r="A2810"/>
      <c r="B2810"/>
      <c r="C2810"/>
    </row>
    <row r="2811" spans="1:3" x14ac:dyDescent="0.45">
      <c r="A2811"/>
      <c r="B2811"/>
      <c r="C2811"/>
    </row>
    <row r="2812" spans="1:3" x14ac:dyDescent="0.45">
      <c r="A2812"/>
      <c r="B2812"/>
      <c r="C2812"/>
    </row>
    <row r="2813" spans="1:3" x14ac:dyDescent="0.45">
      <c r="A2813"/>
      <c r="B2813"/>
      <c r="C2813"/>
    </row>
    <row r="2814" spans="1:3" x14ac:dyDescent="0.45">
      <c r="A2814"/>
      <c r="B2814"/>
      <c r="C2814"/>
    </row>
    <row r="2815" spans="1:3" x14ac:dyDescent="0.45">
      <c r="A2815"/>
      <c r="B2815"/>
      <c r="C2815"/>
    </row>
    <row r="2816" spans="1:3" x14ac:dyDescent="0.45">
      <c r="A2816"/>
      <c r="B2816"/>
      <c r="C2816"/>
    </row>
    <row r="2817" spans="1:3" x14ac:dyDescent="0.45">
      <c r="A2817"/>
      <c r="B2817"/>
      <c r="C2817"/>
    </row>
    <row r="2818" spans="1:3" x14ac:dyDescent="0.45">
      <c r="A2818"/>
      <c r="B2818"/>
      <c r="C2818"/>
    </row>
    <row r="2819" spans="1:3" x14ac:dyDescent="0.45">
      <c r="A2819"/>
      <c r="B2819"/>
      <c r="C2819"/>
    </row>
    <row r="2820" spans="1:3" x14ac:dyDescent="0.45">
      <c r="A2820"/>
      <c r="B2820"/>
      <c r="C2820"/>
    </row>
    <row r="2821" spans="1:3" x14ac:dyDescent="0.45">
      <c r="A2821"/>
      <c r="B2821"/>
      <c r="C2821"/>
    </row>
    <row r="2822" spans="1:3" x14ac:dyDescent="0.45">
      <c r="A2822"/>
      <c r="B2822"/>
      <c r="C2822"/>
    </row>
    <row r="2823" spans="1:3" x14ac:dyDescent="0.45">
      <c r="A2823"/>
      <c r="B2823"/>
      <c r="C2823"/>
    </row>
    <row r="2824" spans="1:3" x14ac:dyDescent="0.45">
      <c r="A2824"/>
      <c r="B2824"/>
      <c r="C2824"/>
    </row>
    <row r="2825" spans="1:3" x14ac:dyDescent="0.45">
      <c r="A2825"/>
      <c r="B2825"/>
      <c r="C2825"/>
    </row>
    <row r="2826" spans="1:3" x14ac:dyDescent="0.45">
      <c r="A2826"/>
      <c r="B2826"/>
      <c r="C2826"/>
    </row>
    <row r="2827" spans="1:3" x14ac:dyDescent="0.45">
      <c r="A2827"/>
      <c r="B2827"/>
      <c r="C2827"/>
    </row>
    <row r="2828" spans="1:3" x14ac:dyDescent="0.45">
      <c r="A2828"/>
      <c r="B2828"/>
      <c r="C2828"/>
    </row>
    <row r="2829" spans="1:3" x14ac:dyDescent="0.45">
      <c r="A2829"/>
      <c r="B2829"/>
      <c r="C2829"/>
    </row>
    <row r="2830" spans="1:3" x14ac:dyDescent="0.45">
      <c r="A2830"/>
      <c r="B2830"/>
      <c r="C2830"/>
    </row>
    <row r="2831" spans="1:3" x14ac:dyDescent="0.45">
      <c r="A2831"/>
      <c r="B2831"/>
      <c r="C2831"/>
    </row>
    <row r="2832" spans="1:3" x14ac:dyDescent="0.45">
      <c r="A2832"/>
      <c r="B2832"/>
      <c r="C2832"/>
    </row>
    <row r="2833" spans="1:3" x14ac:dyDescent="0.45">
      <c r="A2833"/>
      <c r="B2833"/>
      <c r="C2833"/>
    </row>
    <row r="2834" spans="1:3" x14ac:dyDescent="0.45">
      <c r="A2834"/>
      <c r="B2834"/>
      <c r="C2834"/>
    </row>
    <row r="2835" spans="1:3" x14ac:dyDescent="0.45">
      <c r="A2835"/>
      <c r="B2835"/>
      <c r="C2835"/>
    </row>
    <row r="2836" spans="1:3" x14ac:dyDescent="0.45">
      <c r="A2836"/>
      <c r="B2836"/>
      <c r="C2836"/>
    </row>
    <row r="2837" spans="1:3" x14ac:dyDescent="0.45">
      <c r="A2837"/>
      <c r="B2837"/>
      <c r="C2837"/>
    </row>
    <row r="2838" spans="1:3" x14ac:dyDescent="0.45">
      <c r="A2838"/>
      <c r="B2838"/>
      <c r="C2838"/>
    </row>
    <row r="2839" spans="1:3" x14ac:dyDescent="0.45">
      <c r="A2839"/>
      <c r="B2839"/>
      <c r="C2839"/>
    </row>
    <row r="2840" spans="1:3" x14ac:dyDescent="0.45">
      <c r="A2840"/>
      <c r="B2840"/>
      <c r="C2840"/>
    </row>
    <row r="2841" spans="1:3" x14ac:dyDescent="0.45">
      <c r="A2841"/>
      <c r="B2841"/>
      <c r="C2841"/>
    </row>
    <row r="2842" spans="1:3" x14ac:dyDescent="0.45">
      <c r="A2842"/>
      <c r="B2842"/>
      <c r="C2842"/>
    </row>
    <row r="2843" spans="1:3" x14ac:dyDescent="0.45">
      <c r="A2843"/>
      <c r="B2843"/>
      <c r="C2843"/>
    </row>
    <row r="2844" spans="1:3" x14ac:dyDescent="0.45">
      <c r="A2844"/>
      <c r="B2844"/>
      <c r="C2844"/>
    </row>
    <row r="2845" spans="1:3" x14ac:dyDescent="0.45">
      <c r="A2845"/>
      <c r="B2845"/>
      <c r="C2845"/>
    </row>
    <row r="2846" spans="1:3" x14ac:dyDescent="0.45">
      <c r="A2846"/>
      <c r="B2846"/>
      <c r="C2846"/>
    </row>
    <row r="2847" spans="1:3" x14ac:dyDescent="0.45">
      <c r="A2847"/>
      <c r="B2847"/>
      <c r="C2847"/>
    </row>
    <row r="2848" spans="1:3" x14ac:dyDescent="0.45">
      <c r="A2848"/>
      <c r="B2848"/>
      <c r="C2848"/>
    </row>
    <row r="2849" spans="1:3" x14ac:dyDescent="0.45">
      <c r="A2849"/>
      <c r="B2849"/>
      <c r="C2849"/>
    </row>
    <row r="2850" spans="1:3" x14ac:dyDescent="0.45">
      <c r="A2850"/>
      <c r="B2850"/>
      <c r="C2850"/>
    </row>
    <row r="2851" spans="1:3" x14ac:dyDescent="0.45">
      <c r="A2851"/>
      <c r="B2851"/>
      <c r="C2851"/>
    </row>
    <row r="2852" spans="1:3" x14ac:dyDescent="0.45">
      <c r="A2852"/>
      <c r="B2852"/>
      <c r="C2852"/>
    </row>
    <row r="2853" spans="1:3" x14ac:dyDescent="0.45">
      <c r="A2853"/>
      <c r="B2853"/>
      <c r="C2853"/>
    </row>
    <row r="2854" spans="1:3" x14ac:dyDescent="0.45">
      <c r="A2854"/>
      <c r="B2854"/>
      <c r="C2854"/>
    </row>
    <row r="2855" spans="1:3" x14ac:dyDescent="0.45">
      <c r="A2855"/>
      <c r="B2855"/>
      <c r="C2855"/>
    </row>
    <row r="2856" spans="1:3" x14ac:dyDescent="0.45">
      <c r="A2856"/>
      <c r="B2856"/>
      <c r="C2856"/>
    </row>
    <row r="2857" spans="1:3" x14ac:dyDescent="0.45">
      <c r="A2857"/>
      <c r="B2857"/>
      <c r="C2857"/>
    </row>
    <row r="2858" spans="1:3" x14ac:dyDescent="0.45">
      <c r="A2858"/>
      <c r="B2858"/>
      <c r="C2858"/>
    </row>
    <row r="2859" spans="1:3" x14ac:dyDescent="0.45">
      <c r="A2859"/>
      <c r="B2859"/>
      <c r="C2859"/>
    </row>
    <row r="2860" spans="1:3" x14ac:dyDescent="0.45">
      <c r="A2860"/>
      <c r="B2860"/>
      <c r="C2860"/>
    </row>
    <row r="2861" spans="1:3" x14ac:dyDescent="0.45">
      <c r="A2861"/>
      <c r="B2861"/>
      <c r="C2861"/>
    </row>
    <row r="2862" spans="1:3" x14ac:dyDescent="0.45">
      <c r="A2862"/>
      <c r="B2862"/>
      <c r="C2862"/>
    </row>
    <row r="2863" spans="1:3" x14ac:dyDescent="0.45">
      <c r="A2863"/>
      <c r="B2863"/>
      <c r="C2863"/>
    </row>
    <row r="2864" spans="1:3" x14ac:dyDescent="0.45">
      <c r="A2864"/>
      <c r="B2864"/>
      <c r="C2864"/>
    </row>
    <row r="2865" spans="1:3" x14ac:dyDescent="0.45">
      <c r="A2865"/>
      <c r="B2865"/>
      <c r="C2865"/>
    </row>
    <row r="2866" spans="1:3" x14ac:dyDescent="0.45">
      <c r="A2866"/>
      <c r="B2866"/>
      <c r="C2866"/>
    </row>
    <row r="2867" spans="1:3" x14ac:dyDescent="0.45">
      <c r="A2867"/>
      <c r="B2867"/>
      <c r="C2867"/>
    </row>
    <row r="2868" spans="1:3" x14ac:dyDescent="0.45">
      <c r="A2868"/>
      <c r="B2868"/>
      <c r="C2868"/>
    </row>
    <row r="2869" spans="1:3" x14ac:dyDescent="0.45">
      <c r="A2869"/>
      <c r="B2869"/>
      <c r="C2869"/>
    </row>
    <row r="2870" spans="1:3" x14ac:dyDescent="0.45">
      <c r="A2870"/>
      <c r="B2870"/>
      <c r="C2870"/>
    </row>
    <row r="2871" spans="1:3" x14ac:dyDescent="0.45">
      <c r="A2871"/>
      <c r="B2871"/>
      <c r="C2871"/>
    </row>
    <row r="2872" spans="1:3" x14ac:dyDescent="0.45">
      <c r="A2872"/>
      <c r="B2872"/>
      <c r="C2872"/>
    </row>
    <row r="2873" spans="1:3" x14ac:dyDescent="0.45">
      <c r="A2873"/>
      <c r="B2873"/>
      <c r="C2873"/>
    </row>
    <row r="2874" spans="1:3" x14ac:dyDescent="0.45">
      <c r="A2874"/>
      <c r="B2874"/>
      <c r="C2874"/>
    </row>
    <row r="2875" spans="1:3" x14ac:dyDescent="0.45">
      <c r="A2875"/>
      <c r="B2875"/>
      <c r="C2875"/>
    </row>
    <row r="2876" spans="1:3" x14ac:dyDescent="0.45">
      <c r="A2876"/>
      <c r="B2876"/>
      <c r="C2876"/>
    </row>
    <row r="2877" spans="1:3" x14ac:dyDescent="0.45">
      <c r="A2877"/>
      <c r="B2877"/>
      <c r="C2877"/>
    </row>
    <row r="2878" spans="1:3" x14ac:dyDescent="0.45">
      <c r="A2878"/>
      <c r="B2878"/>
      <c r="C2878"/>
    </row>
    <row r="2879" spans="1:3" x14ac:dyDescent="0.45">
      <c r="A2879"/>
      <c r="B2879"/>
      <c r="C2879"/>
    </row>
    <row r="2880" spans="1:3" x14ac:dyDescent="0.45">
      <c r="A2880"/>
      <c r="B2880"/>
      <c r="C2880"/>
    </row>
    <row r="2881" spans="1:3" x14ac:dyDescent="0.45">
      <c r="A2881"/>
      <c r="B2881"/>
      <c r="C2881"/>
    </row>
    <row r="2882" spans="1:3" x14ac:dyDescent="0.45">
      <c r="A2882"/>
      <c r="B2882"/>
      <c r="C2882"/>
    </row>
    <row r="2883" spans="1:3" x14ac:dyDescent="0.45">
      <c r="A2883"/>
      <c r="B2883"/>
      <c r="C2883"/>
    </row>
    <row r="2884" spans="1:3" x14ac:dyDescent="0.45">
      <c r="A2884"/>
      <c r="B2884"/>
      <c r="C2884"/>
    </row>
    <row r="2885" spans="1:3" x14ac:dyDescent="0.45">
      <c r="A2885"/>
      <c r="B2885"/>
      <c r="C2885"/>
    </row>
    <row r="2886" spans="1:3" x14ac:dyDescent="0.45">
      <c r="A2886"/>
      <c r="B2886"/>
      <c r="C2886"/>
    </row>
    <row r="2887" spans="1:3" x14ac:dyDescent="0.45">
      <c r="A2887"/>
      <c r="B2887"/>
      <c r="C2887"/>
    </row>
    <row r="2888" spans="1:3" x14ac:dyDescent="0.45">
      <c r="A2888"/>
      <c r="B2888"/>
      <c r="C2888"/>
    </row>
    <row r="2889" spans="1:3" x14ac:dyDescent="0.45">
      <c r="A2889"/>
      <c r="B2889"/>
      <c r="C2889"/>
    </row>
    <row r="2890" spans="1:3" x14ac:dyDescent="0.45">
      <c r="A2890"/>
      <c r="B2890"/>
      <c r="C2890"/>
    </row>
    <row r="2891" spans="1:3" x14ac:dyDescent="0.45">
      <c r="A2891"/>
      <c r="B2891"/>
      <c r="C2891"/>
    </row>
    <row r="2892" spans="1:3" x14ac:dyDescent="0.45">
      <c r="A2892"/>
      <c r="B2892"/>
      <c r="C2892"/>
    </row>
    <row r="2893" spans="1:3" x14ac:dyDescent="0.45">
      <c r="A2893"/>
      <c r="B2893"/>
      <c r="C2893"/>
    </row>
    <row r="2894" spans="1:3" x14ac:dyDescent="0.45">
      <c r="A2894"/>
      <c r="B2894"/>
      <c r="C2894"/>
    </row>
    <row r="2895" spans="1:3" x14ac:dyDescent="0.45">
      <c r="A2895"/>
      <c r="B2895"/>
      <c r="C2895"/>
    </row>
    <row r="2896" spans="1:3" x14ac:dyDescent="0.45">
      <c r="A2896"/>
      <c r="B2896"/>
      <c r="C2896"/>
    </row>
    <row r="2897" spans="1:3" x14ac:dyDescent="0.45">
      <c r="A2897"/>
      <c r="B2897"/>
      <c r="C2897"/>
    </row>
    <row r="2898" spans="1:3" x14ac:dyDescent="0.45">
      <c r="A2898"/>
      <c r="B2898"/>
      <c r="C2898"/>
    </row>
    <row r="2899" spans="1:3" x14ac:dyDescent="0.45">
      <c r="A2899"/>
      <c r="B2899"/>
      <c r="C2899"/>
    </row>
    <row r="2900" spans="1:3" x14ac:dyDescent="0.45">
      <c r="A2900"/>
      <c r="B2900"/>
      <c r="C2900"/>
    </row>
    <row r="2901" spans="1:3" x14ac:dyDescent="0.45">
      <c r="A2901"/>
      <c r="B2901"/>
      <c r="C2901"/>
    </row>
    <row r="2902" spans="1:3" x14ac:dyDescent="0.45">
      <c r="A2902"/>
      <c r="B2902"/>
      <c r="C2902"/>
    </row>
    <row r="2903" spans="1:3" x14ac:dyDescent="0.45">
      <c r="A2903"/>
      <c r="B2903"/>
      <c r="C2903"/>
    </row>
    <row r="2904" spans="1:3" x14ac:dyDescent="0.45">
      <c r="A2904"/>
      <c r="B2904"/>
      <c r="C2904"/>
    </row>
    <row r="2905" spans="1:3" x14ac:dyDescent="0.45">
      <c r="A2905"/>
      <c r="B2905"/>
      <c r="C2905"/>
    </row>
    <row r="2906" spans="1:3" x14ac:dyDescent="0.45">
      <c r="A2906"/>
      <c r="B2906"/>
      <c r="C2906"/>
    </row>
    <row r="2907" spans="1:3" x14ac:dyDescent="0.45">
      <c r="A2907"/>
      <c r="B2907"/>
      <c r="C2907"/>
    </row>
    <row r="2908" spans="1:3" x14ac:dyDescent="0.45">
      <c r="A2908"/>
      <c r="B2908"/>
      <c r="C2908"/>
    </row>
    <row r="2909" spans="1:3" x14ac:dyDescent="0.45">
      <c r="A2909"/>
      <c r="B2909"/>
      <c r="C2909"/>
    </row>
    <row r="2910" spans="1:3" x14ac:dyDescent="0.45">
      <c r="A2910"/>
      <c r="B2910"/>
      <c r="C2910"/>
    </row>
    <row r="2911" spans="1:3" x14ac:dyDescent="0.45">
      <c r="A2911"/>
      <c r="B2911"/>
      <c r="C2911"/>
    </row>
    <row r="2912" spans="1:3" x14ac:dyDescent="0.45">
      <c r="A2912"/>
      <c r="B2912"/>
      <c r="C2912"/>
    </row>
    <row r="2913" spans="1:3" x14ac:dyDescent="0.45">
      <c r="A2913"/>
      <c r="B2913"/>
      <c r="C2913"/>
    </row>
    <row r="2914" spans="1:3" x14ac:dyDescent="0.45">
      <c r="A2914"/>
      <c r="B2914"/>
      <c r="C2914"/>
    </row>
    <row r="2915" spans="1:3" x14ac:dyDescent="0.45">
      <c r="A2915"/>
      <c r="B2915"/>
      <c r="C2915"/>
    </row>
    <row r="2916" spans="1:3" x14ac:dyDescent="0.45">
      <c r="A2916"/>
      <c r="B2916"/>
      <c r="C2916"/>
    </row>
    <row r="2917" spans="1:3" x14ac:dyDescent="0.45">
      <c r="A2917"/>
      <c r="B2917"/>
      <c r="C2917"/>
    </row>
    <row r="2918" spans="1:3" x14ac:dyDescent="0.45">
      <c r="A2918"/>
      <c r="B2918"/>
      <c r="C2918"/>
    </row>
    <row r="2919" spans="1:3" x14ac:dyDescent="0.45">
      <c r="A2919"/>
      <c r="B2919"/>
      <c r="C2919"/>
    </row>
    <row r="2920" spans="1:3" x14ac:dyDescent="0.45">
      <c r="A2920"/>
      <c r="B2920"/>
      <c r="C2920"/>
    </row>
    <row r="2921" spans="1:3" x14ac:dyDescent="0.45">
      <c r="A2921"/>
      <c r="B2921"/>
      <c r="C2921"/>
    </row>
    <row r="2922" spans="1:3" x14ac:dyDescent="0.45">
      <c r="A2922"/>
      <c r="B2922"/>
      <c r="C2922"/>
    </row>
    <row r="2923" spans="1:3" x14ac:dyDescent="0.45">
      <c r="A2923"/>
      <c r="B2923"/>
      <c r="C2923"/>
    </row>
    <row r="2924" spans="1:3" x14ac:dyDescent="0.45">
      <c r="A2924"/>
      <c r="B2924"/>
      <c r="C2924"/>
    </row>
    <row r="2925" spans="1:3" x14ac:dyDescent="0.45">
      <c r="A2925"/>
      <c r="B2925"/>
      <c r="C2925"/>
    </row>
    <row r="2926" spans="1:3" x14ac:dyDescent="0.45">
      <c r="A2926"/>
      <c r="B2926"/>
      <c r="C2926"/>
    </row>
    <row r="2927" spans="1:3" x14ac:dyDescent="0.45">
      <c r="A2927"/>
      <c r="B2927"/>
      <c r="C2927"/>
    </row>
    <row r="2928" spans="1:3" x14ac:dyDescent="0.45">
      <c r="A2928"/>
      <c r="B2928"/>
      <c r="C2928"/>
    </row>
    <row r="2929" spans="1:3" x14ac:dyDescent="0.45">
      <c r="A2929"/>
      <c r="B2929"/>
      <c r="C2929"/>
    </row>
    <row r="2930" spans="1:3" x14ac:dyDescent="0.45">
      <c r="A2930"/>
      <c r="B2930"/>
      <c r="C2930"/>
    </row>
    <row r="2931" spans="1:3" x14ac:dyDescent="0.45">
      <c r="A2931"/>
      <c r="B2931"/>
      <c r="C2931"/>
    </row>
    <row r="2932" spans="1:3" x14ac:dyDescent="0.45">
      <c r="A2932"/>
      <c r="B2932"/>
      <c r="C2932"/>
    </row>
    <row r="2933" spans="1:3" x14ac:dyDescent="0.45">
      <c r="A2933"/>
      <c r="B2933"/>
      <c r="C2933"/>
    </row>
    <row r="2934" spans="1:3" x14ac:dyDescent="0.45">
      <c r="A2934"/>
      <c r="B2934"/>
      <c r="C2934"/>
    </row>
    <row r="2935" spans="1:3" x14ac:dyDescent="0.45">
      <c r="A2935"/>
      <c r="B2935"/>
      <c r="C2935"/>
    </row>
    <row r="2936" spans="1:3" x14ac:dyDescent="0.45">
      <c r="A2936"/>
      <c r="B2936"/>
      <c r="C2936"/>
    </row>
    <row r="2937" spans="1:3" x14ac:dyDescent="0.45">
      <c r="A2937"/>
      <c r="B2937"/>
      <c r="C2937"/>
    </row>
    <row r="2938" spans="1:3" x14ac:dyDescent="0.45">
      <c r="A2938"/>
      <c r="B2938"/>
      <c r="C2938"/>
    </row>
    <row r="2939" spans="1:3" x14ac:dyDescent="0.45">
      <c r="A2939"/>
      <c r="B2939"/>
      <c r="C2939"/>
    </row>
    <row r="2940" spans="1:3" x14ac:dyDescent="0.45">
      <c r="A2940"/>
      <c r="B2940"/>
      <c r="C2940"/>
    </row>
    <row r="2941" spans="1:3" x14ac:dyDescent="0.45">
      <c r="A2941"/>
      <c r="B2941"/>
      <c r="C2941"/>
    </row>
    <row r="2942" spans="1:3" x14ac:dyDescent="0.45">
      <c r="A2942"/>
      <c r="B2942"/>
      <c r="C2942"/>
    </row>
    <row r="2943" spans="1:3" x14ac:dyDescent="0.45">
      <c r="A2943"/>
      <c r="B2943"/>
      <c r="C2943"/>
    </row>
    <row r="2944" spans="1:3" x14ac:dyDescent="0.45">
      <c r="A2944"/>
      <c r="B2944"/>
      <c r="C2944"/>
    </row>
    <row r="2945" spans="1:3" x14ac:dyDescent="0.45">
      <c r="A2945"/>
      <c r="B2945"/>
      <c r="C2945"/>
    </row>
    <row r="2946" spans="1:3" x14ac:dyDescent="0.45">
      <c r="A2946"/>
      <c r="B2946"/>
      <c r="C2946"/>
    </row>
    <row r="2947" spans="1:3" x14ac:dyDescent="0.45">
      <c r="A2947"/>
      <c r="B2947"/>
      <c r="C2947"/>
    </row>
    <row r="2948" spans="1:3" x14ac:dyDescent="0.45">
      <c r="A2948"/>
      <c r="B2948"/>
      <c r="C2948"/>
    </row>
    <row r="2949" spans="1:3" x14ac:dyDescent="0.45">
      <c r="A2949"/>
      <c r="B2949"/>
      <c r="C2949"/>
    </row>
    <row r="2950" spans="1:3" x14ac:dyDescent="0.45">
      <c r="A2950"/>
      <c r="B2950"/>
      <c r="C2950"/>
    </row>
    <row r="2951" spans="1:3" x14ac:dyDescent="0.45">
      <c r="A2951"/>
      <c r="B2951"/>
      <c r="C2951"/>
    </row>
    <row r="2952" spans="1:3" x14ac:dyDescent="0.45">
      <c r="A2952"/>
      <c r="B2952"/>
      <c r="C2952"/>
    </row>
    <row r="2953" spans="1:3" x14ac:dyDescent="0.45">
      <c r="A2953"/>
      <c r="B2953"/>
      <c r="C2953"/>
    </row>
    <row r="2954" spans="1:3" x14ac:dyDescent="0.45">
      <c r="A2954"/>
      <c r="B2954"/>
      <c r="C2954"/>
    </row>
    <row r="2955" spans="1:3" x14ac:dyDescent="0.45">
      <c r="A2955"/>
      <c r="B2955"/>
      <c r="C2955"/>
    </row>
    <row r="2956" spans="1:3" x14ac:dyDescent="0.45">
      <c r="A2956"/>
      <c r="B2956"/>
      <c r="C2956"/>
    </row>
    <row r="2957" spans="1:3" x14ac:dyDescent="0.45">
      <c r="A2957"/>
      <c r="B2957"/>
      <c r="C2957"/>
    </row>
    <row r="2958" spans="1:3" x14ac:dyDescent="0.45">
      <c r="A2958"/>
      <c r="B2958"/>
      <c r="C2958"/>
    </row>
    <row r="2959" spans="1:3" x14ac:dyDescent="0.45">
      <c r="A2959"/>
      <c r="B2959"/>
      <c r="C2959"/>
    </row>
    <row r="2960" spans="1:3" x14ac:dyDescent="0.45">
      <c r="A2960"/>
      <c r="B2960"/>
      <c r="C2960"/>
    </row>
    <row r="2961" spans="1:3" x14ac:dyDescent="0.45">
      <c r="A2961"/>
      <c r="B2961"/>
      <c r="C2961"/>
    </row>
    <row r="2962" spans="1:3" x14ac:dyDescent="0.45">
      <c r="A2962"/>
      <c r="B2962"/>
      <c r="C2962"/>
    </row>
    <row r="2963" spans="1:3" x14ac:dyDescent="0.45">
      <c r="A2963"/>
      <c r="B2963"/>
      <c r="C2963"/>
    </row>
    <row r="2964" spans="1:3" x14ac:dyDescent="0.45">
      <c r="A2964"/>
      <c r="B2964"/>
      <c r="C2964"/>
    </row>
    <row r="2965" spans="1:3" x14ac:dyDescent="0.45">
      <c r="A2965"/>
      <c r="B2965"/>
      <c r="C2965"/>
    </row>
    <row r="2966" spans="1:3" x14ac:dyDescent="0.45">
      <c r="A2966"/>
      <c r="B2966"/>
      <c r="C2966"/>
    </row>
    <row r="2967" spans="1:3" x14ac:dyDescent="0.45">
      <c r="A2967"/>
      <c r="B2967"/>
      <c r="C2967"/>
    </row>
    <row r="2968" spans="1:3" x14ac:dyDescent="0.45">
      <c r="A2968"/>
      <c r="B2968"/>
      <c r="C2968"/>
    </row>
    <row r="2969" spans="1:3" x14ac:dyDescent="0.45">
      <c r="A2969"/>
      <c r="B2969"/>
      <c r="C2969"/>
    </row>
    <row r="2970" spans="1:3" x14ac:dyDescent="0.45">
      <c r="A2970"/>
      <c r="B2970"/>
      <c r="C2970"/>
    </row>
    <row r="2971" spans="1:3" x14ac:dyDescent="0.45">
      <c r="A2971"/>
      <c r="B2971"/>
      <c r="C2971"/>
    </row>
    <row r="2972" spans="1:3" x14ac:dyDescent="0.45">
      <c r="A2972"/>
      <c r="B2972"/>
      <c r="C2972"/>
    </row>
    <row r="2973" spans="1:3" x14ac:dyDescent="0.45">
      <c r="A2973"/>
      <c r="B2973"/>
      <c r="C2973"/>
    </row>
    <row r="2974" spans="1:3" x14ac:dyDescent="0.45">
      <c r="A2974"/>
      <c r="B2974"/>
      <c r="C2974"/>
    </row>
    <row r="2975" spans="1:3" x14ac:dyDescent="0.45">
      <c r="A2975"/>
      <c r="B2975"/>
      <c r="C2975"/>
    </row>
    <row r="2976" spans="1:3" x14ac:dyDescent="0.45">
      <c r="A2976"/>
      <c r="B2976"/>
      <c r="C2976"/>
    </row>
    <row r="2977" spans="1:3" x14ac:dyDescent="0.45">
      <c r="A2977"/>
      <c r="B2977"/>
      <c r="C2977"/>
    </row>
    <row r="2978" spans="1:3" x14ac:dyDescent="0.45">
      <c r="A2978"/>
      <c r="B2978"/>
      <c r="C2978"/>
    </row>
    <row r="2979" spans="1:3" x14ac:dyDescent="0.45">
      <c r="A2979"/>
      <c r="B2979"/>
      <c r="C2979"/>
    </row>
    <row r="2980" spans="1:3" x14ac:dyDescent="0.45">
      <c r="A2980"/>
      <c r="B2980"/>
      <c r="C2980"/>
    </row>
    <row r="2981" spans="1:3" x14ac:dyDescent="0.45">
      <c r="A2981"/>
      <c r="B2981"/>
      <c r="C2981"/>
    </row>
    <row r="2982" spans="1:3" x14ac:dyDescent="0.45">
      <c r="A2982"/>
      <c r="B2982"/>
      <c r="C2982"/>
    </row>
    <row r="2983" spans="1:3" x14ac:dyDescent="0.45">
      <c r="A2983"/>
      <c r="B2983"/>
      <c r="C2983"/>
    </row>
    <row r="2984" spans="1:3" x14ac:dyDescent="0.45">
      <c r="A2984"/>
      <c r="B2984"/>
      <c r="C2984"/>
    </row>
    <row r="2985" spans="1:3" x14ac:dyDescent="0.45">
      <c r="A2985"/>
      <c r="B2985"/>
      <c r="C2985"/>
    </row>
    <row r="2986" spans="1:3" x14ac:dyDescent="0.45">
      <c r="A2986"/>
      <c r="B2986"/>
      <c r="C2986"/>
    </row>
    <row r="2987" spans="1:3" x14ac:dyDescent="0.45">
      <c r="A2987"/>
      <c r="B2987"/>
      <c r="C2987"/>
    </row>
    <row r="2988" spans="1:3" x14ac:dyDescent="0.45">
      <c r="A2988"/>
      <c r="B2988"/>
      <c r="C2988"/>
    </row>
    <row r="2989" spans="1:3" x14ac:dyDescent="0.45">
      <c r="A2989"/>
      <c r="B2989"/>
      <c r="C2989"/>
    </row>
    <row r="2990" spans="1:3" x14ac:dyDescent="0.45">
      <c r="A2990"/>
      <c r="B2990"/>
      <c r="C2990"/>
    </row>
    <row r="2991" spans="1:3" x14ac:dyDescent="0.45">
      <c r="A2991"/>
      <c r="B2991"/>
      <c r="C2991"/>
    </row>
    <row r="2992" spans="1:3" x14ac:dyDescent="0.45">
      <c r="A2992"/>
      <c r="B2992"/>
      <c r="C2992"/>
    </row>
    <row r="2993" spans="1:3" x14ac:dyDescent="0.45">
      <c r="A2993"/>
      <c r="B2993"/>
      <c r="C2993"/>
    </row>
    <row r="2994" spans="1:3" x14ac:dyDescent="0.45">
      <c r="A2994"/>
      <c r="B2994"/>
      <c r="C2994"/>
    </row>
    <row r="2995" spans="1:3" x14ac:dyDescent="0.45">
      <c r="A2995"/>
      <c r="B2995"/>
      <c r="C2995"/>
    </row>
    <row r="2996" spans="1:3" x14ac:dyDescent="0.45">
      <c r="A2996"/>
      <c r="B2996"/>
      <c r="C2996"/>
    </row>
    <row r="2997" spans="1:3" x14ac:dyDescent="0.45">
      <c r="A2997"/>
      <c r="B2997"/>
      <c r="C2997"/>
    </row>
    <row r="2998" spans="1:3" x14ac:dyDescent="0.45">
      <c r="A2998"/>
      <c r="B2998"/>
      <c r="C2998"/>
    </row>
    <row r="2999" spans="1:3" x14ac:dyDescent="0.45">
      <c r="A2999"/>
      <c r="B2999"/>
      <c r="C2999"/>
    </row>
    <row r="3000" spans="1:3" x14ac:dyDescent="0.45">
      <c r="A3000"/>
      <c r="B3000"/>
      <c r="C3000"/>
    </row>
    <row r="3001" spans="1:3" x14ac:dyDescent="0.45">
      <c r="A3001"/>
      <c r="B3001"/>
      <c r="C3001"/>
    </row>
    <row r="3002" spans="1:3" x14ac:dyDescent="0.45">
      <c r="A3002"/>
      <c r="B3002"/>
      <c r="C3002"/>
    </row>
    <row r="3003" spans="1:3" x14ac:dyDescent="0.45">
      <c r="A3003"/>
      <c r="B3003"/>
      <c r="C3003"/>
    </row>
    <row r="3004" spans="1:3" x14ac:dyDescent="0.45">
      <c r="A3004"/>
      <c r="B3004"/>
      <c r="C3004"/>
    </row>
    <row r="3005" spans="1:3" x14ac:dyDescent="0.45">
      <c r="A3005"/>
      <c r="B3005"/>
      <c r="C3005"/>
    </row>
    <row r="3006" spans="1:3" x14ac:dyDescent="0.45">
      <c r="A3006"/>
      <c r="B3006"/>
      <c r="C3006"/>
    </row>
    <row r="3007" spans="1:3" x14ac:dyDescent="0.45">
      <c r="A3007"/>
      <c r="B3007"/>
      <c r="C3007"/>
    </row>
    <row r="3008" spans="1:3" x14ac:dyDescent="0.45">
      <c r="A3008"/>
      <c r="B3008"/>
      <c r="C3008"/>
    </row>
    <row r="3009" spans="1:3" x14ac:dyDescent="0.45">
      <c r="A3009"/>
      <c r="B3009"/>
      <c r="C3009"/>
    </row>
    <row r="3010" spans="1:3" x14ac:dyDescent="0.45">
      <c r="A3010"/>
      <c r="B3010"/>
      <c r="C3010"/>
    </row>
    <row r="3011" spans="1:3" x14ac:dyDescent="0.45">
      <c r="A3011"/>
      <c r="B3011"/>
      <c r="C3011"/>
    </row>
    <row r="3012" spans="1:3" x14ac:dyDescent="0.45">
      <c r="A3012"/>
      <c r="B3012"/>
      <c r="C3012"/>
    </row>
    <row r="3013" spans="1:3" x14ac:dyDescent="0.45">
      <c r="A3013"/>
      <c r="B3013"/>
      <c r="C3013"/>
    </row>
    <row r="3014" spans="1:3" x14ac:dyDescent="0.45">
      <c r="A3014"/>
      <c r="B3014"/>
      <c r="C3014"/>
    </row>
    <row r="3015" spans="1:3" x14ac:dyDescent="0.45">
      <c r="A3015"/>
      <c r="B3015"/>
      <c r="C3015"/>
    </row>
    <row r="3016" spans="1:3" x14ac:dyDescent="0.45">
      <c r="A3016"/>
      <c r="B3016"/>
      <c r="C3016"/>
    </row>
    <row r="3017" spans="1:3" x14ac:dyDescent="0.45">
      <c r="A3017"/>
      <c r="B3017"/>
      <c r="C3017"/>
    </row>
    <row r="3018" spans="1:3" x14ac:dyDescent="0.45">
      <c r="A3018"/>
      <c r="B3018"/>
      <c r="C3018"/>
    </row>
    <row r="3019" spans="1:3" x14ac:dyDescent="0.45">
      <c r="A3019"/>
      <c r="B3019"/>
      <c r="C3019"/>
    </row>
    <row r="3020" spans="1:3" x14ac:dyDescent="0.45">
      <c r="A3020"/>
      <c r="B3020"/>
      <c r="C3020"/>
    </row>
    <row r="3021" spans="1:3" x14ac:dyDescent="0.45">
      <c r="A3021"/>
      <c r="B3021"/>
      <c r="C3021"/>
    </row>
    <row r="3022" spans="1:3" x14ac:dyDescent="0.45">
      <c r="A3022"/>
      <c r="B3022"/>
      <c r="C3022"/>
    </row>
    <row r="3023" spans="1:3" x14ac:dyDescent="0.45">
      <c r="A3023"/>
      <c r="B3023"/>
      <c r="C3023"/>
    </row>
    <row r="3024" spans="1:3" x14ac:dyDescent="0.45">
      <c r="A3024"/>
      <c r="B3024"/>
      <c r="C3024"/>
    </row>
    <row r="3025" spans="1:3" x14ac:dyDescent="0.45">
      <c r="A3025"/>
      <c r="B3025"/>
      <c r="C3025"/>
    </row>
    <row r="3026" spans="1:3" x14ac:dyDescent="0.45">
      <c r="A3026"/>
      <c r="B3026"/>
      <c r="C3026"/>
    </row>
    <row r="3027" spans="1:3" x14ac:dyDescent="0.45">
      <c r="A3027"/>
      <c r="B3027"/>
      <c r="C3027"/>
    </row>
    <row r="3028" spans="1:3" x14ac:dyDescent="0.45">
      <c r="A3028"/>
      <c r="B3028"/>
      <c r="C3028"/>
    </row>
    <row r="3029" spans="1:3" x14ac:dyDescent="0.45">
      <c r="A3029"/>
      <c r="B3029"/>
      <c r="C3029"/>
    </row>
    <row r="3030" spans="1:3" x14ac:dyDescent="0.45">
      <c r="A3030"/>
      <c r="B3030"/>
      <c r="C3030"/>
    </row>
    <row r="3031" spans="1:3" x14ac:dyDescent="0.45">
      <c r="A3031"/>
      <c r="B3031"/>
      <c r="C3031"/>
    </row>
    <row r="3032" spans="1:3" x14ac:dyDescent="0.45">
      <c r="A3032"/>
      <c r="B3032"/>
      <c r="C3032"/>
    </row>
    <row r="3033" spans="1:3" x14ac:dyDescent="0.45">
      <c r="A3033"/>
      <c r="B3033"/>
      <c r="C3033"/>
    </row>
    <row r="3034" spans="1:3" x14ac:dyDescent="0.45">
      <c r="A3034"/>
      <c r="B3034"/>
      <c r="C3034"/>
    </row>
    <row r="3035" spans="1:3" x14ac:dyDescent="0.45">
      <c r="A3035"/>
      <c r="B3035"/>
      <c r="C3035"/>
    </row>
    <row r="3036" spans="1:3" x14ac:dyDescent="0.45">
      <c r="A3036"/>
      <c r="B3036"/>
      <c r="C3036"/>
    </row>
    <row r="3037" spans="1:3" x14ac:dyDescent="0.45">
      <c r="A3037"/>
      <c r="B3037"/>
      <c r="C3037"/>
    </row>
    <row r="3038" spans="1:3" x14ac:dyDescent="0.45">
      <c r="A3038"/>
      <c r="B3038"/>
      <c r="C3038"/>
    </row>
    <row r="3039" spans="1:3" x14ac:dyDescent="0.45">
      <c r="A3039"/>
      <c r="B3039"/>
      <c r="C3039"/>
    </row>
    <row r="3040" spans="1:3" x14ac:dyDescent="0.45">
      <c r="A3040"/>
      <c r="B3040"/>
      <c r="C3040"/>
    </row>
    <row r="3041" spans="1:3" x14ac:dyDescent="0.45">
      <c r="A3041"/>
      <c r="B3041"/>
      <c r="C3041"/>
    </row>
    <row r="3042" spans="1:3" x14ac:dyDescent="0.45">
      <c r="A3042"/>
      <c r="B3042"/>
      <c r="C3042"/>
    </row>
    <row r="3043" spans="1:3" x14ac:dyDescent="0.45">
      <c r="A3043"/>
      <c r="B3043"/>
      <c r="C3043"/>
    </row>
    <row r="3044" spans="1:3" x14ac:dyDescent="0.45">
      <c r="A3044"/>
      <c r="B3044"/>
      <c r="C3044"/>
    </row>
    <row r="3045" spans="1:3" x14ac:dyDescent="0.45">
      <c r="A3045"/>
      <c r="B3045"/>
      <c r="C3045"/>
    </row>
    <row r="3046" spans="1:3" x14ac:dyDescent="0.45">
      <c r="A3046"/>
      <c r="B3046"/>
      <c r="C3046"/>
    </row>
    <row r="3047" spans="1:3" x14ac:dyDescent="0.45">
      <c r="A3047"/>
      <c r="B3047"/>
      <c r="C3047"/>
    </row>
    <row r="3048" spans="1:3" x14ac:dyDescent="0.45">
      <c r="A3048"/>
      <c r="B3048"/>
      <c r="C3048"/>
    </row>
    <row r="3049" spans="1:3" x14ac:dyDescent="0.45">
      <c r="A3049"/>
      <c r="B3049"/>
      <c r="C3049"/>
    </row>
    <row r="3050" spans="1:3" x14ac:dyDescent="0.45">
      <c r="A3050"/>
      <c r="B3050"/>
      <c r="C3050"/>
    </row>
    <row r="3051" spans="1:3" x14ac:dyDescent="0.45">
      <c r="A3051"/>
      <c r="B3051"/>
      <c r="C3051"/>
    </row>
    <row r="3052" spans="1:3" x14ac:dyDescent="0.45">
      <c r="A3052"/>
      <c r="B3052"/>
      <c r="C3052"/>
    </row>
    <row r="3053" spans="1:3" x14ac:dyDescent="0.45">
      <c r="A3053"/>
      <c r="B3053"/>
      <c r="C3053"/>
    </row>
    <row r="3054" spans="1:3" x14ac:dyDescent="0.45">
      <c r="A3054"/>
      <c r="B3054"/>
      <c r="C3054"/>
    </row>
    <row r="3055" spans="1:3" x14ac:dyDescent="0.45">
      <c r="A3055"/>
      <c r="B3055"/>
      <c r="C3055"/>
    </row>
    <row r="3056" spans="1:3" x14ac:dyDescent="0.45">
      <c r="A3056"/>
      <c r="B3056"/>
      <c r="C3056"/>
    </row>
    <row r="3057" spans="1:3" x14ac:dyDescent="0.45">
      <c r="A3057"/>
      <c r="B3057"/>
      <c r="C3057"/>
    </row>
    <row r="3058" spans="1:3" x14ac:dyDescent="0.45">
      <c r="A3058"/>
      <c r="B3058"/>
      <c r="C3058"/>
    </row>
    <row r="3059" spans="1:3" x14ac:dyDescent="0.45">
      <c r="A3059"/>
      <c r="B3059"/>
      <c r="C3059"/>
    </row>
    <row r="3060" spans="1:3" x14ac:dyDescent="0.45">
      <c r="A3060"/>
      <c r="B3060"/>
      <c r="C3060"/>
    </row>
    <row r="3061" spans="1:3" x14ac:dyDescent="0.45">
      <c r="A3061"/>
      <c r="B3061"/>
      <c r="C3061"/>
    </row>
    <row r="3062" spans="1:3" x14ac:dyDescent="0.45">
      <c r="A3062"/>
      <c r="B3062"/>
      <c r="C3062"/>
    </row>
    <row r="3063" spans="1:3" x14ac:dyDescent="0.45">
      <c r="A3063"/>
      <c r="B3063"/>
      <c r="C3063"/>
    </row>
    <row r="3064" spans="1:3" x14ac:dyDescent="0.45">
      <c r="A3064"/>
      <c r="B3064"/>
      <c r="C3064"/>
    </row>
    <row r="3065" spans="1:3" x14ac:dyDescent="0.45">
      <c r="A3065"/>
      <c r="B3065"/>
      <c r="C3065"/>
    </row>
    <row r="3066" spans="1:3" x14ac:dyDescent="0.45">
      <c r="A3066"/>
      <c r="B3066"/>
      <c r="C3066"/>
    </row>
    <row r="3067" spans="1:3" x14ac:dyDescent="0.45">
      <c r="A3067"/>
      <c r="B3067"/>
      <c r="C3067"/>
    </row>
    <row r="3068" spans="1:3" x14ac:dyDescent="0.45">
      <c r="A3068"/>
      <c r="B3068"/>
      <c r="C3068"/>
    </row>
    <row r="3069" spans="1:3" x14ac:dyDescent="0.45">
      <c r="A3069"/>
      <c r="B3069"/>
      <c r="C3069"/>
    </row>
    <row r="3070" spans="1:3" x14ac:dyDescent="0.45">
      <c r="A3070"/>
      <c r="B3070"/>
      <c r="C3070"/>
    </row>
    <row r="3071" spans="1:3" x14ac:dyDescent="0.45">
      <c r="A3071"/>
      <c r="B3071"/>
      <c r="C3071"/>
    </row>
    <row r="3072" spans="1:3" x14ac:dyDescent="0.45">
      <c r="A3072"/>
      <c r="B3072"/>
      <c r="C3072"/>
    </row>
    <row r="3073" spans="1:3" x14ac:dyDescent="0.45">
      <c r="A3073"/>
      <c r="B3073"/>
      <c r="C3073"/>
    </row>
    <row r="3074" spans="1:3" x14ac:dyDescent="0.45">
      <c r="A3074"/>
      <c r="B3074"/>
      <c r="C3074"/>
    </row>
    <row r="3075" spans="1:3" x14ac:dyDescent="0.45">
      <c r="A3075"/>
      <c r="B3075"/>
      <c r="C3075"/>
    </row>
    <row r="3076" spans="1:3" x14ac:dyDescent="0.45">
      <c r="A3076"/>
      <c r="B3076"/>
      <c r="C3076"/>
    </row>
    <row r="3077" spans="1:3" x14ac:dyDescent="0.45">
      <c r="A3077"/>
      <c r="B3077"/>
      <c r="C3077"/>
    </row>
    <row r="3078" spans="1:3" x14ac:dyDescent="0.45">
      <c r="A3078"/>
      <c r="B3078"/>
      <c r="C3078"/>
    </row>
    <row r="3079" spans="1:3" x14ac:dyDescent="0.45">
      <c r="A3079"/>
      <c r="B3079"/>
      <c r="C3079"/>
    </row>
    <row r="3080" spans="1:3" x14ac:dyDescent="0.45">
      <c r="A3080"/>
      <c r="B3080"/>
      <c r="C3080"/>
    </row>
    <row r="3081" spans="1:3" x14ac:dyDescent="0.45">
      <c r="A3081"/>
      <c r="B3081"/>
      <c r="C3081"/>
    </row>
    <row r="3082" spans="1:3" x14ac:dyDescent="0.45">
      <c r="A3082"/>
      <c r="B3082"/>
      <c r="C3082"/>
    </row>
    <row r="3083" spans="1:3" x14ac:dyDescent="0.45">
      <c r="A3083"/>
      <c r="B3083"/>
      <c r="C3083"/>
    </row>
    <row r="3084" spans="1:3" x14ac:dyDescent="0.45">
      <c r="A3084"/>
      <c r="B3084"/>
      <c r="C3084"/>
    </row>
    <row r="3085" spans="1:3" x14ac:dyDescent="0.45">
      <c r="A3085"/>
      <c r="B3085"/>
      <c r="C3085"/>
    </row>
    <row r="3086" spans="1:3" x14ac:dyDescent="0.45">
      <c r="A3086"/>
      <c r="B3086"/>
      <c r="C3086"/>
    </row>
    <row r="3087" spans="1:3" x14ac:dyDescent="0.45">
      <c r="A3087"/>
      <c r="B3087"/>
      <c r="C3087"/>
    </row>
    <row r="3088" spans="1:3" x14ac:dyDescent="0.45">
      <c r="A3088"/>
      <c r="B3088"/>
      <c r="C3088"/>
    </row>
    <row r="3089" spans="1:3" x14ac:dyDescent="0.45">
      <c r="A3089"/>
      <c r="B3089"/>
      <c r="C3089"/>
    </row>
    <row r="3090" spans="1:3" x14ac:dyDescent="0.45">
      <c r="A3090"/>
      <c r="B3090"/>
      <c r="C3090"/>
    </row>
    <row r="3091" spans="1:3" x14ac:dyDescent="0.45">
      <c r="A3091"/>
      <c r="B3091"/>
      <c r="C3091"/>
    </row>
    <row r="3092" spans="1:3" x14ac:dyDescent="0.45">
      <c r="A3092"/>
      <c r="B3092"/>
      <c r="C3092"/>
    </row>
    <row r="3093" spans="1:3" x14ac:dyDescent="0.45">
      <c r="A3093"/>
      <c r="B3093"/>
      <c r="C3093"/>
    </row>
    <row r="3094" spans="1:3" x14ac:dyDescent="0.45">
      <c r="A3094"/>
      <c r="B3094"/>
      <c r="C3094"/>
    </row>
    <row r="3095" spans="1:3" x14ac:dyDescent="0.45">
      <c r="A3095"/>
      <c r="B3095"/>
      <c r="C3095"/>
    </row>
    <row r="3096" spans="1:3" x14ac:dyDescent="0.45">
      <c r="A3096"/>
      <c r="B3096"/>
      <c r="C3096"/>
    </row>
    <row r="3097" spans="1:3" x14ac:dyDescent="0.45">
      <c r="A3097"/>
      <c r="B3097"/>
      <c r="C3097"/>
    </row>
    <row r="3098" spans="1:3" x14ac:dyDescent="0.45">
      <c r="A3098"/>
      <c r="B3098"/>
      <c r="C3098"/>
    </row>
    <row r="3099" spans="1:3" x14ac:dyDescent="0.45">
      <c r="A3099"/>
      <c r="B3099"/>
      <c r="C3099"/>
    </row>
    <row r="3100" spans="1:3" x14ac:dyDescent="0.45">
      <c r="A3100"/>
      <c r="B3100"/>
      <c r="C3100"/>
    </row>
    <row r="3101" spans="1:3" x14ac:dyDescent="0.45">
      <c r="A3101"/>
      <c r="B3101"/>
      <c r="C3101"/>
    </row>
    <row r="3102" spans="1:3" x14ac:dyDescent="0.45">
      <c r="A3102"/>
      <c r="B3102"/>
      <c r="C3102"/>
    </row>
    <row r="3103" spans="1:3" x14ac:dyDescent="0.45">
      <c r="A3103"/>
      <c r="B3103"/>
      <c r="C3103"/>
    </row>
    <row r="3104" spans="1:3" x14ac:dyDescent="0.45">
      <c r="A3104"/>
      <c r="B3104"/>
      <c r="C3104"/>
    </row>
    <row r="3105" spans="1:3" x14ac:dyDescent="0.45">
      <c r="A3105"/>
      <c r="B3105"/>
      <c r="C3105"/>
    </row>
    <row r="3106" spans="1:3" x14ac:dyDescent="0.45">
      <c r="A3106"/>
      <c r="B3106"/>
      <c r="C3106"/>
    </row>
    <row r="3107" spans="1:3" x14ac:dyDescent="0.45">
      <c r="A3107"/>
      <c r="B3107"/>
      <c r="C3107"/>
    </row>
    <row r="3108" spans="1:3" x14ac:dyDescent="0.45">
      <c r="A3108"/>
      <c r="B3108"/>
      <c r="C3108"/>
    </row>
    <row r="3109" spans="1:3" x14ac:dyDescent="0.45">
      <c r="A3109"/>
      <c r="B3109"/>
      <c r="C3109"/>
    </row>
    <row r="3110" spans="1:3" x14ac:dyDescent="0.45">
      <c r="A3110"/>
      <c r="B3110"/>
      <c r="C3110"/>
    </row>
    <row r="3111" spans="1:3" x14ac:dyDescent="0.45">
      <c r="A3111"/>
      <c r="B3111"/>
      <c r="C3111"/>
    </row>
    <row r="3112" spans="1:3" x14ac:dyDescent="0.45">
      <c r="A3112"/>
      <c r="B3112"/>
      <c r="C3112"/>
    </row>
    <row r="3113" spans="1:3" x14ac:dyDescent="0.45">
      <c r="A3113"/>
      <c r="B3113"/>
      <c r="C3113"/>
    </row>
    <row r="3114" spans="1:3" x14ac:dyDescent="0.45">
      <c r="A3114"/>
      <c r="B3114"/>
      <c r="C3114"/>
    </row>
    <row r="3115" spans="1:3" x14ac:dyDescent="0.45">
      <c r="A3115"/>
      <c r="B3115"/>
      <c r="C3115"/>
    </row>
    <row r="3116" spans="1:3" x14ac:dyDescent="0.45">
      <c r="A3116"/>
      <c r="B3116"/>
      <c r="C3116"/>
    </row>
    <row r="3117" spans="1:3" x14ac:dyDescent="0.45">
      <c r="A3117"/>
      <c r="B3117"/>
      <c r="C3117"/>
    </row>
    <row r="3118" spans="1:3" x14ac:dyDescent="0.45">
      <c r="A3118"/>
      <c r="B3118"/>
      <c r="C3118"/>
    </row>
    <row r="3119" spans="1:3" x14ac:dyDescent="0.45">
      <c r="A3119"/>
      <c r="B3119"/>
      <c r="C3119"/>
    </row>
    <row r="3120" spans="1:3" x14ac:dyDescent="0.45">
      <c r="A3120"/>
      <c r="B3120"/>
      <c r="C3120"/>
    </row>
    <row r="3121" spans="1:3" x14ac:dyDescent="0.45">
      <c r="A3121"/>
      <c r="B3121"/>
      <c r="C3121"/>
    </row>
    <row r="3122" spans="1:3" x14ac:dyDescent="0.45">
      <c r="A3122"/>
      <c r="B3122"/>
      <c r="C3122"/>
    </row>
    <row r="3123" spans="1:3" x14ac:dyDescent="0.45">
      <c r="A3123"/>
      <c r="B3123"/>
      <c r="C3123"/>
    </row>
    <row r="3124" spans="1:3" x14ac:dyDescent="0.45">
      <c r="A3124"/>
      <c r="B3124"/>
      <c r="C3124"/>
    </row>
    <row r="3125" spans="1:3" x14ac:dyDescent="0.45">
      <c r="A3125"/>
      <c r="B3125"/>
      <c r="C3125"/>
    </row>
    <row r="3126" spans="1:3" x14ac:dyDescent="0.45">
      <c r="A3126"/>
      <c r="B3126"/>
      <c r="C3126"/>
    </row>
    <row r="3127" spans="1:3" x14ac:dyDescent="0.45">
      <c r="A3127"/>
      <c r="B3127"/>
      <c r="C3127"/>
    </row>
    <row r="3128" spans="1:3" x14ac:dyDescent="0.45">
      <c r="A3128"/>
      <c r="B3128"/>
      <c r="C3128"/>
    </row>
    <row r="3129" spans="1:3" x14ac:dyDescent="0.45">
      <c r="A3129"/>
      <c r="B3129"/>
      <c r="C3129"/>
    </row>
    <row r="3130" spans="1:3" x14ac:dyDescent="0.45">
      <c r="A3130"/>
      <c r="B3130"/>
      <c r="C3130"/>
    </row>
    <row r="3131" spans="1:3" x14ac:dyDescent="0.45">
      <c r="A3131"/>
      <c r="B3131"/>
      <c r="C3131"/>
    </row>
    <row r="3132" spans="1:3" x14ac:dyDescent="0.45">
      <c r="A3132"/>
      <c r="B3132"/>
      <c r="C3132"/>
    </row>
    <row r="3133" spans="1:3" x14ac:dyDescent="0.45">
      <c r="A3133"/>
      <c r="B3133"/>
      <c r="C3133"/>
    </row>
    <row r="3134" spans="1:3" x14ac:dyDescent="0.45">
      <c r="A3134"/>
      <c r="B3134"/>
      <c r="C3134"/>
    </row>
    <row r="3135" spans="1:3" x14ac:dyDescent="0.45">
      <c r="A3135"/>
      <c r="B3135"/>
      <c r="C3135"/>
    </row>
    <row r="3136" spans="1:3" x14ac:dyDescent="0.45">
      <c r="A3136"/>
      <c r="B3136"/>
      <c r="C3136"/>
    </row>
    <row r="3137" spans="1:3" x14ac:dyDescent="0.45">
      <c r="A3137"/>
      <c r="B3137"/>
      <c r="C3137"/>
    </row>
    <row r="3138" spans="1:3" x14ac:dyDescent="0.45">
      <c r="A3138"/>
      <c r="B3138"/>
      <c r="C3138"/>
    </row>
    <row r="3139" spans="1:3" x14ac:dyDescent="0.45">
      <c r="A3139"/>
      <c r="B3139"/>
      <c r="C3139"/>
    </row>
    <row r="3140" spans="1:3" x14ac:dyDescent="0.45">
      <c r="A3140"/>
      <c r="B3140"/>
      <c r="C3140"/>
    </row>
    <row r="3141" spans="1:3" x14ac:dyDescent="0.45">
      <c r="A3141"/>
      <c r="B3141"/>
      <c r="C3141"/>
    </row>
    <row r="3142" spans="1:3" x14ac:dyDescent="0.45">
      <c r="A3142"/>
      <c r="B3142"/>
      <c r="C3142"/>
    </row>
    <row r="3143" spans="1:3" x14ac:dyDescent="0.45">
      <c r="A3143"/>
      <c r="B3143"/>
      <c r="C3143"/>
    </row>
    <row r="3144" spans="1:3" x14ac:dyDescent="0.45">
      <c r="A3144"/>
      <c r="B3144"/>
      <c r="C3144"/>
    </row>
    <row r="3145" spans="1:3" x14ac:dyDescent="0.45">
      <c r="A3145"/>
      <c r="B3145"/>
      <c r="C3145"/>
    </row>
    <row r="3146" spans="1:3" x14ac:dyDescent="0.45">
      <c r="A3146"/>
      <c r="B3146"/>
      <c r="C3146"/>
    </row>
    <row r="3147" spans="1:3" x14ac:dyDescent="0.45">
      <c r="A3147"/>
      <c r="B3147"/>
      <c r="C3147"/>
    </row>
    <row r="3148" spans="1:3" x14ac:dyDescent="0.45">
      <c r="A3148"/>
      <c r="B3148"/>
      <c r="C3148"/>
    </row>
    <row r="3149" spans="1:3" x14ac:dyDescent="0.45">
      <c r="A3149"/>
      <c r="B3149"/>
      <c r="C3149"/>
    </row>
    <row r="3150" spans="1:3" x14ac:dyDescent="0.45">
      <c r="A3150"/>
      <c r="B3150"/>
      <c r="C3150"/>
    </row>
    <row r="3151" spans="1:3" x14ac:dyDescent="0.45">
      <c r="A3151"/>
      <c r="B3151"/>
      <c r="C3151"/>
    </row>
    <row r="3152" spans="1:3" x14ac:dyDescent="0.45">
      <c r="A3152"/>
      <c r="B3152"/>
      <c r="C3152"/>
    </row>
    <row r="3153" spans="1:3" x14ac:dyDescent="0.45">
      <c r="A3153"/>
      <c r="B3153"/>
      <c r="C3153"/>
    </row>
    <row r="3154" spans="1:3" x14ac:dyDescent="0.45">
      <c r="A3154"/>
      <c r="B3154"/>
      <c r="C3154"/>
    </row>
    <row r="3155" spans="1:3" x14ac:dyDescent="0.45">
      <c r="A3155"/>
      <c r="B3155"/>
      <c r="C3155"/>
    </row>
    <row r="3156" spans="1:3" x14ac:dyDescent="0.45">
      <c r="A3156"/>
      <c r="B3156"/>
      <c r="C3156"/>
    </row>
    <row r="3157" spans="1:3" x14ac:dyDescent="0.45">
      <c r="A3157"/>
      <c r="B3157"/>
      <c r="C3157"/>
    </row>
    <row r="3158" spans="1:3" x14ac:dyDescent="0.45">
      <c r="A3158"/>
      <c r="B3158"/>
      <c r="C3158"/>
    </row>
    <row r="3159" spans="1:3" x14ac:dyDescent="0.45">
      <c r="A3159"/>
      <c r="B3159"/>
      <c r="C3159"/>
    </row>
    <row r="3160" spans="1:3" x14ac:dyDescent="0.45">
      <c r="A3160"/>
      <c r="B3160"/>
      <c r="C3160"/>
    </row>
    <row r="3161" spans="1:3" x14ac:dyDescent="0.45">
      <c r="A3161"/>
      <c r="B3161"/>
      <c r="C3161"/>
    </row>
    <row r="3162" spans="1:3" x14ac:dyDescent="0.45">
      <c r="A3162"/>
      <c r="B3162"/>
      <c r="C3162"/>
    </row>
    <row r="3163" spans="1:3" x14ac:dyDescent="0.45">
      <c r="A3163"/>
      <c r="B3163"/>
      <c r="C3163"/>
    </row>
    <row r="3164" spans="1:3" x14ac:dyDescent="0.45">
      <c r="A3164"/>
      <c r="B3164"/>
      <c r="C3164"/>
    </row>
    <row r="3165" spans="1:3" x14ac:dyDescent="0.45">
      <c r="A3165"/>
      <c r="B3165"/>
      <c r="C3165"/>
    </row>
    <row r="3166" spans="1:3" x14ac:dyDescent="0.45">
      <c r="A3166"/>
      <c r="B3166"/>
      <c r="C3166"/>
    </row>
    <row r="3167" spans="1:3" x14ac:dyDescent="0.45">
      <c r="A3167"/>
      <c r="B3167"/>
      <c r="C3167"/>
    </row>
    <row r="3168" spans="1:3" x14ac:dyDescent="0.45">
      <c r="A3168"/>
      <c r="B3168"/>
      <c r="C3168"/>
    </row>
    <row r="3169" spans="1:3" x14ac:dyDescent="0.45">
      <c r="A3169"/>
      <c r="B3169"/>
      <c r="C3169"/>
    </row>
    <row r="3170" spans="1:3" x14ac:dyDescent="0.45">
      <c r="A3170"/>
      <c r="B3170"/>
      <c r="C3170"/>
    </row>
    <row r="3171" spans="1:3" x14ac:dyDescent="0.45">
      <c r="A3171"/>
      <c r="B3171"/>
      <c r="C3171"/>
    </row>
    <row r="3172" spans="1:3" x14ac:dyDescent="0.45">
      <c r="A3172"/>
      <c r="B3172"/>
      <c r="C3172"/>
    </row>
    <row r="3173" spans="1:3" x14ac:dyDescent="0.45">
      <c r="A3173"/>
      <c r="B3173"/>
      <c r="C3173"/>
    </row>
    <row r="3174" spans="1:3" x14ac:dyDescent="0.45">
      <c r="A3174"/>
      <c r="B3174"/>
      <c r="C3174"/>
    </row>
    <row r="3175" spans="1:3" x14ac:dyDescent="0.45">
      <c r="A3175"/>
      <c r="B3175"/>
      <c r="C3175"/>
    </row>
    <row r="3176" spans="1:3" x14ac:dyDescent="0.45">
      <c r="A3176"/>
      <c r="B3176"/>
      <c r="C3176"/>
    </row>
    <row r="3177" spans="1:3" x14ac:dyDescent="0.45">
      <c r="A3177"/>
      <c r="B3177"/>
      <c r="C3177"/>
    </row>
    <row r="3178" spans="1:3" x14ac:dyDescent="0.45">
      <c r="A3178"/>
      <c r="B3178"/>
      <c r="C3178"/>
    </row>
    <row r="3179" spans="1:3" x14ac:dyDescent="0.45">
      <c r="A3179"/>
      <c r="B3179"/>
      <c r="C3179"/>
    </row>
    <row r="3180" spans="1:3" x14ac:dyDescent="0.45">
      <c r="A3180"/>
      <c r="B3180"/>
      <c r="C3180"/>
    </row>
    <row r="3181" spans="1:3" x14ac:dyDescent="0.45">
      <c r="A3181"/>
      <c r="B3181"/>
      <c r="C3181"/>
    </row>
    <row r="3182" spans="1:3" x14ac:dyDescent="0.45">
      <c r="A3182"/>
      <c r="B3182"/>
      <c r="C3182"/>
    </row>
    <row r="3183" spans="1:3" x14ac:dyDescent="0.45">
      <c r="A3183"/>
      <c r="B3183"/>
      <c r="C3183"/>
    </row>
    <row r="3184" spans="1:3" x14ac:dyDescent="0.45">
      <c r="A3184"/>
      <c r="B3184"/>
      <c r="C3184"/>
    </row>
    <row r="3185" spans="1:3" x14ac:dyDescent="0.45">
      <c r="A3185"/>
      <c r="B3185"/>
      <c r="C3185"/>
    </row>
    <row r="3186" spans="1:3" x14ac:dyDescent="0.45">
      <c r="A3186"/>
      <c r="B3186"/>
      <c r="C3186"/>
    </row>
    <row r="3187" spans="1:3" x14ac:dyDescent="0.45">
      <c r="A3187"/>
      <c r="B3187"/>
      <c r="C3187"/>
    </row>
    <row r="3188" spans="1:3" x14ac:dyDescent="0.45">
      <c r="A3188"/>
      <c r="B3188"/>
      <c r="C3188"/>
    </row>
    <row r="3189" spans="1:3" x14ac:dyDescent="0.45">
      <c r="A3189"/>
      <c r="B3189"/>
      <c r="C3189"/>
    </row>
    <row r="3190" spans="1:3" x14ac:dyDescent="0.45">
      <c r="A3190"/>
      <c r="B3190"/>
      <c r="C3190"/>
    </row>
    <row r="3191" spans="1:3" x14ac:dyDescent="0.45">
      <c r="A3191"/>
      <c r="B3191"/>
      <c r="C3191"/>
    </row>
    <row r="3192" spans="1:3" x14ac:dyDescent="0.45">
      <c r="A3192"/>
      <c r="B3192"/>
      <c r="C3192"/>
    </row>
    <row r="3193" spans="1:3" x14ac:dyDescent="0.45">
      <c r="A3193"/>
      <c r="B3193"/>
      <c r="C3193"/>
    </row>
    <row r="3194" spans="1:3" x14ac:dyDescent="0.45">
      <c r="A3194"/>
      <c r="B3194"/>
      <c r="C3194"/>
    </row>
    <row r="3195" spans="1:3" x14ac:dyDescent="0.45">
      <c r="A3195"/>
      <c r="B3195"/>
      <c r="C3195"/>
    </row>
    <row r="3196" spans="1:3" x14ac:dyDescent="0.45">
      <c r="A3196"/>
      <c r="B3196"/>
      <c r="C3196"/>
    </row>
    <row r="3197" spans="1:3" x14ac:dyDescent="0.45">
      <c r="A3197"/>
      <c r="B3197"/>
      <c r="C3197"/>
    </row>
    <row r="3198" spans="1:3" x14ac:dyDescent="0.45">
      <c r="A3198"/>
      <c r="B3198"/>
      <c r="C3198"/>
    </row>
    <row r="3199" spans="1:3" x14ac:dyDescent="0.45">
      <c r="A3199"/>
      <c r="B3199"/>
      <c r="C3199"/>
    </row>
    <row r="3200" spans="1:3" x14ac:dyDescent="0.45">
      <c r="A3200"/>
      <c r="B3200"/>
      <c r="C3200"/>
    </row>
    <row r="3201" spans="1:3" x14ac:dyDescent="0.45">
      <c r="A3201"/>
      <c r="B3201"/>
      <c r="C3201"/>
    </row>
    <row r="3202" spans="1:3" x14ac:dyDescent="0.45">
      <c r="A3202"/>
      <c r="B3202"/>
      <c r="C3202"/>
    </row>
    <row r="3203" spans="1:3" x14ac:dyDescent="0.45">
      <c r="A3203"/>
      <c r="B3203"/>
      <c r="C3203"/>
    </row>
    <row r="3204" spans="1:3" x14ac:dyDescent="0.45">
      <c r="A3204"/>
      <c r="B3204"/>
      <c r="C3204"/>
    </row>
    <row r="3205" spans="1:3" x14ac:dyDescent="0.45">
      <c r="A3205"/>
      <c r="B3205"/>
      <c r="C3205"/>
    </row>
    <row r="3206" spans="1:3" x14ac:dyDescent="0.45">
      <c r="A3206"/>
      <c r="B3206"/>
      <c r="C3206"/>
    </row>
    <row r="3207" spans="1:3" x14ac:dyDescent="0.45">
      <c r="A3207"/>
      <c r="B3207"/>
      <c r="C3207"/>
    </row>
    <row r="3208" spans="1:3" x14ac:dyDescent="0.45">
      <c r="A3208"/>
      <c r="B3208"/>
      <c r="C3208"/>
    </row>
    <row r="3209" spans="1:3" x14ac:dyDescent="0.45">
      <c r="A3209"/>
      <c r="B3209"/>
      <c r="C3209"/>
    </row>
    <row r="3210" spans="1:3" x14ac:dyDescent="0.45">
      <c r="A3210"/>
      <c r="B3210"/>
      <c r="C3210"/>
    </row>
    <row r="3211" spans="1:3" x14ac:dyDescent="0.45">
      <c r="A3211"/>
      <c r="B3211"/>
      <c r="C3211"/>
    </row>
    <row r="3212" spans="1:3" x14ac:dyDescent="0.45">
      <c r="A3212"/>
      <c r="B3212"/>
      <c r="C3212"/>
    </row>
    <row r="3213" spans="1:3" x14ac:dyDescent="0.45">
      <c r="A3213"/>
      <c r="B3213"/>
      <c r="C3213"/>
    </row>
    <row r="3214" spans="1:3" x14ac:dyDescent="0.45">
      <c r="A3214"/>
      <c r="B3214"/>
      <c r="C3214"/>
    </row>
    <row r="3215" spans="1:3" x14ac:dyDescent="0.45">
      <c r="A3215"/>
      <c r="B3215"/>
      <c r="C3215"/>
    </row>
    <row r="3216" spans="1:3" x14ac:dyDescent="0.45">
      <c r="A3216"/>
      <c r="B3216"/>
      <c r="C3216"/>
    </row>
    <row r="3217" spans="1:3" x14ac:dyDescent="0.45">
      <c r="A3217"/>
      <c r="B3217"/>
      <c r="C3217"/>
    </row>
    <row r="3218" spans="1:3" x14ac:dyDescent="0.45">
      <c r="A3218"/>
      <c r="B3218"/>
      <c r="C3218"/>
    </row>
    <row r="3219" spans="1:3" x14ac:dyDescent="0.45">
      <c r="A3219"/>
      <c r="B3219"/>
      <c r="C3219"/>
    </row>
    <row r="3220" spans="1:3" x14ac:dyDescent="0.45">
      <c r="A3220"/>
      <c r="B3220"/>
      <c r="C3220"/>
    </row>
    <row r="3221" spans="1:3" x14ac:dyDescent="0.45">
      <c r="A3221"/>
      <c r="B3221"/>
      <c r="C3221"/>
    </row>
    <row r="3222" spans="1:3" x14ac:dyDescent="0.45">
      <c r="A3222"/>
      <c r="B3222"/>
      <c r="C3222"/>
    </row>
    <row r="3223" spans="1:3" x14ac:dyDescent="0.45">
      <c r="A3223"/>
      <c r="B3223"/>
      <c r="C3223"/>
    </row>
    <row r="3224" spans="1:3" x14ac:dyDescent="0.45">
      <c r="A3224"/>
      <c r="B3224"/>
      <c r="C3224"/>
    </row>
    <row r="3225" spans="1:3" x14ac:dyDescent="0.45">
      <c r="A3225"/>
      <c r="B3225"/>
      <c r="C3225"/>
    </row>
    <row r="3226" spans="1:3" x14ac:dyDescent="0.45">
      <c r="A3226"/>
      <c r="B3226"/>
      <c r="C3226"/>
    </row>
    <row r="3227" spans="1:3" x14ac:dyDescent="0.45">
      <c r="A3227"/>
      <c r="B3227"/>
      <c r="C3227"/>
    </row>
    <row r="3228" spans="1:3" x14ac:dyDescent="0.45">
      <c r="A3228"/>
      <c r="B3228"/>
      <c r="C3228"/>
    </row>
    <row r="3229" spans="1:3" x14ac:dyDescent="0.45">
      <c r="A3229"/>
      <c r="B3229"/>
      <c r="C3229"/>
    </row>
    <row r="3230" spans="1:3" x14ac:dyDescent="0.45">
      <c r="A3230"/>
      <c r="B3230"/>
      <c r="C3230"/>
    </row>
    <row r="3231" spans="1:3" x14ac:dyDescent="0.45">
      <c r="A3231"/>
      <c r="B3231"/>
      <c r="C3231"/>
    </row>
    <row r="3232" spans="1:3" x14ac:dyDescent="0.45">
      <c r="A3232"/>
      <c r="B3232"/>
      <c r="C3232"/>
    </row>
    <row r="3233" spans="1:3" x14ac:dyDescent="0.45">
      <c r="A3233"/>
      <c r="B3233"/>
      <c r="C3233"/>
    </row>
    <row r="3234" spans="1:3" x14ac:dyDescent="0.45">
      <c r="A3234"/>
      <c r="B3234"/>
      <c r="C3234"/>
    </row>
    <row r="3235" spans="1:3" x14ac:dyDescent="0.45">
      <c r="A3235"/>
      <c r="B3235"/>
      <c r="C3235"/>
    </row>
    <row r="3236" spans="1:3" x14ac:dyDescent="0.45">
      <c r="A3236"/>
      <c r="B3236"/>
      <c r="C3236"/>
    </row>
    <row r="3237" spans="1:3" x14ac:dyDescent="0.45">
      <c r="A3237"/>
      <c r="B3237"/>
      <c r="C3237"/>
    </row>
    <row r="3238" spans="1:3" x14ac:dyDescent="0.45">
      <c r="A3238"/>
      <c r="B3238"/>
      <c r="C3238"/>
    </row>
    <row r="3239" spans="1:3" x14ac:dyDescent="0.45">
      <c r="A3239"/>
      <c r="B3239"/>
      <c r="C3239"/>
    </row>
    <row r="3240" spans="1:3" x14ac:dyDescent="0.45">
      <c r="A3240"/>
      <c r="B3240"/>
      <c r="C3240"/>
    </row>
    <row r="3241" spans="1:3" x14ac:dyDescent="0.45">
      <c r="A3241"/>
      <c r="B3241"/>
      <c r="C3241"/>
    </row>
    <row r="3242" spans="1:3" x14ac:dyDescent="0.45">
      <c r="A3242"/>
      <c r="B3242"/>
      <c r="C3242"/>
    </row>
    <row r="3243" spans="1:3" x14ac:dyDescent="0.45">
      <c r="A3243"/>
      <c r="B3243"/>
      <c r="C3243"/>
    </row>
    <row r="3244" spans="1:3" x14ac:dyDescent="0.45">
      <c r="A3244"/>
      <c r="B3244"/>
      <c r="C3244"/>
    </row>
    <row r="3245" spans="1:3" x14ac:dyDescent="0.45">
      <c r="A3245"/>
      <c r="B3245"/>
      <c r="C3245"/>
    </row>
    <row r="3246" spans="1:3" x14ac:dyDescent="0.45">
      <c r="A3246"/>
      <c r="B3246"/>
      <c r="C3246"/>
    </row>
    <row r="3247" spans="1:3" x14ac:dyDescent="0.45">
      <c r="A3247"/>
      <c r="B3247"/>
      <c r="C3247"/>
    </row>
    <row r="3248" spans="1:3" x14ac:dyDescent="0.45">
      <c r="A3248"/>
      <c r="B3248"/>
      <c r="C3248"/>
    </row>
    <row r="3249" spans="1:3" x14ac:dyDescent="0.45">
      <c r="A3249"/>
      <c r="B3249"/>
      <c r="C3249"/>
    </row>
    <row r="3250" spans="1:3" x14ac:dyDescent="0.45">
      <c r="A3250"/>
      <c r="B3250"/>
      <c r="C3250"/>
    </row>
    <row r="3251" spans="1:3" x14ac:dyDescent="0.45">
      <c r="A3251"/>
      <c r="B3251"/>
      <c r="C3251"/>
    </row>
    <row r="3252" spans="1:3" x14ac:dyDescent="0.45">
      <c r="A3252"/>
      <c r="B3252"/>
      <c r="C3252"/>
    </row>
    <row r="3253" spans="1:3" x14ac:dyDescent="0.45">
      <c r="A3253"/>
      <c r="B3253"/>
      <c r="C3253"/>
    </row>
    <row r="3254" spans="1:3" x14ac:dyDescent="0.45">
      <c r="A3254"/>
      <c r="B3254"/>
      <c r="C3254"/>
    </row>
    <row r="3255" spans="1:3" x14ac:dyDescent="0.45">
      <c r="A3255"/>
      <c r="B3255"/>
      <c r="C3255"/>
    </row>
    <row r="3256" spans="1:3" x14ac:dyDescent="0.45">
      <c r="A3256"/>
      <c r="B3256"/>
      <c r="C3256"/>
    </row>
    <row r="3257" spans="1:3" x14ac:dyDescent="0.45">
      <c r="A3257"/>
      <c r="B3257"/>
      <c r="C3257"/>
    </row>
    <row r="3258" spans="1:3" x14ac:dyDescent="0.45">
      <c r="A3258"/>
      <c r="B3258"/>
      <c r="C3258"/>
    </row>
    <row r="3259" spans="1:3" x14ac:dyDescent="0.45">
      <c r="A3259"/>
      <c r="B3259"/>
      <c r="C3259"/>
    </row>
    <row r="3260" spans="1:3" x14ac:dyDescent="0.45">
      <c r="A3260"/>
      <c r="B3260"/>
      <c r="C3260"/>
    </row>
    <row r="3261" spans="1:3" x14ac:dyDescent="0.45">
      <c r="A3261"/>
      <c r="B3261"/>
      <c r="C3261"/>
    </row>
    <row r="3262" spans="1:3" x14ac:dyDescent="0.45">
      <c r="A3262"/>
      <c r="B3262"/>
      <c r="C3262"/>
    </row>
    <row r="3263" spans="1:3" x14ac:dyDescent="0.45">
      <c r="A3263"/>
      <c r="B3263"/>
      <c r="C3263"/>
    </row>
    <row r="3264" spans="1:3" x14ac:dyDescent="0.45">
      <c r="A3264"/>
      <c r="B3264"/>
      <c r="C3264"/>
    </row>
    <row r="3265" spans="1:3" x14ac:dyDescent="0.45">
      <c r="A3265"/>
      <c r="B3265"/>
      <c r="C3265"/>
    </row>
    <row r="3266" spans="1:3" x14ac:dyDescent="0.45">
      <c r="A3266"/>
      <c r="B3266"/>
      <c r="C3266"/>
    </row>
    <row r="3267" spans="1:3" x14ac:dyDescent="0.45">
      <c r="A3267"/>
      <c r="B3267"/>
      <c r="C3267"/>
    </row>
    <row r="3268" spans="1:3" x14ac:dyDescent="0.45">
      <c r="A3268"/>
      <c r="B3268"/>
      <c r="C3268"/>
    </row>
    <row r="3269" spans="1:3" x14ac:dyDescent="0.45">
      <c r="A3269"/>
      <c r="B3269"/>
      <c r="C3269"/>
    </row>
    <row r="3270" spans="1:3" x14ac:dyDescent="0.45">
      <c r="A3270"/>
      <c r="B3270"/>
      <c r="C3270"/>
    </row>
    <row r="3271" spans="1:3" x14ac:dyDescent="0.45">
      <c r="A3271"/>
      <c r="B3271"/>
      <c r="C3271"/>
    </row>
    <row r="3272" spans="1:3" x14ac:dyDescent="0.45">
      <c r="A3272"/>
      <c r="B3272"/>
      <c r="C3272"/>
    </row>
    <row r="3273" spans="1:3" x14ac:dyDescent="0.45">
      <c r="A3273"/>
      <c r="B3273"/>
      <c r="C3273"/>
    </row>
    <row r="3274" spans="1:3" x14ac:dyDescent="0.45">
      <c r="A3274"/>
      <c r="B3274"/>
      <c r="C3274"/>
    </row>
    <row r="3275" spans="1:3" x14ac:dyDescent="0.45">
      <c r="A3275"/>
      <c r="B3275"/>
      <c r="C3275"/>
    </row>
    <row r="3276" spans="1:3" x14ac:dyDescent="0.45">
      <c r="A3276"/>
      <c r="B3276"/>
      <c r="C3276"/>
    </row>
    <row r="3277" spans="1:3" x14ac:dyDescent="0.45">
      <c r="A3277"/>
      <c r="B3277"/>
      <c r="C3277"/>
    </row>
    <row r="3278" spans="1:3" x14ac:dyDescent="0.45">
      <c r="A3278"/>
      <c r="B3278"/>
      <c r="C3278"/>
    </row>
    <row r="3279" spans="1:3" x14ac:dyDescent="0.45">
      <c r="A3279"/>
      <c r="B3279"/>
      <c r="C3279"/>
    </row>
    <row r="3280" spans="1:3" x14ac:dyDescent="0.45">
      <c r="A3280"/>
      <c r="B3280"/>
      <c r="C3280"/>
    </row>
    <row r="3281" spans="1:3" x14ac:dyDescent="0.45">
      <c r="A3281"/>
      <c r="B3281"/>
      <c r="C3281"/>
    </row>
    <row r="3282" spans="1:3" x14ac:dyDescent="0.45">
      <c r="A3282"/>
      <c r="B3282"/>
      <c r="C3282"/>
    </row>
    <row r="3283" spans="1:3" x14ac:dyDescent="0.45">
      <c r="A3283"/>
      <c r="B3283"/>
      <c r="C3283"/>
    </row>
    <row r="3284" spans="1:3" x14ac:dyDescent="0.45">
      <c r="A3284"/>
      <c r="B3284"/>
      <c r="C3284"/>
    </row>
    <row r="3285" spans="1:3" x14ac:dyDescent="0.45">
      <c r="A3285"/>
      <c r="B3285"/>
      <c r="C3285"/>
    </row>
    <row r="3286" spans="1:3" x14ac:dyDescent="0.45">
      <c r="A3286"/>
      <c r="B3286"/>
      <c r="C3286"/>
    </row>
    <row r="3287" spans="1:3" x14ac:dyDescent="0.45">
      <c r="A3287"/>
      <c r="B3287"/>
      <c r="C3287"/>
    </row>
    <row r="3288" spans="1:3" x14ac:dyDescent="0.45">
      <c r="A3288"/>
      <c r="B3288"/>
      <c r="C3288"/>
    </row>
    <row r="3289" spans="1:3" x14ac:dyDescent="0.45">
      <c r="A3289"/>
      <c r="B3289"/>
      <c r="C3289"/>
    </row>
    <row r="3290" spans="1:3" x14ac:dyDescent="0.45">
      <c r="A3290"/>
      <c r="B3290"/>
      <c r="C3290"/>
    </row>
    <row r="3291" spans="1:3" x14ac:dyDescent="0.45">
      <c r="A3291"/>
      <c r="B3291"/>
      <c r="C3291"/>
    </row>
    <row r="3292" spans="1:3" x14ac:dyDescent="0.45">
      <c r="A3292"/>
      <c r="B3292"/>
      <c r="C3292"/>
    </row>
    <row r="3293" spans="1:3" x14ac:dyDescent="0.45">
      <c r="A3293"/>
      <c r="B3293"/>
      <c r="C3293"/>
    </row>
    <row r="3294" spans="1:3" x14ac:dyDescent="0.45">
      <c r="A3294"/>
      <c r="B3294"/>
      <c r="C3294"/>
    </row>
    <row r="3295" spans="1:3" x14ac:dyDescent="0.45">
      <c r="A3295"/>
      <c r="B3295"/>
      <c r="C3295"/>
    </row>
    <row r="3296" spans="1:3" x14ac:dyDescent="0.45">
      <c r="A3296"/>
      <c r="B3296"/>
      <c r="C3296"/>
    </row>
    <row r="3297" spans="1:3" x14ac:dyDescent="0.45">
      <c r="A3297"/>
      <c r="B3297"/>
      <c r="C3297"/>
    </row>
    <row r="3298" spans="1:3" x14ac:dyDescent="0.45">
      <c r="A3298"/>
      <c r="B3298"/>
      <c r="C3298"/>
    </row>
    <row r="3299" spans="1:3" x14ac:dyDescent="0.45">
      <c r="A3299"/>
      <c r="B3299"/>
      <c r="C3299"/>
    </row>
    <row r="3300" spans="1:3" x14ac:dyDescent="0.45">
      <c r="A3300"/>
      <c r="B3300"/>
      <c r="C3300"/>
    </row>
    <row r="3301" spans="1:3" x14ac:dyDescent="0.45">
      <c r="A3301"/>
      <c r="B3301"/>
      <c r="C3301"/>
    </row>
    <row r="3302" spans="1:3" x14ac:dyDescent="0.45">
      <c r="A3302"/>
      <c r="B3302"/>
      <c r="C3302"/>
    </row>
    <row r="3303" spans="1:3" x14ac:dyDescent="0.45">
      <c r="A3303"/>
      <c r="B3303"/>
      <c r="C3303"/>
    </row>
    <row r="3304" spans="1:3" x14ac:dyDescent="0.45">
      <c r="A3304"/>
      <c r="B3304"/>
      <c r="C3304"/>
    </row>
    <row r="3305" spans="1:3" x14ac:dyDescent="0.45">
      <c r="A3305"/>
      <c r="B3305"/>
      <c r="C3305"/>
    </row>
    <row r="3306" spans="1:3" x14ac:dyDescent="0.45">
      <c r="A3306"/>
      <c r="B3306"/>
      <c r="C3306"/>
    </row>
    <row r="3307" spans="1:3" x14ac:dyDescent="0.45">
      <c r="A3307"/>
      <c r="B3307"/>
      <c r="C3307"/>
    </row>
    <row r="3308" spans="1:3" x14ac:dyDescent="0.45">
      <c r="A3308"/>
      <c r="B3308"/>
      <c r="C3308"/>
    </row>
    <row r="3309" spans="1:3" x14ac:dyDescent="0.45">
      <c r="A3309"/>
      <c r="B3309"/>
      <c r="C3309"/>
    </row>
    <row r="3310" spans="1:3" x14ac:dyDescent="0.45">
      <c r="A3310"/>
      <c r="B3310"/>
      <c r="C3310"/>
    </row>
    <row r="3311" spans="1:3" x14ac:dyDescent="0.45">
      <c r="A3311"/>
      <c r="B3311"/>
      <c r="C3311"/>
    </row>
    <row r="3312" spans="1:3" x14ac:dyDescent="0.45">
      <c r="A3312"/>
      <c r="B3312"/>
      <c r="C3312"/>
    </row>
    <row r="3313" spans="1:3" x14ac:dyDescent="0.45">
      <c r="A3313"/>
      <c r="B3313"/>
      <c r="C3313"/>
    </row>
    <row r="3314" spans="1:3" x14ac:dyDescent="0.45">
      <c r="A3314"/>
      <c r="B3314"/>
      <c r="C3314"/>
    </row>
    <row r="3315" spans="1:3" x14ac:dyDescent="0.45">
      <c r="A3315"/>
      <c r="B3315"/>
      <c r="C3315"/>
    </row>
    <row r="3316" spans="1:3" x14ac:dyDescent="0.45">
      <c r="A3316"/>
      <c r="B3316"/>
      <c r="C3316"/>
    </row>
    <row r="3317" spans="1:3" x14ac:dyDescent="0.45">
      <c r="A3317"/>
      <c r="B3317"/>
      <c r="C3317"/>
    </row>
    <row r="3318" spans="1:3" x14ac:dyDescent="0.45">
      <c r="A3318"/>
      <c r="B3318"/>
      <c r="C3318"/>
    </row>
    <row r="3319" spans="1:3" x14ac:dyDescent="0.45">
      <c r="A3319"/>
      <c r="B3319"/>
      <c r="C3319"/>
    </row>
    <row r="3320" spans="1:3" x14ac:dyDescent="0.45">
      <c r="A3320"/>
      <c r="B3320"/>
      <c r="C3320"/>
    </row>
    <row r="3321" spans="1:3" x14ac:dyDescent="0.45">
      <c r="A3321"/>
      <c r="B3321"/>
      <c r="C3321"/>
    </row>
    <row r="3322" spans="1:3" x14ac:dyDescent="0.45">
      <c r="A3322"/>
      <c r="B3322"/>
      <c r="C3322"/>
    </row>
    <row r="3323" spans="1:3" x14ac:dyDescent="0.45">
      <c r="A3323"/>
      <c r="B3323"/>
      <c r="C3323"/>
    </row>
    <row r="3324" spans="1:3" x14ac:dyDescent="0.45">
      <c r="A3324"/>
      <c r="B3324"/>
      <c r="C3324"/>
    </row>
    <row r="3325" spans="1:3" x14ac:dyDescent="0.45">
      <c r="A3325"/>
      <c r="B3325"/>
      <c r="C3325"/>
    </row>
    <row r="3326" spans="1:3" x14ac:dyDescent="0.45">
      <c r="A3326"/>
      <c r="B3326"/>
      <c r="C3326"/>
    </row>
    <row r="3327" spans="1:3" x14ac:dyDescent="0.45">
      <c r="A3327"/>
      <c r="B3327"/>
      <c r="C3327"/>
    </row>
    <row r="3328" spans="1:3" x14ac:dyDescent="0.45">
      <c r="A3328"/>
      <c r="B3328"/>
      <c r="C3328"/>
    </row>
    <row r="3329" spans="1:3" x14ac:dyDescent="0.45">
      <c r="A3329"/>
      <c r="B3329"/>
      <c r="C3329"/>
    </row>
    <row r="3330" spans="1:3" x14ac:dyDescent="0.45">
      <c r="A3330"/>
      <c r="B3330"/>
      <c r="C3330"/>
    </row>
    <row r="3331" spans="1:3" x14ac:dyDescent="0.45">
      <c r="A3331"/>
      <c r="B3331"/>
      <c r="C3331"/>
    </row>
    <row r="3332" spans="1:3" x14ac:dyDescent="0.45">
      <c r="A3332"/>
      <c r="B3332"/>
      <c r="C3332"/>
    </row>
    <row r="3333" spans="1:3" x14ac:dyDescent="0.45">
      <c r="A3333"/>
      <c r="B3333"/>
      <c r="C3333"/>
    </row>
    <row r="3334" spans="1:3" x14ac:dyDescent="0.45">
      <c r="A3334"/>
      <c r="B3334"/>
      <c r="C3334"/>
    </row>
    <row r="3335" spans="1:3" x14ac:dyDescent="0.45">
      <c r="A3335"/>
      <c r="B3335"/>
      <c r="C3335"/>
    </row>
    <row r="3336" spans="1:3" x14ac:dyDescent="0.45">
      <c r="A3336"/>
      <c r="B3336"/>
      <c r="C3336"/>
    </row>
    <row r="3337" spans="1:3" x14ac:dyDescent="0.45">
      <c r="A3337"/>
      <c r="B3337"/>
      <c r="C3337"/>
    </row>
    <row r="3338" spans="1:3" x14ac:dyDescent="0.45">
      <c r="A3338"/>
      <c r="B3338"/>
      <c r="C3338"/>
    </row>
    <row r="3339" spans="1:3" x14ac:dyDescent="0.45">
      <c r="A3339"/>
      <c r="B3339"/>
      <c r="C3339"/>
    </row>
    <row r="3340" spans="1:3" x14ac:dyDescent="0.45">
      <c r="A3340"/>
      <c r="B3340"/>
      <c r="C3340"/>
    </row>
    <row r="3341" spans="1:3" x14ac:dyDescent="0.45">
      <c r="A3341"/>
      <c r="B3341"/>
      <c r="C3341"/>
    </row>
    <row r="3342" spans="1:3" x14ac:dyDescent="0.45">
      <c r="A3342"/>
      <c r="B3342"/>
      <c r="C3342"/>
    </row>
    <row r="3343" spans="1:3" x14ac:dyDescent="0.45">
      <c r="A3343"/>
      <c r="B3343"/>
      <c r="C3343"/>
    </row>
    <row r="3344" spans="1:3" x14ac:dyDescent="0.45">
      <c r="A3344"/>
      <c r="B3344"/>
      <c r="C3344"/>
    </row>
    <row r="3345" spans="1:3" x14ac:dyDescent="0.45">
      <c r="A3345"/>
      <c r="B3345"/>
      <c r="C3345"/>
    </row>
    <row r="3346" spans="1:3" x14ac:dyDescent="0.45">
      <c r="A3346"/>
      <c r="B3346"/>
      <c r="C3346"/>
    </row>
    <row r="3347" spans="1:3" x14ac:dyDescent="0.45">
      <c r="A3347"/>
      <c r="B3347"/>
      <c r="C3347"/>
    </row>
    <row r="3348" spans="1:3" x14ac:dyDescent="0.45">
      <c r="A3348"/>
      <c r="B3348"/>
      <c r="C3348"/>
    </row>
    <row r="3349" spans="1:3" x14ac:dyDescent="0.45">
      <c r="A3349"/>
      <c r="B3349"/>
      <c r="C3349"/>
    </row>
    <row r="3350" spans="1:3" x14ac:dyDescent="0.45">
      <c r="A3350"/>
      <c r="B3350"/>
      <c r="C3350"/>
    </row>
    <row r="3351" spans="1:3" x14ac:dyDescent="0.45">
      <c r="A3351"/>
      <c r="B3351"/>
      <c r="C3351"/>
    </row>
    <row r="3352" spans="1:3" x14ac:dyDescent="0.45">
      <c r="A3352"/>
      <c r="B3352"/>
      <c r="C3352"/>
    </row>
    <row r="3353" spans="1:3" x14ac:dyDescent="0.45">
      <c r="A3353"/>
      <c r="B3353"/>
      <c r="C3353"/>
    </row>
    <row r="3354" spans="1:3" x14ac:dyDescent="0.45">
      <c r="A3354"/>
      <c r="B3354"/>
      <c r="C3354"/>
    </row>
    <row r="3355" spans="1:3" x14ac:dyDescent="0.45">
      <c r="A3355"/>
      <c r="B3355"/>
      <c r="C3355"/>
    </row>
    <row r="3356" spans="1:3" x14ac:dyDescent="0.45">
      <c r="A3356"/>
      <c r="B3356"/>
      <c r="C3356"/>
    </row>
    <row r="3357" spans="1:3" x14ac:dyDescent="0.45">
      <c r="A3357"/>
      <c r="B3357"/>
      <c r="C3357"/>
    </row>
    <row r="3358" spans="1:3" x14ac:dyDescent="0.45">
      <c r="A3358"/>
      <c r="B3358"/>
      <c r="C3358"/>
    </row>
    <row r="3359" spans="1:3" x14ac:dyDescent="0.45">
      <c r="A3359"/>
      <c r="B3359"/>
      <c r="C3359"/>
    </row>
    <row r="3360" spans="1:3" x14ac:dyDescent="0.45">
      <c r="A3360"/>
      <c r="B3360"/>
      <c r="C3360"/>
    </row>
    <row r="3361" spans="1:3" x14ac:dyDescent="0.45">
      <c r="A3361"/>
      <c r="B3361"/>
      <c r="C3361"/>
    </row>
    <row r="3362" spans="1:3" x14ac:dyDescent="0.45">
      <c r="A3362"/>
      <c r="B3362"/>
      <c r="C3362"/>
    </row>
    <row r="3363" spans="1:3" x14ac:dyDescent="0.45">
      <c r="A3363"/>
      <c r="B3363"/>
      <c r="C3363"/>
    </row>
    <row r="3364" spans="1:3" x14ac:dyDescent="0.45">
      <c r="A3364"/>
      <c r="B3364"/>
      <c r="C3364"/>
    </row>
    <row r="3365" spans="1:3" x14ac:dyDescent="0.45">
      <c r="A3365"/>
      <c r="B3365"/>
      <c r="C3365"/>
    </row>
    <row r="3366" spans="1:3" x14ac:dyDescent="0.45">
      <c r="A3366"/>
      <c r="B3366"/>
      <c r="C3366"/>
    </row>
    <row r="3367" spans="1:3" x14ac:dyDescent="0.45">
      <c r="A3367"/>
      <c r="B3367"/>
      <c r="C3367"/>
    </row>
    <row r="3368" spans="1:3" x14ac:dyDescent="0.45">
      <c r="A3368"/>
      <c r="B3368"/>
      <c r="C3368"/>
    </row>
    <row r="3369" spans="1:3" x14ac:dyDescent="0.45">
      <c r="A3369"/>
      <c r="B3369"/>
      <c r="C3369"/>
    </row>
    <row r="3370" spans="1:3" x14ac:dyDescent="0.45">
      <c r="A3370"/>
      <c r="B3370"/>
      <c r="C3370"/>
    </row>
    <row r="3371" spans="1:3" x14ac:dyDescent="0.45">
      <c r="A3371"/>
      <c r="B3371"/>
      <c r="C3371"/>
    </row>
    <row r="3372" spans="1:3" x14ac:dyDescent="0.45">
      <c r="A3372"/>
      <c r="B3372"/>
      <c r="C3372"/>
    </row>
    <row r="3373" spans="1:3" x14ac:dyDescent="0.45">
      <c r="A3373"/>
      <c r="B3373"/>
      <c r="C3373"/>
    </row>
    <row r="3374" spans="1:3" x14ac:dyDescent="0.45">
      <c r="A3374"/>
      <c r="B3374"/>
      <c r="C3374"/>
    </row>
    <row r="3375" spans="1:3" x14ac:dyDescent="0.45">
      <c r="A3375"/>
      <c r="B3375"/>
      <c r="C3375"/>
    </row>
    <row r="3376" spans="1:3" x14ac:dyDescent="0.45">
      <c r="A3376"/>
      <c r="B3376"/>
      <c r="C3376"/>
    </row>
    <row r="3377" spans="1:3" x14ac:dyDescent="0.45">
      <c r="A3377"/>
      <c r="B3377"/>
      <c r="C3377"/>
    </row>
    <row r="3378" spans="1:3" x14ac:dyDescent="0.45">
      <c r="A3378"/>
      <c r="B3378"/>
      <c r="C3378"/>
    </row>
    <row r="3379" spans="1:3" x14ac:dyDescent="0.45">
      <c r="A3379"/>
      <c r="B3379"/>
      <c r="C3379"/>
    </row>
    <row r="3380" spans="1:3" x14ac:dyDescent="0.45">
      <c r="A3380"/>
      <c r="B3380"/>
      <c r="C3380"/>
    </row>
    <row r="3381" spans="1:3" x14ac:dyDescent="0.45">
      <c r="A3381"/>
      <c r="B3381"/>
      <c r="C3381"/>
    </row>
    <row r="3382" spans="1:3" x14ac:dyDescent="0.45">
      <c r="A3382"/>
      <c r="B3382"/>
      <c r="C3382"/>
    </row>
    <row r="3383" spans="1:3" x14ac:dyDescent="0.45">
      <c r="A3383"/>
      <c r="B3383"/>
      <c r="C3383"/>
    </row>
    <row r="3384" spans="1:3" x14ac:dyDescent="0.45">
      <c r="A3384"/>
      <c r="B3384"/>
      <c r="C3384"/>
    </row>
    <row r="3385" spans="1:3" x14ac:dyDescent="0.45">
      <c r="A3385"/>
      <c r="B3385"/>
      <c r="C3385"/>
    </row>
    <row r="3386" spans="1:3" x14ac:dyDescent="0.45">
      <c r="A3386"/>
      <c r="B3386"/>
      <c r="C3386"/>
    </row>
    <row r="3387" spans="1:3" x14ac:dyDescent="0.45">
      <c r="A3387"/>
      <c r="B3387"/>
      <c r="C3387"/>
    </row>
    <row r="3388" spans="1:3" x14ac:dyDescent="0.45">
      <c r="A3388"/>
      <c r="B3388"/>
      <c r="C3388"/>
    </row>
    <row r="3389" spans="1:3" x14ac:dyDescent="0.45">
      <c r="A3389"/>
      <c r="B3389"/>
      <c r="C3389"/>
    </row>
    <row r="3390" spans="1:3" x14ac:dyDescent="0.45">
      <c r="A3390"/>
      <c r="B3390"/>
      <c r="C3390"/>
    </row>
    <row r="3391" spans="1:3" x14ac:dyDescent="0.45">
      <c r="A3391"/>
      <c r="B3391"/>
      <c r="C3391"/>
    </row>
    <row r="3392" spans="1:3" x14ac:dyDescent="0.45">
      <c r="A3392"/>
      <c r="B3392"/>
      <c r="C3392"/>
    </row>
    <row r="3393" spans="1:3" x14ac:dyDescent="0.45">
      <c r="A3393"/>
      <c r="B3393"/>
      <c r="C3393"/>
    </row>
    <row r="3394" spans="1:3" x14ac:dyDescent="0.45">
      <c r="A3394"/>
      <c r="B3394"/>
      <c r="C3394"/>
    </row>
    <row r="3395" spans="1:3" x14ac:dyDescent="0.45">
      <c r="A3395"/>
      <c r="B3395"/>
      <c r="C3395"/>
    </row>
    <row r="3396" spans="1:3" x14ac:dyDescent="0.45">
      <c r="A3396"/>
      <c r="B3396"/>
      <c r="C3396"/>
    </row>
    <row r="3397" spans="1:3" x14ac:dyDescent="0.45">
      <c r="A3397"/>
      <c r="B3397"/>
      <c r="C3397"/>
    </row>
    <row r="3398" spans="1:3" x14ac:dyDescent="0.45">
      <c r="A3398"/>
      <c r="B3398"/>
      <c r="C3398"/>
    </row>
    <row r="3399" spans="1:3" x14ac:dyDescent="0.45">
      <c r="A3399"/>
      <c r="B3399"/>
      <c r="C3399"/>
    </row>
    <row r="3400" spans="1:3" x14ac:dyDescent="0.45">
      <c r="A3400"/>
      <c r="B3400"/>
      <c r="C3400"/>
    </row>
    <row r="3401" spans="1:3" x14ac:dyDescent="0.45">
      <c r="A3401"/>
      <c r="B3401"/>
      <c r="C3401"/>
    </row>
    <row r="3402" spans="1:3" x14ac:dyDescent="0.45">
      <c r="A3402"/>
      <c r="B3402"/>
      <c r="C3402"/>
    </row>
    <row r="3403" spans="1:3" x14ac:dyDescent="0.45">
      <c r="A3403"/>
      <c r="B3403"/>
      <c r="C3403"/>
    </row>
    <row r="3404" spans="1:3" x14ac:dyDescent="0.45">
      <c r="A3404"/>
      <c r="B3404"/>
      <c r="C3404"/>
    </row>
    <row r="3405" spans="1:3" x14ac:dyDescent="0.45">
      <c r="A3405"/>
      <c r="B3405"/>
      <c r="C3405"/>
    </row>
    <row r="3406" spans="1:3" x14ac:dyDescent="0.45">
      <c r="A3406"/>
      <c r="B3406"/>
      <c r="C3406"/>
    </row>
    <row r="3407" spans="1:3" x14ac:dyDescent="0.45">
      <c r="A3407"/>
      <c r="B3407"/>
      <c r="C3407"/>
    </row>
    <row r="3408" spans="1:3" x14ac:dyDescent="0.45">
      <c r="A3408"/>
      <c r="B3408"/>
      <c r="C3408"/>
    </row>
    <row r="3409" spans="1:3" x14ac:dyDescent="0.45">
      <c r="A3409"/>
      <c r="B3409"/>
      <c r="C3409"/>
    </row>
    <row r="3410" spans="1:3" x14ac:dyDescent="0.45">
      <c r="A3410"/>
      <c r="B3410"/>
      <c r="C3410"/>
    </row>
    <row r="3411" spans="1:3" x14ac:dyDescent="0.45">
      <c r="A3411"/>
      <c r="B3411"/>
      <c r="C3411"/>
    </row>
    <row r="3412" spans="1:3" x14ac:dyDescent="0.45">
      <c r="A3412"/>
      <c r="B3412"/>
      <c r="C3412"/>
    </row>
    <row r="3413" spans="1:3" x14ac:dyDescent="0.45">
      <c r="A3413"/>
      <c r="B3413"/>
      <c r="C3413"/>
    </row>
    <row r="3414" spans="1:3" x14ac:dyDescent="0.45">
      <c r="A3414"/>
      <c r="B3414"/>
      <c r="C3414"/>
    </row>
    <row r="3415" spans="1:3" x14ac:dyDescent="0.45">
      <c r="A3415"/>
      <c r="B3415"/>
      <c r="C3415"/>
    </row>
    <row r="3416" spans="1:3" x14ac:dyDescent="0.45">
      <c r="A3416"/>
      <c r="B3416"/>
      <c r="C3416"/>
    </row>
    <row r="3417" spans="1:3" x14ac:dyDescent="0.45">
      <c r="A3417"/>
      <c r="B3417"/>
      <c r="C3417"/>
    </row>
    <row r="3418" spans="1:3" x14ac:dyDescent="0.45">
      <c r="A3418"/>
      <c r="B3418"/>
      <c r="C3418"/>
    </row>
    <row r="3419" spans="1:3" x14ac:dyDescent="0.45">
      <c r="A3419"/>
      <c r="B3419"/>
      <c r="C3419"/>
    </row>
    <row r="3420" spans="1:3" x14ac:dyDescent="0.45">
      <c r="A3420"/>
      <c r="B3420"/>
      <c r="C3420"/>
    </row>
    <row r="3421" spans="1:3" x14ac:dyDescent="0.45">
      <c r="A3421"/>
      <c r="B3421"/>
      <c r="C3421"/>
    </row>
    <row r="3422" spans="1:3" x14ac:dyDescent="0.45">
      <c r="A3422"/>
      <c r="B3422"/>
      <c r="C3422"/>
    </row>
    <row r="3423" spans="1:3" x14ac:dyDescent="0.45">
      <c r="A3423"/>
      <c r="B3423"/>
      <c r="C3423"/>
    </row>
    <row r="3424" spans="1:3" x14ac:dyDescent="0.45">
      <c r="A3424"/>
      <c r="B3424"/>
      <c r="C3424"/>
    </row>
    <row r="3425" spans="1:3" x14ac:dyDescent="0.45">
      <c r="A3425"/>
      <c r="B3425"/>
      <c r="C3425"/>
    </row>
    <row r="3426" spans="1:3" x14ac:dyDescent="0.45">
      <c r="A3426"/>
      <c r="B3426"/>
      <c r="C3426"/>
    </row>
    <row r="3427" spans="1:3" x14ac:dyDescent="0.45">
      <c r="A3427"/>
      <c r="B3427"/>
      <c r="C3427"/>
    </row>
    <row r="3428" spans="1:3" x14ac:dyDescent="0.45">
      <c r="A3428"/>
      <c r="B3428"/>
      <c r="C3428"/>
    </row>
    <row r="3429" spans="1:3" x14ac:dyDescent="0.45">
      <c r="A3429"/>
      <c r="B3429"/>
      <c r="C3429"/>
    </row>
    <row r="3430" spans="1:3" x14ac:dyDescent="0.45">
      <c r="A3430"/>
      <c r="B3430"/>
      <c r="C3430"/>
    </row>
    <row r="3431" spans="1:3" x14ac:dyDescent="0.45">
      <c r="A3431"/>
      <c r="B3431"/>
      <c r="C3431"/>
    </row>
    <row r="3432" spans="1:3" x14ac:dyDescent="0.45">
      <c r="A3432"/>
      <c r="B3432"/>
      <c r="C3432"/>
    </row>
    <row r="3433" spans="1:3" x14ac:dyDescent="0.45">
      <c r="A3433"/>
      <c r="B3433"/>
      <c r="C3433"/>
    </row>
    <row r="3434" spans="1:3" x14ac:dyDescent="0.45">
      <c r="A3434"/>
      <c r="B3434"/>
      <c r="C3434"/>
    </row>
    <row r="3435" spans="1:3" x14ac:dyDescent="0.45">
      <c r="A3435"/>
      <c r="B3435"/>
      <c r="C3435"/>
    </row>
    <row r="3436" spans="1:3" x14ac:dyDescent="0.45">
      <c r="A3436"/>
      <c r="B3436"/>
      <c r="C3436"/>
    </row>
    <row r="3437" spans="1:3" x14ac:dyDescent="0.45">
      <c r="A3437"/>
      <c r="B3437"/>
      <c r="C3437"/>
    </row>
    <row r="3438" spans="1:3" x14ac:dyDescent="0.45">
      <c r="A3438"/>
      <c r="B3438"/>
      <c r="C3438"/>
    </row>
    <row r="3439" spans="1:3" x14ac:dyDescent="0.45">
      <c r="A3439"/>
      <c r="B3439"/>
      <c r="C3439"/>
    </row>
    <row r="3440" spans="1:3" x14ac:dyDescent="0.45">
      <c r="A3440"/>
      <c r="B3440"/>
      <c r="C3440"/>
    </row>
    <row r="3441" spans="1:3" x14ac:dyDescent="0.45">
      <c r="A3441"/>
      <c r="B3441"/>
      <c r="C3441"/>
    </row>
    <row r="3442" spans="1:3" x14ac:dyDescent="0.45">
      <c r="A3442"/>
      <c r="B3442"/>
      <c r="C3442"/>
    </row>
    <row r="3443" spans="1:3" x14ac:dyDescent="0.45">
      <c r="A3443"/>
      <c r="B3443"/>
      <c r="C3443"/>
    </row>
    <row r="3444" spans="1:3" x14ac:dyDescent="0.45">
      <c r="A3444"/>
      <c r="B3444"/>
      <c r="C3444"/>
    </row>
    <row r="3445" spans="1:3" x14ac:dyDescent="0.45">
      <c r="A3445"/>
      <c r="B3445"/>
      <c r="C3445"/>
    </row>
    <row r="3446" spans="1:3" x14ac:dyDescent="0.45">
      <c r="A3446"/>
      <c r="B3446"/>
      <c r="C3446"/>
    </row>
    <row r="3447" spans="1:3" x14ac:dyDescent="0.45">
      <c r="A3447"/>
      <c r="B3447"/>
      <c r="C3447"/>
    </row>
    <row r="3448" spans="1:3" x14ac:dyDescent="0.45">
      <c r="A3448"/>
      <c r="B3448"/>
      <c r="C3448"/>
    </row>
    <row r="3449" spans="1:3" x14ac:dyDescent="0.45">
      <c r="A3449"/>
      <c r="B3449"/>
      <c r="C3449"/>
    </row>
    <row r="3450" spans="1:3" x14ac:dyDescent="0.45">
      <c r="A3450"/>
      <c r="B3450"/>
      <c r="C3450"/>
    </row>
    <row r="3451" spans="1:3" x14ac:dyDescent="0.45">
      <c r="A3451"/>
      <c r="B3451"/>
      <c r="C3451"/>
    </row>
    <row r="3452" spans="1:3" x14ac:dyDescent="0.45">
      <c r="A3452"/>
      <c r="B3452"/>
      <c r="C3452"/>
    </row>
    <row r="3453" spans="1:3" x14ac:dyDescent="0.45">
      <c r="A3453"/>
      <c r="B3453"/>
      <c r="C3453"/>
    </row>
    <row r="3454" spans="1:3" x14ac:dyDescent="0.45">
      <c r="A3454"/>
      <c r="B3454"/>
      <c r="C3454"/>
    </row>
    <row r="3455" spans="1:3" x14ac:dyDescent="0.45">
      <c r="A3455"/>
      <c r="B3455"/>
      <c r="C3455"/>
    </row>
    <row r="3456" spans="1:3" x14ac:dyDescent="0.45">
      <c r="A3456"/>
      <c r="B3456"/>
      <c r="C3456"/>
    </row>
    <row r="3457" spans="1:3" x14ac:dyDescent="0.45">
      <c r="A3457"/>
      <c r="B3457"/>
      <c r="C3457"/>
    </row>
    <row r="3458" spans="1:3" x14ac:dyDescent="0.45">
      <c r="A3458"/>
      <c r="B3458"/>
      <c r="C3458"/>
    </row>
    <row r="3459" spans="1:3" x14ac:dyDescent="0.45">
      <c r="A3459"/>
      <c r="B3459"/>
      <c r="C3459"/>
    </row>
    <row r="3460" spans="1:3" x14ac:dyDescent="0.45">
      <c r="A3460"/>
      <c r="B3460"/>
      <c r="C3460"/>
    </row>
    <row r="3461" spans="1:3" x14ac:dyDescent="0.45">
      <c r="A3461"/>
      <c r="B3461"/>
      <c r="C3461"/>
    </row>
    <row r="3462" spans="1:3" x14ac:dyDescent="0.45">
      <c r="A3462"/>
      <c r="B3462"/>
      <c r="C3462"/>
    </row>
    <row r="3463" spans="1:3" x14ac:dyDescent="0.45">
      <c r="A3463"/>
      <c r="B3463"/>
      <c r="C3463"/>
    </row>
    <row r="3464" spans="1:3" x14ac:dyDescent="0.45">
      <c r="A3464"/>
      <c r="B3464"/>
      <c r="C3464"/>
    </row>
    <row r="3465" spans="1:3" x14ac:dyDescent="0.45">
      <c r="A3465"/>
      <c r="B3465"/>
      <c r="C3465"/>
    </row>
    <row r="3466" spans="1:3" x14ac:dyDescent="0.45">
      <c r="A3466"/>
      <c r="B3466"/>
      <c r="C3466"/>
    </row>
    <row r="3467" spans="1:3" x14ac:dyDescent="0.45">
      <c r="A3467"/>
      <c r="B3467"/>
      <c r="C3467"/>
    </row>
    <row r="3468" spans="1:3" x14ac:dyDescent="0.45">
      <c r="A3468"/>
      <c r="B3468"/>
      <c r="C3468"/>
    </row>
    <row r="3469" spans="1:3" x14ac:dyDescent="0.45">
      <c r="A3469"/>
      <c r="B3469"/>
      <c r="C3469"/>
    </row>
    <row r="3470" spans="1:3" x14ac:dyDescent="0.45">
      <c r="A3470"/>
      <c r="B3470"/>
      <c r="C3470"/>
    </row>
    <row r="3471" spans="1:3" x14ac:dyDescent="0.45">
      <c r="A3471"/>
      <c r="B3471"/>
      <c r="C3471"/>
    </row>
    <row r="3472" spans="1:3" x14ac:dyDescent="0.45">
      <c r="A3472"/>
      <c r="B3472"/>
      <c r="C3472"/>
    </row>
    <row r="3473" spans="1:3" x14ac:dyDescent="0.45">
      <c r="A3473"/>
      <c r="B3473"/>
      <c r="C3473"/>
    </row>
    <row r="3474" spans="1:3" x14ac:dyDescent="0.45">
      <c r="A3474"/>
      <c r="B3474"/>
      <c r="C3474"/>
    </row>
    <row r="3475" spans="1:3" x14ac:dyDescent="0.45">
      <c r="A3475"/>
      <c r="B3475"/>
      <c r="C3475"/>
    </row>
    <row r="3476" spans="1:3" x14ac:dyDescent="0.45">
      <c r="A3476"/>
      <c r="B3476"/>
      <c r="C3476"/>
    </row>
    <row r="3477" spans="1:3" x14ac:dyDescent="0.45">
      <c r="A3477"/>
      <c r="B3477"/>
      <c r="C3477"/>
    </row>
    <row r="3478" spans="1:3" x14ac:dyDescent="0.45">
      <c r="A3478"/>
      <c r="B3478"/>
      <c r="C3478"/>
    </row>
    <row r="3479" spans="1:3" x14ac:dyDescent="0.45">
      <c r="A3479"/>
      <c r="B3479"/>
      <c r="C3479"/>
    </row>
    <row r="3480" spans="1:3" x14ac:dyDescent="0.45">
      <c r="A3480"/>
      <c r="B3480"/>
      <c r="C3480"/>
    </row>
    <row r="3481" spans="1:3" x14ac:dyDescent="0.45">
      <c r="A3481"/>
      <c r="B3481"/>
      <c r="C3481"/>
    </row>
    <row r="3482" spans="1:3" x14ac:dyDescent="0.45">
      <c r="A3482"/>
      <c r="B3482"/>
      <c r="C3482"/>
    </row>
    <row r="3483" spans="1:3" x14ac:dyDescent="0.45">
      <c r="A3483"/>
      <c r="B3483"/>
      <c r="C3483"/>
    </row>
    <row r="3484" spans="1:3" x14ac:dyDescent="0.45">
      <c r="A3484"/>
      <c r="B3484"/>
      <c r="C3484"/>
    </row>
    <row r="3485" spans="1:3" x14ac:dyDescent="0.45">
      <c r="A3485"/>
      <c r="B3485"/>
      <c r="C3485"/>
    </row>
    <row r="3486" spans="1:3" x14ac:dyDescent="0.45">
      <c r="A3486"/>
      <c r="B3486"/>
      <c r="C3486"/>
    </row>
    <row r="3487" spans="1:3" x14ac:dyDescent="0.45">
      <c r="A3487"/>
      <c r="B3487"/>
      <c r="C3487"/>
    </row>
    <row r="3488" spans="1:3" x14ac:dyDescent="0.45">
      <c r="A3488"/>
      <c r="B3488"/>
      <c r="C3488"/>
    </row>
    <row r="3489" spans="1:3" x14ac:dyDescent="0.45">
      <c r="A3489"/>
      <c r="B3489"/>
      <c r="C3489"/>
    </row>
    <row r="3490" spans="1:3" x14ac:dyDescent="0.45">
      <c r="A3490"/>
      <c r="B3490"/>
      <c r="C3490"/>
    </row>
    <row r="3491" spans="1:3" x14ac:dyDescent="0.45">
      <c r="A3491"/>
      <c r="B3491"/>
      <c r="C3491"/>
    </row>
    <row r="3492" spans="1:3" x14ac:dyDescent="0.45">
      <c r="A3492"/>
      <c r="B3492"/>
      <c r="C3492"/>
    </row>
    <row r="3493" spans="1:3" x14ac:dyDescent="0.45">
      <c r="A3493"/>
      <c r="B3493"/>
      <c r="C3493"/>
    </row>
    <row r="3494" spans="1:3" x14ac:dyDescent="0.45">
      <c r="A3494"/>
      <c r="B3494"/>
      <c r="C3494"/>
    </row>
    <row r="3495" spans="1:3" x14ac:dyDescent="0.45">
      <c r="A3495"/>
      <c r="B3495"/>
      <c r="C3495"/>
    </row>
    <row r="3496" spans="1:3" x14ac:dyDescent="0.45">
      <c r="A3496"/>
      <c r="B3496"/>
      <c r="C3496"/>
    </row>
    <row r="3497" spans="1:3" x14ac:dyDescent="0.45">
      <c r="A3497"/>
      <c r="B3497"/>
      <c r="C3497"/>
    </row>
    <row r="3498" spans="1:3" x14ac:dyDescent="0.45">
      <c r="A3498"/>
      <c r="B3498"/>
      <c r="C3498"/>
    </row>
    <row r="3499" spans="1:3" x14ac:dyDescent="0.45">
      <c r="A3499"/>
      <c r="B3499"/>
      <c r="C3499"/>
    </row>
    <row r="3500" spans="1:3" x14ac:dyDescent="0.45">
      <c r="A3500"/>
      <c r="B3500"/>
      <c r="C3500"/>
    </row>
    <row r="3501" spans="1:3" x14ac:dyDescent="0.45">
      <c r="A3501"/>
      <c r="B3501"/>
      <c r="C3501"/>
    </row>
    <row r="3502" spans="1:3" x14ac:dyDescent="0.45">
      <c r="A3502"/>
      <c r="B3502"/>
      <c r="C3502"/>
    </row>
    <row r="3503" spans="1:3" x14ac:dyDescent="0.45">
      <c r="A3503"/>
      <c r="B3503"/>
      <c r="C3503"/>
    </row>
    <row r="3504" spans="1:3" x14ac:dyDescent="0.45">
      <c r="A3504"/>
      <c r="B3504"/>
      <c r="C3504"/>
    </row>
    <row r="3505" spans="1:3" x14ac:dyDescent="0.45">
      <c r="A3505"/>
      <c r="B3505"/>
      <c r="C3505"/>
    </row>
    <row r="3506" spans="1:3" x14ac:dyDescent="0.45">
      <c r="A3506"/>
      <c r="B3506"/>
      <c r="C3506"/>
    </row>
    <row r="3507" spans="1:3" x14ac:dyDescent="0.45">
      <c r="A3507"/>
      <c r="B3507"/>
      <c r="C3507"/>
    </row>
    <row r="3508" spans="1:3" x14ac:dyDescent="0.45">
      <c r="A3508"/>
      <c r="B3508"/>
      <c r="C3508"/>
    </row>
    <row r="3509" spans="1:3" x14ac:dyDescent="0.45">
      <c r="A3509"/>
      <c r="B3509"/>
      <c r="C3509"/>
    </row>
    <row r="3510" spans="1:3" x14ac:dyDescent="0.45">
      <c r="A3510"/>
      <c r="B3510"/>
      <c r="C3510"/>
    </row>
    <row r="3511" spans="1:3" x14ac:dyDescent="0.45">
      <c r="A3511"/>
      <c r="B3511"/>
      <c r="C3511"/>
    </row>
    <row r="3512" spans="1:3" x14ac:dyDescent="0.45">
      <c r="A3512"/>
      <c r="B3512"/>
      <c r="C3512"/>
    </row>
    <row r="3513" spans="1:3" x14ac:dyDescent="0.45">
      <c r="A3513"/>
      <c r="B3513"/>
      <c r="C3513"/>
    </row>
    <row r="3514" spans="1:3" x14ac:dyDescent="0.45">
      <c r="A3514"/>
      <c r="B3514"/>
      <c r="C3514"/>
    </row>
    <row r="3515" spans="1:3" x14ac:dyDescent="0.45">
      <c r="A3515"/>
      <c r="B3515"/>
      <c r="C3515"/>
    </row>
    <row r="3516" spans="1:3" x14ac:dyDescent="0.45">
      <c r="A3516"/>
      <c r="B3516"/>
      <c r="C3516"/>
    </row>
    <row r="3517" spans="1:3" x14ac:dyDescent="0.45">
      <c r="A3517"/>
      <c r="B3517"/>
      <c r="C3517"/>
    </row>
    <row r="3518" spans="1:3" x14ac:dyDescent="0.45">
      <c r="A3518"/>
      <c r="B3518"/>
      <c r="C3518"/>
    </row>
    <row r="3519" spans="1:3" x14ac:dyDescent="0.45">
      <c r="A3519"/>
      <c r="B3519"/>
      <c r="C3519"/>
    </row>
    <row r="3520" spans="1:3" x14ac:dyDescent="0.45">
      <c r="A3520"/>
      <c r="B3520"/>
      <c r="C3520"/>
    </row>
    <row r="3521" spans="1:3" x14ac:dyDescent="0.45">
      <c r="A3521"/>
      <c r="B3521"/>
      <c r="C3521"/>
    </row>
    <row r="3522" spans="1:3" x14ac:dyDescent="0.45">
      <c r="A3522"/>
      <c r="B3522"/>
      <c r="C3522"/>
    </row>
    <row r="3523" spans="1:3" x14ac:dyDescent="0.45">
      <c r="A3523"/>
      <c r="B3523"/>
      <c r="C3523"/>
    </row>
    <row r="3524" spans="1:3" x14ac:dyDescent="0.45">
      <c r="A3524"/>
      <c r="B3524"/>
      <c r="C3524"/>
    </row>
    <row r="3525" spans="1:3" x14ac:dyDescent="0.45">
      <c r="A3525"/>
      <c r="B3525"/>
      <c r="C3525"/>
    </row>
    <row r="3526" spans="1:3" x14ac:dyDescent="0.45">
      <c r="A3526"/>
      <c r="B3526"/>
      <c r="C3526"/>
    </row>
    <row r="3527" spans="1:3" x14ac:dyDescent="0.45">
      <c r="A3527"/>
      <c r="B3527"/>
      <c r="C3527"/>
    </row>
    <row r="3528" spans="1:3" x14ac:dyDescent="0.45">
      <c r="A3528"/>
      <c r="B3528"/>
      <c r="C3528"/>
    </row>
    <row r="3529" spans="1:3" x14ac:dyDescent="0.45">
      <c r="A3529"/>
      <c r="B3529"/>
      <c r="C3529"/>
    </row>
    <row r="3530" spans="1:3" x14ac:dyDescent="0.45">
      <c r="A3530"/>
      <c r="B3530"/>
      <c r="C3530"/>
    </row>
    <row r="3531" spans="1:3" x14ac:dyDescent="0.45">
      <c r="A3531"/>
      <c r="B3531"/>
      <c r="C3531"/>
    </row>
    <row r="3532" spans="1:3" x14ac:dyDescent="0.45">
      <c r="A3532"/>
      <c r="B3532"/>
      <c r="C3532"/>
    </row>
    <row r="3533" spans="1:3" x14ac:dyDescent="0.45">
      <c r="A3533"/>
      <c r="B3533"/>
      <c r="C3533"/>
    </row>
    <row r="3534" spans="1:3" x14ac:dyDescent="0.45">
      <c r="A3534"/>
      <c r="B3534"/>
      <c r="C3534"/>
    </row>
    <row r="3535" spans="1:3" x14ac:dyDescent="0.45">
      <c r="A3535"/>
      <c r="B3535"/>
      <c r="C3535"/>
    </row>
    <row r="3536" spans="1:3" x14ac:dyDescent="0.45">
      <c r="A3536"/>
      <c r="B3536"/>
      <c r="C3536"/>
    </row>
    <row r="3537" spans="1:3" x14ac:dyDescent="0.45">
      <c r="A3537"/>
      <c r="B3537"/>
      <c r="C3537"/>
    </row>
    <row r="3538" spans="1:3" x14ac:dyDescent="0.45">
      <c r="A3538"/>
      <c r="B3538"/>
      <c r="C3538"/>
    </row>
    <row r="3539" spans="1:3" x14ac:dyDescent="0.45">
      <c r="A3539"/>
      <c r="B3539"/>
      <c r="C3539"/>
    </row>
    <row r="3540" spans="1:3" x14ac:dyDescent="0.45">
      <c r="A3540"/>
      <c r="B3540"/>
      <c r="C3540"/>
    </row>
    <row r="3541" spans="1:3" x14ac:dyDescent="0.45">
      <c r="A3541"/>
      <c r="B3541"/>
      <c r="C3541"/>
    </row>
    <row r="3542" spans="1:3" x14ac:dyDescent="0.45">
      <c r="A3542"/>
      <c r="B3542"/>
      <c r="C3542"/>
    </row>
    <row r="3543" spans="1:3" x14ac:dyDescent="0.45">
      <c r="A3543"/>
      <c r="B3543"/>
      <c r="C3543"/>
    </row>
    <row r="3544" spans="1:3" x14ac:dyDescent="0.45">
      <c r="A3544"/>
      <c r="B3544"/>
      <c r="C3544"/>
    </row>
    <row r="3545" spans="1:3" x14ac:dyDescent="0.45">
      <c r="A3545"/>
      <c r="B3545"/>
      <c r="C3545"/>
    </row>
    <row r="3546" spans="1:3" x14ac:dyDescent="0.45">
      <c r="A3546"/>
      <c r="B3546"/>
      <c r="C3546"/>
    </row>
    <row r="3547" spans="1:3" x14ac:dyDescent="0.45">
      <c r="A3547"/>
      <c r="B3547"/>
      <c r="C3547"/>
    </row>
    <row r="3548" spans="1:3" x14ac:dyDescent="0.45">
      <c r="A3548"/>
      <c r="B3548"/>
      <c r="C3548"/>
    </row>
    <row r="3549" spans="1:3" x14ac:dyDescent="0.45">
      <c r="A3549"/>
      <c r="B3549"/>
      <c r="C3549"/>
    </row>
    <row r="3550" spans="1:3" x14ac:dyDescent="0.45">
      <c r="A3550"/>
      <c r="B3550"/>
      <c r="C3550"/>
    </row>
    <row r="3551" spans="1:3" x14ac:dyDescent="0.45">
      <c r="A3551"/>
      <c r="B3551"/>
      <c r="C3551"/>
    </row>
    <row r="3552" spans="1:3" x14ac:dyDescent="0.45">
      <c r="A3552"/>
      <c r="B3552"/>
      <c r="C3552"/>
    </row>
    <row r="3553" spans="1:3" x14ac:dyDescent="0.45">
      <c r="A3553"/>
      <c r="B3553"/>
      <c r="C3553"/>
    </row>
    <row r="3554" spans="1:3" x14ac:dyDescent="0.45">
      <c r="A3554"/>
      <c r="B3554"/>
      <c r="C3554"/>
    </row>
    <row r="3555" spans="1:3" x14ac:dyDescent="0.45">
      <c r="A3555"/>
      <c r="B3555"/>
      <c r="C3555"/>
    </row>
    <row r="3556" spans="1:3" x14ac:dyDescent="0.45">
      <c r="A3556"/>
      <c r="B3556"/>
      <c r="C3556"/>
    </row>
    <row r="3557" spans="1:3" x14ac:dyDescent="0.45">
      <c r="A3557"/>
      <c r="B3557"/>
      <c r="C3557"/>
    </row>
    <row r="3558" spans="1:3" x14ac:dyDescent="0.45">
      <c r="A3558"/>
      <c r="B3558"/>
      <c r="C3558"/>
    </row>
    <row r="3559" spans="1:3" x14ac:dyDescent="0.45">
      <c r="A3559"/>
      <c r="B3559"/>
      <c r="C3559"/>
    </row>
    <row r="3560" spans="1:3" x14ac:dyDescent="0.45">
      <c r="A3560"/>
      <c r="B3560"/>
      <c r="C3560"/>
    </row>
    <row r="3561" spans="1:3" x14ac:dyDescent="0.45">
      <c r="A3561"/>
      <c r="B3561"/>
      <c r="C3561"/>
    </row>
    <row r="3562" spans="1:3" x14ac:dyDescent="0.45">
      <c r="A3562"/>
      <c r="B3562"/>
      <c r="C3562"/>
    </row>
    <row r="3563" spans="1:3" x14ac:dyDescent="0.45">
      <c r="A3563"/>
      <c r="B3563"/>
      <c r="C3563"/>
    </row>
    <row r="3564" spans="1:3" x14ac:dyDescent="0.45">
      <c r="A3564"/>
      <c r="B3564"/>
      <c r="C3564"/>
    </row>
    <row r="3565" spans="1:3" x14ac:dyDescent="0.45">
      <c r="A3565"/>
      <c r="B3565"/>
      <c r="C3565"/>
    </row>
    <row r="3566" spans="1:3" x14ac:dyDescent="0.45">
      <c r="A3566"/>
      <c r="B3566"/>
      <c r="C3566"/>
    </row>
    <row r="3567" spans="1:3" x14ac:dyDescent="0.45">
      <c r="A3567"/>
      <c r="B3567"/>
      <c r="C3567"/>
    </row>
    <row r="3568" spans="1:3" x14ac:dyDescent="0.45">
      <c r="A3568"/>
      <c r="B3568"/>
      <c r="C3568"/>
    </row>
    <row r="3569" spans="1:3" x14ac:dyDescent="0.45">
      <c r="A3569"/>
      <c r="B3569"/>
      <c r="C3569"/>
    </row>
    <row r="3570" spans="1:3" x14ac:dyDescent="0.45">
      <c r="A3570"/>
      <c r="B3570"/>
      <c r="C3570"/>
    </row>
    <row r="3571" spans="1:3" x14ac:dyDescent="0.45">
      <c r="A3571"/>
      <c r="B3571"/>
      <c r="C3571"/>
    </row>
    <row r="3572" spans="1:3" x14ac:dyDescent="0.45">
      <c r="A3572"/>
      <c r="B3572"/>
      <c r="C3572"/>
    </row>
    <row r="3573" spans="1:3" x14ac:dyDescent="0.45">
      <c r="A3573"/>
      <c r="B3573"/>
      <c r="C3573"/>
    </row>
    <row r="3574" spans="1:3" x14ac:dyDescent="0.45">
      <c r="A3574"/>
      <c r="B3574"/>
      <c r="C3574"/>
    </row>
    <row r="3575" spans="1:3" x14ac:dyDescent="0.45">
      <c r="A3575"/>
      <c r="B3575"/>
      <c r="C3575"/>
    </row>
    <row r="3576" spans="1:3" x14ac:dyDescent="0.45">
      <c r="A3576"/>
      <c r="B3576"/>
      <c r="C3576"/>
    </row>
    <row r="3577" spans="1:3" x14ac:dyDescent="0.45">
      <c r="A3577"/>
      <c r="B3577"/>
      <c r="C3577"/>
    </row>
    <row r="3578" spans="1:3" x14ac:dyDescent="0.45">
      <c r="A3578"/>
      <c r="B3578"/>
      <c r="C3578"/>
    </row>
    <row r="3579" spans="1:3" x14ac:dyDescent="0.45">
      <c r="A3579"/>
      <c r="B3579"/>
      <c r="C3579"/>
    </row>
    <row r="3580" spans="1:3" x14ac:dyDescent="0.45">
      <c r="A3580"/>
      <c r="B3580"/>
      <c r="C3580"/>
    </row>
    <row r="3581" spans="1:3" x14ac:dyDescent="0.45">
      <c r="A3581"/>
      <c r="B3581"/>
      <c r="C3581"/>
    </row>
    <row r="3582" spans="1:3" x14ac:dyDescent="0.45">
      <c r="A3582"/>
      <c r="B3582"/>
      <c r="C3582"/>
    </row>
    <row r="3583" spans="1:3" x14ac:dyDescent="0.45">
      <c r="A3583"/>
      <c r="B3583"/>
      <c r="C3583"/>
    </row>
    <row r="3584" spans="1:3" x14ac:dyDescent="0.45">
      <c r="A3584"/>
      <c r="B3584"/>
      <c r="C3584"/>
    </row>
    <row r="3585" spans="1:3" x14ac:dyDescent="0.45">
      <c r="A3585"/>
      <c r="B3585"/>
      <c r="C3585"/>
    </row>
    <row r="3586" spans="1:3" x14ac:dyDescent="0.45">
      <c r="A3586"/>
      <c r="B3586"/>
      <c r="C3586"/>
    </row>
    <row r="3587" spans="1:3" x14ac:dyDescent="0.45">
      <c r="A3587"/>
      <c r="B3587"/>
      <c r="C3587"/>
    </row>
    <row r="3588" spans="1:3" x14ac:dyDescent="0.45">
      <c r="A3588"/>
      <c r="B3588"/>
      <c r="C3588"/>
    </row>
    <row r="3589" spans="1:3" x14ac:dyDescent="0.45">
      <c r="A3589"/>
      <c r="B3589"/>
      <c r="C3589"/>
    </row>
    <row r="3590" spans="1:3" x14ac:dyDescent="0.45">
      <c r="A3590"/>
      <c r="B3590"/>
      <c r="C3590"/>
    </row>
    <row r="3591" spans="1:3" x14ac:dyDescent="0.45">
      <c r="A3591"/>
      <c r="B3591"/>
      <c r="C3591"/>
    </row>
    <row r="3592" spans="1:3" x14ac:dyDescent="0.45">
      <c r="A3592"/>
      <c r="B3592"/>
      <c r="C3592"/>
    </row>
    <row r="3593" spans="1:3" x14ac:dyDescent="0.45">
      <c r="A3593"/>
      <c r="B3593"/>
      <c r="C3593"/>
    </row>
    <row r="3594" spans="1:3" x14ac:dyDescent="0.45">
      <c r="A3594"/>
      <c r="B3594"/>
      <c r="C3594"/>
    </row>
    <row r="3595" spans="1:3" x14ac:dyDescent="0.45">
      <c r="A3595"/>
      <c r="B3595"/>
      <c r="C3595"/>
    </row>
    <row r="3596" spans="1:3" x14ac:dyDescent="0.45">
      <c r="A3596"/>
      <c r="B3596"/>
      <c r="C3596"/>
    </row>
    <row r="3597" spans="1:3" x14ac:dyDescent="0.45">
      <c r="A3597"/>
      <c r="B3597"/>
      <c r="C3597"/>
    </row>
    <row r="3598" spans="1:3" x14ac:dyDescent="0.45">
      <c r="A3598"/>
      <c r="B3598"/>
      <c r="C3598"/>
    </row>
    <row r="3599" spans="1:3" x14ac:dyDescent="0.45">
      <c r="A3599"/>
      <c r="B3599"/>
      <c r="C3599"/>
    </row>
    <row r="3600" spans="1:3" x14ac:dyDescent="0.45">
      <c r="A3600"/>
      <c r="B3600"/>
      <c r="C3600"/>
    </row>
    <row r="3601" spans="1:3" x14ac:dyDescent="0.45">
      <c r="A3601"/>
      <c r="B3601"/>
      <c r="C3601"/>
    </row>
    <row r="3602" spans="1:3" x14ac:dyDescent="0.45">
      <c r="A3602"/>
      <c r="B3602"/>
      <c r="C3602"/>
    </row>
    <row r="3603" spans="1:3" x14ac:dyDescent="0.45">
      <c r="A3603"/>
      <c r="B3603"/>
      <c r="C3603"/>
    </row>
    <row r="3604" spans="1:3" x14ac:dyDescent="0.45">
      <c r="A3604"/>
      <c r="B3604"/>
      <c r="C3604"/>
    </row>
    <row r="3605" spans="1:3" x14ac:dyDescent="0.45">
      <c r="A3605"/>
      <c r="B3605"/>
      <c r="C3605"/>
    </row>
    <row r="3606" spans="1:3" x14ac:dyDescent="0.45">
      <c r="A3606"/>
      <c r="B3606"/>
      <c r="C3606"/>
    </row>
    <row r="3607" spans="1:3" x14ac:dyDescent="0.45">
      <c r="A3607"/>
      <c r="B3607"/>
      <c r="C3607"/>
    </row>
    <row r="3608" spans="1:3" x14ac:dyDescent="0.45">
      <c r="A3608"/>
      <c r="B3608"/>
      <c r="C3608"/>
    </row>
    <row r="3609" spans="1:3" x14ac:dyDescent="0.45">
      <c r="A3609"/>
      <c r="B3609"/>
      <c r="C3609"/>
    </row>
    <row r="3610" spans="1:3" x14ac:dyDescent="0.45">
      <c r="A3610"/>
      <c r="B3610"/>
      <c r="C3610"/>
    </row>
    <row r="3611" spans="1:3" x14ac:dyDescent="0.45">
      <c r="A3611"/>
      <c r="B3611"/>
      <c r="C3611"/>
    </row>
    <row r="3612" spans="1:3" x14ac:dyDescent="0.45">
      <c r="A3612"/>
      <c r="B3612"/>
      <c r="C3612"/>
    </row>
    <row r="3613" spans="1:3" x14ac:dyDescent="0.45">
      <c r="A3613"/>
      <c r="B3613"/>
      <c r="C3613"/>
    </row>
    <row r="3614" spans="1:3" x14ac:dyDescent="0.45">
      <c r="A3614"/>
      <c r="B3614"/>
      <c r="C3614"/>
    </row>
    <row r="3615" spans="1:3" x14ac:dyDescent="0.45">
      <c r="A3615"/>
      <c r="B3615"/>
      <c r="C3615"/>
    </row>
    <row r="3616" spans="1:3" x14ac:dyDescent="0.45">
      <c r="A3616"/>
      <c r="B3616"/>
      <c r="C3616"/>
    </row>
    <row r="3617" spans="1:3" x14ac:dyDescent="0.45">
      <c r="A3617"/>
      <c r="B3617"/>
      <c r="C3617"/>
    </row>
    <row r="3618" spans="1:3" x14ac:dyDescent="0.45">
      <c r="A3618"/>
      <c r="B3618"/>
      <c r="C3618"/>
    </row>
    <row r="3619" spans="1:3" x14ac:dyDescent="0.45">
      <c r="A3619"/>
      <c r="B3619"/>
      <c r="C3619"/>
    </row>
    <row r="3620" spans="1:3" x14ac:dyDescent="0.45">
      <c r="A3620"/>
      <c r="B3620"/>
      <c r="C3620"/>
    </row>
    <row r="3621" spans="1:3" x14ac:dyDescent="0.45">
      <c r="A3621"/>
      <c r="B3621"/>
      <c r="C3621"/>
    </row>
    <row r="3622" spans="1:3" x14ac:dyDescent="0.45">
      <c r="A3622"/>
      <c r="B3622"/>
      <c r="C3622"/>
    </row>
    <row r="3623" spans="1:3" x14ac:dyDescent="0.45">
      <c r="A3623"/>
      <c r="B3623"/>
      <c r="C3623"/>
    </row>
    <row r="3624" spans="1:3" x14ac:dyDescent="0.45">
      <c r="A3624"/>
      <c r="B3624"/>
      <c r="C3624"/>
    </row>
    <row r="3625" spans="1:3" x14ac:dyDescent="0.45">
      <c r="A3625"/>
      <c r="B3625"/>
      <c r="C3625"/>
    </row>
    <row r="3626" spans="1:3" x14ac:dyDescent="0.45">
      <c r="A3626"/>
      <c r="B3626"/>
      <c r="C3626"/>
    </row>
    <row r="3627" spans="1:3" x14ac:dyDescent="0.45">
      <c r="A3627"/>
      <c r="B3627"/>
      <c r="C3627"/>
    </row>
    <row r="3628" spans="1:3" x14ac:dyDescent="0.45">
      <c r="A3628"/>
      <c r="B3628"/>
      <c r="C3628"/>
    </row>
    <row r="3629" spans="1:3" x14ac:dyDescent="0.45">
      <c r="A3629"/>
      <c r="B3629"/>
      <c r="C3629"/>
    </row>
    <row r="3630" spans="1:3" x14ac:dyDescent="0.45">
      <c r="A3630"/>
      <c r="B3630"/>
      <c r="C3630"/>
    </row>
    <row r="3631" spans="1:3" x14ac:dyDescent="0.45">
      <c r="A3631"/>
      <c r="B3631"/>
      <c r="C3631"/>
    </row>
    <row r="3632" spans="1:3" x14ac:dyDescent="0.45">
      <c r="A3632"/>
      <c r="B3632"/>
      <c r="C3632"/>
    </row>
    <row r="3633" spans="1:3" x14ac:dyDescent="0.45">
      <c r="A3633"/>
      <c r="B3633"/>
      <c r="C3633"/>
    </row>
    <row r="3634" spans="1:3" x14ac:dyDescent="0.45">
      <c r="A3634"/>
      <c r="B3634"/>
      <c r="C3634"/>
    </row>
    <row r="3635" spans="1:3" x14ac:dyDescent="0.45">
      <c r="A3635"/>
      <c r="B3635"/>
      <c r="C3635"/>
    </row>
    <row r="3636" spans="1:3" x14ac:dyDescent="0.45">
      <c r="A3636"/>
      <c r="B3636"/>
      <c r="C3636"/>
    </row>
    <row r="3637" spans="1:3" x14ac:dyDescent="0.45">
      <c r="A3637"/>
      <c r="B3637"/>
      <c r="C3637"/>
    </row>
    <row r="3638" spans="1:3" x14ac:dyDescent="0.45">
      <c r="A3638"/>
      <c r="B3638"/>
      <c r="C3638"/>
    </row>
    <row r="3639" spans="1:3" x14ac:dyDescent="0.45">
      <c r="A3639"/>
      <c r="B3639"/>
      <c r="C3639"/>
    </row>
    <row r="3640" spans="1:3" x14ac:dyDescent="0.45">
      <c r="A3640"/>
      <c r="B3640"/>
      <c r="C3640"/>
    </row>
    <row r="3641" spans="1:3" x14ac:dyDescent="0.45">
      <c r="A3641"/>
      <c r="B3641"/>
      <c r="C3641"/>
    </row>
    <row r="3642" spans="1:3" x14ac:dyDescent="0.45">
      <c r="A3642"/>
      <c r="B3642"/>
      <c r="C3642"/>
    </row>
    <row r="3643" spans="1:3" x14ac:dyDescent="0.45">
      <c r="A3643"/>
      <c r="B3643"/>
      <c r="C3643"/>
    </row>
    <row r="3644" spans="1:3" x14ac:dyDescent="0.45">
      <c r="A3644"/>
      <c r="B3644"/>
      <c r="C3644"/>
    </row>
    <row r="3645" spans="1:3" x14ac:dyDescent="0.45">
      <c r="A3645"/>
      <c r="B3645"/>
      <c r="C3645"/>
    </row>
    <row r="3646" spans="1:3" x14ac:dyDescent="0.45">
      <c r="A3646"/>
      <c r="B3646"/>
      <c r="C3646"/>
    </row>
    <row r="3647" spans="1:3" x14ac:dyDescent="0.45">
      <c r="A3647"/>
      <c r="B3647"/>
      <c r="C3647"/>
    </row>
    <row r="3648" spans="1:3" x14ac:dyDescent="0.45">
      <c r="A3648"/>
      <c r="B3648"/>
      <c r="C3648"/>
    </row>
    <row r="3649" spans="1:3" x14ac:dyDescent="0.45">
      <c r="A3649"/>
      <c r="B3649"/>
      <c r="C3649"/>
    </row>
    <row r="3650" spans="1:3" x14ac:dyDescent="0.45">
      <c r="A3650"/>
      <c r="B3650"/>
      <c r="C3650"/>
    </row>
    <row r="3651" spans="1:3" x14ac:dyDescent="0.45">
      <c r="A3651"/>
      <c r="B3651"/>
      <c r="C3651"/>
    </row>
    <row r="3652" spans="1:3" x14ac:dyDescent="0.45">
      <c r="A3652"/>
      <c r="B3652"/>
      <c r="C3652"/>
    </row>
    <row r="3653" spans="1:3" x14ac:dyDescent="0.45">
      <c r="A3653"/>
      <c r="B3653"/>
      <c r="C3653"/>
    </row>
    <row r="3654" spans="1:3" x14ac:dyDescent="0.45">
      <c r="A3654"/>
      <c r="B3654"/>
      <c r="C3654"/>
    </row>
    <row r="3655" spans="1:3" x14ac:dyDescent="0.45">
      <c r="A3655"/>
      <c r="B3655"/>
      <c r="C3655"/>
    </row>
    <row r="3656" spans="1:3" x14ac:dyDescent="0.45">
      <c r="A3656"/>
      <c r="B3656"/>
      <c r="C3656"/>
    </row>
    <row r="3657" spans="1:3" x14ac:dyDescent="0.45">
      <c r="A3657"/>
      <c r="B3657"/>
      <c r="C3657"/>
    </row>
    <row r="3658" spans="1:3" x14ac:dyDescent="0.45">
      <c r="A3658"/>
      <c r="B3658"/>
      <c r="C3658"/>
    </row>
    <row r="3659" spans="1:3" x14ac:dyDescent="0.45">
      <c r="A3659"/>
      <c r="B3659"/>
      <c r="C3659"/>
    </row>
    <row r="3660" spans="1:3" x14ac:dyDescent="0.45">
      <c r="A3660"/>
      <c r="B3660"/>
      <c r="C3660"/>
    </row>
    <row r="3661" spans="1:3" x14ac:dyDescent="0.45">
      <c r="A3661"/>
      <c r="B3661"/>
      <c r="C3661"/>
    </row>
    <row r="3662" spans="1:3" x14ac:dyDescent="0.45">
      <c r="A3662"/>
      <c r="B3662"/>
      <c r="C3662"/>
    </row>
    <row r="3663" spans="1:3" x14ac:dyDescent="0.45">
      <c r="A3663"/>
      <c r="B3663"/>
      <c r="C3663"/>
    </row>
    <row r="3664" spans="1:3" x14ac:dyDescent="0.45">
      <c r="A3664"/>
      <c r="B3664"/>
      <c r="C3664"/>
    </row>
    <row r="3665" spans="1:3" x14ac:dyDescent="0.45">
      <c r="A3665"/>
      <c r="B3665"/>
      <c r="C3665"/>
    </row>
    <row r="3666" spans="1:3" x14ac:dyDescent="0.45">
      <c r="A3666"/>
      <c r="B3666"/>
      <c r="C3666"/>
    </row>
    <row r="3667" spans="1:3" x14ac:dyDescent="0.45">
      <c r="A3667"/>
      <c r="B3667"/>
      <c r="C3667"/>
    </row>
    <row r="3668" spans="1:3" x14ac:dyDescent="0.45">
      <c r="A3668"/>
      <c r="B3668"/>
      <c r="C3668"/>
    </row>
    <row r="3669" spans="1:3" x14ac:dyDescent="0.45">
      <c r="A3669"/>
      <c r="B3669"/>
      <c r="C3669"/>
    </row>
    <row r="3670" spans="1:3" x14ac:dyDescent="0.45">
      <c r="A3670"/>
      <c r="B3670"/>
      <c r="C3670"/>
    </row>
    <row r="3671" spans="1:3" x14ac:dyDescent="0.45">
      <c r="A3671"/>
      <c r="B3671"/>
      <c r="C3671"/>
    </row>
    <row r="3672" spans="1:3" x14ac:dyDescent="0.45">
      <c r="A3672"/>
      <c r="B3672"/>
      <c r="C3672"/>
    </row>
    <row r="3673" spans="1:3" x14ac:dyDescent="0.45">
      <c r="A3673"/>
      <c r="B3673"/>
      <c r="C3673"/>
    </row>
    <row r="3674" spans="1:3" x14ac:dyDescent="0.45">
      <c r="A3674"/>
      <c r="B3674"/>
      <c r="C3674"/>
    </row>
    <row r="3675" spans="1:3" x14ac:dyDescent="0.45">
      <c r="A3675"/>
      <c r="B3675"/>
      <c r="C3675"/>
    </row>
    <row r="3676" spans="1:3" x14ac:dyDescent="0.45">
      <c r="A3676"/>
      <c r="B3676"/>
      <c r="C3676"/>
    </row>
    <row r="3677" spans="1:3" x14ac:dyDescent="0.45">
      <c r="A3677"/>
      <c r="B3677"/>
      <c r="C3677"/>
    </row>
    <row r="3678" spans="1:3" x14ac:dyDescent="0.45">
      <c r="A3678"/>
      <c r="B3678"/>
      <c r="C3678"/>
    </row>
    <row r="3679" spans="1:3" x14ac:dyDescent="0.45">
      <c r="A3679"/>
      <c r="B3679"/>
      <c r="C3679"/>
    </row>
    <row r="3680" spans="1:3" x14ac:dyDescent="0.45">
      <c r="A3680"/>
      <c r="B3680"/>
      <c r="C3680"/>
    </row>
    <row r="3681" spans="1:3" x14ac:dyDescent="0.45">
      <c r="A3681"/>
      <c r="B3681"/>
      <c r="C3681"/>
    </row>
    <row r="3682" spans="1:3" x14ac:dyDescent="0.45">
      <c r="A3682"/>
      <c r="B3682"/>
      <c r="C3682"/>
    </row>
    <row r="3683" spans="1:3" x14ac:dyDescent="0.45">
      <c r="A3683"/>
      <c r="B3683"/>
      <c r="C3683"/>
    </row>
    <row r="3684" spans="1:3" x14ac:dyDescent="0.45">
      <c r="A3684"/>
      <c r="B3684"/>
      <c r="C3684"/>
    </row>
    <row r="3685" spans="1:3" x14ac:dyDescent="0.45">
      <c r="A3685"/>
      <c r="B3685"/>
      <c r="C3685"/>
    </row>
    <row r="3686" spans="1:3" x14ac:dyDescent="0.45">
      <c r="A3686"/>
      <c r="B3686"/>
      <c r="C3686"/>
    </row>
    <row r="3687" spans="1:3" x14ac:dyDescent="0.45">
      <c r="A3687"/>
      <c r="B3687"/>
      <c r="C3687"/>
    </row>
    <row r="3688" spans="1:3" x14ac:dyDescent="0.45">
      <c r="A3688"/>
      <c r="B3688"/>
      <c r="C3688"/>
    </row>
    <row r="3689" spans="1:3" x14ac:dyDescent="0.45">
      <c r="A3689"/>
      <c r="B3689"/>
      <c r="C3689"/>
    </row>
    <row r="3690" spans="1:3" x14ac:dyDescent="0.45">
      <c r="A3690"/>
      <c r="B3690"/>
      <c r="C3690"/>
    </row>
    <row r="3691" spans="1:3" x14ac:dyDescent="0.45">
      <c r="A3691"/>
      <c r="B3691"/>
      <c r="C3691"/>
    </row>
    <row r="3692" spans="1:3" x14ac:dyDescent="0.45">
      <c r="A3692"/>
      <c r="B3692"/>
      <c r="C3692"/>
    </row>
    <row r="3693" spans="1:3" x14ac:dyDescent="0.45">
      <c r="A3693"/>
      <c r="B3693"/>
      <c r="C3693"/>
    </row>
    <row r="3694" spans="1:3" x14ac:dyDescent="0.45">
      <c r="A3694"/>
      <c r="B3694"/>
      <c r="C3694"/>
    </row>
    <row r="3695" spans="1:3" x14ac:dyDescent="0.45">
      <c r="A3695"/>
      <c r="B3695"/>
      <c r="C3695"/>
    </row>
    <row r="3696" spans="1:3" x14ac:dyDescent="0.45">
      <c r="A3696"/>
      <c r="B3696"/>
      <c r="C3696"/>
    </row>
    <row r="3697" spans="1:3" x14ac:dyDescent="0.45">
      <c r="A3697"/>
      <c r="B3697"/>
      <c r="C3697"/>
    </row>
    <row r="3698" spans="1:3" x14ac:dyDescent="0.45">
      <c r="A3698"/>
      <c r="B3698"/>
      <c r="C3698"/>
    </row>
    <row r="3699" spans="1:3" x14ac:dyDescent="0.45">
      <c r="A3699"/>
      <c r="B3699"/>
      <c r="C3699"/>
    </row>
    <row r="3700" spans="1:3" x14ac:dyDescent="0.45">
      <c r="A3700"/>
      <c r="B3700"/>
      <c r="C3700"/>
    </row>
    <row r="3701" spans="1:3" x14ac:dyDescent="0.45">
      <c r="A3701"/>
      <c r="B3701"/>
      <c r="C3701"/>
    </row>
    <row r="3702" spans="1:3" x14ac:dyDescent="0.45">
      <c r="A3702"/>
      <c r="B3702"/>
      <c r="C3702"/>
    </row>
    <row r="3703" spans="1:3" x14ac:dyDescent="0.45">
      <c r="A3703"/>
      <c r="B3703"/>
      <c r="C3703"/>
    </row>
    <row r="3704" spans="1:3" x14ac:dyDescent="0.45">
      <c r="A3704"/>
      <c r="B3704"/>
      <c r="C3704"/>
    </row>
    <row r="3705" spans="1:3" x14ac:dyDescent="0.45">
      <c r="A3705"/>
      <c r="B3705"/>
      <c r="C3705"/>
    </row>
    <row r="3706" spans="1:3" x14ac:dyDescent="0.45">
      <c r="A3706"/>
      <c r="B3706"/>
      <c r="C3706"/>
    </row>
    <row r="3707" spans="1:3" x14ac:dyDescent="0.45">
      <c r="A3707"/>
      <c r="B3707"/>
      <c r="C3707"/>
    </row>
    <row r="3708" spans="1:3" x14ac:dyDescent="0.45">
      <c r="A3708"/>
      <c r="B3708"/>
      <c r="C3708"/>
    </row>
    <row r="3709" spans="1:3" x14ac:dyDescent="0.45">
      <c r="A3709"/>
      <c r="B3709"/>
      <c r="C3709"/>
    </row>
    <row r="3710" spans="1:3" x14ac:dyDescent="0.45">
      <c r="A3710"/>
      <c r="B3710"/>
      <c r="C3710"/>
    </row>
    <row r="3711" spans="1:3" x14ac:dyDescent="0.45">
      <c r="A3711"/>
      <c r="B3711"/>
      <c r="C3711"/>
    </row>
    <row r="3712" spans="1:3" x14ac:dyDescent="0.45">
      <c r="A3712"/>
      <c r="B3712"/>
      <c r="C3712"/>
    </row>
    <row r="3713" spans="1:3" x14ac:dyDescent="0.45">
      <c r="A3713"/>
      <c r="B3713"/>
      <c r="C3713"/>
    </row>
    <row r="3714" spans="1:3" x14ac:dyDescent="0.45">
      <c r="A3714"/>
      <c r="B3714"/>
      <c r="C3714"/>
    </row>
    <row r="3715" spans="1:3" x14ac:dyDescent="0.45">
      <c r="A3715"/>
      <c r="B3715"/>
      <c r="C3715"/>
    </row>
    <row r="3716" spans="1:3" x14ac:dyDescent="0.45">
      <c r="A3716"/>
      <c r="B3716"/>
      <c r="C3716"/>
    </row>
    <row r="3717" spans="1:3" x14ac:dyDescent="0.45">
      <c r="A3717"/>
      <c r="B3717"/>
      <c r="C3717"/>
    </row>
    <row r="3718" spans="1:3" x14ac:dyDescent="0.45">
      <c r="A3718"/>
      <c r="B3718"/>
      <c r="C3718"/>
    </row>
    <row r="3719" spans="1:3" x14ac:dyDescent="0.45">
      <c r="A3719"/>
      <c r="B3719"/>
      <c r="C3719"/>
    </row>
    <row r="3720" spans="1:3" x14ac:dyDescent="0.45">
      <c r="A3720"/>
      <c r="B3720"/>
      <c r="C3720"/>
    </row>
    <row r="3721" spans="1:3" x14ac:dyDescent="0.45">
      <c r="A3721"/>
      <c r="B3721"/>
      <c r="C3721"/>
    </row>
    <row r="3722" spans="1:3" x14ac:dyDescent="0.45">
      <c r="A3722"/>
      <c r="B3722"/>
      <c r="C3722"/>
    </row>
    <row r="3723" spans="1:3" x14ac:dyDescent="0.45">
      <c r="A3723"/>
      <c r="B3723"/>
      <c r="C3723"/>
    </row>
    <row r="3724" spans="1:3" x14ac:dyDescent="0.45">
      <c r="A3724"/>
      <c r="B3724"/>
      <c r="C3724"/>
    </row>
    <row r="3725" spans="1:3" x14ac:dyDescent="0.45">
      <c r="A3725"/>
      <c r="B3725"/>
      <c r="C3725"/>
    </row>
    <row r="3726" spans="1:3" x14ac:dyDescent="0.45">
      <c r="A3726"/>
      <c r="B3726"/>
      <c r="C3726"/>
    </row>
    <row r="3727" spans="1:3" x14ac:dyDescent="0.45">
      <c r="A3727"/>
      <c r="B3727"/>
      <c r="C3727"/>
    </row>
    <row r="3728" spans="1:3" x14ac:dyDescent="0.45">
      <c r="A3728"/>
      <c r="B3728"/>
      <c r="C3728"/>
    </row>
    <row r="3729" spans="1:3" x14ac:dyDescent="0.45">
      <c r="A3729"/>
      <c r="B3729"/>
      <c r="C3729"/>
    </row>
    <row r="3730" spans="1:3" x14ac:dyDescent="0.45">
      <c r="A3730"/>
      <c r="B3730"/>
      <c r="C3730"/>
    </row>
    <row r="3731" spans="1:3" x14ac:dyDescent="0.45">
      <c r="A3731"/>
      <c r="B3731"/>
      <c r="C3731"/>
    </row>
    <row r="3732" spans="1:3" x14ac:dyDescent="0.45">
      <c r="A3732"/>
      <c r="B3732"/>
      <c r="C3732"/>
    </row>
    <row r="3733" spans="1:3" x14ac:dyDescent="0.45">
      <c r="A3733"/>
      <c r="B3733"/>
      <c r="C3733"/>
    </row>
    <row r="3734" spans="1:3" x14ac:dyDescent="0.45">
      <c r="A3734"/>
      <c r="B3734"/>
      <c r="C3734"/>
    </row>
    <row r="3735" spans="1:3" x14ac:dyDescent="0.45">
      <c r="A3735"/>
      <c r="B3735"/>
      <c r="C3735"/>
    </row>
    <row r="3736" spans="1:3" x14ac:dyDescent="0.45">
      <c r="A3736"/>
      <c r="B3736"/>
      <c r="C3736"/>
    </row>
    <row r="3737" spans="1:3" x14ac:dyDescent="0.45">
      <c r="A3737"/>
      <c r="B3737"/>
      <c r="C3737"/>
    </row>
    <row r="3738" spans="1:3" x14ac:dyDescent="0.45">
      <c r="A3738"/>
      <c r="B3738"/>
      <c r="C3738"/>
    </row>
    <row r="3739" spans="1:3" x14ac:dyDescent="0.45">
      <c r="A3739"/>
      <c r="B3739"/>
      <c r="C3739"/>
    </row>
    <row r="3740" spans="1:3" x14ac:dyDescent="0.45">
      <c r="A3740"/>
      <c r="B3740"/>
      <c r="C3740"/>
    </row>
    <row r="3741" spans="1:3" x14ac:dyDescent="0.45">
      <c r="A3741"/>
      <c r="B3741"/>
      <c r="C3741"/>
    </row>
    <row r="3742" spans="1:3" x14ac:dyDescent="0.45">
      <c r="A3742"/>
      <c r="B3742"/>
      <c r="C3742"/>
    </row>
    <row r="3743" spans="1:3" x14ac:dyDescent="0.45">
      <c r="A3743"/>
      <c r="B3743"/>
      <c r="C3743"/>
    </row>
    <row r="3744" spans="1:3" x14ac:dyDescent="0.45">
      <c r="A3744"/>
      <c r="B3744"/>
      <c r="C3744"/>
    </row>
    <row r="3745" spans="1:3" x14ac:dyDescent="0.45">
      <c r="A3745"/>
      <c r="B3745"/>
      <c r="C3745"/>
    </row>
    <row r="3746" spans="1:3" x14ac:dyDescent="0.45">
      <c r="A3746"/>
      <c r="B3746"/>
      <c r="C3746"/>
    </row>
    <row r="3747" spans="1:3" x14ac:dyDescent="0.45">
      <c r="A3747"/>
      <c r="B3747"/>
      <c r="C3747"/>
    </row>
    <row r="3748" spans="1:3" x14ac:dyDescent="0.45">
      <c r="A3748"/>
      <c r="B3748"/>
      <c r="C3748"/>
    </row>
    <row r="3749" spans="1:3" x14ac:dyDescent="0.45">
      <c r="A3749"/>
      <c r="B3749"/>
      <c r="C3749"/>
    </row>
    <row r="3750" spans="1:3" x14ac:dyDescent="0.45">
      <c r="A3750"/>
      <c r="B3750"/>
      <c r="C3750"/>
    </row>
    <row r="3751" spans="1:3" x14ac:dyDescent="0.45">
      <c r="A3751"/>
      <c r="B3751"/>
      <c r="C3751"/>
    </row>
    <row r="3752" spans="1:3" x14ac:dyDescent="0.45">
      <c r="A3752"/>
      <c r="B3752"/>
      <c r="C3752"/>
    </row>
    <row r="3753" spans="1:3" x14ac:dyDescent="0.45">
      <c r="A3753"/>
      <c r="B3753"/>
      <c r="C3753"/>
    </row>
    <row r="3754" spans="1:3" x14ac:dyDescent="0.45">
      <c r="A3754"/>
      <c r="B3754"/>
      <c r="C3754"/>
    </row>
    <row r="3755" spans="1:3" x14ac:dyDescent="0.45">
      <c r="A3755"/>
      <c r="B3755"/>
      <c r="C3755"/>
    </row>
    <row r="3756" spans="1:3" x14ac:dyDescent="0.45">
      <c r="A3756"/>
      <c r="B3756"/>
      <c r="C3756"/>
    </row>
    <row r="3757" spans="1:3" x14ac:dyDescent="0.45">
      <c r="A3757"/>
      <c r="B3757"/>
      <c r="C3757"/>
    </row>
    <row r="3758" spans="1:3" x14ac:dyDescent="0.45">
      <c r="A3758"/>
      <c r="B3758"/>
      <c r="C3758"/>
    </row>
    <row r="3759" spans="1:3" x14ac:dyDescent="0.45">
      <c r="A3759"/>
      <c r="B3759"/>
      <c r="C3759"/>
    </row>
    <row r="3760" spans="1:3" x14ac:dyDescent="0.45">
      <c r="A3760"/>
      <c r="B3760"/>
      <c r="C3760"/>
    </row>
    <row r="3761" spans="1:3" x14ac:dyDescent="0.45">
      <c r="A3761"/>
      <c r="B3761"/>
      <c r="C3761"/>
    </row>
    <row r="3762" spans="1:3" x14ac:dyDescent="0.45">
      <c r="A3762"/>
      <c r="B3762"/>
      <c r="C3762"/>
    </row>
    <row r="3763" spans="1:3" x14ac:dyDescent="0.45">
      <c r="A3763"/>
      <c r="B3763"/>
      <c r="C3763"/>
    </row>
    <row r="3764" spans="1:3" x14ac:dyDescent="0.45">
      <c r="A3764"/>
      <c r="B3764"/>
      <c r="C3764"/>
    </row>
    <row r="3765" spans="1:3" x14ac:dyDescent="0.45">
      <c r="A3765"/>
      <c r="B3765"/>
      <c r="C3765"/>
    </row>
    <row r="3766" spans="1:3" x14ac:dyDescent="0.45">
      <c r="A3766"/>
      <c r="B3766"/>
      <c r="C3766"/>
    </row>
    <row r="3767" spans="1:3" x14ac:dyDescent="0.45">
      <c r="A3767"/>
      <c r="B3767"/>
      <c r="C3767"/>
    </row>
    <row r="3768" spans="1:3" x14ac:dyDescent="0.45">
      <c r="A3768"/>
      <c r="B3768"/>
      <c r="C3768"/>
    </row>
    <row r="3769" spans="1:3" x14ac:dyDescent="0.45">
      <c r="A3769"/>
      <c r="B3769"/>
      <c r="C3769"/>
    </row>
    <row r="3770" spans="1:3" x14ac:dyDescent="0.45">
      <c r="A3770"/>
      <c r="B3770"/>
      <c r="C3770"/>
    </row>
    <row r="3771" spans="1:3" x14ac:dyDescent="0.45">
      <c r="A3771"/>
      <c r="B3771"/>
      <c r="C3771"/>
    </row>
    <row r="3772" spans="1:3" x14ac:dyDescent="0.45">
      <c r="A3772"/>
      <c r="B3772"/>
      <c r="C3772"/>
    </row>
    <row r="3773" spans="1:3" x14ac:dyDescent="0.45">
      <c r="A3773"/>
      <c r="B3773"/>
      <c r="C3773"/>
    </row>
    <row r="3774" spans="1:3" x14ac:dyDescent="0.45">
      <c r="A3774"/>
      <c r="B3774"/>
      <c r="C3774"/>
    </row>
    <row r="3775" spans="1:3" x14ac:dyDescent="0.45">
      <c r="A3775"/>
      <c r="B3775"/>
      <c r="C3775"/>
    </row>
    <row r="3776" spans="1:3" x14ac:dyDescent="0.45">
      <c r="A3776"/>
      <c r="B3776"/>
      <c r="C3776"/>
    </row>
    <row r="3777" spans="1:3" x14ac:dyDescent="0.45">
      <c r="A3777"/>
      <c r="B3777"/>
      <c r="C3777"/>
    </row>
    <row r="3778" spans="1:3" x14ac:dyDescent="0.45">
      <c r="A3778"/>
      <c r="B3778"/>
      <c r="C3778"/>
    </row>
    <row r="3779" spans="1:3" x14ac:dyDescent="0.45">
      <c r="A3779"/>
      <c r="B3779"/>
      <c r="C3779"/>
    </row>
    <row r="3780" spans="1:3" x14ac:dyDescent="0.45">
      <c r="A3780"/>
      <c r="B3780"/>
      <c r="C3780"/>
    </row>
    <row r="3781" spans="1:3" x14ac:dyDescent="0.45">
      <c r="A3781"/>
      <c r="B3781"/>
      <c r="C3781"/>
    </row>
    <row r="3782" spans="1:3" x14ac:dyDescent="0.45">
      <c r="A3782"/>
      <c r="B3782"/>
      <c r="C3782"/>
    </row>
    <row r="3783" spans="1:3" x14ac:dyDescent="0.45">
      <c r="A3783"/>
      <c r="B3783"/>
      <c r="C3783"/>
    </row>
    <row r="3784" spans="1:3" x14ac:dyDescent="0.45">
      <c r="A3784"/>
      <c r="B3784"/>
      <c r="C3784"/>
    </row>
    <row r="3785" spans="1:3" x14ac:dyDescent="0.45">
      <c r="A3785"/>
      <c r="B3785"/>
      <c r="C3785"/>
    </row>
    <row r="3786" spans="1:3" x14ac:dyDescent="0.45">
      <c r="A3786"/>
      <c r="B3786"/>
      <c r="C3786"/>
    </row>
    <row r="3787" spans="1:3" x14ac:dyDescent="0.45">
      <c r="A3787"/>
      <c r="B3787"/>
      <c r="C3787"/>
    </row>
    <row r="3788" spans="1:3" x14ac:dyDescent="0.45">
      <c r="A3788"/>
      <c r="B3788"/>
      <c r="C3788"/>
    </row>
    <row r="3789" spans="1:3" x14ac:dyDescent="0.45">
      <c r="A3789"/>
      <c r="B3789"/>
      <c r="C3789"/>
    </row>
    <row r="3790" spans="1:3" x14ac:dyDescent="0.45">
      <c r="A3790"/>
      <c r="B3790"/>
      <c r="C3790"/>
    </row>
    <row r="3791" spans="1:3" x14ac:dyDescent="0.45">
      <c r="A3791"/>
      <c r="B3791"/>
      <c r="C3791"/>
    </row>
    <row r="3792" spans="1:3" x14ac:dyDescent="0.45">
      <c r="A3792"/>
      <c r="B3792"/>
      <c r="C3792"/>
    </row>
    <row r="3793" spans="1:3" x14ac:dyDescent="0.45">
      <c r="A3793"/>
      <c r="B3793"/>
      <c r="C3793"/>
    </row>
    <row r="3794" spans="1:3" x14ac:dyDescent="0.45">
      <c r="A3794"/>
      <c r="B3794"/>
      <c r="C3794"/>
    </row>
    <row r="3795" spans="1:3" x14ac:dyDescent="0.45">
      <c r="A3795"/>
      <c r="B3795"/>
      <c r="C3795"/>
    </row>
    <row r="3796" spans="1:3" x14ac:dyDescent="0.45">
      <c r="A3796"/>
      <c r="B3796"/>
      <c r="C3796"/>
    </row>
    <row r="3797" spans="1:3" x14ac:dyDescent="0.45">
      <c r="A3797"/>
      <c r="B3797"/>
      <c r="C3797"/>
    </row>
    <row r="3798" spans="1:3" x14ac:dyDescent="0.45">
      <c r="A3798"/>
      <c r="B3798"/>
      <c r="C3798"/>
    </row>
    <row r="3799" spans="1:3" x14ac:dyDescent="0.45">
      <c r="A3799"/>
      <c r="B3799"/>
      <c r="C3799"/>
    </row>
    <row r="3800" spans="1:3" x14ac:dyDescent="0.45">
      <c r="A3800"/>
      <c r="B3800"/>
      <c r="C3800"/>
    </row>
    <row r="3801" spans="1:3" x14ac:dyDescent="0.45">
      <c r="A3801"/>
      <c r="B3801"/>
      <c r="C3801"/>
    </row>
    <row r="3802" spans="1:3" x14ac:dyDescent="0.45">
      <c r="A3802"/>
      <c r="B3802"/>
      <c r="C3802"/>
    </row>
    <row r="3803" spans="1:3" x14ac:dyDescent="0.45">
      <c r="A3803"/>
      <c r="B3803"/>
      <c r="C3803"/>
    </row>
    <row r="3804" spans="1:3" x14ac:dyDescent="0.45">
      <c r="A3804"/>
      <c r="B3804"/>
      <c r="C3804"/>
    </row>
    <row r="3805" spans="1:3" x14ac:dyDescent="0.45">
      <c r="A3805"/>
      <c r="B3805"/>
      <c r="C3805"/>
    </row>
    <row r="3806" spans="1:3" x14ac:dyDescent="0.45">
      <c r="A3806"/>
      <c r="B3806"/>
      <c r="C3806"/>
    </row>
    <row r="3807" spans="1:3" x14ac:dyDescent="0.45">
      <c r="A3807"/>
      <c r="B3807"/>
      <c r="C3807"/>
    </row>
    <row r="3808" spans="1:3" x14ac:dyDescent="0.45">
      <c r="A3808"/>
      <c r="B3808"/>
      <c r="C3808"/>
    </row>
    <row r="3809" spans="1:3" x14ac:dyDescent="0.45">
      <c r="A3809"/>
      <c r="B3809"/>
      <c r="C3809"/>
    </row>
    <row r="3810" spans="1:3" x14ac:dyDescent="0.45">
      <c r="A3810"/>
      <c r="B3810"/>
      <c r="C3810"/>
    </row>
    <row r="3811" spans="1:3" x14ac:dyDescent="0.45">
      <c r="A3811"/>
      <c r="B3811"/>
      <c r="C3811"/>
    </row>
    <row r="3812" spans="1:3" x14ac:dyDescent="0.45">
      <c r="A3812"/>
      <c r="B3812"/>
      <c r="C3812"/>
    </row>
    <row r="3813" spans="1:3" x14ac:dyDescent="0.45">
      <c r="A3813"/>
      <c r="B3813"/>
      <c r="C3813"/>
    </row>
    <row r="3814" spans="1:3" x14ac:dyDescent="0.45">
      <c r="A3814"/>
      <c r="B3814"/>
      <c r="C3814"/>
    </row>
    <row r="3815" spans="1:3" x14ac:dyDescent="0.45">
      <c r="A3815"/>
      <c r="B3815"/>
      <c r="C3815"/>
    </row>
    <row r="3816" spans="1:3" x14ac:dyDescent="0.45">
      <c r="A3816"/>
      <c r="B3816"/>
      <c r="C3816"/>
    </row>
    <row r="3817" spans="1:3" x14ac:dyDescent="0.45">
      <c r="A3817"/>
      <c r="B3817"/>
      <c r="C3817"/>
    </row>
    <row r="3818" spans="1:3" x14ac:dyDescent="0.45">
      <c r="A3818"/>
      <c r="B3818"/>
      <c r="C3818"/>
    </row>
    <row r="3819" spans="1:3" x14ac:dyDescent="0.45">
      <c r="A3819"/>
      <c r="B3819"/>
      <c r="C3819"/>
    </row>
    <row r="3820" spans="1:3" x14ac:dyDescent="0.45">
      <c r="A3820"/>
      <c r="B3820"/>
      <c r="C3820"/>
    </row>
    <row r="3821" spans="1:3" x14ac:dyDescent="0.45">
      <c r="A3821"/>
      <c r="B3821"/>
      <c r="C3821"/>
    </row>
    <row r="3822" spans="1:3" x14ac:dyDescent="0.45">
      <c r="A3822"/>
      <c r="B3822"/>
      <c r="C3822"/>
    </row>
    <row r="3823" spans="1:3" x14ac:dyDescent="0.45">
      <c r="A3823"/>
      <c r="B3823"/>
      <c r="C3823"/>
    </row>
    <row r="3824" spans="1:3" x14ac:dyDescent="0.45">
      <c r="A3824"/>
      <c r="B3824"/>
      <c r="C3824"/>
    </row>
    <row r="3825" spans="1:3" x14ac:dyDescent="0.45">
      <c r="A3825"/>
      <c r="B3825"/>
      <c r="C3825"/>
    </row>
    <row r="3826" spans="1:3" x14ac:dyDescent="0.45">
      <c r="A3826"/>
      <c r="B3826"/>
      <c r="C3826"/>
    </row>
    <row r="3827" spans="1:3" x14ac:dyDescent="0.45">
      <c r="A3827"/>
      <c r="B3827"/>
      <c r="C3827"/>
    </row>
    <row r="3828" spans="1:3" x14ac:dyDescent="0.45">
      <c r="A3828"/>
      <c r="B3828"/>
      <c r="C3828"/>
    </row>
    <row r="3829" spans="1:3" x14ac:dyDescent="0.45">
      <c r="A3829"/>
      <c r="B3829"/>
      <c r="C3829"/>
    </row>
    <row r="3830" spans="1:3" x14ac:dyDescent="0.45">
      <c r="A3830"/>
      <c r="B3830"/>
      <c r="C3830"/>
    </row>
    <row r="3831" spans="1:3" x14ac:dyDescent="0.45">
      <c r="A3831"/>
      <c r="B3831"/>
      <c r="C3831"/>
    </row>
    <row r="3832" spans="1:3" x14ac:dyDescent="0.45">
      <c r="A3832"/>
      <c r="B3832"/>
      <c r="C3832"/>
    </row>
    <row r="3833" spans="1:3" x14ac:dyDescent="0.45">
      <c r="A3833"/>
      <c r="B3833"/>
      <c r="C3833"/>
    </row>
    <row r="3834" spans="1:3" x14ac:dyDescent="0.45">
      <c r="A3834"/>
      <c r="B3834"/>
      <c r="C3834"/>
    </row>
    <row r="3835" spans="1:3" x14ac:dyDescent="0.45">
      <c r="A3835"/>
      <c r="B3835"/>
      <c r="C3835"/>
    </row>
    <row r="3836" spans="1:3" x14ac:dyDescent="0.45">
      <c r="A3836"/>
      <c r="B3836"/>
      <c r="C3836"/>
    </row>
    <row r="3837" spans="1:3" x14ac:dyDescent="0.45">
      <c r="A3837"/>
      <c r="B3837"/>
      <c r="C3837"/>
    </row>
    <row r="3838" spans="1:3" x14ac:dyDescent="0.45">
      <c r="A3838"/>
      <c r="B3838"/>
      <c r="C3838"/>
    </row>
    <row r="3839" spans="1:3" x14ac:dyDescent="0.45">
      <c r="A3839"/>
      <c r="B3839"/>
      <c r="C3839"/>
    </row>
    <row r="3840" spans="1:3" x14ac:dyDescent="0.45">
      <c r="A3840"/>
      <c r="B3840"/>
      <c r="C3840"/>
    </row>
    <row r="3841" spans="1:3" x14ac:dyDescent="0.45">
      <c r="A3841"/>
      <c r="B3841"/>
      <c r="C3841"/>
    </row>
    <row r="3842" spans="1:3" x14ac:dyDescent="0.45">
      <c r="A3842"/>
      <c r="B3842"/>
      <c r="C3842"/>
    </row>
    <row r="3843" spans="1:3" x14ac:dyDescent="0.45">
      <c r="A3843"/>
      <c r="B3843"/>
      <c r="C3843"/>
    </row>
    <row r="3844" spans="1:3" x14ac:dyDescent="0.45">
      <c r="A3844"/>
      <c r="B3844"/>
      <c r="C3844"/>
    </row>
    <row r="3845" spans="1:3" x14ac:dyDescent="0.45">
      <c r="A3845"/>
      <c r="B3845"/>
      <c r="C3845"/>
    </row>
    <row r="3846" spans="1:3" x14ac:dyDescent="0.45">
      <c r="A3846"/>
      <c r="B3846"/>
      <c r="C3846"/>
    </row>
    <row r="3847" spans="1:3" x14ac:dyDescent="0.45">
      <c r="A3847"/>
      <c r="B3847"/>
      <c r="C3847"/>
    </row>
    <row r="3848" spans="1:3" x14ac:dyDescent="0.45">
      <c r="A3848"/>
      <c r="B3848"/>
      <c r="C3848"/>
    </row>
    <row r="3849" spans="1:3" x14ac:dyDescent="0.45">
      <c r="A3849"/>
      <c r="B3849"/>
      <c r="C3849"/>
    </row>
    <row r="3850" spans="1:3" x14ac:dyDescent="0.45">
      <c r="A3850"/>
      <c r="B3850"/>
      <c r="C3850"/>
    </row>
    <row r="3851" spans="1:3" x14ac:dyDescent="0.45">
      <c r="A3851"/>
      <c r="B3851"/>
      <c r="C3851"/>
    </row>
    <row r="3852" spans="1:3" x14ac:dyDescent="0.45">
      <c r="A3852"/>
      <c r="B3852"/>
      <c r="C3852"/>
    </row>
    <row r="3853" spans="1:3" x14ac:dyDescent="0.45">
      <c r="A3853"/>
      <c r="B3853"/>
      <c r="C3853"/>
    </row>
    <row r="3854" spans="1:3" x14ac:dyDescent="0.45">
      <c r="A3854"/>
      <c r="B3854"/>
      <c r="C3854"/>
    </row>
    <row r="3855" spans="1:3" x14ac:dyDescent="0.45">
      <c r="A3855"/>
      <c r="B3855"/>
      <c r="C3855"/>
    </row>
    <row r="3856" spans="1:3" x14ac:dyDescent="0.45">
      <c r="A3856"/>
      <c r="B3856"/>
      <c r="C3856"/>
    </row>
    <row r="3857" spans="1:3" x14ac:dyDescent="0.45">
      <c r="A3857"/>
      <c r="B3857"/>
      <c r="C3857"/>
    </row>
    <row r="3858" spans="1:3" x14ac:dyDescent="0.45">
      <c r="A3858"/>
      <c r="B3858"/>
      <c r="C3858"/>
    </row>
    <row r="3859" spans="1:3" x14ac:dyDescent="0.45">
      <c r="A3859"/>
      <c r="B3859"/>
      <c r="C3859"/>
    </row>
    <row r="3860" spans="1:3" x14ac:dyDescent="0.45">
      <c r="A3860"/>
      <c r="B3860"/>
      <c r="C3860"/>
    </row>
    <row r="3861" spans="1:3" x14ac:dyDescent="0.45">
      <c r="A3861"/>
      <c r="B3861"/>
      <c r="C3861"/>
    </row>
    <row r="3862" spans="1:3" x14ac:dyDescent="0.45">
      <c r="A3862"/>
      <c r="B3862"/>
      <c r="C3862"/>
    </row>
    <row r="3863" spans="1:3" x14ac:dyDescent="0.45">
      <c r="A3863"/>
      <c r="B3863"/>
      <c r="C3863"/>
    </row>
    <row r="3864" spans="1:3" x14ac:dyDescent="0.45">
      <c r="A3864"/>
      <c r="B3864"/>
      <c r="C3864"/>
    </row>
    <row r="3865" spans="1:3" x14ac:dyDescent="0.45">
      <c r="A3865"/>
      <c r="B3865"/>
      <c r="C3865"/>
    </row>
    <row r="3866" spans="1:3" x14ac:dyDescent="0.45">
      <c r="A3866"/>
      <c r="B3866"/>
      <c r="C3866"/>
    </row>
    <row r="3867" spans="1:3" x14ac:dyDescent="0.45">
      <c r="A3867"/>
      <c r="B3867"/>
      <c r="C3867"/>
    </row>
    <row r="3868" spans="1:3" x14ac:dyDescent="0.45">
      <c r="A3868"/>
      <c r="B3868"/>
      <c r="C3868"/>
    </row>
    <row r="3869" spans="1:3" x14ac:dyDescent="0.45">
      <c r="A3869"/>
      <c r="B3869"/>
      <c r="C3869"/>
    </row>
    <row r="3870" spans="1:3" x14ac:dyDescent="0.45">
      <c r="A3870"/>
      <c r="B3870"/>
      <c r="C3870"/>
    </row>
    <row r="3871" spans="1:3" x14ac:dyDescent="0.45">
      <c r="A3871"/>
      <c r="B3871"/>
      <c r="C3871"/>
    </row>
    <row r="3872" spans="1:3" x14ac:dyDescent="0.45">
      <c r="A3872"/>
      <c r="B3872"/>
      <c r="C3872"/>
    </row>
    <row r="3873" spans="1:3" x14ac:dyDescent="0.45">
      <c r="A3873"/>
      <c r="B3873"/>
      <c r="C3873"/>
    </row>
    <row r="3874" spans="1:3" x14ac:dyDescent="0.45">
      <c r="A3874"/>
      <c r="B3874"/>
      <c r="C3874"/>
    </row>
    <row r="3875" spans="1:3" x14ac:dyDescent="0.45">
      <c r="A3875"/>
      <c r="B3875"/>
      <c r="C3875"/>
    </row>
    <row r="3876" spans="1:3" x14ac:dyDescent="0.45">
      <c r="A3876"/>
      <c r="B3876"/>
      <c r="C3876"/>
    </row>
    <row r="3877" spans="1:3" x14ac:dyDescent="0.45">
      <c r="A3877"/>
      <c r="B3877"/>
      <c r="C3877"/>
    </row>
    <row r="3878" spans="1:3" x14ac:dyDescent="0.45">
      <c r="A3878"/>
      <c r="B3878"/>
      <c r="C3878"/>
    </row>
    <row r="3879" spans="1:3" x14ac:dyDescent="0.45">
      <c r="A3879"/>
      <c r="B3879"/>
      <c r="C3879"/>
    </row>
    <row r="3880" spans="1:3" x14ac:dyDescent="0.45">
      <c r="A3880"/>
      <c r="B3880"/>
      <c r="C3880"/>
    </row>
    <row r="3881" spans="1:3" x14ac:dyDescent="0.45">
      <c r="A3881"/>
      <c r="B3881"/>
      <c r="C3881"/>
    </row>
    <row r="3882" spans="1:3" x14ac:dyDescent="0.45">
      <c r="A3882"/>
      <c r="B3882"/>
      <c r="C3882"/>
    </row>
    <row r="3883" spans="1:3" x14ac:dyDescent="0.45">
      <c r="A3883"/>
      <c r="B3883"/>
      <c r="C3883"/>
    </row>
    <row r="3884" spans="1:3" x14ac:dyDescent="0.45">
      <c r="A3884"/>
      <c r="B3884"/>
      <c r="C3884"/>
    </row>
    <row r="3885" spans="1:3" x14ac:dyDescent="0.45">
      <c r="A3885"/>
      <c r="B3885"/>
      <c r="C3885"/>
    </row>
    <row r="3886" spans="1:3" x14ac:dyDescent="0.45">
      <c r="A3886"/>
      <c r="B3886"/>
      <c r="C3886"/>
    </row>
    <row r="3887" spans="1:3" x14ac:dyDescent="0.45">
      <c r="A3887"/>
      <c r="B3887"/>
      <c r="C3887"/>
    </row>
    <row r="3888" spans="1:3" x14ac:dyDescent="0.45">
      <c r="A3888"/>
      <c r="B3888"/>
      <c r="C3888"/>
    </row>
    <row r="3889" spans="1:3" x14ac:dyDescent="0.45">
      <c r="A3889"/>
      <c r="B3889"/>
      <c r="C3889"/>
    </row>
    <row r="3890" spans="1:3" x14ac:dyDescent="0.45">
      <c r="A3890"/>
      <c r="B3890"/>
      <c r="C3890"/>
    </row>
    <row r="3891" spans="1:3" x14ac:dyDescent="0.45">
      <c r="A3891"/>
      <c r="B3891"/>
      <c r="C3891"/>
    </row>
    <row r="3892" spans="1:3" x14ac:dyDescent="0.45">
      <c r="A3892"/>
      <c r="B3892"/>
      <c r="C3892"/>
    </row>
    <row r="3893" spans="1:3" x14ac:dyDescent="0.45">
      <c r="A3893"/>
      <c r="B3893"/>
      <c r="C3893"/>
    </row>
    <row r="3894" spans="1:3" x14ac:dyDescent="0.45">
      <c r="A3894"/>
      <c r="B3894"/>
      <c r="C3894"/>
    </row>
    <row r="3895" spans="1:3" x14ac:dyDescent="0.45">
      <c r="A3895"/>
      <c r="B3895"/>
      <c r="C3895"/>
    </row>
    <row r="3896" spans="1:3" x14ac:dyDescent="0.45">
      <c r="A3896"/>
      <c r="B3896"/>
      <c r="C3896"/>
    </row>
    <row r="3897" spans="1:3" x14ac:dyDescent="0.45">
      <c r="A3897"/>
      <c r="B3897"/>
      <c r="C3897"/>
    </row>
    <row r="3898" spans="1:3" x14ac:dyDescent="0.45">
      <c r="A3898"/>
      <c r="B3898"/>
      <c r="C3898"/>
    </row>
    <row r="3899" spans="1:3" x14ac:dyDescent="0.45">
      <c r="A3899"/>
      <c r="B3899"/>
      <c r="C3899"/>
    </row>
    <row r="3900" spans="1:3" x14ac:dyDescent="0.45">
      <c r="A3900"/>
      <c r="B3900"/>
      <c r="C3900"/>
    </row>
    <row r="3901" spans="1:3" x14ac:dyDescent="0.45">
      <c r="A3901"/>
      <c r="B3901"/>
      <c r="C3901"/>
    </row>
    <row r="3902" spans="1:3" x14ac:dyDescent="0.45">
      <c r="A3902"/>
      <c r="B3902"/>
      <c r="C3902"/>
    </row>
    <row r="3903" spans="1:3" x14ac:dyDescent="0.45">
      <c r="A3903"/>
      <c r="B3903"/>
      <c r="C3903"/>
    </row>
    <row r="3904" spans="1:3" x14ac:dyDescent="0.45">
      <c r="A3904"/>
      <c r="B3904"/>
      <c r="C3904"/>
    </row>
    <row r="3905" spans="1:3" x14ac:dyDescent="0.45">
      <c r="A3905"/>
      <c r="B3905"/>
      <c r="C3905"/>
    </row>
    <row r="3906" spans="1:3" x14ac:dyDescent="0.45">
      <c r="A3906"/>
      <c r="B3906"/>
      <c r="C3906"/>
    </row>
    <row r="3907" spans="1:3" x14ac:dyDescent="0.45">
      <c r="A3907"/>
      <c r="B3907"/>
      <c r="C3907"/>
    </row>
    <row r="3908" spans="1:3" x14ac:dyDescent="0.45">
      <c r="A3908"/>
      <c r="B3908"/>
      <c r="C3908"/>
    </row>
    <row r="3909" spans="1:3" x14ac:dyDescent="0.45">
      <c r="A3909"/>
      <c r="B3909"/>
      <c r="C3909"/>
    </row>
    <row r="3910" spans="1:3" x14ac:dyDescent="0.45">
      <c r="A3910"/>
      <c r="B3910"/>
      <c r="C3910"/>
    </row>
    <row r="3911" spans="1:3" x14ac:dyDescent="0.45">
      <c r="A3911"/>
      <c r="B3911"/>
      <c r="C3911"/>
    </row>
    <row r="3912" spans="1:3" x14ac:dyDescent="0.45">
      <c r="A3912"/>
      <c r="B3912"/>
      <c r="C3912"/>
    </row>
    <row r="3913" spans="1:3" x14ac:dyDescent="0.45">
      <c r="A3913"/>
      <c r="B3913"/>
      <c r="C3913"/>
    </row>
    <row r="3914" spans="1:3" x14ac:dyDescent="0.45">
      <c r="A3914"/>
      <c r="B3914"/>
      <c r="C3914"/>
    </row>
    <row r="3915" spans="1:3" x14ac:dyDescent="0.45">
      <c r="A3915"/>
      <c r="B3915"/>
      <c r="C3915"/>
    </row>
    <row r="3916" spans="1:3" x14ac:dyDescent="0.45">
      <c r="A3916"/>
      <c r="B3916"/>
      <c r="C3916"/>
    </row>
    <row r="3917" spans="1:3" x14ac:dyDescent="0.45">
      <c r="A3917"/>
      <c r="B3917"/>
      <c r="C3917"/>
    </row>
    <row r="3918" spans="1:3" x14ac:dyDescent="0.45">
      <c r="A3918"/>
      <c r="B3918"/>
      <c r="C3918"/>
    </row>
    <row r="3919" spans="1:3" x14ac:dyDescent="0.45">
      <c r="A3919"/>
      <c r="B3919"/>
      <c r="C3919"/>
    </row>
    <row r="3920" spans="1:3" x14ac:dyDescent="0.45">
      <c r="A3920"/>
      <c r="B3920"/>
      <c r="C3920"/>
    </row>
    <row r="3921" spans="1:3" x14ac:dyDescent="0.45">
      <c r="A3921"/>
      <c r="B3921"/>
      <c r="C3921"/>
    </row>
    <row r="3922" spans="1:3" x14ac:dyDescent="0.45">
      <c r="A3922"/>
      <c r="B3922"/>
      <c r="C3922"/>
    </row>
    <row r="3923" spans="1:3" x14ac:dyDescent="0.45">
      <c r="A3923"/>
      <c r="B3923"/>
      <c r="C3923"/>
    </row>
    <row r="3924" spans="1:3" x14ac:dyDescent="0.45">
      <c r="A3924"/>
      <c r="B3924"/>
      <c r="C3924"/>
    </row>
    <row r="3925" spans="1:3" x14ac:dyDescent="0.45">
      <c r="A3925"/>
      <c r="B3925"/>
      <c r="C3925"/>
    </row>
    <row r="3926" spans="1:3" x14ac:dyDescent="0.45">
      <c r="A3926"/>
      <c r="B3926"/>
      <c r="C3926"/>
    </row>
    <row r="3927" spans="1:3" x14ac:dyDescent="0.45">
      <c r="A3927"/>
      <c r="B3927"/>
      <c r="C3927"/>
    </row>
    <row r="3928" spans="1:3" x14ac:dyDescent="0.45">
      <c r="A3928"/>
      <c r="B3928"/>
      <c r="C3928"/>
    </row>
    <row r="3929" spans="1:3" x14ac:dyDescent="0.45">
      <c r="A3929"/>
      <c r="B3929"/>
      <c r="C3929"/>
    </row>
    <row r="3930" spans="1:3" x14ac:dyDescent="0.45">
      <c r="A3930"/>
      <c r="B3930"/>
      <c r="C3930"/>
    </row>
    <row r="3931" spans="1:3" x14ac:dyDescent="0.45">
      <c r="A3931"/>
      <c r="B3931"/>
      <c r="C3931"/>
    </row>
    <row r="3932" spans="1:3" x14ac:dyDescent="0.45">
      <c r="A3932"/>
      <c r="B3932"/>
      <c r="C3932"/>
    </row>
    <row r="3933" spans="1:3" x14ac:dyDescent="0.45">
      <c r="A3933"/>
      <c r="B3933"/>
      <c r="C3933"/>
    </row>
    <row r="3934" spans="1:3" x14ac:dyDescent="0.45">
      <c r="A3934"/>
      <c r="B3934"/>
      <c r="C3934"/>
    </row>
    <row r="3935" spans="1:3" x14ac:dyDescent="0.45">
      <c r="A3935"/>
      <c r="B3935"/>
      <c r="C3935"/>
    </row>
    <row r="3936" spans="1:3" x14ac:dyDescent="0.45">
      <c r="A3936"/>
      <c r="B3936"/>
      <c r="C3936"/>
    </row>
    <row r="3937" spans="1:3" x14ac:dyDescent="0.45">
      <c r="A3937"/>
      <c r="B3937"/>
      <c r="C3937"/>
    </row>
    <row r="3938" spans="1:3" x14ac:dyDescent="0.45">
      <c r="A3938"/>
      <c r="B3938"/>
      <c r="C3938"/>
    </row>
    <row r="3939" spans="1:3" x14ac:dyDescent="0.45">
      <c r="A3939"/>
      <c r="B3939"/>
      <c r="C3939"/>
    </row>
    <row r="3940" spans="1:3" x14ac:dyDescent="0.45">
      <c r="A3940"/>
      <c r="B3940"/>
      <c r="C3940"/>
    </row>
    <row r="3941" spans="1:3" x14ac:dyDescent="0.45">
      <c r="A3941"/>
      <c r="B3941"/>
      <c r="C3941"/>
    </row>
    <row r="3942" spans="1:3" x14ac:dyDescent="0.45">
      <c r="A3942"/>
      <c r="B3942"/>
      <c r="C3942"/>
    </row>
    <row r="3943" spans="1:3" x14ac:dyDescent="0.45">
      <c r="A3943"/>
      <c r="B3943"/>
      <c r="C3943"/>
    </row>
    <row r="3944" spans="1:3" x14ac:dyDescent="0.45">
      <c r="A3944"/>
      <c r="B3944"/>
      <c r="C3944"/>
    </row>
    <row r="3945" spans="1:3" x14ac:dyDescent="0.45">
      <c r="A3945"/>
      <c r="B3945"/>
      <c r="C3945"/>
    </row>
    <row r="3946" spans="1:3" x14ac:dyDescent="0.45">
      <c r="A3946"/>
      <c r="B3946"/>
      <c r="C3946"/>
    </row>
    <row r="3947" spans="1:3" x14ac:dyDescent="0.45">
      <c r="A3947"/>
      <c r="B3947"/>
      <c r="C3947"/>
    </row>
    <row r="3948" spans="1:3" x14ac:dyDescent="0.45">
      <c r="A3948"/>
      <c r="B3948"/>
      <c r="C3948"/>
    </row>
    <row r="3949" spans="1:3" x14ac:dyDescent="0.45">
      <c r="A3949"/>
      <c r="B3949"/>
      <c r="C3949"/>
    </row>
    <row r="3950" spans="1:3" x14ac:dyDescent="0.45">
      <c r="A3950"/>
      <c r="B3950"/>
      <c r="C3950"/>
    </row>
    <row r="3951" spans="1:3" x14ac:dyDescent="0.45">
      <c r="A3951"/>
      <c r="B3951"/>
      <c r="C3951"/>
    </row>
    <row r="3952" spans="1:3" x14ac:dyDescent="0.45">
      <c r="A3952"/>
      <c r="B3952"/>
      <c r="C3952"/>
    </row>
    <row r="3953" spans="1:3" x14ac:dyDescent="0.45">
      <c r="A3953"/>
      <c r="B3953"/>
      <c r="C3953"/>
    </row>
    <row r="3954" spans="1:3" x14ac:dyDescent="0.45">
      <c r="A3954"/>
      <c r="B3954"/>
      <c r="C3954"/>
    </row>
    <row r="3955" spans="1:3" x14ac:dyDescent="0.45">
      <c r="A3955"/>
      <c r="B3955"/>
      <c r="C3955"/>
    </row>
    <row r="3956" spans="1:3" x14ac:dyDescent="0.45">
      <c r="A3956"/>
      <c r="B3956"/>
      <c r="C3956"/>
    </row>
    <row r="3957" spans="1:3" x14ac:dyDescent="0.45">
      <c r="A3957"/>
      <c r="B3957"/>
      <c r="C3957"/>
    </row>
    <row r="3958" spans="1:3" x14ac:dyDescent="0.45">
      <c r="A3958"/>
      <c r="B3958"/>
      <c r="C3958"/>
    </row>
    <row r="3959" spans="1:3" x14ac:dyDescent="0.45">
      <c r="A3959"/>
      <c r="B3959"/>
      <c r="C3959"/>
    </row>
    <row r="3960" spans="1:3" x14ac:dyDescent="0.45">
      <c r="A3960"/>
      <c r="B3960"/>
      <c r="C3960"/>
    </row>
    <row r="3961" spans="1:3" x14ac:dyDescent="0.45">
      <c r="A3961"/>
      <c r="B3961"/>
      <c r="C3961"/>
    </row>
    <row r="3962" spans="1:3" x14ac:dyDescent="0.45">
      <c r="A3962"/>
      <c r="B3962"/>
      <c r="C3962"/>
    </row>
    <row r="3963" spans="1:3" x14ac:dyDescent="0.45">
      <c r="A3963"/>
      <c r="B3963"/>
      <c r="C3963"/>
    </row>
    <row r="3964" spans="1:3" x14ac:dyDescent="0.45">
      <c r="A3964"/>
      <c r="B3964"/>
      <c r="C3964"/>
    </row>
    <row r="3965" spans="1:3" x14ac:dyDescent="0.45">
      <c r="A3965"/>
      <c r="B3965"/>
      <c r="C3965"/>
    </row>
    <row r="3966" spans="1:3" x14ac:dyDescent="0.45">
      <c r="A3966"/>
      <c r="B3966"/>
      <c r="C3966"/>
    </row>
    <row r="3967" spans="1:3" x14ac:dyDescent="0.45">
      <c r="A3967"/>
      <c r="B3967"/>
      <c r="C3967"/>
    </row>
    <row r="3968" spans="1:3" x14ac:dyDescent="0.45">
      <c r="A3968"/>
      <c r="B3968"/>
      <c r="C3968"/>
    </row>
    <row r="3969" spans="1:3" x14ac:dyDescent="0.45">
      <c r="A3969"/>
      <c r="B3969"/>
      <c r="C3969"/>
    </row>
    <row r="3970" spans="1:3" x14ac:dyDescent="0.45">
      <c r="A3970"/>
      <c r="B3970"/>
      <c r="C3970"/>
    </row>
    <row r="3971" spans="1:3" x14ac:dyDescent="0.45">
      <c r="A3971"/>
      <c r="B3971"/>
      <c r="C3971"/>
    </row>
    <row r="3972" spans="1:3" x14ac:dyDescent="0.45">
      <c r="A3972"/>
      <c r="B3972"/>
      <c r="C3972"/>
    </row>
    <row r="3973" spans="1:3" x14ac:dyDescent="0.45">
      <c r="A3973"/>
      <c r="B3973"/>
      <c r="C3973"/>
    </row>
    <row r="3974" spans="1:3" x14ac:dyDescent="0.45">
      <c r="A3974"/>
      <c r="B3974"/>
      <c r="C3974"/>
    </row>
    <row r="3975" spans="1:3" x14ac:dyDescent="0.45">
      <c r="A3975"/>
      <c r="B3975"/>
      <c r="C3975"/>
    </row>
    <row r="3976" spans="1:3" x14ac:dyDescent="0.45">
      <c r="A3976"/>
      <c r="B3976"/>
      <c r="C3976"/>
    </row>
    <row r="3977" spans="1:3" x14ac:dyDescent="0.45">
      <c r="A3977"/>
      <c r="B3977"/>
      <c r="C3977"/>
    </row>
    <row r="3978" spans="1:3" x14ac:dyDescent="0.45">
      <c r="A3978"/>
      <c r="B3978"/>
      <c r="C3978"/>
    </row>
    <row r="3979" spans="1:3" x14ac:dyDescent="0.45">
      <c r="A3979"/>
      <c r="B3979"/>
      <c r="C3979"/>
    </row>
    <row r="3980" spans="1:3" x14ac:dyDescent="0.45">
      <c r="A3980"/>
      <c r="B3980"/>
      <c r="C3980"/>
    </row>
    <row r="3981" spans="1:3" x14ac:dyDescent="0.45">
      <c r="A3981"/>
      <c r="B3981"/>
      <c r="C3981"/>
    </row>
    <row r="3982" spans="1:3" x14ac:dyDescent="0.45">
      <c r="A3982"/>
      <c r="B3982"/>
      <c r="C3982"/>
    </row>
    <row r="3983" spans="1:3" x14ac:dyDescent="0.45">
      <c r="A3983"/>
      <c r="B3983"/>
      <c r="C3983"/>
    </row>
    <row r="3984" spans="1:3" x14ac:dyDescent="0.45">
      <c r="A3984"/>
      <c r="B3984"/>
      <c r="C3984"/>
    </row>
    <row r="3985" spans="1:3" x14ac:dyDescent="0.45">
      <c r="A3985"/>
      <c r="B3985"/>
      <c r="C3985"/>
    </row>
    <row r="3986" spans="1:3" x14ac:dyDescent="0.45">
      <c r="A3986"/>
      <c r="B3986"/>
      <c r="C3986"/>
    </row>
    <row r="3987" spans="1:3" x14ac:dyDescent="0.45">
      <c r="A3987"/>
      <c r="B3987"/>
      <c r="C3987"/>
    </row>
    <row r="3988" spans="1:3" x14ac:dyDescent="0.45">
      <c r="A3988"/>
      <c r="B3988"/>
      <c r="C3988"/>
    </row>
    <row r="3989" spans="1:3" x14ac:dyDescent="0.45">
      <c r="A3989"/>
      <c r="B3989"/>
      <c r="C3989"/>
    </row>
    <row r="3990" spans="1:3" x14ac:dyDescent="0.45">
      <c r="A3990"/>
      <c r="B3990"/>
      <c r="C3990"/>
    </row>
    <row r="3991" spans="1:3" x14ac:dyDescent="0.45">
      <c r="A3991"/>
      <c r="B3991"/>
      <c r="C3991"/>
    </row>
    <row r="3992" spans="1:3" x14ac:dyDescent="0.45">
      <c r="A3992"/>
      <c r="B3992"/>
      <c r="C3992"/>
    </row>
    <row r="3993" spans="1:3" x14ac:dyDescent="0.45">
      <c r="A3993"/>
      <c r="B3993"/>
      <c r="C3993"/>
    </row>
    <row r="3994" spans="1:3" x14ac:dyDescent="0.45">
      <c r="A3994"/>
      <c r="B3994"/>
      <c r="C3994"/>
    </row>
    <row r="3995" spans="1:3" x14ac:dyDescent="0.45">
      <c r="A3995"/>
      <c r="B3995"/>
      <c r="C3995"/>
    </row>
    <row r="3996" spans="1:3" x14ac:dyDescent="0.45">
      <c r="A3996"/>
      <c r="B3996"/>
      <c r="C3996"/>
    </row>
    <row r="3997" spans="1:3" x14ac:dyDescent="0.45">
      <c r="A3997"/>
      <c r="B3997"/>
      <c r="C3997"/>
    </row>
    <row r="3998" spans="1:3" x14ac:dyDescent="0.45">
      <c r="A3998"/>
      <c r="B3998"/>
      <c r="C3998"/>
    </row>
    <row r="3999" spans="1:3" x14ac:dyDescent="0.45">
      <c r="A3999"/>
      <c r="B3999"/>
      <c r="C3999"/>
    </row>
    <row r="4000" spans="1:3" x14ac:dyDescent="0.45">
      <c r="A4000"/>
      <c r="B4000"/>
      <c r="C4000"/>
    </row>
    <row r="4001" spans="1:3" x14ac:dyDescent="0.45">
      <c r="A4001"/>
      <c r="B4001"/>
      <c r="C4001"/>
    </row>
    <row r="4002" spans="1:3" x14ac:dyDescent="0.45">
      <c r="A4002"/>
      <c r="B4002"/>
      <c r="C4002"/>
    </row>
    <row r="4003" spans="1:3" x14ac:dyDescent="0.45">
      <c r="A4003"/>
      <c r="B4003"/>
      <c r="C4003"/>
    </row>
    <row r="4004" spans="1:3" x14ac:dyDescent="0.45">
      <c r="A4004"/>
      <c r="B4004"/>
      <c r="C4004"/>
    </row>
    <row r="4005" spans="1:3" x14ac:dyDescent="0.45">
      <c r="A4005"/>
      <c r="B4005"/>
      <c r="C4005"/>
    </row>
    <row r="4006" spans="1:3" x14ac:dyDescent="0.45">
      <c r="A4006"/>
      <c r="B4006"/>
      <c r="C4006"/>
    </row>
    <row r="4007" spans="1:3" x14ac:dyDescent="0.45">
      <c r="A4007"/>
      <c r="B4007"/>
      <c r="C4007"/>
    </row>
    <row r="4008" spans="1:3" x14ac:dyDescent="0.45">
      <c r="A4008"/>
      <c r="B4008"/>
      <c r="C4008"/>
    </row>
    <row r="4009" spans="1:3" x14ac:dyDescent="0.45">
      <c r="A4009"/>
      <c r="B4009"/>
      <c r="C4009"/>
    </row>
    <row r="4010" spans="1:3" x14ac:dyDescent="0.45">
      <c r="A4010"/>
      <c r="B4010"/>
      <c r="C4010"/>
    </row>
    <row r="4011" spans="1:3" x14ac:dyDescent="0.45">
      <c r="A4011"/>
      <c r="B4011"/>
      <c r="C4011"/>
    </row>
    <row r="4012" spans="1:3" x14ac:dyDescent="0.45">
      <c r="A4012"/>
      <c r="B4012"/>
      <c r="C4012"/>
    </row>
    <row r="4013" spans="1:3" x14ac:dyDescent="0.45">
      <c r="A4013"/>
      <c r="B4013"/>
      <c r="C4013"/>
    </row>
    <row r="4014" spans="1:3" x14ac:dyDescent="0.45">
      <c r="A4014"/>
      <c r="B4014"/>
      <c r="C4014"/>
    </row>
    <row r="4015" spans="1:3" x14ac:dyDescent="0.45">
      <c r="A4015"/>
      <c r="B4015"/>
      <c r="C4015"/>
    </row>
    <row r="4016" spans="1:3" x14ac:dyDescent="0.45">
      <c r="A4016"/>
      <c r="B4016"/>
      <c r="C4016"/>
    </row>
    <row r="4017" spans="1:3" x14ac:dyDescent="0.45">
      <c r="A4017"/>
      <c r="B4017"/>
      <c r="C4017"/>
    </row>
    <row r="4018" spans="1:3" x14ac:dyDescent="0.45">
      <c r="A4018"/>
      <c r="B4018"/>
      <c r="C4018"/>
    </row>
    <row r="4019" spans="1:3" x14ac:dyDescent="0.45">
      <c r="A4019"/>
      <c r="B4019"/>
      <c r="C4019"/>
    </row>
    <row r="4020" spans="1:3" x14ac:dyDescent="0.45">
      <c r="A4020"/>
      <c r="B4020"/>
      <c r="C4020"/>
    </row>
    <row r="4021" spans="1:3" x14ac:dyDescent="0.45">
      <c r="A4021"/>
      <c r="B4021"/>
      <c r="C4021"/>
    </row>
    <row r="4022" spans="1:3" x14ac:dyDescent="0.45">
      <c r="A4022"/>
      <c r="B4022"/>
      <c r="C4022"/>
    </row>
    <row r="4023" spans="1:3" x14ac:dyDescent="0.45">
      <c r="A4023"/>
      <c r="B4023"/>
      <c r="C4023"/>
    </row>
    <row r="4024" spans="1:3" x14ac:dyDescent="0.45">
      <c r="A4024"/>
      <c r="B4024"/>
      <c r="C4024"/>
    </row>
    <row r="4025" spans="1:3" x14ac:dyDescent="0.45">
      <c r="A4025"/>
      <c r="B4025"/>
      <c r="C4025"/>
    </row>
    <row r="4026" spans="1:3" x14ac:dyDescent="0.45">
      <c r="A4026"/>
      <c r="B4026"/>
      <c r="C4026"/>
    </row>
    <row r="4027" spans="1:3" x14ac:dyDescent="0.45">
      <c r="A4027"/>
      <c r="B4027"/>
      <c r="C4027"/>
    </row>
    <row r="4028" spans="1:3" x14ac:dyDescent="0.45">
      <c r="A4028"/>
      <c r="B4028"/>
      <c r="C4028"/>
    </row>
    <row r="4029" spans="1:3" x14ac:dyDescent="0.45">
      <c r="A4029"/>
      <c r="B4029"/>
      <c r="C4029"/>
    </row>
    <row r="4030" spans="1:3" x14ac:dyDescent="0.45">
      <c r="A4030"/>
      <c r="B4030"/>
      <c r="C4030"/>
    </row>
    <row r="4031" spans="1:3" x14ac:dyDescent="0.45">
      <c r="A4031"/>
      <c r="B4031"/>
      <c r="C4031"/>
    </row>
    <row r="4032" spans="1:3" x14ac:dyDescent="0.45">
      <c r="A4032"/>
      <c r="B4032"/>
      <c r="C4032"/>
    </row>
    <row r="4033" spans="1:3" x14ac:dyDescent="0.45">
      <c r="A4033"/>
      <c r="B4033"/>
      <c r="C4033"/>
    </row>
    <row r="4034" spans="1:3" x14ac:dyDescent="0.45">
      <c r="A4034"/>
      <c r="B4034"/>
      <c r="C4034"/>
    </row>
    <row r="4035" spans="1:3" x14ac:dyDescent="0.45">
      <c r="A4035"/>
      <c r="B4035"/>
      <c r="C4035"/>
    </row>
    <row r="4036" spans="1:3" x14ac:dyDescent="0.45">
      <c r="A4036"/>
      <c r="B4036"/>
      <c r="C4036"/>
    </row>
    <row r="4037" spans="1:3" x14ac:dyDescent="0.45">
      <c r="A4037"/>
      <c r="B4037"/>
      <c r="C4037"/>
    </row>
    <row r="4038" spans="1:3" x14ac:dyDescent="0.45">
      <c r="A4038"/>
      <c r="B4038"/>
      <c r="C4038"/>
    </row>
    <row r="4039" spans="1:3" x14ac:dyDescent="0.45">
      <c r="A4039"/>
      <c r="B4039"/>
      <c r="C4039"/>
    </row>
    <row r="4040" spans="1:3" x14ac:dyDescent="0.45">
      <c r="A4040"/>
      <c r="B4040"/>
      <c r="C4040"/>
    </row>
    <row r="4041" spans="1:3" x14ac:dyDescent="0.45">
      <c r="A4041"/>
      <c r="B4041"/>
      <c r="C4041"/>
    </row>
    <row r="4042" spans="1:3" x14ac:dyDescent="0.45">
      <c r="A4042"/>
      <c r="B4042"/>
      <c r="C4042"/>
    </row>
    <row r="4043" spans="1:3" x14ac:dyDescent="0.45">
      <c r="A4043"/>
      <c r="B4043"/>
      <c r="C4043"/>
    </row>
    <row r="4044" spans="1:3" x14ac:dyDescent="0.45">
      <c r="A4044"/>
      <c r="B4044"/>
      <c r="C4044"/>
    </row>
    <row r="4045" spans="1:3" x14ac:dyDescent="0.45">
      <c r="A4045"/>
      <c r="B4045"/>
      <c r="C4045"/>
    </row>
    <row r="4046" spans="1:3" x14ac:dyDescent="0.45">
      <c r="A4046"/>
      <c r="B4046"/>
      <c r="C4046"/>
    </row>
    <row r="4047" spans="1:3" x14ac:dyDescent="0.45">
      <c r="A4047"/>
      <c r="B4047"/>
      <c r="C4047"/>
    </row>
    <row r="4048" spans="1:3" x14ac:dyDescent="0.45">
      <c r="A4048"/>
      <c r="B4048"/>
      <c r="C4048"/>
    </row>
    <row r="4049" spans="1:3" x14ac:dyDescent="0.45">
      <c r="A4049"/>
      <c r="B4049"/>
      <c r="C4049"/>
    </row>
    <row r="4050" spans="1:3" x14ac:dyDescent="0.45">
      <c r="A4050"/>
      <c r="B4050"/>
      <c r="C4050"/>
    </row>
    <row r="4051" spans="1:3" x14ac:dyDescent="0.45">
      <c r="A4051"/>
      <c r="B4051"/>
      <c r="C4051"/>
    </row>
    <row r="4052" spans="1:3" x14ac:dyDescent="0.45">
      <c r="A4052"/>
      <c r="B4052"/>
      <c r="C4052"/>
    </row>
    <row r="4053" spans="1:3" x14ac:dyDescent="0.45">
      <c r="A4053"/>
      <c r="B4053"/>
      <c r="C4053"/>
    </row>
    <row r="4054" spans="1:3" x14ac:dyDescent="0.45">
      <c r="A4054"/>
      <c r="B4054"/>
      <c r="C4054"/>
    </row>
    <row r="4055" spans="1:3" x14ac:dyDescent="0.45">
      <c r="A4055"/>
      <c r="B4055"/>
      <c r="C4055"/>
    </row>
    <row r="4056" spans="1:3" x14ac:dyDescent="0.45">
      <c r="A4056"/>
      <c r="B4056"/>
      <c r="C4056"/>
    </row>
    <row r="4057" spans="1:3" x14ac:dyDescent="0.45">
      <c r="A4057"/>
      <c r="B4057"/>
      <c r="C4057"/>
    </row>
    <row r="4058" spans="1:3" x14ac:dyDescent="0.45">
      <c r="A4058"/>
      <c r="B4058"/>
      <c r="C4058"/>
    </row>
    <row r="4059" spans="1:3" x14ac:dyDescent="0.45">
      <c r="A4059"/>
      <c r="B4059"/>
      <c r="C4059"/>
    </row>
    <row r="4060" spans="1:3" x14ac:dyDescent="0.45">
      <c r="A4060"/>
      <c r="B4060"/>
      <c r="C4060"/>
    </row>
    <row r="4061" spans="1:3" x14ac:dyDescent="0.45">
      <c r="A4061"/>
      <c r="B4061"/>
      <c r="C4061"/>
    </row>
    <row r="4062" spans="1:3" x14ac:dyDescent="0.45">
      <c r="A4062"/>
      <c r="B4062"/>
      <c r="C4062"/>
    </row>
    <row r="4063" spans="1:3" x14ac:dyDescent="0.45">
      <c r="A4063"/>
      <c r="B4063"/>
      <c r="C4063"/>
    </row>
    <row r="4064" spans="1:3" x14ac:dyDescent="0.45">
      <c r="A4064"/>
      <c r="B4064"/>
      <c r="C4064"/>
    </row>
    <row r="4065" spans="1:3" x14ac:dyDescent="0.45">
      <c r="A4065"/>
      <c r="B4065"/>
      <c r="C4065"/>
    </row>
    <row r="4066" spans="1:3" x14ac:dyDescent="0.45">
      <c r="A4066"/>
      <c r="B4066"/>
      <c r="C4066"/>
    </row>
    <row r="4067" spans="1:3" x14ac:dyDescent="0.45">
      <c r="A4067"/>
      <c r="B4067"/>
      <c r="C4067"/>
    </row>
    <row r="4068" spans="1:3" x14ac:dyDescent="0.45">
      <c r="A4068"/>
      <c r="B4068"/>
      <c r="C4068"/>
    </row>
    <row r="4069" spans="1:3" x14ac:dyDescent="0.45">
      <c r="A4069"/>
      <c r="B4069"/>
      <c r="C4069"/>
    </row>
    <row r="4070" spans="1:3" x14ac:dyDescent="0.45">
      <c r="A4070"/>
      <c r="B4070"/>
      <c r="C4070"/>
    </row>
    <row r="4071" spans="1:3" x14ac:dyDescent="0.45">
      <c r="A4071"/>
      <c r="B4071"/>
      <c r="C4071"/>
    </row>
    <row r="4072" spans="1:3" x14ac:dyDescent="0.45">
      <c r="A4072"/>
      <c r="B4072"/>
      <c r="C4072"/>
    </row>
    <row r="4073" spans="1:3" x14ac:dyDescent="0.45">
      <c r="A4073"/>
      <c r="B4073"/>
      <c r="C4073"/>
    </row>
    <row r="4074" spans="1:3" x14ac:dyDescent="0.45">
      <c r="A4074"/>
      <c r="B4074"/>
      <c r="C4074"/>
    </row>
    <row r="4075" spans="1:3" x14ac:dyDescent="0.45">
      <c r="A4075"/>
      <c r="B4075"/>
      <c r="C4075"/>
    </row>
    <row r="4076" spans="1:3" x14ac:dyDescent="0.45">
      <c r="A4076"/>
      <c r="B4076"/>
      <c r="C4076"/>
    </row>
    <row r="4077" spans="1:3" x14ac:dyDescent="0.45">
      <c r="A4077"/>
      <c r="B4077"/>
      <c r="C4077"/>
    </row>
    <row r="4078" spans="1:3" x14ac:dyDescent="0.45">
      <c r="A4078"/>
      <c r="B4078"/>
      <c r="C4078"/>
    </row>
    <row r="4079" spans="1:3" x14ac:dyDescent="0.45">
      <c r="A4079"/>
      <c r="B4079"/>
      <c r="C4079"/>
    </row>
    <row r="4080" spans="1:3" x14ac:dyDescent="0.45">
      <c r="A4080"/>
      <c r="B4080"/>
      <c r="C4080"/>
    </row>
    <row r="4081" spans="1:3" x14ac:dyDescent="0.45">
      <c r="A4081"/>
      <c r="B4081"/>
      <c r="C4081"/>
    </row>
    <row r="4082" spans="1:3" x14ac:dyDescent="0.45">
      <c r="A4082"/>
      <c r="B4082"/>
      <c r="C4082"/>
    </row>
    <row r="4083" spans="1:3" x14ac:dyDescent="0.45">
      <c r="A4083"/>
      <c r="B4083"/>
      <c r="C4083"/>
    </row>
    <row r="4084" spans="1:3" x14ac:dyDescent="0.45">
      <c r="A4084"/>
      <c r="B4084"/>
      <c r="C4084"/>
    </row>
    <row r="4085" spans="1:3" x14ac:dyDescent="0.45">
      <c r="A4085"/>
      <c r="B4085"/>
      <c r="C4085"/>
    </row>
    <row r="4086" spans="1:3" x14ac:dyDescent="0.45">
      <c r="A4086"/>
      <c r="B4086"/>
      <c r="C4086"/>
    </row>
    <row r="4087" spans="1:3" x14ac:dyDescent="0.45">
      <c r="A4087"/>
      <c r="B4087"/>
      <c r="C4087"/>
    </row>
    <row r="4088" spans="1:3" x14ac:dyDescent="0.45">
      <c r="A4088"/>
      <c r="B4088"/>
      <c r="C4088"/>
    </row>
    <row r="4089" spans="1:3" x14ac:dyDescent="0.45">
      <c r="A4089"/>
      <c r="B4089"/>
      <c r="C4089"/>
    </row>
    <row r="4090" spans="1:3" x14ac:dyDescent="0.45">
      <c r="A4090"/>
      <c r="B4090"/>
      <c r="C4090"/>
    </row>
    <row r="4091" spans="1:3" x14ac:dyDescent="0.45">
      <c r="A4091"/>
      <c r="B4091"/>
      <c r="C4091"/>
    </row>
    <row r="4092" spans="1:3" x14ac:dyDescent="0.45">
      <c r="A4092"/>
      <c r="B4092"/>
      <c r="C4092"/>
    </row>
    <row r="4093" spans="1:3" x14ac:dyDescent="0.45">
      <c r="A4093"/>
      <c r="B4093"/>
      <c r="C4093"/>
    </row>
    <row r="4094" spans="1:3" x14ac:dyDescent="0.45">
      <c r="A4094"/>
      <c r="B4094"/>
      <c r="C4094"/>
    </row>
    <row r="4095" spans="1:3" x14ac:dyDescent="0.45">
      <c r="A4095"/>
      <c r="B4095"/>
      <c r="C4095"/>
    </row>
    <row r="4096" spans="1:3" x14ac:dyDescent="0.45">
      <c r="A4096"/>
      <c r="B4096"/>
      <c r="C4096"/>
    </row>
    <row r="4097" spans="1:3" x14ac:dyDescent="0.45">
      <c r="A4097"/>
      <c r="B4097"/>
      <c r="C4097"/>
    </row>
    <row r="4098" spans="1:3" x14ac:dyDescent="0.45">
      <c r="A4098"/>
      <c r="B4098"/>
      <c r="C4098"/>
    </row>
    <row r="4099" spans="1:3" x14ac:dyDescent="0.45">
      <c r="A4099"/>
      <c r="B4099"/>
      <c r="C4099"/>
    </row>
    <row r="4100" spans="1:3" x14ac:dyDescent="0.45">
      <c r="A4100"/>
      <c r="B4100"/>
      <c r="C4100"/>
    </row>
    <row r="4101" spans="1:3" x14ac:dyDescent="0.45">
      <c r="A4101"/>
      <c r="B4101"/>
      <c r="C4101"/>
    </row>
    <row r="4102" spans="1:3" x14ac:dyDescent="0.45">
      <c r="A4102"/>
      <c r="B4102"/>
      <c r="C4102"/>
    </row>
    <row r="4103" spans="1:3" x14ac:dyDescent="0.45">
      <c r="A4103"/>
      <c r="B4103"/>
      <c r="C4103"/>
    </row>
    <row r="4104" spans="1:3" x14ac:dyDescent="0.45">
      <c r="A4104"/>
      <c r="B4104"/>
      <c r="C4104"/>
    </row>
    <row r="4105" spans="1:3" x14ac:dyDescent="0.45">
      <c r="A4105"/>
      <c r="B4105"/>
      <c r="C4105"/>
    </row>
    <row r="4106" spans="1:3" x14ac:dyDescent="0.45">
      <c r="A4106"/>
      <c r="B4106"/>
      <c r="C4106"/>
    </row>
    <row r="4107" spans="1:3" x14ac:dyDescent="0.45">
      <c r="A4107"/>
      <c r="B4107"/>
      <c r="C4107"/>
    </row>
    <row r="4108" spans="1:3" x14ac:dyDescent="0.45">
      <c r="A4108"/>
      <c r="B4108"/>
      <c r="C4108"/>
    </row>
    <row r="4109" spans="1:3" x14ac:dyDescent="0.45">
      <c r="A4109"/>
      <c r="B4109"/>
      <c r="C4109"/>
    </row>
    <row r="4110" spans="1:3" x14ac:dyDescent="0.45">
      <c r="A4110"/>
      <c r="B4110"/>
      <c r="C4110"/>
    </row>
    <row r="4111" spans="1:3" x14ac:dyDescent="0.45">
      <c r="A4111"/>
      <c r="B4111"/>
      <c r="C4111"/>
    </row>
    <row r="4112" spans="1:3" x14ac:dyDescent="0.45">
      <c r="A4112"/>
      <c r="B4112"/>
      <c r="C4112"/>
    </row>
    <row r="4113" spans="1:3" x14ac:dyDescent="0.45">
      <c r="A4113"/>
      <c r="B4113"/>
      <c r="C4113"/>
    </row>
    <row r="4114" spans="1:3" x14ac:dyDescent="0.45">
      <c r="A4114"/>
      <c r="B4114"/>
      <c r="C4114"/>
    </row>
    <row r="4115" spans="1:3" x14ac:dyDescent="0.45">
      <c r="A4115"/>
      <c r="B4115"/>
      <c r="C4115"/>
    </row>
    <row r="4116" spans="1:3" x14ac:dyDescent="0.45">
      <c r="A4116"/>
      <c r="B4116"/>
      <c r="C4116"/>
    </row>
    <row r="4117" spans="1:3" x14ac:dyDescent="0.45">
      <c r="A4117"/>
      <c r="B4117"/>
      <c r="C4117"/>
    </row>
    <row r="4118" spans="1:3" x14ac:dyDescent="0.45">
      <c r="A4118"/>
      <c r="B4118"/>
      <c r="C4118"/>
    </row>
    <row r="4119" spans="1:3" x14ac:dyDescent="0.45">
      <c r="A4119"/>
      <c r="B4119"/>
      <c r="C4119"/>
    </row>
    <row r="4120" spans="1:3" x14ac:dyDescent="0.45">
      <c r="A4120"/>
      <c r="B4120"/>
      <c r="C4120"/>
    </row>
    <row r="4121" spans="1:3" x14ac:dyDescent="0.45">
      <c r="A4121"/>
      <c r="B4121"/>
      <c r="C4121"/>
    </row>
    <row r="4122" spans="1:3" x14ac:dyDescent="0.45">
      <c r="A4122"/>
      <c r="B4122"/>
      <c r="C4122"/>
    </row>
    <row r="4123" spans="1:3" x14ac:dyDescent="0.45">
      <c r="A4123"/>
      <c r="B4123"/>
      <c r="C4123"/>
    </row>
    <row r="4124" spans="1:3" x14ac:dyDescent="0.45">
      <c r="A4124"/>
      <c r="B4124"/>
      <c r="C4124"/>
    </row>
    <row r="4125" spans="1:3" x14ac:dyDescent="0.45">
      <c r="A4125"/>
      <c r="B4125"/>
      <c r="C4125"/>
    </row>
    <row r="4126" spans="1:3" x14ac:dyDescent="0.45">
      <c r="A4126"/>
      <c r="B4126"/>
      <c r="C4126"/>
    </row>
    <row r="4127" spans="1:3" x14ac:dyDescent="0.45">
      <c r="A4127"/>
      <c r="B4127"/>
      <c r="C4127"/>
    </row>
    <row r="4128" spans="1:3" x14ac:dyDescent="0.45">
      <c r="A4128"/>
      <c r="B4128"/>
      <c r="C4128"/>
    </row>
    <row r="4129" spans="1:3" x14ac:dyDescent="0.45">
      <c r="A4129"/>
      <c r="B4129"/>
      <c r="C4129"/>
    </row>
    <row r="4130" spans="1:3" x14ac:dyDescent="0.45">
      <c r="A4130"/>
      <c r="B4130"/>
      <c r="C4130"/>
    </row>
    <row r="4131" spans="1:3" x14ac:dyDescent="0.45">
      <c r="A4131"/>
      <c r="B4131"/>
      <c r="C4131"/>
    </row>
    <row r="4132" spans="1:3" x14ac:dyDescent="0.45">
      <c r="A4132"/>
      <c r="B4132"/>
      <c r="C4132"/>
    </row>
    <row r="4133" spans="1:3" x14ac:dyDescent="0.45">
      <c r="A4133"/>
      <c r="B4133"/>
      <c r="C4133"/>
    </row>
    <row r="4134" spans="1:3" x14ac:dyDescent="0.45">
      <c r="A4134"/>
      <c r="B4134"/>
      <c r="C4134"/>
    </row>
    <row r="4135" spans="1:3" x14ac:dyDescent="0.45">
      <c r="A4135"/>
      <c r="B4135"/>
      <c r="C4135"/>
    </row>
    <row r="4136" spans="1:3" x14ac:dyDescent="0.45">
      <c r="A4136"/>
      <c r="B4136"/>
      <c r="C4136"/>
    </row>
    <row r="4137" spans="1:3" x14ac:dyDescent="0.45">
      <c r="A4137"/>
      <c r="B4137"/>
      <c r="C4137"/>
    </row>
    <row r="4138" spans="1:3" x14ac:dyDescent="0.45">
      <c r="A4138"/>
      <c r="B4138"/>
      <c r="C4138"/>
    </row>
    <row r="4139" spans="1:3" x14ac:dyDescent="0.45">
      <c r="A4139"/>
      <c r="B4139"/>
      <c r="C4139"/>
    </row>
    <row r="4140" spans="1:3" x14ac:dyDescent="0.45">
      <c r="A4140"/>
      <c r="B4140"/>
      <c r="C4140"/>
    </row>
    <row r="4141" spans="1:3" x14ac:dyDescent="0.45">
      <c r="A4141"/>
      <c r="B4141"/>
      <c r="C4141"/>
    </row>
    <row r="4142" spans="1:3" x14ac:dyDescent="0.45">
      <c r="A4142"/>
      <c r="B4142"/>
      <c r="C4142"/>
    </row>
    <row r="4143" spans="1:3" x14ac:dyDescent="0.45">
      <c r="A4143"/>
      <c r="B4143"/>
      <c r="C4143"/>
    </row>
    <row r="4144" spans="1:3" x14ac:dyDescent="0.45">
      <c r="A4144"/>
      <c r="B4144"/>
      <c r="C4144"/>
    </row>
    <row r="4145" spans="1:3" x14ac:dyDescent="0.45">
      <c r="A4145"/>
      <c r="B4145"/>
      <c r="C4145"/>
    </row>
    <row r="4146" spans="1:3" x14ac:dyDescent="0.45">
      <c r="A4146"/>
      <c r="B4146"/>
      <c r="C4146"/>
    </row>
    <row r="4147" spans="1:3" x14ac:dyDescent="0.45">
      <c r="A4147"/>
      <c r="B4147"/>
      <c r="C4147"/>
    </row>
    <row r="4148" spans="1:3" x14ac:dyDescent="0.45">
      <c r="A4148"/>
      <c r="B4148"/>
      <c r="C4148"/>
    </row>
    <row r="4149" spans="1:3" x14ac:dyDescent="0.45">
      <c r="A4149"/>
      <c r="B4149"/>
      <c r="C4149"/>
    </row>
    <row r="4150" spans="1:3" x14ac:dyDescent="0.45">
      <c r="A4150"/>
      <c r="B4150"/>
      <c r="C4150"/>
    </row>
    <row r="4151" spans="1:3" x14ac:dyDescent="0.45">
      <c r="A4151"/>
      <c r="B4151"/>
      <c r="C4151"/>
    </row>
    <row r="4152" spans="1:3" x14ac:dyDescent="0.45">
      <c r="A4152"/>
      <c r="B4152"/>
      <c r="C4152"/>
    </row>
    <row r="4153" spans="1:3" x14ac:dyDescent="0.45">
      <c r="A4153"/>
      <c r="B4153"/>
      <c r="C4153"/>
    </row>
    <row r="4154" spans="1:3" x14ac:dyDescent="0.45">
      <c r="A4154"/>
      <c r="B4154"/>
      <c r="C4154"/>
    </row>
    <row r="4155" spans="1:3" x14ac:dyDescent="0.45">
      <c r="A4155"/>
      <c r="B4155"/>
      <c r="C4155"/>
    </row>
    <row r="4156" spans="1:3" x14ac:dyDescent="0.45">
      <c r="A4156"/>
      <c r="B4156"/>
      <c r="C4156"/>
    </row>
    <row r="4157" spans="1:3" x14ac:dyDescent="0.45">
      <c r="A4157"/>
      <c r="B4157"/>
      <c r="C4157"/>
    </row>
    <row r="4158" spans="1:3" x14ac:dyDescent="0.45">
      <c r="A4158"/>
      <c r="B4158"/>
      <c r="C4158"/>
    </row>
    <row r="4159" spans="1:3" x14ac:dyDescent="0.45">
      <c r="A4159"/>
      <c r="B4159"/>
      <c r="C4159"/>
    </row>
    <row r="4160" spans="1:3" x14ac:dyDescent="0.45">
      <c r="A4160"/>
      <c r="B4160"/>
      <c r="C4160"/>
    </row>
    <row r="4161" spans="1:3" x14ac:dyDescent="0.45">
      <c r="A4161"/>
      <c r="B4161"/>
      <c r="C4161"/>
    </row>
    <row r="4162" spans="1:3" x14ac:dyDescent="0.45">
      <c r="A4162"/>
      <c r="B4162"/>
      <c r="C4162"/>
    </row>
    <row r="4163" spans="1:3" x14ac:dyDescent="0.45">
      <c r="A4163"/>
      <c r="B4163"/>
      <c r="C4163"/>
    </row>
    <row r="4164" spans="1:3" x14ac:dyDescent="0.45">
      <c r="A4164"/>
      <c r="B4164"/>
      <c r="C4164"/>
    </row>
    <row r="4165" spans="1:3" x14ac:dyDescent="0.45">
      <c r="A4165"/>
      <c r="B4165"/>
      <c r="C4165"/>
    </row>
    <row r="4166" spans="1:3" x14ac:dyDescent="0.45">
      <c r="A4166"/>
      <c r="B4166"/>
      <c r="C4166"/>
    </row>
    <row r="4167" spans="1:3" x14ac:dyDescent="0.45">
      <c r="A4167"/>
      <c r="B4167"/>
      <c r="C4167"/>
    </row>
    <row r="4168" spans="1:3" x14ac:dyDescent="0.45">
      <c r="A4168"/>
      <c r="B4168"/>
      <c r="C4168"/>
    </row>
    <row r="4169" spans="1:3" x14ac:dyDescent="0.45">
      <c r="A4169"/>
      <c r="B4169"/>
      <c r="C4169"/>
    </row>
    <row r="4170" spans="1:3" x14ac:dyDescent="0.45">
      <c r="A4170"/>
      <c r="B4170"/>
      <c r="C4170"/>
    </row>
    <row r="4171" spans="1:3" x14ac:dyDescent="0.45">
      <c r="A4171"/>
      <c r="B4171"/>
      <c r="C4171"/>
    </row>
    <row r="4172" spans="1:3" x14ac:dyDescent="0.45">
      <c r="A4172"/>
      <c r="B4172"/>
      <c r="C4172"/>
    </row>
    <row r="4173" spans="1:3" x14ac:dyDescent="0.45">
      <c r="A4173"/>
      <c r="B4173"/>
      <c r="C4173"/>
    </row>
    <row r="4174" spans="1:3" x14ac:dyDescent="0.45">
      <c r="A4174"/>
      <c r="B4174"/>
      <c r="C4174"/>
    </row>
    <row r="4175" spans="1:3" x14ac:dyDescent="0.45">
      <c r="A4175"/>
      <c r="B4175"/>
      <c r="C4175"/>
    </row>
    <row r="4176" spans="1:3" x14ac:dyDescent="0.45">
      <c r="A4176"/>
      <c r="B4176"/>
      <c r="C4176"/>
    </row>
    <row r="4177" spans="1:3" x14ac:dyDescent="0.45">
      <c r="A4177"/>
      <c r="B4177"/>
      <c r="C4177"/>
    </row>
    <row r="4178" spans="1:3" x14ac:dyDescent="0.45">
      <c r="A4178"/>
      <c r="B4178"/>
      <c r="C4178"/>
    </row>
    <row r="4179" spans="1:3" x14ac:dyDescent="0.45">
      <c r="A4179"/>
      <c r="B4179"/>
      <c r="C4179"/>
    </row>
    <row r="4180" spans="1:3" x14ac:dyDescent="0.45">
      <c r="A4180"/>
      <c r="B4180"/>
      <c r="C4180"/>
    </row>
    <row r="4181" spans="1:3" x14ac:dyDescent="0.45">
      <c r="A4181"/>
      <c r="B4181"/>
      <c r="C4181"/>
    </row>
    <row r="4182" spans="1:3" x14ac:dyDescent="0.45">
      <c r="A4182"/>
      <c r="B4182"/>
      <c r="C4182"/>
    </row>
    <row r="4183" spans="1:3" x14ac:dyDescent="0.45">
      <c r="A4183"/>
      <c r="B4183"/>
      <c r="C4183"/>
    </row>
    <row r="4184" spans="1:3" x14ac:dyDescent="0.45">
      <c r="A4184"/>
      <c r="B4184"/>
      <c r="C4184"/>
    </row>
    <row r="4185" spans="1:3" x14ac:dyDescent="0.45">
      <c r="A4185"/>
      <c r="B4185"/>
      <c r="C4185"/>
    </row>
    <row r="4186" spans="1:3" x14ac:dyDescent="0.45">
      <c r="A4186"/>
      <c r="B4186"/>
      <c r="C4186"/>
    </row>
    <row r="4187" spans="1:3" x14ac:dyDescent="0.45">
      <c r="A4187"/>
      <c r="B4187"/>
      <c r="C4187"/>
    </row>
    <row r="4188" spans="1:3" x14ac:dyDescent="0.45">
      <c r="A4188"/>
      <c r="B4188"/>
      <c r="C4188"/>
    </row>
    <row r="4189" spans="1:3" x14ac:dyDescent="0.45">
      <c r="A4189"/>
      <c r="B4189"/>
      <c r="C4189"/>
    </row>
    <row r="4190" spans="1:3" x14ac:dyDescent="0.45">
      <c r="A4190"/>
      <c r="B4190"/>
      <c r="C4190"/>
    </row>
    <row r="4191" spans="1:3" x14ac:dyDescent="0.45">
      <c r="A4191"/>
      <c r="B4191"/>
      <c r="C4191"/>
    </row>
    <row r="4192" spans="1:3" x14ac:dyDescent="0.45">
      <c r="A4192"/>
      <c r="B4192"/>
      <c r="C4192"/>
    </row>
    <row r="4193" spans="1:3" x14ac:dyDescent="0.45">
      <c r="A4193"/>
      <c r="B4193"/>
      <c r="C4193"/>
    </row>
    <row r="4194" spans="1:3" x14ac:dyDescent="0.45">
      <c r="A4194"/>
      <c r="B4194"/>
      <c r="C4194"/>
    </row>
    <row r="4195" spans="1:3" x14ac:dyDescent="0.45">
      <c r="A4195"/>
      <c r="B4195"/>
      <c r="C4195"/>
    </row>
    <row r="4196" spans="1:3" x14ac:dyDescent="0.45">
      <c r="A4196"/>
      <c r="B4196"/>
      <c r="C4196"/>
    </row>
    <row r="4197" spans="1:3" x14ac:dyDescent="0.45">
      <c r="A4197"/>
      <c r="B4197"/>
      <c r="C4197"/>
    </row>
    <row r="4198" spans="1:3" x14ac:dyDescent="0.45">
      <c r="A4198"/>
      <c r="B4198"/>
      <c r="C4198"/>
    </row>
    <row r="4199" spans="1:3" x14ac:dyDescent="0.45">
      <c r="A4199"/>
      <c r="B4199"/>
      <c r="C4199"/>
    </row>
    <row r="4200" spans="1:3" x14ac:dyDescent="0.45">
      <c r="A4200"/>
      <c r="B4200"/>
      <c r="C4200"/>
    </row>
    <row r="4201" spans="1:3" x14ac:dyDescent="0.45">
      <c r="A4201"/>
      <c r="B4201"/>
      <c r="C4201"/>
    </row>
    <row r="4202" spans="1:3" x14ac:dyDescent="0.45">
      <c r="A4202"/>
      <c r="B4202"/>
      <c r="C4202"/>
    </row>
    <row r="4203" spans="1:3" x14ac:dyDescent="0.45">
      <c r="A4203"/>
      <c r="B4203"/>
      <c r="C4203"/>
    </row>
    <row r="4204" spans="1:3" x14ac:dyDescent="0.45">
      <c r="A4204"/>
      <c r="B4204"/>
      <c r="C4204"/>
    </row>
    <row r="4205" spans="1:3" x14ac:dyDescent="0.45">
      <c r="A4205"/>
      <c r="B4205"/>
      <c r="C4205"/>
    </row>
    <row r="4206" spans="1:3" x14ac:dyDescent="0.45">
      <c r="A4206"/>
      <c r="B4206"/>
      <c r="C4206"/>
    </row>
    <row r="4207" spans="1:3" x14ac:dyDescent="0.45">
      <c r="A4207"/>
      <c r="B4207"/>
      <c r="C4207"/>
    </row>
    <row r="4208" spans="1:3" x14ac:dyDescent="0.45">
      <c r="A4208"/>
      <c r="B4208"/>
      <c r="C4208"/>
    </row>
    <row r="4209" spans="1:3" x14ac:dyDescent="0.45">
      <c r="A4209"/>
      <c r="B4209"/>
      <c r="C4209"/>
    </row>
    <row r="4210" spans="1:3" x14ac:dyDescent="0.45">
      <c r="A4210"/>
      <c r="B4210"/>
      <c r="C4210"/>
    </row>
    <row r="4211" spans="1:3" x14ac:dyDescent="0.45">
      <c r="A4211"/>
      <c r="B4211"/>
      <c r="C4211"/>
    </row>
    <row r="4212" spans="1:3" x14ac:dyDescent="0.45">
      <c r="A4212"/>
      <c r="B4212"/>
      <c r="C4212"/>
    </row>
    <row r="4213" spans="1:3" x14ac:dyDescent="0.45">
      <c r="A4213"/>
      <c r="B4213"/>
      <c r="C4213"/>
    </row>
    <row r="4214" spans="1:3" x14ac:dyDescent="0.45">
      <c r="A4214"/>
      <c r="B4214"/>
      <c r="C4214"/>
    </row>
    <row r="4215" spans="1:3" x14ac:dyDescent="0.45">
      <c r="A4215"/>
      <c r="B4215"/>
      <c r="C4215"/>
    </row>
    <row r="4216" spans="1:3" x14ac:dyDescent="0.45">
      <c r="A4216"/>
      <c r="B4216"/>
      <c r="C4216"/>
    </row>
    <row r="4217" spans="1:3" x14ac:dyDescent="0.45">
      <c r="A4217"/>
      <c r="B4217"/>
      <c r="C4217"/>
    </row>
    <row r="4218" spans="1:3" x14ac:dyDescent="0.45">
      <c r="A4218"/>
      <c r="B4218"/>
      <c r="C4218"/>
    </row>
    <row r="4219" spans="1:3" x14ac:dyDescent="0.45">
      <c r="A4219"/>
      <c r="B4219"/>
      <c r="C4219"/>
    </row>
    <row r="4220" spans="1:3" x14ac:dyDescent="0.45">
      <c r="A4220"/>
      <c r="B4220"/>
      <c r="C4220"/>
    </row>
    <row r="4221" spans="1:3" x14ac:dyDescent="0.45">
      <c r="A4221"/>
      <c r="B4221"/>
      <c r="C4221"/>
    </row>
    <row r="4222" spans="1:3" x14ac:dyDescent="0.45">
      <c r="A4222"/>
      <c r="B4222"/>
      <c r="C4222"/>
    </row>
    <row r="4223" spans="1:3" x14ac:dyDescent="0.45">
      <c r="A4223"/>
      <c r="B4223"/>
      <c r="C4223"/>
    </row>
    <row r="4224" spans="1:3" x14ac:dyDescent="0.45">
      <c r="A4224"/>
      <c r="B4224"/>
      <c r="C4224"/>
    </row>
    <row r="4225" spans="1:3" x14ac:dyDescent="0.45">
      <c r="A4225"/>
      <c r="B4225"/>
      <c r="C4225"/>
    </row>
    <row r="4226" spans="1:3" x14ac:dyDescent="0.45">
      <c r="A4226"/>
      <c r="B4226"/>
      <c r="C4226"/>
    </row>
    <row r="4227" spans="1:3" x14ac:dyDescent="0.45">
      <c r="A4227"/>
      <c r="B4227"/>
      <c r="C4227"/>
    </row>
    <row r="4228" spans="1:3" x14ac:dyDescent="0.45">
      <c r="A4228"/>
      <c r="B4228"/>
      <c r="C4228"/>
    </row>
    <row r="4229" spans="1:3" x14ac:dyDescent="0.45">
      <c r="A4229"/>
      <c r="B4229"/>
      <c r="C4229"/>
    </row>
    <row r="4230" spans="1:3" x14ac:dyDescent="0.45">
      <c r="A4230"/>
      <c r="B4230"/>
      <c r="C4230"/>
    </row>
    <row r="4231" spans="1:3" x14ac:dyDescent="0.45">
      <c r="A4231"/>
      <c r="B4231"/>
      <c r="C4231"/>
    </row>
    <row r="4232" spans="1:3" x14ac:dyDescent="0.45">
      <c r="A4232"/>
      <c r="B4232"/>
      <c r="C4232"/>
    </row>
    <row r="4233" spans="1:3" x14ac:dyDescent="0.45">
      <c r="A4233"/>
      <c r="B4233"/>
      <c r="C4233"/>
    </row>
    <row r="4234" spans="1:3" x14ac:dyDescent="0.45">
      <c r="A4234"/>
      <c r="B4234"/>
      <c r="C4234"/>
    </row>
    <row r="4235" spans="1:3" x14ac:dyDescent="0.45">
      <c r="A4235"/>
      <c r="B4235"/>
      <c r="C4235"/>
    </row>
    <row r="4236" spans="1:3" x14ac:dyDescent="0.45">
      <c r="A4236"/>
      <c r="B4236"/>
      <c r="C4236"/>
    </row>
    <row r="4237" spans="1:3" x14ac:dyDescent="0.45">
      <c r="A4237"/>
      <c r="B4237"/>
      <c r="C4237"/>
    </row>
    <row r="4238" spans="1:3" x14ac:dyDescent="0.45">
      <c r="A4238"/>
      <c r="B4238"/>
      <c r="C4238"/>
    </row>
    <row r="4239" spans="1:3" x14ac:dyDescent="0.45">
      <c r="A4239"/>
      <c r="B4239"/>
      <c r="C4239"/>
    </row>
    <row r="4240" spans="1:3" x14ac:dyDescent="0.45">
      <c r="A4240"/>
      <c r="B4240"/>
      <c r="C4240"/>
    </row>
    <row r="4241" spans="1:3" x14ac:dyDescent="0.45">
      <c r="A4241"/>
      <c r="B4241"/>
      <c r="C4241"/>
    </row>
    <row r="4242" spans="1:3" x14ac:dyDescent="0.45">
      <c r="A4242"/>
      <c r="B4242"/>
      <c r="C4242"/>
    </row>
    <row r="4243" spans="1:3" x14ac:dyDescent="0.45">
      <c r="A4243"/>
      <c r="B4243"/>
      <c r="C4243"/>
    </row>
    <row r="4244" spans="1:3" x14ac:dyDescent="0.45">
      <c r="A4244"/>
      <c r="B4244"/>
      <c r="C4244"/>
    </row>
    <row r="4245" spans="1:3" x14ac:dyDescent="0.45">
      <c r="A4245"/>
      <c r="B4245"/>
      <c r="C4245"/>
    </row>
    <row r="4246" spans="1:3" x14ac:dyDescent="0.45">
      <c r="A4246"/>
      <c r="B4246"/>
      <c r="C4246"/>
    </row>
    <row r="4247" spans="1:3" x14ac:dyDescent="0.45">
      <c r="A4247"/>
      <c r="B4247"/>
      <c r="C4247"/>
    </row>
    <row r="4248" spans="1:3" x14ac:dyDescent="0.45">
      <c r="A4248"/>
      <c r="B4248"/>
      <c r="C4248"/>
    </row>
    <row r="4249" spans="1:3" x14ac:dyDescent="0.45">
      <c r="A4249"/>
      <c r="B4249"/>
      <c r="C4249"/>
    </row>
    <row r="4250" spans="1:3" x14ac:dyDescent="0.45">
      <c r="A4250"/>
      <c r="B4250"/>
      <c r="C4250"/>
    </row>
    <row r="4251" spans="1:3" x14ac:dyDescent="0.45">
      <c r="A4251"/>
      <c r="B4251"/>
      <c r="C4251"/>
    </row>
    <row r="4252" spans="1:3" x14ac:dyDescent="0.45">
      <c r="A4252"/>
      <c r="B4252"/>
      <c r="C4252"/>
    </row>
    <row r="4253" spans="1:3" x14ac:dyDescent="0.45">
      <c r="A4253"/>
      <c r="B4253"/>
      <c r="C4253"/>
    </row>
    <row r="4254" spans="1:3" x14ac:dyDescent="0.45">
      <c r="A4254"/>
      <c r="B4254"/>
      <c r="C4254"/>
    </row>
    <row r="4255" spans="1:3" x14ac:dyDescent="0.45">
      <c r="A4255"/>
      <c r="B4255"/>
      <c r="C4255"/>
    </row>
    <row r="4256" spans="1:3" x14ac:dyDescent="0.45">
      <c r="A4256"/>
      <c r="B4256"/>
      <c r="C4256"/>
    </row>
    <row r="4257" spans="1:3" x14ac:dyDescent="0.45">
      <c r="A4257"/>
      <c r="B4257"/>
      <c r="C4257"/>
    </row>
    <row r="4258" spans="1:3" x14ac:dyDescent="0.45">
      <c r="A4258"/>
      <c r="B4258"/>
      <c r="C4258"/>
    </row>
    <row r="4259" spans="1:3" x14ac:dyDescent="0.45">
      <c r="A4259"/>
      <c r="B4259"/>
      <c r="C4259"/>
    </row>
    <row r="4260" spans="1:3" x14ac:dyDescent="0.45">
      <c r="A4260"/>
      <c r="B4260"/>
      <c r="C4260"/>
    </row>
    <row r="4261" spans="1:3" x14ac:dyDescent="0.45">
      <c r="A4261"/>
      <c r="B4261"/>
      <c r="C4261"/>
    </row>
    <row r="4262" spans="1:3" x14ac:dyDescent="0.45">
      <c r="A4262"/>
      <c r="B4262"/>
      <c r="C4262"/>
    </row>
    <row r="4263" spans="1:3" x14ac:dyDescent="0.45">
      <c r="A4263"/>
      <c r="B4263"/>
      <c r="C4263"/>
    </row>
    <row r="4264" spans="1:3" x14ac:dyDescent="0.45">
      <c r="A4264"/>
      <c r="B4264"/>
      <c r="C4264"/>
    </row>
    <row r="4265" spans="1:3" x14ac:dyDescent="0.45">
      <c r="A4265"/>
      <c r="B4265"/>
      <c r="C4265"/>
    </row>
    <row r="4266" spans="1:3" x14ac:dyDescent="0.45">
      <c r="A4266"/>
      <c r="B4266"/>
      <c r="C4266"/>
    </row>
    <row r="4267" spans="1:3" x14ac:dyDescent="0.45">
      <c r="A4267"/>
      <c r="B4267"/>
      <c r="C4267"/>
    </row>
    <row r="4268" spans="1:3" x14ac:dyDescent="0.45">
      <c r="A4268"/>
      <c r="B4268"/>
      <c r="C4268"/>
    </row>
    <row r="4269" spans="1:3" x14ac:dyDescent="0.45">
      <c r="A4269"/>
      <c r="B4269"/>
      <c r="C4269"/>
    </row>
    <row r="4270" spans="1:3" x14ac:dyDescent="0.45">
      <c r="A4270"/>
      <c r="B4270"/>
      <c r="C4270"/>
    </row>
    <row r="4271" spans="1:3" x14ac:dyDescent="0.45">
      <c r="A4271"/>
      <c r="B4271"/>
      <c r="C4271"/>
    </row>
    <row r="4272" spans="1:3" x14ac:dyDescent="0.45">
      <c r="A4272"/>
      <c r="B4272"/>
      <c r="C4272"/>
    </row>
    <row r="4273" spans="1:3" x14ac:dyDescent="0.45">
      <c r="A4273"/>
      <c r="B4273"/>
      <c r="C4273"/>
    </row>
    <row r="4274" spans="1:3" x14ac:dyDescent="0.45">
      <c r="A4274"/>
      <c r="B4274"/>
      <c r="C4274"/>
    </row>
    <row r="4275" spans="1:3" x14ac:dyDescent="0.45">
      <c r="A4275"/>
      <c r="B4275"/>
      <c r="C4275"/>
    </row>
    <row r="4276" spans="1:3" x14ac:dyDescent="0.45">
      <c r="A4276"/>
      <c r="B4276"/>
      <c r="C4276"/>
    </row>
    <row r="4277" spans="1:3" x14ac:dyDescent="0.45">
      <c r="A4277"/>
      <c r="B4277"/>
      <c r="C4277"/>
    </row>
    <row r="4278" spans="1:3" x14ac:dyDescent="0.45">
      <c r="A4278"/>
      <c r="B4278"/>
      <c r="C4278"/>
    </row>
    <row r="4279" spans="1:3" x14ac:dyDescent="0.45">
      <c r="A4279"/>
      <c r="B4279"/>
      <c r="C4279"/>
    </row>
    <row r="4280" spans="1:3" x14ac:dyDescent="0.45">
      <c r="A4280"/>
      <c r="B4280"/>
      <c r="C4280"/>
    </row>
    <row r="4281" spans="1:3" x14ac:dyDescent="0.45">
      <c r="A4281"/>
      <c r="B4281"/>
      <c r="C4281"/>
    </row>
    <row r="4282" spans="1:3" x14ac:dyDescent="0.45">
      <c r="A4282"/>
      <c r="B4282"/>
      <c r="C4282"/>
    </row>
    <row r="4283" spans="1:3" x14ac:dyDescent="0.45">
      <c r="A4283"/>
      <c r="B4283"/>
      <c r="C4283"/>
    </row>
    <row r="4284" spans="1:3" x14ac:dyDescent="0.45">
      <c r="A4284"/>
      <c r="B4284"/>
      <c r="C4284"/>
    </row>
    <row r="4285" spans="1:3" x14ac:dyDescent="0.45">
      <c r="A4285"/>
      <c r="B4285"/>
      <c r="C4285"/>
    </row>
    <row r="4286" spans="1:3" x14ac:dyDescent="0.45">
      <c r="A4286"/>
      <c r="B4286"/>
      <c r="C4286"/>
    </row>
    <row r="4287" spans="1:3" x14ac:dyDescent="0.45">
      <c r="A4287"/>
      <c r="B4287"/>
      <c r="C4287"/>
    </row>
    <row r="4288" spans="1:3" x14ac:dyDescent="0.45">
      <c r="A4288"/>
      <c r="B4288"/>
      <c r="C4288"/>
    </row>
    <row r="4289" spans="1:3" x14ac:dyDescent="0.45">
      <c r="A4289"/>
      <c r="B4289"/>
      <c r="C4289"/>
    </row>
    <row r="4290" spans="1:3" x14ac:dyDescent="0.45">
      <c r="A4290"/>
      <c r="B4290"/>
      <c r="C4290"/>
    </row>
    <row r="4291" spans="1:3" x14ac:dyDescent="0.45">
      <c r="A4291"/>
      <c r="B4291"/>
      <c r="C4291"/>
    </row>
    <row r="4292" spans="1:3" x14ac:dyDescent="0.45">
      <c r="A4292"/>
      <c r="B4292"/>
      <c r="C4292"/>
    </row>
    <row r="4293" spans="1:3" x14ac:dyDescent="0.45">
      <c r="A4293"/>
      <c r="B4293"/>
      <c r="C4293"/>
    </row>
    <row r="4294" spans="1:3" x14ac:dyDescent="0.45">
      <c r="A4294"/>
      <c r="B4294"/>
      <c r="C4294"/>
    </row>
    <row r="4295" spans="1:3" x14ac:dyDescent="0.45">
      <c r="A4295"/>
      <c r="B4295"/>
      <c r="C4295"/>
    </row>
    <row r="4296" spans="1:3" x14ac:dyDescent="0.45">
      <c r="A4296"/>
      <c r="B4296"/>
      <c r="C4296"/>
    </row>
    <row r="4297" spans="1:3" x14ac:dyDescent="0.45">
      <c r="A4297"/>
      <c r="B4297"/>
      <c r="C4297"/>
    </row>
    <row r="4298" spans="1:3" x14ac:dyDescent="0.45">
      <c r="A4298"/>
      <c r="B4298"/>
      <c r="C4298"/>
    </row>
    <row r="4299" spans="1:3" x14ac:dyDescent="0.45">
      <c r="A4299"/>
      <c r="B4299"/>
      <c r="C4299"/>
    </row>
    <row r="4300" spans="1:3" x14ac:dyDescent="0.45">
      <c r="A4300"/>
      <c r="B4300"/>
      <c r="C4300"/>
    </row>
    <row r="4301" spans="1:3" x14ac:dyDescent="0.45">
      <c r="A4301"/>
      <c r="B4301"/>
      <c r="C4301"/>
    </row>
    <row r="4302" spans="1:3" x14ac:dyDescent="0.45">
      <c r="A4302"/>
      <c r="B4302"/>
      <c r="C4302"/>
    </row>
    <row r="4303" spans="1:3" x14ac:dyDescent="0.45">
      <c r="A4303"/>
      <c r="B4303"/>
      <c r="C4303"/>
    </row>
    <row r="4304" spans="1:3" x14ac:dyDescent="0.45">
      <c r="A4304"/>
      <c r="B4304"/>
      <c r="C4304"/>
    </row>
    <row r="4305" spans="1:3" x14ac:dyDescent="0.45">
      <c r="A4305"/>
      <c r="B4305"/>
      <c r="C4305"/>
    </row>
    <row r="4306" spans="1:3" x14ac:dyDescent="0.45">
      <c r="A4306"/>
      <c r="B4306"/>
      <c r="C4306"/>
    </row>
    <row r="4307" spans="1:3" x14ac:dyDescent="0.45">
      <c r="A4307"/>
      <c r="B4307"/>
      <c r="C4307"/>
    </row>
    <row r="4308" spans="1:3" x14ac:dyDescent="0.45">
      <c r="A4308"/>
      <c r="B4308"/>
      <c r="C4308"/>
    </row>
    <row r="4309" spans="1:3" x14ac:dyDescent="0.45">
      <c r="A4309"/>
      <c r="B4309"/>
      <c r="C4309"/>
    </row>
    <row r="4310" spans="1:3" x14ac:dyDescent="0.45">
      <c r="A4310"/>
      <c r="B4310"/>
      <c r="C4310"/>
    </row>
    <row r="4311" spans="1:3" x14ac:dyDescent="0.45">
      <c r="A4311"/>
      <c r="B4311"/>
      <c r="C4311"/>
    </row>
    <row r="4312" spans="1:3" x14ac:dyDescent="0.45">
      <c r="A4312"/>
      <c r="B4312"/>
      <c r="C4312"/>
    </row>
    <row r="4313" spans="1:3" x14ac:dyDescent="0.45">
      <c r="A4313"/>
      <c r="B4313"/>
      <c r="C4313"/>
    </row>
    <row r="4314" spans="1:3" x14ac:dyDescent="0.45">
      <c r="A4314"/>
      <c r="B4314"/>
      <c r="C4314"/>
    </row>
    <row r="4315" spans="1:3" x14ac:dyDescent="0.45">
      <c r="A4315"/>
      <c r="B4315"/>
      <c r="C4315"/>
    </row>
    <row r="4316" spans="1:3" x14ac:dyDescent="0.45">
      <c r="A4316"/>
      <c r="B4316"/>
      <c r="C4316"/>
    </row>
    <row r="4317" spans="1:3" x14ac:dyDescent="0.45">
      <c r="A4317"/>
      <c r="B4317"/>
      <c r="C4317"/>
    </row>
    <row r="4318" spans="1:3" x14ac:dyDescent="0.45">
      <c r="A4318"/>
      <c r="B4318"/>
      <c r="C4318"/>
    </row>
    <row r="4319" spans="1:3" x14ac:dyDescent="0.45">
      <c r="A4319"/>
      <c r="B4319"/>
      <c r="C4319"/>
    </row>
    <row r="4320" spans="1:3" x14ac:dyDescent="0.45">
      <c r="A4320"/>
      <c r="B4320"/>
      <c r="C4320"/>
    </row>
    <row r="4321" spans="1:3" x14ac:dyDescent="0.45">
      <c r="A4321"/>
      <c r="B4321"/>
      <c r="C4321"/>
    </row>
    <row r="4322" spans="1:3" x14ac:dyDescent="0.45">
      <c r="A4322"/>
      <c r="B4322"/>
      <c r="C4322"/>
    </row>
    <row r="4323" spans="1:3" x14ac:dyDescent="0.45">
      <c r="A4323"/>
      <c r="B4323"/>
      <c r="C4323"/>
    </row>
    <row r="4324" spans="1:3" x14ac:dyDescent="0.45">
      <c r="A4324"/>
      <c r="B4324"/>
      <c r="C4324"/>
    </row>
    <row r="4325" spans="1:3" x14ac:dyDescent="0.45">
      <c r="A4325"/>
      <c r="B4325"/>
      <c r="C4325"/>
    </row>
    <row r="4326" spans="1:3" x14ac:dyDescent="0.45">
      <c r="A4326"/>
      <c r="B4326"/>
      <c r="C4326"/>
    </row>
    <row r="4327" spans="1:3" x14ac:dyDescent="0.45">
      <c r="A4327"/>
      <c r="B4327"/>
      <c r="C4327"/>
    </row>
    <row r="4328" spans="1:3" x14ac:dyDescent="0.45">
      <c r="A4328"/>
      <c r="B4328"/>
      <c r="C4328"/>
    </row>
    <row r="4329" spans="1:3" x14ac:dyDescent="0.45">
      <c r="A4329"/>
      <c r="B4329"/>
      <c r="C4329"/>
    </row>
    <row r="4330" spans="1:3" x14ac:dyDescent="0.45">
      <c r="A4330"/>
      <c r="B4330"/>
      <c r="C4330"/>
    </row>
    <row r="4331" spans="1:3" x14ac:dyDescent="0.45">
      <c r="A4331"/>
      <c r="B4331"/>
      <c r="C4331"/>
    </row>
    <row r="4332" spans="1:3" x14ac:dyDescent="0.45">
      <c r="A4332"/>
      <c r="B4332"/>
      <c r="C4332"/>
    </row>
    <row r="4333" spans="1:3" x14ac:dyDescent="0.45">
      <c r="A4333"/>
      <c r="B4333"/>
      <c r="C4333"/>
    </row>
    <row r="4334" spans="1:3" x14ac:dyDescent="0.45">
      <c r="A4334"/>
      <c r="B4334"/>
      <c r="C4334"/>
    </row>
    <row r="4335" spans="1:3" x14ac:dyDescent="0.45">
      <c r="A4335"/>
      <c r="B4335"/>
      <c r="C4335"/>
    </row>
    <row r="4336" spans="1:3" x14ac:dyDescent="0.45">
      <c r="A4336"/>
      <c r="B4336"/>
      <c r="C4336"/>
    </row>
    <row r="4337" spans="1:3" x14ac:dyDescent="0.45">
      <c r="A4337"/>
      <c r="B4337"/>
      <c r="C4337"/>
    </row>
    <row r="4338" spans="1:3" x14ac:dyDescent="0.45">
      <c r="A4338"/>
      <c r="B4338"/>
      <c r="C4338"/>
    </row>
    <row r="4339" spans="1:3" x14ac:dyDescent="0.45">
      <c r="A4339"/>
      <c r="B4339"/>
      <c r="C4339"/>
    </row>
    <row r="4340" spans="1:3" x14ac:dyDescent="0.45">
      <c r="A4340"/>
      <c r="B4340"/>
      <c r="C4340"/>
    </row>
    <row r="4341" spans="1:3" x14ac:dyDescent="0.45">
      <c r="A4341"/>
      <c r="B4341"/>
      <c r="C4341"/>
    </row>
    <row r="4342" spans="1:3" x14ac:dyDescent="0.45">
      <c r="A4342"/>
      <c r="B4342"/>
      <c r="C4342"/>
    </row>
    <row r="4343" spans="1:3" x14ac:dyDescent="0.45">
      <c r="A4343"/>
      <c r="B4343"/>
      <c r="C4343"/>
    </row>
    <row r="4344" spans="1:3" x14ac:dyDescent="0.45">
      <c r="A4344"/>
      <c r="B4344"/>
      <c r="C4344"/>
    </row>
    <row r="4345" spans="1:3" x14ac:dyDescent="0.45">
      <c r="A4345"/>
      <c r="B4345"/>
      <c r="C4345"/>
    </row>
    <row r="4346" spans="1:3" x14ac:dyDescent="0.45">
      <c r="A4346"/>
      <c r="B4346"/>
      <c r="C4346"/>
    </row>
    <row r="4347" spans="1:3" x14ac:dyDescent="0.45">
      <c r="A4347"/>
      <c r="B4347"/>
      <c r="C4347"/>
    </row>
    <row r="4348" spans="1:3" x14ac:dyDescent="0.45">
      <c r="A4348"/>
      <c r="B4348"/>
      <c r="C4348"/>
    </row>
    <row r="4349" spans="1:3" x14ac:dyDescent="0.45">
      <c r="A4349"/>
      <c r="B4349"/>
      <c r="C4349"/>
    </row>
    <row r="4350" spans="1:3" x14ac:dyDescent="0.45">
      <c r="A4350"/>
      <c r="B4350"/>
      <c r="C4350"/>
    </row>
    <row r="4351" spans="1:3" x14ac:dyDescent="0.45">
      <c r="A4351"/>
      <c r="B4351"/>
      <c r="C4351"/>
    </row>
    <row r="4352" spans="1:3" x14ac:dyDescent="0.45">
      <c r="A4352"/>
      <c r="B4352"/>
      <c r="C4352"/>
    </row>
    <row r="4353" spans="1:3" x14ac:dyDescent="0.45">
      <c r="A4353"/>
      <c r="B4353"/>
      <c r="C4353"/>
    </row>
    <row r="4354" spans="1:3" x14ac:dyDescent="0.45">
      <c r="A4354"/>
      <c r="B4354"/>
      <c r="C4354"/>
    </row>
    <row r="4355" spans="1:3" x14ac:dyDescent="0.45">
      <c r="A4355"/>
      <c r="B4355"/>
      <c r="C4355"/>
    </row>
    <row r="4356" spans="1:3" x14ac:dyDescent="0.45">
      <c r="A4356"/>
      <c r="B4356"/>
      <c r="C4356"/>
    </row>
    <row r="4357" spans="1:3" x14ac:dyDescent="0.45">
      <c r="A4357"/>
      <c r="B4357"/>
      <c r="C4357"/>
    </row>
    <row r="4358" spans="1:3" x14ac:dyDescent="0.45">
      <c r="A4358"/>
      <c r="B4358"/>
      <c r="C4358"/>
    </row>
    <row r="4359" spans="1:3" x14ac:dyDescent="0.45">
      <c r="A4359"/>
      <c r="B4359"/>
      <c r="C4359"/>
    </row>
    <row r="4360" spans="1:3" x14ac:dyDescent="0.45">
      <c r="A4360"/>
      <c r="B4360"/>
      <c r="C4360"/>
    </row>
    <row r="4361" spans="1:3" x14ac:dyDescent="0.45">
      <c r="A4361"/>
      <c r="B4361"/>
      <c r="C4361"/>
    </row>
    <row r="4362" spans="1:3" x14ac:dyDescent="0.45">
      <c r="A4362"/>
      <c r="B4362"/>
      <c r="C4362"/>
    </row>
    <row r="4363" spans="1:3" x14ac:dyDescent="0.45">
      <c r="A4363"/>
      <c r="B4363"/>
      <c r="C4363"/>
    </row>
    <row r="4364" spans="1:3" x14ac:dyDescent="0.45">
      <c r="A4364"/>
      <c r="B4364"/>
      <c r="C4364"/>
    </row>
    <row r="4365" spans="1:3" x14ac:dyDescent="0.45">
      <c r="A4365"/>
      <c r="B4365"/>
      <c r="C4365"/>
    </row>
    <row r="4366" spans="1:3" x14ac:dyDescent="0.45">
      <c r="A4366"/>
      <c r="B4366"/>
      <c r="C4366"/>
    </row>
    <row r="4367" spans="1:3" x14ac:dyDescent="0.45">
      <c r="A4367"/>
      <c r="B4367"/>
      <c r="C4367"/>
    </row>
    <row r="4368" spans="1:3" x14ac:dyDescent="0.45">
      <c r="A4368"/>
      <c r="B4368"/>
      <c r="C4368"/>
    </row>
    <row r="4369" spans="1:3" x14ac:dyDescent="0.45">
      <c r="A4369"/>
      <c r="B4369"/>
      <c r="C4369"/>
    </row>
    <row r="4370" spans="1:3" x14ac:dyDescent="0.45">
      <c r="A4370"/>
      <c r="B4370"/>
      <c r="C4370"/>
    </row>
    <row r="4371" spans="1:3" x14ac:dyDescent="0.45">
      <c r="A4371"/>
      <c r="B4371"/>
      <c r="C4371"/>
    </row>
    <row r="4372" spans="1:3" x14ac:dyDescent="0.45">
      <c r="A4372"/>
      <c r="B4372"/>
      <c r="C4372"/>
    </row>
    <row r="4373" spans="1:3" x14ac:dyDescent="0.45">
      <c r="A4373"/>
      <c r="B4373"/>
      <c r="C4373"/>
    </row>
    <row r="4374" spans="1:3" x14ac:dyDescent="0.45">
      <c r="A4374"/>
      <c r="B4374"/>
      <c r="C4374"/>
    </row>
    <row r="4375" spans="1:3" x14ac:dyDescent="0.45">
      <c r="A4375"/>
      <c r="B4375"/>
      <c r="C4375"/>
    </row>
    <row r="4376" spans="1:3" x14ac:dyDescent="0.45">
      <c r="A4376"/>
      <c r="B4376"/>
      <c r="C4376"/>
    </row>
    <row r="4377" spans="1:3" x14ac:dyDescent="0.45">
      <c r="A4377"/>
      <c r="B4377"/>
      <c r="C4377"/>
    </row>
    <row r="4378" spans="1:3" x14ac:dyDescent="0.45">
      <c r="A4378"/>
      <c r="B4378"/>
      <c r="C4378"/>
    </row>
    <row r="4379" spans="1:3" x14ac:dyDescent="0.45">
      <c r="A4379"/>
      <c r="B4379"/>
      <c r="C4379"/>
    </row>
    <row r="4380" spans="1:3" x14ac:dyDescent="0.45">
      <c r="A4380"/>
      <c r="B4380"/>
      <c r="C4380"/>
    </row>
    <row r="4381" spans="1:3" x14ac:dyDescent="0.45">
      <c r="A4381"/>
      <c r="B4381"/>
      <c r="C4381"/>
    </row>
    <row r="4382" spans="1:3" x14ac:dyDescent="0.45">
      <c r="A4382"/>
      <c r="B4382"/>
      <c r="C4382"/>
    </row>
    <row r="4383" spans="1:3" x14ac:dyDescent="0.45">
      <c r="A4383"/>
      <c r="B4383"/>
      <c r="C4383"/>
    </row>
    <row r="4384" spans="1:3" x14ac:dyDescent="0.45">
      <c r="A4384"/>
      <c r="B4384"/>
      <c r="C4384"/>
    </row>
    <row r="4385" spans="1:3" x14ac:dyDescent="0.45">
      <c r="A4385"/>
      <c r="B4385"/>
      <c r="C4385"/>
    </row>
    <row r="4386" spans="1:3" x14ac:dyDescent="0.45">
      <c r="A4386"/>
      <c r="B4386"/>
      <c r="C4386"/>
    </row>
    <row r="4387" spans="1:3" x14ac:dyDescent="0.45">
      <c r="A4387"/>
      <c r="B4387"/>
      <c r="C4387"/>
    </row>
    <row r="4388" spans="1:3" x14ac:dyDescent="0.45">
      <c r="A4388"/>
      <c r="B4388"/>
      <c r="C4388"/>
    </row>
    <row r="4389" spans="1:3" x14ac:dyDescent="0.45">
      <c r="A4389"/>
      <c r="B4389"/>
      <c r="C4389"/>
    </row>
    <row r="4390" spans="1:3" x14ac:dyDescent="0.45">
      <c r="A4390"/>
      <c r="B4390"/>
      <c r="C4390"/>
    </row>
    <row r="4391" spans="1:3" x14ac:dyDescent="0.45">
      <c r="A4391"/>
      <c r="B4391"/>
      <c r="C4391"/>
    </row>
    <row r="4392" spans="1:3" x14ac:dyDescent="0.45">
      <c r="A4392"/>
      <c r="B4392"/>
      <c r="C4392"/>
    </row>
    <row r="4393" spans="1:3" x14ac:dyDescent="0.45">
      <c r="A4393"/>
      <c r="B4393"/>
      <c r="C4393"/>
    </row>
    <row r="4394" spans="1:3" x14ac:dyDescent="0.45">
      <c r="A4394"/>
      <c r="B4394"/>
      <c r="C4394"/>
    </row>
    <row r="4395" spans="1:3" x14ac:dyDescent="0.45">
      <c r="A4395"/>
      <c r="B4395"/>
      <c r="C4395"/>
    </row>
    <row r="4396" spans="1:3" x14ac:dyDescent="0.45">
      <c r="A4396"/>
      <c r="B4396"/>
      <c r="C4396"/>
    </row>
    <row r="4397" spans="1:3" x14ac:dyDescent="0.45">
      <c r="A4397"/>
      <c r="B4397"/>
      <c r="C4397"/>
    </row>
    <row r="4398" spans="1:3" x14ac:dyDescent="0.45">
      <c r="A4398"/>
      <c r="B4398"/>
      <c r="C4398"/>
    </row>
    <row r="4399" spans="1:3" x14ac:dyDescent="0.45">
      <c r="A4399"/>
      <c r="B4399"/>
      <c r="C4399"/>
    </row>
    <row r="4400" spans="1:3" x14ac:dyDescent="0.45">
      <c r="A4400"/>
      <c r="B4400"/>
      <c r="C4400"/>
    </row>
    <row r="4401" spans="1:3" x14ac:dyDescent="0.45">
      <c r="A4401"/>
      <c r="B4401"/>
      <c r="C4401"/>
    </row>
    <row r="4402" spans="1:3" x14ac:dyDescent="0.45">
      <c r="A4402"/>
      <c r="B4402"/>
      <c r="C4402"/>
    </row>
    <row r="4403" spans="1:3" x14ac:dyDescent="0.45">
      <c r="A4403"/>
      <c r="B4403"/>
      <c r="C4403"/>
    </row>
    <row r="4404" spans="1:3" x14ac:dyDescent="0.45">
      <c r="A4404"/>
      <c r="B4404"/>
      <c r="C4404"/>
    </row>
    <row r="4405" spans="1:3" x14ac:dyDescent="0.45">
      <c r="A4405"/>
      <c r="B4405"/>
      <c r="C4405"/>
    </row>
    <row r="4406" spans="1:3" x14ac:dyDescent="0.45">
      <c r="A4406"/>
      <c r="B4406"/>
      <c r="C4406"/>
    </row>
    <row r="4407" spans="1:3" x14ac:dyDescent="0.45">
      <c r="A4407"/>
      <c r="B4407"/>
      <c r="C4407"/>
    </row>
    <row r="4408" spans="1:3" x14ac:dyDescent="0.45">
      <c r="A4408"/>
      <c r="B4408"/>
      <c r="C4408"/>
    </row>
    <row r="4409" spans="1:3" x14ac:dyDescent="0.45">
      <c r="A4409"/>
      <c r="B4409"/>
      <c r="C4409"/>
    </row>
    <row r="4410" spans="1:3" x14ac:dyDescent="0.45">
      <c r="A4410"/>
      <c r="B4410"/>
      <c r="C4410"/>
    </row>
    <row r="4411" spans="1:3" x14ac:dyDescent="0.45">
      <c r="A4411"/>
      <c r="B4411"/>
      <c r="C4411"/>
    </row>
    <row r="4412" spans="1:3" x14ac:dyDescent="0.45">
      <c r="A4412"/>
      <c r="B4412"/>
      <c r="C4412"/>
    </row>
    <row r="4413" spans="1:3" x14ac:dyDescent="0.45">
      <c r="A4413"/>
      <c r="B4413"/>
      <c r="C4413"/>
    </row>
    <row r="4414" spans="1:3" x14ac:dyDescent="0.45">
      <c r="A4414"/>
      <c r="B4414"/>
      <c r="C4414"/>
    </row>
    <row r="4415" spans="1:3" x14ac:dyDescent="0.45">
      <c r="A4415"/>
      <c r="B4415"/>
      <c r="C4415"/>
    </row>
    <row r="4416" spans="1:3" x14ac:dyDescent="0.45">
      <c r="A4416"/>
      <c r="B4416"/>
      <c r="C4416"/>
    </row>
    <row r="4417" spans="1:3" x14ac:dyDescent="0.45">
      <c r="A4417"/>
      <c r="B4417"/>
      <c r="C4417"/>
    </row>
    <row r="4418" spans="1:3" x14ac:dyDescent="0.45">
      <c r="A4418"/>
      <c r="B4418"/>
      <c r="C4418"/>
    </row>
    <row r="4419" spans="1:3" x14ac:dyDescent="0.45">
      <c r="A4419"/>
      <c r="B4419"/>
      <c r="C4419"/>
    </row>
    <row r="4420" spans="1:3" x14ac:dyDescent="0.45">
      <c r="A4420"/>
      <c r="B4420"/>
      <c r="C4420"/>
    </row>
    <row r="4421" spans="1:3" x14ac:dyDescent="0.45">
      <c r="A4421"/>
      <c r="B4421"/>
      <c r="C4421"/>
    </row>
    <row r="4422" spans="1:3" x14ac:dyDescent="0.45">
      <c r="A4422"/>
      <c r="B4422"/>
      <c r="C4422"/>
    </row>
    <row r="4423" spans="1:3" x14ac:dyDescent="0.45">
      <c r="A4423"/>
      <c r="B4423"/>
      <c r="C4423"/>
    </row>
    <row r="4424" spans="1:3" x14ac:dyDescent="0.45">
      <c r="A4424"/>
      <c r="B4424"/>
      <c r="C4424"/>
    </row>
    <row r="4425" spans="1:3" x14ac:dyDescent="0.45">
      <c r="A4425"/>
      <c r="B4425"/>
      <c r="C4425"/>
    </row>
    <row r="4426" spans="1:3" x14ac:dyDescent="0.45">
      <c r="A4426"/>
      <c r="B4426"/>
      <c r="C4426"/>
    </row>
    <row r="4427" spans="1:3" x14ac:dyDescent="0.45">
      <c r="A4427"/>
      <c r="B4427"/>
      <c r="C4427"/>
    </row>
    <row r="4428" spans="1:3" x14ac:dyDescent="0.45">
      <c r="A4428"/>
      <c r="B4428"/>
      <c r="C4428"/>
    </row>
    <row r="4429" spans="1:3" x14ac:dyDescent="0.45">
      <c r="A4429"/>
      <c r="B4429"/>
      <c r="C4429"/>
    </row>
    <row r="4430" spans="1:3" x14ac:dyDescent="0.45">
      <c r="A4430"/>
      <c r="B4430"/>
      <c r="C4430"/>
    </row>
    <row r="4431" spans="1:3" x14ac:dyDescent="0.45">
      <c r="A4431"/>
      <c r="B4431"/>
      <c r="C4431"/>
    </row>
    <row r="4432" spans="1:3" x14ac:dyDescent="0.45">
      <c r="A4432"/>
      <c r="B4432"/>
      <c r="C4432"/>
    </row>
    <row r="4433" spans="1:3" x14ac:dyDescent="0.45">
      <c r="A4433"/>
      <c r="B4433"/>
      <c r="C4433"/>
    </row>
    <row r="4434" spans="1:3" x14ac:dyDescent="0.45">
      <c r="A4434"/>
      <c r="B4434"/>
      <c r="C4434"/>
    </row>
    <row r="4435" spans="1:3" x14ac:dyDescent="0.45">
      <c r="A4435"/>
      <c r="B4435"/>
      <c r="C4435"/>
    </row>
    <row r="4436" spans="1:3" x14ac:dyDescent="0.45">
      <c r="A4436"/>
      <c r="B4436"/>
      <c r="C4436"/>
    </row>
    <row r="4437" spans="1:3" x14ac:dyDescent="0.45">
      <c r="A4437"/>
      <c r="B4437"/>
      <c r="C4437"/>
    </row>
    <row r="4438" spans="1:3" x14ac:dyDescent="0.45">
      <c r="A4438"/>
      <c r="B4438"/>
      <c r="C4438"/>
    </row>
    <row r="4439" spans="1:3" x14ac:dyDescent="0.45">
      <c r="A4439"/>
      <c r="B4439"/>
      <c r="C4439"/>
    </row>
    <row r="4440" spans="1:3" x14ac:dyDescent="0.45">
      <c r="A4440"/>
      <c r="B4440"/>
      <c r="C4440"/>
    </row>
    <row r="4441" spans="1:3" x14ac:dyDescent="0.45">
      <c r="A4441"/>
      <c r="B4441"/>
      <c r="C4441"/>
    </row>
    <row r="4442" spans="1:3" x14ac:dyDescent="0.45">
      <c r="A4442"/>
      <c r="B4442"/>
      <c r="C4442"/>
    </row>
    <row r="4443" spans="1:3" x14ac:dyDescent="0.45">
      <c r="A4443"/>
      <c r="B4443"/>
      <c r="C4443"/>
    </row>
    <row r="4444" spans="1:3" x14ac:dyDescent="0.45">
      <c r="A4444"/>
      <c r="B4444"/>
      <c r="C4444"/>
    </row>
    <row r="4445" spans="1:3" x14ac:dyDescent="0.45">
      <c r="A4445"/>
      <c r="B4445"/>
      <c r="C4445"/>
    </row>
    <row r="4446" spans="1:3" x14ac:dyDescent="0.45">
      <c r="A4446"/>
      <c r="B4446"/>
      <c r="C4446"/>
    </row>
    <row r="4447" spans="1:3" x14ac:dyDescent="0.45">
      <c r="A4447"/>
      <c r="B4447"/>
      <c r="C4447"/>
    </row>
    <row r="4448" spans="1:3" x14ac:dyDescent="0.45">
      <c r="A4448"/>
      <c r="B4448"/>
      <c r="C4448"/>
    </row>
    <row r="4449" spans="1:3" x14ac:dyDescent="0.45">
      <c r="A4449"/>
      <c r="B4449"/>
      <c r="C4449"/>
    </row>
    <row r="4450" spans="1:3" x14ac:dyDescent="0.45">
      <c r="A4450"/>
      <c r="B4450"/>
      <c r="C4450"/>
    </row>
    <row r="4451" spans="1:3" x14ac:dyDescent="0.45">
      <c r="A4451"/>
      <c r="B4451"/>
      <c r="C4451"/>
    </row>
    <row r="4452" spans="1:3" x14ac:dyDescent="0.45">
      <c r="A4452"/>
      <c r="B4452"/>
      <c r="C4452"/>
    </row>
    <row r="4453" spans="1:3" x14ac:dyDescent="0.45">
      <c r="A4453"/>
      <c r="B4453"/>
      <c r="C4453"/>
    </row>
    <row r="4454" spans="1:3" x14ac:dyDescent="0.45">
      <c r="A4454"/>
      <c r="B4454"/>
      <c r="C4454"/>
    </row>
    <row r="4455" spans="1:3" x14ac:dyDescent="0.45">
      <c r="A4455"/>
      <c r="B4455"/>
      <c r="C4455"/>
    </row>
    <row r="4456" spans="1:3" x14ac:dyDescent="0.45">
      <c r="A4456"/>
      <c r="B4456"/>
      <c r="C4456"/>
    </row>
    <row r="4457" spans="1:3" x14ac:dyDescent="0.45">
      <c r="A4457"/>
      <c r="B4457"/>
      <c r="C4457"/>
    </row>
    <row r="4458" spans="1:3" x14ac:dyDescent="0.45">
      <c r="A4458"/>
      <c r="B4458"/>
      <c r="C4458"/>
    </row>
    <row r="4459" spans="1:3" x14ac:dyDescent="0.45">
      <c r="A4459"/>
      <c r="B4459"/>
      <c r="C4459"/>
    </row>
    <row r="4460" spans="1:3" x14ac:dyDescent="0.45">
      <c r="A4460"/>
      <c r="B4460"/>
      <c r="C4460"/>
    </row>
    <row r="4461" spans="1:3" x14ac:dyDescent="0.45">
      <c r="A4461"/>
      <c r="B4461"/>
      <c r="C4461"/>
    </row>
    <row r="4462" spans="1:3" x14ac:dyDescent="0.45">
      <c r="A4462"/>
      <c r="B4462"/>
      <c r="C4462"/>
    </row>
    <row r="4463" spans="1:3" x14ac:dyDescent="0.45">
      <c r="A4463"/>
      <c r="B4463"/>
      <c r="C4463"/>
    </row>
    <row r="4464" spans="1:3" x14ac:dyDescent="0.45">
      <c r="A4464"/>
      <c r="B4464"/>
      <c r="C4464"/>
    </row>
    <row r="4465" spans="1:3" x14ac:dyDescent="0.45">
      <c r="A4465"/>
      <c r="B4465"/>
      <c r="C4465"/>
    </row>
    <row r="4466" spans="1:3" x14ac:dyDescent="0.45">
      <c r="A4466"/>
      <c r="B4466"/>
      <c r="C4466"/>
    </row>
    <row r="4467" spans="1:3" x14ac:dyDescent="0.45">
      <c r="A4467"/>
      <c r="B4467"/>
      <c r="C4467"/>
    </row>
    <row r="4468" spans="1:3" x14ac:dyDescent="0.45">
      <c r="A4468"/>
      <c r="B4468"/>
      <c r="C4468"/>
    </row>
    <row r="4469" spans="1:3" x14ac:dyDescent="0.45">
      <c r="A4469"/>
      <c r="B4469"/>
      <c r="C4469"/>
    </row>
    <row r="4470" spans="1:3" x14ac:dyDescent="0.45">
      <c r="A4470"/>
      <c r="B4470"/>
      <c r="C4470"/>
    </row>
    <row r="4471" spans="1:3" x14ac:dyDescent="0.45">
      <c r="A4471"/>
      <c r="B4471"/>
      <c r="C4471"/>
    </row>
    <row r="4472" spans="1:3" x14ac:dyDescent="0.45">
      <c r="A4472"/>
      <c r="B4472"/>
      <c r="C4472"/>
    </row>
    <row r="4473" spans="1:3" x14ac:dyDescent="0.45">
      <c r="A4473"/>
      <c r="B4473"/>
      <c r="C4473"/>
    </row>
    <row r="4474" spans="1:3" x14ac:dyDescent="0.45">
      <c r="A4474"/>
      <c r="B4474"/>
      <c r="C4474"/>
    </row>
    <row r="4475" spans="1:3" x14ac:dyDescent="0.45">
      <c r="A4475"/>
      <c r="B4475"/>
      <c r="C4475"/>
    </row>
    <row r="4476" spans="1:3" x14ac:dyDescent="0.45">
      <c r="A4476"/>
      <c r="B4476"/>
      <c r="C4476"/>
    </row>
    <row r="4477" spans="1:3" x14ac:dyDescent="0.45">
      <c r="A4477"/>
      <c r="B4477"/>
      <c r="C4477"/>
    </row>
    <row r="4478" spans="1:3" x14ac:dyDescent="0.45">
      <c r="A4478"/>
      <c r="B4478"/>
      <c r="C4478"/>
    </row>
    <row r="4479" spans="1:3" x14ac:dyDescent="0.45">
      <c r="A4479"/>
      <c r="B4479"/>
      <c r="C4479"/>
    </row>
    <row r="4480" spans="1:3" x14ac:dyDescent="0.45">
      <c r="A4480"/>
      <c r="B4480"/>
      <c r="C4480"/>
    </row>
    <row r="4481" spans="1:3" x14ac:dyDescent="0.45">
      <c r="A4481"/>
      <c r="B4481"/>
      <c r="C4481"/>
    </row>
    <row r="4482" spans="1:3" x14ac:dyDescent="0.45">
      <c r="A4482"/>
      <c r="B4482"/>
      <c r="C4482"/>
    </row>
    <row r="4483" spans="1:3" x14ac:dyDescent="0.45">
      <c r="A4483"/>
      <c r="B4483"/>
      <c r="C4483"/>
    </row>
    <row r="4484" spans="1:3" x14ac:dyDescent="0.45">
      <c r="A4484"/>
      <c r="B4484"/>
      <c r="C4484"/>
    </row>
    <row r="4485" spans="1:3" x14ac:dyDescent="0.45">
      <c r="A4485"/>
      <c r="B4485"/>
      <c r="C4485"/>
    </row>
    <row r="4486" spans="1:3" x14ac:dyDescent="0.45">
      <c r="A4486"/>
      <c r="B4486"/>
      <c r="C4486"/>
    </row>
    <row r="4487" spans="1:3" x14ac:dyDescent="0.45">
      <c r="A4487"/>
      <c r="B4487"/>
      <c r="C4487"/>
    </row>
    <row r="4488" spans="1:3" x14ac:dyDescent="0.45">
      <c r="A4488"/>
      <c r="B4488"/>
      <c r="C4488"/>
    </row>
    <row r="4489" spans="1:3" x14ac:dyDescent="0.45">
      <c r="A4489"/>
      <c r="B4489"/>
      <c r="C4489"/>
    </row>
    <row r="4490" spans="1:3" x14ac:dyDescent="0.45">
      <c r="A4490"/>
      <c r="B4490"/>
      <c r="C4490"/>
    </row>
    <row r="4491" spans="1:3" x14ac:dyDescent="0.45">
      <c r="A4491"/>
      <c r="B4491"/>
      <c r="C4491"/>
    </row>
    <row r="4492" spans="1:3" x14ac:dyDescent="0.45">
      <c r="A4492"/>
      <c r="B4492"/>
      <c r="C4492"/>
    </row>
    <row r="4493" spans="1:3" x14ac:dyDescent="0.45">
      <c r="A4493"/>
      <c r="B4493"/>
      <c r="C4493"/>
    </row>
    <row r="4494" spans="1:3" x14ac:dyDescent="0.45">
      <c r="A4494"/>
      <c r="B4494"/>
      <c r="C4494"/>
    </row>
    <row r="4495" spans="1:3" x14ac:dyDescent="0.45">
      <c r="A4495"/>
      <c r="B4495"/>
      <c r="C4495"/>
    </row>
    <row r="4496" spans="1:3" x14ac:dyDescent="0.45">
      <c r="A4496"/>
      <c r="B4496"/>
      <c r="C4496"/>
    </row>
    <row r="4497" spans="1:3" x14ac:dyDescent="0.45">
      <c r="A4497"/>
      <c r="B4497"/>
      <c r="C4497"/>
    </row>
    <row r="4498" spans="1:3" x14ac:dyDescent="0.45">
      <c r="A4498"/>
      <c r="B4498"/>
      <c r="C4498"/>
    </row>
    <row r="4499" spans="1:3" x14ac:dyDescent="0.45">
      <c r="A4499"/>
      <c r="B4499"/>
      <c r="C4499"/>
    </row>
    <row r="4500" spans="1:3" x14ac:dyDescent="0.45">
      <c r="A4500"/>
      <c r="B4500"/>
      <c r="C4500"/>
    </row>
    <row r="4501" spans="1:3" x14ac:dyDescent="0.45">
      <c r="A4501"/>
      <c r="B4501"/>
      <c r="C4501"/>
    </row>
    <row r="4502" spans="1:3" x14ac:dyDescent="0.45">
      <c r="A4502"/>
      <c r="B4502"/>
      <c r="C4502"/>
    </row>
    <row r="4503" spans="1:3" x14ac:dyDescent="0.45">
      <c r="A4503"/>
      <c r="B4503"/>
      <c r="C4503"/>
    </row>
    <row r="4504" spans="1:3" x14ac:dyDescent="0.45">
      <c r="A4504"/>
      <c r="B4504"/>
      <c r="C4504"/>
    </row>
    <row r="4505" spans="1:3" x14ac:dyDescent="0.45">
      <c r="A4505"/>
      <c r="B4505"/>
      <c r="C4505"/>
    </row>
    <row r="4506" spans="1:3" x14ac:dyDescent="0.45">
      <c r="A4506"/>
      <c r="B4506"/>
      <c r="C4506"/>
    </row>
    <row r="4507" spans="1:3" x14ac:dyDescent="0.45">
      <c r="A4507"/>
      <c r="B4507"/>
      <c r="C4507"/>
    </row>
    <row r="4508" spans="1:3" x14ac:dyDescent="0.45">
      <c r="A4508"/>
      <c r="B4508"/>
      <c r="C4508"/>
    </row>
    <row r="4509" spans="1:3" x14ac:dyDescent="0.45">
      <c r="A4509"/>
      <c r="B4509"/>
      <c r="C4509"/>
    </row>
    <row r="4510" spans="1:3" x14ac:dyDescent="0.45">
      <c r="A4510"/>
      <c r="B4510"/>
      <c r="C4510"/>
    </row>
    <row r="4511" spans="1:3" x14ac:dyDescent="0.45">
      <c r="A4511"/>
      <c r="B4511"/>
      <c r="C4511"/>
    </row>
    <row r="4512" spans="1:3" x14ac:dyDescent="0.45">
      <c r="A4512"/>
      <c r="B4512"/>
      <c r="C4512"/>
    </row>
    <row r="4513" spans="1:3" x14ac:dyDescent="0.45">
      <c r="A4513"/>
      <c r="B4513"/>
      <c r="C4513"/>
    </row>
    <row r="4514" spans="1:3" x14ac:dyDescent="0.45">
      <c r="A4514"/>
      <c r="B4514"/>
      <c r="C4514"/>
    </row>
    <row r="4515" spans="1:3" x14ac:dyDescent="0.45">
      <c r="A4515"/>
      <c r="B4515"/>
      <c r="C4515"/>
    </row>
    <row r="4516" spans="1:3" x14ac:dyDescent="0.45">
      <c r="A4516"/>
      <c r="B4516"/>
      <c r="C4516"/>
    </row>
    <row r="4517" spans="1:3" x14ac:dyDescent="0.45">
      <c r="A4517"/>
      <c r="B4517"/>
      <c r="C4517"/>
    </row>
    <row r="4518" spans="1:3" x14ac:dyDescent="0.45">
      <c r="A4518"/>
      <c r="B4518"/>
      <c r="C4518"/>
    </row>
    <row r="4519" spans="1:3" x14ac:dyDescent="0.45">
      <c r="A4519"/>
      <c r="B4519"/>
      <c r="C4519"/>
    </row>
    <row r="4520" spans="1:3" x14ac:dyDescent="0.45">
      <c r="A4520"/>
      <c r="B4520"/>
      <c r="C4520"/>
    </row>
    <row r="4521" spans="1:3" x14ac:dyDescent="0.45">
      <c r="A4521"/>
      <c r="B4521"/>
      <c r="C4521"/>
    </row>
    <row r="4522" spans="1:3" x14ac:dyDescent="0.45">
      <c r="A4522"/>
      <c r="B4522"/>
      <c r="C4522"/>
    </row>
    <row r="4523" spans="1:3" x14ac:dyDescent="0.45">
      <c r="A4523"/>
      <c r="B4523"/>
      <c r="C4523"/>
    </row>
    <row r="4524" spans="1:3" x14ac:dyDescent="0.45">
      <c r="A4524"/>
      <c r="B4524"/>
      <c r="C4524"/>
    </row>
    <row r="4525" spans="1:3" x14ac:dyDescent="0.45">
      <c r="A4525"/>
      <c r="B4525"/>
      <c r="C4525"/>
    </row>
    <row r="4526" spans="1:3" x14ac:dyDescent="0.45">
      <c r="A4526"/>
      <c r="B4526"/>
      <c r="C4526"/>
    </row>
    <row r="4527" spans="1:3" x14ac:dyDescent="0.45">
      <c r="A4527"/>
      <c r="B4527"/>
      <c r="C4527"/>
    </row>
    <row r="4528" spans="1:3" x14ac:dyDescent="0.45">
      <c r="A4528"/>
      <c r="B4528"/>
      <c r="C4528"/>
    </row>
    <row r="4529" spans="1:3" x14ac:dyDescent="0.45">
      <c r="A4529"/>
      <c r="B4529"/>
      <c r="C4529"/>
    </row>
    <row r="4530" spans="1:3" x14ac:dyDescent="0.45">
      <c r="A4530"/>
      <c r="B4530"/>
      <c r="C4530"/>
    </row>
    <row r="4531" spans="1:3" x14ac:dyDescent="0.45">
      <c r="A4531"/>
      <c r="B4531"/>
      <c r="C4531"/>
    </row>
    <row r="4532" spans="1:3" x14ac:dyDescent="0.45">
      <c r="A4532"/>
      <c r="B4532"/>
      <c r="C4532"/>
    </row>
    <row r="4533" spans="1:3" x14ac:dyDescent="0.45">
      <c r="A4533"/>
      <c r="B4533"/>
      <c r="C4533"/>
    </row>
    <row r="4534" spans="1:3" x14ac:dyDescent="0.45">
      <c r="A4534"/>
      <c r="B4534"/>
      <c r="C4534"/>
    </row>
    <row r="4535" spans="1:3" x14ac:dyDescent="0.45">
      <c r="A4535"/>
      <c r="B4535"/>
      <c r="C4535"/>
    </row>
    <row r="4536" spans="1:3" x14ac:dyDescent="0.45">
      <c r="A4536"/>
      <c r="B4536"/>
      <c r="C4536"/>
    </row>
    <row r="4537" spans="1:3" x14ac:dyDescent="0.45">
      <c r="A4537"/>
      <c r="B4537"/>
      <c r="C4537"/>
    </row>
    <row r="4538" spans="1:3" x14ac:dyDescent="0.45">
      <c r="A4538"/>
      <c r="B4538"/>
      <c r="C4538"/>
    </row>
    <row r="4539" spans="1:3" x14ac:dyDescent="0.45">
      <c r="A4539"/>
      <c r="B4539"/>
      <c r="C4539"/>
    </row>
    <row r="4540" spans="1:3" x14ac:dyDescent="0.45">
      <c r="A4540"/>
      <c r="B4540"/>
      <c r="C4540"/>
    </row>
    <row r="4541" spans="1:3" x14ac:dyDescent="0.45">
      <c r="A4541"/>
      <c r="B4541"/>
      <c r="C4541"/>
    </row>
    <row r="4542" spans="1:3" x14ac:dyDescent="0.45">
      <c r="A4542"/>
      <c r="B4542"/>
      <c r="C4542"/>
    </row>
    <row r="4543" spans="1:3" x14ac:dyDescent="0.45">
      <c r="A4543"/>
      <c r="B4543"/>
      <c r="C4543"/>
    </row>
    <row r="4544" spans="1:3" x14ac:dyDescent="0.45">
      <c r="A4544"/>
      <c r="B4544"/>
      <c r="C4544"/>
    </row>
    <row r="4545" spans="1:3" x14ac:dyDescent="0.45">
      <c r="A4545"/>
      <c r="B4545"/>
      <c r="C4545"/>
    </row>
    <row r="4546" spans="1:3" x14ac:dyDescent="0.45">
      <c r="A4546"/>
      <c r="B4546"/>
      <c r="C4546"/>
    </row>
    <row r="4547" spans="1:3" x14ac:dyDescent="0.45">
      <c r="A4547"/>
      <c r="B4547"/>
      <c r="C4547"/>
    </row>
    <row r="4548" spans="1:3" x14ac:dyDescent="0.45">
      <c r="A4548"/>
      <c r="B4548"/>
      <c r="C4548"/>
    </row>
    <row r="4549" spans="1:3" x14ac:dyDescent="0.45">
      <c r="A4549"/>
      <c r="B4549"/>
      <c r="C4549"/>
    </row>
    <row r="4550" spans="1:3" x14ac:dyDescent="0.45">
      <c r="A4550"/>
      <c r="B4550"/>
      <c r="C4550"/>
    </row>
    <row r="4551" spans="1:3" x14ac:dyDescent="0.45">
      <c r="A4551"/>
      <c r="B4551"/>
      <c r="C4551"/>
    </row>
    <row r="4552" spans="1:3" x14ac:dyDescent="0.45">
      <c r="A4552"/>
      <c r="B4552"/>
      <c r="C4552"/>
    </row>
    <row r="4553" spans="1:3" x14ac:dyDescent="0.45">
      <c r="A4553"/>
      <c r="B4553"/>
      <c r="C4553"/>
    </row>
    <row r="4554" spans="1:3" x14ac:dyDescent="0.45">
      <c r="A4554"/>
      <c r="B4554"/>
      <c r="C4554"/>
    </row>
    <row r="4555" spans="1:3" x14ac:dyDescent="0.45">
      <c r="A4555"/>
      <c r="B4555"/>
      <c r="C4555"/>
    </row>
    <row r="4556" spans="1:3" x14ac:dyDescent="0.45">
      <c r="A4556"/>
      <c r="B4556"/>
      <c r="C4556"/>
    </row>
    <row r="4557" spans="1:3" x14ac:dyDescent="0.45">
      <c r="A4557"/>
      <c r="B4557"/>
      <c r="C4557"/>
    </row>
    <row r="4558" spans="1:3" x14ac:dyDescent="0.45">
      <c r="A4558"/>
      <c r="B4558"/>
      <c r="C4558"/>
    </row>
    <row r="4559" spans="1:3" x14ac:dyDescent="0.45">
      <c r="A4559"/>
      <c r="B4559"/>
      <c r="C4559"/>
    </row>
    <row r="4560" spans="1:3" x14ac:dyDescent="0.45">
      <c r="A4560"/>
      <c r="B4560"/>
      <c r="C4560"/>
    </row>
    <row r="4561" spans="1:3" x14ac:dyDescent="0.45">
      <c r="A4561"/>
      <c r="B4561"/>
      <c r="C4561"/>
    </row>
    <row r="4562" spans="1:3" x14ac:dyDescent="0.45">
      <c r="A4562"/>
      <c r="B4562"/>
      <c r="C4562"/>
    </row>
    <row r="4563" spans="1:3" x14ac:dyDescent="0.45">
      <c r="A4563"/>
      <c r="B4563"/>
      <c r="C4563"/>
    </row>
    <row r="4564" spans="1:3" x14ac:dyDescent="0.45">
      <c r="A4564"/>
      <c r="B4564"/>
      <c r="C4564"/>
    </row>
    <row r="4565" spans="1:3" x14ac:dyDescent="0.45">
      <c r="A4565"/>
      <c r="B4565"/>
      <c r="C4565"/>
    </row>
    <row r="4566" spans="1:3" x14ac:dyDescent="0.45">
      <c r="A4566"/>
      <c r="B4566"/>
      <c r="C4566"/>
    </row>
    <row r="4567" spans="1:3" x14ac:dyDescent="0.45">
      <c r="A4567"/>
      <c r="B4567"/>
      <c r="C4567"/>
    </row>
    <row r="4568" spans="1:3" x14ac:dyDescent="0.45">
      <c r="A4568"/>
      <c r="B4568"/>
      <c r="C4568"/>
    </row>
    <row r="4569" spans="1:3" x14ac:dyDescent="0.45">
      <c r="A4569"/>
      <c r="B4569"/>
      <c r="C4569"/>
    </row>
    <row r="4570" spans="1:3" x14ac:dyDescent="0.45">
      <c r="A4570"/>
      <c r="B4570"/>
      <c r="C4570"/>
    </row>
    <row r="4571" spans="1:3" x14ac:dyDescent="0.45">
      <c r="A4571"/>
      <c r="B4571"/>
      <c r="C4571"/>
    </row>
    <row r="4572" spans="1:3" x14ac:dyDescent="0.45">
      <c r="A4572"/>
      <c r="B4572"/>
      <c r="C4572"/>
    </row>
    <row r="4573" spans="1:3" x14ac:dyDescent="0.45">
      <c r="A4573"/>
      <c r="B4573"/>
      <c r="C4573"/>
    </row>
    <row r="4574" spans="1:3" x14ac:dyDescent="0.45">
      <c r="A4574"/>
      <c r="B4574"/>
      <c r="C4574"/>
    </row>
    <row r="4575" spans="1:3" x14ac:dyDescent="0.45">
      <c r="A4575"/>
      <c r="B4575"/>
      <c r="C4575"/>
    </row>
    <row r="4576" spans="1:3" x14ac:dyDescent="0.45">
      <c r="A4576"/>
      <c r="B4576"/>
      <c r="C4576"/>
    </row>
    <row r="4577" spans="1:3" x14ac:dyDescent="0.45">
      <c r="A4577"/>
      <c r="B4577"/>
      <c r="C4577"/>
    </row>
    <row r="4578" spans="1:3" x14ac:dyDescent="0.45">
      <c r="A4578"/>
      <c r="B4578"/>
      <c r="C4578"/>
    </row>
    <row r="4579" spans="1:3" x14ac:dyDescent="0.45">
      <c r="A4579"/>
      <c r="B4579"/>
      <c r="C4579"/>
    </row>
    <row r="4580" spans="1:3" x14ac:dyDescent="0.45">
      <c r="A4580"/>
      <c r="B4580"/>
      <c r="C4580"/>
    </row>
    <row r="4581" spans="1:3" x14ac:dyDescent="0.45">
      <c r="A4581"/>
      <c r="B4581"/>
      <c r="C4581"/>
    </row>
    <row r="4582" spans="1:3" x14ac:dyDescent="0.45">
      <c r="A4582"/>
      <c r="B4582"/>
      <c r="C4582"/>
    </row>
    <row r="4583" spans="1:3" x14ac:dyDescent="0.45">
      <c r="A4583"/>
      <c r="B4583"/>
      <c r="C4583"/>
    </row>
    <row r="4584" spans="1:3" x14ac:dyDescent="0.45">
      <c r="A4584"/>
      <c r="B4584"/>
      <c r="C4584"/>
    </row>
    <row r="4585" spans="1:3" x14ac:dyDescent="0.45">
      <c r="A4585"/>
      <c r="B4585"/>
      <c r="C4585"/>
    </row>
    <row r="4586" spans="1:3" x14ac:dyDescent="0.45">
      <c r="A4586"/>
      <c r="B4586"/>
      <c r="C4586"/>
    </row>
    <row r="4587" spans="1:3" x14ac:dyDescent="0.45">
      <c r="A4587"/>
      <c r="B4587"/>
      <c r="C4587"/>
    </row>
    <row r="4588" spans="1:3" x14ac:dyDescent="0.45">
      <c r="A4588"/>
      <c r="B4588"/>
      <c r="C4588"/>
    </row>
    <row r="4589" spans="1:3" x14ac:dyDescent="0.45">
      <c r="A4589"/>
      <c r="B4589"/>
      <c r="C4589"/>
    </row>
    <row r="4590" spans="1:3" x14ac:dyDescent="0.45">
      <c r="A4590"/>
      <c r="B4590"/>
      <c r="C4590"/>
    </row>
    <row r="4591" spans="1:3" x14ac:dyDescent="0.45">
      <c r="A4591"/>
      <c r="B4591"/>
      <c r="C4591"/>
    </row>
    <row r="4592" spans="1:3" x14ac:dyDescent="0.45">
      <c r="A4592"/>
      <c r="B4592"/>
      <c r="C4592"/>
    </row>
    <row r="4593" spans="1:3" x14ac:dyDescent="0.45">
      <c r="A4593"/>
      <c r="B4593"/>
      <c r="C4593"/>
    </row>
    <row r="4594" spans="1:3" x14ac:dyDescent="0.45">
      <c r="A4594"/>
      <c r="B4594"/>
      <c r="C4594"/>
    </row>
    <row r="4595" spans="1:3" x14ac:dyDescent="0.45">
      <c r="A4595"/>
      <c r="B4595"/>
      <c r="C4595"/>
    </row>
    <row r="4596" spans="1:3" x14ac:dyDescent="0.45">
      <c r="A4596"/>
      <c r="B4596"/>
      <c r="C4596"/>
    </row>
    <row r="4597" spans="1:3" x14ac:dyDescent="0.45">
      <c r="A4597"/>
      <c r="B4597"/>
      <c r="C4597"/>
    </row>
    <row r="4598" spans="1:3" x14ac:dyDescent="0.45">
      <c r="A4598"/>
      <c r="B4598"/>
      <c r="C4598"/>
    </row>
    <row r="4599" spans="1:3" x14ac:dyDescent="0.45">
      <c r="A4599"/>
      <c r="B4599"/>
      <c r="C4599"/>
    </row>
    <row r="4600" spans="1:3" x14ac:dyDescent="0.45">
      <c r="A4600"/>
      <c r="B4600"/>
      <c r="C4600"/>
    </row>
    <row r="4601" spans="1:3" x14ac:dyDescent="0.45">
      <c r="A4601"/>
      <c r="B4601"/>
      <c r="C4601"/>
    </row>
    <row r="4602" spans="1:3" x14ac:dyDescent="0.45">
      <c r="A4602"/>
      <c r="B4602"/>
      <c r="C4602"/>
    </row>
    <row r="4603" spans="1:3" x14ac:dyDescent="0.45">
      <c r="A4603"/>
      <c r="B4603"/>
      <c r="C4603"/>
    </row>
    <row r="4604" spans="1:3" x14ac:dyDescent="0.45">
      <c r="A4604"/>
      <c r="B4604"/>
      <c r="C4604"/>
    </row>
    <row r="4605" spans="1:3" x14ac:dyDescent="0.45">
      <c r="A4605"/>
      <c r="B4605"/>
      <c r="C4605"/>
    </row>
    <row r="4606" spans="1:3" x14ac:dyDescent="0.45">
      <c r="A4606"/>
      <c r="B4606"/>
      <c r="C4606"/>
    </row>
    <row r="4607" spans="1:3" x14ac:dyDescent="0.45">
      <c r="A4607"/>
      <c r="B4607"/>
      <c r="C4607"/>
    </row>
    <row r="4608" spans="1:3" x14ac:dyDescent="0.45">
      <c r="A4608"/>
      <c r="B4608"/>
      <c r="C4608"/>
    </row>
    <row r="4609" spans="1:3" x14ac:dyDescent="0.45">
      <c r="A4609"/>
      <c r="B4609"/>
      <c r="C4609"/>
    </row>
    <row r="4610" spans="1:3" x14ac:dyDescent="0.45">
      <c r="A4610"/>
      <c r="B4610"/>
      <c r="C4610"/>
    </row>
    <row r="4611" spans="1:3" x14ac:dyDescent="0.45">
      <c r="A4611"/>
      <c r="B4611"/>
      <c r="C4611"/>
    </row>
    <row r="4612" spans="1:3" x14ac:dyDescent="0.45">
      <c r="A4612"/>
      <c r="B4612"/>
      <c r="C4612"/>
    </row>
    <row r="4613" spans="1:3" x14ac:dyDescent="0.45">
      <c r="A4613"/>
      <c r="B4613"/>
      <c r="C4613"/>
    </row>
    <row r="4614" spans="1:3" x14ac:dyDescent="0.45">
      <c r="A4614"/>
      <c r="B4614"/>
      <c r="C4614"/>
    </row>
    <row r="4615" spans="1:3" x14ac:dyDescent="0.45">
      <c r="A4615"/>
      <c r="B4615"/>
      <c r="C4615"/>
    </row>
    <row r="4616" spans="1:3" x14ac:dyDescent="0.45">
      <c r="A4616"/>
      <c r="B4616"/>
      <c r="C4616"/>
    </row>
    <row r="4617" spans="1:3" x14ac:dyDescent="0.45">
      <c r="A4617"/>
      <c r="B4617"/>
      <c r="C4617"/>
    </row>
    <row r="4618" spans="1:3" x14ac:dyDescent="0.45">
      <c r="A4618"/>
      <c r="B4618"/>
      <c r="C4618"/>
    </row>
    <row r="4619" spans="1:3" x14ac:dyDescent="0.45">
      <c r="A4619"/>
      <c r="B4619"/>
      <c r="C4619"/>
    </row>
    <row r="4620" spans="1:3" x14ac:dyDescent="0.45">
      <c r="A4620"/>
      <c r="B4620"/>
      <c r="C4620"/>
    </row>
    <row r="4621" spans="1:3" x14ac:dyDescent="0.45">
      <c r="A4621"/>
      <c r="B4621"/>
      <c r="C4621"/>
    </row>
    <row r="4622" spans="1:3" x14ac:dyDescent="0.45">
      <c r="A4622"/>
      <c r="B4622"/>
      <c r="C4622"/>
    </row>
    <row r="4623" spans="1:3" x14ac:dyDescent="0.45">
      <c r="A4623"/>
      <c r="B4623"/>
      <c r="C4623"/>
    </row>
    <row r="4624" spans="1:3" x14ac:dyDescent="0.45">
      <c r="A4624"/>
      <c r="B4624"/>
      <c r="C4624"/>
    </row>
    <row r="4625" spans="1:3" x14ac:dyDescent="0.45">
      <c r="A4625"/>
      <c r="B4625"/>
      <c r="C4625"/>
    </row>
    <row r="4626" spans="1:3" x14ac:dyDescent="0.45">
      <c r="A4626"/>
      <c r="B4626"/>
      <c r="C4626"/>
    </row>
    <row r="4627" spans="1:3" x14ac:dyDescent="0.45">
      <c r="A4627"/>
      <c r="B4627"/>
      <c r="C4627"/>
    </row>
    <row r="4628" spans="1:3" x14ac:dyDescent="0.45">
      <c r="A4628"/>
      <c r="B4628"/>
      <c r="C4628"/>
    </row>
    <row r="4629" spans="1:3" x14ac:dyDescent="0.45">
      <c r="A4629"/>
      <c r="B4629"/>
      <c r="C4629"/>
    </row>
    <row r="4630" spans="1:3" x14ac:dyDescent="0.45">
      <c r="A4630"/>
      <c r="B4630"/>
      <c r="C4630"/>
    </row>
    <row r="4631" spans="1:3" x14ac:dyDescent="0.45">
      <c r="A4631"/>
      <c r="B4631"/>
      <c r="C4631"/>
    </row>
    <row r="4632" spans="1:3" x14ac:dyDescent="0.45">
      <c r="A4632"/>
      <c r="B4632"/>
      <c r="C4632"/>
    </row>
    <row r="4633" spans="1:3" x14ac:dyDescent="0.45">
      <c r="A4633"/>
      <c r="B4633"/>
      <c r="C4633"/>
    </row>
    <row r="4634" spans="1:3" x14ac:dyDescent="0.45">
      <c r="A4634"/>
      <c r="B4634"/>
      <c r="C4634"/>
    </row>
    <row r="4635" spans="1:3" x14ac:dyDescent="0.45">
      <c r="A4635"/>
      <c r="B4635"/>
      <c r="C4635"/>
    </row>
    <row r="4636" spans="1:3" x14ac:dyDescent="0.45">
      <c r="A4636"/>
      <c r="B4636"/>
      <c r="C4636"/>
    </row>
    <row r="4637" spans="1:3" x14ac:dyDescent="0.45">
      <c r="A4637"/>
      <c r="B4637"/>
      <c r="C4637"/>
    </row>
    <row r="4638" spans="1:3" x14ac:dyDescent="0.45">
      <c r="A4638"/>
      <c r="B4638"/>
      <c r="C4638"/>
    </row>
    <row r="4639" spans="1:3" x14ac:dyDescent="0.45">
      <c r="A4639"/>
      <c r="B4639"/>
      <c r="C4639"/>
    </row>
    <row r="4640" spans="1:3" x14ac:dyDescent="0.45">
      <c r="A4640"/>
      <c r="B4640"/>
      <c r="C4640"/>
    </row>
    <row r="4641" spans="1:3" x14ac:dyDescent="0.45">
      <c r="A4641"/>
      <c r="B4641"/>
      <c r="C4641"/>
    </row>
    <row r="4642" spans="1:3" x14ac:dyDescent="0.45">
      <c r="A4642"/>
      <c r="B4642"/>
      <c r="C4642"/>
    </row>
    <row r="4643" spans="1:3" x14ac:dyDescent="0.45">
      <c r="A4643"/>
      <c r="B4643"/>
      <c r="C4643"/>
    </row>
    <row r="4644" spans="1:3" x14ac:dyDescent="0.45">
      <c r="A4644"/>
      <c r="B4644"/>
      <c r="C4644"/>
    </row>
    <row r="4645" spans="1:3" x14ac:dyDescent="0.45">
      <c r="A4645"/>
      <c r="B4645"/>
      <c r="C4645"/>
    </row>
    <row r="4646" spans="1:3" x14ac:dyDescent="0.45">
      <c r="A4646"/>
      <c r="B4646"/>
      <c r="C4646"/>
    </row>
    <row r="4647" spans="1:3" x14ac:dyDescent="0.45">
      <c r="A4647"/>
      <c r="B4647"/>
      <c r="C4647"/>
    </row>
    <row r="4648" spans="1:3" x14ac:dyDescent="0.45">
      <c r="A4648"/>
      <c r="B4648"/>
      <c r="C4648"/>
    </row>
    <row r="4649" spans="1:3" x14ac:dyDescent="0.45">
      <c r="A4649"/>
      <c r="B4649"/>
      <c r="C4649"/>
    </row>
    <row r="4650" spans="1:3" x14ac:dyDescent="0.45">
      <c r="A4650"/>
      <c r="B4650"/>
      <c r="C4650"/>
    </row>
    <row r="4651" spans="1:3" x14ac:dyDescent="0.45">
      <c r="A4651"/>
      <c r="B4651"/>
      <c r="C4651"/>
    </row>
    <row r="4652" spans="1:3" x14ac:dyDescent="0.45">
      <c r="A4652"/>
      <c r="B4652"/>
      <c r="C4652"/>
    </row>
    <row r="4653" spans="1:3" x14ac:dyDescent="0.45">
      <c r="A4653"/>
      <c r="B4653"/>
      <c r="C4653"/>
    </row>
    <row r="4654" spans="1:3" x14ac:dyDescent="0.45">
      <c r="A4654"/>
      <c r="B4654"/>
      <c r="C4654"/>
    </row>
    <row r="4655" spans="1:3" x14ac:dyDescent="0.45">
      <c r="A4655"/>
      <c r="B4655"/>
      <c r="C4655"/>
    </row>
    <row r="4656" spans="1:3" x14ac:dyDescent="0.45">
      <c r="A4656"/>
      <c r="B4656"/>
      <c r="C4656"/>
    </row>
    <row r="4657" spans="1:3" x14ac:dyDescent="0.45">
      <c r="A4657"/>
      <c r="B4657"/>
      <c r="C4657"/>
    </row>
    <row r="4658" spans="1:3" x14ac:dyDescent="0.45">
      <c r="A4658"/>
      <c r="B4658"/>
      <c r="C4658"/>
    </row>
    <row r="4659" spans="1:3" x14ac:dyDescent="0.45">
      <c r="A4659"/>
      <c r="B4659"/>
      <c r="C4659"/>
    </row>
    <row r="4660" spans="1:3" x14ac:dyDescent="0.45">
      <c r="A4660"/>
      <c r="B4660"/>
      <c r="C4660"/>
    </row>
    <row r="4661" spans="1:3" x14ac:dyDescent="0.45">
      <c r="A4661"/>
      <c r="B4661"/>
      <c r="C4661"/>
    </row>
    <row r="4662" spans="1:3" x14ac:dyDescent="0.45">
      <c r="A4662"/>
      <c r="B4662"/>
      <c r="C4662"/>
    </row>
    <row r="4663" spans="1:3" x14ac:dyDescent="0.45">
      <c r="A4663"/>
      <c r="B4663"/>
      <c r="C4663"/>
    </row>
    <row r="4664" spans="1:3" x14ac:dyDescent="0.45">
      <c r="A4664"/>
      <c r="B4664"/>
      <c r="C4664"/>
    </row>
    <row r="4665" spans="1:3" x14ac:dyDescent="0.45">
      <c r="A4665"/>
      <c r="B4665"/>
      <c r="C4665"/>
    </row>
    <row r="4666" spans="1:3" x14ac:dyDescent="0.45">
      <c r="A4666"/>
      <c r="B4666"/>
      <c r="C4666"/>
    </row>
    <row r="4667" spans="1:3" x14ac:dyDescent="0.45">
      <c r="A4667"/>
      <c r="B4667"/>
      <c r="C4667"/>
    </row>
    <row r="4668" spans="1:3" x14ac:dyDescent="0.45">
      <c r="A4668"/>
      <c r="B4668"/>
      <c r="C4668"/>
    </row>
    <row r="4669" spans="1:3" x14ac:dyDescent="0.45">
      <c r="A4669"/>
      <c r="B4669"/>
      <c r="C4669"/>
    </row>
    <row r="4670" spans="1:3" x14ac:dyDescent="0.45">
      <c r="A4670"/>
      <c r="B4670"/>
      <c r="C4670"/>
    </row>
    <row r="4671" spans="1:3" x14ac:dyDescent="0.45">
      <c r="A4671"/>
      <c r="B4671"/>
      <c r="C4671"/>
    </row>
    <row r="4672" spans="1:3" x14ac:dyDescent="0.45">
      <c r="A4672"/>
      <c r="B4672"/>
      <c r="C4672"/>
    </row>
    <row r="4673" spans="1:3" x14ac:dyDescent="0.45">
      <c r="A4673"/>
      <c r="B4673"/>
      <c r="C4673"/>
    </row>
    <row r="4674" spans="1:3" x14ac:dyDescent="0.45">
      <c r="A4674"/>
      <c r="B4674"/>
      <c r="C4674"/>
    </row>
    <row r="4675" spans="1:3" x14ac:dyDescent="0.45">
      <c r="A4675"/>
      <c r="B4675"/>
      <c r="C4675"/>
    </row>
    <row r="4676" spans="1:3" x14ac:dyDescent="0.45">
      <c r="A4676"/>
      <c r="B4676"/>
      <c r="C4676"/>
    </row>
    <row r="4677" spans="1:3" x14ac:dyDescent="0.45">
      <c r="A4677"/>
      <c r="B4677"/>
      <c r="C4677"/>
    </row>
    <row r="4678" spans="1:3" x14ac:dyDescent="0.45">
      <c r="A4678"/>
      <c r="B4678"/>
      <c r="C4678"/>
    </row>
    <row r="4679" spans="1:3" x14ac:dyDescent="0.45">
      <c r="A4679"/>
      <c r="B4679"/>
      <c r="C4679"/>
    </row>
    <row r="4680" spans="1:3" x14ac:dyDescent="0.45">
      <c r="A4680"/>
      <c r="B4680"/>
      <c r="C4680"/>
    </row>
    <row r="4681" spans="1:3" x14ac:dyDescent="0.45">
      <c r="A4681"/>
      <c r="B4681"/>
      <c r="C4681"/>
    </row>
    <row r="4682" spans="1:3" x14ac:dyDescent="0.45">
      <c r="A4682"/>
      <c r="B4682"/>
      <c r="C4682"/>
    </row>
    <row r="4683" spans="1:3" x14ac:dyDescent="0.45">
      <c r="A4683"/>
      <c r="B4683"/>
      <c r="C4683"/>
    </row>
    <row r="4684" spans="1:3" x14ac:dyDescent="0.45">
      <c r="A4684"/>
      <c r="B4684"/>
      <c r="C4684"/>
    </row>
    <row r="4685" spans="1:3" x14ac:dyDescent="0.45">
      <c r="A4685"/>
      <c r="B4685"/>
      <c r="C4685"/>
    </row>
    <row r="4686" spans="1:3" x14ac:dyDescent="0.45">
      <c r="A4686"/>
      <c r="B4686"/>
      <c r="C4686"/>
    </row>
    <row r="4687" spans="1:3" x14ac:dyDescent="0.45">
      <c r="A4687"/>
      <c r="B4687"/>
      <c r="C4687"/>
    </row>
    <row r="4688" spans="1:3" x14ac:dyDescent="0.45">
      <c r="A4688"/>
      <c r="B4688"/>
      <c r="C4688"/>
    </row>
    <row r="4689" spans="1:3" x14ac:dyDescent="0.45">
      <c r="A4689"/>
      <c r="B4689"/>
      <c r="C4689"/>
    </row>
    <row r="4690" spans="1:3" x14ac:dyDescent="0.45">
      <c r="A4690"/>
      <c r="B4690"/>
      <c r="C4690"/>
    </row>
    <row r="4691" spans="1:3" x14ac:dyDescent="0.45">
      <c r="A4691"/>
      <c r="B4691"/>
      <c r="C4691"/>
    </row>
    <row r="4692" spans="1:3" x14ac:dyDescent="0.45">
      <c r="A4692"/>
      <c r="B4692"/>
      <c r="C4692"/>
    </row>
    <row r="4693" spans="1:3" x14ac:dyDescent="0.45">
      <c r="A4693"/>
      <c r="B4693"/>
      <c r="C4693"/>
    </row>
    <row r="4694" spans="1:3" x14ac:dyDescent="0.45">
      <c r="A4694"/>
      <c r="B4694"/>
      <c r="C4694"/>
    </row>
    <row r="4695" spans="1:3" x14ac:dyDescent="0.45">
      <c r="A4695"/>
      <c r="B4695"/>
      <c r="C4695"/>
    </row>
    <row r="4696" spans="1:3" x14ac:dyDescent="0.45">
      <c r="A4696"/>
      <c r="B4696"/>
      <c r="C4696"/>
    </row>
    <row r="4697" spans="1:3" x14ac:dyDescent="0.45">
      <c r="A4697"/>
      <c r="B4697"/>
      <c r="C4697"/>
    </row>
    <row r="4698" spans="1:3" x14ac:dyDescent="0.45">
      <c r="A4698"/>
      <c r="B4698"/>
      <c r="C4698"/>
    </row>
    <row r="4699" spans="1:3" x14ac:dyDescent="0.45">
      <c r="A4699"/>
      <c r="B4699"/>
      <c r="C4699"/>
    </row>
    <row r="4700" spans="1:3" x14ac:dyDescent="0.45">
      <c r="A4700"/>
      <c r="B4700"/>
      <c r="C4700"/>
    </row>
    <row r="4701" spans="1:3" x14ac:dyDescent="0.45">
      <c r="A4701"/>
      <c r="B4701"/>
      <c r="C4701"/>
    </row>
    <row r="4702" spans="1:3" x14ac:dyDescent="0.45">
      <c r="A4702"/>
      <c r="B4702"/>
      <c r="C4702"/>
    </row>
    <row r="4703" spans="1:3" x14ac:dyDescent="0.45">
      <c r="A4703"/>
      <c r="B4703"/>
      <c r="C4703"/>
    </row>
    <row r="4704" spans="1:3" x14ac:dyDescent="0.45">
      <c r="A4704"/>
      <c r="B4704"/>
      <c r="C4704"/>
    </row>
    <row r="4705" spans="1:3" x14ac:dyDescent="0.45">
      <c r="A4705"/>
      <c r="B4705"/>
      <c r="C4705"/>
    </row>
    <row r="4706" spans="1:3" x14ac:dyDescent="0.45">
      <c r="A4706"/>
      <c r="B4706"/>
      <c r="C4706"/>
    </row>
    <row r="4707" spans="1:3" x14ac:dyDescent="0.45">
      <c r="A4707"/>
      <c r="B4707"/>
      <c r="C4707"/>
    </row>
    <row r="4708" spans="1:3" x14ac:dyDescent="0.45">
      <c r="A4708"/>
      <c r="B4708"/>
      <c r="C4708"/>
    </row>
    <row r="4709" spans="1:3" x14ac:dyDescent="0.45">
      <c r="A4709"/>
      <c r="B4709"/>
      <c r="C4709"/>
    </row>
    <row r="4710" spans="1:3" x14ac:dyDescent="0.45">
      <c r="A4710"/>
      <c r="B4710"/>
      <c r="C4710"/>
    </row>
    <row r="4711" spans="1:3" x14ac:dyDescent="0.45">
      <c r="A4711"/>
      <c r="B4711"/>
      <c r="C4711"/>
    </row>
    <row r="4712" spans="1:3" x14ac:dyDescent="0.45">
      <c r="A4712"/>
      <c r="B4712"/>
      <c r="C4712"/>
    </row>
    <row r="4713" spans="1:3" x14ac:dyDescent="0.45">
      <c r="A4713"/>
      <c r="B4713"/>
      <c r="C4713"/>
    </row>
    <row r="4714" spans="1:3" x14ac:dyDescent="0.45">
      <c r="A4714"/>
      <c r="B4714"/>
      <c r="C4714"/>
    </row>
    <row r="4715" spans="1:3" x14ac:dyDescent="0.45">
      <c r="A4715"/>
      <c r="B4715"/>
      <c r="C4715"/>
    </row>
    <row r="4716" spans="1:3" x14ac:dyDescent="0.45">
      <c r="A4716"/>
      <c r="B4716"/>
      <c r="C4716"/>
    </row>
    <row r="4717" spans="1:3" x14ac:dyDescent="0.45">
      <c r="A4717"/>
      <c r="B4717"/>
      <c r="C4717"/>
    </row>
    <row r="4718" spans="1:3" x14ac:dyDescent="0.45">
      <c r="A4718"/>
      <c r="B4718"/>
      <c r="C4718"/>
    </row>
    <row r="4719" spans="1:3" x14ac:dyDescent="0.45">
      <c r="A4719"/>
      <c r="B4719"/>
      <c r="C4719"/>
    </row>
    <row r="4720" spans="1:3" x14ac:dyDescent="0.45">
      <c r="A4720"/>
      <c r="B4720"/>
      <c r="C4720"/>
    </row>
    <row r="4721" spans="1:3" x14ac:dyDescent="0.45">
      <c r="A4721"/>
      <c r="B4721"/>
      <c r="C4721"/>
    </row>
    <row r="4722" spans="1:3" x14ac:dyDescent="0.45">
      <c r="A4722"/>
      <c r="B4722"/>
      <c r="C4722"/>
    </row>
    <row r="4723" spans="1:3" x14ac:dyDescent="0.45">
      <c r="A4723"/>
      <c r="B4723"/>
      <c r="C4723"/>
    </row>
    <row r="4724" spans="1:3" x14ac:dyDescent="0.45">
      <c r="A4724"/>
      <c r="B4724"/>
      <c r="C4724"/>
    </row>
    <row r="4725" spans="1:3" x14ac:dyDescent="0.45">
      <c r="A4725"/>
      <c r="B4725"/>
      <c r="C4725"/>
    </row>
    <row r="4726" spans="1:3" x14ac:dyDescent="0.45">
      <c r="A4726"/>
      <c r="B4726"/>
      <c r="C4726"/>
    </row>
    <row r="4727" spans="1:3" x14ac:dyDescent="0.45">
      <c r="A4727"/>
      <c r="B4727"/>
      <c r="C4727"/>
    </row>
    <row r="4728" spans="1:3" x14ac:dyDescent="0.45">
      <c r="A4728"/>
      <c r="B4728"/>
      <c r="C4728"/>
    </row>
    <row r="4729" spans="1:3" x14ac:dyDescent="0.45">
      <c r="A4729"/>
      <c r="B4729"/>
      <c r="C4729"/>
    </row>
    <row r="4730" spans="1:3" x14ac:dyDescent="0.45">
      <c r="A4730"/>
      <c r="B4730"/>
      <c r="C4730"/>
    </row>
    <row r="4731" spans="1:3" x14ac:dyDescent="0.45">
      <c r="A4731"/>
      <c r="B4731"/>
      <c r="C4731"/>
    </row>
    <row r="4732" spans="1:3" x14ac:dyDescent="0.45">
      <c r="A4732"/>
      <c r="B4732"/>
      <c r="C4732"/>
    </row>
    <row r="4733" spans="1:3" x14ac:dyDescent="0.45">
      <c r="A4733"/>
      <c r="B4733"/>
      <c r="C4733"/>
    </row>
    <row r="4734" spans="1:3" x14ac:dyDescent="0.45">
      <c r="A4734"/>
      <c r="B4734"/>
      <c r="C4734"/>
    </row>
    <row r="4735" spans="1:3" x14ac:dyDescent="0.45">
      <c r="A4735"/>
      <c r="B4735"/>
      <c r="C4735"/>
    </row>
    <row r="4736" spans="1:3" x14ac:dyDescent="0.45">
      <c r="A4736"/>
      <c r="B4736"/>
      <c r="C4736"/>
    </row>
    <row r="4737" spans="1:3" x14ac:dyDescent="0.45">
      <c r="A4737"/>
      <c r="B4737"/>
      <c r="C4737"/>
    </row>
    <row r="4738" spans="1:3" x14ac:dyDescent="0.45">
      <c r="A4738"/>
      <c r="B4738"/>
      <c r="C4738"/>
    </row>
    <row r="4739" spans="1:3" x14ac:dyDescent="0.45">
      <c r="A4739"/>
      <c r="B4739"/>
      <c r="C4739"/>
    </row>
    <row r="4740" spans="1:3" x14ac:dyDescent="0.45">
      <c r="A4740"/>
      <c r="B4740"/>
      <c r="C4740"/>
    </row>
    <row r="4741" spans="1:3" x14ac:dyDescent="0.45">
      <c r="A4741"/>
      <c r="B4741"/>
      <c r="C4741"/>
    </row>
    <row r="4742" spans="1:3" x14ac:dyDescent="0.45">
      <c r="A4742"/>
      <c r="B4742"/>
      <c r="C4742"/>
    </row>
    <row r="4743" spans="1:3" x14ac:dyDescent="0.45">
      <c r="A4743"/>
      <c r="B4743"/>
      <c r="C4743"/>
    </row>
    <row r="4744" spans="1:3" x14ac:dyDescent="0.45">
      <c r="A4744"/>
      <c r="B4744"/>
      <c r="C4744"/>
    </row>
    <row r="4745" spans="1:3" x14ac:dyDescent="0.45">
      <c r="A4745"/>
      <c r="B4745"/>
      <c r="C4745"/>
    </row>
    <row r="4746" spans="1:3" x14ac:dyDescent="0.45">
      <c r="A4746"/>
      <c r="B4746"/>
      <c r="C4746"/>
    </row>
    <row r="4747" spans="1:3" x14ac:dyDescent="0.45">
      <c r="A4747"/>
      <c r="B4747"/>
      <c r="C4747"/>
    </row>
    <row r="4748" spans="1:3" x14ac:dyDescent="0.45">
      <c r="A4748"/>
      <c r="B4748"/>
      <c r="C4748"/>
    </row>
    <row r="4749" spans="1:3" x14ac:dyDescent="0.45">
      <c r="A4749"/>
      <c r="B4749"/>
      <c r="C4749"/>
    </row>
    <row r="4750" spans="1:3" x14ac:dyDescent="0.45">
      <c r="A4750"/>
      <c r="B4750"/>
      <c r="C4750"/>
    </row>
    <row r="4751" spans="1:3" x14ac:dyDescent="0.45">
      <c r="A4751"/>
      <c r="B4751"/>
      <c r="C4751"/>
    </row>
    <row r="4752" spans="1:3" x14ac:dyDescent="0.45">
      <c r="A4752"/>
      <c r="B4752"/>
      <c r="C4752"/>
    </row>
    <row r="4753" spans="1:3" x14ac:dyDescent="0.45">
      <c r="A4753"/>
      <c r="B4753"/>
      <c r="C4753"/>
    </row>
    <row r="4754" spans="1:3" x14ac:dyDescent="0.45">
      <c r="A4754"/>
      <c r="B4754"/>
      <c r="C4754"/>
    </row>
    <row r="4755" spans="1:3" x14ac:dyDescent="0.45">
      <c r="A4755"/>
      <c r="B4755"/>
      <c r="C4755"/>
    </row>
    <row r="4756" spans="1:3" x14ac:dyDescent="0.45">
      <c r="A4756"/>
      <c r="B4756"/>
      <c r="C4756"/>
    </row>
    <row r="4757" spans="1:3" x14ac:dyDescent="0.45">
      <c r="A4757"/>
      <c r="B4757"/>
      <c r="C4757"/>
    </row>
    <row r="4758" spans="1:3" x14ac:dyDescent="0.45">
      <c r="A4758"/>
      <c r="B4758"/>
      <c r="C4758"/>
    </row>
    <row r="4759" spans="1:3" x14ac:dyDescent="0.45">
      <c r="A4759"/>
      <c r="B4759"/>
      <c r="C4759"/>
    </row>
    <row r="4760" spans="1:3" x14ac:dyDescent="0.45">
      <c r="A4760"/>
      <c r="B4760"/>
      <c r="C4760"/>
    </row>
    <row r="4761" spans="1:3" x14ac:dyDescent="0.45">
      <c r="A4761"/>
      <c r="B4761"/>
      <c r="C4761"/>
    </row>
    <row r="4762" spans="1:3" x14ac:dyDescent="0.45">
      <c r="A4762"/>
      <c r="B4762"/>
      <c r="C4762"/>
    </row>
    <row r="4763" spans="1:3" x14ac:dyDescent="0.45">
      <c r="A4763"/>
      <c r="B4763"/>
      <c r="C4763"/>
    </row>
    <row r="4764" spans="1:3" x14ac:dyDescent="0.45">
      <c r="A4764"/>
      <c r="B4764"/>
      <c r="C4764"/>
    </row>
    <row r="4765" spans="1:3" x14ac:dyDescent="0.45">
      <c r="A4765"/>
      <c r="B4765"/>
      <c r="C4765"/>
    </row>
    <row r="4766" spans="1:3" x14ac:dyDescent="0.45">
      <c r="A4766"/>
      <c r="B4766"/>
      <c r="C4766"/>
    </row>
    <row r="4767" spans="1:3" x14ac:dyDescent="0.45">
      <c r="A4767"/>
      <c r="B4767"/>
      <c r="C4767"/>
    </row>
    <row r="4768" spans="1:3" x14ac:dyDescent="0.45">
      <c r="A4768"/>
      <c r="B4768"/>
      <c r="C4768"/>
    </row>
    <row r="4769" spans="1:3" x14ac:dyDescent="0.45">
      <c r="A4769"/>
      <c r="B4769"/>
      <c r="C4769"/>
    </row>
    <row r="4770" spans="1:3" x14ac:dyDescent="0.45">
      <c r="A4770"/>
      <c r="B4770"/>
      <c r="C4770"/>
    </row>
    <row r="4771" spans="1:3" x14ac:dyDescent="0.45">
      <c r="A4771"/>
      <c r="B4771"/>
      <c r="C4771"/>
    </row>
    <row r="4772" spans="1:3" x14ac:dyDescent="0.45">
      <c r="A4772"/>
      <c r="B4772"/>
      <c r="C4772"/>
    </row>
    <row r="4773" spans="1:3" x14ac:dyDescent="0.45">
      <c r="A4773"/>
      <c r="B4773"/>
      <c r="C4773"/>
    </row>
    <row r="4774" spans="1:3" x14ac:dyDescent="0.45">
      <c r="A4774"/>
      <c r="B4774"/>
      <c r="C4774"/>
    </row>
    <row r="4775" spans="1:3" x14ac:dyDescent="0.45">
      <c r="A4775"/>
      <c r="B4775"/>
      <c r="C4775"/>
    </row>
    <row r="4776" spans="1:3" x14ac:dyDescent="0.45">
      <c r="A4776"/>
      <c r="B4776"/>
      <c r="C4776"/>
    </row>
    <row r="4777" spans="1:3" x14ac:dyDescent="0.45">
      <c r="A4777"/>
      <c r="B4777"/>
      <c r="C4777"/>
    </row>
    <row r="4778" spans="1:3" x14ac:dyDescent="0.45">
      <c r="A4778"/>
      <c r="B4778"/>
      <c r="C4778"/>
    </row>
    <row r="4779" spans="1:3" x14ac:dyDescent="0.45">
      <c r="A4779"/>
      <c r="B4779"/>
      <c r="C4779"/>
    </row>
    <row r="4780" spans="1:3" x14ac:dyDescent="0.45">
      <c r="A4780"/>
      <c r="B4780"/>
      <c r="C4780"/>
    </row>
    <row r="4781" spans="1:3" x14ac:dyDescent="0.45">
      <c r="A4781"/>
      <c r="B4781"/>
      <c r="C4781"/>
    </row>
    <row r="4782" spans="1:3" x14ac:dyDescent="0.45">
      <c r="A4782"/>
      <c r="B4782"/>
      <c r="C4782"/>
    </row>
    <row r="4783" spans="1:3" x14ac:dyDescent="0.45">
      <c r="A4783"/>
      <c r="B4783"/>
      <c r="C4783"/>
    </row>
    <row r="4784" spans="1:3" x14ac:dyDescent="0.45">
      <c r="A4784"/>
      <c r="B4784"/>
      <c r="C4784"/>
    </row>
    <row r="4785" spans="1:3" x14ac:dyDescent="0.45">
      <c r="A4785"/>
      <c r="B4785"/>
      <c r="C4785"/>
    </row>
    <row r="4786" spans="1:3" x14ac:dyDescent="0.45">
      <c r="A4786"/>
      <c r="B4786"/>
      <c r="C4786"/>
    </row>
    <row r="4787" spans="1:3" x14ac:dyDescent="0.45">
      <c r="A4787"/>
      <c r="B4787"/>
      <c r="C4787"/>
    </row>
    <row r="4788" spans="1:3" x14ac:dyDescent="0.45">
      <c r="A4788"/>
      <c r="B4788"/>
      <c r="C4788"/>
    </row>
    <row r="4789" spans="1:3" x14ac:dyDescent="0.45">
      <c r="A4789"/>
      <c r="B4789"/>
      <c r="C4789"/>
    </row>
    <row r="4790" spans="1:3" x14ac:dyDescent="0.45">
      <c r="A4790"/>
      <c r="B4790"/>
      <c r="C4790"/>
    </row>
    <row r="4791" spans="1:3" x14ac:dyDescent="0.45">
      <c r="A4791"/>
      <c r="B4791"/>
      <c r="C4791"/>
    </row>
    <row r="4792" spans="1:3" x14ac:dyDescent="0.45">
      <c r="A4792"/>
      <c r="B4792"/>
      <c r="C4792"/>
    </row>
    <row r="4793" spans="1:3" x14ac:dyDescent="0.45">
      <c r="A4793"/>
      <c r="B4793"/>
      <c r="C4793"/>
    </row>
    <row r="4794" spans="1:3" x14ac:dyDescent="0.45">
      <c r="A4794"/>
      <c r="B4794"/>
      <c r="C4794"/>
    </row>
    <row r="4795" spans="1:3" x14ac:dyDescent="0.45">
      <c r="A4795"/>
      <c r="B4795"/>
      <c r="C4795"/>
    </row>
    <row r="4796" spans="1:3" x14ac:dyDescent="0.45">
      <c r="A4796"/>
      <c r="B4796"/>
      <c r="C4796"/>
    </row>
    <row r="4797" spans="1:3" x14ac:dyDescent="0.45">
      <c r="A4797"/>
      <c r="B4797"/>
      <c r="C4797"/>
    </row>
    <row r="4798" spans="1:3" x14ac:dyDescent="0.45">
      <c r="A4798"/>
      <c r="B4798"/>
      <c r="C4798"/>
    </row>
    <row r="4799" spans="1:3" x14ac:dyDescent="0.45">
      <c r="A4799"/>
      <c r="B4799"/>
      <c r="C4799"/>
    </row>
    <row r="4800" spans="1:3" x14ac:dyDescent="0.45">
      <c r="A4800"/>
      <c r="B4800"/>
      <c r="C4800"/>
    </row>
    <row r="4801" spans="1:3" x14ac:dyDescent="0.45">
      <c r="A4801"/>
      <c r="B4801"/>
      <c r="C4801"/>
    </row>
    <row r="4802" spans="1:3" x14ac:dyDescent="0.45">
      <c r="A4802"/>
      <c r="B4802"/>
      <c r="C4802"/>
    </row>
    <row r="4803" spans="1:3" x14ac:dyDescent="0.45">
      <c r="A4803"/>
      <c r="B4803"/>
      <c r="C4803"/>
    </row>
    <row r="4804" spans="1:3" x14ac:dyDescent="0.45">
      <c r="A4804"/>
      <c r="B4804"/>
      <c r="C4804"/>
    </row>
    <row r="4805" spans="1:3" x14ac:dyDescent="0.45">
      <c r="A4805"/>
      <c r="B4805"/>
      <c r="C4805"/>
    </row>
    <row r="4806" spans="1:3" x14ac:dyDescent="0.45">
      <c r="A4806"/>
      <c r="B4806"/>
      <c r="C4806"/>
    </row>
    <row r="4807" spans="1:3" x14ac:dyDescent="0.45">
      <c r="A4807"/>
      <c r="B4807"/>
      <c r="C4807"/>
    </row>
    <row r="4808" spans="1:3" x14ac:dyDescent="0.45">
      <c r="A4808"/>
      <c r="B4808"/>
      <c r="C4808"/>
    </row>
    <row r="4809" spans="1:3" x14ac:dyDescent="0.45">
      <c r="A4809"/>
      <c r="B4809"/>
      <c r="C4809"/>
    </row>
    <row r="4810" spans="1:3" x14ac:dyDescent="0.45">
      <c r="A4810"/>
      <c r="B4810"/>
      <c r="C4810"/>
    </row>
    <row r="4811" spans="1:3" x14ac:dyDescent="0.45">
      <c r="A4811"/>
      <c r="B4811"/>
      <c r="C4811"/>
    </row>
    <row r="4812" spans="1:3" x14ac:dyDescent="0.45">
      <c r="A4812"/>
      <c r="B4812"/>
      <c r="C4812"/>
    </row>
    <row r="4813" spans="1:3" x14ac:dyDescent="0.45">
      <c r="A4813"/>
      <c r="B4813"/>
      <c r="C4813"/>
    </row>
    <row r="4814" spans="1:3" x14ac:dyDescent="0.45">
      <c r="A4814"/>
      <c r="B4814"/>
      <c r="C4814"/>
    </row>
    <row r="4815" spans="1:3" x14ac:dyDescent="0.45">
      <c r="A4815"/>
      <c r="B4815"/>
      <c r="C4815"/>
    </row>
    <row r="4816" spans="1:3" x14ac:dyDescent="0.45">
      <c r="A4816"/>
      <c r="B4816"/>
      <c r="C4816"/>
    </row>
    <row r="4817" spans="1:3" x14ac:dyDescent="0.45">
      <c r="A4817"/>
      <c r="B4817"/>
      <c r="C4817"/>
    </row>
    <row r="4818" spans="1:3" x14ac:dyDescent="0.45">
      <c r="A4818"/>
      <c r="B4818"/>
      <c r="C4818"/>
    </row>
    <row r="4819" spans="1:3" x14ac:dyDescent="0.45">
      <c r="A4819"/>
      <c r="B4819"/>
      <c r="C4819"/>
    </row>
    <row r="4820" spans="1:3" x14ac:dyDescent="0.45">
      <c r="A4820"/>
      <c r="B4820"/>
      <c r="C4820"/>
    </row>
    <row r="4821" spans="1:3" x14ac:dyDescent="0.45">
      <c r="A4821"/>
      <c r="B4821"/>
      <c r="C4821"/>
    </row>
    <row r="4822" spans="1:3" x14ac:dyDescent="0.45">
      <c r="A4822"/>
      <c r="B4822"/>
      <c r="C4822"/>
    </row>
    <row r="4823" spans="1:3" x14ac:dyDescent="0.45">
      <c r="A4823"/>
      <c r="B4823"/>
      <c r="C4823"/>
    </row>
    <row r="4824" spans="1:3" x14ac:dyDescent="0.45">
      <c r="A4824"/>
      <c r="B4824"/>
      <c r="C4824"/>
    </row>
    <row r="4825" spans="1:3" x14ac:dyDescent="0.45">
      <c r="A4825"/>
      <c r="B4825"/>
      <c r="C4825"/>
    </row>
    <row r="4826" spans="1:3" x14ac:dyDescent="0.45">
      <c r="A4826"/>
      <c r="B4826"/>
      <c r="C4826"/>
    </row>
    <row r="4827" spans="1:3" x14ac:dyDescent="0.45">
      <c r="A4827"/>
      <c r="B4827"/>
      <c r="C4827"/>
    </row>
    <row r="4828" spans="1:3" x14ac:dyDescent="0.45">
      <c r="A4828"/>
      <c r="B4828"/>
      <c r="C4828"/>
    </row>
    <row r="4829" spans="1:3" x14ac:dyDescent="0.45">
      <c r="A4829"/>
      <c r="B4829"/>
      <c r="C4829"/>
    </row>
    <row r="4830" spans="1:3" x14ac:dyDescent="0.45">
      <c r="A4830"/>
      <c r="B4830"/>
      <c r="C4830"/>
    </row>
    <row r="4831" spans="1:3" x14ac:dyDescent="0.45">
      <c r="A4831"/>
      <c r="B4831"/>
      <c r="C4831"/>
    </row>
    <row r="4832" spans="1:3" x14ac:dyDescent="0.45">
      <c r="A4832"/>
      <c r="B4832"/>
      <c r="C4832"/>
    </row>
    <row r="4833" spans="1:3" x14ac:dyDescent="0.45">
      <c r="A4833"/>
      <c r="B4833"/>
      <c r="C4833"/>
    </row>
    <row r="4834" spans="1:3" x14ac:dyDescent="0.45">
      <c r="A4834"/>
      <c r="B4834"/>
      <c r="C4834"/>
    </row>
    <row r="4835" spans="1:3" x14ac:dyDescent="0.45">
      <c r="A4835"/>
      <c r="B4835"/>
      <c r="C4835"/>
    </row>
    <row r="4836" spans="1:3" x14ac:dyDescent="0.45">
      <c r="A4836"/>
      <c r="B4836"/>
      <c r="C4836"/>
    </row>
    <row r="4837" spans="1:3" x14ac:dyDescent="0.45">
      <c r="A4837"/>
      <c r="B4837"/>
      <c r="C4837"/>
    </row>
    <row r="4838" spans="1:3" x14ac:dyDescent="0.45">
      <c r="A4838"/>
      <c r="B4838"/>
      <c r="C4838"/>
    </row>
    <row r="4839" spans="1:3" x14ac:dyDescent="0.45">
      <c r="A4839"/>
      <c r="B4839"/>
      <c r="C4839"/>
    </row>
    <row r="4840" spans="1:3" x14ac:dyDescent="0.45">
      <c r="A4840"/>
      <c r="B4840"/>
      <c r="C4840"/>
    </row>
    <row r="4841" spans="1:3" x14ac:dyDescent="0.45">
      <c r="A4841"/>
      <c r="B4841"/>
      <c r="C4841"/>
    </row>
    <row r="4842" spans="1:3" x14ac:dyDescent="0.45">
      <c r="A4842"/>
      <c r="B4842"/>
      <c r="C4842"/>
    </row>
    <row r="4843" spans="1:3" x14ac:dyDescent="0.45">
      <c r="A4843"/>
      <c r="B4843"/>
      <c r="C4843"/>
    </row>
    <row r="4844" spans="1:3" x14ac:dyDescent="0.45">
      <c r="A4844"/>
      <c r="B4844"/>
      <c r="C4844"/>
    </row>
    <row r="4845" spans="1:3" x14ac:dyDescent="0.45">
      <c r="A4845"/>
      <c r="B4845"/>
      <c r="C4845"/>
    </row>
    <row r="4846" spans="1:3" x14ac:dyDescent="0.45">
      <c r="A4846"/>
      <c r="B4846"/>
      <c r="C4846"/>
    </row>
    <row r="4847" spans="1:3" x14ac:dyDescent="0.45">
      <c r="A4847"/>
      <c r="B4847"/>
      <c r="C4847"/>
    </row>
    <row r="4848" spans="1:3" x14ac:dyDescent="0.45">
      <c r="A4848"/>
      <c r="B4848"/>
      <c r="C4848"/>
    </row>
    <row r="4849" spans="1:3" x14ac:dyDescent="0.45">
      <c r="A4849"/>
      <c r="B4849"/>
      <c r="C4849"/>
    </row>
    <row r="4850" spans="1:3" x14ac:dyDescent="0.45">
      <c r="A4850"/>
      <c r="B4850"/>
      <c r="C4850"/>
    </row>
    <row r="4851" spans="1:3" x14ac:dyDescent="0.45">
      <c r="A4851"/>
      <c r="B4851"/>
      <c r="C4851"/>
    </row>
    <row r="4852" spans="1:3" x14ac:dyDescent="0.45">
      <c r="A4852"/>
      <c r="B4852"/>
      <c r="C4852"/>
    </row>
    <row r="4853" spans="1:3" x14ac:dyDescent="0.45">
      <c r="A4853"/>
      <c r="B4853"/>
      <c r="C4853"/>
    </row>
    <row r="4854" spans="1:3" x14ac:dyDescent="0.45">
      <c r="A4854"/>
      <c r="B4854"/>
      <c r="C4854"/>
    </row>
    <row r="4855" spans="1:3" x14ac:dyDescent="0.45">
      <c r="A4855"/>
      <c r="B4855"/>
      <c r="C4855"/>
    </row>
    <row r="4856" spans="1:3" x14ac:dyDescent="0.45">
      <c r="A4856"/>
      <c r="B4856"/>
      <c r="C4856"/>
    </row>
    <row r="4857" spans="1:3" x14ac:dyDescent="0.45">
      <c r="A4857"/>
      <c r="B4857"/>
      <c r="C4857"/>
    </row>
    <row r="4858" spans="1:3" x14ac:dyDescent="0.45">
      <c r="A4858"/>
      <c r="B4858"/>
      <c r="C4858"/>
    </row>
    <row r="4859" spans="1:3" x14ac:dyDescent="0.45">
      <c r="A4859"/>
      <c r="B4859"/>
      <c r="C4859"/>
    </row>
    <row r="4860" spans="1:3" x14ac:dyDescent="0.45">
      <c r="A4860"/>
      <c r="B4860"/>
      <c r="C4860"/>
    </row>
    <row r="4861" spans="1:3" x14ac:dyDescent="0.45">
      <c r="A4861"/>
      <c r="B4861"/>
      <c r="C4861"/>
    </row>
    <row r="4862" spans="1:3" x14ac:dyDescent="0.45">
      <c r="A4862"/>
      <c r="B4862"/>
      <c r="C4862"/>
    </row>
    <row r="4863" spans="1:3" x14ac:dyDescent="0.45">
      <c r="A4863"/>
      <c r="B4863"/>
      <c r="C4863"/>
    </row>
    <row r="4864" spans="1:3" x14ac:dyDescent="0.45">
      <c r="A4864"/>
      <c r="B4864"/>
      <c r="C4864"/>
    </row>
    <row r="4865" spans="1:3" x14ac:dyDescent="0.45">
      <c r="A4865"/>
      <c r="B4865"/>
      <c r="C4865"/>
    </row>
    <row r="4866" spans="1:3" x14ac:dyDescent="0.45">
      <c r="A4866"/>
      <c r="B4866"/>
      <c r="C4866"/>
    </row>
    <row r="4867" spans="1:3" x14ac:dyDescent="0.45">
      <c r="A4867"/>
      <c r="B4867"/>
      <c r="C4867"/>
    </row>
    <row r="4868" spans="1:3" x14ac:dyDescent="0.45">
      <c r="A4868"/>
      <c r="B4868"/>
      <c r="C4868"/>
    </row>
    <row r="4869" spans="1:3" x14ac:dyDescent="0.45">
      <c r="A4869"/>
      <c r="B4869"/>
      <c r="C4869"/>
    </row>
    <row r="4870" spans="1:3" x14ac:dyDescent="0.45">
      <c r="A4870"/>
      <c r="B4870"/>
      <c r="C4870"/>
    </row>
    <row r="4871" spans="1:3" x14ac:dyDescent="0.45">
      <c r="A4871"/>
      <c r="B4871"/>
      <c r="C4871"/>
    </row>
    <row r="4872" spans="1:3" x14ac:dyDescent="0.45">
      <c r="A4872"/>
      <c r="B4872"/>
      <c r="C4872"/>
    </row>
    <row r="4873" spans="1:3" x14ac:dyDescent="0.45">
      <c r="A4873"/>
      <c r="B4873"/>
      <c r="C4873"/>
    </row>
    <row r="4874" spans="1:3" x14ac:dyDescent="0.45">
      <c r="A4874"/>
      <c r="B4874"/>
      <c r="C4874"/>
    </row>
    <row r="4875" spans="1:3" x14ac:dyDescent="0.45">
      <c r="A4875"/>
      <c r="B4875"/>
      <c r="C4875"/>
    </row>
    <row r="4876" spans="1:3" x14ac:dyDescent="0.45">
      <c r="A4876"/>
      <c r="B4876"/>
      <c r="C4876"/>
    </row>
    <row r="4877" spans="1:3" x14ac:dyDescent="0.45">
      <c r="A4877"/>
      <c r="B4877"/>
      <c r="C4877"/>
    </row>
    <row r="4878" spans="1:3" x14ac:dyDescent="0.45">
      <c r="A4878"/>
      <c r="B4878"/>
      <c r="C4878"/>
    </row>
    <row r="4879" spans="1:3" x14ac:dyDescent="0.45">
      <c r="A4879"/>
      <c r="B4879"/>
      <c r="C4879"/>
    </row>
    <row r="4880" spans="1:3" x14ac:dyDescent="0.45">
      <c r="A4880"/>
      <c r="B4880"/>
      <c r="C4880"/>
    </row>
    <row r="4881" spans="1:3" x14ac:dyDescent="0.45">
      <c r="A4881"/>
      <c r="B4881"/>
      <c r="C4881"/>
    </row>
    <row r="4882" spans="1:3" x14ac:dyDescent="0.45">
      <c r="A4882"/>
      <c r="B4882"/>
      <c r="C4882"/>
    </row>
    <row r="4883" spans="1:3" x14ac:dyDescent="0.45">
      <c r="A4883"/>
      <c r="B4883"/>
      <c r="C4883"/>
    </row>
    <row r="4884" spans="1:3" x14ac:dyDescent="0.45">
      <c r="A4884"/>
      <c r="B4884"/>
      <c r="C4884"/>
    </row>
    <row r="4885" spans="1:3" x14ac:dyDescent="0.45">
      <c r="A4885"/>
      <c r="B4885"/>
      <c r="C4885"/>
    </row>
    <row r="4886" spans="1:3" x14ac:dyDescent="0.45">
      <c r="A4886"/>
      <c r="B4886"/>
      <c r="C4886"/>
    </row>
    <row r="4887" spans="1:3" x14ac:dyDescent="0.45">
      <c r="A4887"/>
      <c r="B4887"/>
      <c r="C4887"/>
    </row>
    <row r="4888" spans="1:3" x14ac:dyDescent="0.45">
      <c r="A4888"/>
      <c r="B4888"/>
      <c r="C4888"/>
    </row>
    <row r="4889" spans="1:3" x14ac:dyDescent="0.45">
      <c r="A4889"/>
      <c r="B4889"/>
      <c r="C4889"/>
    </row>
    <row r="4890" spans="1:3" x14ac:dyDescent="0.45">
      <c r="A4890"/>
      <c r="B4890"/>
      <c r="C4890"/>
    </row>
    <row r="4891" spans="1:3" x14ac:dyDescent="0.45">
      <c r="A4891"/>
      <c r="B4891"/>
      <c r="C4891"/>
    </row>
    <row r="4892" spans="1:3" x14ac:dyDescent="0.45">
      <c r="A4892"/>
      <c r="B4892"/>
      <c r="C4892"/>
    </row>
    <row r="4893" spans="1:3" x14ac:dyDescent="0.45">
      <c r="A4893"/>
      <c r="B4893"/>
      <c r="C4893"/>
    </row>
    <row r="4894" spans="1:3" x14ac:dyDescent="0.45">
      <c r="A4894"/>
      <c r="B4894"/>
      <c r="C4894"/>
    </row>
    <row r="4895" spans="1:3" x14ac:dyDescent="0.45">
      <c r="A4895"/>
      <c r="B4895"/>
      <c r="C4895"/>
    </row>
    <row r="4896" spans="1:3" x14ac:dyDescent="0.45">
      <c r="A4896"/>
      <c r="B4896"/>
      <c r="C4896"/>
    </row>
    <row r="4897" spans="1:3" x14ac:dyDescent="0.45">
      <c r="A4897"/>
      <c r="B4897"/>
      <c r="C4897"/>
    </row>
    <row r="4898" spans="1:3" x14ac:dyDescent="0.45">
      <c r="A4898"/>
      <c r="B4898"/>
      <c r="C4898"/>
    </row>
    <row r="4899" spans="1:3" x14ac:dyDescent="0.45">
      <c r="A4899"/>
      <c r="B4899"/>
      <c r="C4899"/>
    </row>
    <row r="4900" spans="1:3" x14ac:dyDescent="0.45">
      <c r="A4900"/>
      <c r="B4900"/>
      <c r="C4900"/>
    </row>
    <row r="4901" spans="1:3" x14ac:dyDescent="0.45">
      <c r="A4901"/>
      <c r="B4901"/>
      <c r="C4901"/>
    </row>
    <row r="4902" spans="1:3" x14ac:dyDescent="0.45">
      <c r="A4902"/>
      <c r="B4902"/>
      <c r="C4902"/>
    </row>
    <row r="4903" spans="1:3" x14ac:dyDescent="0.45">
      <c r="A4903"/>
      <c r="B4903"/>
      <c r="C4903"/>
    </row>
    <row r="4904" spans="1:3" x14ac:dyDescent="0.45">
      <c r="A4904"/>
      <c r="B4904"/>
      <c r="C4904"/>
    </row>
    <row r="4905" spans="1:3" x14ac:dyDescent="0.45">
      <c r="A4905"/>
      <c r="B4905"/>
      <c r="C4905"/>
    </row>
    <row r="4906" spans="1:3" x14ac:dyDescent="0.45">
      <c r="A4906"/>
      <c r="B4906"/>
      <c r="C4906"/>
    </row>
    <row r="4907" spans="1:3" x14ac:dyDescent="0.45">
      <c r="A4907"/>
      <c r="B4907"/>
      <c r="C4907"/>
    </row>
    <row r="4908" spans="1:3" x14ac:dyDescent="0.45">
      <c r="A4908"/>
      <c r="B4908"/>
      <c r="C4908"/>
    </row>
    <row r="4909" spans="1:3" x14ac:dyDescent="0.45">
      <c r="A4909"/>
      <c r="B4909"/>
      <c r="C4909"/>
    </row>
    <row r="4910" spans="1:3" x14ac:dyDescent="0.45">
      <c r="A4910"/>
      <c r="B4910"/>
      <c r="C4910"/>
    </row>
    <row r="4911" spans="1:3" x14ac:dyDescent="0.45">
      <c r="A4911"/>
      <c r="B4911"/>
      <c r="C4911"/>
    </row>
    <row r="4912" spans="1:3" x14ac:dyDescent="0.45">
      <c r="A4912"/>
      <c r="B4912"/>
      <c r="C4912"/>
    </row>
    <row r="4913" spans="1:3" x14ac:dyDescent="0.45">
      <c r="A4913"/>
      <c r="B4913"/>
      <c r="C4913"/>
    </row>
    <row r="4914" spans="1:3" x14ac:dyDescent="0.45">
      <c r="A4914"/>
      <c r="B4914"/>
      <c r="C4914"/>
    </row>
    <row r="4915" spans="1:3" x14ac:dyDescent="0.45">
      <c r="A4915"/>
      <c r="B4915"/>
      <c r="C4915"/>
    </row>
    <row r="4916" spans="1:3" x14ac:dyDescent="0.45">
      <c r="A4916"/>
      <c r="B4916"/>
      <c r="C4916"/>
    </row>
    <row r="4917" spans="1:3" x14ac:dyDescent="0.45">
      <c r="A4917"/>
      <c r="B4917"/>
      <c r="C4917"/>
    </row>
    <row r="4918" spans="1:3" x14ac:dyDescent="0.45">
      <c r="A4918"/>
      <c r="B4918"/>
      <c r="C4918"/>
    </row>
    <row r="4919" spans="1:3" x14ac:dyDescent="0.45">
      <c r="A4919"/>
      <c r="B4919"/>
      <c r="C4919"/>
    </row>
    <row r="4920" spans="1:3" x14ac:dyDescent="0.45">
      <c r="A4920"/>
      <c r="B4920"/>
      <c r="C4920"/>
    </row>
    <row r="4921" spans="1:3" x14ac:dyDescent="0.45">
      <c r="A4921"/>
      <c r="B4921"/>
      <c r="C4921"/>
    </row>
    <row r="4922" spans="1:3" x14ac:dyDescent="0.45">
      <c r="A4922"/>
      <c r="B4922"/>
      <c r="C4922"/>
    </row>
    <row r="4923" spans="1:3" x14ac:dyDescent="0.45">
      <c r="A4923"/>
      <c r="B4923"/>
      <c r="C4923"/>
    </row>
    <row r="4924" spans="1:3" x14ac:dyDescent="0.45">
      <c r="A4924"/>
      <c r="B4924"/>
      <c r="C4924"/>
    </row>
    <row r="4925" spans="1:3" x14ac:dyDescent="0.45">
      <c r="A4925"/>
      <c r="B4925"/>
      <c r="C4925"/>
    </row>
    <row r="4926" spans="1:3" x14ac:dyDescent="0.45">
      <c r="A4926"/>
      <c r="B4926"/>
      <c r="C4926"/>
    </row>
    <row r="4927" spans="1:3" x14ac:dyDescent="0.45">
      <c r="A4927"/>
      <c r="B4927"/>
      <c r="C4927"/>
    </row>
    <row r="4928" spans="1:3" x14ac:dyDescent="0.45">
      <c r="A4928"/>
      <c r="B4928"/>
      <c r="C4928"/>
    </row>
    <row r="4929" spans="1:3" x14ac:dyDescent="0.45">
      <c r="A4929"/>
      <c r="B4929"/>
      <c r="C4929"/>
    </row>
    <row r="4930" spans="1:3" x14ac:dyDescent="0.45">
      <c r="A4930"/>
      <c r="B4930"/>
      <c r="C4930"/>
    </row>
    <row r="4931" spans="1:3" x14ac:dyDescent="0.45">
      <c r="A4931"/>
      <c r="B4931"/>
      <c r="C4931"/>
    </row>
    <row r="4932" spans="1:3" x14ac:dyDescent="0.45">
      <c r="A4932"/>
      <c r="B4932"/>
      <c r="C4932"/>
    </row>
    <row r="4933" spans="1:3" x14ac:dyDescent="0.45">
      <c r="A4933"/>
      <c r="B4933"/>
      <c r="C4933"/>
    </row>
    <row r="4934" spans="1:3" x14ac:dyDescent="0.45">
      <c r="A4934"/>
      <c r="B4934"/>
      <c r="C4934"/>
    </row>
    <row r="4935" spans="1:3" x14ac:dyDescent="0.45">
      <c r="A4935"/>
      <c r="B4935"/>
      <c r="C4935"/>
    </row>
    <row r="4936" spans="1:3" x14ac:dyDescent="0.45">
      <c r="A4936"/>
      <c r="B4936"/>
      <c r="C4936"/>
    </row>
    <row r="4937" spans="1:3" x14ac:dyDescent="0.45">
      <c r="A4937"/>
      <c r="B4937"/>
      <c r="C4937"/>
    </row>
    <row r="4938" spans="1:3" x14ac:dyDescent="0.45">
      <c r="A4938"/>
      <c r="B4938"/>
      <c r="C4938"/>
    </row>
    <row r="4939" spans="1:3" x14ac:dyDescent="0.45">
      <c r="A4939"/>
      <c r="B4939"/>
      <c r="C4939"/>
    </row>
    <row r="4940" spans="1:3" x14ac:dyDescent="0.45">
      <c r="A4940"/>
      <c r="B4940"/>
      <c r="C4940"/>
    </row>
    <row r="4941" spans="1:3" x14ac:dyDescent="0.45">
      <c r="A4941"/>
      <c r="B4941"/>
      <c r="C4941"/>
    </row>
    <row r="4942" spans="1:3" x14ac:dyDescent="0.45">
      <c r="A4942"/>
      <c r="B4942"/>
      <c r="C4942"/>
    </row>
    <row r="4943" spans="1:3" x14ac:dyDescent="0.45">
      <c r="A4943"/>
      <c r="B4943"/>
      <c r="C4943"/>
    </row>
    <row r="4944" spans="1:3" x14ac:dyDescent="0.45">
      <c r="A4944"/>
      <c r="B4944"/>
      <c r="C4944"/>
    </row>
    <row r="4945" spans="1:3" x14ac:dyDescent="0.45">
      <c r="A4945"/>
      <c r="B4945"/>
      <c r="C4945"/>
    </row>
    <row r="4946" spans="1:3" x14ac:dyDescent="0.45">
      <c r="A4946"/>
      <c r="B4946"/>
      <c r="C4946"/>
    </row>
    <row r="4947" spans="1:3" x14ac:dyDescent="0.45">
      <c r="A4947"/>
      <c r="B4947"/>
      <c r="C4947"/>
    </row>
    <row r="4948" spans="1:3" x14ac:dyDescent="0.45">
      <c r="A4948"/>
      <c r="B4948"/>
      <c r="C4948"/>
    </row>
    <row r="4949" spans="1:3" x14ac:dyDescent="0.45">
      <c r="A4949"/>
      <c r="B4949"/>
      <c r="C4949"/>
    </row>
    <row r="4950" spans="1:3" x14ac:dyDescent="0.45">
      <c r="A4950"/>
      <c r="B4950"/>
      <c r="C4950"/>
    </row>
    <row r="4951" spans="1:3" x14ac:dyDescent="0.45">
      <c r="A4951"/>
      <c r="B4951"/>
      <c r="C4951"/>
    </row>
    <row r="4952" spans="1:3" x14ac:dyDescent="0.45">
      <c r="A4952"/>
      <c r="B4952"/>
      <c r="C4952"/>
    </row>
    <row r="4953" spans="1:3" x14ac:dyDescent="0.45">
      <c r="A4953"/>
      <c r="B4953"/>
      <c r="C4953"/>
    </row>
    <row r="4954" spans="1:3" x14ac:dyDescent="0.45">
      <c r="A4954"/>
      <c r="B4954"/>
      <c r="C4954"/>
    </row>
    <row r="4955" spans="1:3" x14ac:dyDescent="0.45">
      <c r="A4955"/>
      <c r="B4955"/>
      <c r="C4955"/>
    </row>
    <row r="4956" spans="1:3" x14ac:dyDescent="0.45">
      <c r="A4956"/>
      <c r="B4956"/>
      <c r="C4956"/>
    </row>
    <row r="4957" spans="1:3" x14ac:dyDescent="0.45">
      <c r="A4957"/>
      <c r="B4957"/>
      <c r="C4957"/>
    </row>
    <row r="4958" spans="1:3" x14ac:dyDescent="0.45">
      <c r="A4958"/>
      <c r="B4958"/>
      <c r="C4958"/>
    </row>
    <row r="4959" spans="1:3" x14ac:dyDescent="0.45">
      <c r="A4959"/>
      <c r="B4959"/>
      <c r="C4959"/>
    </row>
    <row r="4960" spans="1:3" x14ac:dyDescent="0.45">
      <c r="A4960"/>
      <c r="B4960"/>
      <c r="C4960"/>
    </row>
    <row r="4961" spans="1:3" x14ac:dyDescent="0.45">
      <c r="A4961"/>
      <c r="B4961"/>
      <c r="C4961"/>
    </row>
    <row r="4962" spans="1:3" x14ac:dyDescent="0.45">
      <c r="A4962"/>
      <c r="B4962"/>
      <c r="C4962"/>
    </row>
    <row r="4963" spans="1:3" x14ac:dyDescent="0.45">
      <c r="A4963"/>
      <c r="B4963"/>
      <c r="C4963"/>
    </row>
    <row r="4964" spans="1:3" x14ac:dyDescent="0.45">
      <c r="A4964"/>
      <c r="B4964"/>
      <c r="C4964"/>
    </row>
    <row r="4965" spans="1:3" x14ac:dyDescent="0.45">
      <c r="A4965"/>
      <c r="B4965"/>
      <c r="C4965"/>
    </row>
    <row r="4966" spans="1:3" x14ac:dyDescent="0.45">
      <c r="A4966"/>
      <c r="B4966"/>
      <c r="C4966"/>
    </row>
    <row r="4967" spans="1:3" x14ac:dyDescent="0.45">
      <c r="A4967"/>
      <c r="B4967"/>
      <c r="C4967"/>
    </row>
    <row r="4968" spans="1:3" x14ac:dyDescent="0.45">
      <c r="A4968"/>
      <c r="B4968"/>
      <c r="C4968"/>
    </row>
    <row r="4969" spans="1:3" x14ac:dyDescent="0.45">
      <c r="A4969"/>
      <c r="B4969"/>
      <c r="C4969"/>
    </row>
    <row r="4970" spans="1:3" x14ac:dyDescent="0.45">
      <c r="A4970"/>
      <c r="B4970"/>
      <c r="C4970"/>
    </row>
    <row r="4971" spans="1:3" x14ac:dyDescent="0.45">
      <c r="A4971"/>
      <c r="B4971"/>
      <c r="C4971"/>
    </row>
    <row r="4972" spans="1:3" x14ac:dyDescent="0.45">
      <c r="A4972"/>
      <c r="B4972"/>
      <c r="C4972"/>
    </row>
    <row r="4973" spans="1:3" x14ac:dyDescent="0.45">
      <c r="A4973"/>
      <c r="B4973"/>
      <c r="C4973"/>
    </row>
    <row r="4974" spans="1:3" x14ac:dyDescent="0.45">
      <c r="A4974"/>
      <c r="B4974"/>
      <c r="C4974"/>
    </row>
    <row r="4975" spans="1:3" x14ac:dyDescent="0.45">
      <c r="A4975"/>
      <c r="B4975"/>
      <c r="C4975"/>
    </row>
    <row r="4976" spans="1:3" x14ac:dyDescent="0.45">
      <c r="A4976"/>
      <c r="B4976"/>
      <c r="C4976"/>
    </row>
    <row r="4977" spans="1:3" x14ac:dyDescent="0.45">
      <c r="A4977"/>
      <c r="B4977"/>
      <c r="C4977"/>
    </row>
    <row r="4978" spans="1:3" x14ac:dyDescent="0.45">
      <c r="A4978"/>
      <c r="B4978"/>
      <c r="C4978"/>
    </row>
    <row r="4979" spans="1:3" x14ac:dyDescent="0.45">
      <c r="A4979"/>
      <c r="B4979"/>
      <c r="C4979"/>
    </row>
    <row r="4980" spans="1:3" x14ac:dyDescent="0.45">
      <c r="A4980"/>
      <c r="B4980"/>
      <c r="C4980"/>
    </row>
    <row r="4981" spans="1:3" x14ac:dyDescent="0.45">
      <c r="A4981"/>
      <c r="B4981"/>
      <c r="C4981"/>
    </row>
    <row r="4982" spans="1:3" x14ac:dyDescent="0.45">
      <c r="A4982"/>
      <c r="B4982"/>
      <c r="C4982"/>
    </row>
    <row r="4983" spans="1:3" x14ac:dyDescent="0.45">
      <c r="A4983"/>
      <c r="B4983"/>
      <c r="C4983"/>
    </row>
    <row r="4984" spans="1:3" x14ac:dyDescent="0.45">
      <c r="A4984"/>
      <c r="B4984"/>
      <c r="C4984"/>
    </row>
    <row r="4985" spans="1:3" x14ac:dyDescent="0.45">
      <c r="A4985"/>
      <c r="B4985"/>
      <c r="C4985"/>
    </row>
    <row r="4986" spans="1:3" x14ac:dyDescent="0.45">
      <c r="A4986"/>
      <c r="B4986"/>
      <c r="C4986"/>
    </row>
    <row r="4987" spans="1:3" x14ac:dyDescent="0.45">
      <c r="A4987"/>
      <c r="B4987"/>
      <c r="C4987"/>
    </row>
    <row r="4988" spans="1:3" x14ac:dyDescent="0.45">
      <c r="A4988"/>
      <c r="B4988"/>
      <c r="C4988"/>
    </row>
    <row r="4989" spans="1:3" x14ac:dyDescent="0.45">
      <c r="A4989"/>
      <c r="B4989"/>
      <c r="C4989"/>
    </row>
    <row r="4990" spans="1:3" x14ac:dyDescent="0.45">
      <c r="A4990"/>
      <c r="B4990"/>
      <c r="C4990"/>
    </row>
    <row r="4991" spans="1:3" x14ac:dyDescent="0.45">
      <c r="A4991"/>
      <c r="B4991"/>
      <c r="C4991"/>
    </row>
    <row r="4992" spans="1:3" x14ac:dyDescent="0.45">
      <c r="A4992"/>
      <c r="B4992"/>
      <c r="C4992"/>
    </row>
    <row r="4993" spans="1:3" x14ac:dyDescent="0.45">
      <c r="A4993"/>
      <c r="B4993"/>
      <c r="C4993"/>
    </row>
    <row r="4994" spans="1:3" x14ac:dyDescent="0.45">
      <c r="A4994"/>
      <c r="B4994"/>
      <c r="C4994"/>
    </row>
    <row r="4995" spans="1:3" x14ac:dyDescent="0.45">
      <c r="A4995"/>
      <c r="B4995"/>
      <c r="C4995"/>
    </row>
    <row r="4996" spans="1:3" x14ac:dyDescent="0.45">
      <c r="A4996"/>
      <c r="B4996"/>
      <c r="C4996"/>
    </row>
    <row r="4997" spans="1:3" x14ac:dyDescent="0.45">
      <c r="A4997"/>
      <c r="B4997"/>
      <c r="C4997"/>
    </row>
    <row r="4998" spans="1:3" x14ac:dyDescent="0.45">
      <c r="A4998"/>
      <c r="B4998"/>
      <c r="C4998"/>
    </row>
    <row r="4999" spans="1:3" x14ac:dyDescent="0.45">
      <c r="A4999"/>
      <c r="B4999"/>
      <c r="C4999"/>
    </row>
    <row r="5000" spans="1:3" x14ac:dyDescent="0.45">
      <c r="A5000"/>
      <c r="B5000"/>
      <c r="C5000"/>
    </row>
    <row r="5001" spans="1:3" x14ac:dyDescent="0.45">
      <c r="A5001"/>
      <c r="B5001"/>
      <c r="C5001"/>
    </row>
    <row r="5002" spans="1:3" x14ac:dyDescent="0.45">
      <c r="A5002"/>
      <c r="B5002"/>
      <c r="C5002"/>
    </row>
    <row r="5003" spans="1:3" x14ac:dyDescent="0.45">
      <c r="A5003"/>
      <c r="B5003"/>
      <c r="C5003"/>
    </row>
    <row r="5004" spans="1:3" x14ac:dyDescent="0.45">
      <c r="A5004"/>
      <c r="B5004"/>
      <c r="C5004"/>
    </row>
    <row r="5005" spans="1:3" x14ac:dyDescent="0.45">
      <c r="A5005"/>
      <c r="B5005"/>
      <c r="C5005"/>
    </row>
    <row r="5006" spans="1:3" x14ac:dyDescent="0.45">
      <c r="A5006"/>
      <c r="B5006"/>
      <c r="C5006"/>
    </row>
    <row r="5007" spans="1:3" x14ac:dyDescent="0.45">
      <c r="A5007"/>
      <c r="B5007"/>
      <c r="C5007"/>
    </row>
    <row r="5008" spans="1:3" x14ac:dyDescent="0.45">
      <c r="A5008"/>
      <c r="B5008"/>
      <c r="C5008"/>
    </row>
    <row r="5009" spans="1:3" x14ac:dyDescent="0.45">
      <c r="A5009"/>
      <c r="B5009"/>
      <c r="C5009"/>
    </row>
    <row r="5010" spans="1:3" x14ac:dyDescent="0.45">
      <c r="A5010"/>
      <c r="B5010"/>
      <c r="C5010"/>
    </row>
    <row r="5011" spans="1:3" x14ac:dyDescent="0.45">
      <c r="A5011"/>
      <c r="B5011"/>
      <c r="C5011"/>
    </row>
    <row r="5012" spans="1:3" x14ac:dyDescent="0.45">
      <c r="A5012"/>
      <c r="B5012"/>
      <c r="C5012"/>
    </row>
    <row r="5013" spans="1:3" x14ac:dyDescent="0.45">
      <c r="A5013"/>
      <c r="B5013"/>
      <c r="C5013"/>
    </row>
    <row r="5014" spans="1:3" x14ac:dyDescent="0.45">
      <c r="A5014"/>
      <c r="B5014"/>
      <c r="C5014"/>
    </row>
    <row r="5015" spans="1:3" x14ac:dyDescent="0.45">
      <c r="A5015"/>
      <c r="B5015"/>
      <c r="C5015"/>
    </row>
    <row r="5016" spans="1:3" x14ac:dyDescent="0.45">
      <c r="A5016"/>
      <c r="B5016"/>
      <c r="C5016"/>
    </row>
    <row r="5017" spans="1:3" x14ac:dyDescent="0.45">
      <c r="A5017"/>
      <c r="B5017"/>
      <c r="C5017"/>
    </row>
    <row r="5018" spans="1:3" x14ac:dyDescent="0.45">
      <c r="A5018"/>
      <c r="B5018"/>
      <c r="C5018"/>
    </row>
    <row r="5019" spans="1:3" x14ac:dyDescent="0.45">
      <c r="A5019"/>
      <c r="B5019"/>
      <c r="C5019"/>
    </row>
    <row r="5020" spans="1:3" x14ac:dyDescent="0.45">
      <c r="A5020"/>
      <c r="B5020"/>
      <c r="C5020"/>
    </row>
    <row r="5021" spans="1:3" x14ac:dyDescent="0.45">
      <c r="A5021"/>
      <c r="B5021"/>
      <c r="C5021"/>
    </row>
    <row r="5022" spans="1:3" x14ac:dyDescent="0.45">
      <c r="A5022"/>
      <c r="B5022"/>
      <c r="C5022"/>
    </row>
    <row r="5023" spans="1:3" x14ac:dyDescent="0.45">
      <c r="A5023"/>
      <c r="B5023"/>
      <c r="C5023"/>
    </row>
    <row r="5024" spans="1:3" x14ac:dyDescent="0.45">
      <c r="A5024"/>
      <c r="B5024"/>
      <c r="C5024"/>
    </row>
    <row r="5025" spans="1:3" x14ac:dyDescent="0.45">
      <c r="A5025"/>
      <c r="B5025"/>
      <c r="C5025"/>
    </row>
    <row r="5026" spans="1:3" x14ac:dyDescent="0.45">
      <c r="A5026"/>
      <c r="B5026"/>
      <c r="C5026"/>
    </row>
    <row r="5027" spans="1:3" x14ac:dyDescent="0.45">
      <c r="A5027"/>
      <c r="B5027"/>
      <c r="C5027"/>
    </row>
    <row r="5028" spans="1:3" x14ac:dyDescent="0.45">
      <c r="A5028"/>
      <c r="B5028"/>
      <c r="C5028"/>
    </row>
    <row r="5029" spans="1:3" x14ac:dyDescent="0.45">
      <c r="A5029"/>
      <c r="B5029"/>
      <c r="C5029"/>
    </row>
    <row r="5030" spans="1:3" x14ac:dyDescent="0.45">
      <c r="A5030"/>
      <c r="B5030"/>
      <c r="C5030"/>
    </row>
    <row r="5031" spans="1:3" x14ac:dyDescent="0.45">
      <c r="A5031"/>
      <c r="B5031"/>
      <c r="C5031"/>
    </row>
    <row r="5032" spans="1:3" x14ac:dyDescent="0.45">
      <c r="A5032"/>
      <c r="B5032"/>
      <c r="C5032"/>
    </row>
    <row r="5033" spans="1:3" x14ac:dyDescent="0.45">
      <c r="A5033"/>
      <c r="B5033"/>
      <c r="C5033"/>
    </row>
    <row r="5034" spans="1:3" x14ac:dyDescent="0.45">
      <c r="A5034"/>
      <c r="B5034"/>
      <c r="C5034"/>
    </row>
    <row r="5035" spans="1:3" x14ac:dyDescent="0.45">
      <c r="A5035"/>
      <c r="B5035"/>
      <c r="C5035"/>
    </row>
    <row r="5036" spans="1:3" x14ac:dyDescent="0.45">
      <c r="A5036"/>
      <c r="B5036"/>
      <c r="C5036"/>
    </row>
    <row r="5037" spans="1:3" x14ac:dyDescent="0.45">
      <c r="A5037"/>
      <c r="B5037"/>
      <c r="C5037"/>
    </row>
    <row r="5038" spans="1:3" x14ac:dyDescent="0.45">
      <c r="A5038"/>
      <c r="B5038"/>
      <c r="C5038"/>
    </row>
    <row r="5039" spans="1:3" x14ac:dyDescent="0.45">
      <c r="A5039"/>
      <c r="B5039"/>
      <c r="C5039"/>
    </row>
    <row r="5040" spans="1:3" x14ac:dyDescent="0.45">
      <c r="A5040"/>
      <c r="B5040"/>
      <c r="C5040"/>
    </row>
    <row r="5041" spans="1:3" x14ac:dyDescent="0.45">
      <c r="A5041"/>
      <c r="B5041"/>
      <c r="C5041"/>
    </row>
    <row r="5042" spans="1:3" x14ac:dyDescent="0.45">
      <c r="A5042"/>
      <c r="B5042"/>
      <c r="C5042"/>
    </row>
    <row r="5043" spans="1:3" x14ac:dyDescent="0.45">
      <c r="A5043"/>
      <c r="B5043"/>
      <c r="C5043"/>
    </row>
    <row r="5044" spans="1:3" x14ac:dyDescent="0.45">
      <c r="A5044"/>
      <c r="B5044"/>
      <c r="C5044"/>
    </row>
    <row r="5045" spans="1:3" x14ac:dyDescent="0.45">
      <c r="A5045"/>
      <c r="B5045"/>
      <c r="C5045"/>
    </row>
    <row r="5046" spans="1:3" x14ac:dyDescent="0.45">
      <c r="A5046"/>
      <c r="B5046"/>
      <c r="C5046"/>
    </row>
    <row r="5047" spans="1:3" x14ac:dyDescent="0.45">
      <c r="A5047"/>
      <c r="B5047"/>
      <c r="C5047"/>
    </row>
    <row r="5048" spans="1:3" x14ac:dyDescent="0.45">
      <c r="A5048"/>
      <c r="B5048"/>
      <c r="C5048"/>
    </row>
    <row r="5049" spans="1:3" x14ac:dyDescent="0.45">
      <c r="A5049"/>
      <c r="B5049"/>
      <c r="C5049"/>
    </row>
    <row r="5050" spans="1:3" x14ac:dyDescent="0.45">
      <c r="A5050"/>
      <c r="B5050"/>
      <c r="C5050"/>
    </row>
    <row r="5051" spans="1:3" x14ac:dyDescent="0.45">
      <c r="A5051"/>
      <c r="B5051"/>
      <c r="C5051"/>
    </row>
    <row r="5052" spans="1:3" x14ac:dyDescent="0.45">
      <c r="A5052"/>
      <c r="B5052"/>
      <c r="C5052"/>
    </row>
    <row r="5053" spans="1:3" x14ac:dyDescent="0.45">
      <c r="A5053"/>
      <c r="B5053"/>
      <c r="C5053"/>
    </row>
    <row r="5054" spans="1:3" x14ac:dyDescent="0.45">
      <c r="A5054"/>
      <c r="B5054"/>
      <c r="C5054"/>
    </row>
    <row r="5055" spans="1:3" x14ac:dyDescent="0.45">
      <c r="A5055"/>
      <c r="B5055"/>
      <c r="C5055"/>
    </row>
    <row r="5056" spans="1:3" x14ac:dyDescent="0.45">
      <c r="A5056"/>
      <c r="B5056"/>
      <c r="C5056"/>
    </row>
    <row r="5057" spans="1:3" x14ac:dyDescent="0.45">
      <c r="A5057"/>
      <c r="B5057"/>
      <c r="C5057"/>
    </row>
    <row r="5058" spans="1:3" x14ac:dyDescent="0.45">
      <c r="A5058"/>
      <c r="B5058"/>
      <c r="C5058"/>
    </row>
    <row r="5059" spans="1:3" x14ac:dyDescent="0.45">
      <c r="A5059"/>
      <c r="B5059"/>
      <c r="C5059"/>
    </row>
    <row r="5060" spans="1:3" x14ac:dyDescent="0.45">
      <c r="A5060"/>
      <c r="B5060"/>
      <c r="C5060"/>
    </row>
    <row r="5061" spans="1:3" x14ac:dyDescent="0.45">
      <c r="A5061"/>
      <c r="B5061"/>
      <c r="C5061"/>
    </row>
    <row r="5062" spans="1:3" x14ac:dyDescent="0.45">
      <c r="A5062"/>
      <c r="B5062"/>
      <c r="C5062"/>
    </row>
    <row r="5063" spans="1:3" x14ac:dyDescent="0.45">
      <c r="A5063"/>
      <c r="B5063"/>
      <c r="C5063"/>
    </row>
    <row r="5064" spans="1:3" x14ac:dyDescent="0.45">
      <c r="A5064"/>
      <c r="B5064"/>
      <c r="C5064"/>
    </row>
    <row r="5065" spans="1:3" x14ac:dyDescent="0.45">
      <c r="A5065"/>
      <c r="B5065"/>
      <c r="C5065"/>
    </row>
    <row r="5066" spans="1:3" x14ac:dyDescent="0.45">
      <c r="A5066"/>
      <c r="B5066"/>
      <c r="C5066"/>
    </row>
    <row r="5067" spans="1:3" x14ac:dyDescent="0.45">
      <c r="A5067"/>
      <c r="B5067"/>
      <c r="C5067"/>
    </row>
    <row r="5068" spans="1:3" x14ac:dyDescent="0.45">
      <c r="A5068"/>
      <c r="B5068"/>
      <c r="C5068"/>
    </row>
    <row r="5069" spans="1:3" x14ac:dyDescent="0.45">
      <c r="A5069"/>
      <c r="B5069"/>
      <c r="C5069"/>
    </row>
    <row r="5070" spans="1:3" x14ac:dyDescent="0.45">
      <c r="A5070"/>
      <c r="B5070"/>
      <c r="C5070"/>
    </row>
    <row r="5071" spans="1:3" x14ac:dyDescent="0.45">
      <c r="A5071"/>
      <c r="B5071"/>
      <c r="C5071"/>
    </row>
    <row r="5072" spans="1:3" x14ac:dyDescent="0.45">
      <c r="A5072"/>
      <c r="B5072"/>
      <c r="C5072"/>
    </row>
    <row r="5073" spans="1:3" x14ac:dyDescent="0.45">
      <c r="A5073"/>
      <c r="B5073"/>
      <c r="C5073"/>
    </row>
    <row r="5074" spans="1:3" x14ac:dyDescent="0.45">
      <c r="A5074"/>
      <c r="B5074"/>
      <c r="C5074"/>
    </row>
    <row r="5075" spans="1:3" x14ac:dyDescent="0.45">
      <c r="A5075"/>
      <c r="B5075"/>
      <c r="C5075"/>
    </row>
    <row r="5076" spans="1:3" x14ac:dyDescent="0.45">
      <c r="A5076"/>
      <c r="B5076"/>
      <c r="C5076"/>
    </row>
    <row r="5077" spans="1:3" x14ac:dyDescent="0.45">
      <c r="A5077"/>
      <c r="B5077"/>
      <c r="C5077"/>
    </row>
    <row r="5078" spans="1:3" x14ac:dyDescent="0.45">
      <c r="A5078"/>
      <c r="B5078"/>
      <c r="C5078"/>
    </row>
    <row r="5079" spans="1:3" x14ac:dyDescent="0.45">
      <c r="A5079"/>
      <c r="B5079"/>
      <c r="C5079"/>
    </row>
    <row r="5080" spans="1:3" x14ac:dyDescent="0.45">
      <c r="A5080"/>
      <c r="B5080"/>
      <c r="C5080"/>
    </row>
    <row r="5081" spans="1:3" x14ac:dyDescent="0.45">
      <c r="A5081"/>
      <c r="B5081"/>
      <c r="C5081"/>
    </row>
    <row r="5082" spans="1:3" x14ac:dyDescent="0.45">
      <c r="A5082"/>
      <c r="B5082"/>
      <c r="C5082"/>
    </row>
    <row r="5083" spans="1:3" x14ac:dyDescent="0.45">
      <c r="A5083"/>
      <c r="B5083"/>
      <c r="C5083"/>
    </row>
    <row r="5084" spans="1:3" x14ac:dyDescent="0.45">
      <c r="A5084"/>
      <c r="B5084"/>
      <c r="C5084"/>
    </row>
    <row r="5085" spans="1:3" x14ac:dyDescent="0.45">
      <c r="A5085"/>
      <c r="B5085"/>
      <c r="C5085"/>
    </row>
    <row r="5086" spans="1:3" x14ac:dyDescent="0.45">
      <c r="A5086"/>
      <c r="B5086"/>
      <c r="C5086"/>
    </row>
    <row r="5087" spans="1:3" x14ac:dyDescent="0.45">
      <c r="A5087"/>
      <c r="B5087"/>
      <c r="C5087"/>
    </row>
    <row r="5088" spans="1:3" x14ac:dyDescent="0.45">
      <c r="A5088"/>
      <c r="B5088"/>
      <c r="C5088"/>
    </row>
    <row r="5089" spans="1:3" x14ac:dyDescent="0.45">
      <c r="A5089"/>
      <c r="B5089"/>
      <c r="C5089"/>
    </row>
    <row r="5090" spans="1:3" x14ac:dyDescent="0.45">
      <c r="A5090"/>
      <c r="B5090"/>
      <c r="C5090"/>
    </row>
    <row r="5091" spans="1:3" x14ac:dyDescent="0.45">
      <c r="A5091"/>
      <c r="B5091"/>
      <c r="C5091"/>
    </row>
    <row r="5092" spans="1:3" x14ac:dyDescent="0.45">
      <c r="A5092"/>
      <c r="B5092"/>
      <c r="C5092"/>
    </row>
    <row r="5093" spans="1:3" x14ac:dyDescent="0.45">
      <c r="A5093"/>
      <c r="B5093"/>
      <c r="C5093"/>
    </row>
    <row r="5094" spans="1:3" x14ac:dyDescent="0.45">
      <c r="A5094"/>
      <c r="B5094"/>
      <c r="C5094"/>
    </row>
    <row r="5095" spans="1:3" x14ac:dyDescent="0.45">
      <c r="A5095"/>
      <c r="B5095"/>
      <c r="C5095"/>
    </row>
    <row r="5096" spans="1:3" x14ac:dyDescent="0.45">
      <c r="A5096"/>
      <c r="B5096"/>
      <c r="C5096"/>
    </row>
    <row r="5097" spans="1:3" x14ac:dyDescent="0.45">
      <c r="A5097"/>
      <c r="B5097"/>
      <c r="C5097"/>
    </row>
    <row r="5098" spans="1:3" x14ac:dyDescent="0.45">
      <c r="A5098"/>
      <c r="B5098"/>
      <c r="C5098"/>
    </row>
    <row r="5099" spans="1:3" x14ac:dyDescent="0.45">
      <c r="A5099"/>
      <c r="B5099"/>
      <c r="C5099"/>
    </row>
    <row r="5100" spans="1:3" x14ac:dyDescent="0.45">
      <c r="A5100"/>
      <c r="B5100"/>
      <c r="C5100"/>
    </row>
    <row r="5101" spans="1:3" x14ac:dyDescent="0.45">
      <c r="A5101"/>
      <c r="B5101"/>
      <c r="C5101"/>
    </row>
    <row r="5102" spans="1:3" x14ac:dyDescent="0.45">
      <c r="A5102"/>
      <c r="B5102"/>
      <c r="C5102"/>
    </row>
    <row r="5103" spans="1:3" x14ac:dyDescent="0.45">
      <c r="A5103"/>
      <c r="B5103"/>
      <c r="C5103"/>
    </row>
    <row r="5104" spans="1:3" x14ac:dyDescent="0.45">
      <c r="A5104"/>
      <c r="B5104"/>
      <c r="C5104"/>
    </row>
    <row r="5105" spans="1:3" x14ac:dyDescent="0.45">
      <c r="A5105"/>
      <c r="B5105"/>
      <c r="C5105"/>
    </row>
    <row r="5106" spans="1:3" x14ac:dyDescent="0.45">
      <c r="A5106"/>
      <c r="B5106"/>
      <c r="C5106"/>
    </row>
    <row r="5107" spans="1:3" x14ac:dyDescent="0.45">
      <c r="A5107"/>
      <c r="B5107"/>
      <c r="C5107"/>
    </row>
    <row r="5108" spans="1:3" x14ac:dyDescent="0.45">
      <c r="A5108"/>
      <c r="B5108"/>
      <c r="C5108"/>
    </row>
    <row r="5109" spans="1:3" x14ac:dyDescent="0.45">
      <c r="A5109"/>
      <c r="B5109"/>
      <c r="C5109"/>
    </row>
    <row r="5110" spans="1:3" x14ac:dyDescent="0.45">
      <c r="A5110"/>
      <c r="B5110"/>
      <c r="C5110"/>
    </row>
    <row r="5111" spans="1:3" x14ac:dyDescent="0.45">
      <c r="A5111"/>
      <c r="B5111"/>
      <c r="C5111"/>
    </row>
    <row r="5112" spans="1:3" x14ac:dyDescent="0.45">
      <c r="A5112"/>
      <c r="B5112"/>
      <c r="C5112"/>
    </row>
    <row r="5113" spans="1:3" x14ac:dyDescent="0.45">
      <c r="A5113"/>
      <c r="B5113"/>
      <c r="C5113"/>
    </row>
    <row r="5114" spans="1:3" x14ac:dyDescent="0.45">
      <c r="A5114"/>
      <c r="B5114"/>
      <c r="C5114"/>
    </row>
    <row r="5115" spans="1:3" x14ac:dyDescent="0.45">
      <c r="A5115"/>
      <c r="B5115"/>
      <c r="C5115"/>
    </row>
    <row r="5116" spans="1:3" x14ac:dyDescent="0.45">
      <c r="A5116"/>
      <c r="B5116"/>
      <c r="C5116"/>
    </row>
    <row r="5117" spans="1:3" x14ac:dyDescent="0.45">
      <c r="A5117"/>
      <c r="B5117"/>
      <c r="C5117"/>
    </row>
    <row r="5118" spans="1:3" x14ac:dyDescent="0.45">
      <c r="A5118"/>
      <c r="B5118"/>
      <c r="C5118"/>
    </row>
    <row r="5119" spans="1:3" x14ac:dyDescent="0.45">
      <c r="A5119"/>
      <c r="B5119"/>
      <c r="C5119"/>
    </row>
    <row r="5120" spans="1:3" x14ac:dyDescent="0.45">
      <c r="A5120"/>
      <c r="B5120"/>
      <c r="C5120"/>
    </row>
    <row r="5121" spans="1:3" x14ac:dyDescent="0.45">
      <c r="A5121"/>
      <c r="B5121"/>
      <c r="C5121"/>
    </row>
    <row r="5122" spans="1:3" x14ac:dyDescent="0.45">
      <c r="A5122"/>
      <c r="B5122"/>
      <c r="C5122"/>
    </row>
    <row r="5123" spans="1:3" x14ac:dyDescent="0.45">
      <c r="A5123"/>
      <c r="B5123"/>
      <c r="C5123"/>
    </row>
    <row r="5124" spans="1:3" x14ac:dyDescent="0.45">
      <c r="A5124"/>
      <c r="B5124"/>
      <c r="C5124"/>
    </row>
    <row r="5125" spans="1:3" x14ac:dyDescent="0.45">
      <c r="A5125"/>
      <c r="B5125"/>
      <c r="C5125"/>
    </row>
    <row r="5126" spans="1:3" x14ac:dyDescent="0.45">
      <c r="A5126"/>
      <c r="B5126"/>
      <c r="C5126"/>
    </row>
    <row r="5127" spans="1:3" x14ac:dyDescent="0.45">
      <c r="A5127"/>
      <c r="B5127"/>
      <c r="C5127"/>
    </row>
    <row r="5128" spans="1:3" x14ac:dyDescent="0.45">
      <c r="A5128"/>
      <c r="B5128"/>
      <c r="C5128"/>
    </row>
    <row r="5129" spans="1:3" x14ac:dyDescent="0.45">
      <c r="A5129"/>
      <c r="B5129"/>
      <c r="C5129"/>
    </row>
    <row r="5130" spans="1:3" x14ac:dyDescent="0.45">
      <c r="A5130"/>
      <c r="B5130"/>
      <c r="C5130"/>
    </row>
    <row r="5131" spans="1:3" x14ac:dyDescent="0.45">
      <c r="A5131"/>
      <c r="B5131"/>
      <c r="C5131"/>
    </row>
    <row r="5132" spans="1:3" x14ac:dyDescent="0.45">
      <c r="A5132"/>
      <c r="B5132"/>
      <c r="C5132"/>
    </row>
    <row r="5133" spans="1:3" x14ac:dyDescent="0.45">
      <c r="A5133"/>
      <c r="B5133"/>
      <c r="C5133"/>
    </row>
    <row r="5134" spans="1:3" x14ac:dyDescent="0.45">
      <c r="A5134"/>
      <c r="B5134"/>
      <c r="C5134"/>
    </row>
    <row r="5135" spans="1:3" x14ac:dyDescent="0.45">
      <c r="A5135"/>
      <c r="B5135"/>
      <c r="C5135"/>
    </row>
    <row r="5136" spans="1:3" x14ac:dyDescent="0.45">
      <c r="A5136"/>
      <c r="B5136"/>
      <c r="C5136"/>
    </row>
    <row r="5137" spans="1:3" x14ac:dyDescent="0.45">
      <c r="A5137"/>
      <c r="B5137"/>
      <c r="C5137"/>
    </row>
    <row r="5138" spans="1:3" x14ac:dyDescent="0.45">
      <c r="A5138"/>
      <c r="B5138"/>
      <c r="C5138"/>
    </row>
    <row r="5139" spans="1:3" x14ac:dyDescent="0.45">
      <c r="A5139"/>
      <c r="B5139"/>
      <c r="C5139"/>
    </row>
    <row r="5140" spans="1:3" x14ac:dyDescent="0.45">
      <c r="A5140"/>
      <c r="B5140"/>
      <c r="C5140"/>
    </row>
    <row r="5141" spans="1:3" x14ac:dyDescent="0.45">
      <c r="A5141"/>
      <c r="B5141"/>
      <c r="C5141"/>
    </row>
    <row r="5142" spans="1:3" x14ac:dyDescent="0.45">
      <c r="A5142"/>
      <c r="B5142"/>
      <c r="C5142"/>
    </row>
    <row r="5143" spans="1:3" x14ac:dyDescent="0.45">
      <c r="A5143"/>
      <c r="B5143"/>
      <c r="C5143"/>
    </row>
    <row r="5144" spans="1:3" x14ac:dyDescent="0.45">
      <c r="A5144"/>
      <c r="B5144"/>
      <c r="C5144"/>
    </row>
    <row r="5145" spans="1:3" x14ac:dyDescent="0.45">
      <c r="A5145"/>
      <c r="B5145"/>
      <c r="C5145"/>
    </row>
    <row r="5146" spans="1:3" x14ac:dyDescent="0.45">
      <c r="A5146"/>
      <c r="B5146"/>
      <c r="C5146"/>
    </row>
    <row r="5147" spans="1:3" x14ac:dyDescent="0.45">
      <c r="A5147"/>
      <c r="B5147"/>
      <c r="C5147"/>
    </row>
    <row r="5148" spans="1:3" x14ac:dyDescent="0.45">
      <c r="A5148"/>
      <c r="B5148"/>
      <c r="C5148"/>
    </row>
    <row r="5149" spans="1:3" x14ac:dyDescent="0.45">
      <c r="A5149"/>
      <c r="B5149"/>
      <c r="C5149"/>
    </row>
    <row r="5150" spans="1:3" x14ac:dyDescent="0.45">
      <c r="A5150"/>
      <c r="B5150"/>
      <c r="C5150"/>
    </row>
    <row r="5151" spans="1:3" x14ac:dyDescent="0.45">
      <c r="A5151"/>
      <c r="B5151"/>
      <c r="C5151"/>
    </row>
    <row r="5152" spans="1:3" x14ac:dyDescent="0.45">
      <c r="A5152"/>
      <c r="B5152"/>
      <c r="C5152"/>
    </row>
    <row r="5153" spans="1:3" x14ac:dyDescent="0.45">
      <c r="A5153"/>
      <c r="B5153"/>
      <c r="C5153"/>
    </row>
    <row r="5154" spans="1:3" x14ac:dyDescent="0.45">
      <c r="A5154"/>
      <c r="B5154"/>
      <c r="C5154"/>
    </row>
    <row r="5155" spans="1:3" x14ac:dyDescent="0.45">
      <c r="A5155"/>
      <c r="B5155"/>
      <c r="C5155"/>
    </row>
    <row r="5156" spans="1:3" x14ac:dyDescent="0.45">
      <c r="A5156"/>
      <c r="B5156"/>
      <c r="C5156"/>
    </row>
    <row r="5157" spans="1:3" x14ac:dyDescent="0.45">
      <c r="A5157"/>
      <c r="B5157"/>
      <c r="C5157"/>
    </row>
    <row r="5158" spans="1:3" x14ac:dyDescent="0.45">
      <c r="A5158"/>
      <c r="B5158"/>
      <c r="C5158"/>
    </row>
    <row r="5159" spans="1:3" x14ac:dyDescent="0.45">
      <c r="A5159"/>
      <c r="B5159"/>
      <c r="C5159"/>
    </row>
    <row r="5160" spans="1:3" x14ac:dyDescent="0.45">
      <c r="A5160"/>
      <c r="B5160"/>
      <c r="C5160"/>
    </row>
    <row r="5161" spans="1:3" x14ac:dyDescent="0.45">
      <c r="A5161"/>
      <c r="B5161"/>
      <c r="C5161"/>
    </row>
    <row r="5162" spans="1:3" x14ac:dyDescent="0.45">
      <c r="A5162"/>
      <c r="B5162"/>
      <c r="C5162"/>
    </row>
    <row r="5163" spans="1:3" x14ac:dyDescent="0.45">
      <c r="A5163"/>
      <c r="B5163"/>
      <c r="C5163"/>
    </row>
    <row r="5164" spans="1:3" x14ac:dyDescent="0.45">
      <c r="A5164"/>
      <c r="B5164"/>
      <c r="C5164"/>
    </row>
    <row r="5165" spans="1:3" x14ac:dyDescent="0.45">
      <c r="A5165"/>
      <c r="B5165"/>
      <c r="C5165"/>
    </row>
    <row r="5166" spans="1:3" x14ac:dyDescent="0.45">
      <c r="A5166"/>
      <c r="B5166"/>
      <c r="C5166"/>
    </row>
    <row r="5167" spans="1:3" x14ac:dyDescent="0.45">
      <c r="A5167"/>
      <c r="B5167"/>
      <c r="C5167"/>
    </row>
    <row r="5168" spans="1:3" x14ac:dyDescent="0.45">
      <c r="A5168"/>
      <c r="B5168"/>
      <c r="C5168"/>
    </row>
    <row r="5169" spans="1:3" x14ac:dyDescent="0.45">
      <c r="A5169"/>
      <c r="B5169"/>
      <c r="C5169"/>
    </row>
    <row r="5170" spans="1:3" x14ac:dyDescent="0.45">
      <c r="A5170"/>
      <c r="B5170"/>
      <c r="C5170"/>
    </row>
    <row r="5171" spans="1:3" x14ac:dyDescent="0.45">
      <c r="A5171"/>
      <c r="B5171"/>
      <c r="C5171"/>
    </row>
    <row r="5172" spans="1:3" x14ac:dyDescent="0.45">
      <c r="A5172"/>
      <c r="B5172"/>
      <c r="C5172"/>
    </row>
    <row r="5173" spans="1:3" x14ac:dyDescent="0.45">
      <c r="A5173"/>
      <c r="B5173"/>
      <c r="C5173"/>
    </row>
    <row r="5174" spans="1:3" x14ac:dyDescent="0.45">
      <c r="A5174"/>
      <c r="B5174"/>
      <c r="C5174"/>
    </row>
    <row r="5175" spans="1:3" x14ac:dyDescent="0.45">
      <c r="A5175"/>
      <c r="B5175"/>
      <c r="C5175"/>
    </row>
    <row r="5176" spans="1:3" x14ac:dyDescent="0.45">
      <c r="A5176"/>
      <c r="B5176"/>
      <c r="C5176"/>
    </row>
    <row r="5177" spans="1:3" x14ac:dyDescent="0.45">
      <c r="A5177"/>
      <c r="B5177"/>
      <c r="C5177"/>
    </row>
    <row r="5178" spans="1:3" x14ac:dyDescent="0.45">
      <c r="A5178"/>
      <c r="B5178"/>
      <c r="C5178"/>
    </row>
    <row r="5179" spans="1:3" x14ac:dyDescent="0.45">
      <c r="A5179"/>
      <c r="B5179"/>
      <c r="C5179"/>
    </row>
    <row r="5180" spans="1:3" x14ac:dyDescent="0.45">
      <c r="A5180"/>
      <c r="B5180"/>
      <c r="C5180"/>
    </row>
    <row r="5181" spans="1:3" x14ac:dyDescent="0.45">
      <c r="A5181"/>
      <c r="B5181"/>
      <c r="C5181"/>
    </row>
    <row r="5182" spans="1:3" x14ac:dyDescent="0.45">
      <c r="A5182"/>
      <c r="B5182"/>
      <c r="C5182"/>
    </row>
    <row r="5183" spans="1:3" x14ac:dyDescent="0.45">
      <c r="A5183"/>
      <c r="B5183"/>
      <c r="C5183"/>
    </row>
    <row r="5184" spans="1:3" x14ac:dyDescent="0.45">
      <c r="A5184"/>
      <c r="B5184"/>
      <c r="C5184"/>
    </row>
    <row r="5185" spans="1:3" x14ac:dyDescent="0.45">
      <c r="A5185"/>
      <c r="B5185"/>
      <c r="C5185"/>
    </row>
    <row r="5186" spans="1:3" x14ac:dyDescent="0.45">
      <c r="A5186"/>
      <c r="B5186"/>
      <c r="C5186"/>
    </row>
    <row r="5187" spans="1:3" x14ac:dyDescent="0.45">
      <c r="A5187"/>
      <c r="B5187"/>
      <c r="C5187"/>
    </row>
    <row r="5188" spans="1:3" x14ac:dyDescent="0.45">
      <c r="A5188"/>
      <c r="B5188"/>
      <c r="C5188"/>
    </row>
    <row r="5189" spans="1:3" x14ac:dyDescent="0.45">
      <c r="A5189"/>
      <c r="B5189"/>
      <c r="C5189"/>
    </row>
    <row r="5190" spans="1:3" x14ac:dyDescent="0.45">
      <c r="A5190"/>
      <c r="B5190"/>
      <c r="C5190"/>
    </row>
    <row r="5191" spans="1:3" x14ac:dyDescent="0.45">
      <c r="A5191"/>
      <c r="B5191"/>
      <c r="C5191"/>
    </row>
    <row r="5192" spans="1:3" x14ac:dyDescent="0.45">
      <c r="A5192"/>
      <c r="B5192"/>
      <c r="C5192"/>
    </row>
    <row r="5193" spans="1:3" x14ac:dyDescent="0.45">
      <c r="A5193"/>
      <c r="B5193"/>
      <c r="C5193"/>
    </row>
    <row r="5194" spans="1:3" x14ac:dyDescent="0.45">
      <c r="A5194"/>
      <c r="B5194"/>
      <c r="C5194"/>
    </row>
    <row r="5195" spans="1:3" x14ac:dyDescent="0.45">
      <c r="A5195"/>
      <c r="B5195"/>
      <c r="C5195"/>
    </row>
    <row r="5196" spans="1:3" x14ac:dyDescent="0.45">
      <c r="A5196"/>
      <c r="B5196"/>
      <c r="C5196"/>
    </row>
    <row r="5197" spans="1:3" x14ac:dyDescent="0.45">
      <c r="A5197"/>
      <c r="B5197"/>
      <c r="C5197"/>
    </row>
    <row r="5198" spans="1:3" x14ac:dyDescent="0.45">
      <c r="A5198"/>
      <c r="B5198"/>
      <c r="C5198"/>
    </row>
    <row r="5199" spans="1:3" x14ac:dyDescent="0.45">
      <c r="A5199"/>
      <c r="B5199"/>
      <c r="C5199"/>
    </row>
    <row r="5200" spans="1:3" x14ac:dyDescent="0.45">
      <c r="A5200"/>
      <c r="B5200"/>
      <c r="C5200"/>
    </row>
    <row r="5201" spans="1:3" x14ac:dyDescent="0.45">
      <c r="A5201"/>
      <c r="B5201"/>
      <c r="C5201"/>
    </row>
    <row r="5202" spans="1:3" x14ac:dyDescent="0.45">
      <c r="A5202"/>
      <c r="B5202"/>
      <c r="C5202"/>
    </row>
    <row r="5203" spans="1:3" x14ac:dyDescent="0.45">
      <c r="A5203"/>
      <c r="B5203"/>
      <c r="C5203"/>
    </row>
    <row r="5204" spans="1:3" x14ac:dyDescent="0.45">
      <c r="A5204"/>
      <c r="B5204"/>
      <c r="C5204"/>
    </row>
    <row r="5205" spans="1:3" x14ac:dyDescent="0.45">
      <c r="A5205"/>
      <c r="B5205"/>
      <c r="C5205"/>
    </row>
    <row r="5206" spans="1:3" x14ac:dyDescent="0.45">
      <c r="A5206"/>
      <c r="B5206"/>
      <c r="C5206"/>
    </row>
    <row r="5207" spans="1:3" x14ac:dyDescent="0.45">
      <c r="A5207"/>
      <c r="B5207"/>
      <c r="C5207"/>
    </row>
    <row r="5208" spans="1:3" x14ac:dyDescent="0.45">
      <c r="A5208"/>
      <c r="B5208"/>
      <c r="C5208"/>
    </row>
    <row r="5209" spans="1:3" x14ac:dyDescent="0.45">
      <c r="A5209"/>
      <c r="B5209"/>
      <c r="C5209"/>
    </row>
    <row r="5210" spans="1:3" x14ac:dyDescent="0.45">
      <c r="A5210"/>
      <c r="B5210"/>
      <c r="C5210"/>
    </row>
    <row r="5211" spans="1:3" x14ac:dyDescent="0.45">
      <c r="A5211"/>
      <c r="B5211"/>
      <c r="C5211"/>
    </row>
    <row r="5212" spans="1:3" x14ac:dyDescent="0.45">
      <c r="A5212"/>
      <c r="B5212"/>
      <c r="C5212"/>
    </row>
    <row r="5213" spans="1:3" x14ac:dyDescent="0.45">
      <c r="A5213"/>
      <c r="B5213"/>
      <c r="C5213"/>
    </row>
    <row r="5214" spans="1:3" x14ac:dyDescent="0.45">
      <c r="A5214"/>
      <c r="B5214"/>
      <c r="C5214"/>
    </row>
    <row r="5215" spans="1:3" x14ac:dyDescent="0.45">
      <c r="A5215"/>
      <c r="B5215"/>
      <c r="C5215"/>
    </row>
    <row r="5216" spans="1:3" x14ac:dyDescent="0.45">
      <c r="A5216"/>
      <c r="B5216"/>
      <c r="C5216"/>
    </row>
    <row r="5217" spans="1:3" x14ac:dyDescent="0.45">
      <c r="A5217"/>
      <c r="B5217"/>
      <c r="C5217"/>
    </row>
    <row r="5218" spans="1:3" x14ac:dyDescent="0.45">
      <c r="A5218"/>
      <c r="B5218"/>
      <c r="C5218"/>
    </row>
    <row r="5219" spans="1:3" x14ac:dyDescent="0.45">
      <c r="A5219"/>
      <c r="B5219"/>
      <c r="C5219"/>
    </row>
    <row r="5220" spans="1:3" x14ac:dyDescent="0.45">
      <c r="A5220"/>
      <c r="B5220"/>
      <c r="C5220"/>
    </row>
    <row r="5221" spans="1:3" x14ac:dyDescent="0.45">
      <c r="A5221"/>
      <c r="B5221"/>
      <c r="C5221"/>
    </row>
    <row r="5222" spans="1:3" x14ac:dyDescent="0.45">
      <c r="A5222"/>
      <c r="B5222"/>
      <c r="C5222"/>
    </row>
    <row r="5223" spans="1:3" x14ac:dyDescent="0.45">
      <c r="A5223"/>
      <c r="B5223"/>
      <c r="C5223"/>
    </row>
    <row r="5224" spans="1:3" x14ac:dyDescent="0.45">
      <c r="A5224"/>
      <c r="B5224"/>
      <c r="C5224"/>
    </row>
    <row r="5225" spans="1:3" x14ac:dyDescent="0.45">
      <c r="A5225"/>
      <c r="B5225"/>
      <c r="C5225"/>
    </row>
    <row r="5226" spans="1:3" x14ac:dyDescent="0.45">
      <c r="A5226"/>
      <c r="B5226"/>
      <c r="C5226"/>
    </row>
    <row r="5227" spans="1:3" x14ac:dyDescent="0.45">
      <c r="A5227"/>
      <c r="B5227"/>
      <c r="C5227"/>
    </row>
    <row r="5228" spans="1:3" x14ac:dyDescent="0.45">
      <c r="A5228"/>
      <c r="B5228"/>
      <c r="C5228"/>
    </row>
    <row r="5229" spans="1:3" x14ac:dyDescent="0.45">
      <c r="A5229"/>
      <c r="B5229"/>
      <c r="C5229"/>
    </row>
    <row r="5230" spans="1:3" x14ac:dyDescent="0.45">
      <c r="A5230"/>
      <c r="B5230"/>
      <c r="C5230"/>
    </row>
    <row r="5231" spans="1:3" x14ac:dyDescent="0.45">
      <c r="A5231"/>
      <c r="B5231"/>
      <c r="C5231"/>
    </row>
    <row r="5232" spans="1:3" x14ac:dyDescent="0.45">
      <c r="A5232"/>
      <c r="B5232"/>
      <c r="C5232"/>
    </row>
    <row r="5233" spans="1:3" x14ac:dyDescent="0.45">
      <c r="A5233"/>
      <c r="B5233"/>
      <c r="C5233"/>
    </row>
    <row r="5234" spans="1:3" x14ac:dyDescent="0.45">
      <c r="A5234"/>
      <c r="B5234"/>
      <c r="C5234"/>
    </row>
    <row r="5235" spans="1:3" x14ac:dyDescent="0.45">
      <c r="A5235"/>
      <c r="B5235"/>
      <c r="C5235"/>
    </row>
    <row r="5236" spans="1:3" x14ac:dyDescent="0.45">
      <c r="A5236"/>
      <c r="B5236"/>
      <c r="C5236"/>
    </row>
    <row r="5237" spans="1:3" x14ac:dyDescent="0.45">
      <c r="A5237"/>
      <c r="B5237"/>
      <c r="C5237"/>
    </row>
    <row r="5238" spans="1:3" x14ac:dyDescent="0.45">
      <c r="A5238"/>
      <c r="B5238"/>
      <c r="C5238"/>
    </row>
    <row r="5239" spans="1:3" x14ac:dyDescent="0.45">
      <c r="A5239"/>
      <c r="B5239"/>
      <c r="C5239"/>
    </row>
    <row r="5240" spans="1:3" x14ac:dyDescent="0.45">
      <c r="A5240"/>
      <c r="B5240"/>
      <c r="C5240"/>
    </row>
    <row r="5241" spans="1:3" x14ac:dyDescent="0.45">
      <c r="A5241"/>
      <c r="B5241"/>
      <c r="C5241"/>
    </row>
    <row r="5242" spans="1:3" x14ac:dyDescent="0.45">
      <c r="A5242"/>
      <c r="B5242"/>
      <c r="C5242"/>
    </row>
    <row r="5243" spans="1:3" x14ac:dyDescent="0.45">
      <c r="A5243"/>
      <c r="B5243"/>
      <c r="C5243"/>
    </row>
    <row r="5244" spans="1:3" x14ac:dyDescent="0.45">
      <c r="A5244"/>
      <c r="B5244"/>
      <c r="C5244"/>
    </row>
    <row r="5245" spans="1:3" x14ac:dyDescent="0.45">
      <c r="A5245"/>
      <c r="B5245"/>
      <c r="C5245"/>
    </row>
    <row r="5246" spans="1:3" x14ac:dyDescent="0.45">
      <c r="A5246"/>
      <c r="B5246"/>
      <c r="C5246"/>
    </row>
    <row r="5247" spans="1:3" x14ac:dyDescent="0.45">
      <c r="A5247"/>
      <c r="B5247"/>
      <c r="C5247"/>
    </row>
    <row r="5248" spans="1:3" x14ac:dyDescent="0.45">
      <c r="A5248"/>
      <c r="B5248"/>
      <c r="C5248"/>
    </row>
    <row r="5249" spans="1:3" x14ac:dyDescent="0.45">
      <c r="A5249"/>
      <c r="B5249"/>
      <c r="C5249"/>
    </row>
    <row r="5250" spans="1:3" x14ac:dyDescent="0.45">
      <c r="A5250"/>
      <c r="B5250"/>
      <c r="C5250"/>
    </row>
    <row r="5251" spans="1:3" x14ac:dyDescent="0.45">
      <c r="A5251"/>
      <c r="B5251"/>
      <c r="C5251"/>
    </row>
    <row r="5252" spans="1:3" x14ac:dyDescent="0.45">
      <c r="A5252"/>
      <c r="B5252"/>
      <c r="C5252"/>
    </row>
    <row r="5253" spans="1:3" x14ac:dyDescent="0.45">
      <c r="A5253"/>
      <c r="B5253"/>
      <c r="C5253"/>
    </row>
    <row r="5254" spans="1:3" x14ac:dyDescent="0.45">
      <c r="A5254"/>
      <c r="B5254"/>
      <c r="C5254"/>
    </row>
    <row r="5255" spans="1:3" x14ac:dyDescent="0.45">
      <c r="A5255"/>
      <c r="B5255"/>
      <c r="C5255"/>
    </row>
    <row r="5256" spans="1:3" x14ac:dyDescent="0.45">
      <c r="A5256"/>
      <c r="B5256"/>
      <c r="C5256"/>
    </row>
    <row r="5257" spans="1:3" x14ac:dyDescent="0.45">
      <c r="A5257"/>
      <c r="B5257"/>
      <c r="C5257"/>
    </row>
    <row r="5258" spans="1:3" x14ac:dyDescent="0.45">
      <c r="A5258"/>
      <c r="B5258"/>
      <c r="C5258"/>
    </row>
    <row r="5259" spans="1:3" x14ac:dyDescent="0.45">
      <c r="A5259"/>
      <c r="B5259"/>
      <c r="C5259"/>
    </row>
    <row r="5260" spans="1:3" x14ac:dyDescent="0.45">
      <c r="A5260"/>
      <c r="B5260"/>
      <c r="C5260"/>
    </row>
    <row r="5261" spans="1:3" x14ac:dyDescent="0.45">
      <c r="A5261"/>
      <c r="B5261"/>
      <c r="C5261"/>
    </row>
    <row r="5262" spans="1:3" x14ac:dyDescent="0.45">
      <c r="A5262"/>
      <c r="B5262"/>
      <c r="C5262"/>
    </row>
    <row r="5263" spans="1:3" x14ac:dyDescent="0.45">
      <c r="A5263"/>
      <c r="B5263"/>
      <c r="C5263"/>
    </row>
    <row r="5264" spans="1:3" x14ac:dyDescent="0.45">
      <c r="A5264"/>
      <c r="B5264"/>
      <c r="C5264"/>
    </row>
    <row r="5265" spans="1:3" x14ac:dyDescent="0.45">
      <c r="A5265"/>
      <c r="B5265"/>
      <c r="C5265"/>
    </row>
    <row r="5266" spans="1:3" x14ac:dyDescent="0.45">
      <c r="A5266"/>
      <c r="B5266"/>
      <c r="C5266"/>
    </row>
    <row r="5267" spans="1:3" x14ac:dyDescent="0.45">
      <c r="A5267"/>
      <c r="B5267"/>
      <c r="C5267"/>
    </row>
    <row r="5268" spans="1:3" x14ac:dyDescent="0.45">
      <c r="A5268"/>
      <c r="B5268"/>
      <c r="C5268"/>
    </row>
    <row r="5269" spans="1:3" x14ac:dyDescent="0.45">
      <c r="A5269"/>
      <c r="B5269"/>
      <c r="C5269"/>
    </row>
    <row r="5270" spans="1:3" x14ac:dyDescent="0.45">
      <c r="A5270"/>
      <c r="B5270"/>
      <c r="C5270"/>
    </row>
    <row r="5271" spans="1:3" x14ac:dyDescent="0.45">
      <c r="A5271"/>
      <c r="B5271"/>
      <c r="C5271"/>
    </row>
    <row r="5272" spans="1:3" x14ac:dyDescent="0.45">
      <c r="A5272"/>
      <c r="B5272"/>
      <c r="C5272"/>
    </row>
    <row r="5273" spans="1:3" x14ac:dyDescent="0.45">
      <c r="A5273"/>
      <c r="B5273"/>
      <c r="C5273"/>
    </row>
    <row r="5274" spans="1:3" x14ac:dyDescent="0.45">
      <c r="A5274"/>
      <c r="B5274"/>
      <c r="C5274"/>
    </row>
    <row r="5275" spans="1:3" x14ac:dyDescent="0.45">
      <c r="A5275"/>
      <c r="B5275"/>
      <c r="C5275"/>
    </row>
    <row r="5276" spans="1:3" x14ac:dyDescent="0.45">
      <c r="A5276"/>
      <c r="B5276"/>
      <c r="C5276"/>
    </row>
    <row r="5277" spans="1:3" x14ac:dyDescent="0.45">
      <c r="A5277"/>
      <c r="B5277"/>
      <c r="C5277"/>
    </row>
    <row r="5278" spans="1:3" x14ac:dyDescent="0.45">
      <c r="A5278"/>
      <c r="B5278"/>
      <c r="C5278"/>
    </row>
    <row r="5279" spans="1:3" x14ac:dyDescent="0.45">
      <c r="A5279"/>
      <c r="B5279"/>
      <c r="C5279"/>
    </row>
    <row r="5280" spans="1:3" x14ac:dyDescent="0.45">
      <c r="A5280"/>
      <c r="B5280"/>
      <c r="C5280"/>
    </row>
    <row r="5281" spans="1:3" x14ac:dyDescent="0.45">
      <c r="A5281"/>
      <c r="B5281"/>
      <c r="C5281"/>
    </row>
    <row r="5282" spans="1:3" x14ac:dyDescent="0.45">
      <c r="A5282"/>
      <c r="B5282"/>
      <c r="C5282"/>
    </row>
    <row r="5283" spans="1:3" x14ac:dyDescent="0.45">
      <c r="A5283"/>
      <c r="B5283"/>
      <c r="C5283"/>
    </row>
    <row r="5284" spans="1:3" x14ac:dyDescent="0.45">
      <c r="A5284"/>
      <c r="B5284"/>
      <c r="C5284"/>
    </row>
    <row r="5285" spans="1:3" x14ac:dyDescent="0.45">
      <c r="A5285"/>
      <c r="B5285"/>
      <c r="C5285"/>
    </row>
    <row r="5286" spans="1:3" x14ac:dyDescent="0.45">
      <c r="A5286"/>
      <c r="B5286"/>
      <c r="C5286"/>
    </row>
    <row r="5287" spans="1:3" x14ac:dyDescent="0.45">
      <c r="A5287"/>
      <c r="B5287"/>
      <c r="C5287"/>
    </row>
    <row r="5288" spans="1:3" x14ac:dyDescent="0.45">
      <c r="A5288"/>
      <c r="B5288"/>
      <c r="C5288"/>
    </row>
    <row r="5289" spans="1:3" x14ac:dyDescent="0.45">
      <c r="A5289"/>
      <c r="B5289"/>
      <c r="C5289"/>
    </row>
    <row r="5290" spans="1:3" x14ac:dyDescent="0.45">
      <c r="A5290"/>
      <c r="B5290"/>
      <c r="C5290"/>
    </row>
    <row r="5291" spans="1:3" x14ac:dyDescent="0.45">
      <c r="A5291"/>
      <c r="B5291"/>
      <c r="C5291"/>
    </row>
    <row r="5292" spans="1:3" x14ac:dyDescent="0.45">
      <c r="A5292"/>
      <c r="B5292"/>
      <c r="C5292"/>
    </row>
    <row r="5293" spans="1:3" x14ac:dyDescent="0.45">
      <c r="A5293"/>
      <c r="B5293"/>
      <c r="C5293"/>
    </row>
    <row r="5294" spans="1:3" x14ac:dyDescent="0.45">
      <c r="A5294"/>
      <c r="B5294"/>
      <c r="C5294"/>
    </row>
    <row r="5295" spans="1:3" x14ac:dyDescent="0.45">
      <c r="A5295"/>
      <c r="B5295"/>
      <c r="C5295"/>
    </row>
    <row r="5296" spans="1:3" x14ac:dyDescent="0.45">
      <c r="A5296"/>
      <c r="B5296"/>
      <c r="C5296"/>
    </row>
    <row r="5297" spans="1:3" x14ac:dyDescent="0.45">
      <c r="A5297"/>
      <c r="B5297"/>
      <c r="C5297"/>
    </row>
    <row r="5298" spans="1:3" x14ac:dyDescent="0.45">
      <c r="A5298"/>
      <c r="B5298"/>
      <c r="C5298"/>
    </row>
    <row r="5299" spans="1:3" x14ac:dyDescent="0.45">
      <c r="A5299"/>
      <c r="B5299"/>
      <c r="C5299"/>
    </row>
    <row r="5300" spans="1:3" x14ac:dyDescent="0.45">
      <c r="A5300"/>
      <c r="B5300"/>
      <c r="C5300"/>
    </row>
    <row r="5301" spans="1:3" x14ac:dyDescent="0.45">
      <c r="A5301"/>
      <c r="B5301"/>
      <c r="C5301"/>
    </row>
    <row r="5302" spans="1:3" x14ac:dyDescent="0.45">
      <c r="A5302"/>
      <c r="B5302"/>
      <c r="C5302"/>
    </row>
    <row r="5303" spans="1:3" x14ac:dyDescent="0.45">
      <c r="A5303"/>
      <c r="B5303"/>
      <c r="C5303"/>
    </row>
    <row r="5304" spans="1:3" x14ac:dyDescent="0.45">
      <c r="A5304"/>
      <c r="B5304"/>
      <c r="C5304"/>
    </row>
    <row r="5305" spans="1:3" x14ac:dyDescent="0.45">
      <c r="A5305"/>
      <c r="B5305"/>
      <c r="C5305"/>
    </row>
    <row r="5306" spans="1:3" x14ac:dyDescent="0.45">
      <c r="A5306"/>
      <c r="B5306"/>
      <c r="C5306"/>
    </row>
    <row r="5307" spans="1:3" x14ac:dyDescent="0.45">
      <c r="A5307"/>
      <c r="B5307"/>
      <c r="C5307"/>
    </row>
    <row r="5308" spans="1:3" x14ac:dyDescent="0.45">
      <c r="A5308"/>
      <c r="B5308"/>
      <c r="C5308"/>
    </row>
    <row r="5309" spans="1:3" x14ac:dyDescent="0.45">
      <c r="A5309"/>
      <c r="B5309"/>
      <c r="C5309"/>
    </row>
    <row r="5310" spans="1:3" x14ac:dyDescent="0.45">
      <c r="A5310"/>
      <c r="B5310"/>
      <c r="C5310"/>
    </row>
    <row r="5311" spans="1:3" x14ac:dyDescent="0.45">
      <c r="A5311"/>
      <c r="B5311"/>
      <c r="C5311"/>
    </row>
    <row r="5312" spans="1:3" x14ac:dyDescent="0.45">
      <c r="A5312"/>
      <c r="B5312"/>
      <c r="C5312"/>
    </row>
    <row r="5313" spans="1:3" x14ac:dyDescent="0.45">
      <c r="A5313"/>
      <c r="B5313"/>
      <c r="C5313"/>
    </row>
    <row r="5314" spans="1:3" x14ac:dyDescent="0.45">
      <c r="A5314"/>
      <c r="B5314"/>
      <c r="C5314"/>
    </row>
    <row r="5315" spans="1:3" x14ac:dyDescent="0.45">
      <c r="A5315"/>
      <c r="B5315"/>
      <c r="C5315"/>
    </row>
    <row r="5316" spans="1:3" x14ac:dyDescent="0.45">
      <c r="A5316"/>
      <c r="B5316"/>
      <c r="C5316"/>
    </row>
    <row r="5317" spans="1:3" x14ac:dyDescent="0.45">
      <c r="A5317"/>
      <c r="B5317"/>
      <c r="C5317"/>
    </row>
    <row r="5318" spans="1:3" x14ac:dyDescent="0.45">
      <c r="A5318"/>
      <c r="B5318"/>
      <c r="C5318"/>
    </row>
    <row r="5319" spans="1:3" x14ac:dyDescent="0.45">
      <c r="A5319"/>
      <c r="B5319"/>
      <c r="C5319"/>
    </row>
    <row r="5320" spans="1:3" x14ac:dyDescent="0.45">
      <c r="A5320"/>
      <c r="B5320"/>
      <c r="C5320"/>
    </row>
    <row r="5321" spans="1:3" x14ac:dyDescent="0.45">
      <c r="A5321"/>
      <c r="B5321"/>
      <c r="C5321"/>
    </row>
    <row r="5322" spans="1:3" x14ac:dyDescent="0.45">
      <c r="A5322"/>
      <c r="B5322"/>
      <c r="C5322"/>
    </row>
    <row r="5323" spans="1:3" x14ac:dyDescent="0.45">
      <c r="A5323"/>
      <c r="B5323"/>
      <c r="C5323"/>
    </row>
    <row r="5324" spans="1:3" x14ac:dyDescent="0.45">
      <c r="A5324"/>
      <c r="B5324"/>
      <c r="C5324"/>
    </row>
    <row r="5325" spans="1:3" x14ac:dyDescent="0.45">
      <c r="A5325"/>
      <c r="B5325"/>
      <c r="C5325"/>
    </row>
    <row r="5326" spans="1:3" x14ac:dyDescent="0.45">
      <c r="A5326"/>
      <c r="B5326"/>
      <c r="C5326"/>
    </row>
    <row r="5327" spans="1:3" x14ac:dyDescent="0.45">
      <c r="A5327"/>
      <c r="B5327"/>
      <c r="C5327"/>
    </row>
    <row r="5328" spans="1:3" x14ac:dyDescent="0.45">
      <c r="A5328"/>
      <c r="B5328"/>
      <c r="C5328"/>
    </row>
    <row r="5329" spans="1:3" x14ac:dyDescent="0.45">
      <c r="A5329"/>
      <c r="B5329"/>
      <c r="C5329"/>
    </row>
    <row r="5330" spans="1:3" x14ac:dyDescent="0.45">
      <c r="A5330"/>
      <c r="B5330"/>
      <c r="C5330"/>
    </row>
    <row r="5331" spans="1:3" x14ac:dyDescent="0.45">
      <c r="A5331"/>
      <c r="B5331"/>
      <c r="C5331"/>
    </row>
    <row r="5332" spans="1:3" x14ac:dyDescent="0.45">
      <c r="A5332"/>
      <c r="B5332"/>
      <c r="C5332"/>
    </row>
    <row r="5333" spans="1:3" x14ac:dyDescent="0.45">
      <c r="A5333"/>
      <c r="B5333"/>
      <c r="C5333"/>
    </row>
    <row r="5334" spans="1:3" x14ac:dyDescent="0.45">
      <c r="A5334"/>
      <c r="B5334"/>
      <c r="C5334"/>
    </row>
    <row r="5335" spans="1:3" x14ac:dyDescent="0.45">
      <c r="A5335"/>
      <c r="B5335"/>
      <c r="C5335"/>
    </row>
    <row r="5336" spans="1:3" x14ac:dyDescent="0.45">
      <c r="A5336"/>
      <c r="B5336"/>
      <c r="C5336"/>
    </row>
    <row r="5337" spans="1:3" x14ac:dyDescent="0.45">
      <c r="A5337"/>
      <c r="B5337"/>
      <c r="C5337"/>
    </row>
    <row r="5338" spans="1:3" x14ac:dyDescent="0.45">
      <c r="A5338"/>
      <c r="B5338"/>
      <c r="C5338"/>
    </row>
    <row r="5339" spans="1:3" x14ac:dyDescent="0.45">
      <c r="A5339"/>
      <c r="B5339"/>
      <c r="C5339"/>
    </row>
    <row r="5340" spans="1:3" x14ac:dyDescent="0.45">
      <c r="A5340"/>
      <c r="B5340"/>
      <c r="C5340"/>
    </row>
    <row r="5341" spans="1:3" x14ac:dyDescent="0.45">
      <c r="A5341"/>
      <c r="B5341"/>
      <c r="C5341"/>
    </row>
    <row r="5342" spans="1:3" x14ac:dyDescent="0.45">
      <c r="A5342"/>
      <c r="B5342"/>
      <c r="C5342"/>
    </row>
    <row r="5343" spans="1:3" x14ac:dyDescent="0.45">
      <c r="A5343"/>
      <c r="B5343"/>
      <c r="C5343"/>
    </row>
    <row r="5344" spans="1:3" x14ac:dyDescent="0.45">
      <c r="A5344"/>
      <c r="B5344"/>
      <c r="C5344"/>
    </row>
    <row r="5345" spans="1:3" x14ac:dyDescent="0.45">
      <c r="A5345"/>
      <c r="B5345"/>
      <c r="C5345"/>
    </row>
    <row r="5346" spans="1:3" x14ac:dyDescent="0.45">
      <c r="A5346"/>
      <c r="B5346"/>
      <c r="C5346"/>
    </row>
    <row r="5347" spans="1:3" x14ac:dyDescent="0.45">
      <c r="A5347"/>
      <c r="B5347"/>
      <c r="C5347"/>
    </row>
    <row r="5348" spans="1:3" x14ac:dyDescent="0.45">
      <c r="A5348"/>
      <c r="B5348"/>
      <c r="C5348"/>
    </row>
    <row r="5349" spans="1:3" x14ac:dyDescent="0.45">
      <c r="A5349"/>
      <c r="B5349"/>
      <c r="C5349"/>
    </row>
    <row r="5350" spans="1:3" x14ac:dyDescent="0.45">
      <c r="A5350"/>
      <c r="B5350"/>
      <c r="C5350"/>
    </row>
    <row r="5351" spans="1:3" x14ac:dyDescent="0.45">
      <c r="A5351"/>
      <c r="B5351"/>
      <c r="C5351"/>
    </row>
    <row r="5352" spans="1:3" x14ac:dyDescent="0.45">
      <c r="A5352"/>
      <c r="B5352"/>
      <c r="C5352"/>
    </row>
    <row r="5353" spans="1:3" x14ac:dyDescent="0.45">
      <c r="A5353"/>
      <c r="B5353"/>
      <c r="C5353"/>
    </row>
    <row r="5354" spans="1:3" x14ac:dyDescent="0.45">
      <c r="A5354"/>
      <c r="B5354"/>
      <c r="C5354"/>
    </row>
    <row r="5355" spans="1:3" x14ac:dyDescent="0.45">
      <c r="A5355"/>
      <c r="B5355"/>
      <c r="C5355"/>
    </row>
    <row r="5356" spans="1:3" x14ac:dyDescent="0.45">
      <c r="A5356"/>
      <c r="B5356"/>
      <c r="C5356"/>
    </row>
    <row r="5357" spans="1:3" x14ac:dyDescent="0.45">
      <c r="A5357"/>
      <c r="B5357"/>
      <c r="C5357"/>
    </row>
    <row r="5358" spans="1:3" x14ac:dyDescent="0.45">
      <c r="A5358"/>
      <c r="B5358"/>
      <c r="C5358"/>
    </row>
    <row r="5359" spans="1:3" x14ac:dyDescent="0.45">
      <c r="A5359"/>
      <c r="B5359"/>
      <c r="C5359"/>
    </row>
    <row r="5360" spans="1:3" x14ac:dyDescent="0.45">
      <c r="A5360"/>
      <c r="B5360"/>
      <c r="C5360"/>
    </row>
    <row r="5361" spans="1:3" x14ac:dyDescent="0.45">
      <c r="A5361"/>
      <c r="B5361"/>
      <c r="C5361"/>
    </row>
    <row r="5362" spans="1:3" x14ac:dyDescent="0.45">
      <c r="A5362"/>
      <c r="B5362"/>
      <c r="C5362"/>
    </row>
    <row r="5363" spans="1:3" x14ac:dyDescent="0.45">
      <c r="A5363"/>
      <c r="B5363"/>
      <c r="C5363"/>
    </row>
    <row r="5364" spans="1:3" x14ac:dyDescent="0.45">
      <c r="A5364"/>
      <c r="B5364"/>
      <c r="C5364"/>
    </row>
    <row r="5365" spans="1:3" x14ac:dyDescent="0.45">
      <c r="A5365"/>
      <c r="B5365"/>
      <c r="C5365"/>
    </row>
    <row r="5366" spans="1:3" x14ac:dyDescent="0.45">
      <c r="A5366"/>
      <c r="B5366"/>
      <c r="C5366"/>
    </row>
    <row r="5367" spans="1:3" x14ac:dyDescent="0.45">
      <c r="A5367"/>
      <c r="B5367"/>
      <c r="C5367"/>
    </row>
    <row r="5368" spans="1:3" x14ac:dyDescent="0.45">
      <c r="A5368"/>
      <c r="B5368"/>
      <c r="C5368"/>
    </row>
    <row r="5369" spans="1:3" x14ac:dyDescent="0.45">
      <c r="A5369"/>
      <c r="B5369"/>
      <c r="C5369"/>
    </row>
    <row r="5370" spans="1:3" x14ac:dyDescent="0.45">
      <c r="A5370"/>
      <c r="B5370"/>
      <c r="C5370"/>
    </row>
    <row r="5371" spans="1:3" x14ac:dyDescent="0.45">
      <c r="A5371"/>
      <c r="B5371"/>
      <c r="C5371"/>
    </row>
    <row r="5372" spans="1:3" x14ac:dyDescent="0.45">
      <c r="A5372"/>
      <c r="B5372"/>
      <c r="C5372"/>
    </row>
    <row r="5373" spans="1:3" x14ac:dyDescent="0.45">
      <c r="A5373"/>
      <c r="B5373"/>
      <c r="C5373"/>
    </row>
    <row r="5374" spans="1:3" x14ac:dyDescent="0.45">
      <c r="A5374"/>
      <c r="B5374"/>
      <c r="C5374"/>
    </row>
    <row r="5375" spans="1:3" x14ac:dyDescent="0.45">
      <c r="A5375"/>
      <c r="B5375"/>
      <c r="C5375"/>
    </row>
    <row r="5376" spans="1:3" x14ac:dyDescent="0.45">
      <c r="A5376"/>
      <c r="B5376"/>
      <c r="C5376"/>
    </row>
    <row r="5377" spans="1:3" x14ac:dyDescent="0.45">
      <c r="A5377"/>
      <c r="B5377"/>
      <c r="C5377"/>
    </row>
    <row r="5378" spans="1:3" x14ac:dyDescent="0.45">
      <c r="A5378"/>
      <c r="B5378"/>
      <c r="C5378"/>
    </row>
    <row r="5379" spans="1:3" x14ac:dyDescent="0.45">
      <c r="A5379"/>
      <c r="B5379"/>
      <c r="C5379"/>
    </row>
    <row r="5380" spans="1:3" x14ac:dyDescent="0.45">
      <c r="A5380"/>
      <c r="B5380"/>
      <c r="C5380"/>
    </row>
    <row r="5381" spans="1:3" x14ac:dyDescent="0.45">
      <c r="A5381"/>
      <c r="B5381"/>
      <c r="C5381"/>
    </row>
    <row r="5382" spans="1:3" x14ac:dyDescent="0.45">
      <c r="A5382"/>
      <c r="B5382"/>
      <c r="C5382"/>
    </row>
    <row r="5383" spans="1:3" x14ac:dyDescent="0.45">
      <c r="A5383"/>
      <c r="B5383"/>
      <c r="C5383"/>
    </row>
    <row r="5384" spans="1:3" x14ac:dyDescent="0.45">
      <c r="A5384"/>
      <c r="B5384"/>
      <c r="C5384"/>
    </row>
    <row r="5385" spans="1:3" x14ac:dyDescent="0.45">
      <c r="A5385"/>
      <c r="B5385"/>
      <c r="C5385"/>
    </row>
    <row r="5386" spans="1:3" x14ac:dyDescent="0.45">
      <c r="A5386"/>
      <c r="B5386"/>
      <c r="C5386"/>
    </row>
    <row r="5387" spans="1:3" x14ac:dyDescent="0.45">
      <c r="A5387"/>
      <c r="B5387"/>
      <c r="C5387"/>
    </row>
    <row r="5388" spans="1:3" x14ac:dyDescent="0.45">
      <c r="A5388"/>
      <c r="B5388"/>
      <c r="C5388"/>
    </row>
    <row r="5389" spans="1:3" x14ac:dyDescent="0.45">
      <c r="A5389"/>
      <c r="B5389"/>
      <c r="C5389"/>
    </row>
    <row r="5390" spans="1:3" x14ac:dyDescent="0.45">
      <c r="A5390"/>
      <c r="B5390"/>
      <c r="C5390"/>
    </row>
    <row r="5391" spans="1:3" x14ac:dyDescent="0.45">
      <c r="A5391"/>
      <c r="B5391"/>
      <c r="C5391"/>
    </row>
    <row r="5392" spans="1:3" x14ac:dyDescent="0.45">
      <c r="A5392"/>
      <c r="B5392"/>
      <c r="C5392"/>
    </row>
    <row r="5393" spans="1:3" x14ac:dyDescent="0.45">
      <c r="A5393"/>
      <c r="B5393"/>
      <c r="C5393"/>
    </row>
    <row r="5394" spans="1:3" x14ac:dyDescent="0.45">
      <c r="A5394"/>
      <c r="B5394"/>
      <c r="C5394"/>
    </row>
    <row r="5395" spans="1:3" x14ac:dyDescent="0.45">
      <c r="A5395"/>
      <c r="B5395"/>
      <c r="C5395"/>
    </row>
    <row r="5396" spans="1:3" x14ac:dyDescent="0.45">
      <c r="A5396"/>
      <c r="B5396"/>
      <c r="C5396"/>
    </row>
    <row r="5397" spans="1:3" x14ac:dyDescent="0.45">
      <c r="A5397"/>
      <c r="B5397"/>
      <c r="C5397"/>
    </row>
    <row r="5398" spans="1:3" x14ac:dyDescent="0.45">
      <c r="A5398"/>
      <c r="B5398"/>
      <c r="C5398"/>
    </row>
    <row r="5399" spans="1:3" x14ac:dyDescent="0.45">
      <c r="A5399"/>
      <c r="B5399"/>
      <c r="C5399"/>
    </row>
    <row r="5400" spans="1:3" x14ac:dyDescent="0.45">
      <c r="A5400"/>
      <c r="B5400"/>
      <c r="C5400"/>
    </row>
    <row r="5401" spans="1:3" x14ac:dyDescent="0.45">
      <c r="A5401"/>
      <c r="B5401"/>
      <c r="C5401"/>
    </row>
    <row r="5402" spans="1:3" x14ac:dyDescent="0.45">
      <c r="A5402"/>
      <c r="B5402"/>
      <c r="C5402"/>
    </row>
    <row r="5403" spans="1:3" x14ac:dyDescent="0.45">
      <c r="A5403"/>
      <c r="B5403"/>
      <c r="C5403"/>
    </row>
    <row r="5404" spans="1:3" x14ac:dyDescent="0.45">
      <c r="A5404"/>
      <c r="B5404"/>
      <c r="C5404"/>
    </row>
    <row r="5405" spans="1:3" x14ac:dyDescent="0.45">
      <c r="A5405"/>
      <c r="B5405"/>
      <c r="C5405"/>
    </row>
    <row r="5406" spans="1:3" x14ac:dyDescent="0.45">
      <c r="A5406"/>
      <c r="B5406"/>
      <c r="C5406"/>
    </row>
    <row r="5407" spans="1:3" x14ac:dyDescent="0.45">
      <c r="A5407"/>
      <c r="B5407"/>
      <c r="C5407"/>
    </row>
    <row r="5408" spans="1:3" x14ac:dyDescent="0.45">
      <c r="A5408"/>
      <c r="B5408"/>
      <c r="C5408"/>
    </row>
    <row r="5409" spans="1:3" x14ac:dyDescent="0.45">
      <c r="A5409"/>
      <c r="B5409"/>
      <c r="C5409"/>
    </row>
    <row r="5410" spans="1:3" x14ac:dyDescent="0.45">
      <c r="A5410"/>
      <c r="B5410"/>
      <c r="C5410"/>
    </row>
    <row r="5411" spans="1:3" x14ac:dyDescent="0.45">
      <c r="A5411"/>
      <c r="B5411"/>
      <c r="C5411"/>
    </row>
    <row r="5412" spans="1:3" x14ac:dyDescent="0.45">
      <c r="A5412"/>
      <c r="B5412"/>
      <c r="C5412"/>
    </row>
    <row r="5413" spans="1:3" x14ac:dyDescent="0.45">
      <c r="A5413"/>
      <c r="B5413"/>
      <c r="C5413"/>
    </row>
    <row r="5414" spans="1:3" x14ac:dyDescent="0.45">
      <c r="A5414"/>
      <c r="B5414"/>
      <c r="C5414"/>
    </row>
    <row r="5415" spans="1:3" x14ac:dyDescent="0.45">
      <c r="A5415"/>
      <c r="B5415"/>
      <c r="C5415"/>
    </row>
    <row r="5416" spans="1:3" x14ac:dyDescent="0.45">
      <c r="A5416"/>
      <c r="B5416"/>
      <c r="C5416"/>
    </row>
    <row r="5417" spans="1:3" x14ac:dyDescent="0.45">
      <c r="A5417"/>
      <c r="B5417"/>
      <c r="C5417"/>
    </row>
    <row r="5418" spans="1:3" x14ac:dyDescent="0.45">
      <c r="A5418"/>
      <c r="B5418"/>
      <c r="C5418"/>
    </row>
    <row r="5419" spans="1:3" x14ac:dyDescent="0.45">
      <c r="A5419"/>
      <c r="B5419"/>
      <c r="C5419"/>
    </row>
    <row r="5420" spans="1:3" x14ac:dyDescent="0.45">
      <c r="A5420"/>
      <c r="B5420"/>
      <c r="C5420"/>
    </row>
    <row r="5421" spans="1:3" x14ac:dyDescent="0.45">
      <c r="A5421"/>
      <c r="B5421"/>
      <c r="C5421"/>
    </row>
    <row r="5422" spans="1:3" x14ac:dyDescent="0.45">
      <c r="A5422"/>
      <c r="B5422"/>
      <c r="C5422"/>
    </row>
    <row r="5423" spans="1:3" x14ac:dyDescent="0.45">
      <c r="A5423"/>
      <c r="B5423"/>
      <c r="C5423"/>
    </row>
    <row r="5424" spans="1:3" x14ac:dyDescent="0.45">
      <c r="A5424"/>
      <c r="B5424"/>
      <c r="C5424"/>
    </row>
    <row r="5425" spans="1:3" x14ac:dyDescent="0.45">
      <c r="A5425"/>
      <c r="B5425"/>
      <c r="C5425"/>
    </row>
    <row r="5426" spans="1:3" x14ac:dyDescent="0.45">
      <c r="A5426"/>
      <c r="B5426"/>
      <c r="C5426"/>
    </row>
    <row r="5427" spans="1:3" x14ac:dyDescent="0.45">
      <c r="A5427"/>
      <c r="B5427"/>
      <c r="C5427"/>
    </row>
    <row r="5428" spans="1:3" x14ac:dyDescent="0.45">
      <c r="A5428"/>
      <c r="B5428"/>
      <c r="C5428"/>
    </row>
    <row r="5429" spans="1:3" x14ac:dyDescent="0.45">
      <c r="A5429"/>
      <c r="B5429"/>
      <c r="C5429"/>
    </row>
    <row r="5430" spans="1:3" x14ac:dyDescent="0.45">
      <c r="A5430"/>
      <c r="B5430"/>
      <c r="C5430"/>
    </row>
    <row r="5431" spans="1:3" x14ac:dyDescent="0.45">
      <c r="A5431"/>
      <c r="B5431"/>
      <c r="C5431"/>
    </row>
    <row r="5432" spans="1:3" x14ac:dyDescent="0.45">
      <c r="A5432"/>
      <c r="B5432"/>
      <c r="C5432"/>
    </row>
    <row r="5433" spans="1:3" x14ac:dyDescent="0.45">
      <c r="A5433"/>
      <c r="B5433"/>
      <c r="C5433"/>
    </row>
    <row r="5434" spans="1:3" x14ac:dyDescent="0.45">
      <c r="A5434"/>
      <c r="B5434"/>
      <c r="C5434"/>
    </row>
    <row r="5435" spans="1:3" x14ac:dyDescent="0.45">
      <c r="A5435"/>
      <c r="B5435"/>
      <c r="C5435"/>
    </row>
    <row r="5436" spans="1:3" x14ac:dyDescent="0.45">
      <c r="A5436"/>
      <c r="B5436"/>
      <c r="C5436"/>
    </row>
    <row r="5437" spans="1:3" x14ac:dyDescent="0.45">
      <c r="A5437"/>
      <c r="B5437"/>
      <c r="C5437"/>
    </row>
    <row r="5438" spans="1:3" x14ac:dyDescent="0.45">
      <c r="A5438"/>
      <c r="B5438"/>
      <c r="C5438"/>
    </row>
    <row r="5439" spans="1:3" x14ac:dyDescent="0.45">
      <c r="A5439"/>
      <c r="B5439"/>
      <c r="C5439"/>
    </row>
    <row r="5440" spans="1:3" x14ac:dyDescent="0.45">
      <c r="A5440"/>
      <c r="B5440"/>
      <c r="C5440"/>
    </row>
    <row r="5441" spans="1:3" x14ac:dyDescent="0.45">
      <c r="A5441"/>
      <c r="B5441"/>
      <c r="C5441"/>
    </row>
    <row r="5442" spans="1:3" x14ac:dyDescent="0.45">
      <c r="A5442"/>
      <c r="B5442"/>
      <c r="C5442"/>
    </row>
    <row r="5443" spans="1:3" x14ac:dyDescent="0.45">
      <c r="A5443"/>
      <c r="B5443"/>
      <c r="C5443"/>
    </row>
    <row r="5444" spans="1:3" x14ac:dyDescent="0.45">
      <c r="A5444"/>
      <c r="B5444"/>
      <c r="C5444"/>
    </row>
    <row r="5445" spans="1:3" x14ac:dyDescent="0.45">
      <c r="A5445"/>
      <c r="B5445"/>
      <c r="C5445"/>
    </row>
    <row r="5446" spans="1:3" x14ac:dyDescent="0.45">
      <c r="A5446"/>
      <c r="B5446"/>
      <c r="C5446"/>
    </row>
    <row r="5447" spans="1:3" x14ac:dyDescent="0.45">
      <c r="A5447"/>
      <c r="B5447"/>
      <c r="C5447"/>
    </row>
    <row r="5448" spans="1:3" x14ac:dyDescent="0.45">
      <c r="A5448"/>
      <c r="B5448"/>
      <c r="C5448"/>
    </row>
    <row r="5449" spans="1:3" x14ac:dyDescent="0.45">
      <c r="A5449"/>
      <c r="B5449"/>
      <c r="C5449"/>
    </row>
    <row r="5450" spans="1:3" x14ac:dyDescent="0.45">
      <c r="A5450"/>
      <c r="B5450"/>
      <c r="C5450"/>
    </row>
    <row r="5451" spans="1:3" x14ac:dyDescent="0.45">
      <c r="A5451"/>
      <c r="B5451"/>
      <c r="C5451"/>
    </row>
    <row r="5452" spans="1:3" x14ac:dyDescent="0.45">
      <c r="A5452"/>
      <c r="B5452"/>
      <c r="C5452"/>
    </row>
    <row r="5453" spans="1:3" x14ac:dyDescent="0.45">
      <c r="A5453"/>
      <c r="B5453"/>
      <c r="C5453"/>
    </row>
    <row r="5454" spans="1:3" x14ac:dyDescent="0.45">
      <c r="A5454"/>
      <c r="B5454"/>
      <c r="C5454"/>
    </row>
    <row r="5455" spans="1:3" x14ac:dyDescent="0.45">
      <c r="A5455"/>
      <c r="B5455"/>
      <c r="C5455"/>
    </row>
    <row r="5456" spans="1:3" x14ac:dyDescent="0.45">
      <c r="A5456"/>
      <c r="B5456"/>
      <c r="C5456"/>
    </row>
    <row r="5457" spans="1:3" x14ac:dyDescent="0.45">
      <c r="A5457"/>
      <c r="B5457"/>
      <c r="C5457"/>
    </row>
    <row r="5458" spans="1:3" x14ac:dyDescent="0.45">
      <c r="A5458"/>
      <c r="B5458"/>
      <c r="C5458"/>
    </row>
    <row r="5459" spans="1:3" x14ac:dyDescent="0.45">
      <c r="A5459"/>
      <c r="B5459"/>
      <c r="C5459"/>
    </row>
    <row r="5460" spans="1:3" x14ac:dyDescent="0.45">
      <c r="A5460"/>
      <c r="B5460"/>
      <c r="C5460"/>
    </row>
    <row r="5461" spans="1:3" x14ac:dyDescent="0.45">
      <c r="A5461"/>
      <c r="B5461"/>
      <c r="C5461"/>
    </row>
    <row r="5462" spans="1:3" x14ac:dyDescent="0.45">
      <c r="A5462"/>
      <c r="B5462"/>
      <c r="C5462"/>
    </row>
    <row r="5463" spans="1:3" x14ac:dyDescent="0.45">
      <c r="A5463"/>
      <c r="B5463"/>
      <c r="C5463"/>
    </row>
    <row r="5464" spans="1:3" x14ac:dyDescent="0.45">
      <c r="A5464"/>
      <c r="B5464"/>
      <c r="C5464"/>
    </row>
    <row r="5465" spans="1:3" x14ac:dyDescent="0.45">
      <c r="A5465"/>
      <c r="B5465"/>
      <c r="C5465"/>
    </row>
    <row r="5466" spans="1:3" x14ac:dyDescent="0.45">
      <c r="A5466"/>
      <c r="B5466"/>
      <c r="C5466"/>
    </row>
    <row r="5467" spans="1:3" x14ac:dyDescent="0.45">
      <c r="A5467"/>
      <c r="B5467"/>
      <c r="C5467"/>
    </row>
    <row r="5468" spans="1:3" x14ac:dyDescent="0.45">
      <c r="A5468"/>
      <c r="B5468"/>
      <c r="C5468"/>
    </row>
    <row r="5469" spans="1:3" x14ac:dyDescent="0.45">
      <c r="A5469"/>
      <c r="B5469"/>
      <c r="C5469"/>
    </row>
    <row r="5470" spans="1:3" x14ac:dyDescent="0.45">
      <c r="A5470"/>
      <c r="B5470"/>
      <c r="C5470"/>
    </row>
    <row r="5471" spans="1:3" x14ac:dyDescent="0.45">
      <c r="A5471"/>
      <c r="B5471"/>
      <c r="C5471"/>
    </row>
    <row r="5472" spans="1:3" x14ac:dyDescent="0.45">
      <c r="A5472"/>
      <c r="B5472"/>
      <c r="C5472"/>
    </row>
    <row r="5473" spans="1:3" x14ac:dyDescent="0.45">
      <c r="A5473"/>
      <c r="B5473"/>
      <c r="C5473"/>
    </row>
    <row r="5474" spans="1:3" x14ac:dyDescent="0.45">
      <c r="A5474"/>
      <c r="B5474"/>
      <c r="C5474"/>
    </row>
    <row r="5475" spans="1:3" x14ac:dyDescent="0.45">
      <c r="A5475"/>
      <c r="B5475"/>
      <c r="C5475"/>
    </row>
    <row r="5476" spans="1:3" x14ac:dyDescent="0.45">
      <c r="A5476"/>
      <c r="B5476"/>
      <c r="C5476"/>
    </row>
    <row r="5477" spans="1:3" x14ac:dyDescent="0.45">
      <c r="A5477"/>
      <c r="B5477"/>
      <c r="C5477"/>
    </row>
    <row r="5478" spans="1:3" x14ac:dyDescent="0.45">
      <c r="A5478"/>
      <c r="B5478"/>
      <c r="C5478"/>
    </row>
    <row r="5479" spans="1:3" x14ac:dyDescent="0.45">
      <c r="A5479"/>
      <c r="B5479"/>
      <c r="C5479"/>
    </row>
    <row r="5480" spans="1:3" x14ac:dyDescent="0.45">
      <c r="A5480"/>
      <c r="B5480"/>
      <c r="C5480"/>
    </row>
    <row r="5481" spans="1:3" x14ac:dyDescent="0.45">
      <c r="A5481"/>
      <c r="B5481"/>
      <c r="C5481"/>
    </row>
    <row r="5482" spans="1:3" x14ac:dyDescent="0.45">
      <c r="A5482"/>
      <c r="B5482"/>
      <c r="C5482"/>
    </row>
    <row r="5483" spans="1:3" x14ac:dyDescent="0.45">
      <c r="A5483"/>
      <c r="B5483"/>
      <c r="C5483"/>
    </row>
    <row r="5484" spans="1:3" x14ac:dyDescent="0.45">
      <c r="A5484"/>
      <c r="B5484"/>
      <c r="C5484"/>
    </row>
    <row r="5485" spans="1:3" x14ac:dyDescent="0.45">
      <c r="A5485"/>
      <c r="B5485"/>
      <c r="C5485"/>
    </row>
    <row r="5486" spans="1:3" x14ac:dyDescent="0.45">
      <c r="A5486"/>
      <c r="B5486"/>
      <c r="C5486"/>
    </row>
    <row r="5487" spans="1:3" x14ac:dyDescent="0.45">
      <c r="A5487"/>
      <c r="B5487"/>
      <c r="C5487"/>
    </row>
    <row r="5488" spans="1:3" x14ac:dyDescent="0.45">
      <c r="A5488"/>
      <c r="B5488"/>
      <c r="C5488"/>
    </row>
    <row r="5489" spans="1:3" x14ac:dyDescent="0.45">
      <c r="A5489"/>
      <c r="B5489"/>
      <c r="C5489"/>
    </row>
    <row r="5490" spans="1:3" x14ac:dyDescent="0.45">
      <c r="A5490"/>
      <c r="B5490"/>
      <c r="C5490"/>
    </row>
    <row r="5491" spans="1:3" x14ac:dyDescent="0.45">
      <c r="A5491"/>
      <c r="B5491"/>
      <c r="C5491"/>
    </row>
    <row r="5492" spans="1:3" x14ac:dyDescent="0.45">
      <c r="A5492"/>
      <c r="B5492"/>
      <c r="C5492"/>
    </row>
    <row r="5493" spans="1:3" x14ac:dyDescent="0.45">
      <c r="A5493"/>
      <c r="B5493"/>
      <c r="C5493"/>
    </row>
    <row r="5494" spans="1:3" x14ac:dyDescent="0.45">
      <c r="A5494"/>
      <c r="B5494"/>
      <c r="C5494"/>
    </row>
    <row r="5495" spans="1:3" x14ac:dyDescent="0.45">
      <c r="A5495"/>
      <c r="B5495"/>
      <c r="C5495"/>
    </row>
    <row r="5496" spans="1:3" x14ac:dyDescent="0.45">
      <c r="A5496"/>
      <c r="B5496"/>
      <c r="C5496"/>
    </row>
    <row r="5497" spans="1:3" x14ac:dyDescent="0.45">
      <c r="A5497"/>
      <c r="B5497"/>
      <c r="C5497"/>
    </row>
    <row r="5498" spans="1:3" x14ac:dyDescent="0.45">
      <c r="A5498"/>
      <c r="B5498"/>
      <c r="C5498"/>
    </row>
    <row r="5499" spans="1:3" x14ac:dyDescent="0.45">
      <c r="A5499"/>
      <c r="B5499"/>
      <c r="C5499"/>
    </row>
    <row r="5500" spans="1:3" x14ac:dyDescent="0.45">
      <c r="A5500"/>
      <c r="B5500"/>
      <c r="C5500"/>
    </row>
    <row r="5501" spans="1:3" x14ac:dyDescent="0.45">
      <c r="A5501"/>
      <c r="B5501"/>
      <c r="C5501"/>
    </row>
    <row r="5502" spans="1:3" x14ac:dyDescent="0.45">
      <c r="A5502"/>
      <c r="B5502"/>
      <c r="C5502"/>
    </row>
    <row r="5503" spans="1:3" x14ac:dyDescent="0.45">
      <c r="A5503"/>
      <c r="B5503"/>
      <c r="C5503"/>
    </row>
    <row r="5504" spans="1:3" x14ac:dyDescent="0.45">
      <c r="A5504"/>
      <c r="B5504"/>
      <c r="C5504"/>
    </row>
    <row r="5505" spans="1:3" x14ac:dyDescent="0.45">
      <c r="A5505"/>
      <c r="B5505"/>
      <c r="C5505"/>
    </row>
    <row r="5506" spans="1:3" x14ac:dyDescent="0.45">
      <c r="A5506"/>
      <c r="B5506"/>
      <c r="C5506"/>
    </row>
    <row r="5507" spans="1:3" x14ac:dyDescent="0.45">
      <c r="A5507"/>
      <c r="B5507"/>
      <c r="C5507"/>
    </row>
    <row r="5508" spans="1:3" x14ac:dyDescent="0.45">
      <c r="A5508"/>
      <c r="B5508"/>
      <c r="C5508"/>
    </row>
    <row r="5509" spans="1:3" x14ac:dyDescent="0.45">
      <c r="A5509"/>
      <c r="B5509"/>
      <c r="C5509"/>
    </row>
    <row r="5510" spans="1:3" x14ac:dyDescent="0.45">
      <c r="A5510"/>
      <c r="B5510"/>
      <c r="C5510"/>
    </row>
    <row r="5511" spans="1:3" x14ac:dyDescent="0.45">
      <c r="A5511"/>
      <c r="B5511"/>
      <c r="C5511"/>
    </row>
    <row r="5512" spans="1:3" x14ac:dyDescent="0.45">
      <c r="A5512"/>
      <c r="B5512"/>
      <c r="C5512"/>
    </row>
    <row r="5513" spans="1:3" x14ac:dyDescent="0.45">
      <c r="A5513"/>
      <c r="B5513"/>
      <c r="C5513"/>
    </row>
    <row r="5514" spans="1:3" x14ac:dyDescent="0.45">
      <c r="A5514"/>
      <c r="B5514"/>
      <c r="C5514"/>
    </row>
    <row r="5515" spans="1:3" x14ac:dyDescent="0.45">
      <c r="A5515"/>
      <c r="B5515"/>
      <c r="C5515"/>
    </row>
    <row r="5516" spans="1:3" x14ac:dyDescent="0.45">
      <c r="A5516"/>
      <c r="B5516"/>
      <c r="C5516"/>
    </row>
    <row r="5517" spans="1:3" x14ac:dyDescent="0.45">
      <c r="A5517"/>
      <c r="B5517"/>
      <c r="C5517"/>
    </row>
    <row r="5518" spans="1:3" x14ac:dyDescent="0.45">
      <c r="A5518"/>
      <c r="B5518"/>
      <c r="C5518"/>
    </row>
    <row r="5519" spans="1:3" x14ac:dyDescent="0.45">
      <c r="A5519"/>
      <c r="B5519"/>
      <c r="C5519"/>
    </row>
    <row r="5520" spans="1:3" x14ac:dyDescent="0.45">
      <c r="A5520"/>
      <c r="B5520"/>
      <c r="C5520"/>
    </row>
    <row r="5521" spans="1:3" x14ac:dyDescent="0.45">
      <c r="A5521"/>
      <c r="B5521"/>
      <c r="C5521"/>
    </row>
    <row r="5522" spans="1:3" x14ac:dyDescent="0.45">
      <c r="A5522"/>
      <c r="B5522"/>
      <c r="C5522"/>
    </row>
    <row r="5523" spans="1:3" x14ac:dyDescent="0.45">
      <c r="A5523"/>
      <c r="B5523"/>
      <c r="C5523"/>
    </row>
    <row r="5524" spans="1:3" x14ac:dyDescent="0.45">
      <c r="A5524"/>
      <c r="B5524"/>
      <c r="C5524"/>
    </row>
    <row r="5525" spans="1:3" x14ac:dyDescent="0.45">
      <c r="A5525"/>
      <c r="B5525"/>
      <c r="C5525"/>
    </row>
    <row r="5526" spans="1:3" x14ac:dyDescent="0.45">
      <c r="A5526"/>
      <c r="B5526"/>
      <c r="C5526"/>
    </row>
    <row r="5527" spans="1:3" x14ac:dyDescent="0.45">
      <c r="A5527"/>
      <c r="B5527"/>
      <c r="C5527"/>
    </row>
    <row r="5528" spans="1:3" x14ac:dyDescent="0.45">
      <c r="A5528"/>
      <c r="B5528"/>
      <c r="C5528"/>
    </row>
    <row r="5529" spans="1:3" x14ac:dyDescent="0.45">
      <c r="A5529"/>
      <c r="B5529"/>
      <c r="C5529"/>
    </row>
    <row r="5530" spans="1:3" x14ac:dyDescent="0.45">
      <c r="A5530"/>
      <c r="B5530"/>
      <c r="C5530"/>
    </row>
    <row r="5531" spans="1:3" x14ac:dyDescent="0.45">
      <c r="A5531"/>
      <c r="B5531"/>
      <c r="C5531"/>
    </row>
    <row r="5532" spans="1:3" x14ac:dyDescent="0.45">
      <c r="A5532"/>
      <c r="B5532"/>
      <c r="C5532"/>
    </row>
    <row r="5533" spans="1:3" x14ac:dyDescent="0.45">
      <c r="A5533"/>
      <c r="B5533"/>
      <c r="C5533"/>
    </row>
    <row r="5534" spans="1:3" x14ac:dyDescent="0.45">
      <c r="A5534"/>
      <c r="B5534"/>
      <c r="C5534"/>
    </row>
    <row r="5535" spans="1:3" x14ac:dyDescent="0.45">
      <c r="A5535"/>
      <c r="B5535"/>
      <c r="C5535"/>
    </row>
    <row r="5536" spans="1:3" x14ac:dyDescent="0.45">
      <c r="A5536"/>
      <c r="B5536"/>
      <c r="C5536"/>
    </row>
    <row r="5537" spans="1:3" x14ac:dyDescent="0.45">
      <c r="A5537"/>
      <c r="B5537"/>
      <c r="C5537"/>
    </row>
    <row r="5538" spans="1:3" x14ac:dyDescent="0.45">
      <c r="A5538"/>
      <c r="B5538"/>
      <c r="C5538"/>
    </row>
    <row r="5539" spans="1:3" x14ac:dyDescent="0.45">
      <c r="A5539"/>
      <c r="B5539"/>
      <c r="C5539"/>
    </row>
    <row r="5540" spans="1:3" x14ac:dyDescent="0.45">
      <c r="A5540"/>
      <c r="B5540"/>
      <c r="C5540"/>
    </row>
    <row r="5541" spans="1:3" x14ac:dyDescent="0.45">
      <c r="A5541"/>
      <c r="B5541"/>
      <c r="C5541"/>
    </row>
    <row r="5542" spans="1:3" x14ac:dyDescent="0.45">
      <c r="A5542"/>
      <c r="B5542"/>
      <c r="C5542"/>
    </row>
    <row r="5543" spans="1:3" x14ac:dyDescent="0.45">
      <c r="A5543"/>
      <c r="B5543"/>
      <c r="C5543"/>
    </row>
    <row r="5544" spans="1:3" x14ac:dyDescent="0.45">
      <c r="A5544"/>
      <c r="B5544"/>
      <c r="C5544"/>
    </row>
    <row r="5545" spans="1:3" x14ac:dyDescent="0.45">
      <c r="A5545"/>
      <c r="B5545"/>
      <c r="C5545"/>
    </row>
    <row r="5546" spans="1:3" x14ac:dyDescent="0.45">
      <c r="A5546"/>
      <c r="B5546"/>
      <c r="C5546"/>
    </row>
    <row r="5547" spans="1:3" x14ac:dyDescent="0.45">
      <c r="A5547"/>
      <c r="B5547"/>
      <c r="C5547"/>
    </row>
    <row r="5548" spans="1:3" x14ac:dyDescent="0.45">
      <c r="A5548"/>
      <c r="B5548"/>
      <c r="C5548"/>
    </row>
    <row r="5549" spans="1:3" x14ac:dyDescent="0.45">
      <c r="A5549"/>
      <c r="B5549"/>
      <c r="C5549"/>
    </row>
    <row r="5550" spans="1:3" x14ac:dyDescent="0.45">
      <c r="A5550"/>
      <c r="B5550"/>
      <c r="C5550"/>
    </row>
    <row r="5551" spans="1:3" x14ac:dyDescent="0.45">
      <c r="A5551"/>
      <c r="B5551"/>
      <c r="C5551"/>
    </row>
    <row r="5552" spans="1:3" x14ac:dyDescent="0.45">
      <c r="A5552"/>
      <c r="B5552"/>
      <c r="C5552"/>
    </row>
    <row r="5553" spans="1:3" x14ac:dyDescent="0.45">
      <c r="A5553"/>
      <c r="B5553"/>
      <c r="C5553"/>
    </row>
    <row r="5554" spans="1:3" x14ac:dyDescent="0.45">
      <c r="A5554"/>
      <c r="B5554"/>
      <c r="C5554"/>
    </row>
    <row r="5555" spans="1:3" x14ac:dyDescent="0.45">
      <c r="A5555"/>
      <c r="B5555"/>
      <c r="C5555"/>
    </row>
    <row r="5556" spans="1:3" x14ac:dyDescent="0.45">
      <c r="A5556"/>
      <c r="B5556"/>
      <c r="C5556"/>
    </row>
    <row r="5557" spans="1:3" x14ac:dyDescent="0.45">
      <c r="A5557"/>
      <c r="B5557"/>
      <c r="C5557"/>
    </row>
    <row r="5558" spans="1:3" x14ac:dyDescent="0.45">
      <c r="A5558"/>
      <c r="B5558"/>
      <c r="C5558"/>
    </row>
    <row r="5559" spans="1:3" x14ac:dyDescent="0.45">
      <c r="A5559"/>
      <c r="B5559"/>
      <c r="C5559"/>
    </row>
    <row r="5560" spans="1:3" x14ac:dyDescent="0.45">
      <c r="A5560"/>
      <c r="B5560"/>
      <c r="C5560"/>
    </row>
    <row r="5561" spans="1:3" x14ac:dyDescent="0.45">
      <c r="A5561"/>
      <c r="B5561"/>
      <c r="C5561"/>
    </row>
    <row r="5562" spans="1:3" x14ac:dyDescent="0.45">
      <c r="A5562"/>
      <c r="B5562"/>
      <c r="C5562"/>
    </row>
    <row r="5563" spans="1:3" x14ac:dyDescent="0.45">
      <c r="A5563"/>
      <c r="B5563"/>
      <c r="C5563"/>
    </row>
    <row r="5564" spans="1:3" x14ac:dyDescent="0.45">
      <c r="A5564"/>
      <c r="B5564"/>
      <c r="C5564"/>
    </row>
    <row r="5565" spans="1:3" x14ac:dyDescent="0.45">
      <c r="A5565"/>
      <c r="B5565"/>
      <c r="C5565"/>
    </row>
    <row r="5566" spans="1:3" x14ac:dyDescent="0.45">
      <c r="A5566"/>
      <c r="B5566"/>
      <c r="C5566"/>
    </row>
    <row r="5567" spans="1:3" x14ac:dyDescent="0.45">
      <c r="A5567"/>
      <c r="B5567"/>
      <c r="C5567"/>
    </row>
    <row r="5568" spans="1:3" x14ac:dyDescent="0.45">
      <c r="A5568"/>
      <c r="B5568"/>
      <c r="C5568"/>
    </row>
    <row r="5569" spans="1:3" x14ac:dyDescent="0.45">
      <c r="A5569"/>
      <c r="B5569"/>
      <c r="C5569"/>
    </row>
    <row r="5570" spans="1:3" x14ac:dyDescent="0.45">
      <c r="A5570"/>
      <c r="B5570"/>
      <c r="C5570"/>
    </row>
    <row r="5571" spans="1:3" x14ac:dyDescent="0.45">
      <c r="A5571"/>
      <c r="B5571"/>
      <c r="C5571"/>
    </row>
    <row r="5572" spans="1:3" x14ac:dyDescent="0.45">
      <c r="A5572"/>
      <c r="B5572"/>
      <c r="C5572"/>
    </row>
    <row r="5573" spans="1:3" x14ac:dyDescent="0.45">
      <c r="A5573"/>
      <c r="B5573"/>
      <c r="C5573"/>
    </row>
    <row r="5574" spans="1:3" x14ac:dyDescent="0.45">
      <c r="A5574"/>
      <c r="B5574"/>
      <c r="C5574"/>
    </row>
    <row r="5575" spans="1:3" x14ac:dyDescent="0.45">
      <c r="A5575"/>
      <c r="B5575"/>
      <c r="C5575"/>
    </row>
    <row r="5576" spans="1:3" x14ac:dyDescent="0.45">
      <c r="A5576"/>
      <c r="B5576"/>
      <c r="C5576"/>
    </row>
    <row r="5577" spans="1:3" x14ac:dyDescent="0.45">
      <c r="A5577"/>
      <c r="B5577"/>
      <c r="C5577"/>
    </row>
    <row r="5578" spans="1:3" x14ac:dyDescent="0.45">
      <c r="A5578"/>
      <c r="B5578"/>
      <c r="C5578"/>
    </row>
    <row r="5579" spans="1:3" x14ac:dyDescent="0.45">
      <c r="A5579"/>
      <c r="B5579"/>
      <c r="C5579"/>
    </row>
    <row r="5580" spans="1:3" x14ac:dyDescent="0.45">
      <c r="A5580"/>
      <c r="B5580"/>
      <c r="C5580"/>
    </row>
    <row r="5581" spans="1:3" x14ac:dyDescent="0.45">
      <c r="A5581"/>
      <c r="B5581"/>
      <c r="C5581"/>
    </row>
    <row r="5582" spans="1:3" x14ac:dyDescent="0.45">
      <c r="A5582"/>
      <c r="B5582"/>
      <c r="C5582"/>
    </row>
    <row r="5583" spans="1:3" x14ac:dyDescent="0.45">
      <c r="A5583"/>
      <c r="B5583"/>
      <c r="C5583"/>
    </row>
    <row r="5584" spans="1:3" x14ac:dyDescent="0.45">
      <c r="A5584"/>
      <c r="B5584"/>
      <c r="C5584"/>
    </row>
    <row r="5585" spans="1:3" x14ac:dyDescent="0.45">
      <c r="A5585"/>
      <c r="B5585"/>
      <c r="C5585"/>
    </row>
    <row r="5586" spans="1:3" x14ac:dyDescent="0.45">
      <c r="A5586"/>
      <c r="B5586"/>
      <c r="C5586"/>
    </row>
    <row r="5587" spans="1:3" x14ac:dyDescent="0.45">
      <c r="A5587"/>
      <c r="B5587"/>
      <c r="C5587"/>
    </row>
    <row r="5588" spans="1:3" x14ac:dyDescent="0.45">
      <c r="A5588"/>
      <c r="B5588"/>
      <c r="C5588"/>
    </row>
    <row r="5589" spans="1:3" x14ac:dyDescent="0.45">
      <c r="A5589"/>
      <c r="B5589"/>
      <c r="C5589"/>
    </row>
    <row r="5590" spans="1:3" x14ac:dyDescent="0.45">
      <c r="A5590"/>
      <c r="B5590"/>
      <c r="C5590"/>
    </row>
    <row r="5591" spans="1:3" x14ac:dyDescent="0.45">
      <c r="A5591"/>
      <c r="B5591"/>
      <c r="C5591"/>
    </row>
    <row r="5592" spans="1:3" x14ac:dyDescent="0.45">
      <c r="A5592"/>
      <c r="B5592"/>
      <c r="C5592"/>
    </row>
    <row r="5593" spans="1:3" x14ac:dyDescent="0.45">
      <c r="A5593"/>
      <c r="B5593"/>
      <c r="C5593"/>
    </row>
    <row r="5594" spans="1:3" x14ac:dyDescent="0.45">
      <c r="A5594"/>
      <c r="B5594"/>
      <c r="C5594"/>
    </row>
    <row r="5595" spans="1:3" x14ac:dyDescent="0.45">
      <c r="A5595"/>
      <c r="B5595"/>
      <c r="C5595"/>
    </row>
    <row r="5596" spans="1:3" x14ac:dyDescent="0.45">
      <c r="A5596"/>
      <c r="B5596"/>
      <c r="C5596"/>
    </row>
    <row r="5597" spans="1:3" x14ac:dyDescent="0.45">
      <c r="A5597"/>
      <c r="B5597"/>
      <c r="C5597"/>
    </row>
    <row r="5598" spans="1:3" x14ac:dyDescent="0.45">
      <c r="A5598"/>
      <c r="B5598"/>
      <c r="C5598"/>
    </row>
    <row r="5599" spans="1:3" x14ac:dyDescent="0.45">
      <c r="A5599"/>
      <c r="B5599"/>
      <c r="C5599"/>
    </row>
    <row r="5600" spans="1:3" x14ac:dyDescent="0.45">
      <c r="A5600"/>
      <c r="B5600"/>
      <c r="C5600"/>
    </row>
    <row r="5601" spans="1:3" x14ac:dyDescent="0.45">
      <c r="A5601"/>
      <c r="B5601"/>
      <c r="C5601"/>
    </row>
    <row r="5602" spans="1:3" x14ac:dyDescent="0.45">
      <c r="A5602"/>
      <c r="B5602"/>
      <c r="C5602"/>
    </row>
    <row r="5603" spans="1:3" x14ac:dyDescent="0.45">
      <c r="A5603"/>
      <c r="B5603"/>
      <c r="C5603"/>
    </row>
    <row r="5604" spans="1:3" x14ac:dyDescent="0.45">
      <c r="A5604"/>
      <c r="B5604"/>
      <c r="C5604"/>
    </row>
    <row r="5605" spans="1:3" x14ac:dyDescent="0.45">
      <c r="A5605"/>
      <c r="B5605"/>
      <c r="C5605"/>
    </row>
    <row r="5606" spans="1:3" x14ac:dyDescent="0.45">
      <c r="A5606"/>
      <c r="B5606"/>
      <c r="C5606"/>
    </row>
    <row r="5607" spans="1:3" x14ac:dyDescent="0.45">
      <c r="A5607"/>
      <c r="B5607"/>
      <c r="C5607"/>
    </row>
    <row r="5608" spans="1:3" x14ac:dyDescent="0.45">
      <c r="A5608"/>
      <c r="B5608"/>
      <c r="C5608"/>
    </row>
    <row r="5609" spans="1:3" x14ac:dyDescent="0.45">
      <c r="A5609"/>
      <c r="B5609"/>
      <c r="C5609"/>
    </row>
    <row r="5610" spans="1:3" x14ac:dyDescent="0.45">
      <c r="A5610"/>
      <c r="B5610"/>
      <c r="C5610"/>
    </row>
    <row r="5611" spans="1:3" x14ac:dyDescent="0.45">
      <c r="A5611"/>
      <c r="B5611"/>
      <c r="C5611"/>
    </row>
    <row r="5612" spans="1:3" x14ac:dyDescent="0.45">
      <c r="A5612"/>
      <c r="B5612"/>
      <c r="C5612"/>
    </row>
    <row r="5613" spans="1:3" x14ac:dyDescent="0.45">
      <c r="A5613"/>
      <c r="B5613"/>
      <c r="C5613"/>
    </row>
    <row r="5614" spans="1:3" x14ac:dyDescent="0.45">
      <c r="A5614"/>
      <c r="B5614"/>
      <c r="C5614"/>
    </row>
    <row r="5615" spans="1:3" x14ac:dyDescent="0.45">
      <c r="A5615"/>
      <c r="B5615"/>
      <c r="C5615"/>
    </row>
    <row r="5616" spans="1:3" x14ac:dyDescent="0.45">
      <c r="A5616"/>
      <c r="B5616"/>
      <c r="C5616"/>
    </row>
    <row r="5617" spans="1:3" x14ac:dyDescent="0.45">
      <c r="A5617"/>
      <c r="B5617"/>
      <c r="C5617"/>
    </row>
    <row r="5618" spans="1:3" x14ac:dyDescent="0.45">
      <c r="A5618"/>
      <c r="B5618"/>
      <c r="C5618"/>
    </row>
    <row r="5619" spans="1:3" x14ac:dyDescent="0.45">
      <c r="A5619"/>
      <c r="B5619"/>
      <c r="C5619"/>
    </row>
    <row r="5620" spans="1:3" x14ac:dyDescent="0.45">
      <c r="A5620"/>
      <c r="B5620"/>
      <c r="C5620"/>
    </row>
    <row r="5621" spans="1:3" x14ac:dyDescent="0.45">
      <c r="A5621"/>
      <c r="B5621"/>
      <c r="C5621"/>
    </row>
    <row r="5622" spans="1:3" x14ac:dyDescent="0.45">
      <c r="A5622"/>
      <c r="B5622"/>
      <c r="C5622"/>
    </row>
    <row r="5623" spans="1:3" x14ac:dyDescent="0.45">
      <c r="A5623"/>
      <c r="B5623"/>
      <c r="C5623"/>
    </row>
    <row r="5624" spans="1:3" x14ac:dyDescent="0.45">
      <c r="A5624"/>
      <c r="B5624"/>
      <c r="C5624"/>
    </row>
    <row r="5625" spans="1:3" x14ac:dyDescent="0.45">
      <c r="A5625"/>
      <c r="B5625"/>
      <c r="C5625"/>
    </row>
    <row r="5626" spans="1:3" x14ac:dyDescent="0.45">
      <c r="A5626"/>
      <c r="B5626"/>
      <c r="C5626"/>
    </row>
    <row r="5627" spans="1:3" x14ac:dyDescent="0.45">
      <c r="A5627"/>
      <c r="B5627"/>
      <c r="C5627"/>
    </row>
    <row r="5628" spans="1:3" x14ac:dyDescent="0.45">
      <c r="A5628"/>
      <c r="B5628"/>
      <c r="C5628"/>
    </row>
    <row r="5629" spans="1:3" x14ac:dyDescent="0.45">
      <c r="A5629"/>
      <c r="B5629"/>
      <c r="C5629"/>
    </row>
    <row r="5630" spans="1:3" x14ac:dyDescent="0.45">
      <c r="A5630"/>
      <c r="B5630"/>
      <c r="C5630"/>
    </row>
    <row r="5631" spans="1:3" x14ac:dyDescent="0.45">
      <c r="A5631"/>
      <c r="B5631"/>
      <c r="C5631"/>
    </row>
    <row r="5632" spans="1:3" x14ac:dyDescent="0.45">
      <c r="A5632"/>
      <c r="B5632"/>
      <c r="C5632"/>
    </row>
    <row r="5633" spans="1:3" x14ac:dyDescent="0.45">
      <c r="A5633"/>
      <c r="B5633"/>
      <c r="C5633"/>
    </row>
    <row r="5634" spans="1:3" x14ac:dyDescent="0.45">
      <c r="A5634"/>
      <c r="B5634"/>
      <c r="C5634"/>
    </row>
    <row r="5635" spans="1:3" x14ac:dyDescent="0.45">
      <c r="A5635"/>
      <c r="B5635"/>
      <c r="C5635"/>
    </row>
    <row r="5636" spans="1:3" x14ac:dyDescent="0.45">
      <c r="A5636"/>
      <c r="B5636"/>
      <c r="C5636"/>
    </row>
    <row r="5637" spans="1:3" x14ac:dyDescent="0.45">
      <c r="A5637"/>
      <c r="B5637"/>
      <c r="C5637"/>
    </row>
    <row r="5638" spans="1:3" x14ac:dyDescent="0.45">
      <c r="A5638"/>
      <c r="B5638"/>
      <c r="C5638"/>
    </row>
    <row r="5639" spans="1:3" x14ac:dyDescent="0.45">
      <c r="A5639"/>
      <c r="B5639"/>
      <c r="C5639"/>
    </row>
    <row r="5640" spans="1:3" x14ac:dyDescent="0.45">
      <c r="A5640"/>
      <c r="B5640"/>
      <c r="C5640"/>
    </row>
    <row r="5641" spans="1:3" x14ac:dyDescent="0.45">
      <c r="A5641"/>
      <c r="B5641"/>
      <c r="C5641"/>
    </row>
    <row r="5642" spans="1:3" x14ac:dyDescent="0.45">
      <c r="A5642"/>
      <c r="B5642"/>
      <c r="C5642"/>
    </row>
    <row r="5643" spans="1:3" x14ac:dyDescent="0.45">
      <c r="A5643"/>
      <c r="B5643"/>
      <c r="C5643"/>
    </row>
    <row r="5644" spans="1:3" x14ac:dyDescent="0.45">
      <c r="A5644"/>
      <c r="B5644"/>
      <c r="C5644"/>
    </row>
    <row r="5645" spans="1:3" x14ac:dyDescent="0.45">
      <c r="A5645"/>
      <c r="B5645"/>
      <c r="C5645"/>
    </row>
    <row r="5646" spans="1:3" x14ac:dyDescent="0.45">
      <c r="A5646"/>
      <c r="B5646"/>
      <c r="C5646"/>
    </row>
    <row r="5647" spans="1:3" x14ac:dyDescent="0.45">
      <c r="A5647"/>
      <c r="B5647"/>
      <c r="C5647"/>
    </row>
    <row r="5648" spans="1:3" x14ac:dyDescent="0.45">
      <c r="A5648"/>
      <c r="B5648"/>
      <c r="C5648"/>
    </row>
    <row r="5649" spans="1:3" x14ac:dyDescent="0.45">
      <c r="A5649"/>
      <c r="B5649"/>
      <c r="C5649"/>
    </row>
    <row r="5650" spans="1:3" x14ac:dyDescent="0.45">
      <c r="A5650"/>
      <c r="B5650"/>
      <c r="C5650"/>
    </row>
    <row r="5651" spans="1:3" x14ac:dyDescent="0.45">
      <c r="A5651"/>
      <c r="B5651"/>
      <c r="C5651"/>
    </row>
    <row r="5652" spans="1:3" x14ac:dyDescent="0.45">
      <c r="A5652"/>
      <c r="B5652"/>
      <c r="C5652"/>
    </row>
    <row r="5653" spans="1:3" x14ac:dyDescent="0.45">
      <c r="A5653"/>
      <c r="B5653"/>
      <c r="C5653"/>
    </row>
    <row r="5654" spans="1:3" x14ac:dyDescent="0.45">
      <c r="A5654"/>
      <c r="B5654"/>
      <c r="C5654"/>
    </row>
    <row r="5655" spans="1:3" x14ac:dyDescent="0.45">
      <c r="A5655"/>
      <c r="B5655"/>
      <c r="C5655"/>
    </row>
    <row r="5656" spans="1:3" x14ac:dyDescent="0.45">
      <c r="A5656"/>
      <c r="B5656"/>
      <c r="C5656"/>
    </row>
    <row r="5657" spans="1:3" x14ac:dyDescent="0.45">
      <c r="A5657"/>
      <c r="B5657"/>
      <c r="C5657"/>
    </row>
    <row r="5658" spans="1:3" x14ac:dyDescent="0.45">
      <c r="A5658"/>
      <c r="B5658"/>
      <c r="C5658"/>
    </row>
    <row r="5659" spans="1:3" x14ac:dyDescent="0.45">
      <c r="A5659"/>
      <c r="B5659"/>
      <c r="C5659"/>
    </row>
    <row r="5660" spans="1:3" x14ac:dyDescent="0.45">
      <c r="A5660"/>
      <c r="B5660"/>
      <c r="C5660"/>
    </row>
    <row r="5661" spans="1:3" x14ac:dyDescent="0.45">
      <c r="A5661"/>
      <c r="B5661"/>
      <c r="C5661"/>
    </row>
    <row r="5662" spans="1:3" x14ac:dyDescent="0.45">
      <c r="A5662"/>
      <c r="B5662"/>
      <c r="C5662"/>
    </row>
    <row r="5663" spans="1:3" x14ac:dyDescent="0.45">
      <c r="A5663"/>
      <c r="B5663"/>
      <c r="C5663"/>
    </row>
    <row r="5664" spans="1:3" x14ac:dyDescent="0.45">
      <c r="A5664"/>
      <c r="B5664"/>
      <c r="C5664"/>
    </row>
    <row r="5665" spans="1:3" x14ac:dyDescent="0.45">
      <c r="A5665"/>
      <c r="B5665"/>
      <c r="C5665"/>
    </row>
    <row r="5666" spans="1:3" x14ac:dyDescent="0.45">
      <c r="A5666"/>
      <c r="B5666"/>
      <c r="C5666"/>
    </row>
    <row r="5667" spans="1:3" x14ac:dyDescent="0.45">
      <c r="A5667"/>
      <c r="B5667"/>
      <c r="C5667"/>
    </row>
    <row r="5668" spans="1:3" x14ac:dyDescent="0.45">
      <c r="A5668"/>
      <c r="B5668"/>
      <c r="C5668"/>
    </row>
    <row r="5669" spans="1:3" x14ac:dyDescent="0.45">
      <c r="A5669"/>
      <c r="B5669"/>
      <c r="C5669"/>
    </row>
    <row r="5670" spans="1:3" x14ac:dyDescent="0.45">
      <c r="A5670"/>
      <c r="B5670"/>
      <c r="C5670"/>
    </row>
    <row r="5671" spans="1:3" x14ac:dyDescent="0.45">
      <c r="A5671"/>
      <c r="B5671"/>
      <c r="C5671"/>
    </row>
    <row r="5672" spans="1:3" x14ac:dyDescent="0.45">
      <c r="A5672"/>
      <c r="B5672"/>
      <c r="C5672"/>
    </row>
    <row r="5673" spans="1:3" x14ac:dyDescent="0.45">
      <c r="A5673"/>
      <c r="B5673"/>
      <c r="C5673"/>
    </row>
    <row r="5674" spans="1:3" x14ac:dyDescent="0.45">
      <c r="A5674"/>
      <c r="B5674"/>
      <c r="C5674"/>
    </row>
    <row r="5675" spans="1:3" x14ac:dyDescent="0.45">
      <c r="A5675"/>
      <c r="B5675"/>
      <c r="C5675"/>
    </row>
    <row r="5676" spans="1:3" x14ac:dyDescent="0.45">
      <c r="A5676"/>
      <c r="B5676"/>
      <c r="C5676"/>
    </row>
    <row r="5677" spans="1:3" x14ac:dyDescent="0.45">
      <c r="A5677"/>
      <c r="B5677"/>
      <c r="C5677"/>
    </row>
    <row r="5678" spans="1:3" x14ac:dyDescent="0.45">
      <c r="A5678"/>
      <c r="B5678"/>
      <c r="C5678"/>
    </row>
    <row r="5679" spans="1:3" x14ac:dyDescent="0.45">
      <c r="A5679"/>
      <c r="B5679"/>
      <c r="C5679"/>
    </row>
    <row r="5680" spans="1:3" x14ac:dyDescent="0.45">
      <c r="A5680"/>
      <c r="B5680"/>
      <c r="C5680"/>
    </row>
    <row r="5681" spans="1:3" x14ac:dyDescent="0.45">
      <c r="A5681"/>
      <c r="B5681"/>
      <c r="C5681"/>
    </row>
    <row r="5682" spans="1:3" x14ac:dyDescent="0.45">
      <c r="A5682"/>
      <c r="B5682"/>
      <c r="C5682"/>
    </row>
    <row r="5683" spans="1:3" x14ac:dyDescent="0.45">
      <c r="A5683"/>
      <c r="B5683"/>
      <c r="C5683"/>
    </row>
    <row r="5684" spans="1:3" x14ac:dyDescent="0.45">
      <c r="A5684"/>
      <c r="B5684"/>
      <c r="C5684"/>
    </row>
    <row r="5685" spans="1:3" x14ac:dyDescent="0.45">
      <c r="A5685"/>
      <c r="B5685"/>
      <c r="C5685"/>
    </row>
    <row r="5686" spans="1:3" x14ac:dyDescent="0.45">
      <c r="A5686"/>
      <c r="B5686"/>
      <c r="C5686"/>
    </row>
    <row r="5687" spans="1:3" x14ac:dyDescent="0.45">
      <c r="A5687"/>
      <c r="B5687"/>
      <c r="C5687"/>
    </row>
    <row r="5688" spans="1:3" x14ac:dyDescent="0.45">
      <c r="A5688"/>
      <c r="B5688"/>
      <c r="C5688"/>
    </row>
    <row r="5689" spans="1:3" x14ac:dyDescent="0.45">
      <c r="A5689"/>
      <c r="B5689"/>
      <c r="C5689"/>
    </row>
    <row r="5690" spans="1:3" x14ac:dyDescent="0.45">
      <c r="A5690"/>
      <c r="B5690"/>
      <c r="C5690"/>
    </row>
    <row r="5691" spans="1:3" x14ac:dyDescent="0.45">
      <c r="A5691"/>
      <c r="B5691"/>
      <c r="C5691"/>
    </row>
    <row r="5692" spans="1:3" x14ac:dyDescent="0.45">
      <c r="A5692"/>
      <c r="B5692"/>
      <c r="C5692"/>
    </row>
    <row r="5693" spans="1:3" x14ac:dyDescent="0.45">
      <c r="A5693"/>
      <c r="B5693"/>
      <c r="C5693"/>
    </row>
    <row r="5694" spans="1:3" x14ac:dyDescent="0.45">
      <c r="A5694"/>
      <c r="B5694"/>
      <c r="C5694"/>
    </row>
    <row r="5695" spans="1:3" x14ac:dyDescent="0.45">
      <c r="A5695"/>
      <c r="B5695"/>
      <c r="C5695"/>
    </row>
    <row r="5696" spans="1:3" x14ac:dyDescent="0.45">
      <c r="A5696"/>
      <c r="B5696"/>
      <c r="C5696"/>
    </row>
    <row r="5697" spans="1:3" x14ac:dyDescent="0.45">
      <c r="A5697"/>
      <c r="B5697"/>
      <c r="C5697"/>
    </row>
    <row r="5698" spans="1:3" x14ac:dyDescent="0.45">
      <c r="A5698"/>
      <c r="B5698"/>
      <c r="C5698"/>
    </row>
    <row r="5699" spans="1:3" x14ac:dyDescent="0.45">
      <c r="A5699"/>
      <c r="B5699"/>
      <c r="C5699"/>
    </row>
    <row r="5700" spans="1:3" x14ac:dyDescent="0.45">
      <c r="A5700"/>
      <c r="B5700"/>
      <c r="C5700"/>
    </row>
    <row r="5701" spans="1:3" x14ac:dyDescent="0.45">
      <c r="A5701"/>
      <c r="B5701"/>
      <c r="C5701"/>
    </row>
    <row r="5702" spans="1:3" x14ac:dyDescent="0.45">
      <c r="A5702"/>
      <c r="B5702"/>
      <c r="C5702"/>
    </row>
    <row r="5703" spans="1:3" x14ac:dyDescent="0.45">
      <c r="A5703"/>
      <c r="B5703"/>
      <c r="C5703"/>
    </row>
    <row r="5704" spans="1:3" x14ac:dyDescent="0.45">
      <c r="A5704"/>
      <c r="B5704"/>
      <c r="C5704"/>
    </row>
    <row r="5705" spans="1:3" x14ac:dyDescent="0.45">
      <c r="A5705"/>
      <c r="B5705"/>
      <c r="C5705"/>
    </row>
    <row r="5706" spans="1:3" x14ac:dyDescent="0.45">
      <c r="A5706"/>
      <c r="B5706"/>
      <c r="C5706"/>
    </row>
    <row r="5707" spans="1:3" x14ac:dyDescent="0.45">
      <c r="A5707"/>
      <c r="B5707"/>
      <c r="C5707"/>
    </row>
    <row r="5708" spans="1:3" x14ac:dyDescent="0.45">
      <c r="A5708"/>
      <c r="B5708"/>
      <c r="C5708"/>
    </row>
    <row r="5709" spans="1:3" x14ac:dyDescent="0.45">
      <c r="A5709"/>
      <c r="B5709"/>
      <c r="C5709"/>
    </row>
    <row r="5710" spans="1:3" x14ac:dyDescent="0.45">
      <c r="A5710"/>
      <c r="B5710"/>
      <c r="C5710"/>
    </row>
    <row r="5711" spans="1:3" x14ac:dyDescent="0.45">
      <c r="A5711"/>
      <c r="B5711"/>
      <c r="C5711"/>
    </row>
    <row r="5712" spans="1:3" x14ac:dyDescent="0.45">
      <c r="A5712"/>
      <c r="B5712"/>
      <c r="C5712"/>
    </row>
    <row r="5713" spans="1:3" x14ac:dyDescent="0.45">
      <c r="A5713"/>
      <c r="B5713"/>
      <c r="C5713"/>
    </row>
    <row r="5714" spans="1:3" x14ac:dyDescent="0.45">
      <c r="A5714"/>
      <c r="B5714"/>
      <c r="C5714"/>
    </row>
    <row r="5715" spans="1:3" x14ac:dyDescent="0.45">
      <c r="A5715"/>
      <c r="B5715"/>
      <c r="C5715"/>
    </row>
    <row r="5716" spans="1:3" x14ac:dyDescent="0.45">
      <c r="A5716"/>
      <c r="B5716"/>
      <c r="C5716"/>
    </row>
    <row r="5717" spans="1:3" x14ac:dyDescent="0.45">
      <c r="A5717"/>
      <c r="B5717"/>
      <c r="C5717"/>
    </row>
    <row r="5718" spans="1:3" x14ac:dyDescent="0.45">
      <c r="A5718"/>
      <c r="B5718"/>
      <c r="C5718"/>
    </row>
    <row r="5719" spans="1:3" x14ac:dyDescent="0.45">
      <c r="A5719"/>
      <c r="B5719"/>
      <c r="C5719"/>
    </row>
    <row r="5720" spans="1:3" x14ac:dyDescent="0.45">
      <c r="A5720"/>
      <c r="B5720"/>
      <c r="C5720"/>
    </row>
    <row r="5721" spans="1:3" x14ac:dyDescent="0.45">
      <c r="A5721"/>
      <c r="B5721"/>
      <c r="C5721"/>
    </row>
    <row r="5722" spans="1:3" x14ac:dyDescent="0.45">
      <c r="A5722"/>
      <c r="B5722"/>
      <c r="C5722"/>
    </row>
    <row r="5723" spans="1:3" x14ac:dyDescent="0.45">
      <c r="A5723"/>
      <c r="B5723"/>
      <c r="C5723"/>
    </row>
    <row r="5724" spans="1:3" x14ac:dyDescent="0.45">
      <c r="A5724"/>
      <c r="B5724"/>
      <c r="C5724"/>
    </row>
    <row r="5725" spans="1:3" x14ac:dyDescent="0.45">
      <c r="A5725"/>
      <c r="B5725"/>
      <c r="C5725"/>
    </row>
    <row r="5726" spans="1:3" x14ac:dyDescent="0.45">
      <c r="A5726"/>
      <c r="B5726"/>
      <c r="C5726"/>
    </row>
    <row r="5727" spans="1:3" x14ac:dyDescent="0.45">
      <c r="A5727"/>
      <c r="B5727"/>
      <c r="C5727"/>
    </row>
    <row r="5728" spans="1:3" x14ac:dyDescent="0.45">
      <c r="A5728"/>
      <c r="B5728"/>
      <c r="C5728"/>
    </row>
    <row r="5729" spans="1:3" x14ac:dyDescent="0.45">
      <c r="A5729"/>
      <c r="B5729"/>
      <c r="C5729"/>
    </row>
    <row r="5730" spans="1:3" x14ac:dyDescent="0.45">
      <c r="A5730"/>
      <c r="B5730"/>
      <c r="C5730"/>
    </row>
    <row r="5731" spans="1:3" x14ac:dyDescent="0.45">
      <c r="A5731"/>
      <c r="B5731"/>
      <c r="C5731"/>
    </row>
    <row r="5732" spans="1:3" x14ac:dyDescent="0.45">
      <c r="A5732"/>
      <c r="B5732"/>
      <c r="C5732"/>
    </row>
    <row r="5733" spans="1:3" x14ac:dyDescent="0.45">
      <c r="A5733"/>
      <c r="B5733"/>
      <c r="C5733"/>
    </row>
    <row r="5734" spans="1:3" x14ac:dyDescent="0.45">
      <c r="A5734"/>
      <c r="B5734"/>
      <c r="C5734"/>
    </row>
    <row r="5735" spans="1:3" x14ac:dyDescent="0.45">
      <c r="A5735"/>
      <c r="B5735"/>
      <c r="C5735"/>
    </row>
    <row r="5736" spans="1:3" x14ac:dyDescent="0.45">
      <c r="A5736"/>
      <c r="B5736"/>
      <c r="C5736"/>
    </row>
    <row r="5737" spans="1:3" x14ac:dyDescent="0.45">
      <c r="A5737"/>
      <c r="B5737"/>
      <c r="C5737"/>
    </row>
    <row r="5738" spans="1:3" x14ac:dyDescent="0.45">
      <c r="A5738"/>
      <c r="B5738"/>
      <c r="C5738"/>
    </row>
    <row r="5739" spans="1:3" x14ac:dyDescent="0.45">
      <c r="A5739"/>
      <c r="B5739"/>
      <c r="C5739"/>
    </row>
    <row r="5740" spans="1:3" x14ac:dyDescent="0.45">
      <c r="A5740"/>
      <c r="B5740"/>
      <c r="C5740"/>
    </row>
    <row r="5741" spans="1:3" x14ac:dyDescent="0.45">
      <c r="A5741"/>
      <c r="B5741"/>
      <c r="C5741"/>
    </row>
    <row r="5742" spans="1:3" x14ac:dyDescent="0.45">
      <c r="A5742"/>
      <c r="B5742"/>
      <c r="C5742"/>
    </row>
    <row r="5743" spans="1:3" x14ac:dyDescent="0.45">
      <c r="A5743"/>
      <c r="B5743"/>
      <c r="C5743"/>
    </row>
    <row r="5744" spans="1:3" x14ac:dyDescent="0.45">
      <c r="A5744"/>
      <c r="B5744"/>
      <c r="C5744"/>
    </row>
    <row r="5745" spans="1:3" x14ac:dyDescent="0.45">
      <c r="A5745"/>
      <c r="B5745"/>
      <c r="C5745"/>
    </row>
    <row r="5746" spans="1:3" x14ac:dyDescent="0.45">
      <c r="A5746"/>
      <c r="B5746"/>
      <c r="C5746"/>
    </row>
    <row r="5747" spans="1:3" x14ac:dyDescent="0.45">
      <c r="A5747"/>
      <c r="B5747"/>
      <c r="C5747"/>
    </row>
    <row r="5748" spans="1:3" x14ac:dyDescent="0.45">
      <c r="A5748"/>
      <c r="B5748"/>
      <c r="C5748"/>
    </row>
    <row r="5749" spans="1:3" x14ac:dyDescent="0.45">
      <c r="A5749"/>
      <c r="B5749"/>
      <c r="C5749"/>
    </row>
    <row r="5750" spans="1:3" x14ac:dyDescent="0.45">
      <c r="A5750"/>
      <c r="B5750"/>
      <c r="C5750"/>
    </row>
    <row r="5751" spans="1:3" x14ac:dyDescent="0.45">
      <c r="A5751"/>
      <c r="B5751"/>
      <c r="C5751"/>
    </row>
    <row r="5752" spans="1:3" x14ac:dyDescent="0.45">
      <c r="A5752"/>
      <c r="B5752"/>
      <c r="C5752"/>
    </row>
    <row r="5753" spans="1:3" x14ac:dyDescent="0.45">
      <c r="A5753"/>
      <c r="B5753"/>
      <c r="C5753"/>
    </row>
    <row r="5754" spans="1:3" x14ac:dyDescent="0.45">
      <c r="A5754"/>
      <c r="B5754"/>
      <c r="C5754"/>
    </row>
    <row r="5755" spans="1:3" x14ac:dyDescent="0.45">
      <c r="A5755"/>
      <c r="B5755"/>
      <c r="C5755"/>
    </row>
    <row r="5756" spans="1:3" x14ac:dyDescent="0.45">
      <c r="A5756"/>
      <c r="B5756"/>
      <c r="C5756"/>
    </row>
    <row r="5757" spans="1:3" x14ac:dyDescent="0.45">
      <c r="A5757"/>
      <c r="B5757"/>
      <c r="C5757"/>
    </row>
    <row r="5758" spans="1:3" x14ac:dyDescent="0.45">
      <c r="A5758"/>
      <c r="B5758"/>
      <c r="C5758"/>
    </row>
    <row r="5759" spans="1:3" x14ac:dyDescent="0.45">
      <c r="A5759"/>
      <c r="B5759"/>
      <c r="C5759"/>
    </row>
    <row r="5760" spans="1:3" x14ac:dyDescent="0.45">
      <c r="A5760"/>
      <c r="B5760"/>
      <c r="C5760"/>
    </row>
    <row r="5761" spans="1:3" x14ac:dyDescent="0.45">
      <c r="A5761"/>
      <c r="B5761"/>
      <c r="C5761"/>
    </row>
    <row r="5762" spans="1:3" x14ac:dyDescent="0.45">
      <c r="A5762"/>
      <c r="B5762"/>
      <c r="C5762"/>
    </row>
    <row r="5763" spans="1:3" x14ac:dyDescent="0.45">
      <c r="A5763"/>
      <c r="B5763"/>
      <c r="C5763"/>
    </row>
    <row r="5764" spans="1:3" x14ac:dyDescent="0.45">
      <c r="A5764"/>
      <c r="B5764"/>
      <c r="C5764"/>
    </row>
    <row r="5765" spans="1:3" x14ac:dyDescent="0.45">
      <c r="A5765"/>
      <c r="B5765"/>
      <c r="C5765"/>
    </row>
    <row r="5766" spans="1:3" x14ac:dyDescent="0.45">
      <c r="A5766"/>
      <c r="B5766"/>
      <c r="C5766"/>
    </row>
    <row r="5767" spans="1:3" x14ac:dyDescent="0.45">
      <c r="A5767"/>
      <c r="B5767"/>
      <c r="C5767"/>
    </row>
    <row r="5768" spans="1:3" x14ac:dyDescent="0.45">
      <c r="A5768"/>
      <c r="B5768"/>
      <c r="C5768"/>
    </row>
    <row r="5769" spans="1:3" x14ac:dyDescent="0.45">
      <c r="A5769"/>
      <c r="B5769"/>
      <c r="C5769"/>
    </row>
    <row r="5770" spans="1:3" x14ac:dyDescent="0.45">
      <c r="A5770"/>
      <c r="B5770"/>
      <c r="C5770"/>
    </row>
    <row r="5771" spans="1:3" x14ac:dyDescent="0.45">
      <c r="A5771"/>
      <c r="B5771"/>
      <c r="C5771"/>
    </row>
    <row r="5772" spans="1:3" x14ac:dyDescent="0.45">
      <c r="A5772"/>
      <c r="B5772"/>
      <c r="C5772"/>
    </row>
    <row r="5773" spans="1:3" x14ac:dyDescent="0.45">
      <c r="A5773"/>
      <c r="B5773"/>
      <c r="C5773"/>
    </row>
    <row r="5774" spans="1:3" x14ac:dyDescent="0.45">
      <c r="A5774"/>
      <c r="B5774"/>
      <c r="C5774"/>
    </row>
    <row r="5775" spans="1:3" x14ac:dyDescent="0.45">
      <c r="A5775"/>
      <c r="B5775"/>
      <c r="C5775"/>
    </row>
    <row r="5776" spans="1:3" x14ac:dyDescent="0.45">
      <c r="A5776"/>
      <c r="B5776"/>
      <c r="C5776"/>
    </row>
    <row r="5777" spans="1:3" x14ac:dyDescent="0.45">
      <c r="A5777"/>
      <c r="B5777"/>
      <c r="C5777"/>
    </row>
    <row r="5778" spans="1:3" x14ac:dyDescent="0.45">
      <c r="A5778"/>
      <c r="B5778"/>
      <c r="C5778"/>
    </row>
    <row r="5779" spans="1:3" x14ac:dyDescent="0.45">
      <c r="A5779"/>
      <c r="B5779"/>
      <c r="C5779"/>
    </row>
    <row r="5780" spans="1:3" x14ac:dyDescent="0.45">
      <c r="A5780"/>
      <c r="B5780"/>
      <c r="C5780"/>
    </row>
    <row r="5781" spans="1:3" x14ac:dyDescent="0.45">
      <c r="A5781"/>
      <c r="B5781"/>
      <c r="C5781"/>
    </row>
    <row r="5782" spans="1:3" x14ac:dyDescent="0.45">
      <c r="A5782"/>
      <c r="B5782"/>
      <c r="C5782"/>
    </row>
    <row r="5783" spans="1:3" x14ac:dyDescent="0.45">
      <c r="A5783"/>
      <c r="B5783"/>
      <c r="C5783"/>
    </row>
    <row r="5784" spans="1:3" x14ac:dyDescent="0.45">
      <c r="A5784"/>
      <c r="B5784"/>
      <c r="C5784"/>
    </row>
    <row r="5785" spans="1:3" x14ac:dyDescent="0.45">
      <c r="A5785"/>
      <c r="B5785"/>
      <c r="C5785"/>
    </row>
    <row r="5786" spans="1:3" x14ac:dyDescent="0.45">
      <c r="A5786"/>
      <c r="B5786"/>
      <c r="C5786"/>
    </row>
    <row r="5787" spans="1:3" x14ac:dyDescent="0.45">
      <c r="A5787"/>
      <c r="B5787"/>
      <c r="C5787"/>
    </row>
    <row r="5788" spans="1:3" x14ac:dyDescent="0.45">
      <c r="A5788"/>
      <c r="B5788"/>
      <c r="C5788"/>
    </row>
    <row r="5789" spans="1:3" x14ac:dyDescent="0.45">
      <c r="A5789"/>
      <c r="B5789"/>
      <c r="C5789"/>
    </row>
    <row r="5790" spans="1:3" x14ac:dyDescent="0.45">
      <c r="A5790"/>
      <c r="B5790"/>
      <c r="C5790"/>
    </row>
    <row r="5791" spans="1:3" x14ac:dyDescent="0.45">
      <c r="A5791"/>
      <c r="B5791"/>
      <c r="C5791"/>
    </row>
    <row r="5792" spans="1:3" x14ac:dyDescent="0.45">
      <c r="A5792"/>
      <c r="B5792"/>
      <c r="C5792"/>
    </row>
    <row r="5793" spans="1:3" x14ac:dyDescent="0.45">
      <c r="A5793"/>
      <c r="B5793"/>
      <c r="C5793"/>
    </row>
    <row r="5794" spans="1:3" x14ac:dyDescent="0.45">
      <c r="A5794"/>
      <c r="B5794"/>
      <c r="C5794"/>
    </row>
    <row r="5795" spans="1:3" x14ac:dyDescent="0.45">
      <c r="A5795"/>
      <c r="B5795"/>
      <c r="C5795"/>
    </row>
    <row r="5796" spans="1:3" x14ac:dyDescent="0.45">
      <c r="A5796"/>
      <c r="B5796"/>
      <c r="C5796"/>
    </row>
    <row r="5797" spans="1:3" x14ac:dyDescent="0.45">
      <c r="A5797"/>
      <c r="B5797"/>
      <c r="C5797"/>
    </row>
    <row r="5798" spans="1:3" x14ac:dyDescent="0.45">
      <c r="A5798"/>
      <c r="B5798"/>
      <c r="C5798"/>
    </row>
    <row r="5799" spans="1:3" x14ac:dyDescent="0.45">
      <c r="A5799"/>
      <c r="B5799"/>
      <c r="C5799"/>
    </row>
    <row r="5800" spans="1:3" x14ac:dyDescent="0.45">
      <c r="A5800"/>
      <c r="B5800"/>
      <c r="C5800"/>
    </row>
    <row r="5801" spans="1:3" x14ac:dyDescent="0.45">
      <c r="A5801"/>
      <c r="B5801"/>
      <c r="C5801"/>
    </row>
    <row r="5802" spans="1:3" x14ac:dyDescent="0.45">
      <c r="A5802"/>
      <c r="B5802"/>
      <c r="C5802"/>
    </row>
    <row r="5803" spans="1:3" x14ac:dyDescent="0.45">
      <c r="A5803"/>
      <c r="B5803"/>
      <c r="C5803"/>
    </row>
    <row r="5804" spans="1:3" x14ac:dyDescent="0.45">
      <c r="A5804"/>
      <c r="B5804"/>
      <c r="C5804"/>
    </row>
    <row r="5805" spans="1:3" x14ac:dyDescent="0.45">
      <c r="A5805"/>
      <c r="B5805"/>
      <c r="C5805"/>
    </row>
    <row r="5806" spans="1:3" x14ac:dyDescent="0.45">
      <c r="A5806"/>
      <c r="B5806"/>
      <c r="C5806"/>
    </row>
    <row r="5807" spans="1:3" x14ac:dyDescent="0.45">
      <c r="A5807"/>
      <c r="B5807"/>
      <c r="C5807"/>
    </row>
    <row r="5808" spans="1:3" x14ac:dyDescent="0.45">
      <c r="A5808"/>
      <c r="B5808"/>
      <c r="C5808"/>
    </row>
    <row r="5809" spans="1:3" x14ac:dyDescent="0.45">
      <c r="A5809"/>
      <c r="B5809"/>
      <c r="C5809"/>
    </row>
    <row r="5810" spans="1:3" x14ac:dyDescent="0.45">
      <c r="A5810"/>
      <c r="B5810"/>
      <c r="C5810"/>
    </row>
    <row r="5811" spans="1:3" x14ac:dyDescent="0.45">
      <c r="A5811"/>
      <c r="B5811"/>
      <c r="C5811"/>
    </row>
    <row r="5812" spans="1:3" x14ac:dyDescent="0.45">
      <c r="A5812"/>
      <c r="B5812"/>
      <c r="C5812"/>
    </row>
    <row r="5813" spans="1:3" x14ac:dyDescent="0.45">
      <c r="A5813"/>
      <c r="B5813"/>
      <c r="C5813"/>
    </row>
    <row r="5814" spans="1:3" x14ac:dyDescent="0.45">
      <c r="A5814"/>
      <c r="B5814"/>
      <c r="C5814"/>
    </row>
    <row r="5815" spans="1:3" x14ac:dyDescent="0.45">
      <c r="A5815"/>
      <c r="B5815"/>
      <c r="C5815"/>
    </row>
    <row r="5816" spans="1:3" x14ac:dyDescent="0.45">
      <c r="A5816"/>
      <c r="B5816"/>
      <c r="C5816"/>
    </row>
    <row r="5817" spans="1:3" x14ac:dyDescent="0.45">
      <c r="A5817"/>
      <c r="B5817"/>
      <c r="C5817"/>
    </row>
    <row r="5818" spans="1:3" x14ac:dyDescent="0.45">
      <c r="A5818"/>
      <c r="B5818"/>
      <c r="C5818"/>
    </row>
    <row r="5819" spans="1:3" x14ac:dyDescent="0.45">
      <c r="A5819"/>
      <c r="B5819"/>
      <c r="C5819"/>
    </row>
    <row r="5820" spans="1:3" x14ac:dyDescent="0.45">
      <c r="A5820"/>
      <c r="B5820"/>
      <c r="C5820"/>
    </row>
    <row r="5821" spans="1:3" x14ac:dyDescent="0.45">
      <c r="A5821"/>
      <c r="B5821"/>
      <c r="C5821"/>
    </row>
    <row r="5822" spans="1:3" x14ac:dyDescent="0.45">
      <c r="A5822"/>
      <c r="B5822"/>
      <c r="C5822"/>
    </row>
    <row r="5823" spans="1:3" x14ac:dyDescent="0.45">
      <c r="A5823"/>
      <c r="B5823"/>
      <c r="C5823"/>
    </row>
    <row r="5824" spans="1:3" x14ac:dyDescent="0.45">
      <c r="A5824"/>
      <c r="B5824"/>
      <c r="C5824"/>
    </row>
    <row r="5825" spans="1:3" x14ac:dyDescent="0.45">
      <c r="A5825"/>
      <c r="B5825"/>
      <c r="C5825"/>
    </row>
    <row r="5826" spans="1:3" x14ac:dyDescent="0.45">
      <c r="A5826"/>
      <c r="B5826"/>
      <c r="C5826"/>
    </row>
    <row r="5827" spans="1:3" x14ac:dyDescent="0.45">
      <c r="A5827"/>
      <c r="B5827"/>
      <c r="C5827"/>
    </row>
    <row r="5828" spans="1:3" x14ac:dyDescent="0.45">
      <c r="A5828"/>
      <c r="B5828"/>
      <c r="C5828"/>
    </row>
    <row r="5829" spans="1:3" x14ac:dyDescent="0.45">
      <c r="A5829"/>
      <c r="B5829"/>
      <c r="C5829"/>
    </row>
    <row r="5830" spans="1:3" x14ac:dyDescent="0.45">
      <c r="A5830"/>
      <c r="B5830"/>
      <c r="C5830"/>
    </row>
    <row r="5831" spans="1:3" x14ac:dyDescent="0.45">
      <c r="A5831"/>
      <c r="B5831"/>
      <c r="C5831"/>
    </row>
    <row r="5832" spans="1:3" x14ac:dyDescent="0.45">
      <c r="A5832"/>
      <c r="B5832"/>
      <c r="C5832"/>
    </row>
    <row r="5833" spans="1:3" x14ac:dyDescent="0.45">
      <c r="A5833"/>
      <c r="B5833"/>
      <c r="C5833"/>
    </row>
    <row r="5834" spans="1:3" x14ac:dyDescent="0.45">
      <c r="A5834"/>
      <c r="B5834"/>
      <c r="C5834"/>
    </row>
    <row r="5835" spans="1:3" x14ac:dyDescent="0.45">
      <c r="A5835"/>
      <c r="B5835"/>
      <c r="C5835"/>
    </row>
    <row r="5836" spans="1:3" x14ac:dyDescent="0.45">
      <c r="A5836"/>
      <c r="B5836"/>
      <c r="C5836"/>
    </row>
    <row r="5837" spans="1:3" x14ac:dyDescent="0.45">
      <c r="A5837"/>
      <c r="B5837"/>
      <c r="C5837"/>
    </row>
    <row r="5838" spans="1:3" x14ac:dyDescent="0.45">
      <c r="A5838"/>
      <c r="B5838"/>
      <c r="C5838"/>
    </row>
    <row r="5839" spans="1:3" x14ac:dyDescent="0.45">
      <c r="A5839"/>
      <c r="B5839"/>
      <c r="C5839"/>
    </row>
    <row r="5840" spans="1:3" x14ac:dyDescent="0.45">
      <c r="A5840"/>
      <c r="B5840"/>
      <c r="C5840"/>
    </row>
    <row r="5841" spans="1:3" x14ac:dyDescent="0.45">
      <c r="A5841"/>
      <c r="B5841"/>
      <c r="C5841"/>
    </row>
    <row r="5842" spans="1:3" x14ac:dyDescent="0.45">
      <c r="A5842"/>
      <c r="B5842"/>
      <c r="C5842"/>
    </row>
    <row r="5843" spans="1:3" x14ac:dyDescent="0.45">
      <c r="A5843"/>
      <c r="B5843"/>
      <c r="C5843"/>
    </row>
    <row r="5844" spans="1:3" x14ac:dyDescent="0.45">
      <c r="A5844"/>
      <c r="B5844"/>
      <c r="C5844"/>
    </row>
    <row r="5845" spans="1:3" x14ac:dyDescent="0.45">
      <c r="A5845"/>
      <c r="B5845"/>
      <c r="C5845"/>
    </row>
    <row r="5846" spans="1:3" x14ac:dyDescent="0.45">
      <c r="A5846"/>
      <c r="B5846"/>
      <c r="C5846"/>
    </row>
    <row r="5847" spans="1:3" x14ac:dyDescent="0.45">
      <c r="A5847"/>
      <c r="B5847"/>
      <c r="C5847"/>
    </row>
    <row r="5848" spans="1:3" x14ac:dyDescent="0.45">
      <c r="A5848"/>
      <c r="B5848"/>
      <c r="C5848"/>
    </row>
    <row r="5849" spans="1:3" x14ac:dyDescent="0.45">
      <c r="A5849"/>
      <c r="B5849"/>
      <c r="C5849"/>
    </row>
    <row r="5850" spans="1:3" x14ac:dyDescent="0.45">
      <c r="A5850"/>
      <c r="B5850"/>
      <c r="C5850"/>
    </row>
    <row r="5851" spans="1:3" x14ac:dyDescent="0.45">
      <c r="A5851"/>
      <c r="B5851"/>
      <c r="C5851"/>
    </row>
    <row r="5852" spans="1:3" x14ac:dyDescent="0.45">
      <c r="A5852"/>
      <c r="B5852"/>
      <c r="C5852"/>
    </row>
    <row r="5853" spans="1:3" x14ac:dyDescent="0.45">
      <c r="A5853"/>
      <c r="B5853"/>
      <c r="C5853"/>
    </row>
    <row r="5854" spans="1:3" x14ac:dyDescent="0.45">
      <c r="A5854"/>
      <c r="B5854"/>
      <c r="C5854"/>
    </row>
    <row r="5855" spans="1:3" x14ac:dyDescent="0.45">
      <c r="A5855"/>
      <c r="B5855"/>
      <c r="C5855"/>
    </row>
    <row r="5856" spans="1:3" x14ac:dyDescent="0.45">
      <c r="A5856"/>
      <c r="B5856"/>
      <c r="C5856"/>
    </row>
    <row r="5857" spans="1:3" x14ac:dyDescent="0.45">
      <c r="A5857"/>
      <c r="B5857"/>
      <c r="C5857"/>
    </row>
    <row r="5858" spans="1:3" x14ac:dyDescent="0.45">
      <c r="A5858"/>
      <c r="B5858"/>
      <c r="C5858"/>
    </row>
    <row r="5859" spans="1:3" x14ac:dyDescent="0.45">
      <c r="A5859"/>
      <c r="B5859"/>
      <c r="C5859"/>
    </row>
    <row r="5860" spans="1:3" x14ac:dyDescent="0.45">
      <c r="A5860"/>
      <c r="B5860"/>
      <c r="C5860"/>
    </row>
    <row r="5861" spans="1:3" x14ac:dyDescent="0.45">
      <c r="A5861"/>
      <c r="B5861"/>
      <c r="C5861"/>
    </row>
    <row r="5862" spans="1:3" x14ac:dyDescent="0.45">
      <c r="A5862"/>
      <c r="B5862"/>
      <c r="C5862"/>
    </row>
    <row r="5863" spans="1:3" x14ac:dyDescent="0.45">
      <c r="A5863"/>
      <c r="B5863"/>
      <c r="C5863"/>
    </row>
    <row r="5864" spans="1:3" x14ac:dyDescent="0.45">
      <c r="A5864"/>
      <c r="B5864"/>
      <c r="C5864"/>
    </row>
    <row r="5865" spans="1:3" x14ac:dyDescent="0.45">
      <c r="A5865"/>
      <c r="B5865"/>
      <c r="C5865"/>
    </row>
    <row r="5866" spans="1:3" x14ac:dyDescent="0.45">
      <c r="A5866"/>
      <c r="B5866"/>
      <c r="C5866"/>
    </row>
    <row r="5867" spans="1:3" x14ac:dyDescent="0.45">
      <c r="A5867"/>
      <c r="B5867"/>
      <c r="C5867"/>
    </row>
    <row r="5868" spans="1:3" x14ac:dyDescent="0.45">
      <c r="A5868"/>
      <c r="B5868"/>
      <c r="C5868"/>
    </row>
    <row r="5869" spans="1:3" x14ac:dyDescent="0.45">
      <c r="A5869"/>
      <c r="B5869"/>
      <c r="C5869"/>
    </row>
    <row r="5870" spans="1:3" x14ac:dyDescent="0.45">
      <c r="A5870"/>
      <c r="B5870"/>
      <c r="C5870"/>
    </row>
    <row r="5871" spans="1:3" x14ac:dyDescent="0.45">
      <c r="A5871"/>
      <c r="B5871"/>
      <c r="C5871"/>
    </row>
    <row r="5872" spans="1:3" x14ac:dyDescent="0.45">
      <c r="A5872"/>
      <c r="B5872"/>
      <c r="C5872"/>
    </row>
    <row r="5873" spans="1:3" x14ac:dyDescent="0.45">
      <c r="A5873"/>
      <c r="B5873"/>
      <c r="C5873"/>
    </row>
    <row r="5874" spans="1:3" x14ac:dyDescent="0.45">
      <c r="A5874"/>
      <c r="B5874"/>
      <c r="C5874"/>
    </row>
    <row r="5875" spans="1:3" x14ac:dyDescent="0.45">
      <c r="A5875"/>
      <c r="B5875"/>
      <c r="C5875"/>
    </row>
    <row r="5876" spans="1:3" x14ac:dyDescent="0.45">
      <c r="A5876"/>
      <c r="B5876"/>
      <c r="C5876"/>
    </row>
    <row r="5877" spans="1:3" x14ac:dyDescent="0.45">
      <c r="A5877"/>
      <c r="B5877"/>
      <c r="C5877"/>
    </row>
    <row r="5878" spans="1:3" x14ac:dyDescent="0.45">
      <c r="A5878"/>
      <c r="B5878"/>
      <c r="C5878"/>
    </row>
    <row r="5879" spans="1:3" x14ac:dyDescent="0.45">
      <c r="A5879"/>
      <c r="B5879"/>
      <c r="C5879"/>
    </row>
    <row r="5880" spans="1:3" x14ac:dyDescent="0.45">
      <c r="A5880"/>
      <c r="B5880"/>
      <c r="C5880"/>
    </row>
    <row r="5881" spans="1:3" x14ac:dyDescent="0.45">
      <c r="A5881"/>
      <c r="B5881"/>
      <c r="C5881"/>
    </row>
    <row r="5882" spans="1:3" x14ac:dyDescent="0.45">
      <c r="A5882"/>
      <c r="B5882"/>
      <c r="C5882"/>
    </row>
    <row r="5883" spans="1:3" x14ac:dyDescent="0.45">
      <c r="A5883"/>
      <c r="B5883"/>
      <c r="C5883"/>
    </row>
    <row r="5884" spans="1:3" x14ac:dyDescent="0.45">
      <c r="A5884"/>
      <c r="B5884"/>
      <c r="C5884"/>
    </row>
    <row r="5885" spans="1:3" x14ac:dyDescent="0.45">
      <c r="A5885"/>
      <c r="B5885"/>
      <c r="C5885"/>
    </row>
    <row r="5886" spans="1:3" x14ac:dyDescent="0.45">
      <c r="A5886"/>
      <c r="B5886"/>
      <c r="C5886"/>
    </row>
    <row r="5887" spans="1:3" x14ac:dyDescent="0.45">
      <c r="A5887"/>
      <c r="B5887"/>
      <c r="C5887"/>
    </row>
    <row r="5888" spans="1:3" x14ac:dyDescent="0.45">
      <c r="A5888"/>
      <c r="B5888"/>
      <c r="C5888"/>
    </row>
    <row r="5889" spans="1:3" x14ac:dyDescent="0.45">
      <c r="A5889"/>
      <c r="B5889"/>
      <c r="C5889"/>
    </row>
    <row r="5890" spans="1:3" x14ac:dyDescent="0.45">
      <c r="A5890"/>
      <c r="B5890"/>
      <c r="C5890"/>
    </row>
    <row r="5891" spans="1:3" x14ac:dyDescent="0.45">
      <c r="A5891"/>
      <c r="B5891"/>
      <c r="C5891"/>
    </row>
    <row r="5892" spans="1:3" x14ac:dyDescent="0.45">
      <c r="A5892"/>
      <c r="B5892"/>
      <c r="C5892"/>
    </row>
    <row r="5893" spans="1:3" x14ac:dyDescent="0.45">
      <c r="A5893"/>
      <c r="B5893"/>
      <c r="C5893"/>
    </row>
    <row r="5894" spans="1:3" x14ac:dyDescent="0.45">
      <c r="A5894"/>
      <c r="B5894"/>
      <c r="C5894"/>
    </row>
    <row r="5895" spans="1:3" x14ac:dyDescent="0.45">
      <c r="A5895"/>
      <c r="B5895"/>
      <c r="C5895"/>
    </row>
    <row r="5896" spans="1:3" x14ac:dyDescent="0.45">
      <c r="A5896"/>
      <c r="B5896"/>
      <c r="C5896"/>
    </row>
    <row r="5897" spans="1:3" x14ac:dyDescent="0.45">
      <c r="A5897"/>
      <c r="B5897"/>
      <c r="C5897"/>
    </row>
    <row r="5898" spans="1:3" x14ac:dyDescent="0.45">
      <c r="A5898"/>
      <c r="B5898"/>
      <c r="C5898"/>
    </row>
    <row r="5899" spans="1:3" x14ac:dyDescent="0.45">
      <c r="A5899"/>
      <c r="B5899"/>
      <c r="C5899"/>
    </row>
    <row r="5900" spans="1:3" x14ac:dyDescent="0.45">
      <c r="A5900"/>
      <c r="B5900"/>
      <c r="C5900"/>
    </row>
    <row r="5901" spans="1:3" x14ac:dyDescent="0.45">
      <c r="A5901"/>
      <c r="B5901"/>
      <c r="C5901"/>
    </row>
    <row r="5902" spans="1:3" x14ac:dyDescent="0.45">
      <c r="A5902"/>
      <c r="B5902"/>
      <c r="C5902"/>
    </row>
    <row r="5903" spans="1:3" x14ac:dyDescent="0.45">
      <c r="A5903"/>
      <c r="B5903"/>
      <c r="C5903"/>
    </row>
    <row r="5904" spans="1:3" x14ac:dyDescent="0.45">
      <c r="A5904"/>
      <c r="B5904"/>
      <c r="C5904"/>
    </row>
    <row r="5905" spans="1:3" x14ac:dyDescent="0.45">
      <c r="A5905"/>
      <c r="B5905"/>
      <c r="C5905"/>
    </row>
    <row r="5906" spans="1:3" x14ac:dyDescent="0.45">
      <c r="A5906"/>
      <c r="B5906"/>
      <c r="C5906"/>
    </row>
    <row r="5907" spans="1:3" x14ac:dyDescent="0.45">
      <c r="A5907"/>
      <c r="B5907"/>
      <c r="C5907"/>
    </row>
    <row r="5908" spans="1:3" x14ac:dyDescent="0.45">
      <c r="A5908"/>
      <c r="B5908"/>
      <c r="C5908"/>
    </row>
    <row r="5909" spans="1:3" x14ac:dyDescent="0.45">
      <c r="A5909"/>
      <c r="B5909"/>
      <c r="C5909"/>
    </row>
    <row r="5910" spans="1:3" x14ac:dyDescent="0.45">
      <c r="A5910"/>
      <c r="B5910"/>
      <c r="C5910"/>
    </row>
    <row r="5911" spans="1:3" x14ac:dyDescent="0.45">
      <c r="A5911"/>
      <c r="B5911"/>
      <c r="C5911"/>
    </row>
    <row r="5912" spans="1:3" x14ac:dyDescent="0.45">
      <c r="A5912"/>
      <c r="B5912"/>
      <c r="C5912"/>
    </row>
    <row r="5913" spans="1:3" x14ac:dyDescent="0.45">
      <c r="A5913"/>
      <c r="B5913"/>
      <c r="C5913"/>
    </row>
    <row r="5914" spans="1:3" x14ac:dyDescent="0.45">
      <c r="A5914"/>
      <c r="B5914"/>
      <c r="C5914"/>
    </row>
    <row r="5915" spans="1:3" x14ac:dyDescent="0.45">
      <c r="A5915"/>
      <c r="B5915"/>
      <c r="C5915"/>
    </row>
    <row r="5916" spans="1:3" x14ac:dyDescent="0.45">
      <c r="A5916"/>
      <c r="B5916"/>
      <c r="C5916"/>
    </row>
    <row r="5917" spans="1:3" x14ac:dyDescent="0.45">
      <c r="A5917"/>
      <c r="B5917"/>
      <c r="C5917"/>
    </row>
    <row r="5918" spans="1:3" x14ac:dyDescent="0.45">
      <c r="A5918"/>
      <c r="B5918"/>
      <c r="C5918"/>
    </row>
    <row r="5919" spans="1:3" x14ac:dyDescent="0.45">
      <c r="A5919"/>
      <c r="B5919"/>
      <c r="C5919"/>
    </row>
    <row r="5920" spans="1:3" x14ac:dyDescent="0.45">
      <c r="A5920"/>
      <c r="B5920"/>
      <c r="C5920"/>
    </row>
    <row r="5921" spans="1:3" x14ac:dyDescent="0.45">
      <c r="A5921"/>
      <c r="B5921"/>
      <c r="C5921"/>
    </row>
    <row r="5922" spans="1:3" x14ac:dyDescent="0.45">
      <c r="A5922"/>
      <c r="B5922"/>
      <c r="C5922"/>
    </row>
    <row r="5923" spans="1:3" x14ac:dyDescent="0.45">
      <c r="A5923"/>
      <c r="B5923"/>
      <c r="C5923"/>
    </row>
    <row r="5924" spans="1:3" x14ac:dyDescent="0.45">
      <c r="A5924"/>
      <c r="B5924"/>
      <c r="C5924"/>
    </row>
    <row r="5925" spans="1:3" x14ac:dyDescent="0.45">
      <c r="A5925"/>
      <c r="B5925"/>
      <c r="C5925"/>
    </row>
    <row r="5926" spans="1:3" x14ac:dyDescent="0.45">
      <c r="A5926"/>
      <c r="B5926"/>
      <c r="C5926"/>
    </row>
    <row r="5927" spans="1:3" x14ac:dyDescent="0.45">
      <c r="A5927"/>
      <c r="B5927"/>
      <c r="C5927"/>
    </row>
    <row r="5928" spans="1:3" x14ac:dyDescent="0.45">
      <c r="A5928"/>
      <c r="B5928"/>
      <c r="C5928"/>
    </row>
    <row r="5929" spans="1:3" x14ac:dyDescent="0.45">
      <c r="A5929"/>
      <c r="B5929"/>
      <c r="C5929"/>
    </row>
    <row r="5930" spans="1:3" x14ac:dyDescent="0.45">
      <c r="A5930"/>
      <c r="B5930"/>
      <c r="C5930"/>
    </row>
    <row r="5931" spans="1:3" x14ac:dyDescent="0.45">
      <c r="A5931"/>
      <c r="B5931"/>
      <c r="C5931"/>
    </row>
    <row r="5932" spans="1:3" x14ac:dyDescent="0.45">
      <c r="A5932"/>
      <c r="B5932"/>
      <c r="C5932"/>
    </row>
    <row r="5933" spans="1:3" x14ac:dyDescent="0.45">
      <c r="A5933"/>
      <c r="B5933"/>
      <c r="C5933"/>
    </row>
    <row r="5934" spans="1:3" x14ac:dyDescent="0.45">
      <c r="A5934"/>
      <c r="B5934"/>
      <c r="C5934"/>
    </row>
    <row r="5935" spans="1:3" x14ac:dyDescent="0.45">
      <c r="A5935"/>
      <c r="B5935"/>
      <c r="C5935"/>
    </row>
    <row r="5936" spans="1:3" x14ac:dyDescent="0.45">
      <c r="A5936"/>
      <c r="B5936"/>
      <c r="C5936"/>
    </row>
    <row r="5937" spans="1:3" x14ac:dyDescent="0.45">
      <c r="A5937"/>
      <c r="B5937"/>
      <c r="C5937"/>
    </row>
    <row r="5938" spans="1:3" x14ac:dyDescent="0.45">
      <c r="A5938"/>
      <c r="B5938"/>
      <c r="C5938"/>
    </row>
    <row r="5939" spans="1:3" x14ac:dyDescent="0.45">
      <c r="A5939"/>
      <c r="B5939"/>
      <c r="C5939"/>
    </row>
    <row r="5940" spans="1:3" x14ac:dyDescent="0.45">
      <c r="A5940"/>
      <c r="B5940"/>
      <c r="C5940"/>
    </row>
    <row r="5941" spans="1:3" x14ac:dyDescent="0.45">
      <c r="A5941"/>
      <c r="B5941"/>
      <c r="C5941"/>
    </row>
    <row r="5942" spans="1:3" x14ac:dyDescent="0.45">
      <c r="A5942"/>
      <c r="B5942"/>
      <c r="C5942"/>
    </row>
    <row r="5943" spans="1:3" x14ac:dyDescent="0.45">
      <c r="A5943"/>
      <c r="B5943"/>
      <c r="C5943"/>
    </row>
    <row r="5944" spans="1:3" x14ac:dyDescent="0.45">
      <c r="A5944"/>
      <c r="B5944"/>
      <c r="C5944"/>
    </row>
    <row r="5945" spans="1:3" x14ac:dyDescent="0.45">
      <c r="A5945"/>
      <c r="B5945"/>
      <c r="C5945"/>
    </row>
    <row r="5946" spans="1:3" x14ac:dyDescent="0.45">
      <c r="A5946"/>
      <c r="B5946"/>
      <c r="C5946"/>
    </row>
    <row r="5947" spans="1:3" x14ac:dyDescent="0.45">
      <c r="A5947"/>
      <c r="B5947"/>
      <c r="C5947"/>
    </row>
    <row r="5948" spans="1:3" x14ac:dyDescent="0.45">
      <c r="A5948"/>
      <c r="B5948"/>
      <c r="C5948"/>
    </row>
    <row r="5949" spans="1:3" x14ac:dyDescent="0.45">
      <c r="A5949"/>
      <c r="B5949"/>
      <c r="C5949"/>
    </row>
    <row r="5950" spans="1:3" x14ac:dyDescent="0.45">
      <c r="A5950"/>
      <c r="B5950"/>
      <c r="C5950"/>
    </row>
    <row r="5951" spans="1:3" x14ac:dyDescent="0.45">
      <c r="A5951"/>
      <c r="B5951"/>
      <c r="C5951"/>
    </row>
    <row r="5952" spans="1:3" x14ac:dyDescent="0.45">
      <c r="A5952"/>
      <c r="B5952"/>
      <c r="C5952"/>
    </row>
    <row r="5953" spans="1:3" x14ac:dyDescent="0.45">
      <c r="A5953"/>
      <c r="B5953"/>
      <c r="C5953"/>
    </row>
    <row r="5954" spans="1:3" x14ac:dyDescent="0.45">
      <c r="A5954"/>
      <c r="B5954"/>
      <c r="C5954"/>
    </row>
    <row r="5955" spans="1:3" x14ac:dyDescent="0.45">
      <c r="A5955"/>
      <c r="B5955"/>
      <c r="C5955"/>
    </row>
    <row r="5956" spans="1:3" x14ac:dyDescent="0.45">
      <c r="A5956"/>
      <c r="B5956"/>
      <c r="C5956"/>
    </row>
    <row r="5957" spans="1:3" x14ac:dyDescent="0.45">
      <c r="A5957"/>
      <c r="B5957"/>
      <c r="C5957"/>
    </row>
    <row r="5958" spans="1:3" x14ac:dyDescent="0.45">
      <c r="A5958"/>
      <c r="B5958"/>
      <c r="C5958"/>
    </row>
    <row r="5959" spans="1:3" x14ac:dyDescent="0.45">
      <c r="A5959"/>
      <c r="B5959"/>
      <c r="C5959"/>
    </row>
    <row r="5960" spans="1:3" x14ac:dyDescent="0.45">
      <c r="A5960"/>
      <c r="B5960"/>
      <c r="C5960"/>
    </row>
    <row r="5961" spans="1:3" x14ac:dyDescent="0.45">
      <c r="A5961"/>
      <c r="B5961"/>
      <c r="C5961"/>
    </row>
    <row r="5962" spans="1:3" x14ac:dyDescent="0.45">
      <c r="A5962"/>
      <c r="B5962"/>
      <c r="C5962"/>
    </row>
    <row r="5963" spans="1:3" x14ac:dyDescent="0.45">
      <c r="A5963"/>
      <c r="B5963"/>
      <c r="C5963"/>
    </row>
    <row r="5964" spans="1:3" x14ac:dyDescent="0.45">
      <c r="A5964"/>
      <c r="B5964"/>
      <c r="C5964"/>
    </row>
    <row r="5965" spans="1:3" x14ac:dyDescent="0.45">
      <c r="A5965"/>
      <c r="B5965"/>
      <c r="C5965"/>
    </row>
    <row r="5966" spans="1:3" x14ac:dyDescent="0.45">
      <c r="A5966"/>
      <c r="B5966"/>
      <c r="C5966"/>
    </row>
    <row r="5967" spans="1:3" x14ac:dyDescent="0.45">
      <c r="A5967"/>
      <c r="B5967"/>
      <c r="C5967"/>
    </row>
    <row r="5968" spans="1:3" x14ac:dyDescent="0.45">
      <c r="A5968"/>
      <c r="B5968"/>
      <c r="C5968"/>
    </row>
    <row r="5969" spans="1:3" x14ac:dyDescent="0.45">
      <c r="A5969"/>
      <c r="B5969"/>
      <c r="C5969"/>
    </row>
    <row r="5970" spans="1:3" x14ac:dyDescent="0.45">
      <c r="A5970"/>
      <c r="B5970"/>
      <c r="C5970"/>
    </row>
    <row r="5971" spans="1:3" x14ac:dyDescent="0.45">
      <c r="A5971"/>
      <c r="B5971"/>
      <c r="C5971"/>
    </row>
    <row r="5972" spans="1:3" x14ac:dyDescent="0.45">
      <c r="A5972"/>
      <c r="B5972"/>
      <c r="C5972"/>
    </row>
    <row r="5973" spans="1:3" x14ac:dyDescent="0.45">
      <c r="A5973"/>
      <c r="B5973"/>
      <c r="C5973"/>
    </row>
    <row r="5974" spans="1:3" x14ac:dyDescent="0.45">
      <c r="A5974"/>
      <c r="B5974"/>
      <c r="C5974"/>
    </row>
    <row r="5975" spans="1:3" x14ac:dyDescent="0.45">
      <c r="A5975"/>
      <c r="B5975"/>
      <c r="C5975"/>
    </row>
    <row r="5976" spans="1:3" x14ac:dyDescent="0.45">
      <c r="A5976"/>
      <c r="B5976"/>
      <c r="C5976"/>
    </row>
    <row r="5977" spans="1:3" x14ac:dyDescent="0.45">
      <c r="A5977"/>
      <c r="B5977"/>
      <c r="C5977"/>
    </row>
    <row r="5978" spans="1:3" x14ac:dyDescent="0.45">
      <c r="A5978"/>
      <c r="B5978"/>
      <c r="C5978"/>
    </row>
    <row r="5979" spans="1:3" x14ac:dyDescent="0.45">
      <c r="A5979"/>
      <c r="B5979"/>
      <c r="C5979"/>
    </row>
    <row r="5980" spans="1:3" x14ac:dyDescent="0.45">
      <c r="A5980"/>
      <c r="B5980"/>
      <c r="C5980"/>
    </row>
    <row r="5981" spans="1:3" x14ac:dyDescent="0.45">
      <c r="A5981"/>
      <c r="B5981"/>
      <c r="C5981"/>
    </row>
    <row r="5982" spans="1:3" x14ac:dyDescent="0.45">
      <c r="A5982"/>
      <c r="B5982"/>
      <c r="C5982"/>
    </row>
    <row r="5983" spans="1:3" x14ac:dyDescent="0.45">
      <c r="A5983"/>
      <c r="B5983"/>
      <c r="C5983"/>
    </row>
    <row r="5984" spans="1:3" x14ac:dyDescent="0.45">
      <c r="A5984"/>
      <c r="B5984"/>
      <c r="C5984"/>
    </row>
    <row r="5985" spans="1:3" x14ac:dyDescent="0.45">
      <c r="A5985"/>
      <c r="B5985"/>
      <c r="C5985"/>
    </row>
    <row r="5986" spans="1:3" x14ac:dyDescent="0.45">
      <c r="A5986"/>
      <c r="B5986"/>
      <c r="C5986"/>
    </row>
    <row r="5987" spans="1:3" x14ac:dyDescent="0.45">
      <c r="A5987"/>
      <c r="B5987"/>
      <c r="C5987"/>
    </row>
    <row r="5988" spans="1:3" x14ac:dyDescent="0.45">
      <c r="A5988"/>
      <c r="B5988"/>
      <c r="C5988"/>
    </row>
    <row r="5989" spans="1:3" x14ac:dyDescent="0.45">
      <c r="A5989"/>
      <c r="B5989"/>
      <c r="C5989"/>
    </row>
    <row r="5990" spans="1:3" x14ac:dyDescent="0.45">
      <c r="A5990"/>
      <c r="B5990"/>
      <c r="C5990"/>
    </row>
    <row r="5991" spans="1:3" x14ac:dyDescent="0.45">
      <c r="A5991"/>
      <c r="B5991"/>
      <c r="C5991"/>
    </row>
    <row r="5992" spans="1:3" x14ac:dyDescent="0.45">
      <c r="A5992"/>
      <c r="B5992"/>
      <c r="C5992"/>
    </row>
    <row r="5993" spans="1:3" x14ac:dyDescent="0.45">
      <c r="A5993"/>
      <c r="B5993"/>
      <c r="C5993"/>
    </row>
    <row r="5994" spans="1:3" x14ac:dyDescent="0.45">
      <c r="A5994"/>
      <c r="B5994"/>
      <c r="C5994"/>
    </row>
    <row r="5995" spans="1:3" x14ac:dyDescent="0.45">
      <c r="A5995"/>
      <c r="B5995"/>
      <c r="C5995"/>
    </row>
    <row r="5996" spans="1:3" x14ac:dyDescent="0.45">
      <c r="A5996"/>
      <c r="B5996"/>
      <c r="C5996"/>
    </row>
    <row r="5997" spans="1:3" x14ac:dyDescent="0.45">
      <c r="A5997"/>
      <c r="B5997"/>
      <c r="C5997"/>
    </row>
    <row r="5998" spans="1:3" x14ac:dyDescent="0.45">
      <c r="A5998"/>
      <c r="B5998"/>
      <c r="C5998"/>
    </row>
    <row r="5999" spans="1:3" x14ac:dyDescent="0.45">
      <c r="A5999"/>
      <c r="B5999"/>
      <c r="C5999"/>
    </row>
    <row r="6000" spans="1:3" x14ac:dyDescent="0.45">
      <c r="A6000"/>
      <c r="B6000"/>
      <c r="C6000"/>
    </row>
    <row r="6001" spans="1:3" x14ac:dyDescent="0.45">
      <c r="A6001"/>
      <c r="B6001"/>
      <c r="C6001"/>
    </row>
    <row r="6002" spans="1:3" x14ac:dyDescent="0.45">
      <c r="A6002"/>
      <c r="B6002"/>
      <c r="C6002"/>
    </row>
    <row r="6003" spans="1:3" x14ac:dyDescent="0.45">
      <c r="A6003"/>
      <c r="B6003"/>
      <c r="C6003"/>
    </row>
    <row r="6004" spans="1:3" x14ac:dyDescent="0.45">
      <c r="A6004"/>
      <c r="B6004"/>
      <c r="C6004"/>
    </row>
    <row r="6005" spans="1:3" x14ac:dyDescent="0.45">
      <c r="A6005"/>
      <c r="B6005"/>
      <c r="C6005"/>
    </row>
    <row r="6006" spans="1:3" x14ac:dyDescent="0.45">
      <c r="A6006"/>
      <c r="B6006"/>
      <c r="C6006"/>
    </row>
    <row r="6007" spans="1:3" x14ac:dyDescent="0.45">
      <c r="A6007"/>
      <c r="B6007"/>
      <c r="C6007"/>
    </row>
    <row r="6008" spans="1:3" x14ac:dyDescent="0.45">
      <c r="A6008"/>
      <c r="B6008"/>
      <c r="C6008"/>
    </row>
    <row r="6009" spans="1:3" x14ac:dyDescent="0.45">
      <c r="A6009"/>
      <c r="B6009"/>
      <c r="C6009"/>
    </row>
    <row r="6010" spans="1:3" x14ac:dyDescent="0.45">
      <c r="A6010"/>
      <c r="B6010"/>
      <c r="C6010"/>
    </row>
    <row r="6011" spans="1:3" x14ac:dyDescent="0.45">
      <c r="A6011"/>
      <c r="B6011"/>
      <c r="C6011"/>
    </row>
    <row r="6012" spans="1:3" x14ac:dyDescent="0.45">
      <c r="A6012"/>
      <c r="B6012"/>
      <c r="C6012"/>
    </row>
    <row r="6013" spans="1:3" x14ac:dyDescent="0.45">
      <c r="A6013"/>
      <c r="B6013"/>
      <c r="C6013"/>
    </row>
    <row r="6014" spans="1:3" x14ac:dyDescent="0.45">
      <c r="A6014"/>
      <c r="B6014"/>
      <c r="C6014"/>
    </row>
    <row r="6015" spans="1:3" x14ac:dyDescent="0.45">
      <c r="A6015"/>
      <c r="B6015"/>
      <c r="C6015"/>
    </row>
    <row r="6016" spans="1:3" x14ac:dyDescent="0.45">
      <c r="A6016"/>
      <c r="B6016"/>
      <c r="C6016"/>
    </row>
    <row r="6017" spans="1:3" x14ac:dyDescent="0.45">
      <c r="A6017"/>
      <c r="B6017"/>
      <c r="C6017"/>
    </row>
    <row r="6018" spans="1:3" x14ac:dyDescent="0.45">
      <c r="A6018"/>
      <c r="B6018"/>
      <c r="C6018"/>
    </row>
    <row r="6019" spans="1:3" x14ac:dyDescent="0.45">
      <c r="A6019"/>
      <c r="B6019"/>
      <c r="C6019"/>
    </row>
    <row r="6020" spans="1:3" x14ac:dyDescent="0.45">
      <c r="A6020"/>
      <c r="B6020"/>
      <c r="C6020"/>
    </row>
    <row r="6021" spans="1:3" x14ac:dyDescent="0.45">
      <c r="A6021"/>
      <c r="B6021"/>
      <c r="C6021"/>
    </row>
    <row r="6022" spans="1:3" x14ac:dyDescent="0.45">
      <c r="A6022"/>
      <c r="B6022"/>
      <c r="C6022"/>
    </row>
    <row r="6023" spans="1:3" x14ac:dyDescent="0.45">
      <c r="A6023"/>
      <c r="B6023"/>
      <c r="C6023"/>
    </row>
    <row r="6024" spans="1:3" x14ac:dyDescent="0.45">
      <c r="A6024"/>
      <c r="B6024"/>
      <c r="C6024"/>
    </row>
    <row r="6025" spans="1:3" x14ac:dyDescent="0.45">
      <c r="A6025"/>
      <c r="B6025"/>
      <c r="C6025"/>
    </row>
    <row r="6026" spans="1:3" x14ac:dyDescent="0.45">
      <c r="A6026"/>
      <c r="B6026"/>
      <c r="C6026"/>
    </row>
    <row r="6027" spans="1:3" x14ac:dyDescent="0.45">
      <c r="A6027"/>
      <c r="B6027"/>
      <c r="C6027"/>
    </row>
    <row r="6028" spans="1:3" x14ac:dyDescent="0.45">
      <c r="A6028"/>
      <c r="B6028"/>
      <c r="C6028"/>
    </row>
    <row r="6029" spans="1:3" x14ac:dyDescent="0.45">
      <c r="A6029"/>
      <c r="B6029"/>
      <c r="C6029"/>
    </row>
    <row r="6030" spans="1:3" x14ac:dyDescent="0.45">
      <c r="A6030"/>
      <c r="B6030"/>
      <c r="C6030"/>
    </row>
    <row r="6031" spans="1:3" x14ac:dyDescent="0.45">
      <c r="A6031"/>
      <c r="B6031"/>
      <c r="C6031"/>
    </row>
    <row r="6032" spans="1:3" x14ac:dyDescent="0.45">
      <c r="A6032"/>
      <c r="B6032"/>
      <c r="C6032"/>
    </row>
    <row r="6033" spans="1:3" x14ac:dyDescent="0.45">
      <c r="A6033"/>
      <c r="B6033"/>
      <c r="C6033"/>
    </row>
    <row r="6034" spans="1:3" x14ac:dyDescent="0.45">
      <c r="A6034"/>
      <c r="B6034"/>
      <c r="C6034"/>
    </row>
    <row r="6035" spans="1:3" x14ac:dyDescent="0.45">
      <c r="A6035"/>
      <c r="B6035"/>
      <c r="C6035"/>
    </row>
    <row r="6036" spans="1:3" x14ac:dyDescent="0.45">
      <c r="A6036"/>
      <c r="B6036"/>
      <c r="C6036"/>
    </row>
    <row r="6037" spans="1:3" x14ac:dyDescent="0.45">
      <c r="A6037"/>
      <c r="B6037"/>
      <c r="C6037"/>
    </row>
    <row r="6038" spans="1:3" x14ac:dyDescent="0.45">
      <c r="A6038"/>
      <c r="B6038"/>
      <c r="C6038"/>
    </row>
    <row r="6039" spans="1:3" x14ac:dyDescent="0.45">
      <c r="A6039"/>
      <c r="B6039"/>
      <c r="C6039"/>
    </row>
    <row r="6040" spans="1:3" x14ac:dyDescent="0.45">
      <c r="A6040"/>
      <c r="B6040"/>
      <c r="C6040"/>
    </row>
    <row r="6041" spans="1:3" x14ac:dyDescent="0.45">
      <c r="A6041"/>
      <c r="B6041"/>
      <c r="C6041"/>
    </row>
    <row r="6042" spans="1:3" x14ac:dyDescent="0.45">
      <c r="A6042"/>
      <c r="B6042"/>
      <c r="C6042"/>
    </row>
    <row r="6043" spans="1:3" x14ac:dyDescent="0.45">
      <c r="A6043"/>
      <c r="B6043"/>
      <c r="C6043"/>
    </row>
    <row r="6044" spans="1:3" x14ac:dyDescent="0.45">
      <c r="A6044"/>
      <c r="B6044"/>
      <c r="C6044"/>
    </row>
    <row r="6045" spans="1:3" x14ac:dyDescent="0.45">
      <c r="A6045"/>
      <c r="B6045"/>
      <c r="C6045"/>
    </row>
    <row r="6046" spans="1:3" x14ac:dyDescent="0.45">
      <c r="A6046"/>
      <c r="B6046"/>
      <c r="C6046"/>
    </row>
    <row r="6047" spans="1:3" x14ac:dyDescent="0.45">
      <c r="A6047"/>
      <c r="B6047"/>
      <c r="C6047"/>
    </row>
    <row r="6048" spans="1:3" x14ac:dyDescent="0.45">
      <c r="A6048"/>
      <c r="B6048"/>
      <c r="C6048"/>
    </row>
    <row r="6049" spans="1:3" x14ac:dyDescent="0.45">
      <c r="A6049"/>
      <c r="B6049"/>
      <c r="C6049"/>
    </row>
    <row r="6050" spans="1:3" x14ac:dyDescent="0.45">
      <c r="A6050"/>
      <c r="B6050"/>
      <c r="C6050"/>
    </row>
    <row r="6051" spans="1:3" x14ac:dyDescent="0.45">
      <c r="A6051"/>
      <c r="B6051"/>
      <c r="C6051"/>
    </row>
    <row r="6052" spans="1:3" x14ac:dyDescent="0.45">
      <c r="A6052"/>
      <c r="B6052"/>
      <c r="C6052"/>
    </row>
    <row r="6053" spans="1:3" x14ac:dyDescent="0.45">
      <c r="A6053"/>
      <c r="B6053"/>
      <c r="C6053"/>
    </row>
    <row r="6054" spans="1:3" x14ac:dyDescent="0.45">
      <c r="A6054"/>
      <c r="B6054"/>
      <c r="C6054"/>
    </row>
    <row r="6055" spans="1:3" x14ac:dyDescent="0.45">
      <c r="A6055"/>
      <c r="B6055"/>
      <c r="C6055"/>
    </row>
    <row r="6056" spans="1:3" x14ac:dyDescent="0.45">
      <c r="A6056"/>
      <c r="B6056"/>
      <c r="C6056"/>
    </row>
    <row r="6057" spans="1:3" x14ac:dyDescent="0.45">
      <c r="A6057"/>
      <c r="B6057"/>
      <c r="C6057"/>
    </row>
    <row r="6058" spans="1:3" x14ac:dyDescent="0.45">
      <c r="A6058"/>
      <c r="B6058"/>
      <c r="C6058"/>
    </row>
    <row r="6059" spans="1:3" x14ac:dyDescent="0.45">
      <c r="A6059"/>
      <c r="B6059"/>
      <c r="C6059"/>
    </row>
    <row r="6060" spans="1:3" x14ac:dyDescent="0.45">
      <c r="A6060"/>
      <c r="B6060"/>
      <c r="C6060"/>
    </row>
    <row r="6061" spans="1:3" x14ac:dyDescent="0.45">
      <c r="A6061"/>
      <c r="B6061"/>
      <c r="C6061"/>
    </row>
    <row r="6062" spans="1:3" x14ac:dyDescent="0.45">
      <c r="A6062"/>
      <c r="B6062"/>
      <c r="C6062"/>
    </row>
    <row r="6063" spans="1:3" x14ac:dyDescent="0.45">
      <c r="A6063"/>
      <c r="B6063"/>
      <c r="C6063"/>
    </row>
    <row r="6064" spans="1:3" x14ac:dyDescent="0.45">
      <c r="A6064"/>
      <c r="B6064"/>
      <c r="C6064"/>
    </row>
    <row r="6065" spans="1:3" x14ac:dyDescent="0.45">
      <c r="A6065"/>
      <c r="B6065"/>
      <c r="C6065"/>
    </row>
    <row r="6066" spans="1:3" x14ac:dyDescent="0.45">
      <c r="A6066"/>
      <c r="B6066"/>
      <c r="C6066"/>
    </row>
    <row r="6067" spans="1:3" x14ac:dyDescent="0.45">
      <c r="A6067"/>
      <c r="B6067"/>
      <c r="C6067"/>
    </row>
    <row r="6068" spans="1:3" x14ac:dyDescent="0.45">
      <c r="A6068"/>
      <c r="B6068"/>
      <c r="C6068"/>
    </row>
    <row r="6069" spans="1:3" x14ac:dyDescent="0.45">
      <c r="A6069"/>
      <c r="B6069"/>
      <c r="C6069"/>
    </row>
    <row r="6070" spans="1:3" x14ac:dyDescent="0.45">
      <c r="A6070"/>
      <c r="B6070"/>
      <c r="C6070"/>
    </row>
    <row r="6071" spans="1:3" x14ac:dyDescent="0.45">
      <c r="A6071"/>
      <c r="B6071"/>
      <c r="C6071"/>
    </row>
    <row r="6072" spans="1:3" x14ac:dyDescent="0.45">
      <c r="A6072"/>
      <c r="B6072"/>
      <c r="C6072"/>
    </row>
    <row r="6073" spans="1:3" x14ac:dyDescent="0.45">
      <c r="A6073"/>
      <c r="B6073"/>
      <c r="C6073"/>
    </row>
    <row r="6074" spans="1:3" x14ac:dyDescent="0.45">
      <c r="A6074"/>
      <c r="B6074"/>
      <c r="C6074"/>
    </row>
    <row r="6075" spans="1:3" x14ac:dyDescent="0.45">
      <c r="A6075"/>
      <c r="B6075"/>
      <c r="C6075"/>
    </row>
    <row r="6076" spans="1:3" x14ac:dyDescent="0.45">
      <c r="A6076"/>
      <c r="B6076"/>
      <c r="C6076"/>
    </row>
    <row r="6077" spans="1:3" x14ac:dyDescent="0.45">
      <c r="A6077"/>
      <c r="B6077"/>
      <c r="C6077"/>
    </row>
    <row r="6078" spans="1:3" x14ac:dyDescent="0.45">
      <c r="A6078"/>
      <c r="B6078"/>
      <c r="C6078"/>
    </row>
    <row r="6079" spans="1:3" x14ac:dyDescent="0.45">
      <c r="A6079"/>
      <c r="B6079"/>
      <c r="C6079"/>
    </row>
    <row r="6080" spans="1:3" x14ac:dyDescent="0.45">
      <c r="A6080"/>
      <c r="B6080"/>
      <c r="C6080"/>
    </row>
    <row r="6081" spans="1:3" x14ac:dyDescent="0.45">
      <c r="A6081"/>
      <c r="B6081"/>
      <c r="C6081"/>
    </row>
    <row r="6082" spans="1:3" x14ac:dyDescent="0.45">
      <c r="A6082"/>
      <c r="B6082"/>
      <c r="C6082"/>
    </row>
    <row r="6083" spans="1:3" x14ac:dyDescent="0.45">
      <c r="A6083"/>
      <c r="B6083"/>
      <c r="C6083"/>
    </row>
    <row r="6084" spans="1:3" x14ac:dyDescent="0.45">
      <c r="A6084"/>
      <c r="B6084"/>
      <c r="C6084"/>
    </row>
    <row r="6085" spans="1:3" x14ac:dyDescent="0.45">
      <c r="A6085"/>
      <c r="B6085"/>
      <c r="C6085"/>
    </row>
    <row r="6086" spans="1:3" x14ac:dyDescent="0.45">
      <c r="A6086"/>
      <c r="B6086"/>
      <c r="C6086"/>
    </row>
    <row r="6087" spans="1:3" x14ac:dyDescent="0.45">
      <c r="A6087"/>
      <c r="B6087"/>
      <c r="C6087"/>
    </row>
    <row r="6088" spans="1:3" x14ac:dyDescent="0.45">
      <c r="A6088"/>
      <c r="B6088"/>
      <c r="C6088"/>
    </row>
    <row r="6089" spans="1:3" x14ac:dyDescent="0.45">
      <c r="A6089"/>
      <c r="B6089"/>
      <c r="C6089"/>
    </row>
    <row r="6090" spans="1:3" x14ac:dyDescent="0.45">
      <c r="A6090"/>
      <c r="B6090"/>
      <c r="C6090"/>
    </row>
    <row r="6091" spans="1:3" x14ac:dyDescent="0.45">
      <c r="A6091"/>
      <c r="B6091"/>
      <c r="C6091"/>
    </row>
    <row r="6092" spans="1:3" x14ac:dyDescent="0.45">
      <c r="A6092"/>
      <c r="B6092"/>
      <c r="C6092"/>
    </row>
    <row r="6093" spans="1:3" x14ac:dyDescent="0.45">
      <c r="A6093"/>
      <c r="B6093"/>
      <c r="C6093"/>
    </row>
    <row r="6094" spans="1:3" x14ac:dyDescent="0.45">
      <c r="A6094"/>
      <c r="B6094"/>
      <c r="C6094"/>
    </row>
    <row r="6095" spans="1:3" x14ac:dyDescent="0.45">
      <c r="A6095"/>
      <c r="B6095"/>
      <c r="C6095"/>
    </row>
    <row r="6096" spans="1:3" x14ac:dyDescent="0.45">
      <c r="A6096"/>
      <c r="B6096"/>
      <c r="C6096"/>
    </row>
    <row r="6097" spans="1:3" x14ac:dyDescent="0.45">
      <c r="A6097"/>
      <c r="B6097"/>
      <c r="C6097"/>
    </row>
    <row r="6098" spans="1:3" x14ac:dyDescent="0.45">
      <c r="A6098"/>
      <c r="B6098"/>
      <c r="C6098"/>
    </row>
    <row r="6099" spans="1:3" x14ac:dyDescent="0.45">
      <c r="A6099"/>
      <c r="B6099"/>
      <c r="C6099"/>
    </row>
    <row r="6100" spans="1:3" x14ac:dyDescent="0.45">
      <c r="A6100"/>
      <c r="B6100"/>
      <c r="C6100"/>
    </row>
    <row r="6101" spans="1:3" x14ac:dyDescent="0.45">
      <c r="A6101"/>
      <c r="B6101"/>
      <c r="C6101"/>
    </row>
    <row r="6102" spans="1:3" x14ac:dyDescent="0.45">
      <c r="A6102"/>
      <c r="B6102"/>
      <c r="C6102"/>
    </row>
    <row r="6103" spans="1:3" x14ac:dyDescent="0.45">
      <c r="A6103"/>
      <c r="B6103"/>
      <c r="C6103"/>
    </row>
    <row r="6104" spans="1:3" x14ac:dyDescent="0.45">
      <c r="A6104"/>
      <c r="B6104"/>
      <c r="C6104"/>
    </row>
    <row r="6105" spans="1:3" x14ac:dyDescent="0.45">
      <c r="A6105"/>
      <c r="B6105"/>
      <c r="C6105"/>
    </row>
    <row r="6106" spans="1:3" x14ac:dyDescent="0.45">
      <c r="A6106"/>
      <c r="B6106"/>
      <c r="C6106"/>
    </row>
    <row r="6107" spans="1:3" x14ac:dyDescent="0.45">
      <c r="A6107"/>
      <c r="B6107"/>
      <c r="C6107"/>
    </row>
    <row r="6108" spans="1:3" x14ac:dyDescent="0.45">
      <c r="A6108"/>
      <c r="B6108"/>
      <c r="C6108"/>
    </row>
    <row r="6109" spans="1:3" x14ac:dyDescent="0.45">
      <c r="A6109"/>
      <c r="B6109"/>
      <c r="C6109"/>
    </row>
    <row r="6110" spans="1:3" x14ac:dyDescent="0.45">
      <c r="A6110"/>
      <c r="B6110"/>
      <c r="C6110"/>
    </row>
    <row r="6111" spans="1:3" x14ac:dyDescent="0.45">
      <c r="A6111"/>
      <c r="B6111"/>
      <c r="C6111"/>
    </row>
    <row r="6112" spans="1:3" x14ac:dyDescent="0.45">
      <c r="A6112"/>
      <c r="B6112"/>
      <c r="C6112"/>
    </row>
    <row r="6113" spans="1:3" x14ac:dyDescent="0.45">
      <c r="A6113"/>
      <c r="B6113"/>
      <c r="C6113"/>
    </row>
    <row r="6114" spans="1:3" x14ac:dyDescent="0.45">
      <c r="A6114"/>
      <c r="B6114"/>
      <c r="C6114"/>
    </row>
    <row r="6115" spans="1:3" x14ac:dyDescent="0.45">
      <c r="A6115"/>
      <c r="B6115"/>
      <c r="C6115"/>
    </row>
    <row r="6116" spans="1:3" x14ac:dyDescent="0.45">
      <c r="A6116"/>
      <c r="B6116"/>
      <c r="C6116"/>
    </row>
    <row r="6117" spans="1:3" x14ac:dyDescent="0.45">
      <c r="A6117"/>
      <c r="B6117"/>
      <c r="C6117"/>
    </row>
    <row r="6118" spans="1:3" x14ac:dyDescent="0.45">
      <c r="A6118"/>
      <c r="B6118"/>
      <c r="C6118"/>
    </row>
    <row r="6119" spans="1:3" x14ac:dyDescent="0.45">
      <c r="A6119"/>
      <c r="B6119"/>
      <c r="C6119"/>
    </row>
    <row r="6120" spans="1:3" x14ac:dyDescent="0.45">
      <c r="A6120"/>
      <c r="B6120"/>
      <c r="C6120"/>
    </row>
    <row r="6121" spans="1:3" x14ac:dyDescent="0.45">
      <c r="A6121"/>
      <c r="B6121"/>
      <c r="C6121"/>
    </row>
    <row r="6122" spans="1:3" x14ac:dyDescent="0.45">
      <c r="A6122"/>
      <c r="B6122"/>
      <c r="C6122"/>
    </row>
    <row r="6123" spans="1:3" x14ac:dyDescent="0.45">
      <c r="A6123"/>
      <c r="B6123"/>
      <c r="C6123"/>
    </row>
    <row r="6124" spans="1:3" x14ac:dyDescent="0.45">
      <c r="A6124"/>
      <c r="B6124"/>
      <c r="C6124"/>
    </row>
    <row r="6125" spans="1:3" x14ac:dyDescent="0.45">
      <c r="A6125"/>
      <c r="B6125"/>
      <c r="C6125"/>
    </row>
    <row r="6126" spans="1:3" x14ac:dyDescent="0.45">
      <c r="A6126"/>
      <c r="B6126"/>
      <c r="C6126"/>
    </row>
    <row r="6127" spans="1:3" x14ac:dyDescent="0.45">
      <c r="A6127"/>
      <c r="B6127"/>
      <c r="C6127"/>
    </row>
    <row r="6128" spans="1:3" x14ac:dyDescent="0.45">
      <c r="A6128"/>
      <c r="B6128"/>
      <c r="C6128"/>
    </row>
    <row r="6129" spans="1:3" x14ac:dyDescent="0.45">
      <c r="A6129"/>
      <c r="B6129"/>
      <c r="C6129"/>
    </row>
    <row r="6130" spans="1:3" x14ac:dyDescent="0.45">
      <c r="A6130"/>
      <c r="B6130"/>
      <c r="C6130"/>
    </row>
    <row r="6131" spans="1:3" x14ac:dyDescent="0.45">
      <c r="A6131"/>
      <c r="B6131"/>
      <c r="C6131"/>
    </row>
    <row r="6132" spans="1:3" x14ac:dyDescent="0.45">
      <c r="A6132"/>
      <c r="B6132"/>
      <c r="C6132"/>
    </row>
    <row r="6133" spans="1:3" x14ac:dyDescent="0.45">
      <c r="A6133"/>
      <c r="B6133"/>
      <c r="C6133"/>
    </row>
    <row r="6134" spans="1:3" x14ac:dyDescent="0.45">
      <c r="A6134"/>
      <c r="B6134"/>
      <c r="C6134"/>
    </row>
    <row r="6135" spans="1:3" x14ac:dyDescent="0.45">
      <c r="A6135"/>
      <c r="B6135"/>
      <c r="C6135"/>
    </row>
    <row r="6136" spans="1:3" x14ac:dyDescent="0.45">
      <c r="A6136"/>
      <c r="B6136"/>
      <c r="C6136"/>
    </row>
    <row r="6137" spans="1:3" x14ac:dyDescent="0.45">
      <c r="A6137"/>
      <c r="B6137"/>
      <c r="C6137"/>
    </row>
    <row r="6138" spans="1:3" x14ac:dyDescent="0.45">
      <c r="A6138"/>
      <c r="B6138"/>
      <c r="C6138"/>
    </row>
    <row r="6139" spans="1:3" x14ac:dyDescent="0.45">
      <c r="A6139"/>
      <c r="B6139"/>
      <c r="C6139"/>
    </row>
    <row r="6140" spans="1:3" x14ac:dyDescent="0.45">
      <c r="A6140"/>
      <c r="B6140"/>
      <c r="C6140"/>
    </row>
    <row r="6141" spans="1:3" x14ac:dyDescent="0.45">
      <c r="A6141"/>
      <c r="B6141"/>
      <c r="C6141"/>
    </row>
    <row r="6142" spans="1:3" x14ac:dyDescent="0.45">
      <c r="A6142"/>
      <c r="B6142"/>
      <c r="C6142"/>
    </row>
    <row r="6143" spans="1:3" x14ac:dyDescent="0.45">
      <c r="A6143"/>
      <c r="B6143"/>
      <c r="C6143"/>
    </row>
    <row r="6144" spans="1:3" x14ac:dyDescent="0.45">
      <c r="A6144"/>
      <c r="B6144"/>
      <c r="C6144"/>
    </row>
    <row r="6145" spans="1:3" x14ac:dyDescent="0.45">
      <c r="A6145"/>
      <c r="B6145"/>
      <c r="C6145"/>
    </row>
    <row r="6146" spans="1:3" x14ac:dyDescent="0.45">
      <c r="A6146"/>
      <c r="B6146"/>
      <c r="C6146"/>
    </row>
    <row r="6147" spans="1:3" x14ac:dyDescent="0.45">
      <c r="A6147"/>
      <c r="B6147"/>
      <c r="C6147"/>
    </row>
    <row r="6148" spans="1:3" x14ac:dyDescent="0.45">
      <c r="A6148"/>
      <c r="B6148"/>
      <c r="C6148"/>
    </row>
    <row r="6149" spans="1:3" x14ac:dyDescent="0.45">
      <c r="A6149"/>
      <c r="B6149"/>
      <c r="C6149"/>
    </row>
    <row r="6150" spans="1:3" x14ac:dyDescent="0.45">
      <c r="A6150"/>
      <c r="B6150"/>
      <c r="C6150"/>
    </row>
    <row r="6151" spans="1:3" x14ac:dyDescent="0.45">
      <c r="A6151"/>
      <c r="B6151"/>
      <c r="C6151"/>
    </row>
    <row r="6152" spans="1:3" x14ac:dyDescent="0.45">
      <c r="A6152"/>
      <c r="B6152"/>
      <c r="C6152"/>
    </row>
    <row r="6153" spans="1:3" x14ac:dyDescent="0.45">
      <c r="A6153"/>
      <c r="B6153"/>
      <c r="C6153"/>
    </row>
    <row r="6154" spans="1:3" x14ac:dyDescent="0.45">
      <c r="A6154"/>
      <c r="B6154"/>
      <c r="C6154"/>
    </row>
    <row r="6155" spans="1:3" x14ac:dyDescent="0.45">
      <c r="A6155"/>
      <c r="B6155"/>
      <c r="C6155"/>
    </row>
    <row r="6156" spans="1:3" x14ac:dyDescent="0.45">
      <c r="A6156"/>
      <c r="B6156"/>
      <c r="C6156"/>
    </row>
    <row r="6157" spans="1:3" x14ac:dyDescent="0.45">
      <c r="A6157"/>
      <c r="B6157"/>
      <c r="C6157"/>
    </row>
    <row r="6158" spans="1:3" x14ac:dyDescent="0.45">
      <c r="A6158"/>
      <c r="B6158"/>
      <c r="C6158"/>
    </row>
    <row r="6159" spans="1:3" x14ac:dyDescent="0.45">
      <c r="A6159"/>
      <c r="B6159"/>
      <c r="C6159"/>
    </row>
    <row r="6160" spans="1:3" x14ac:dyDescent="0.45">
      <c r="A6160"/>
      <c r="B6160"/>
      <c r="C6160"/>
    </row>
    <row r="6161" spans="1:3" x14ac:dyDescent="0.45">
      <c r="A6161"/>
      <c r="B6161"/>
      <c r="C6161"/>
    </row>
    <row r="6162" spans="1:3" x14ac:dyDescent="0.45">
      <c r="A6162"/>
      <c r="B6162"/>
      <c r="C6162"/>
    </row>
    <row r="6163" spans="1:3" x14ac:dyDescent="0.45">
      <c r="A6163"/>
      <c r="B6163"/>
      <c r="C6163"/>
    </row>
    <row r="6164" spans="1:3" x14ac:dyDescent="0.45">
      <c r="A6164"/>
      <c r="B6164"/>
      <c r="C6164"/>
    </row>
    <row r="6165" spans="1:3" x14ac:dyDescent="0.45">
      <c r="A6165"/>
      <c r="B6165"/>
      <c r="C6165"/>
    </row>
    <row r="6166" spans="1:3" x14ac:dyDescent="0.45">
      <c r="A6166"/>
      <c r="B6166"/>
      <c r="C6166"/>
    </row>
    <row r="6167" spans="1:3" x14ac:dyDescent="0.45">
      <c r="A6167"/>
      <c r="B6167"/>
      <c r="C6167"/>
    </row>
    <row r="6168" spans="1:3" x14ac:dyDescent="0.45">
      <c r="A6168"/>
      <c r="B6168"/>
      <c r="C6168"/>
    </row>
    <row r="6169" spans="1:3" x14ac:dyDescent="0.45">
      <c r="A6169"/>
      <c r="B6169"/>
      <c r="C6169"/>
    </row>
    <row r="6170" spans="1:3" x14ac:dyDescent="0.45">
      <c r="A6170"/>
      <c r="B6170"/>
      <c r="C6170"/>
    </row>
    <row r="6171" spans="1:3" x14ac:dyDescent="0.45">
      <c r="A6171"/>
      <c r="B6171"/>
      <c r="C6171"/>
    </row>
    <row r="6172" spans="1:3" x14ac:dyDescent="0.45">
      <c r="A6172"/>
      <c r="B6172"/>
      <c r="C6172"/>
    </row>
    <row r="6173" spans="1:3" x14ac:dyDescent="0.45">
      <c r="A6173"/>
      <c r="B6173"/>
      <c r="C6173"/>
    </row>
    <row r="6174" spans="1:3" x14ac:dyDescent="0.45">
      <c r="A6174"/>
      <c r="B6174"/>
      <c r="C6174"/>
    </row>
    <row r="6175" spans="1:3" x14ac:dyDescent="0.45">
      <c r="A6175"/>
      <c r="B6175"/>
      <c r="C6175"/>
    </row>
    <row r="6176" spans="1:3" x14ac:dyDescent="0.45">
      <c r="A6176"/>
      <c r="B6176"/>
      <c r="C6176"/>
    </row>
    <row r="6177" spans="1:3" x14ac:dyDescent="0.45">
      <c r="A6177"/>
      <c r="B6177"/>
      <c r="C6177"/>
    </row>
    <row r="6178" spans="1:3" x14ac:dyDescent="0.45">
      <c r="A6178"/>
      <c r="B6178"/>
      <c r="C6178"/>
    </row>
    <row r="6179" spans="1:3" x14ac:dyDescent="0.45">
      <c r="A6179"/>
      <c r="B6179"/>
      <c r="C6179"/>
    </row>
    <row r="6180" spans="1:3" x14ac:dyDescent="0.45">
      <c r="A6180"/>
      <c r="B6180"/>
      <c r="C6180"/>
    </row>
    <row r="6181" spans="1:3" x14ac:dyDescent="0.45">
      <c r="A6181"/>
      <c r="B6181"/>
      <c r="C6181"/>
    </row>
    <row r="6182" spans="1:3" x14ac:dyDescent="0.45">
      <c r="A6182"/>
      <c r="B6182"/>
      <c r="C6182"/>
    </row>
    <row r="6183" spans="1:3" x14ac:dyDescent="0.45">
      <c r="A6183"/>
      <c r="B6183"/>
      <c r="C6183"/>
    </row>
    <row r="6184" spans="1:3" x14ac:dyDescent="0.45">
      <c r="A6184"/>
      <c r="B6184"/>
      <c r="C6184"/>
    </row>
    <row r="6185" spans="1:3" x14ac:dyDescent="0.45">
      <c r="A6185"/>
      <c r="B6185"/>
      <c r="C6185"/>
    </row>
    <row r="6186" spans="1:3" x14ac:dyDescent="0.45">
      <c r="A6186"/>
      <c r="B6186"/>
      <c r="C6186"/>
    </row>
    <row r="6187" spans="1:3" x14ac:dyDescent="0.45">
      <c r="A6187"/>
      <c r="B6187"/>
      <c r="C6187"/>
    </row>
    <row r="6188" spans="1:3" x14ac:dyDescent="0.45">
      <c r="A6188"/>
      <c r="B6188"/>
      <c r="C6188"/>
    </row>
    <row r="6189" spans="1:3" x14ac:dyDescent="0.45">
      <c r="A6189"/>
      <c r="B6189"/>
      <c r="C6189"/>
    </row>
    <row r="6190" spans="1:3" x14ac:dyDescent="0.45">
      <c r="A6190"/>
      <c r="B6190"/>
      <c r="C6190"/>
    </row>
    <row r="6191" spans="1:3" x14ac:dyDescent="0.45">
      <c r="A6191"/>
      <c r="B6191"/>
      <c r="C6191"/>
    </row>
    <row r="6192" spans="1:3" x14ac:dyDescent="0.45">
      <c r="A6192"/>
      <c r="B6192"/>
      <c r="C6192"/>
    </row>
    <row r="6193" spans="1:3" x14ac:dyDescent="0.45">
      <c r="A6193"/>
      <c r="B6193"/>
      <c r="C6193"/>
    </row>
    <row r="6194" spans="1:3" x14ac:dyDescent="0.45">
      <c r="A6194"/>
      <c r="B6194"/>
      <c r="C6194"/>
    </row>
    <row r="6195" spans="1:3" x14ac:dyDescent="0.45">
      <c r="A6195"/>
      <c r="B6195"/>
      <c r="C6195"/>
    </row>
    <row r="6196" spans="1:3" x14ac:dyDescent="0.45">
      <c r="A6196"/>
      <c r="B6196"/>
      <c r="C6196"/>
    </row>
    <row r="6197" spans="1:3" x14ac:dyDescent="0.45">
      <c r="A6197"/>
      <c r="B6197"/>
      <c r="C6197"/>
    </row>
    <row r="6198" spans="1:3" x14ac:dyDescent="0.45">
      <c r="A6198"/>
      <c r="B6198"/>
      <c r="C6198"/>
    </row>
    <row r="6199" spans="1:3" x14ac:dyDescent="0.45">
      <c r="A6199"/>
      <c r="B6199"/>
      <c r="C6199"/>
    </row>
    <row r="6200" spans="1:3" x14ac:dyDescent="0.45">
      <c r="A6200"/>
      <c r="B6200"/>
      <c r="C6200"/>
    </row>
    <row r="6201" spans="1:3" x14ac:dyDescent="0.45">
      <c r="A6201"/>
      <c r="B6201"/>
      <c r="C6201"/>
    </row>
    <row r="6202" spans="1:3" x14ac:dyDescent="0.45">
      <c r="A6202"/>
      <c r="B6202"/>
      <c r="C6202"/>
    </row>
    <row r="6203" spans="1:3" x14ac:dyDescent="0.45">
      <c r="A6203"/>
      <c r="B6203"/>
      <c r="C6203"/>
    </row>
    <row r="6204" spans="1:3" x14ac:dyDescent="0.45">
      <c r="A6204"/>
      <c r="B6204"/>
      <c r="C6204"/>
    </row>
    <row r="6205" spans="1:3" x14ac:dyDescent="0.45">
      <c r="A6205"/>
      <c r="B6205"/>
      <c r="C6205"/>
    </row>
    <row r="6206" spans="1:3" x14ac:dyDescent="0.45">
      <c r="A6206"/>
      <c r="B6206"/>
      <c r="C6206"/>
    </row>
    <row r="6207" spans="1:3" x14ac:dyDescent="0.45">
      <c r="A6207"/>
      <c r="B6207"/>
      <c r="C6207"/>
    </row>
    <row r="6208" spans="1:3" x14ac:dyDescent="0.45">
      <c r="A6208"/>
      <c r="B6208"/>
      <c r="C6208"/>
    </row>
    <row r="6209" spans="1:3" x14ac:dyDescent="0.45">
      <c r="A6209"/>
      <c r="B6209"/>
      <c r="C6209"/>
    </row>
    <row r="6210" spans="1:3" x14ac:dyDescent="0.45">
      <c r="A6210"/>
      <c r="B6210"/>
      <c r="C6210"/>
    </row>
    <row r="6211" spans="1:3" x14ac:dyDescent="0.45">
      <c r="A6211"/>
      <c r="B6211"/>
      <c r="C6211"/>
    </row>
    <row r="6212" spans="1:3" x14ac:dyDescent="0.45">
      <c r="A6212"/>
      <c r="B6212"/>
      <c r="C6212"/>
    </row>
    <row r="6213" spans="1:3" x14ac:dyDescent="0.45">
      <c r="A6213"/>
      <c r="B6213"/>
      <c r="C6213"/>
    </row>
    <row r="6214" spans="1:3" x14ac:dyDescent="0.45">
      <c r="A6214"/>
      <c r="B6214"/>
      <c r="C6214"/>
    </row>
    <row r="6215" spans="1:3" x14ac:dyDescent="0.45">
      <c r="A6215"/>
      <c r="B6215"/>
      <c r="C6215"/>
    </row>
    <row r="6216" spans="1:3" x14ac:dyDescent="0.45">
      <c r="A6216"/>
      <c r="B6216"/>
      <c r="C6216"/>
    </row>
    <row r="6217" spans="1:3" x14ac:dyDescent="0.45">
      <c r="A6217"/>
      <c r="B6217"/>
      <c r="C6217"/>
    </row>
    <row r="6218" spans="1:3" x14ac:dyDescent="0.45">
      <c r="A6218"/>
      <c r="B6218"/>
      <c r="C6218"/>
    </row>
    <row r="6219" spans="1:3" x14ac:dyDescent="0.45">
      <c r="A6219"/>
      <c r="B6219"/>
      <c r="C6219"/>
    </row>
    <row r="6220" spans="1:3" x14ac:dyDescent="0.45">
      <c r="A6220"/>
      <c r="B6220"/>
      <c r="C6220"/>
    </row>
    <row r="6221" spans="1:3" x14ac:dyDescent="0.45">
      <c r="A6221"/>
      <c r="B6221"/>
      <c r="C6221"/>
    </row>
    <row r="6222" spans="1:3" x14ac:dyDescent="0.45">
      <c r="A6222"/>
      <c r="B6222"/>
      <c r="C6222"/>
    </row>
    <row r="6223" spans="1:3" x14ac:dyDescent="0.45">
      <c r="A6223"/>
      <c r="B6223"/>
      <c r="C6223"/>
    </row>
    <row r="6224" spans="1:3" x14ac:dyDescent="0.45">
      <c r="A6224"/>
      <c r="B6224"/>
      <c r="C6224"/>
    </row>
    <row r="6225" spans="1:3" x14ac:dyDescent="0.45">
      <c r="A6225"/>
      <c r="B6225"/>
      <c r="C6225"/>
    </row>
    <row r="6226" spans="1:3" x14ac:dyDescent="0.45">
      <c r="A6226"/>
      <c r="B6226"/>
      <c r="C6226"/>
    </row>
    <row r="6227" spans="1:3" x14ac:dyDescent="0.45">
      <c r="A6227"/>
      <c r="B6227"/>
      <c r="C6227"/>
    </row>
    <row r="6228" spans="1:3" x14ac:dyDescent="0.45">
      <c r="A6228"/>
      <c r="B6228"/>
      <c r="C6228"/>
    </row>
    <row r="6229" spans="1:3" x14ac:dyDescent="0.45">
      <c r="A6229"/>
      <c r="B6229"/>
      <c r="C6229"/>
    </row>
    <row r="6230" spans="1:3" x14ac:dyDescent="0.45">
      <c r="A6230"/>
      <c r="B6230"/>
      <c r="C6230"/>
    </row>
    <row r="6231" spans="1:3" x14ac:dyDescent="0.45">
      <c r="A6231"/>
      <c r="B6231"/>
      <c r="C6231"/>
    </row>
    <row r="6232" spans="1:3" x14ac:dyDescent="0.45">
      <c r="A6232"/>
      <c r="B6232"/>
      <c r="C6232"/>
    </row>
    <row r="6233" spans="1:3" x14ac:dyDescent="0.45">
      <c r="A6233"/>
      <c r="B6233"/>
      <c r="C6233"/>
    </row>
    <row r="6234" spans="1:3" x14ac:dyDescent="0.45">
      <c r="A6234"/>
      <c r="B6234"/>
      <c r="C6234"/>
    </row>
    <row r="6235" spans="1:3" x14ac:dyDescent="0.45">
      <c r="A6235"/>
      <c r="B6235"/>
      <c r="C6235"/>
    </row>
    <row r="6236" spans="1:3" x14ac:dyDescent="0.45">
      <c r="A6236"/>
      <c r="B6236"/>
      <c r="C6236"/>
    </row>
    <row r="6237" spans="1:3" x14ac:dyDescent="0.45">
      <c r="A6237"/>
      <c r="B6237"/>
      <c r="C6237"/>
    </row>
    <row r="6238" spans="1:3" x14ac:dyDescent="0.45">
      <c r="A6238"/>
      <c r="B6238"/>
      <c r="C6238"/>
    </row>
    <row r="6239" spans="1:3" x14ac:dyDescent="0.45">
      <c r="A6239"/>
      <c r="B6239"/>
      <c r="C6239"/>
    </row>
    <row r="6240" spans="1:3" x14ac:dyDescent="0.45">
      <c r="A6240"/>
      <c r="B6240"/>
      <c r="C6240"/>
    </row>
    <row r="6241" spans="1:3" x14ac:dyDescent="0.45">
      <c r="A6241"/>
      <c r="B6241"/>
      <c r="C6241"/>
    </row>
    <row r="6242" spans="1:3" x14ac:dyDescent="0.45">
      <c r="A6242"/>
      <c r="B6242"/>
      <c r="C6242"/>
    </row>
    <row r="6243" spans="1:3" x14ac:dyDescent="0.45">
      <c r="A6243"/>
      <c r="B6243"/>
      <c r="C6243"/>
    </row>
    <row r="6244" spans="1:3" x14ac:dyDescent="0.45">
      <c r="A6244"/>
      <c r="B6244"/>
      <c r="C6244"/>
    </row>
    <row r="6245" spans="1:3" x14ac:dyDescent="0.45">
      <c r="A6245"/>
      <c r="B6245"/>
      <c r="C6245"/>
    </row>
    <row r="6246" spans="1:3" x14ac:dyDescent="0.45">
      <c r="A6246"/>
      <c r="B6246"/>
      <c r="C6246"/>
    </row>
    <row r="6247" spans="1:3" x14ac:dyDescent="0.45">
      <c r="A6247"/>
      <c r="B6247"/>
      <c r="C6247"/>
    </row>
    <row r="6248" spans="1:3" x14ac:dyDescent="0.45">
      <c r="A6248"/>
      <c r="B6248"/>
      <c r="C6248"/>
    </row>
    <row r="6249" spans="1:3" x14ac:dyDescent="0.45">
      <c r="A6249"/>
      <c r="B6249"/>
      <c r="C6249"/>
    </row>
    <row r="6250" spans="1:3" x14ac:dyDescent="0.45">
      <c r="A6250"/>
      <c r="B6250"/>
      <c r="C6250"/>
    </row>
    <row r="6251" spans="1:3" x14ac:dyDescent="0.45">
      <c r="A6251"/>
      <c r="B6251"/>
      <c r="C6251"/>
    </row>
    <row r="6252" spans="1:3" x14ac:dyDescent="0.45">
      <c r="A6252"/>
      <c r="B6252"/>
      <c r="C6252"/>
    </row>
    <row r="6253" spans="1:3" x14ac:dyDescent="0.45">
      <c r="A6253"/>
      <c r="B6253"/>
      <c r="C6253"/>
    </row>
    <row r="6254" spans="1:3" x14ac:dyDescent="0.45">
      <c r="A6254"/>
      <c r="B6254"/>
      <c r="C6254"/>
    </row>
    <row r="6255" spans="1:3" x14ac:dyDescent="0.45">
      <c r="A6255"/>
      <c r="B6255"/>
      <c r="C6255"/>
    </row>
    <row r="6256" spans="1:3" x14ac:dyDescent="0.45">
      <c r="A6256"/>
      <c r="B6256"/>
      <c r="C6256"/>
    </row>
    <row r="6257" spans="1:3" x14ac:dyDescent="0.45">
      <c r="A6257"/>
      <c r="B6257"/>
      <c r="C6257"/>
    </row>
    <row r="6258" spans="1:3" x14ac:dyDescent="0.45">
      <c r="A6258"/>
      <c r="B6258"/>
      <c r="C6258"/>
    </row>
    <row r="6259" spans="1:3" x14ac:dyDescent="0.45">
      <c r="A6259"/>
      <c r="B6259"/>
      <c r="C6259"/>
    </row>
    <row r="6260" spans="1:3" x14ac:dyDescent="0.45">
      <c r="A6260"/>
      <c r="B6260"/>
      <c r="C6260"/>
    </row>
    <row r="6261" spans="1:3" x14ac:dyDescent="0.45">
      <c r="A6261"/>
      <c r="B6261"/>
      <c r="C6261"/>
    </row>
    <row r="6262" spans="1:3" x14ac:dyDescent="0.45">
      <c r="A6262"/>
      <c r="B6262"/>
      <c r="C6262"/>
    </row>
    <row r="6263" spans="1:3" x14ac:dyDescent="0.45">
      <c r="A6263"/>
      <c r="B6263"/>
      <c r="C6263"/>
    </row>
    <row r="6264" spans="1:3" x14ac:dyDescent="0.45">
      <c r="A6264"/>
      <c r="B6264"/>
      <c r="C6264"/>
    </row>
    <row r="6265" spans="1:3" x14ac:dyDescent="0.45">
      <c r="A6265"/>
      <c r="B6265"/>
      <c r="C6265"/>
    </row>
    <row r="6266" spans="1:3" x14ac:dyDescent="0.45">
      <c r="A6266"/>
      <c r="B6266"/>
      <c r="C6266"/>
    </row>
    <row r="6267" spans="1:3" x14ac:dyDescent="0.45">
      <c r="A6267"/>
      <c r="B6267"/>
      <c r="C6267"/>
    </row>
    <row r="6268" spans="1:3" x14ac:dyDescent="0.45">
      <c r="A6268"/>
      <c r="B6268"/>
      <c r="C6268"/>
    </row>
    <row r="6269" spans="1:3" x14ac:dyDescent="0.45">
      <c r="A6269"/>
      <c r="B6269"/>
      <c r="C6269"/>
    </row>
    <row r="6270" spans="1:3" x14ac:dyDescent="0.45">
      <c r="A6270"/>
      <c r="B6270"/>
      <c r="C6270"/>
    </row>
    <row r="6271" spans="1:3" x14ac:dyDescent="0.45">
      <c r="A6271"/>
      <c r="B6271"/>
      <c r="C6271"/>
    </row>
    <row r="6272" spans="1:3" x14ac:dyDescent="0.45">
      <c r="A6272"/>
      <c r="B6272"/>
      <c r="C6272"/>
    </row>
    <row r="6273" spans="1:3" x14ac:dyDescent="0.45">
      <c r="A6273"/>
      <c r="B6273"/>
      <c r="C6273"/>
    </row>
    <row r="6274" spans="1:3" x14ac:dyDescent="0.45">
      <c r="A6274"/>
      <c r="B6274"/>
      <c r="C6274"/>
    </row>
    <row r="6275" spans="1:3" x14ac:dyDescent="0.45">
      <c r="A6275"/>
      <c r="B6275"/>
      <c r="C6275"/>
    </row>
    <row r="6276" spans="1:3" x14ac:dyDescent="0.45">
      <c r="A6276"/>
      <c r="B6276"/>
      <c r="C6276"/>
    </row>
    <row r="6277" spans="1:3" x14ac:dyDescent="0.45">
      <c r="A6277"/>
      <c r="B6277"/>
      <c r="C6277"/>
    </row>
    <row r="6278" spans="1:3" x14ac:dyDescent="0.45">
      <c r="A6278"/>
      <c r="B6278"/>
      <c r="C6278"/>
    </row>
    <row r="6279" spans="1:3" x14ac:dyDescent="0.45">
      <c r="A6279"/>
      <c r="B6279"/>
      <c r="C6279"/>
    </row>
    <row r="6280" spans="1:3" x14ac:dyDescent="0.45">
      <c r="A6280"/>
      <c r="B6280"/>
      <c r="C6280"/>
    </row>
    <row r="6281" spans="1:3" x14ac:dyDescent="0.45">
      <c r="A6281"/>
      <c r="B6281"/>
      <c r="C6281"/>
    </row>
    <row r="6282" spans="1:3" x14ac:dyDescent="0.45">
      <c r="A6282"/>
      <c r="B6282"/>
      <c r="C6282"/>
    </row>
    <row r="6283" spans="1:3" x14ac:dyDescent="0.45">
      <c r="A6283"/>
      <c r="B6283"/>
      <c r="C6283"/>
    </row>
    <row r="6284" spans="1:3" x14ac:dyDescent="0.45">
      <c r="A6284"/>
      <c r="B6284"/>
      <c r="C6284"/>
    </row>
    <row r="6285" spans="1:3" x14ac:dyDescent="0.45">
      <c r="A6285"/>
      <c r="B6285"/>
      <c r="C6285"/>
    </row>
    <row r="6286" spans="1:3" x14ac:dyDescent="0.45">
      <c r="A6286"/>
      <c r="B6286"/>
      <c r="C6286"/>
    </row>
    <row r="6287" spans="1:3" x14ac:dyDescent="0.45">
      <c r="A6287"/>
      <c r="B6287"/>
      <c r="C6287"/>
    </row>
    <row r="6288" spans="1:3" x14ac:dyDescent="0.45">
      <c r="A6288"/>
      <c r="B6288"/>
      <c r="C6288"/>
    </row>
    <row r="6289" spans="1:3" x14ac:dyDescent="0.45">
      <c r="A6289"/>
      <c r="B6289"/>
      <c r="C6289"/>
    </row>
    <row r="6290" spans="1:3" x14ac:dyDescent="0.45">
      <c r="A6290"/>
      <c r="B6290"/>
      <c r="C6290"/>
    </row>
    <row r="6291" spans="1:3" x14ac:dyDescent="0.45">
      <c r="A6291"/>
      <c r="B6291"/>
      <c r="C6291"/>
    </row>
    <row r="6292" spans="1:3" x14ac:dyDescent="0.45">
      <c r="A6292"/>
      <c r="B6292"/>
      <c r="C6292"/>
    </row>
    <row r="6293" spans="1:3" x14ac:dyDescent="0.45">
      <c r="A6293"/>
      <c r="B6293"/>
      <c r="C6293"/>
    </row>
    <row r="6294" spans="1:3" x14ac:dyDescent="0.45">
      <c r="A6294"/>
      <c r="B6294"/>
      <c r="C6294"/>
    </row>
    <row r="6295" spans="1:3" x14ac:dyDescent="0.45">
      <c r="A6295"/>
      <c r="B6295"/>
      <c r="C6295"/>
    </row>
    <row r="6296" spans="1:3" x14ac:dyDescent="0.45">
      <c r="A6296"/>
      <c r="B6296"/>
      <c r="C6296"/>
    </row>
    <row r="6297" spans="1:3" x14ac:dyDescent="0.45">
      <c r="A6297"/>
      <c r="B6297"/>
      <c r="C6297"/>
    </row>
    <row r="6298" spans="1:3" x14ac:dyDescent="0.45">
      <c r="A6298"/>
      <c r="B6298"/>
      <c r="C6298"/>
    </row>
    <row r="6299" spans="1:3" x14ac:dyDescent="0.45">
      <c r="A6299"/>
      <c r="B6299"/>
      <c r="C6299"/>
    </row>
    <row r="6300" spans="1:3" x14ac:dyDescent="0.45">
      <c r="A6300"/>
      <c r="B6300"/>
      <c r="C6300"/>
    </row>
    <row r="6301" spans="1:3" x14ac:dyDescent="0.45">
      <c r="A6301"/>
      <c r="B6301"/>
      <c r="C6301"/>
    </row>
    <row r="6302" spans="1:3" x14ac:dyDescent="0.45">
      <c r="A6302"/>
      <c r="B6302"/>
      <c r="C6302"/>
    </row>
    <row r="6303" spans="1:3" x14ac:dyDescent="0.45">
      <c r="A6303"/>
      <c r="B6303"/>
      <c r="C6303"/>
    </row>
    <row r="6304" spans="1:3" x14ac:dyDescent="0.45">
      <c r="A6304"/>
      <c r="B6304"/>
      <c r="C6304"/>
    </row>
    <row r="6305" spans="1:3" x14ac:dyDescent="0.45">
      <c r="A6305"/>
      <c r="B6305"/>
      <c r="C6305"/>
    </row>
    <row r="6306" spans="1:3" x14ac:dyDescent="0.45">
      <c r="A6306"/>
      <c r="B6306"/>
      <c r="C6306"/>
    </row>
    <row r="6307" spans="1:3" x14ac:dyDescent="0.45">
      <c r="A6307"/>
      <c r="B6307"/>
      <c r="C6307"/>
    </row>
    <row r="6308" spans="1:3" x14ac:dyDescent="0.45">
      <c r="A6308"/>
      <c r="B6308"/>
      <c r="C6308"/>
    </row>
    <row r="6309" spans="1:3" x14ac:dyDescent="0.45">
      <c r="A6309"/>
      <c r="B6309"/>
      <c r="C6309"/>
    </row>
    <row r="6310" spans="1:3" x14ac:dyDescent="0.45">
      <c r="A6310"/>
      <c r="B6310"/>
      <c r="C6310"/>
    </row>
    <row r="6311" spans="1:3" x14ac:dyDescent="0.45">
      <c r="A6311"/>
      <c r="B6311"/>
      <c r="C6311"/>
    </row>
    <row r="6312" spans="1:3" x14ac:dyDescent="0.45">
      <c r="A6312"/>
      <c r="B6312"/>
      <c r="C6312"/>
    </row>
    <row r="6313" spans="1:3" x14ac:dyDescent="0.45">
      <c r="A6313"/>
      <c r="B6313"/>
      <c r="C6313"/>
    </row>
    <row r="6314" spans="1:3" x14ac:dyDescent="0.45">
      <c r="A6314"/>
      <c r="B6314"/>
      <c r="C6314"/>
    </row>
    <row r="6315" spans="1:3" x14ac:dyDescent="0.45">
      <c r="A6315"/>
      <c r="B6315"/>
      <c r="C6315"/>
    </row>
    <row r="6316" spans="1:3" x14ac:dyDescent="0.45">
      <c r="A6316"/>
      <c r="B6316"/>
      <c r="C6316"/>
    </row>
    <row r="6317" spans="1:3" x14ac:dyDescent="0.45">
      <c r="A6317"/>
      <c r="B6317"/>
      <c r="C6317"/>
    </row>
    <row r="6318" spans="1:3" x14ac:dyDescent="0.45">
      <c r="A6318"/>
      <c r="B6318"/>
      <c r="C6318"/>
    </row>
    <row r="6319" spans="1:3" x14ac:dyDescent="0.45">
      <c r="A6319"/>
      <c r="B6319"/>
      <c r="C6319"/>
    </row>
    <row r="6320" spans="1:3" x14ac:dyDescent="0.45">
      <c r="A6320"/>
      <c r="B6320"/>
      <c r="C6320"/>
    </row>
    <row r="6321" spans="1:3" x14ac:dyDescent="0.45">
      <c r="A6321"/>
      <c r="B6321"/>
      <c r="C6321"/>
    </row>
    <row r="6322" spans="1:3" x14ac:dyDescent="0.45">
      <c r="A6322"/>
      <c r="B6322"/>
      <c r="C6322"/>
    </row>
    <row r="6323" spans="1:3" x14ac:dyDescent="0.45">
      <c r="A6323"/>
      <c r="B6323"/>
      <c r="C6323"/>
    </row>
    <row r="6324" spans="1:3" x14ac:dyDescent="0.45">
      <c r="A6324"/>
      <c r="B6324"/>
      <c r="C6324"/>
    </row>
    <row r="6325" spans="1:3" x14ac:dyDescent="0.45">
      <c r="A6325"/>
      <c r="B6325"/>
      <c r="C6325"/>
    </row>
    <row r="6326" spans="1:3" x14ac:dyDescent="0.45">
      <c r="A6326"/>
      <c r="B6326"/>
      <c r="C6326"/>
    </row>
    <row r="6327" spans="1:3" x14ac:dyDescent="0.45">
      <c r="A6327"/>
      <c r="B6327"/>
      <c r="C6327"/>
    </row>
    <row r="6328" spans="1:3" x14ac:dyDescent="0.45">
      <c r="A6328"/>
      <c r="B6328"/>
      <c r="C6328"/>
    </row>
    <row r="6329" spans="1:3" x14ac:dyDescent="0.45">
      <c r="A6329"/>
      <c r="B6329"/>
      <c r="C6329"/>
    </row>
    <row r="6330" spans="1:3" x14ac:dyDescent="0.45">
      <c r="A6330"/>
      <c r="B6330"/>
      <c r="C6330"/>
    </row>
    <row r="6331" spans="1:3" x14ac:dyDescent="0.45">
      <c r="A6331"/>
      <c r="B6331"/>
      <c r="C6331"/>
    </row>
    <row r="6332" spans="1:3" x14ac:dyDescent="0.45">
      <c r="A6332"/>
      <c r="B6332"/>
      <c r="C6332"/>
    </row>
    <row r="6333" spans="1:3" x14ac:dyDescent="0.45">
      <c r="A6333"/>
      <c r="B6333"/>
      <c r="C6333"/>
    </row>
    <row r="6334" spans="1:3" x14ac:dyDescent="0.45">
      <c r="A6334"/>
      <c r="B6334"/>
      <c r="C6334"/>
    </row>
    <row r="6335" spans="1:3" x14ac:dyDescent="0.45">
      <c r="A6335"/>
      <c r="B6335"/>
      <c r="C6335"/>
    </row>
    <row r="6336" spans="1:3" x14ac:dyDescent="0.45">
      <c r="A6336"/>
      <c r="B6336"/>
      <c r="C6336"/>
    </row>
    <row r="6337" spans="1:3" x14ac:dyDescent="0.45">
      <c r="A6337"/>
      <c r="B6337"/>
      <c r="C6337"/>
    </row>
    <row r="6338" spans="1:3" x14ac:dyDescent="0.45">
      <c r="A6338"/>
      <c r="B6338"/>
      <c r="C6338"/>
    </row>
    <row r="6339" spans="1:3" x14ac:dyDescent="0.45">
      <c r="A6339"/>
      <c r="B6339"/>
      <c r="C6339"/>
    </row>
    <row r="6340" spans="1:3" x14ac:dyDescent="0.45">
      <c r="A6340"/>
      <c r="B6340"/>
      <c r="C6340"/>
    </row>
    <row r="6341" spans="1:3" x14ac:dyDescent="0.45">
      <c r="A6341"/>
      <c r="B6341"/>
      <c r="C6341"/>
    </row>
    <row r="6342" spans="1:3" x14ac:dyDescent="0.45">
      <c r="A6342"/>
      <c r="B6342"/>
      <c r="C6342"/>
    </row>
    <row r="6343" spans="1:3" x14ac:dyDescent="0.45">
      <c r="A6343"/>
      <c r="B6343"/>
      <c r="C6343"/>
    </row>
    <row r="6344" spans="1:3" x14ac:dyDescent="0.45">
      <c r="A6344"/>
      <c r="B6344"/>
      <c r="C6344"/>
    </row>
    <row r="6345" spans="1:3" x14ac:dyDescent="0.45">
      <c r="A6345"/>
      <c r="B6345"/>
      <c r="C6345"/>
    </row>
    <row r="6346" spans="1:3" x14ac:dyDescent="0.45">
      <c r="A6346"/>
      <c r="B6346"/>
      <c r="C6346"/>
    </row>
    <row r="6347" spans="1:3" x14ac:dyDescent="0.45">
      <c r="A6347"/>
      <c r="B6347"/>
      <c r="C6347"/>
    </row>
    <row r="6348" spans="1:3" x14ac:dyDescent="0.45">
      <c r="A6348"/>
      <c r="B6348"/>
      <c r="C6348"/>
    </row>
    <row r="6349" spans="1:3" x14ac:dyDescent="0.45">
      <c r="A6349"/>
      <c r="B6349"/>
      <c r="C6349"/>
    </row>
    <row r="6350" spans="1:3" x14ac:dyDescent="0.45">
      <c r="A6350"/>
      <c r="B6350"/>
      <c r="C6350"/>
    </row>
    <row r="6351" spans="1:3" x14ac:dyDescent="0.45">
      <c r="A6351"/>
      <c r="B6351"/>
      <c r="C6351"/>
    </row>
    <row r="6352" spans="1:3" x14ac:dyDescent="0.45">
      <c r="A6352"/>
      <c r="B6352"/>
      <c r="C6352"/>
    </row>
    <row r="6353" spans="1:3" x14ac:dyDescent="0.45">
      <c r="A6353"/>
      <c r="B6353"/>
      <c r="C6353"/>
    </row>
    <row r="6354" spans="1:3" x14ac:dyDescent="0.45">
      <c r="A6354"/>
      <c r="B6354"/>
      <c r="C6354"/>
    </row>
    <row r="6355" spans="1:3" x14ac:dyDescent="0.45">
      <c r="A6355"/>
      <c r="B6355"/>
      <c r="C6355"/>
    </row>
    <row r="6356" spans="1:3" x14ac:dyDescent="0.45">
      <c r="A6356"/>
      <c r="B6356"/>
      <c r="C6356"/>
    </row>
    <row r="6357" spans="1:3" x14ac:dyDescent="0.45">
      <c r="A6357"/>
      <c r="B6357"/>
      <c r="C6357"/>
    </row>
    <row r="6358" spans="1:3" x14ac:dyDescent="0.45">
      <c r="A6358"/>
      <c r="B6358"/>
      <c r="C6358"/>
    </row>
    <row r="6359" spans="1:3" x14ac:dyDescent="0.45">
      <c r="A6359"/>
      <c r="B6359"/>
      <c r="C6359"/>
    </row>
    <row r="6360" spans="1:3" x14ac:dyDescent="0.45">
      <c r="A6360"/>
      <c r="B6360"/>
      <c r="C6360"/>
    </row>
    <row r="6361" spans="1:3" x14ac:dyDescent="0.45">
      <c r="A6361"/>
      <c r="B6361"/>
      <c r="C6361"/>
    </row>
    <row r="6362" spans="1:3" x14ac:dyDescent="0.45">
      <c r="A6362"/>
      <c r="B6362"/>
      <c r="C6362"/>
    </row>
    <row r="6363" spans="1:3" x14ac:dyDescent="0.45">
      <c r="A6363"/>
      <c r="B6363"/>
      <c r="C6363"/>
    </row>
    <row r="6364" spans="1:3" x14ac:dyDescent="0.45">
      <c r="A6364"/>
      <c r="B6364"/>
      <c r="C6364"/>
    </row>
    <row r="6365" spans="1:3" x14ac:dyDescent="0.45">
      <c r="A6365"/>
      <c r="B6365"/>
      <c r="C6365"/>
    </row>
    <row r="6366" spans="1:3" x14ac:dyDescent="0.45">
      <c r="A6366"/>
      <c r="B6366"/>
      <c r="C6366"/>
    </row>
    <row r="6367" spans="1:3" x14ac:dyDescent="0.45">
      <c r="A6367"/>
      <c r="B6367"/>
      <c r="C6367"/>
    </row>
    <row r="6368" spans="1:3" x14ac:dyDescent="0.45">
      <c r="A6368"/>
      <c r="B6368"/>
      <c r="C6368"/>
    </row>
    <row r="6369" spans="1:3" x14ac:dyDescent="0.45">
      <c r="A6369"/>
      <c r="B6369"/>
      <c r="C6369"/>
    </row>
    <row r="6370" spans="1:3" x14ac:dyDescent="0.45">
      <c r="A6370"/>
      <c r="B6370"/>
      <c r="C6370"/>
    </row>
    <row r="6371" spans="1:3" x14ac:dyDescent="0.45">
      <c r="A6371"/>
      <c r="B6371"/>
      <c r="C6371"/>
    </row>
    <row r="6372" spans="1:3" x14ac:dyDescent="0.45">
      <c r="A6372"/>
      <c r="B6372"/>
      <c r="C6372"/>
    </row>
    <row r="6373" spans="1:3" x14ac:dyDescent="0.45">
      <c r="A6373"/>
      <c r="B6373"/>
      <c r="C6373"/>
    </row>
    <row r="6374" spans="1:3" x14ac:dyDescent="0.45">
      <c r="A6374"/>
      <c r="B6374"/>
      <c r="C6374"/>
    </row>
    <row r="6375" spans="1:3" x14ac:dyDescent="0.45">
      <c r="A6375"/>
      <c r="B6375"/>
      <c r="C6375"/>
    </row>
    <row r="6376" spans="1:3" x14ac:dyDescent="0.45">
      <c r="A6376"/>
      <c r="B6376"/>
      <c r="C6376"/>
    </row>
    <row r="6377" spans="1:3" x14ac:dyDescent="0.45">
      <c r="A6377"/>
      <c r="B6377"/>
      <c r="C6377"/>
    </row>
    <row r="6378" spans="1:3" x14ac:dyDescent="0.45">
      <c r="A6378"/>
      <c r="B6378"/>
      <c r="C6378"/>
    </row>
    <row r="6379" spans="1:3" x14ac:dyDescent="0.45">
      <c r="A6379"/>
      <c r="B6379"/>
      <c r="C6379"/>
    </row>
    <row r="6380" spans="1:3" x14ac:dyDescent="0.45">
      <c r="A6380"/>
      <c r="B6380"/>
      <c r="C6380"/>
    </row>
    <row r="6381" spans="1:3" x14ac:dyDescent="0.45">
      <c r="A6381"/>
      <c r="B6381"/>
      <c r="C6381"/>
    </row>
    <row r="6382" spans="1:3" x14ac:dyDescent="0.45">
      <c r="A6382"/>
      <c r="B6382"/>
      <c r="C6382"/>
    </row>
    <row r="6383" spans="1:3" x14ac:dyDescent="0.45">
      <c r="A6383"/>
      <c r="B6383"/>
      <c r="C6383"/>
    </row>
    <row r="6384" spans="1:3" x14ac:dyDescent="0.45">
      <c r="A6384"/>
      <c r="B6384"/>
      <c r="C6384"/>
    </row>
    <row r="6385" spans="1:3" x14ac:dyDescent="0.45">
      <c r="A6385"/>
      <c r="B6385"/>
      <c r="C6385"/>
    </row>
    <row r="6386" spans="1:3" x14ac:dyDescent="0.45">
      <c r="A6386"/>
      <c r="B6386"/>
      <c r="C6386"/>
    </row>
    <row r="6387" spans="1:3" x14ac:dyDescent="0.45">
      <c r="A6387"/>
      <c r="B6387"/>
      <c r="C6387"/>
    </row>
    <row r="6388" spans="1:3" x14ac:dyDescent="0.45">
      <c r="A6388"/>
      <c r="B6388"/>
      <c r="C6388"/>
    </row>
    <row r="6389" spans="1:3" x14ac:dyDescent="0.45">
      <c r="A6389"/>
      <c r="B6389"/>
      <c r="C6389"/>
    </row>
    <row r="6390" spans="1:3" x14ac:dyDescent="0.45">
      <c r="A6390"/>
      <c r="B6390"/>
      <c r="C6390"/>
    </row>
    <row r="6391" spans="1:3" x14ac:dyDescent="0.45">
      <c r="A6391"/>
      <c r="B6391"/>
      <c r="C6391"/>
    </row>
    <row r="6392" spans="1:3" x14ac:dyDescent="0.45">
      <c r="A6392"/>
      <c r="B6392"/>
      <c r="C6392"/>
    </row>
    <row r="6393" spans="1:3" x14ac:dyDescent="0.45">
      <c r="A6393"/>
      <c r="B6393"/>
      <c r="C6393"/>
    </row>
    <row r="6394" spans="1:3" x14ac:dyDescent="0.45">
      <c r="A6394"/>
      <c r="B6394"/>
      <c r="C6394"/>
    </row>
    <row r="6395" spans="1:3" x14ac:dyDescent="0.45">
      <c r="A6395"/>
      <c r="B6395"/>
      <c r="C6395"/>
    </row>
    <row r="6396" spans="1:3" x14ac:dyDescent="0.45">
      <c r="A6396"/>
      <c r="B6396"/>
      <c r="C6396"/>
    </row>
    <row r="6397" spans="1:3" x14ac:dyDescent="0.45">
      <c r="A6397"/>
      <c r="B6397"/>
      <c r="C6397"/>
    </row>
    <row r="6398" spans="1:3" x14ac:dyDescent="0.45">
      <c r="A6398"/>
      <c r="B6398"/>
      <c r="C6398"/>
    </row>
    <row r="6399" spans="1:3" x14ac:dyDescent="0.45">
      <c r="A6399"/>
      <c r="B6399"/>
      <c r="C6399"/>
    </row>
    <row r="6400" spans="1:3" x14ac:dyDescent="0.45">
      <c r="A6400"/>
      <c r="B6400"/>
      <c r="C6400"/>
    </row>
    <row r="6401" spans="1:3" x14ac:dyDescent="0.45">
      <c r="A6401"/>
      <c r="B6401"/>
      <c r="C6401"/>
    </row>
    <row r="6402" spans="1:3" x14ac:dyDescent="0.45">
      <c r="A6402"/>
      <c r="B6402"/>
      <c r="C6402"/>
    </row>
    <row r="6403" spans="1:3" x14ac:dyDescent="0.45">
      <c r="A6403"/>
      <c r="B6403"/>
      <c r="C6403"/>
    </row>
    <row r="6404" spans="1:3" x14ac:dyDescent="0.45">
      <c r="A6404"/>
      <c r="B6404"/>
      <c r="C6404"/>
    </row>
    <row r="6405" spans="1:3" x14ac:dyDescent="0.45">
      <c r="A6405"/>
      <c r="B6405"/>
      <c r="C6405"/>
    </row>
    <row r="6406" spans="1:3" x14ac:dyDescent="0.45">
      <c r="A6406"/>
      <c r="B6406"/>
      <c r="C6406"/>
    </row>
    <row r="6407" spans="1:3" x14ac:dyDescent="0.45">
      <c r="A6407"/>
      <c r="B6407"/>
      <c r="C6407"/>
    </row>
    <row r="6408" spans="1:3" x14ac:dyDescent="0.45">
      <c r="A6408"/>
      <c r="B6408"/>
      <c r="C6408"/>
    </row>
    <row r="6409" spans="1:3" x14ac:dyDescent="0.45">
      <c r="A6409"/>
      <c r="B6409"/>
      <c r="C6409"/>
    </row>
    <row r="6410" spans="1:3" x14ac:dyDescent="0.45">
      <c r="A6410"/>
      <c r="B6410"/>
      <c r="C6410"/>
    </row>
    <row r="6411" spans="1:3" x14ac:dyDescent="0.45">
      <c r="A6411"/>
      <c r="B6411"/>
      <c r="C6411"/>
    </row>
    <row r="6412" spans="1:3" x14ac:dyDescent="0.45">
      <c r="A6412"/>
      <c r="B6412"/>
      <c r="C6412"/>
    </row>
    <row r="6413" spans="1:3" x14ac:dyDescent="0.45">
      <c r="A6413"/>
      <c r="B6413"/>
      <c r="C6413"/>
    </row>
    <row r="6414" spans="1:3" x14ac:dyDescent="0.45">
      <c r="A6414"/>
      <c r="B6414"/>
      <c r="C6414"/>
    </row>
    <row r="6415" spans="1:3" x14ac:dyDescent="0.45">
      <c r="A6415"/>
      <c r="B6415"/>
      <c r="C6415"/>
    </row>
    <row r="6416" spans="1:3" x14ac:dyDescent="0.45">
      <c r="A6416"/>
      <c r="B6416"/>
      <c r="C6416"/>
    </row>
    <row r="6417" spans="1:3" x14ac:dyDescent="0.45">
      <c r="A6417"/>
      <c r="B6417"/>
      <c r="C6417"/>
    </row>
    <row r="6418" spans="1:3" x14ac:dyDescent="0.45">
      <c r="A6418"/>
      <c r="B6418"/>
      <c r="C6418"/>
    </row>
    <row r="6419" spans="1:3" x14ac:dyDescent="0.45">
      <c r="A6419"/>
      <c r="B6419"/>
      <c r="C6419"/>
    </row>
    <row r="6420" spans="1:3" x14ac:dyDescent="0.45">
      <c r="A6420"/>
      <c r="B6420"/>
      <c r="C6420"/>
    </row>
    <row r="6421" spans="1:3" x14ac:dyDescent="0.45">
      <c r="A6421"/>
      <c r="B6421"/>
      <c r="C6421"/>
    </row>
    <row r="6422" spans="1:3" x14ac:dyDescent="0.45">
      <c r="A6422"/>
      <c r="B6422"/>
      <c r="C6422"/>
    </row>
    <row r="6423" spans="1:3" x14ac:dyDescent="0.45">
      <c r="A6423"/>
      <c r="B6423"/>
      <c r="C6423"/>
    </row>
    <row r="6424" spans="1:3" x14ac:dyDescent="0.45">
      <c r="A6424"/>
      <c r="B6424"/>
      <c r="C6424"/>
    </row>
    <row r="6425" spans="1:3" x14ac:dyDescent="0.45">
      <c r="A6425"/>
      <c r="B6425"/>
      <c r="C6425"/>
    </row>
    <row r="6426" spans="1:3" x14ac:dyDescent="0.45">
      <c r="A6426"/>
      <c r="B6426"/>
      <c r="C6426"/>
    </row>
    <row r="6427" spans="1:3" x14ac:dyDescent="0.45">
      <c r="A6427"/>
      <c r="B6427"/>
      <c r="C6427"/>
    </row>
    <row r="6428" spans="1:3" x14ac:dyDescent="0.45">
      <c r="A6428"/>
      <c r="B6428"/>
      <c r="C6428"/>
    </row>
    <row r="6429" spans="1:3" x14ac:dyDescent="0.45">
      <c r="A6429"/>
      <c r="B6429"/>
      <c r="C6429"/>
    </row>
    <row r="6430" spans="1:3" x14ac:dyDescent="0.45">
      <c r="A6430"/>
      <c r="B6430"/>
      <c r="C6430"/>
    </row>
    <row r="6431" spans="1:3" x14ac:dyDescent="0.45">
      <c r="A6431"/>
      <c r="B6431"/>
      <c r="C6431"/>
    </row>
    <row r="6432" spans="1:3" x14ac:dyDescent="0.45">
      <c r="A6432"/>
      <c r="B6432"/>
      <c r="C6432"/>
    </row>
    <row r="6433" spans="1:3" x14ac:dyDescent="0.45">
      <c r="A6433"/>
      <c r="B6433"/>
      <c r="C6433"/>
    </row>
    <row r="6434" spans="1:3" x14ac:dyDescent="0.45">
      <c r="A6434"/>
      <c r="B6434"/>
      <c r="C6434"/>
    </row>
    <row r="6435" spans="1:3" x14ac:dyDescent="0.45">
      <c r="A6435"/>
      <c r="B6435"/>
      <c r="C6435"/>
    </row>
    <row r="6436" spans="1:3" x14ac:dyDescent="0.45">
      <c r="A6436"/>
      <c r="B6436"/>
      <c r="C6436"/>
    </row>
    <row r="6437" spans="1:3" x14ac:dyDescent="0.45">
      <c r="A6437"/>
      <c r="B6437"/>
      <c r="C6437"/>
    </row>
    <row r="6438" spans="1:3" x14ac:dyDescent="0.45">
      <c r="A6438"/>
      <c r="B6438"/>
      <c r="C6438"/>
    </row>
    <row r="6439" spans="1:3" x14ac:dyDescent="0.45">
      <c r="A6439"/>
      <c r="B6439"/>
      <c r="C6439"/>
    </row>
    <row r="6440" spans="1:3" x14ac:dyDescent="0.45">
      <c r="A6440"/>
      <c r="B6440"/>
      <c r="C6440"/>
    </row>
    <row r="6441" spans="1:3" x14ac:dyDescent="0.45">
      <c r="A6441"/>
      <c r="B6441"/>
      <c r="C6441"/>
    </row>
    <row r="6442" spans="1:3" x14ac:dyDescent="0.45">
      <c r="A6442"/>
      <c r="B6442"/>
      <c r="C6442"/>
    </row>
    <row r="6443" spans="1:3" x14ac:dyDescent="0.45">
      <c r="A6443"/>
      <c r="B6443"/>
      <c r="C6443"/>
    </row>
    <row r="6444" spans="1:3" x14ac:dyDescent="0.45">
      <c r="A6444"/>
      <c r="B6444"/>
      <c r="C6444"/>
    </row>
    <row r="6445" spans="1:3" x14ac:dyDescent="0.45">
      <c r="A6445"/>
      <c r="B6445"/>
      <c r="C6445"/>
    </row>
    <row r="6446" spans="1:3" x14ac:dyDescent="0.45">
      <c r="A6446"/>
      <c r="B6446"/>
      <c r="C6446"/>
    </row>
    <row r="6447" spans="1:3" x14ac:dyDescent="0.45">
      <c r="A6447"/>
      <c r="B6447"/>
      <c r="C6447"/>
    </row>
    <row r="6448" spans="1:3" x14ac:dyDescent="0.45">
      <c r="A6448"/>
      <c r="B6448"/>
      <c r="C6448"/>
    </row>
    <row r="6449" spans="1:3" x14ac:dyDescent="0.45">
      <c r="A6449"/>
      <c r="B6449"/>
      <c r="C6449"/>
    </row>
    <row r="6450" spans="1:3" x14ac:dyDescent="0.45">
      <c r="A6450"/>
      <c r="B6450"/>
      <c r="C6450"/>
    </row>
    <row r="6451" spans="1:3" x14ac:dyDescent="0.45">
      <c r="A6451"/>
      <c r="B6451"/>
      <c r="C6451"/>
    </row>
    <row r="6452" spans="1:3" x14ac:dyDescent="0.45">
      <c r="A6452"/>
      <c r="B6452"/>
      <c r="C6452"/>
    </row>
    <row r="6453" spans="1:3" x14ac:dyDescent="0.45">
      <c r="A6453"/>
      <c r="B6453"/>
      <c r="C6453"/>
    </row>
    <row r="6454" spans="1:3" x14ac:dyDescent="0.45">
      <c r="A6454"/>
      <c r="B6454"/>
      <c r="C6454"/>
    </row>
    <row r="6455" spans="1:3" x14ac:dyDescent="0.45">
      <c r="A6455"/>
      <c r="B6455"/>
      <c r="C6455"/>
    </row>
    <row r="6456" spans="1:3" x14ac:dyDescent="0.45">
      <c r="A6456"/>
      <c r="B6456"/>
      <c r="C6456"/>
    </row>
    <row r="6457" spans="1:3" x14ac:dyDescent="0.45">
      <c r="A6457"/>
      <c r="B6457"/>
      <c r="C6457"/>
    </row>
    <row r="6458" spans="1:3" x14ac:dyDescent="0.45">
      <c r="A6458"/>
      <c r="B6458"/>
      <c r="C6458"/>
    </row>
    <row r="6459" spans="1:3" x14ac:dyDescent="0.45">
      <c r="A6459"/>
      <c r="B6459"/>
      <c r="C6459"/>
    </row>
    <row r="6460" spans="1:3" x14ac:dyDescent="0.45">
      <c r="A6460"/>
      <c r="B6460"/>
      <c r="C6460"/>
    </row>
    <row r="6461" spans="1:3" x14ac:dyDescent="0.45">
      <c r="A6461"/>
      <c r="B6461"/>
      <c r="C6461"/>
    </row>
    <row r="6462" spans="1:3" x14ac:dyDescent="0.45">
      <c r="A6462"/>
      <c r="B6462"/>
      <c r="C6462"/>
    </row>
    <row r="6463" spans="1:3" x14ac:dyDescent="0.45">
      <c r="A6463"/>
      <c r="B6463"/>
      <c r="C6463"/>
    </row>
    <row r="6464" spans="1:3" x14ac:dyDescent="0.45">
      <c r="A6464"/>
      <c r="B6464"/>
      <c r="C6464"/>
    </row>
    <row r="6465" spans="1:3" x14ac:dyDescent="0.45">
      <c r="A6465"/>
      <c r="B6465"/>
      <c r="C6465"/>
    </row>
    <row r="6466" spans="1:3" x14ac:dyDescent="0.45">
      <c r="A6466"/>
      <c r="B6466"/>
      <c r="C6466"/>
    </row>
    <row r="6467" spans="1:3" x14ac:dyDescent="0.45">
      <c r="A6467"/>
      <c r="B6467"/>
      <c r="C6467"/>
    </row>
    <row r="6468" spans="1:3" x14ac:dyDescent="0.45">
      <c r="A6468"/>
      <c r="B6468"/>
      <c r="C6468"/>
    </row>
    <row r="6469" spans="1:3" x14ac:dyDescent="0.45">
      <c r="A6469"/>
      <c r="B6469"/>
      <c r="C6469"/>
    </row>
    <row r="6470" spans="1:3" x14ac:dyDescent="0.45">
      <c r="A6470"/>
      <c r="B6470"/>
      <c r="C6470"/>
    </row>
    <row r="6471" spans="1:3" x14ac:dyDescent="0.45">
      <c r="A6471"/>
      <c r="B6471"/>
      <c r="C6471"/>
    </row>
    <row r="6472" spans="1:3" x14ac:dyDescent="0.45">
      <c r="A6472"/>
      <c r="B6472"/>
      <c r="C6472"/>
    </row>
    <row r="6473" spans="1:3" x14ac:dyDescent="0.45">
      <c r="A6473"/>
      <c r="B6473"/>
      <c r="C6473"/>
    </row>
    <row r="6474" spans="1:3" x14ac:dyDescent="0.45">
      <c r="A6474"/>
      <c r="B6474"/>
      <c r="C6474"/>
    </row>
    <row r="6475" spans="1:3" x14ac:dyDescent="0.45">
      <c r="A6475"/>
      <c r="B6475"/>
      <c r="C6475"/>
    </row>
    <row r="6476" spans="1:3" x14ac:dyDescent="0.45">
      <c r="A6476"/>
      <c r="B6476"/>
      <c r="C6476"/>
    </row>
    <row r="6477" spans="1:3" x14ac:dyDescent="0.45">
      <c r="A6477"/>
      <c r="B6477"/>
      <c r="C6477"/>
    </row>
    <row r="6478" spans="1:3" x14ac:dyDescent="0.45">
      <c r="A6478"/>
      <c r="B6478"/>
      <c r="C6478"/>
    </row>
    <row r="6479" spans="1:3" x14ac:dyDescent="0.45">
      <c r="A6479"/>
      <c r="B6479"/>
      <c r="C6479"/>
    </row>
    <row r="6480" spans="1:3" x14ac:dyDescent="0.45">
      <c r="A6480"/>
      <c r="B6480"/>
      <c r="C6480"/>
    </row>
    <row r="6481" spans="1:3" x14ac:dyDescent="0.45">
      <c r="A6481"/>
      <c r="B6481"/>
      <c r="C6481"/>
    </row>
    <row r="6482" spans="1:3" x14ac:dyDescent="0.45">
      <c r="A6482"/>
      <c r="B6482"/>
      <c r="C6482"/>
    </row>
    <row r="6483" spans="1:3" x14ac:dyDescent="0.45">
      <c r="A6483"/>
      <c r="B6483"/>
      <c r="C6483"/>
    </row>
    <row r="6484" spans="1:3" x14ac:dyDescent="0.45">
      <c r="A6484"/>
      <c r="B6484"/>
      <c r="C6484"/>
    </row>
    <row r="6485" spans="1:3" x14ac:dyDescent="0.45">
      <c r="A6485"/>
      <c r="B6485"/>
      <c r="C6485"/>
    </row>
    <row r="6486" spans="1:3" x14ac:dyDescent="0.45">
      <c r="A6486"/>
      <c r="B6486"/>
      <c r="C6486"/>
    </row>
    <row r="6487" spans="1:3" x14ac:dyDescent="0.45">
      <c r="A6487"/>
      <c r="B6487"/>
      <c r="C6487"/>
    </row>
    <row r="6488" spans="1:3" x14ac:dyDescent="0.45">
      <c r="A6488"/>
      <c r="B6488"/>
      <c r="C6488"/>
    </row>
    <row r="6489" spans="1:3" x14ac:dyDescent="0.45">
      <c r="A6489"/>
      <c r="B6489"/>
      <c r="C6489"/>
    </row>
    <row r="6490" spans="1:3" x14ac:dyDescent="0.45">
      <c r="A6490"/>
      <c r="B6490"/>
      <c r="C6490"/>
    </row>
    <row r="6491" spans="1:3" x14ac:dyDescent="0.45">
      <c r="A6491"/>
      <c r="B6491"/>
      <c r="C6491"/>
    </row>
    <row r="6492" spans="1:3" x14ac:dyDescent="0.45">
      <c r="A6492"/>
      <c r="B6492"/>
      <c r="C6492"/>
    </row>
    <row r="6493" spans="1:3" x14ac:dyDescent="0.45">
      <c r="A6493"/>
      <c r="B6493"/>
      <c r="C6493"/>
    </row>
    <row r="6494" spans="1:3" x14ac:dyDescent="0.45">
      <c r="A6494"/>
      <c r="B6494"/>
      <c r="C6494"/>
    </row>
    <row r="6495" spans="1:3" x14ac:dyDescent="0.45">
      <c r="A6495"/>
      <c r="B6495"/>
      <c r="C6495"/>
    </row>
    <row r="6496" spans="1:3" x14ac:dyDescent="0.45">
      <c r="A6496"/>
      <c r="B6496"/>
      <c r="C6496"/>
    </row>
    <row r="6497" spans="1:3" x14ac:dyDescent="0.45">
      <c r="A6497"/>
      <c r="B6497"/>
      <c r="C6497"/>
    </row>
    <row r="6498" spans="1:3" x14ac:dyDescent="0.45">
      <c r="A6498"/>
      <c r="B6498"/>
      <c r="C6498"/>
    </row>
    <row r="6499" spans="1:3" x14ac:dyDescent="0.45">
      <c r="A6499"/>
      <c r="B6499"/>
      <c r="C6499"/>
    </row>
    <row r="6500" spans="1:3" x14ac:dyDescent="0.45">
      <c r="A6500"/>
      <c r="B6500"/>
      <c r="C6500"/>
    </row>
    <row r="6501" spans="1:3" x14ac:dyDescent="0.45">
      <c r="A6501"/>
      <c r="B6501"/>
      <c r="C6501"/>
    </row>
    <row r="6502" spans="1:3" x14ac:dyDescent="0.45">
      <c r="A6502"/>
      <c r="B6502"/>
      <c r="C6502"/>
    </row>
    <row r="6503" spans="1:3" x14ac:dyDescent="0.45">
      <c r="A6503"/>
      <c r="B6503"/>
      <c r="C6503"/>
    </row>
    <row r="6504" spans="1:3" x14ac:dyDescent="0.45">
      <c r="A6504"/>
      <c r="B6504"/>
      <c r="C6504"/>
    </row>
    <row r="6505" spans="1:3" x14ac:dyDescent="0.45">
      <c r="A6505"/>
      <c r="B6505"/>
      <c r="C6505"/>
    </row>
    <row r="6506" spans="1:3" x14ac:dyDescent="0.45">
      <c r="A6506"/>
      <c r="B6506"/>
      <c r="C6506"/>
    </row>
    <row r="6507" spans="1:3" x14ac:dyDescent="0.45">
      <c r="A6507"/>
      <c r="B6507"/>
      <c r="C6507"/>
    </row>
    <row r="6508" spans="1:3" x14ac:dyDescent="0.45">
      <c r="A6508"/>
      <c r="B6508"/>
      <c r="C6508"/>
    </row>
    <row r="6509" spans="1:3" x14ac:dyDescent="0.45">
      <c r="A6509"/>
      <c r="B6509"/>
      <c r="C6509"/>
    </row>
    <row r="6510" spans="1:3" x14ac:dyDescent="0.45">
      <c r="A6510"/>
      <c r="B6510"/>
      <c r="C6510"/>
    </row>
    <row r="6511" spans="1:3" x14ac:dyDescent="0.45">
      <c r="A6511"/>
      <c r="B6511"/>
      <c r="C6511"/>
    </row>
    <row r="6512" spans="1:3" x14ac:dyDescent="0.45">
      <c r="A6512"/>
      <c r="B6512"/>
      <c r="C6512"/>
    </row>
    <row r="6513" spans="1:3" x14ac:dyDescent="0.45">
      <c r="A6513"/>
      <c r="B6513"/>
      <c r="C6513"/>
    </row>
    <row r="6514" spans="1:3" x14ac:dyDescent="0.45">
      <c r="A6514"/>
      <c r="B6514"/>
      <c r="C6514"/>
    </row>
    <row r="6515" spans="1:3" x14ac:dyDescent="0.45">
      <c r="A6515"/>
      <c r="B6515"/>
      <c r="C6515"/>
    </row>
    <row r="6516" spans="1:3" x14ac:dyDescent="0.45">
      <c r="A6516"/>
      <c r="B6516"/>
      <c r="C6516"/>
    </row>
    <row r="6517" spans="1:3" x14ac:dyDescent="0.45">
      <c r="A6517"/>
      <c r="B6517"/>
      <c r="C6517"/>
    </row>
    <row r="6518" spans="1:3" x14ac:dyDescent="0.45">
      <c r="A6518"/>
      <c r="B6518"/>
      <c r="C6518"/>
    </row>
    <row r="6519" spans="1:3" x14ac:dyDescent="0.45">
      <c r="A6519"/>
      <c r="B6519"/>
      <c r="C6519"/>
    </row>
    <row r="6520" spans="1:3" x14ac:dyDescent="0.45">
      <c r="A6520"/>
      <c r="B6520"/>
      <c r="C6520"/>
    </row>
    <row r="6521" spans="1:3" x14ac:dyDescent="0.45">
      <c r="A6521"/>
      <c r="B6521"/>
      <c r="C6521"/>
    </row>
    <row r="6522" spans="1:3" x14ac:dyDescent="0.45">
      <c r="A6522"/>
      <c r="B6522"/>
      <c r="C6522"/>
    </row>
    <row r="6523" spans="1:3" x14ac:dyDescent="0.45">
      <c r="A6523"/>
      <c r="B6523"/>
      <c r="C6523"/>
    </row>
    <row r="6524" spans="1:3" x14ac:dyDescent="0.45">
      <c r="A6524"/>
      <c r="B6524"/>
      <c r="C6524"/>
    </row>
    <row r="6525" spans="1:3" x14ac:dyDescent="0.45">
      <c r="A6525"/>
      <c r="B6525"/>
      <c r="C6525"/>
    </row>
    <row r="6526" spans="1:3" x14ac:dyDescent="0.45">
      <c r="A6526"/>
      <c r="B6526"/>
      <c r="C6526"/>
    </row>
    <row r="6527" spans="1:3" x14ac:dyDescent="0.45">
      <c r="A6527"/>
      <c r="B6527"/>
      <c r="C6527"/>
    </row>
    <row r="6528" spans="1:3" x14ac:dyDescent="0.45">
      <c r="A6528"/>
      <c r="B6528"/>
      <c r="C6528"/>
    </row>
    <row r="6529" spans="1:3" x14ac:dyDescent="0.45">
      <c r="A6529"/>
      <c r="B6529"/>
      <c r="C6529"/>
    </row>
    <row r="6530" spans="1:3" x14ac:dyDescent="0.45">
      <c r="A6530"/>
      <c r="B6530"/>
      <c r="C6530"/>
    </row>
    <row r="6531" spans="1:3" x14ac:dyDescent="0.45">
      <c r="A6531"/>
      <c r="B6531"/>
      <c r="C6531"/>
    </row>
    <row r="6532" spans="1:3" x14ac:dyDescent="0.45">
      <c r="A6532"/>
      <c r="B6532"/>
      <c r="C6532"/>
    </row>
    <row r="6533" spans="1:3" x14ac:dyDescent="0.45">
      <c r="A6533"/>
      <c r="B6533"/>
      <c r="C6533"/>
    </row>
    <row r="6534" spans="1:3" x14ac:dyDescent="0.45">
      <c r="A6534"/>
      <c r="B6534"/>
      <c r="C6534"/>
    </row>
    <row r="6535" spans="1:3" x14ac:dyDescent="0.45">
      <c r="A6535"/>
      <c r="B6535"/>
      <c r="C6535"/>
    </row>
    <row r="6536" spans="1:3" x14ac:dyDescent="0.45">
      <c r="A6536"/>
      <c r="B6536"/>
      <c r="C6536"/>
    </row>
    <row r="6537" spans="1:3" x14ac:dyDescent="0.45">
      <c r="A6537"/>
      <c r="B6537"/>
      <c r="C6537"/>
    </row>
    <row r="6538" spans="1:3" x14ac:dyDescent="0.45">
      <c r="A6538"/>
      <c r="B6538"/>
      <c r="C6538"/>
    </row>
    <row r="6539" spans="1:3" x14ac:dyDescent="0.45">
      <c r="A6539"/>
      <c r="B6539"/>
      <c r="C6539"/>
    </row>
    <row r="6540" spans="1:3" x14ac:dyDescent="0.45">
      <c r="A6540"/>
      <c r="B6540"/>
      <c r="C6540"/>
    </row>
    <row r="6541" spans="1:3" x14ac:dyDescent="0.45">
      <c r="A6541"/>
      <c r="B6541"/>
      <c r="C6541"/>
    </row>
    <row r="6542" spans="1:3" x14ac:dyDescent="0.45">
      <c r="A6542"/>
      <c r="B6542"/>
      <c r="C6542"/>
    </row>
    <row r="6543" spans="1:3" x14ac:dyDescent="0.45">
      <c r="A6543"/>
      <c r="B6543"/>
      <c r="C6543"/>
    </row>
    <row r="6544" spans="1:3" x14ac:dyDescent="0.45">
      <c r="A6544"/>
      <c r="B6544"/>
      <c r="C6544"/>
    </row>
    <row r="6545" spans="1:3" x14ac:dyDescent="0.45">
      <c r="A6545"/>
      <c r="B6545"/>
      <c r="C6545"/>
    </row>
    <row r="6546" spans="1:3" x14ac:dyDescent="0.45">
      <c r="A6546"/>
      <c r="B6546"/>
      <c r="C6546"/>
    </row>
    <row r="6547" spans="1:3" x14ac:dyDescent="0.45">
      <c r="A6547"/>
      <c r="B6547"/>
      <c r="C6547"/>
    </row>
    <row r="6548" spans="1:3" x14ac:dyDescent="0.45">
      <c r="A6548"/>
      <c r="B6548"/>
      <c r="C6548"/>
    </row>
    <row r="6549" spans="1:3" x14ac:dyDescent="0.45">
      <c r="A6549"/>
      <c r="B6549"/>
      <c r="C6549"/>
    </row>
    <row r="6550" spans="1:3" x14ac:dyDescent="0.45">
      <c r="A6550"/>
      <c r="B6550"/>
      <c r="C6550"/>
    </row>
    <row r="6551" spans="1:3" x14ac:dyDescent="0.45">
      <c r="A6551"/>
      <c r="B6551"/>
      <c r="C6551"/>
    </row>
    <row r="6552" spans="1:3" x14ac:dyDescent="0.45">
      <c r="A6552"/>
      <c r="B6552"/>
      <c r="C6552"/>
    </row>
    <row r="6553" spans="1:3" x14ac:dyDescent="0.45">
      <c r="A6553"/>
      <c r="B6553"/>
      <c r="C6553"/>
    </row>
    <row r="6554" spans="1:3" x14ac:dyDescent="0.45">
      <c r="A6554"/>
      <c r="B6554"/>
      <c r="C6554"/>
    </row>
    <row r="6555" spans="1:3" x14ac:dyDescent="0.45">
      <c r="A6555"/>
      <c r="B6555"/>
      <c r="C6555"/>
    </row>
    <row r="6556" spans="1:3" x14ac:dyDescent="0.45">
      <c r="A6556"/>
      <c r="B6556"/>
      <c r="C6556"/>
    </row>
    <row r="6557" spans="1:3" x14ac:dyDescent="0.45">
      <c r="A6557"/>
      <c r="B6557"/>
      <c r="C6557"/>
    </row>
    <row r="6558" spans="1:3" x14ac:dyDescent="0.45">
      <c r="A6558"/>
      <c r="B6558"/>
      <c r="C6558"/>
    </row>
    <row r="6559" spans="1:3" x14ac:dyDescent="0.45">
      <c r="A6559"/>
      <c r="B6559"/>
      <c r="C6559"/>
    </row>
    <row r="6560" spans="1:3" x14ac:dyDescent="0.45">
      <c r="A6560"/>
      <c r="B6560"/>
      <c r="C6560"/>
    </row>
    <row r="6561" spans="1:3" x14ac:dyDescent="0.45">
      <c r="A6561"/>
      <c r="B6561"/>
      <c r="C6561"/>
    </row>
    <row r="6562" spans="1:3" x14ac:dyDescent="0.45">
      <c r="A6562"/>
      <c r="B6562"/>
      <c r="C6562"/>
    </row>
    <row r="6563" spans="1:3" x14ac:dyDescent="0.45">
      <c r="A6563"/>
      <c r="B6563"/>
      <c r="C6563"/>
    </row>
    <row r="6564" spans="1:3" x14ac:dyDescent="0.45">
      <c r="A6564"/>
      <c r="B6564"/>
      <c r="C6564"/>
    </row>
    <row r="6565" spans="1:3" x14ac:dyDescent="0.45">
      <c r="A6565"/>
      <c r="B6565"/>
      <c r="C6565"/>
    </row>
    <row r="6566" spans="1:3" x14ac:dyDescent="0.45">
      <c r="A6566"/>
      <c r="B6566"/>
      <c r="C6566"/>
    </row>
    <row r="6567" spans="1:3" x14ac:dyDescent="0.45">
      <c r="A6567"/>
      <c r="B6567"/>
      <c r="C6567"/>
    </row>
    <row r="6568" spans="1:3" x14ac:dyDescent="0.45">
      <c r="A6568"/>
      <c r="B6568"/>
      <c r="C6568"/>
    </row>
    <row r="6569" spans="1:3" x14ac:dyDescent="0.45">
      <c r="A6569"/>
      <c r="B6569"/>
      <c r="C6569"/>
    </row>
    <row r="6570" spans="1:3" x14ac:dyDescent="0.45">
      <c r="A6570"/>
      <c r="B6570"/>
      <c r="C6570"/>
    </row>
    <row r="6571" spans="1:3" x14ac:dyDescent="0.45">
      <c r="A6571"/>
      <c r="B6571"/>
      <c r="C6571"/>
    </row>
    <row r="6572" spans="1:3" x14ac:dyDescent="0.45">
      <c r="A6572"/>
      <c r="B6572"/>
      <c r="C6572"/>
    </row>
    <row r="6573" spans="1:3" x14ac:dyDescent="0.45">
      <c r="A6573"/>
      <c r="B6573"/>
      <c r="C6573"/>
    </row>
    <row r="6574" spans="1:3" x14ac:dyDescent="0.45">
      <c r="A6574"/>
      <c r="B6574"/>
      <c r="C6574"/>
    </row>
    <row r="6575" spans="1:3" x14ac:dyDescent="0.45">
      <c r="A6575"/>
      <c r="B6575"/>
      <c r="C6575"/>
    </row>
    <row r="6576" spans="1:3" x14ac:dyDescent="0.45">
      <c r="A6576"/>
      <c r="B6576"/>
      <c r="C6576"/>
    </row>
    <row r="6577" spans="1:3" x14ac:dyDescent="0.45">
      <c r="A6577"/>
      <c r="B6577"/>
      <c r="C6577"/>
    </row>
    <row r="6578" spans="1:3" x14ac:dyDescent="0.45">
      <c r="A6578"/>
      <c r="B6578"/>
      <c r="C6578"/>
    </row>
    <row r="6579" spans="1:3" x14ac:dyDescent="0.45">
      <c r="A6579"/>
      <c r="B6579"/>
      <c r="C6579"/>
    </row>
    <row r="6580" spans="1:3" x14ac:dyDescent="0.45">
      <c r="A6580"/>
      <c r="B6580"/>
      <c r="C6580"/>
    </row>
    <row r="6581" spans="1:3" x14ac:dyDescent="0.45">
      <c r="A6581"/>
      <c r="B6581"/>
      <c r="C6581"/>
    </row>
    <row r="6582" spans="1:3" x14ac:dyDescent="0.45">
      <c r="A6582"/>
      <c r="B6582"/>
      <c r="C6582"/>
    </row>
    <row r="6583" spans="1:3" x14ac:dyDescent="0.45">
      <c r="A6583"/>
      <c r="B6583"/>
      <c r="C6583"/>
    </row>
    <row r="6584" spans="1:3" x14ac:dyDescent="0.45">
      <c r="A6584"/>
      <c r="B6584"/>
      <c r="C6584"/>
    </row>
    <row r="6585" spans="1:3" x14ac:dyDescent="0.45">
      <c r="A6585"/>
      <c r="B6585"/>
      <c r="C6585"/>
    </row>
    <row r="6586" spans="1:3" x14ac:dyDescent="0.45">
      <c r="A6586"/>
      <c r="B6586"/>
      <c r="C6586"/>
    </row>
    <row r="6587" spans="1:3" x14ac:dyDescent="0.45">
      <c r="A6587"/>
      <c r="B6587"/>
      <c r="C6587"/>
    </row>
    <row r="6588" spans="1:3" x14ac:dyDescent="0.45">
      <c r="A6588"/>
      <c r="B6588"/>
      <c r="C6588"/>
    </row>
    <row r="6589" spans="1:3" x14ac:dyDescent="0.45">
      <c r="A6589"/>
      <c r="B6589"/>
      <c r="C6589"/>
    </row>
    <row r="6590" spans="1:3" x14ac:dyDescent="0.45">
      <c r="A6590"/>
      <c r="B6590"/>
      <c r="C6590"/>
    </row>
    <row r="6591" spans="1:3" x14ac:dyDescent="0.45">
      <c r="A6591"/>
      <c r="B6591"/>
      <c r="C6591"/>
    </row>
    <row r="6592" spans="1:3" x14ac:dyDescent="0.45">
      <c r="A6592"/>
      <c r="B6592"/>
      <c r="C6592"/>
    </row>
    <row r="6593" spans="1:3" x14ac:dyDescent="0.45">
      <c r="A6593"/>
      <c r="B6593"/>
      <c r="C6593"/>
    </row>
    <row r="6594" spans="1:3" x14ac:dyDescent="0.45">
      <c r="A6594"/>
      <c r="B6594"/>
      <c r="C6594"/>
    </row>
    <row r="6595" spans="1:3" x14ac:dyDescent="0.45">
      <c r="A6595"/>
      <c r="B6595"/>
      <c r="C6595"/>
    </row>
    <row r="6596" spans="1:3" x14ac:dyDescent="0.45">
      <c r="A6596"/>
      <c r="B6596"/>
      <c r="C6596"/>
    </row>
    <row r="6597" spans="1:3" x14ac:dyDescent="0.45">
      <c r="A6597"/>
      <c r="B6597"/>
      <c r="C6597"/>
    </row>
    <row r="6598" spans="1:3" x14ac:dyDescent="0.45">
      <c r="A6598"/>
      <c r="B6598"/>
      <c r="C6598"/>
    </row>
    <row r="6599" spans="1:3" x14ac:dyDescent="0.45">
      <c r="A6599"/>
      <c r="B6599"/>
      <c r="C6599"/>
    </row>
    <row r="6600" spans="1:3" x14ac:dyDescent="0.45">
      <c r="A6600"/>
      <c r="B6600"/>
      <c r="C6600"/>
    </row>
    <row r="6601" spans="1:3" x14ac:dyDescent="0.45">
      <c r="A6601"/>
      <c r="B6601"/>
      <c r="C6601"/>
    </row>
    <row r="6602" spans="1:3" x14ac:dyDescent="0.45">
      <c r="A6602"/>
      <c r="B6602"/>
      <c r="C6602"/>
    </row>
    <row r="6603" spans="1:3" x14ac:dyDescent="0.45">
      <c r="A6603"/>
      <c r="B6603"/>
      <c r="C6603"/>
    </row>
    <row r="6604" spans="1:3" x14ac:dyDescent="0.45">
      <c r="A6604"/>
      <c r="B6604"/>
      <c r="C6604"/>
    </row>
    <row r="6605" spans="1:3" x14ac:dyDescent="0.45">
      <c r="A6605"/>
      <c r="B6605"/>
      <c r="C6605"/>
    </row>
    <row r="6606" spans="1:3" x14ac:dyDescent="0.45">
      <c r="A6606"/>
      <c r="B6606"/>
      <c r="C6606"/>
    </row>
    <row r="6607" spans="1:3" x14ac:dyDescent="0.45">
      <c r="A6607"/>
      <c r="B6607"/>
      <c r="C6607"/>
    </row>
    <row r="6608" spans="1:3" x14ac:dyDescent="0.45">
      <c r="A6608"/>
      <c r="B6608"/>
      <c r="C6608"/>
    </row>
    <row r="6609" spans="1:3" x14ac:dyDescent="0.45">
      <c r="A6609"/>
      <c r="B6609"/>
      <c r="C6609"/>
    </row>
    <row r="6610" spans="1:3" x14ac:dyDescent="0.45">
      <c r="A6610"/>
      <c r="B6610"/>
      <c r="C6610"/>
    </row>
    <row r="6611" spans="1:3" x14ac:dyDescent="0.45">
      <c r="A6611"/>
      <c r="B6611"/>
      <c r="C6611"/>
    </row>
    <row r="6612" spans="1:3" x14ac:dyDescent="0.45">
      <c r="A6612"/>
      <c r="B6612"/>
      <c r="C6612"/>
    </row>
    <row r="6613" spans="1:3" x14ac:dyDescent="0.45">
      <c r="A6613"/>
      <c r="B6613"/>
      <c r="C6613"/>
    </row>
    <row r="6614" spans="1:3" x14ac:dyDescent="0.45">
      <c r="A6614"/>
      <c r="B6614"/>
      <c r="C6614"/>
    </row>
    <row r="6615" spans="1:3" x14ac:dyDescent="0.45">
      <c r="A6615"/>
      <c r="B6615"/>
      <c r="C6615"/>
    </row>
    <row r="6616" spans="1:3" x14ac:dyDescent="0.45">
      <c r="A6616"/>
      <c r="B6616"/>
      <c r="C6616"/>
    </row>
    <row r="6617" spans="1:3" x14ac:dyDescent="0.45">
      <c r="A6617"/>
      <c r="B6617"/>
      <c r="C6617"/>
    </row>
    <row r="6618" spans="1:3" x14ac:dyDescent="0.45">
      <c r="A6618"/>
      <c r="B6618"/>
      <c r="C6618"/>
    </row>
    <row r="6619" spans="1:3" x14ac:dyDescent="0.45">
      <c r="A6619"/>
      <c r="B6619"/>
      <c r="C6619"/>
    </row>
    <row r="6620" spans="1:3" x14ac:dyDescent="0.45">
      <c r="A6620"/>
      <c r="B6620"/>
      <c r="C6620"/>
    </row>
    <row r="6621" spans="1:3" x14ac:dyDescent="0.45">
      <c r="A6621"/>
      <c r="B6621"/>
      <c r="C6621"/>
    </row>
    <row r="6622" spans="1:3" x14ac:dyDescent="0.45">
      <c r="A6622"/>
      <c r="B6622"/>
      <c r="C6622"/>
    </row>
    <row r="6623" spans="1:3" x14ac:dyDescent="0.45">
      <c r="A6623"/>
      <c r="B6623"/>
      <c r="C6623"/>
    </row>
    <row r="6624" spans="1:3" x14ac:dyDescent="0.45">
      <c r="A6624"/>
      <c r="B6624"/>
      <c r="C6624"/>
    </row>
    <row r="6625" spans="1:3" x14ac:dyDescent="0.45">
      <c r="A6625"/>
      <c r="B6625"/>
      <c r="C6625"/>
    </row>
    <row r="6626" spans="1:3" x14ac:dyDescent="0.45">
      <c r="A6626"/>
      <c r="B6626"/>
      <c r="C6626"/>
    </row>
    <row r="6627" spans="1:3" x14ac:dyDescent="0.45">
      <c r="A6627"/>
      <c r="B6627"/>
      <c r="C6627"/>
    </row>
    <row r="6628" spans="1:3" x14ac:dyDescent="0.45">
      <c r="A6628"/>
      <c r="B6628"/>
      <c r="C6628"/>
    </row>
    <row r="6629" spans="1:3" x14ac:dyDescent="0.45">
      <c r="A6629"/>
      <c r="B6629"/>
      <c r="C6629"/>
    </row>
    <row r="6630" spans="1:3" x14ac:dyDescent="0.45">
      <c r="A6630"/>
      <c r="B6630"/>
      <c r="C6630"/>
    </row>
    <row r="6631" spans="1:3" x14ac:dyDescent="0.45">
      <c r="A6631"/>
      <c r="B6631"/>
      <c r="C6631"/>
    </row>
    <row r="6632" spans="1:3" x14ac:dyDescent="0.45">
      <c r="A6632"/>
      <c r="B6632"/>
      <c r="C6632"/>
    </row>
    <row r="6633" spans="1:3" x14ac:dyDescent="0.45">
      <c r="A6633"/>
      <c r="B6633"/>
      <c r="C6633"/>
    </row>
    <row r="6634" spans="1:3" x14ac:dyDescent="0.45">
      <c r="A6634"/>
      <c r="B6634"/>
      <c r="C6634"/>
    </row>
    <row r="6635" spans="1:3" x14ac:dyDescent="0.45">
      <c r="A6635"/>
      <c r="B6635"/>
      <c r="C6635"/>
    </row>
    <row r="6636" spans="1:3" x14ac:dyDescent="0.45">
      <c r="A6636"/>
      <c r="B6636"/>
      <c r="C6636"/>
    </row>
    <row r="6637" spans="1:3" x14ac:dyDescent="0.45">
      <c r="A6637"/>
      <c r="B6637"/>
      <c r="C6637"/>
    </row>
    <row r="6638" spans="1:3" x14ac:dyDescent="0.45">
      <c r="A6638"/>
      <c r="B6638"/>
      <c r="C6638"/>
    </row>
    <row r="6639" spans="1:3" x14ac:dyDescent="0.45">
      <c r="A6639"/>
      <c r="B6639"/>
      <c r="C6639"/>
    </row>
    <row r="6640" spans="1:3" x14ac:dyDescent="0.45">
      <c r="A6640"/>
      <c r="B6640"/>
      <c r="C6640"/>
    </row>
    <row r="6641" spans="1:3" x14ac:dyDescent="0.45">
      <c r="A6641"/>
      <c r="B6641"/>
      <c r="C6641"/>
    </row>
    <row r="6642" spans="1:3" x14ac:dyDescent="0.45">
      <c r="A6642"/>
      <c r="B6642"/>
      <c r="C6642"/>
    </row>
    <row r="6643" spans="1:3" x14ac:dyDescent="0.45">
      <c r="A6643"/>
      <c r="B6643"/>
      <c r="C6643"/>
    </row>
    <row r="6644" spans="1:3" x14ac:dyDescent="0.45">
      <c r="A6644"/>
      <c r="B6644"/>
      <c r="C6644"/>
    </row>
    <row r="6645" spans="1:3" x14ac:dyDescent="0.45">
      <c r="A6645"/>
      <c r="B6645"/>
      <c r="C6645"/>
    </row>
    <row r="6646" spans="1:3" x14ac:dyDescent="0.45">
      <c r="A6646"/>
      <c r="B6646"/>
      <c r="C6646"/>
    </row>
    <row r="6647" spans="1:3" x14ac:dyDescent="0.45">
      <c r="A6647"/>
      <c r="B6647"/>
      <c r="C6647"/>
    </row>
    <row r="6648" spans="1:3" x14ac:dyDescent="0.45">
      <c r="A6648"/>
      <c r="B6648"/>
      <c r="C6648"/>
    </row>
    <row r="6649" spans="1:3" x14ac:dyDescent="0.45">
      <c r="A6649"/>
      <c r="B6649"/>
      <c r="C6649"/>
    </row>
    <row r="6650" spans="1:3" x14ac:dyDescent="0.45">
      <c r="A6650"/>
      <c r="B6650"/>
      <c r="C6650"/>
    </row>
    <row r="6651" spans="1:3" x14ac:dyDescent="0.45">
      <c r="A6651"/>
      <c r="B6651"/>
      <c r="C6651"/>
    </row>
    <row r="6652" spans="1:3" x14ac:dyDescent="0.45">
      <c r="A6652"/>
      <c r="B6652"/>
      <c r="C6652"/>
    </row>
    <row r="6653" spans="1:3" x14ac:dyDescent="0.45">
      <c r="A6653"/>
      <c r="B6653"/>
      <c r="C6653"/>
    </row>
    <row r="6654" spans="1:3" x14ac:dyDescent="0.45">
      <c r="A6654"/>
      <c r="B6654"/>
      <c r="C6654"/>
    </row>
    <row r="6655" spans="1:3" x14ac:dyDescent="0.45">
      <c r="A6655"/>
      <c r="B6655"/>
      <c r="C6655"/>
    </row>
    <row r="6656" spans="1:3" x14ac:dyDescent="0.45">
      <c r="A6656"/>
      <c r="B6656"/>
      <c r="C6656"/>
    </row>
    <row r="6657" spans="1:3" x14ac:dyDescent="0.45">
      <c r="A6657"/>
      <c r="B6657"/>
      <c r="C6657"/>
    </row>
    <row r="6658" spans="1:3" x14ac:dyDescent="0.45">
      <c r="A6658"/>
      <c r="B6658"/>
      <c r="C6658"/>
    </row>
    <row r="6659" spans="1:3" x14ac:dyDescent="0.45">
      <c r="A6659"/>
      <c r="B6659"/>
      <c r="C6659"/>
    </row>
    <row r="6660" spans="1:3" x14ac:dyDescent="0.45">
      <c r="A6660"/>
      <c r="B6660"/>
      <c r="C6660"/>
    </row>
    <row r="6661" spans="1:3" x14ac:dyDescent="0.45">
      <c r="A6661"/>
      <c r="B6661"/>
      <c r="C6661"/>
    </row>
    <row r="6662" spans="1:3" x14ac:dyDescent="0.45">
      <c r="A6662"/>
      <c r="B6662"/>
      <c r="C6662"/>
    </row>
    <row r="6663" spans="1:3" x14ac:dyDescent="0.45">
      <c r="A6663"/>
      <c r="B6663"/>
      <c r="C6663"/>
    </row>
    <row r="6664" spans="1:3" x14ac:dyDescent="0.45">
      <c r="A6664"/>
      <c r="B6664"/>
      <c r="C6664"/>
    </row>
    <row r="6665" spans="1:3" x14ac:dyDescent="0.45">
      <c r="A6665"/>
      <c r="B6665"/>
      <c r="C6665"/>
    </row>
    <row r="6666" spans="1:3" x14ac:dyDescent="0.45">
      <c r="A6666"/>
      <c r="B6666"/>
      <c r="C6666"/>
    </row>
    <row r="6667" spans="1:3" x14ac:dyDescent="0.45">
      <c r="A6667"/>
      <c r="B6667"/>
      <c r="C6667"/>
    </row>
    <row r="6668" spans="1:3" x14ac:dyDescent="0.45">
      <c r="A6668"/>
      <c r="B6668"/>
      <c r="C6668"/>
    </row>
    <row r="6669" spans="1:3" x14ac:dyDescent="0.45">
      <c r="A6669"/>
      <c r="B6669"/>
      <c r="C6669"/>
    </row>
    <row r="6670" spans="1:3" x14ac:dyDescent="0.45">
      <c r="A6670"/>
      <c r="B6670"/>
      <c r="C6670"/>
    </row>
    <row r="6671" spans="1:3" x14ac:dyDescent="0.45">
      <c r="A6671"/>
      <c r="B6671"/>
      <c r="C6671"/>
    </row>
    <row r="6672" spans="1:3" x14ac:dyDescent="0.45">
      <c r="A6672"/>
      <c r="B6672"/>
      <c r="C6672"/>
    </row>
    <row r="6673" spans="1:3" x14ac:dyDescent="0.45">
      <c r="A6673"/>
      <c r="B6673"/>
      <c r="C6673"/>
    </row>
    <row r="6674" spans="1:3" x14ac:dyDescent="0.45">
      <c r="A6674"/>
      <c r="B6674"/>
      <c r="C6674"/>
    </row>
    <row r="6675" spans="1:3" x14ac:dyDescent="0.45">
      <c r="A6675"/>
      <c r="B6675"/>
      <c r="C6675"/>
    </row>
    <row r="6676" spans="1:3" x14ac:dyDescent="0.45">
      <c r="A6676"/>
      <c r="B6676"/>
      <c r="C6676"/>
    </row>
    <row r="6677" spans="1:3" x14ac:dyDescent="0.45">
      <c r="A6677"/>
      <c r="B6677"/>
      <c r="C6677"/>
    </row>
    <row r="6678" spans="1:3" x14ac:dyDescent="0.45">
      <c r="A6678"/>
      <c r="B6678"/>
      <c r="C6678"/>
    </row>
    <row r="6679" spans="1:3" x14ac:dyDescent="0.45">
      <c r="A6679"/>
      <c r="B6679"/>
      <c r="C6679"/>
    </row>
    <row r="6680" spans="1:3" x14ac:dyDescent="0.45">
      <c r="A6680"/>
      <c r="B6680"/>
      <c r="C6680"/>
    </row>
    <row r="6681" spans="1:3" x14ac:dyDescent="0.45">
      <c r="A6681"/>
      <c r="B6681"/>
      <c r="C6681"/>
    </row>
    <row r="6682" spans="1:3" x14ac:dyDescent="0.45">
      <c r="A6682"/>
      <c r="B6682"/>
      <c r="C6682"/>
    </row>
    <row r="6683" spans="1:3" x14ac:dyDescent="0.45">
      <c r="A6683"/>
      <c r="B6683"/>
      <c r="C6683"/>
    </row>
    <row r="6684" spans="1:3" x14ac:dyDescent="0.45">
      <c r="A6684"/>
      <c r="B6684"/>
      <c r="C6684"/>
    </row>
    <row r="6685" spans="1:3" x14ac:dyDescent="0.45">
      <c r="A6685"/>
      <c r="B6685"/>
      <c r="C6685"/>
    </row>
    <row r="6686" spans="1:3" x14ac:dyDescent="0.45">
      <c r="A6686"/>
      <c r="B6686"/>
      <c r="C6686"/>
    </row>
    <row r="6687" spans="1:3" x14ac:dyDescent="0.45">
      <c r="A6687"/>
      <c r="B6687"/>
      <c r="C6687"/>
    </row>
    <row r="6688" spans="1:3" x14ac:dyDescent="0.45">
      <c r="A6688"/>
      <c r="B6688"/>
      <c r="C6688"/>
    </row>
    <row r="6689" spans="1:3" x14ac:dyDescent="0.45">
      <c r="A6689"/>
      <c r="B6689"/>
      <c r="C6689"/>
    </row>
    <row r="6690" spans="1:3" x14ac:dyDescent="0.45">
      <c r="A6690"/>
      <c r="B6690"/>
      <c r="C6690"/>
    </row>
    <row r="6691" spans="1:3" x14ac:dyDescent="0.45">
      <c r="A6691"/>
      <c r="B6691"/>
      <c r="C6691"/>
    </row>
    <row r="6692" spans="1:3" x14ac:dyDescent="0.45">
      <c r="A6692"/>
      <c r="B6692"/>
      <c r="C6692"/>
    </row>
    <row r="6693" spans="1:3" x14ac:dyDescent="0.45">
      <c r="A6693"/>
      <c r="B6693"/>
      <c r="C6693"/>
    </row>
    <row r="6694" spans="1:3" x14ac:dyDescent="0.45">
      <c r="A6694"/>
      <c r="B6694"/>
      <c r="C6694"/>
    </row>
    <row r="6695" spans="1:3" x14ac:dyDescent="0.45">
      <c r="A6695"/>
      <c r="B6695"/>
      <c r="C6695"/>
    </row>
    <row r="6696" spans="1:3" x14ac:dyDescent="0.45">
      <c r="A6696"/>
      <c r="B6696"/>
      <c r="C6696"/>
    </row>
    <row r="6697" spans="1:3" x14ac:dyDescent="0.45">
      <c r="A6697"/>
      <c r="B6697"/>
      <c r="C6697"/>
    </row>
    <row r="6698" spans="1:3" x14ac:dyDescent="0.45">
      <c r="A6698"/>
      <c r="B6698"/>
      <c r="C6698"/>
    </row>
    <row r="6699" spans="1:3" x14ac:dyDescent="0.45">
      <c r="A6699"/>
      <c r="B6699"/>
      <c r="C6699"/>
    </row>
    <row r="6700" spans="1:3" x14ac:dyDescent="0.45">
      <c r="A6700"/>
      <c r="B6700"/>
      <c r="C6700"/>
    </row>
    <row r="6701" spans="1:3" x14ac:dyDescent="0.45">
      <c r="A6701"/>
      <c r="B6701"/>
      <c r="C6701"/>
    </row>
    <row r="6702" spans="1:3" x14ac:dyDescent="0.45">
      <c r="A6702"/>
      <c r="B6702"/>
      <c r="C6702"/>
    </row>
    <row r="6703" spans="1:3" x14ac:dyDescent="0.45">
      <c r="A6703"/>
      <c r="B6703"/>
      <c r="C6703"/>
    </row>
    <row r="6704" spans="1:3" x14ac:dyDescent="0.45">
      <c r="A6704"/>
      <c r="B6704"/>
      <c r="C6704"/>
    </row>
    <row r="6705" spans="1:3" x14ac:dyDescent="0.45">
      <c r="A6705"/>
      <c r="B6705"/>
      <c r="C6705"/>
    </row>
    <row r="6706" spans="1:3" x14ac:dyDescent="0.45">
      <c r="A6706"/>
      <c r="B6706"/>
      <c r="C6706"/>
    </row>
    <row r="6707" spans="1:3" x14ac:dyDescent="0.45">
      <c r="A6707"/>
      <c r="B6707"/>
      <c r="C6707"/>
    </row>
    <row r="6708" spans="1:3" x14ac:dyDescent="0.45">
      <c r="A6708"/>
      <c r="B6708"/>
      <c r="C6708"/>
    </row>
    <row r="6709" spans="1:3" x14ac:dyDescent="0.45">
      <c r="A6709"/>
      <c r="B6709"/>
      <c r="C6709"/>
    </row>
    <row r="6710" spans="1:3" x14ac:dyDescent="0.45">
      <c r="A6710"/>
      <c r="B6710"/>
      <c r="C6710"/>
    </row>
    <row r="6711" spans="1:3" x14ac:dyDescent="0.45">
      <c r="A6711"/>
      <c r="B6711"/>
      <c r="C6711"/>
    </row>
    <row r="6712" spans="1:3" x14ac:dyDescent="0.45">
      <c r="A6712"/>
      <c r="B6712"/>
      <c r="C6712"/>
    </row>
    <row r="6713" spans="1:3" x14ac:dyDescent="0.45">
      <c r="A6713"/>
      <c r="B6713"/>
      <c r="C6713"/>
    </row>
    <row r="6714" spans="1:3" x14ac:dyDescent="0.45">
      <c r="A6714"/>
      <c r="B6714"/>
      <c r="C6714"/>
    </row>
    <row r="6715" spans="1:3" x14ac:dyDescent="0.45">
      <c r="A6715"/>
      <c r="B6715"/>
      <c r="C6715"/>
    </row>
    <row r="6716" spans="1:3" x14ac:dyDescent="0.45">
      <c r="A6716"/>
      <c r="B6716"/>
      <c r="C6716"/>
    </row>
    <row r="6717" spans="1:3" x14ac:dyDescent="0.45">
      <c r="A6717"/>
      <c r="B6717"/>
      <c r="C6717"/>
    </row>
    <row r="6718" spans="1:3" x14ac:dyDescent="0.45">
      <c r="A6718"/>
      <c r="B6718"/>
      <c r="C6718"/>
    </row>
    <row r="6719" spans="1:3" x14ac:dyDescent="0.45">
      <c r="A6719"/>
      <c r="B6719"/>
      <c r="C6719"/>
    </row>
    <row r="6720" spans="1:3" x14ac:dyDescent="0.45">
      <c r="A6720"/>
      <c r="B6720"/>
      <c r="C6720"/>
    </row>
    <row r="6721" spans="1:3" x14ac:dyDescent="0.45">
      <c r="A6721"/>
      <c r="B6721"/>
      <c r="C6721"/>
    </row>
    <row r="6722" spans="1:3" x14ac:dyDescent="0.45">
      <c r="A6722"/>
      <c r="B6722"/>
      <c r="C6722"/>
    </row>
    <row r="6723" spans="1:3" x14ac:dyDescent="0.45">
      <c r="A6723"/>
      <c r="B6723"/>
      <c r="C6723"/>
    </row>
    <row r="6724" spans="1:3" x14ac:dyDescent="0.45">
      <c r="A6724"/>
      <c r="B6724"/>
      <c r="C6724"/>
    </row>
    <row r="6725" spans="1:3" x14ac:dyDescent="0.45">
      <c r="A6725"/>
      <c r="B6725"/>
      <c r="C6725"/>
    </row>
    <row r="6726" spans="1:3" x14ac:dyDescent="0.45">
      <c r="A6726"/>
      <c r="B6726"/>
      <c r="C6726"/>
    </row>
    <row r="6727" spans="1:3" x14ac:dyDescent="0.45">
      <c r="A6727"/>
      <c r="B6727"/>
      <c r="C6727"/>
    </row>
    <row r="6728" spans="1:3" x14ac:dyDescent="0.45">
      <c r="A6728"/>
      <c r="B6728"/>
      <c r="C6728"/>
    </row>
    <row r="6729" spans="1:3" x14ac:dyDescent="0.45">
      <c r="A6729"/>
      <c r="B6729"/>
      <c r="C6729"/>
    </row>
    <row r="6730" spans="1:3" x14ac:dyDescent="0.45">
      <c r="A6730"/>
      <c r="B6730"/>
      <c r="C6730"/>
    </row>
    <row r="6731" spans="1:3" x14ac:dyDescent="0.45">
      <c r="A6731"/>
      <c r="B6731"/>
      <c r="C6731"/>
    </row>
    <row r="6732" spans="1:3" x14ac:dyDescent="0.45">
      <c r="A6732"/>
      <c r="B6732"/>
      <c r="C6732"/>
    </row>
    <row r="6733" spans="1:3" x14ac:dyDescent="0.45">
      <c r="A6733"/>
      <c r="B6733"/>
      <c r="C6733"/>
    </row>
    <row r="6734" spans="1:3" x14ac:dyDescent="0.45">
      <c r="A6734"/>
      <c r="B6734"/>
      <c r="C6734"/>
    </row>
    <row r="6735" spans="1:3" x14ac:dyDescent="0.45">
      <c r="A6735"/>
      <c r="B6735"/>
      <c r="C6735"/>
    </row>
    <row r="6736" spans="1:3" x14ac:dyDescent="0.45">
      <c r="A6736"/>
      <c r="B6736"/>
      <c r="C6736"/>
    </row>
    <row r="6737" spans="1:3" x14ac:dyDescent="0.45">
      <c r="A6737"/>
      <c r="B6737"/>
      <c r="C6737"/>
    </row>
    <row r="6738" spans="1:3" x14ac:dyDescent="0.45">
      <c r="A6738"/>
      <c r="B6738"/>
      <c r="C6738"/>
    </row>
    <row r="6739" spans="1:3" x14ac:dyDescent="0.45">
      <c r="A6739"/>
      <c r="B6739"/>
      <c r="C6739"/>
    </row>
    <row r="6740" spans="1:3" x14ac:dyDescent="0.45">
      <c r="A6740"/>
      <c r="B6740"/>
      <c r="C6740"/>
    </row>
    <row r="6741" spans="1:3" x14ac:dyDescent="0.45">
      <c r="A6741"/>
      <c r="B6741"/>
      <c r="C6741"/>
    </row>
    <row r="6742" spans="1:3" x14ac:dyDescent="0.45">
      <c r="A6742"/>
      <c r="B6742"/>
      <c r="C6742"/>
    </row>
    <row r="6743" spans="1:3" x14ac:dyDescent="0.45">
      <c r="A6743"/>
      <c r="B6743"/>
      <c r="C6743"/>
    </row>
    <row r="6744" spans="1:3" x14ac:dyDescent="0.45">
      <c r="A6744"/>
      <c r="B6744"/>
      <c r="C6744"/>
    </row>
    <row r="6745" spans="1:3" x14ac:dyDescent="0.45">
      <c r="A6745"/>
      <c r="B6745"/>
      <c r="C6745"/>
    </row>
    <row r="6746" spans="1:3" x14ac:dyDescent="0.45">
      <c r="A6746"/>
      <c r="B6746"/>
      <c r="C6746"/>
    </row>
    <row r="6747" spans="1:3" x14ac:dyDescent="0.45">
      <c r="A6747"/>
      <c r="B6747"/>
      <c r="C6747"/>
    </row>
    <row r="6748" spans="1:3" x14ac:dyDescent="0.45">
      <c r="A6748"/>
      <c r="B6748"/>
      <c r="C6748"/>
    </row>
    <row r="6749" spans="1:3" x14ac:dyDescent="0.45">
      <c r="A6749"/>
      <c r="B6749"/>
      <c r="C6749"/>
    </row>
    <row r="6750" spans="1:3" x14ac:dyDescent="0.45">
      <c r="A6750"/>
      <c r="B6750"/>
      <c r="C6750"/>
    </row>
    <row r="6751" spans="1:3" x14ac:dyDescent="0.45">
      <c r="A6751"/>
      <c r="B6751"/>
      <c r="C6751"/>
    </row>
    <row r="6752" spans="1:3" x14ac:dyDescent="0.45">
      <c r="A6752"/>
      <c r="B6752"/>
      <c r="C6752"/>
    </row>
    <row r="6753" spans="1:3" x14ac:dyDescent="0.45">
      <c r="A6753"/>
      <c r="B6753"/>
      <c r="C6753"/>
    </row>
    <row r="6754" spans="1:3" x14ac:dyDescent="0.45">
      <c r="A6754"/>
      <c r="B6754"/>
      <c r="C6754"/>
    </row>
    <row r="6755" spans="1:3" x14ac:dyDescent="0.45">
      <c r="A6755"/>
      <c r="B6755"/>
      <c r="C6755"/>
    </row>
    <row r="6756" spans="1:3" x14ac:dyDescent="0.45">
      <c r="A6756"/>
      <c r="B6756"/>
      <c r="C6756"/>
    </row>
    <row r="6757" spans="1:3" x14ac:dyDescent="0.45">
      <c r="A6757"/>
      <c r="B6757"/>
      <c r="C6757"/>
    </row>
    <row r="6758" spans="1:3" x14ac:dyDescent="0.45">
      <c r="A6758"/>
      <c r="B6758"/>
      <c r="C6758"/>
    </row>
    <row r="6759" spans="1:3" x14ac:dyDescent="0.45">
      <c r="A6759"/>
      <c r="B6759"/>
      <c r="C6759"/>
    </row>
    <row r="6760" spans="1:3" x14ac:dyDescent="0.45">
      <c r="A6760"/>
      <c r="B6760"/>
      <c r="C6760"/>
    </row>
    <row r="6761" spans="1:3" x14ac:dyDescent="0.45">
      <c r="A6761"/>
      <c r="B6761"/>
      <c r="C6761"/>
    </row>
    <row r="6762" spans="1:3" x14ac:dyDescent="0.45">
      <c r="A6762"/>
      <c r="B6762"/>
      <c r="C6762"/>
    </row>
    <row r="6763" spans="1:3" x14ac:dyDescent="0.45">
      <c r="A6763"/>
      <c r="B6763"/>
      <c r="C6763"/>
    </row>
    <row r="6764" spans="1:3" x14ac:dyDescent="0.45">
      <c r="A6764"/>
      <c r="B6764"/>
      <c r="C6764"/>
    </row>
    <row r="6765" spans="1:3" x14ac:dyDescent="0.45">
      <c r="A6765"/>
      <c r="B6765"/>
      <c r="C6765"/>
    </row>
    <row r="6766" spans="1:3" x14ac:dyDescent="0.45">
      <c r="A6766"/>
      <c r="B6766"/>
      <c r="C6766"/>
    </row>
    <row r="6767" spans="1:3" x14ac:dyDescent="0.45">
      <c r="A6767"/>
      <c r="B6767"/>
      <c r="C6767"/>
    </row>
    <row r="6768" spans="1:3" x14ac:dyDescent="0.45">
      <c r="A6768"/>
      <c r="B6768"/>
      <c r="C6768"/>
    </row>
    <row r="6769" spans="1:3" x14ac:dyDescent="0.45">
      <c r="A6769"/>
      <c r="B6769"/>
      <c r="C6769"/>
    </row>
    <row r="6770" spans="1:3" x14ac:dyDescent="0.45">
      <c r="A6770"/>
      <c r="B6770"/>
      <c r="C6770"/>
    </row>
    <row r="6771" spans="1:3" x14ac:dyDescent="0.45">
      <c r="A6771"/>
      <c r="B6771"/>
      <c r="C6771"/>
    </row>
    <row r="6772" spans="1:3" x14ac:dyDescent="0.45">
      <c r="A6772"/>
      <c r="B6772"/>
      <c r="C6772"/>
    </row>
    <row r="6773" spans="1:3" x14ac:dyDescent="0.45">
      <c r="A6773"/>
      <c r="B6773"/>
      <c r="C6773"/>
    </row>
    <row r="6774" spans="1:3" x14ac:dyDescent="0.45">
      <c r="A6774"/>
      <c r="B6774"/>
      <c r="C6774"/>
    </row>
    <row r="6775" spans="1:3" x14ac:dyDescent="0.45">
      <c r="A6775"/>
      <c r="B6775"/>
      <c r="C6775"/>
    </row>
    <row r="6776" spans="1:3" x14ac:dyDescent="0.45">
      <c r="A6776"/>
      <c r="B6776"/>
      <c r="C6776"/>
    </row>
    <row r="6777" spans="1:3" x14ac:dyDescent="0.45">
      <c r="A6777"/>
      <c r="B6777"/>
      <c r="C6777"/>
    </row>
    <row r="6778" spans="1:3" x14ac:dyDescent="0.45">
      <c r="A6778"/>
      <c r="B6778"/>
      <c r="C6778"/>
    </row>
    <row r="6779" spans="1:3" x14ac:dyDescent="0.45">
      <c r="A6779"/>
      <c r="B6779"/>
      <c r="C6779"/>
    </row>
    <row r="6780" spans="1:3" x14ac:dyDescent="0.45">
      <c r="A6780"/>
      <c r="B6780"/>
      <c r="C6780"/>
    </row>
    <row r="6781" spans="1:3" x14ac:dyDescent="0.45">
      <c r="A6781"/>
      <c r="B6781"/>
      <c r="C6781"/>
    </row>
    <row r="6782" spans="1:3" x14ac:dyDescent="0.45">
      <c r="A6782"/>
      <c r="B6782"/>
      <c r="C6782"/>
    </row>
    <row r="6783" spans="1:3" x14ac:dyDescent="0.45">
      <c r="A6783"/>
      <c r="B6783"/>
      <c r="C6783"/>
    </row>
    <row r="6784" spans="1:3" x14ac:dyDescent="0.45">
      <c r="A6784"/>
      <c r="B6784"/>
      <c r="C6784"/>
    </row>
    <row r="6785" spans="1:3" x14ac:dyDescent="0.45">
      <c r="A6785"/>
      <c r="B6785"/>
      <c r="C6785"/>
    </row>
    <row r="6786" spans="1:3" x14ac:dyDescent="0.45">
      <c r="A6786"/>
      <c r="B6786"/>
      <c r="C6786"/>
    </row>
    <row r="6787" spans="1:3" x14ac:dyDescent="0.45">
      <c r="A6787"/>
      <c r="B6787"/>
      <c r="C6787"/>
    </row>
    <row r="6788" spans="1:3" x14ac:dyDescent="0.45">
      <c r="A6788"/>
      <c r="B6788"/>
      <c r="C6788"/>
    </row>
    <row r="6789" spans="1:3" x14ac:dyDescent="0.45">
      <c r="A6789"/>
      <c r="B6789"/>
      <c r="C6789"/>
    </row>
    <row r="6790" spans="1:3" x14ac:dyDescent="0.45">
      <c r="A6790"/>
      <c r="B6790"/>
      <c r="C6790"/>
    </row>
    <row r="6791" spans="1:3" x14ac:dyDescent="0.45">
      <c r="A6791"/>
      <c r="B6791"/>
      <c r="C6791"/>
    </row>
    <row r="6792" spans="1:3" x14ac:dyDescent="0.45">
      <c r="A6792"/>
      <c r="B6792"/>
      <c r="C6792"/>
    </row>
    <row r="6793" spans="1:3" x14ac:dyDescent="0.45">
      <c r="A6793"/>
      <c r="B6793"/>
      <c r="C6793"/>
    </row>
    <row r="6794" spans="1:3" x14ac:dyDescent="0.45">
      <c r="A6794"/>
      <c r="B6794"/>
      <c r="C6794"/>
    </row>
    <row r="6795" spans="1:3" x14ac:dyDescent="0.45">
      <c r="A6795"/>
      <c r="B6795"/>
      <c r="C6795"/>
    </row>
    <row r="6796" spans="1:3" x14ac:dyDescent="0.45">
      <c r="A6796"/>
      <c r="B6796"/>
      <c r="C6796"/>
    </row>
    <row r="6797" spans="1:3" x14ac:dyDescent="0.45">
      <c r="A6797"/>
      <c r="B6797"/>
      <c r="C6797"/>
    </row>
    <row r="6798" spans="1:3" x14ac:dyDescent="0.45">
      <c r="A6798"/>
      <c r="B6798"/>
      <c r="C6798"/>
    </row>
    <row r="6799" spans="1:3" x14ac:dyDescent="0.45">
      <c r="A6799"/>
      <c r="B6799"/>
      <c r="C6799"/>
    </row>
    <row r="6800" spans="1:3" x14ac:dyDescent="0.45">
      <c r="A6800"/>
      <c r="B6800"/>
      <c r="C6800"/>
    </row>
    <row r="6801" spans="1:3" x14ac:dyDescent="0.45">
      <c r="A6801"/>
      <c r="B6801"/>
      <c r="C6801"/>
    </row>
    <row r="6802" spans="1:3" x14ac:dyDescent="0.45">
      <c r="A6802"/>
      <c r="B6802"/>
      <c r="C6802"/>
    </row>
    <row r="6803" spans="1:3" x14ac:dyDescent="0.45">
      <c r="A6803"/>
      <c r="B6803"/>
      <c r="C6803"/>
    </row>
    <row r="6804" spans="1:3" x14ac:dyDescent="0.45">
      <c r="A6804"/>
      <c r="B6804"/>
      <c r="C6804"/>
    </row>
    <row r="6805" spans="1:3" x14ac:dyDescent="0.45">
      <c r="A6805"/>
      <c r="B6805"/>
      <c r="C6805"/>
    </row>
    <row r="6806" spans="1:3" x14ac:dyDescent="0.45">
      <c r="A6806"/>
      <c r="B6806"/>
      <c r="C6806"/>
    </row>
    <row r="6807" spans="1:3" x14ac:dyDescent="0.45">
      <c r="A6807"/>
      <c r="B6807"/>
      <c r="C6807"/>
    </row>
    <row r="6808" spans="1:3" x14ac:dyDescent="0.45">
      <c r="A6808"/>
      <c r="B6808"/>
      <c r="C6808"/>
    </row>
    <row r="6809" spans="1:3" x14ac:dyDescent="0.45">
      <c r="A6809"/>
      <c r="B6809"/>
      <c r="C6809"/>
    </row>
    <row r="6810" spans="1:3" x14ac:dyDescent="0.45">
      <c r="A6810"/>
      <c r="B6810"/>
      <c r="C6810"/>
    </row>
    <row r="6811" spans="1:3" x14ac:dyDescent="0.45">
      <c r="A6811"/>
      <c r="B6811"/>
      <c r="C6811"/>
    </row>
    <row r="6812" spans="1:3" x14ac:dyDescent="0.45">
      <c r="A6812"/>
      <c r="B6812"/>
      <c r="C6812"/>
    </row>
    <row r="6813" spans="1:3" x14ac:dyDescent="0.45">
      <c r="A6813"/>
      <c r="B6813"/>
      <c r="C6813"/>
    </row>
    <row r="6814" spans="1:3" x14ac:dyDescent="0.45">
      <c r="A6814"/>
      <c r="B6814"/>
      <c r="C6814"/>
    </row>
    <row r="6815" spans="1:3" x14ac:dyDescent="0.45">
      <c r="A6815"/>
      <c r="B6815"/>
      <c r="C6815"/>
    </row>
    <row r="6816" spans="1:3" x14ac:dyDescent="0.45">
      <c r="A6816"/>
      <c r="B6816"/>
      <c r="C6816"/>
    </row>
    <row r="6817" spans="1:3" x14ac:dyDescent="0.45">
      <c r="A6817"/>
      <c r="B6817"/>
      <c r="C6817"/>
    </row>
    <row r="6818" spans="1:3" x14ac:dyDescent="0.45">
      <c r="A6818"/>
      <c r="B6818"/>
      <c r="C6818"/>
    </row>
    <row r="6819" spans="1:3" x14ac:dyDescent="0.45">
      <c r="A6819"/>
      <c r="B6819"/>
      <c r="C6819"/>
    </row>
    <row r="6820" spans="1:3" x14ac:dyDescent="0.45">
      <c r="A6820"/>
      <c r="B6820"/>
      <c r="C6820"/>
    </row>
    <row r="6821" spans="1:3" x14ac:dyDescent="0.45">
      <c r="A6821"/>
      <c r="B6821"/>
      <c r="C6821"/>
    </row>
    <row r="6822" spans="1:3" x14ac:dyDescent="0.45">
      <c r="A6822"/>
      <c r="B6822"/>
      <c r="C6822"/>
    </row>
    <row r="6823" spans="1:3" x14ac:dyDescent="0.45">
      <c r="A6823"/>
      <c r="B6823"/>
      <c r="C6823"/>
    </row>
    <row r="6824" spans="1:3" x14ac:dyDescent="0.45">
      <c r="A6824"/>
      <c r="B6824"/>
      <c r="C6824"/>
    </row>
    <row r="6825" spans="1:3" x14ac:dyDescent="0.45">
      <c r="A6825"/>
      <c r="B6825"/>
      <c r="C6825"/>
    </row>
    <row r="6826" spans="1:3" x14ac:dyDescent="0.45">
      <c r="A6826"/>
      <c r="B6826"/>
      <c r="C6826"/>
    </row>
    <row r="6827" spans="1:3" x14ac:dyDescent="0.45">
      <c r="A6827"/>
      <c r="B6827"/>
      <c r="C6827"/>
    </row>
    <row r="6828" spans="1:3" x14ac:dyDescent="0.45">
      <c r="A6828"/>
      <c r="B6828"/>
      <c r="C6828"/>
    </row>
    <row r="6829" spans="1:3" x14ac:dyDescent="0.45">
      <c r="A6829"/>
      <c r="B6829"/>
      <c r="C6829"/>
    </row>
    <row r="6830" spans="1:3" x14ac:dyDescent="0.45">
      <c r="A6830"/>
      <c r="B6830"/>
      <c r="C6830"/>
    </row>
    <row r="6831" spans="1:3" x14ac:dyDescent="0.45">
      <c r="A6831"/>
      <c r="B6831"/>
      <c r="C6831"/>
    </row>
    <row r="6832" spans="1:3" x14ac:dyDescent="0.45">
      <c r="A6832"/>
      <c r="B6832"/>
      <c r="C6832"/>
    </row>
    <row r="6833" spans="1:3" x14ac:dyDescent="0.45">
      <c r="A6833"/>
      <c r="B6833"/>
      <c r="C6833"/>
    </row>
    <row r="6834" spans="1:3" x14ac:dyDescent="0.45">
      <c r="A6834"/>
      <c r="B6834"/>
      <c r="C6834"/>
    </row>
    <row r="6835" spans="1:3" x14ac:dyDescent="0.45">
      <c r="A6835"/>
      <c r="B6835"/>
      <c r="C6835"/>
    </row>
    <row r="6836" spans="1:3" x14ac:dyDescent="0.45">
      <c r="A6836"/>
      <c r="B6836"/>
      <c r="C6836"/>
    </row>
    <row r="6837" spans="1:3" x14ac:dyDescent="0.45">
      <c r="A6837"/>
      <c r="B6837"/>
      <c r="C6837"/>
    </row>
    <row r="6838" spans="1:3" x14ac:dyDescent="0.45">
      <c r="A6838"/>
      <c r="B6838"/>
      <c r="C6838"/>
    </row>
    <row r="6839" spans="1:3" x14ac:dyDescent="0.45">
      <c r="A6839"/>
      <c r="B6839"/>
      <c r="C6839"/>
    </row>
    <row r="6840" spans="1:3" x14ac:dyDescent="0.45">
      <c r="A6840"/>
      <c r="B6840"/>
      <c r="C6840"/>
    </row>
    <row r="6841" spans="1:3" x14ac:dyDescent="0.45">
      <c r="A6841"/>
      <c r="B6841"/>
      <c r="C6841"/>
    </row>
    <row r="6842" spans="1:3" x14ac:dyDescent="0.45">
      <c r="A6842"/>
      <c r="B6842"/>
      <c r="C6842"/>
    </row>
    <row r="6843" spans="1:3" x14ac:dyDescent="0.45">
      <c r="A6843"/>
      <c r="B6843"/>
      <c r="C6843"/>
    </row>
    <row r="6844" spans="1:3" x14ac:dyDescent="0.45">
      <c r="A6844"/>
      <c r="B6844"/>
      <c r="C6844"/>
    </row>
    <row r="6845" spans="1:3" x14ac:dyDescent="0.45">
      <c r="A6845"/>
      <c r="B6845"/>
      <c r="C6845"/>
    </row>
    <row r="6846" spans="1:3" x14ac:dyDescent="0.45">
      <c r="A6846"/>
      <c r="B6846"/>
      <c r="C6846"/>
    </row>
    <row r="6847" spans="1:3" x14ac:dyDescent="0.45">
      <c r="A6847"/>
      <c r="B6847"/>
      <c r="C6847"/>
    </row>
    <row r="6848" spans="1:3" x14ac:dyDescent="0.45">
      <c r="A6848"/>
      <c r="B6848"/>
      <c r="C6848"/>
    </row>
    <row r="6849" spans="1:3" x14ac:dyDescent="0.45">
      <c r="A6849"/>
      <c r="B6849"/>
      <c r="C6849"/>
    </row>
    <row r="6850" spans="1:3" x14ac:dyDescent="0.45">
      <c r="A6850"/>
      <c r="B6850"/>
      <c r="C6850"/>
    </row>
    <row r="6851" spans="1:3" x14ac:dyDescent="0.45">
      <c r="A6851"/>
      <c r="B6851"/>
      <c r="C6851"/>
    </row>
    <row r="6852" spans="1:3" x14ac:dyDescent="0.45">
      <c r="A6852"/>
      <c r="B6852"/>
      <c r="C6852"/>
    </row>
    <row r="6853" spans="1:3" x14ac:dyDescent="0.45">
      <c r="A6853"/>
      <c r="B6853"/>
      <c r="C6853"/>
    </row>
    <row r="6854" spans="1:3" x14ac:dyDescent="0.45">
      <c r="A6854"/>
      <c r="B6854"/>
      <c r="C6854"/>
    </row>
    <row r="6855" spans="1:3" x14ac:dyDescent="0.45">
      <c r="A6855"/>
      <c r="B6855"/>
      <c r="C6855"/>
    </row>
    <row r="6856" spans="1:3" x14ac:dyDescent="0.45">
      <c r="A6856"/>
      <c r="B6856"/>
      <c r="C6856"/>
    </row>
    <row r="6857" spans="1:3" x14ac:dyDescent="0.45">
      <c r="A6857"/>
      <c r="B6857"/>
      <c r="C6857"/>
    </row>
    <row r="6858" spans="1:3" x14ac:dyDescent="0.45">
      <c r="A6858"/>
      <c r="B6858"/>
      <c r="C6858"/>
    </row>
    <row r="6859" spans="1:3" x14ac:dyDescent="0.45">
      <c r="A6859"/>
      <c r="B6859"/>
      <c r="C6859"/>
    </row>
    <row r="6860" spans="1:3" x14ac:dyDescent="0.45">
      <c r="A6860"/>
      <c r="B6860"/>
      <c r="C6860"/>
    </row>
    <row r="6861" spans="1:3" x14ac:dyDescent="0.45">
      <c r="A6861"/>
      <c r="B6861"/>
      <c r="C6861"/>
    </row>
    <row r="6862" spans="1:3" x14ac:dyDescent="0.45">
      <c r="A6862"/>
      <c r="B6862"/>
      <c r="C6862"/>
    </row>
    <row r="6863" spans="1:3" x14ac:dyDescent="0.45">
      <c r="A6863"/>
      <c r="B6863"/>
      <c r="C6863"/>
    </row>
    <row r="6864" spans="1:3" x14ac:dyDescent="0.45">
      <c r="A6864"/>
      <c r="B6864"/>
      <c r="C6864"/>
    </row>
    <row r="6865" spans="1:3" x14ac:dyDescent="0.45">
      <c r="A6865"/>
      <c r="B6865"/>
      <c r="C6865"/>
    </row>
    <row r="6866" spans="1:3" x14ac:dyDescent="0.45">
      <c r="A6866"/>
      <c r="B6866"/>
      <c r="C6866"/>
    </row>
    <row r="6867" spans="1:3" x14ac:dyDescent="0.45">
      <c r="A6867"/>
      <c r="B6867"/>
      <c r="C6867"/>
    </row>
    <row r="6868" spans="1:3" x14ac:dyDescent="0.45">
      <c r="A6868"/>
      <c r="B6868"/>
      <c r="C6868"/>
    </row>
    <row r="6869" spans="1:3" x14ac:dyDescent="0.45">
      <c r="A6869"/>
      <c r="B6869"/>
      <c r="C6869"/>
    </row>
    <row r="6870" spans="1:3" x14ac:dyDescent="0.45">
      <c r="A6870"/>
      <c r="B6870"/>
      <c r="C6870"/>
    </row>
    <row r="6871" spans="1:3" x14ac:dyDescent="0.45">
      <c r="A6871"/>
      <c r="B6871"/>
      <c r="C6871"/>
    </row>
    <row r="6872" spans="1:3" x14ac:dyDescent="0.45">
      <c r="A6872"/>
      <c r="B6872"/>
      <c r="C6872"/>
    </row>
    <row r="6873" spans="1:3" x14ac:dyDescent="0.45">
      <c r="A6873"/>
      <c r="B6873"/>
      <c r="C6873"/>
    </row>
    <row r="6874" spans="1:3" x14ac:dyDescent="0.45">
      <c r="A6874"/>
      <c r="B6874"/>
      <c r="C6874"/>
    </row>
    <row r="6875" spans="1:3" x14ac:dyDescent="0.45">
      <c r="A6875"/>
      <c r="B6875"/>
      <c r="C6875"/>
    </row>
    <row r="6876" spans="1:3" x14ac:dyDescent="0.45">
      <c r="A6876"/>
      <c r="B6876"/>
      <c r="C6876"/>
    </row>
    <row r="6877" spans="1:3" x14ac:dyDescent="0.45">
      <c r="A6877"/>
      <c r="B6877"/>
      <c r="C6877"/>
    </row>
    <row r="6878" spans="1:3" x14ac:dyDescent="0.45">
      <c r="A6878"/>
      <c r="B6878"/>
      <c r="C6878"/>
    </row>
    <row r="6879" spans="1:3" x14ac:dyDescent="0.45">
      <c r="A6879"/>
      <c r="B6879"/>
      <c r="C6879"/>
    </row>
    <row r="6880" spans="1:3" x14ac:dyDescent="0.45">
      <c r="A6880"/>
      <c r="B6880"/>
      <c r="C6880"/>
    </row>
    <row r="6881" spans="1:3" x14ac:dyDescent="0.45">
      <c r="A6881"/>
      <c r="B6881"/>
      <c r="C6881"/>
    </row>
    <row r="6882" spans="1:3" x14ac:dyDescent="0.45">
      <c r="A6882"/>
      <c r="B6882"/>
      <c r="C6882"/>
    </row>
    <row r="6883" spans="1:3" x14ac:dyDescent="0.45">
      <c r="A6883"/>
      <c r="B6883"/>
      <c r="C6883"/>
    </row>
    <row r="6884" spans="1:3" x14ac:dyDescent="0.45">
      <c r="A6884"/>
      <c r="B6884"/>
      <c r="C6884"/>
    </row>
    <row r="6885" spans="1:3" x14ac:dyDescent="0.45">
      <c r="A6885"/>
      <c r="B6885"/>
      <c r="C6885"/>
    </row>
    <row r="6886" spans="1:3" x14ac:dyDescent="0.45">
      <c r="A6886"/>
      <c r="B6886"/>
      <c r="C6886"/>
    </row>
    <row r="6887" spans="1:3" x14ac:dyDescent="0.45">
      <c r="A6887"/>
      <c r="B6887"/>
      <c r="C6887"/>
    </row>
    <row r="6888" spans="1:3" x14ac:dyDescent="0.45">
      <c r="A6888"/>
      <c r="B6888"/>
      <c r="C6888"/>
    </row>
    <row r="6889" spans="1:3" x14ac:dyDescent="0.45">
      <c r="A6889"/>
      <c r="B6889"/>
      <c r="C6889"/>
    </row>
    <row r="6890" spans="1:3" x14ac:dyDescent="0.45">
      <c r="A6890"/>
      <c r="B6890"/>
      <c r="C6890"/>
    </row>
    <row r="6891" spans="1:3" x14ac:dyDescent="0.45">
      <c r="A6891"/>
      <c r="B6891"/>
      <c r="C6891"/>
    </row>
    <row r="6892" spans="1:3" x14ac:dyDescent="0.45">
      <c r="A6892"/>
      <c r="B6892"/>
      <c r="C6892"/>
    </row>
    <row r="6893" spans="1:3" x14ac:dyDescent="0.45">
      <c r="A6893"/>
      <c r="B6893"/>
      <c r="C6893"/>
    </row>
    <row r="6894" spans="1:3" x14ac:dyDescent="0.45">
      <c r="A6894"/>
      <c r="B6894"/>
      <c r="C6894"/>
    </row>
    <row r="6895" spans="1:3" x14ac:dyDescent="0.45">
      <c r="A6895"/>
      <c r="B6895"/>
      <c r="C6895"/>
    </row>
    <row r="6896" spans="1:3" x14ac:dyDescent="0.45">
      <c r="A6896"/>
      <c r="B6896"/>
      <c r="C6896"/>
    </row>
    <row r="6897" spans="1:3" x14ac:dyDescent="0.45">
      <c r="A6897"/>
      <c r="B6897"/>
      <c r="C6897"/>
    </row>
    <row r="6898" spans="1:3" x14ac:dyDescent="0.45">
      <c r="A6898"/>
      <c r="B6898"/>
      <c r="C6898"/>
    </row>
    <row r="6899" spans="1:3" x14ac:dyDescent="0.45">
      <c r="A6899"/>
      <c r="B6899"/>
      <c r="C6899"/>
    </row>
    <row r="6900" spans="1:3" x14ac:dyDescent="0.45">
      <c r="A6900"/>
      <c r="B6900"/>
      <c r="C6900"/>
    </row>
    <row r="6901" spans="1:3" x14ac:dyDescent="0.45">
      <c r="A6901"/>
      <c r="B6901"/>
      <c r="C6901"/>
    </row>
    <row r="6902" spans="1:3" x14ac:dyDescent="0.45">
      <c r="A6902"/>
      <c r="B6902"/>
      <c r="C6902"/>
    </row>
    <row r="6903" spans="1:3" x14ac:dyDescent="0.45">
      <c r="A6903"/>
      <c r="B6903"/>
      <c r="C6903"/>
    </row>
    <row r="6904" spans="1:3" x14ac:dyDescent="0.45">
      <c r="A6904"/>
      <c r="B6904"/>
      <c r="C6904"/>
    </row>
    <row r="6905" spans="1:3" x14ac:dyDescent="0.45">
      <c r="A6905"/>
      <c r="B6905"/>
      <c r="C6905"/>
    </row>
    <row r="6906" spans="1:3" x14ac:dyDescent="0.45">
      <c r="A6906"/>
      <c r="B6906"/>
      <c r="C6906"/>
    </row>
    <row r="6907" spans="1:3" x14ac:dyDescent="0.45">
      <c r="A6907"/>
      <c r="B6907"/>
      <c r="C6907"/>
    </row>
    <row r="6908" spans="1:3" x14ac:dyDescent="0.45">
      <c r="A6908"/>
      <c r="B6908"/>
      <c r="C6908"/>
    </row>
    <row r="6909" spans="1:3" x14ac:dyDescent="0.45">
      <c r="A6909"/>
      <c r="B6909"/>
      <c r="C6909"/>
    </row>
    <row r="6910" spans="1:3" x14ac:dyDescent="0.45">
      <c r="A6910"/>
      <c r="B6910"/>
      <c r="C6910"/>
    </row>
    <row r="6911" spans="1:3" x14ac:dyDescent="0.45">
      <c r="A6911"/>
      <c r="B6911"/>
      <c r="C6911"/>
    </row>
    <row r="6912" spans="1:3" x14ac:dyDescent="0.45">
      <c r="A6912"/>
      <c r="B6912"/>
      <c r="C6912"/>
    </row>
    <row r="6913" spans="1:3" x14ac:dyDescent="0.45">
      <c r="A6913"/>
      <c r="B6913"/>
      <c r="C6913"/>
    </row>
    <row r="6914" spans="1:3" x14ac:dyDescent="0.45">
      <c r="A6914"/>
      <c r="B6914"/>
      <c r="C6914"/>
    </row>
    <row r="6915" spans="1:3" x14ac:dyDescent="0.45">
      <c r="A6915"/>
      <c r="B6915"/>
      <c r="C6915"/>
    </row>
    <row r="6916" spans="1:3" x14ac:dyDescent="0.45">
      <c r="A6916"/>
      <c r="B6916"/>
      <c r="C6916"/>
    </row>
    <row r="6917" spans="1:3" x14ac:dyDescent="0.45">
      <c r="A6917"/>
      <c r="B6917"/>
      <c r="C6917"/>
    </row>
    <row r="6918" spans="1:3" x14ac:dyDescent="0.45">
      <c r="A6918"/>
      <c r="B6918"/>
      <c r="C6918"/>
    </row>
    <row r="6919" spans="1:3" x14ac:dyDescent="0.45">
      <c r="A6919"/>
      <c r="B6919"/>
      <c r="C6919"/>
    </row>
    <row r="6920" spans="1:3" x14ac:dyDescent="0.45">
      <c r="A6920"/>
      <c r="B6920"/>
      <c r="C6920"/>
    </row>
    <row r="6921" spans="1:3" x14ac:dyDescent="0.45">
      <c r="A6921"/>
      <c r="B6921"/>
      <c r="C6921"/>
    </row>
    <row r="6922" spans="1:3" x14ac:dyDescent="0.45">
      <c r="A6922"/>
      <c r="B6922"/>
      <c r="C6922"/>
    </row>
    <row r="6923" spans="1:3" x14ac:dyDescent="0.45">
      <c r="A6923"/>
      <c r="B6923"/>
      <c r="C6923"/>
    </row>
    <row r="6924" spans="1:3" x14ac:dyDescent="0.45">
      <c r="A6924"/>
      <c r="B6924"/>
      <c r="C6924"/>
    </row>
    <row r="6925" spans="1:3" x14ac:dyDescent="0.45">
      <c r="A6925"/>
      <c r="B6925"/>
      <c r="C6925"/>
    </row>
    <row r="6926" spans="1:3" x14ac:dyDescent="0.45">
      <c r="A6926"/>
      <c r="B6926"/>
      <c r="C6926"/>
    </row>
    <row r="6927" spans="1:3" x14ac:dyDescent="0.45">
      <c r="A6927"/>
      <c r="B6927"/>
      <c r="C6927"/>
    </row>
    <row r="6928" spans="1:3" x14ac:dyDescent="0.45">
      <c r="A6928"/>
      <c r="B6928"/>
      <c r="C6928"/>
    </row>
    <row r="6929" spans="1:3" x14ac:dyDescent="0.45">
      <c r="A6929"/>
      <c r="B6929"/>
      <c r="C6929"/>
    </row>
    <row r="6930" spans="1:3" x14ac:dyDescent="0.45">
      <c r="A6930"/>
      <c r="B6930"/>
      <c r="C6930"/>
    </row>
    <row r="6931" spans="1:3" x14ac:dyDescent="0.45">
      <c r="A6931"/>
      <c r="B6931"/>
      <c r="C6931"/>
    </row>
    <row r="6932" spans="1:3" x14ac:dyDescent="0.45">
      <c r="A6932"/>
      <c r="B6932"/>
      <c r="C6932"/>
    </row>
    <row r="6933" spans="1:3" x14ac:dyDescent="0.45">
      <c r="A6933"/>
      <c r="B6933"/>
      <c r="C6933"/>
    </row>
    <row r="6934" spans="1:3" x14ac:dyDescent="0.45">
      <c r="A6934"/>
      <c r="B6934"/>
      <c r="C6934"/>
    </row>
    <row r="6935" spans="1:3" x14ac:dyDescent="0.45">
      <c r="A6935"/>
      <c r="B6935"/>
      <c r="C6935"/>
    </row>
    <row r="6936" spans="1:3" x14ac:dyDescent="0.45">
      <c r="A6936"/>
      <c r="B6936"/>
      <c r="C6936"/>
    </row>
    <row r="6937" spans="1:3" x14ac:dyDescent="0.45">
      <c r="A6937"/>
      <c r="B6937"/>
      <c r="C6937"/>
    </row>
    <row r="6938" spans="1:3" x14ac:dyDescent="0.45">
      <c r="A6938"/>
      <c r="B6938"/>
      <c r="C6938"/>
    </row>
    <row r="6939" spans="1:3" x14ac:dyDescent="0.45">
      <c r="A6939"/>
      <c r="B6939"/>
      <c r="C6939"/>
    </row>
    <row r="6940" spans="1:3" x14ac:dyDescent="0.45">
      <c r="A6940"/>
      <c r="B6940"/>
      <c r="C6940"/>
    </row>
    <row r="6941" spans="1:3" x14ac:dyDescent="0.45">
      <c r="A6941"/>
      <c r="B6941"/>
      <c r="C6941"/>
    </row>
    <row r="6942" spans="1:3" x14ac:dyDescent="0.45">
      <c r="A6942"/>
      <c r="B6942"/>
      <c r="C6942"/>
    </row>
    <row r="6943" spans="1:3" x14ac:dyDescent="0.45">
      <c r="A6943"/>
      <c r="B6943"/>
      <c r="C6943"/>
    </row>
    <row r="6944" spans="1:3" x14ac:dyDescent="0.45">
      <c r="A6944"/>
      <c r="B6944"/>
      <c r="C6944"/>
    </row>
    <row r="6945" spans="1:3" x14ac:dyDescent="0.45">
      <c r="A6945"/>
      <c r="B6945"/>
      <c r="C6945"/>
    </row>
    <row r="6946" spans="1:3" x14ac:dyDescent="0.45">
      <c r="A6946"/>
      <c r="B6946"/>
      <c r="C6946"/>
    </row>
    <row r="6947" spans="1:3" x14ac:dyDescent="0.45">
      <c r="A6947"/>
      <c r="B6947"/>
      <c r="C6947"/>
    </row>
    <row r="6948" spans="1:3" x14ac:dyDescent="0.45">
      <c r="A6948"/>
      <c r="B6948"/>
      <c r="C6948"/>
    </row>
    <row r="6949" spans="1:3" x14ac:dyDescent="0.45">
      <c r="A6949"/>
      <c r="B6949"/>
      <c r="C6949"/>
    </row>
    <row r="6950" spans="1:3" x14ac:dyDescent="0.45">
      <c r="A6950"/>
      <c r="B6950"/>
      <c r="C6950"/>
    </row>
    <row r="6951" spans="1:3" x14ac:dyDescent="0.45">
      <c r="A6951"/>
      <c r="B6951"/>
      <c r="C6951"/>
    </row>
    <row r="6952" spans="1:3" x14ac:dyDescent="0.45">
      <c r="A6952"/>
      <c r="B6952"/>
      <c r="C6952"/>
    </row>
    <row r="6953" spans="1:3" x14ac:dyDescent="0.45">
      <c r="A6953"/>
      <c r="B6953"/>
      <c r="C6953"/>
    </row>
    <row r="6954" spans="1:3" x14ac:dyDescent="0.45">
      <c r="A6954"/>
      <c r="B6954"/>
      <c r="C6954"/>
    </row>
    <row r="6955" spans="1:3" x14ac:dyDescent="0.45">
      <c r="A6955"/>
      <c r="B6955"/>
      <c r="C6955"/>
    </row>
    <row r="6956" spans="1:3" x14ac:dyDescent="0.45">
      <c r="A6956"/>
      <c r="B6956"/>
      <c r="C6956"/>
    </row>
    <row r="6957" spans="1:3" x14ac:dyDescent="0.45">
      <c r="A6957"/>
      <c r="B6957"/>
      <c r="C6957"/>
    </row>
    <row r="6958" spans="1:3" x14ac:dyDescent="0.45">
      <c r="A6958"/>
      <c r="B6958"/>
      <c r="C6958"/>
    </row>
    <row r="6959" spans="1:3" x14ac:dyDescent="0.45">
      <c r="A6959"/>
      <c r="B6959"/>
      <c r="C6959"/>
    </row>
    <row r="6960" spans="1:3" x14ac:dyDescent="0.45">
      <c r="A6960"/>
      <c r="B6960"/>
      <c r="C6960"/>
    </row>
    <row r="6961" spans="1:3" x14ac:dyDescent="0.45">
      <c r="A6961"/>
      <c r="B6961"/>
      <c r="C6961"/>
    </row>
    <row r="6962" spans="1:3" x14ac:dyDescent="0.45">
      <c r="A6962"/>
      <c r="B6962"/>
      <c r="C6962"/>
    </row>
    <row r="6963" spans="1:3" x14ac:dyDescent="0.45">
      <c r="A6963"/>
      <c r="B6963"/>
      <c r="C6963"/>
    </row>
    <row r="6964" spans="1:3" x14ac:dyDescent="0.45">
      <c r="A6964"/>
      <c r="B6964"/>
      <c r="C6964"/>
    </row>
    <row r="6965" spans="1:3" x14ac:dyDescent="0.45">
      <c r="A6965"/>
      <c r="B6965"/>
      <c r="C6965"/>
    </row>
    <row r="6966" spans="1:3" x14ac:dyDescent="0.45">
      <c r="A6966"/>
      <c r="B6966"/>
      <c r="C6966"/>
    </row>
    <row r="6967" spans="1:3" x14ac:dyDescent="0.45">
      <c r="A6967"/>
      <c r="B6967"/>
      <c r="C6967"/>
    </row>
    <row r="6968" spans="1:3" x14ac:dyDescent="0.45">
      <c r="A6968"/>
      <c r="B6968"/>
      <c r="C6968"/>
    </row>
    <row r="6969" spans="1:3" x14ac:dyDescent="0.45">
      <c r="A6969"/>
      <c r="B6969"/>
      <c r="C6969"/>
    </row>
    <row r="6970" spans="1:3" x14ac:dyDescent="0.45">
      <c r="A6970"/>
      <c r="B6970"/>
      <c r="C6970"/>
    </row>
    <row r="6971" spans="1:3" x14ac:dyDescent="0.45">
      <c r="A6971"/>
      <c r="B6971"/>
      <c r="C6971"/>
    </row>
    <row r="6972" spans="1:3" x14ac:dyDescent="0.45">
      <c r="A6972"/>
      <c r="B6972"/>
      <c r="C6972"/>
    </row>
    <row r="6973" spans="1:3" x14ac:dyDescent="0.45">
      <c r="A6973"/>
      <c r="B6973"/>
      <c r="C6973"/>
    </row>
    <row r="6974" spans="1:3" x14ac:dyDescent="0.45">
      <c r="A6974"/>
      <c r="B6974"/>
      <c r="C6974"/>
    </row>
    <row r="6975" spans="1:3" x14ac:dyDescent="0.45">
      <c r="A6975"/>
      <c r="B6975"/>
      <c r="C6975"/>
    </row>
    <row r="6976" spans="1:3" x14ac:dyDescent="0.45">
      <c r="A6976"/>
      <c r="B6976"/>
      <c r="C6976"/>
    </row>
    <row r="6977" spans="1:3" x14ac:dyDescent="0.45">
      <c r="A6977"/>
      <c r="B6977"/>
      <c r="C6977"/>
    </row>
    <row r="6978" spans="1:3" x14ac:dyDescent="0.45">
      <c r="A6978"/>
      <c r="B6978"/>
      <c r="C6978"/>
    </row>
    <row r="6979" spans="1:3" x14ac:dyDescent="0.45">
      <c r="A6979"/>
      <c r="B6979"/>
      <c r="C6979"/>
    </row>
    <row r="6980" spans="1:3" x14ac:dyDescent="0.45">
      <c r="A6980"/>
      <c r="B6980"/>
      <c r="C6980"/>
    </row>
    <row r="6981" spans="1:3" x14ac:dyDescent="0.45">
      <c r="A6981"/>
      <c r="B6981"/>
      <c r="C6981"/>
    </row>
    <row r="6982" spans="1:3" x14ac:dyDescent="0.45">
      <c r="A6982"/>
      <c r="B6982"/>
      <c r="C6982"/>
    </row>
    <row r="6983" spans="1:3" x14ac:dyDescent="0.45">
      <c r="A6983"/>
      <c r="B6983"/>
      <c r="C6983"/>
    </row>
    <row r="6984" spans="1:3" x14ac:dyDescent="0.45">
      <c r="A6984"/>
      <c r="B6984"/>
      <c r="C6984"/>
    </row>
    <row r="6985" spans="1:3" x14ac:dyDescent="0.45">
      <c r="A6985"/>
      <c r="B6985"/>
      <c r="C6985"/>
    </row>
    <row r="6986" spans="1:3" x14ac:dyDescent="0.45">
      <c r="A6986"/>
      <c r="B6986"/>
      <c r="C6986"/>
    </row>
    <row r="6987" spans="1:3" x14ac:dyDescent="0.45">
      <c r="A6987"/>
      <c r="B6987"/>
      <c r="C6987"/>
    </row>
    <row r="6988" spans="1:3" x14ac:dyDescent="0.45">
      <c r="A6988"/>
      <c r="B6988"/>
      <c r="C6988"/>
    </row>
    <row r="6989" spans="1:3" x14ac:dyDescent="0.45">
      <c r="A6989"/>
      <c r="B6989"/>
      <c r="C6989"/>
    </row>
    <row r="6990" spans="1:3" x14ac:dyDescent="0.45">
      <c r="A6990"/>
      <c r="B6990"/>
      <c r="C6990"/>
    </row>
    <row r="6991" spans="1:3" x14ac:dyDescent="0.45">
      <c r="A6991"/>
      <c r="B6991"/>
      <c r="C6991"/>
    </row>
    <row r="6992" spans="1:3" x14ac:dyDescent="0.45">
      <c r="A6992"/>
      <c r="B6992"/>
      <c r="C6992"/>
    </row>
    <row r="6993" spans="1:3" x14ac:dyDescent="0.45">
      <c r="A6993"/>
      <c r="B6993"/>
      <c r="C6993"/>
    </row>
    <row r="6994" spans="1:3" x14ac:dyDescent="0.45">
      <c r="A6994"/>
      <c r="B6994"/>
      <c r="C6994"/>
    </row>
    <row r="6995" spans="1:3" x14ac:dyDescent="0.45">
      <c r="A6995"/>
      <c r="B6995"/>
      <c r="C6995"/>
    </row>
    <row r="6996" spans="1:3" x14ac:dyDescent="0.45">
      <c r="A6996"/>
      <c r="B6996"/>
      <c r="C6996"/>
    </row>
    <row r="6997" spans="1:3" x14ac:dyDescent="0.45">
      <c r="A6997"/>
      <c r="B6997"/>
      <c r="C6997"/>
    </row>
    <row r="6998" spans="1:3" x14ac:dyDescent="0.45">
      <c r="A6998"/>
      <c r="B6998"/>
      <c r="C6998"/>
    </row>
    <row r="6999" spans="1:3" x14ac:dyDescent="0.45">
      <c r="A6999"/>
      <c r="B6999"/>
      <c r="C6999"/>
    </row>
    <row r="7000" spans="1:3" x14ac:dyDescent="0.45">
      <c r="A7000"/>
      <c r="B7000"/>
      <c r="C7000"/>
    </row>
    <row r="7001" spans="1:3" x14ac:dyDescent="0.45">
      <c r="A7001"/>
      <c r="B7001"/>
      <c r="C7001"/>
    </row>
    <row r="7002" spans="1:3" x14ac:dyDescent="0.45">
      <c r="A7002"/>
      <c r="B7002"/>
      <c r="C7002"/>
    </row>
    <row r="7003" spans="1:3" x14ac:dyDescent="0.45">
      <c r="A7003"/>
      <c r="B7003"/>
      <c r="C7003"/>
    </row>
    <row r="7004" spans="1:3" x14ac:dyDescent="0.45">
      <c r="A7004"/>
      <c r="B7004"/>
      <c r="C7004"/>
    </row>
    <row r="7005" spans="1:3" x14ac:dyDescent="0.45">
      <c r="A7005"/>
      <c r="B7005"/>
      <c r="C7005"/>
    </row>
    <row r="7006" spans="1:3" x14ac:dyDescent="0.45">
      <c r="A7006"/>
      <c r="B7006"/>
      <c r="C7006"/>
    </row>
    <row r="7007" spans="1:3" x14ac:dyDescent="0.45">
      <c r="A7007"/>
      <c r="B7007"/>
      <c r="C7007"/>
    </row>
    <row r="7008" spans="1:3" x14ac:dyDescent="0.45">
      <c r="A7008"/>
      <c r="B7008"/>
      <c r="C7008"/>
    </row>
    <row r="7009" spans="1:3" x14ac:dyDescent="0.45">
      <c r="A7009"/>
      <c r="B7009"/>
      <c r="C7009"/>
    </row>
    <row r="7010" spans="1:3" x14ac:dyDescent="0.45">
      <c r="A7010"/>
      <c r="B7010"/>
      <c r="C7010"/>
    </row>
    <row r="7011" spans="1:3" x14ac:dyDescent="0.45">
      <c r="A7011"/>
      <c r="B7011"/>
      <c r="C7011"/>
    </row>
    <row r="7012" spans="1:3" x14ac:dyDescent="0.45">
      <c r="A7012"/>
      <c r="B7012"/>
      <c r="C7012"/>
    </row>
    <row r="7013" spans="1:3" x14ac:dyDescent="0.45">
      <c r="A7013"/>
      <c r="B7013"/>
      <c r="C7013"/>
    </row>
    <row r="7014" spans="1:3" x14ac:dyDescent="0.45">
      <c r="A7014"/>
      <c r="B7014"/>
      <c r="C7014"/>
    </row>
    <row r="7015" spans="1:3" x14ac:dyDescent="0.45">
      <c r="A7015"/>
      <c r="B7015"/>
      <c r="C7015"/>
    </row>
    <row r="7016" spans="1:3" x14ac:dyDescent="0.45">
      <c r="A7016"/>
      <c r="B7016"/>
      <c r="C7016"/>
    </row>
    <row r="7017" spans="1:3" x14ac:dyDescent="0.45">
      <c r="A7017"/>
      <c r="B7017"/>
      <c r="C7017"/>
    </row>
    <row r="7018" spans="1:3" x14ac:dyDescent="0.45">
      <c r="A7018"/>
      <c r="B7018"/>
      <c r="C7018"/>
    </row>
    <row r="7019" spans="1:3" x14ac:dyDescent="0.45">
      <c r="A7019"/>
      <c r="B7019"/>
      <c r="C7019"/>
    </row>
    <row r="7020" spans="1:3" x14ac:dyDescent="0.45">
      <c r="A7020"/>
      <c r="B7020"/>
      <c r="C7020"/>
    </row>
    <row r="7021" spans="1:3" x14ac:dyDescent="0.45">
      <c r="A7021"/>
      <c r="B7021"/>
      <c r="C7021"/>
    </row>
    <row r="7022" spans="1:3" x14ac:dyDescent="0.45">
      <c r="A7022"/>
      <c r="B7022"/>
      <c r="C7022"/>
    </row>
    <row r="7023" spans="1:3" x14ac:dyDescent="0.45">
      <c r="A7023"/>
      <c r="B7023"/>
      <c r="C7023"/>
    </row>
    <row r="7024" spans="1:3" x14ac:dyDescent="0.45">
      <c r="A7024"/>
      <c r="B7024"/>
      <c r="C7024"/>
    </row>
    <row r="7025" spans="1:3" x14ac:dyDescent="0.45">
      <c r="A7025"/>
      <c r="B7025"/>
      <c r="C7025"/>
    </row>
    <row r="7026" spans="1:3" x14ac:dyDescent="0.45">
      <c r="A7026"/>
      <c r="B7026"/>
      <c r="C7026"/>
    </row>
    <row r="7027" spans="1:3" x14ac:dyDescent="0.45">
      <c r="A7027"/>
      <c r="B7027"/>
      <c r="C7027"/>
    </row>
    <row r="7028" spans="1:3" x14ac:dyDescent="0.45">
      <c r="A7028"/>
      <c r="B7028"/>
      <c r="C7028"/>
    </row>
    <row r="7029" spans="1:3" x14ac:dyDescent="0.45">
      <c r="A7029"/>
      <c r="B7029"/>
      <c r="C7029"/>
    </row>
    <row r="7030" spans="1:3" x14ac:dyDescent="0.45">
      <c r="A7030"/>
      <c r="B7030"/>
      <c r="C7030"/>
    </row>
    <row r="7031" spans="1:3" x14ac:dyDescent="0.45">
      <c r="A7031"/>
      <c r="B7031"/>
      <c r="C7031"/>
    </row>
    <row r="7032" spans="1:3" x14ac:dyDescent="0.45">
      <c r="A7032"/>
      <c r="B7032"/>
      <c r="C7032"/>
    </row>
    <row r="7033" spans="1:3" x14ac:dyDescent="0.45">
      <c r="A7033"/>
      <c r="B7033"/>
      <c r="C7033"/>
    </row>
    <row r="7034" spans="1:3" x14ac:dyDescent="0.45">
      <c r="A7034"/>
      <c r="B7034"/>
      <c r="C7034"/>
    </row>
    <row r="7035" spans="1:3" x14ac:dyDescent="0.45">
      <c r="A7035"/>
      <c r="B7035"/>
      <c r="C7035"/>
    </row>
    <row r="7036" spans="1:3" x14ac:dyDescent="0.45">
      <c r="A7036"/>
      <c r="B7036"/>
      <c r="C7036"/>
    </row>
    <row r="7037" spans="1:3" x14ac:dyDescent="0.45">
      <c r="A7037"/>
      <c r="B7037"/>
      <c r="C7037"/>
    </row>
    <row r="7038" spans="1:3" x14ac:dyDescent="0.45">
      <c r="A7038"/>
      <c r="B7038"/>
      <c r="C7038"/>
    </row>
    <row r="7039" spans="1:3" x14ac:dyDescent="0.45">
      <c r="A7039"/>
      <c r="B7039"/>
      <c r="C7039"/>
    </row>
    <row r="7040" spans="1:3" x14ac:dyDescent="0.45">
      <c r="A7040"/>
      <c r="B7040"/>
      <c r="C7040"/>
    </row>
    <row r="7041" spans="1:3" x14ac:dyDescent="0.45">
      <c r="A7041"/>
      <c r="B7041"/>
      <c r="C7041"/>
    </row>
    <row r="7042" spans="1:3" x14ac:dyDescent="0.45">
      <c r="A7042"/>
      <c r="B7042"/>
      <c r="C7042"/>
    </row>
    <row r="7043" spans="1:3" x14ac:dyDescent="0.45">
      <c r="A7043"/>
      <c r="B7043"/>
      <c r="C7043"/>
    </row>
    <row r="7044" spans="1:3" x14ac:dyDescent="0.45">
      <c r="A7044"/>
      <c r="B7044"/>
      <c r="C7044"/>
    </row>
    <row r="7045" spans="1:3" x14ac:dyDescent="0.45">
      <c r="A7045"/>
      <c r="B7045"/>
      <c r="C7045"/>
    </row>
    <row r="7046" spans="1:3" x14ac:dyDescent="0.45">
      <c r="A7046"/>
      <c r="B7046"/>
      <c r="C7046"/>
    </row>
    <row r="7047" spans="1:3" x14ac:dyDescent="0.45">
      <c r="A7047"/>
      <c r="B7047"/>
      <c r="C7047"/>
    </row>
    <row r="7048" spans="1:3" x14ac:dyDescent="0.45">
      <c r="A7048"/>
      <c r="B7048"/>
      <c r="C7048"/>
    </row>
    <row r="7049" spans="1:3" x14ac:dyDescent="0.45">
      <c r="A7049"/>
      <c r="B7049"/>
      <c r="C7049"/>
    </row>
    <row r="7050" spans="1:3" x14ac:dyDescent="0.45">
      <c r="A7050"/>
      <c r="B7050"/>
      <c r="C7050"/>
    </row>
    <row r="7051" spans="1:3" x14ac:dyDescent="0.45">
      <c r="A7051"/>
      <c r="B7051"/>
      <c r="C7051"/>
    </row>
    <row r="7052" spans="1:3" x14ac:dyDescent="0.45">
      <c r="A7052"/>
      <c r="B7052"/>
      <c r="C7052"/>
    </row>
    <row r="7053" spans="1:3" x14ac:dyDescent="0.45">
      <c r="A7053"/>
      <c r="B7053"/>
      <c r="C7053"/>
    </row>
    <row r="7054" spans="1:3" x14ac:dyDescent="0.45">
      <c r="A7054"/>
      <c r="B7054"/>
      <c r="C7054"/>
    </row>
    <row r="7055" spans="1:3" x14ac:dyDescent="0.45">
      <c r="A7055"/>
      <c r="B7055"/>
      <c r="C7055"/>
    </row>
    <row r="7056" spans="1:3" x14ac:dyDescent="0.45">
      <c r="A7056"/>
      <c r="B7056"/>
      <c r="C7056"/>
    </row>
    <row r="7057" spans="1:3" x14ac:dyDescent="0.45">
      <c r="A7057"/>
      <c r="B7057"/>
      <c r="C7057"/>
    </row>
    <row r="7058" spans="1:3" x14ac:dyDescent="0.45">
      <c r="A7058"/>
      <c r="B7058"/>
      <c r="C7058"/>
    </row>
    <row r="7059" spans="1:3" x14ac:dyDescent="0.45">
      <c r="A7059"/>
      <c r="B7059"/>
      <c r="C7059"/>
    </row>
    <row r="7060" spans="1:3" x14ac:dyDescent="0.45">
      <c r="A7060"/>
      <c r="B7060"/>
      <c r="C7060"/>
    </row>
    <row r="7061" spans="1:3" x14ac:dyDescent="0.45">
      <c r="A7061"/>
      <c r="B7061"/>
      <c r="C7061"/>
    </row>
    <row r="7062" spans="1:3" x14ac:dyDescent="0.45">
      <c r="A7062"/>
      <c r="B7062"/>
      <c r="C7062"/>
    </row>
    <row r="7063" spans="1:3" x14ac:dyDescent="0.45">
      <c r="A7063"/>
      <c r="B7063"/>
      <c r="C7063"/>
    </row>
    <row r="7064" spans="1:3" x14ac:dyDescent="0.45">
      <c r="A7064"/>
      <c r="B7064"/>
      <c r="C7064"/>
    </row>
    <row r="7065" spans="1:3" x14ac:dyDescent="0.45">
      <c r="A7065"/>
      <c r="B7065"/>
      <c r="C7065"/>
    </row>
    <row r="7066" spans="1:3" x14ac:dyDescent="0.45">
      <c r="A7066"/>
      <c r="B7066"/>
      <c r="C7066"/>
    </row>
    <row r="7067" spans="1:3" x14ac:dyDescent="0.45">
      <c r="A7067"/>
      <c r="B7067"/>
      <c r="C7067"/>
    </row>
    <row r="7068" spans="1:3" x14ac:dyDescent="0.45">
      <c r="A7068"/>
      <c r="B7068"/>
      <c r="C7068"/>
    </row>
    <row r="7069" spans="1:3" x14ac:dyDescent="0.45">
      <c r="A7069"/>
      <c r="B7069"/>
      <c r="C7069"/>
    </row>
    <row r="7070" spans="1:3" x14ac:dyDescent="0.45">
      <c r="A7070"/>
      <c r="B7070"/>
      <c r="C7070"/>
    </row>
    <row r="7071" spans="1:3" x14ac:dyDescent="0.45">
      <c r="A7071"/>
      <c r="B7071"/>
      <c r="C7071"/>
    </row>
    <row r="7072" spans="1:3" x14ac:dyDescent="0.45">
      <c r="A7072"/>
      <c r="B7072"/>
      <c r="C7072"/>
    </row>
    <row r="7073" spans="1:3" x14ac:dyDescent="0.45">
      <c r="A7073"/>
      <c r="B7073"/>
      <c r="C7073"/>
    </row>
    <row r="7074" spans="1:3" x14ac:dyDescent="0.45">
      <c r="A7074"/>
      <c r="B7074"/>
      <c r="C7074"/>
    </row>
    <row r="7075" spans="1:3" x14ac:dyDescent="0.45">
      <c r="A7075"/>
      <c r="B7075"/>
      <c r="C7075"/>
    </row>
    <row r="7076" spans="1:3" x14ac:dyDescent="0.45">
      <c r="A7076"/>
      <c r="B7076"/>
      <c r="C7076"/>
    </row>
    <row r="7077" spans="1:3" x14ac:dyDescent="0.45">
      <c r="A7077"/>
      <c r="B7077"/>
      <c r="C7077"/>
    </row>
    <row r="7078" spans="1:3" x14ac:dyDescent="0.45">
      <c r="A7078"/>
      <c r="B7078"/>
      <c r="C7078"/>
    </row>
    <row r="7079" spans="1:3" x14ac:dyDescent="0.45">
      <c r="A7079"/>
      <c r="B7079"/>
      <c r="C7079"/>
    </row>
    <row r="7080" spans="1:3" x14ac:dyDescent="0.45">
      <c r="A7080"/>
      <c r="B7080"/>
      <c r="C7080"/>
    </row>
    <row r="7081" spans="1:3" x14ac:dyDescent="0.45">
      <c r="A7081"/>
      <c r="B7081"/>
      <c r="C7081"/>
    </row>
    <row r="7082" spans="1:3" x14ac:dyDescent="0.45">
      <c r="A7082"/>
      <c r="B7082"/>
      <c r="C7082"/>
    </row>
    <row r="7083" spans="1:3" x14ac:dyDescent="0.45">
      <c r="A7083"/>
      <c r="B7083"/>
      <c r="C7083"/>
    </row>
    <row r="7084" spans="1:3" x14ac:dyDescent="0.45">
      <c r="A7084"/>
      <c r="B7084"/>
      <c r="C7084"/>
    </row>
    <row r="7085" spans="1:3" x14ac:dyDescent="0.45">
      <c r="A7085"/>
      <c r="B7085"/>
      <c r="C7085"/>
    </row>
    <row r="7086" spans="1:3" x14ac:dyDescent="0.45">
      <c r="A7086"/>
      <c r="B7086"/>
      <c r="C7086"/>
    </row>
    <row r="7087" spans="1:3" x14ac:dyDescent="0.45">
      <c r="A7087"/>
      <c r="B7087"/>
      <c r="C7087"/>
    </row>
    <row r="7088" spans="1:3" x14ac:dyDescent="0.45">
      <c r="A7088"/>
      <c r="B7088"/>
      <c r="C7088"/>
    </row>
    <row r="7089" spans="1:3" x14ac:dyDescent="0.45">
      <c r="A7089"/>
      <c r="B7089"/>
      <c r="C7089"/>
    </row>
    <row r="7090" spans="1:3" x14ac:dyDescent="0.45">
      <c r="A7090"/>
      <c r="B7090"/>
      <c r="C7090"/>
    </row>
    <row r="7091" spans="1:3" x14ac:dyDescent="0.45">
      <c r="A7091"/>
      <c r="B7091"/>
      <c r="C7091"/>
    </row>
    <row r="7092" spans="1:3" x14ac:dyDescent="0.45">
      <c r="A7092"/>
      <c r="B7092"/>
      <c r="C7092"/>
    </row>
    <row r="7093" spans="1:3" x14ac:dyDescent="0.45">
      <c r="A7093"/>
      <c r="B7093"/>
      <c r="C7093"/>
    </row>
    <row r="7094" spans="1:3" x14ac:dyDescent="0.45">
      <c r="A7094"/>
      <c r="B7094"/>
      <c r="C7094"/>
    </row>
    <row r="7095" spans="1:3" x14ac:dyDescent="0.45">
      <c r="A7095"/>
      <c r="B7095"/>
      <c r="C7095"/>
    </row>
    <row r="7096" spans="1:3" x14ac:dyDescent="0.45">
      <c r="A7096"/>
      <c r="B7096"/>
      <c r="C7096"/>
    </row>
    <row r="7097" spans="1:3" x14ac:dyDescent="0.45">
      <c r="A7097"/>
      <c r="B7097"/>
      <c r="C7097"/>
    </row>
    <row r="7098" spans="1:3" x14ac:dyDescent="0.45">
      <c r="A7098"/>
      <c r="B7098"/>
      <c r="C7098"/>
    </row>
    <row r="7099" spans="1:3" x14ac:dyDescent="0.45">
      <c r="A7099"/>
      <c r="B7099"/>
      <c r="C7099"/>
    </row>
    <row r="7100" spans="1:3" x14ac:dyDescent="0.45">
      <c r="A7100"/>
      <c r="B7100"/>
      <c r="C7100"/>
    </row>
    <row r="7101" spans="1:3" x14ac:dyDescent="0.45">
      <c r="A7101"/>
      <c r="B7101"/>
      <c r="C7101"/>
    </row>
    <row r="7102" spans="1:3" x14ac:dyDescent="0.45">
      <c r="A7102"/>
      <c r="B7102"/>
      <c r="C7102"/>
    </row>
    <row r="7103" spans="1:3" x14ac:dyDescent="0.45">
      <c r="A7103"/>
      <c r="B7103"/>
      <c r="C7103"/>
    </row>
    <row r="7104" spans="1:3" x14ac:dyDescent="0.45">
      <c r="A7104"/>
      <c r="B7104"/>
      <c r="C7104"/>
    </row>
    <row r="7105" spans="1:3" x14ac:dyDescent="0.45">
      <c r="A7105"/>
      <c r="B7105"/>
      <c r="C7105"/>
    </row>
    <row r="7106" spans="1:3" x14ac:dyDescent="0.45">
      <c r="A7106"/>
      <c r="B7106"/>
      <c r="C7106"/>
    </row>
    <row r="7107" spans="1:3" x14ac:dyDescent="0.45">
      <c r="A7107"/>
      <c r="B7107"/>
      <c r="C7107"/>
    </row>
    <row r="7108" spans="1:3" x14ac:dyDescent="0.45">
      <c r="A7108"/>
      <c r="B7108"/>
      <c r="C7108"/>
    </row>
    <row r="7109" spans="1:3" x14ac:dyDescent="0.45">
      <c r="A7109"/>
      <c r="B7109"/>
      <c r="C7109"/>
    </row>
    <row r="7110" spans="1:3" x14ac:dyDescent="0.45">
      <c r="A7110"/>
      <c r="B7110"/>
      <c r="C7110"/>
    </row>
    <row r="7111" spans="1:3" x14ac:dyDescent="0.45">
      <c r="A7111"/>
      <c r="B7111"/>
      <c r="C7111"/>
    </row>
    <row r="7112" spans="1:3" x14ac:dyDescent="0.45">
      <c r="A7112"/>
      <c r="B7112"/>
      <c r="C7112"/>
    </row>
    <row r="7113" spans="1:3" x14ac:dyDescent="0.45">
      <c r="A7113"/>
      <c r="B7113"/>
      <c r="C7113"/>
    </row>
    <row r="7114" spans="1:3" x14ac:dyDescent="0.45">
      <c r="A7114"/>
      <c r="B7114"/>
      <c r="C7114"/>
    </row>
    <row r="7115" spans="1:3" x14ac:dyDescent="0.45">
      <c r="A7115"/>
      <c r="B7115"/>
      <c r="C7115"/>
    </row>
    <row r="7116" spans="1:3" x14ac:dyDescent="0.45">
      <c r="A7116"/>
      <c r="B7116"/>
      <c r="C7116"/>
    </row>
    <row r="7117" spans="1:3" x14ac:dyDescent="0.45">
      <c r="A7117"/>
      <c r="B7117"/>
      <c r="C7117"/>
    </row>
    <row r="7118" spans="1:3" x14ac:dyDescent="0.45">
      <c r="A7118"/>
      <c r="B7118"/>
      <c r="C7118"/>
    </row>
    <row r="7119" spans="1:3" x14ac:dyDescent="0.45">
      <c r="A7119"/>
      <c r="B7119"/>
      <c r="C7119"/>
    </row>
    <row r="7120" spans="1:3" x14ac:dyDescent="0.45">
      <c r="A7120"/>
      <c r="B7120"/>
      <c r="C7120"/>
    </row>
    <row r="7121" spans="1:3" x14ac:dyDescent="0.45">
      <c r="A7121"/>
      <c r="B7121"/>
      <c r="C7121"/>
    </row>
    <row r="7122" spans="1:3" x14ac:dyDescent="0.45">
      <c r="A7122"/>
      <c r="B7122"/>
      <c r="C7122"/>
    </row>
    <row r="7123" spans="1:3" x14ac:dyDescent="0.45">
      <c r="A7123"/>
      <c r="B7123"/>
      <c r="C7123"/>
    </row>
    <row r="7124" spans="1:3" x14ac:dyDescent="0.45">
      <c r="A7124"/>
      <c r="B7124"/>
      <c r="C7124"/>
    </row>
    <row r="7125" spans="1:3" x14ac:dyDescent="0.45">
      <c r="A7125"/>
      <c r="B7125"/>
      <c r="C7125"/>
    </row>
    <row r="7126" spans="1:3" x14ac:dyDescent="0.45">
      <c r="A7126"/>
      <c r="B7126"/>
      <c r="C7126"/>
    </row>
    <row r="7127" spans="1:3" x14ac:dyDescent="0.45">
      <c r="A7127"/>
      <c r="B7127"/>
      <c r="C7127"/>
    </row>
    <row r="7128" spans="1:3" x14ac:dyDescent="0.45">
      <c r="A7128"/>
      <c r="B7128"/>
      <c r="C7128"/>
    </row>
    <row r="7129" spans="1:3" x14ac:dyDescent="0.45">
      <c r="A7129"/>
      <c r="B7129"/>
      <c r="C7129"/>
    </row>
    <row r="7130" spans="1:3" x14ac:dyDescent="0.45">
      <c r="A7130"/>
      <c r="B7130"/>
      <c r="C7130"/>
    </row>
    <row r="7131" spans="1:3" x14ac:dyDescent="0.45">
      <c r="A7131"/>
      <c r="B7131"/>
      <c r="C7131"/>
    </row>
    <row r="7132" spans="1:3" x14ac:dyDescent="0.45">
      <c r="A7132"/>
      <c r="B7132"/>
      <c r="C7132"/>
    </row>
    <row r="7133" spans="1:3" x14ac:dyDescent="0.45">
      <c r="A7133"/>
      <c r="B7133"/>
      <c r="C7133"/>
    </row>
    <row r="7134" spans="1:3" x14ac:dyDescent="0.45">
      <c r="A7134"/>
      <c r="B7134"/>
      <c r="C7134"/>
    </row>
    <row r="7135" spans="1:3" x14ac:dyDescent="0.45">
      <c r="A7135"/>
      <c r="B7135"/>
      <c r="C7135"/>
    </row>
    <row r="7136" spans="1:3" x14ac:dyDescent="0.45">
      <c r="A7136"/>
      <c r="B7136"/>
      <c r="C7136"/>
    </row>
    <row r="7137" spans="1:3" x14ac:dyDescent="0.45">
      <c r="A7137"/>
      <c r="B7137"/>
      <c r="C7137"/>
    </row>
    <row r="7138" spans="1:3" x14ac:dyDescent="0.45">
      <c r="A7138"/>
      <c r="B7138"/>
      <c r="C7138"/>
    </row>
    <row r="7139" spans="1:3" x14ac:dyDescent="0.45">
      <c r="A7139"/>
      <c r="B7139"/>
      <c r="C7139"/>
    </row>
    <row r="7140" spans="1:3" x14ac:dyDescent="0.45">
      <c r="A7140"/>
      <c r="B7140"/>
      <c r="C7140"/>
    </row>
    <row r="7141" spans="1:3" x14ac:dyDescent="0.45">
      <c r="A7141"/>
      <c r="B7141"/>
      <c r="C7141"/>
    </row>
    <row r="7142" spans="1:3" x14ac:dyDescent="0.45">
      <c r="A7142"/>
      <c r="B7142"/>
      <c r="C7142"/>
    </row>
    <row r="7143" spans="1:3" x14ac:dyDescent="0.45">
      <c r="A7143"/>
      <c r="B7143"/>
      <c r="C7143"/>
    </row>
    <row r="7144" spans="1:3" x14ac:dyDescent="0.45">
      <c r="A7144"/>
      <c r="B7144"/>
      <c r="C7144"/>
    </row>
    <row r="7145" spans="1:3" x14ac:dyDescent="0.45">
      <c r="A7145"/>
      <c r="B7145"/>
      <c r="C7145"/>
    </row>
    <row r="7146" spans="1:3" x14ac:dyDescent="0.45">
      <c r="A7146"/>
      <c r="B7146"/>
      <c r="C7146"/>
    </row>
    <row r="7147" spans="1:3" x14ac:dyDescent="0.45">
      <c r="A7147"/>
      <c r="B7147"/>
      <c r="C7147"/>
    </row>
    <row r="7148" spans="1:3" x14ac:dyDescent="0.45">
      <c r="A7148"/>
      <c r="B7148"/>
      <c r="C7148"/>
    </row>
    <row r="7149" spans="1:3" x14ac:dyDescent="0.45">
      <c r="A7149"/>
      <c r="B7149"/>
      <c r="C7149"/>
    </row>
    <row r="7150" spans="1:3" x14ac:dyDescent="0.45">
      <c r="A7150"/>
      <c r="B7150"/>
      <c r="C7150"/>
    </row>
    <row r="7151" spans="1:3" x14ac:dyDescent="0.45">
      <c r="A7151"/>
      <c r="B7151"/>
      <c r="C7151"/>
    </row>
    <row r="7152" spans="1:3" x14ac:dyDescent="0.45">
      <c r="A7152"/>
      <c r="B7152"/>
      <c r="C7152"/>
    </row>
    <row r="7153" spans="1:3" x14ac:dyDescent="0.45">
      <c r="A7153"/>
      <c r="B7153"/>
      <c r="C7153"/>
    </row>
    <row r="7154" spans="1:3" x14ac:dyDescent="0.45">
      <c r="A7154"/>
      <c r="B7154"/>
      <c r="C7154"/>
    </row>
    <row r="7155" spans="1:3" x14ac:dyDescent="0.45">
      <c r="A7155"/>
      <c r="B7155"/>
      <c r="C7155"/>
    </row>
    <row r="7156" spans="1:3" x14ac:dyDescent="0.45">
      <c r="A7156"/>
      <c r="B7156"/>
      <c r="C7156"/>
    </row>
    <row r="7157" spans="1:3" x14ac:dyDescent="0.45">
      <c r="A7157"/>
      <c r="B7157"/>
      <c r="C7157"/>
    </row>
    <row r="7158" spans="1:3" x14ac:dyDescent="0.45">
      <c r="A7158"/>
      <c r="B7158"/>
      <c r="C7158"/>
    </row>
    <row r="7159" spans="1:3" x14ac:dyDescent="0.45">
      <c r="A7159"/>
      <c r="B7159"/>
      <c r="C7159"/>
    </row>
    <row r="7160" spans="1:3" x14ac:dyDescent="0.45">
      <c r="A7160"/>
      <c r="B7160"/>
      <c r="C7160"/>
    </row>
    <row r="7161" spans="1:3" x14ac:dyDescent="0.45">
      <c r="A7161"/>
      <c r="B7161"/>
      <c r="C7161"/>
    </row>
    <row r="7162" spans="1:3" x14ac:dyDescent="0.45">
      <c r="A7162"/>
      <c r="B7162"/>
      <c r="C7162"/>
    </row>
    <row r="7163" spans="1:3" x14ac:dyDescent="0.45">
      <c r="A7163"/>
      <c r="B7163"/>
      <c r="C7163"/>
    </row>
    <row r="7164" spans="1:3" x14ac:dyDescent="0.45">
      <c r="A7164"/>
      <c r="B7164"/>
      <c r="C7164"/>
    </row>
    <row r="7165" spans="1:3" x14ac:dyDescent="0.45">
      <c r="A7165"/>
      <c r="B7165"/>
      <c r="C7165"/>
    </row>
    <row r="7166" spans="1:3" x14ac:dyDescent="0.45">
      <c r="A7166"/>
      <c r="B7166"/>
      <c r="C7166"/>
    </row>
    <row r="7167" spans="1:3" x14ac:dyDescent="0.45">
      <c r="A7167"/>
      <c r="B7167"/>
      <c r="C7167"/>
    </row>
    <row r="7168" spans="1:3" x14ac:dyDescent="0.45">
      <c r="A7168"/>
      <c r="B7168"/>
      <c r="C7168"/>
    </row>
    <row r="7169" spans="1:3" x14ac:dyDescent="0.45">
      <c r="A7169"/>
      <c r="B7169"/>
      <c r="C7169"/>
    </row>
    <row r="7170" spans="1:3" x14ac:dyDescent="0.45">
      <c r="A7170"/>
      <c r="B7170"/>
      <c r="C7170"/>
    </row>
    <row r="7171" spans="1:3" x14ac:dyDescent="0.45">
      <c r="A7171"/>
      <c r="B7171"/>
      <c r="C7171"/>
    </row>
    <row r="7172" spans="1:3" x14ac:dyDescent="0.45">
      <c r="A7172"/>
      <c r="B7172"/>
      <c r="C7172"/>
    </row>
    <row r="7173" spans="1:3" x14ac:dyDescent="0.45">
      <c r="A7173"/>
      <c r="B7173"/>
      <c r="C7173"/>
    </row>
    <row r="7174" spans="1:3" x14ac:dyDescent="0.45">
      <c r="A7174"/>
      <c r="B7174"/>
      <c r="C7174"/>
    </row>
    <row r="7175" spans="1:3" x14ac:dyDescent="0.45">
      <c r="A7175"/>
      <c r="B7175"/>
      <c r="C7175"/>
    </row>
    <row r="7176" spans="1:3" x14ac:dyDescent="0.45">
      <c r="A7176"/>
      <c r="B7176"/>
      <c r="C7176"/>
    </row>
    <row r="7177" spans="1:3" x14ac:dyDescent="0.45">
      <c r="A7177"/>
      <c r="B7177"/>
      <c r="C7177"/>
    </row>
    <row r="7178" spans="1:3" x14ac:dyDescent="0.45">
      <c r="A7178"/>
      <c r="B7178"/>
      <c r="C7178"/>
    </row>
    <row r="7179" spans="1:3" x14ac:dyDescent="0.45">
      <c r="A7179"/>
      <c r="B7179"/>
      <c r="C7179"/>
    </row>
    <row r="7180" spans="1:3" x14ac:dyDescent="0.45">
      <c r="A7180"/>
      <c r="B7180"/>
      <c r="C7180"/>
    </row>
    <row r="7181" spans="1:3" x14ac:dyDescent="0.45">
      <c r="A7181"/>
      <c r="B7181"/>
      <c r="C7181"/>
    </row>
    <row r="7182" spans="1:3" x14ac:dyDescent="0.45">
      <c r="A7182"/>
      <c r="B7182"/>
      <c r="C7182"/>
    </row>
    <row r="7183" spans="1:3" x14ac:dyDescent="0.45">
      <c r="A7183"/>
      <c r="B7183"/>
      <c r="C7183"/>
    </row>
    <row r="7184" spans="1:3" x14ac:dyDescent="0.45">
      <c r="A7184"/>
      <c r="B7184"/>
      <c r="C7184"/>
    </row>
    <row r="7185" spans="1:3" x14ac:dyDescent="0.45">
      <c r="A7185"/>
      <c r="B7185"/>
      <c r="C7185"/>
    </row>
    <row r="7186" spans="1:3" x14ac:dyDescent="0.45">
      <c r="A7186"/>
      <c r="B7186"/>
      <c r="C7186"/>
    </row>
    <row r="7187" spans="1:3" x14ac:dyDescent="0.45">
      <c r="A7187"/>
      <c r="B7187"/>
      <c r="C7187"/>
    </row>
    <row r="7188" spans="1:3" x14ac:dyDescent="0.45">
      <c r="A7188"/>
      <c r="B7188"/>
      <c r="C7188"/>
    </row>
    <row r="7189" spans="1:3" x14ac:dyDescent="0.45">
      <c r="A7189"/>
      <c r="B7189"/>
      <c r="C7189"/>
    </row>
    <row r="7190" spans="1:3" x14ac:dyDescent="0.45">
      <c r="A7190"/>
      <c r="B7190"/>
      <c r="C7190"/>
    </row>
    <row r="7191" spans="1:3" x14ac:dyDescent="0.45">
      <c r="A7191"/>
      <c r="B7191"/>
      <c r="C7191"/>
    </row>
    <row r="7192" spans="1:3" x14ac:dyDescent="0.45">
      <c r="A7192"/>
      <c r="B7192"/>
      <c r="C7192"/>
    </row>
    <row r="7193" spans="1:3" x14ac:dyDescent="0.45">
      <c r="A7193"/>
      <c r="B7193"/>
      <c r="C7193"/>
    </row>
    <row r="7194" spans="1:3" x14ac:dyDescent="0.45">
      <c r="A7194"/>
      <c r="B7194"/>
      <c r="C7194"/>
    </row>
    <row r="7195" spans="1:3" x14ac:dyDescent="0.45">
      <c r="A7195"/>
      <c r="B7195"/>
      <c r="C7195"/>
    </row>
    <row r="7196" spans="1:3" x14ac:dyDescent="0.45">
      <c r="A7196"/>
      <c r="B7196"/>
      <c r="C7196"/>
    </row>
    <row r="7197" spans="1:3" x14ac:dyDescent="0.45">
      <c r="A7197"/>
      <c r="B7197"/>
      <c r="C7197"/>
    </row>
    <row r="7198" spans="1:3" x14ac:dyDescent="0.45">
      <c r="A7198"/>
      <c r="B7198"/>
      <c r="C7198"/>
    </row>
    <row r="7199" spans="1:3" x14ac:dyDescent="0.45">
      <c r="A7199"/>
      <c r="B7199"/>
      <c r="C7199"/>
    </row>
    <row r="7200" spans="1:3" x14ac:dyDescent="0.45">
      <c r="A7200"/>
      <c r="B7200"/>
      <c r="C7200"/>
    </row>
    <row r="7201" spans="1:3" x14ac:dyDescent="0.45">
      <c r="A7201"/>
      <c r="B7201"/>
      <c r="C7201"/>
    </row>
    <row r="7202" spans="1:3" x14ac:dyDescent="0.45">
      <c r="A7202"/>
      <c r="B7202"/>
      <c r="C7202"/>
    </row>
    <row r="7203" spans="1:3" x14ac:dyDescent="0.45">
      <c r="A7203"/>
      <c r="B7203"/>
      <c r="C7203"/>
    </row>
    <row r="7204" spans="1:3" x14ac:dyDescent="0.45">
      <c r="A7204"/>
      <c r="B7204"/>
      <c r="C7204"/>
    </row>
    <row r="7205" spans="1:3" x14ac:dyDescent="0.45">
      <c r="A7205"/>
      <c r="B7205"/>
      <c r="C7205"/>
    </row>
    <row r="7206" spans="1:3" x14ac:dyDescent="0.45">
      <c r="A7206"/>
      <c r="B7206"/>
      <c r="C7206"/>
    </row>
    <row r="7207" spans="1:3" x14ac:dyDescent="0.45">
      <c r="A7207"/>
      <c r="B7207"/>
      <c r="C7207"/>
    </row>
    <row r="7208" spans="1:3" x14ac:dyDescent="0.45">
      <c r="A7208"/>
      <c r="B7208"/>
      <c r="C7208"/>
    </row>
    <row r="7209" spans="1:3" x14ac:dyDescent="0.45">
      <c r="A7209"/>
      <c r="B7209"/>
      <c r="C7209"/>
    </row>
    <row r="7210" spans="1:3" x14ac:dyDescent="0.45">
      <c r="A7210"/>
      <c r="B7210"/>
      <c r="C7210"/>
    </row>
    <row r="7211" spans="1:3" x14ac:dyDescent="0.45">
      <c r="A7211"/>
      <c r="B7211"/>
      <c r="C7211"/>
    </row>
    <row r="7212" spans="1:3" x14ac:dyDescent="0.45">
      <c r="A7212"/>
      <c r="B7212"/>
      <c r="C7212"/>
    </row>
    <row r="7213" spans="1:3" x14ac:dyDescent="0.45">
      <c r="A7213"/>
      <c r="B7213"/>
      <c r="C7213"/>
    </row>
    <row r="7214" spans="1:3" x14ac:dyDescent="0.45">
      <c r="A7214"/>
      <c r="B7214"/>
      <c r="C7214"/>
    </row>
    <row r="7215" spans="1:3" x14ac:dyDescent="0.45">
      <c r="A7215"/>
      <c r="B7215"/>
      <c r="C7215"/>
    </row>
    <row r="7216" spans="1:3" x14ac:dyDescent="0.45">
      <c r="A7216"/>
      <c r="B7216"/>
      <c r="C7216"/>
    </row>
    <row r="7217" spans="1:3" x14ac:dyDescent="0.45">
      <c r="A7217"/>
      <c r="B7217"/>
      <c r="C7217"/>
    </row>
    <row r="7218" spans="1:3" x14ac:dyDescent="0.45">
      <c r="A7218"/>
      <c r="B7218"/>
      <c r="C7218"/>
    </row>
    <row r="7219" spans="1:3" x14ac:dyDescent="0.45">
      <c r="A7219"/>
      <c r="B7219"/>
      <c r="C7219"/>
    </row>
    <row r="7220" spans="1:3" x14ac:dyDescent="0.45">
      <c r="A7220"/>
      <c r="B7220"/>
      <c r="C7220"/>
    </row>
    <row r="7221" spans="1:3" x14ac:dyDescent="0.45">
      <c r="A7221"/>
      <c r="B7221"/>
      <c r="C7221"/>
    </row>
    <row r="7222" spans="1:3" x14ac:dyDescent="0.45">
      <c r="A7222"/>
      <c r="B7222"/>
      <c r="C7222"/>
    </row>
    <row r="7223" spans="1:3" x14ac:dyDescent="0.45">
      <c r="A7223"/>
      <c r="B7223"/>
      <c r="C7223"/>
    </row>
    <row r="7224" spans="1:3" x14ac:dyDescent="0.45">
      <c r="A7224"/>
      <c r="B7224"/>
      <c r="C7224"/>
    </row>
    <row r="7225" spans="1:3" x14ac:dyDescent="0.45">
      <c r="A7225"/>
      <c r="B7225"/>
      <c r="C7225"/>
    </row>
    <row r="7226" spans="1:3" x14ac:dyDescent="0.45">
      <c r="A7226"/>
      <c r="B7226"/>
      <c r="C7226"/>
    </row>
    <row r="7227" spans="1:3" x14ac:dyDescent="0.45">
      <c r="A7227"/>
      <c r="B7227"/>
      <c r="C7227"/>
    </row>
    <row r="7228" spans="1:3" x14ac:dyDescent="0.45">
      <c r="A7228"/>
      <c r="B7228"/>
      <c r="C7228"/>
    </row>
    <row r="7229" spans="1:3" x14ac:dyDescent="0.45">
      <c r="A7229"/>
      <c r="B7229"/>
      <c r="C7229"/>
    </row>
    <row r="7230" spans="1:3" x14ac:dyDescent="0.45">
      <c r="A7230"/>
      <c r="B7230"/>
      <c r="C7230"/>
    </row>
    <row r="7231" spans="1:3" x14ac:dyDescent="0.45">
      <c r="A7231"/>
      <c r="B7231"/>
      <c r="C7231"/>
    </row>
    <row r="7232" spans="1:3" x14ac:dyDescent="0.45">
      <c r="A7232"/>
      <c r="B7232"/>
      <c r="C7232"/>
    </row>
    <row r="7233" spans="1:3" x14ac:dyDescent="0.45">
      <c r="A7233"/>
      <c r="B7233"/>
      <c r="C7233"/>
    </row>
    <row r="7234" spans="1:3" x14ac:dyDescent="0.45">
      <c r="A7234"/>
      <c r="B7234"/>
      <c r="C7234"/>
    </row>
    <row r="7235" spans="1:3" x14ac:dyDescent="0.45">
      <c r="A7235"/>
      <c r="B7235"/>
      <c r="C7235"/>
    </row>
    <row r="7236" spans="1:3" x14ac:dyDescent="0.45">
      <c r="A7236"/>
      <c r="B7236"/>
      <c r="C7236"/>
    </row>
    <row r="7237" spans="1:3" x14ac:dyDescent="0.45">
      <c r="A7237"/>
      <c r="B7237"/>
      <c r="C7237"/>
    </row>
    <row r="7238" spans="1:3" x14ac:dyDescent="0.45">
      <c r="A7238"/>
      <c r="B7238"/>
      <c r="C7238"/>
    </row>
    <row r="7239" spans="1:3" x14ac:dyDescent="0.45">
      <c r="A7239"/>
      <c r="B7239"/>
      <c r="C7239"/>
    </row>
    <row r="7240" spans="1:3" x14ac:dyDescent="0.45">
      <c r="A7240"/>
      <c r="B7240"/>
      <c r="C7240"/>
    </row>
    <row r="7241" spans="1:3" x14ac:dyDescent="0.45">
      <c r="A7241"/>
      <c r="B7241"/>
      <c r="C7241"/>
    </row>
    <row r="7242" spans="1:3" x14ac:dyDescent="0.45">
      <c r="A7242"/>
      <c r="B7242"/>
      <c r="C7242"/>
    </row>
    <row r="7243" spans="1:3" x14ac:dyDescent="0.45">
      <c r="A7243"/>
      <c r="B7243"/>
      <c r="C7243"/>
    </row>
    <row r="7244" spans="1:3" x14ac:dyDescent="0.45">
      <c r="A7244"/>
      <c r="B7244"/>
      <c r="C7244"/>
    </row>
    <row r="7245" spans="1:3" x14ac:dyDescent="0.45">
      <c r="A7245"/>
      <c r="B7245"/>
      <c r="C7245"/>
    </row>
    <row r="7246" spans="1:3" x14ac:dyDescent="0.45">
      <c r="A7246"/>
      <c r="B7246"/>
      <c r="C7246"/>
    </row>
    <row r="7247" spans="1:3" x14ac:dyDescent="0.45">
      <c r="A7247"/>
      <c r="B7247"/>
      <c r="C7247"/>
    </row>
    <row r="7248" spans="1:3" x14ac:dyDescent="0.45">
      <c r="A7248"/>
      <c r="B7248"/>
      <c r="C7248"/>
    </row>
    <row r="7249" spans="1:3" x14ac:dyDescent="0.45">
      <c r="A7249"/>
      <c r="B7249"/>
      <c r="C7249"/>
    </row>
    <row r="7250" spans="1:3" x14ac:dyDescent="0.45">
      <c r="A7250"/>
      <c r="B7250"/>
      <c r="C7250"/>
    </row>
    <row r="7251" spans="1:3" x14ac:dyDescent="0.45">
      <c r="A7251"/>
      <c r="B7251"/>
      <c r="C7251"/>
    </row>
    <row r="7252" spans="1:3" x14ac:dyDescent="0.45">
      <c r="A7252"/>
      <c r="B7252"/>
      <c r="C7252"/>
    </row>
    <row r="7253" spans="1:3" x14ac:dyDescent="0.45">
      <c r="A7253"/>
      <c r="B7253"/>
      <c r="C7253"/>
    </row>
    <row r="7254" spans="1:3" x14ac:dyDescent="0.45">
      <c r="A7254"/>
      <c r="B7254"/>
      <c r="C7254"/>
    </row>
    <row r="7255" spans="1:3" x14ac:dyDescent="0.45">
      <c r="A7255"/>
      <c r="B7255"/>
      <c r="C7255"/>
    </row>
    <row r="7256" spans="1:3" x14ac:dyDescent="0.45">
      <c r="A7256"/>
      <c r="B7256"/>
      <c r="C7256"/>
    </row>
    <row r="7257" spans="1:3" x14ac:dyDescent="0.45">
      <c r="A7257"/>
      <c r="B7257"/>
      <c r="C7257"/>
    </row>
    <row r="7258" spans="1:3" x14ac:dyDescent="0.45">
      <c r="A7258"/>
      <c r="B7258"/>
      <c r="C7258"/>
    </row>
    <row r="7259" spans="1:3" x14ac:dyDescent="0.45">
      <c r="A7259"/>
      <c r="B7259"/>
      <c r="C7259"/>
    </row>
    <row r="7260" spans="1:3" x14ac:dyDescent="0.45">
      <c r="A7260"/>
      <c r="B7260"/>
      <c r="C7260"/>
    </row>
    <row r="7261" spans="1:3" x14ac:dyDescent="0.45">
      <c r="A7261"/>
      <c r="B7261"/>
      <c r="C7261"/>
    </row>
    <row r="7262" spans="1:3" x14ac:dyDescent="0.45">
      <c r="A7262"/>
      <c r="B7262"/>
      <c r="C7262"/>
    </row>
    <row r="7263" spans="1:3" x14ac:dyDescent="0.45">
      <c r="A7263"/>
      <c r="B7263"/>
      <c r="C7263"/>
    </row>
    <row r="7264" spans="1:3" x14ac:dyDescent="0.45">
      <c r="A7264"/>
      <c r="B7264"/>
      <c r="C7264"/>
    </row>
    <row r="7265" spans="1:3" x14ac:dyDescent="0.45">
      <c r="A7265"/>
      <c r="B7265"/>
      <c r="C7265"/>
    </row>
    <row r="7266" spans="1:3" x14ac:dyDescent="0.45">
      <c r="A7266"/>
      <c r="B7266"/>
      <c r="C7266"/>
    </row>
    <row r="7267" spans="1:3" x14ac:dyDescent="0.45">
      <c r="A7267"/>
      <c r="B7267"/>
      <c r="C7267"/>
    </row>
    <row r="7268" spans="1:3" x14ac:dyDescent="0.45">
      <c r="A7268"/>
      <c r="B7268"/>
      <c r="C7268"/>
    </row>
    <row r="7269" spans="1:3" x14ac:dyDescent="0.45">
      <c r="A7269"/>
      <c r="B7269"/>
      <c r="C7269"/>
    </row>
    <row r="7270" spans="1:3" x14ac:dyDescent="0.45">
      <c r="A7270"/>
      <c r="B7270"/>
      <c r="C7270"/>
    </row>
    <row r="7271" spans="1:3" x14ac:dyDescent="0.45">
      <c r="A7271"/>
      <c r="B7271"/>
      <c r="C7271"/>
    </row>
    <row r="7272" spans="1:3" x14ac:dyDescent="0.45">
      <c r="A7272"/>
      <c r="B7272"/>
      <c r="C7272"/>
    </row>
    <row r="7273" spans="1:3" x14ac:dyDescent="0.45">
      <c r="A7273"/>
      <c r="B7273"/>
      <c r="C7273"/>
    </row>
    <row r="7274" spans="1:3" x14ac:dyDescent="0.45">
      <c r="A7274"/>
      <c r="B7274"/>
      <c r="C7274"/>
    </row>
    <row r="7275" spans="1:3" x14ac:dyDescent="0.45">
      <c r="A7275"/>
      <c r="B7275"/>
      <c r="C7275"/>
    </row>
    <row r="7276" spans="1:3" x14ac:dyDescent="0.45">
      <c r="A7276"/>
      <c r="B7276"/>
      <c r="C7276"/>
    </row>
    <row r="7277" spans="1:3" x14ac:dyDescent="0.45">
      <c r="A7277"/>
      <c r="B7277"/>
      <c r="C7277"/>
    </row>
    <row r="7278" spans="1:3" x14ac:dyDescent="0.45">
      <c r="A7278"/>
      <c r="B7278"/>
      <c r="C7278"/>
    </row>
    <row r="7279" spans="1:3" x14ac:dyDescent="0.45">
      <c r="A7279"/>
      <c r="B7279"/>
      <c r="C7279"/>
    </row>
    <row r="7280" spans="1:3" x14ac:dyDescent="0.45">
      <c r="A7280"/>
      <c r="B7280"/>
      <c r="C7280"/>
    </row>
    <row r="7281" spans="1:3" x14ac:dyDescent="0.45">
      <c r="A7281"/>
      <c r="B7281"/>
      <c r="C7281"/>
    </row>
    <row r="7282" spans="1:3" x14ac:dyDescent="0.45">
      <c r="A7282"/>
      <c r="B7282"/>
      <c r="C7282"/>
    </row>
    <row r="7283" spans="1:3" x14ac:dyDescent="0.45">
      <c r="A7283"/>
      <c r="B7283"/>
      <c r="C7283"/>
    </row>
    <row r="7284" spans="1:3" x14ac:dyDescent="0.45">
      <c r="A7284"/>
      <c r="B7284"/>
      <c r="C7284"/>
    </row>
    <row r="7285" spans="1:3" x14ac:dyDescent="0.45">
      <c r="A7285"/>
      <c r="B7285"/>
      <c r="C7285"/>
    </row>
    <row r="7286" spans="1:3" x14ac:dyDescent="0.45">
      <c r="A7286"/>
      <c r="B7286"/>
      <c r="C7286"/>
    </row>
    <row r="7287" spans="1:3" x14ac:dyDescent="0.45">
      <c r="A7287"/>
      <c r="B7287"/>
      <c r="C7287"/>
    </row>
    <row r="7288" spans="1:3" x14ac:dyDescent="0.45">
      <c r="A7288"/>
      <c r="B7288"/>
      <c r="C7288"/>
    </row>
    <row r="7289" spans="1:3" x14ac:dyDescent="0.45">
      <c r="A7289"/>
      <c r="B7289"/>
      <c r="C7289"/>
    </row>
    <row r="7290" spans="1:3" x14ac:dyDescent="0.45">
      <c r="A7290"/>
      <c r="B7290"/>
      <c r="C7290"/>
    </row>
    <row r="7291" spans="1:3" x14ac:dyDescent="0.45">
      <c r="A7291"/>
      <c r="B7291"/>
      <c r="C7291"/>
    </row>
    <row r="7292" spans="1:3" x14ac:dyDescent="0.45">
      <c r="A7292"/>
      <c r="B7292"/>
      <c r="C7292"/>
    </row>
    <row r="7293" spans="1:3" x14ac:dyDescent="0.45">
      <c r="A7293"/>
      <c r="B7293"/>
      <c r="C7293"/>
    </row>
    <row r="7294" spans="1:3" x14ac:dyDescent="0.45">
      <c r="A7294"/>
      <c r="B7294"/>
      <c r="C7294"/>
    </row>
    <row r="7295" spans="1:3" x14ac:dyDescent="0.45">
      <c r="A7295"/>
      <c r="B7295"/>
      <c r="C7295"/>
    </row>
    <row r="7296" spans="1:3" x14ac:dyDescent="0.45">
      <c r="A7296"/>
      <c r="B7296"/>
      <c r="C7296"/>
    </row>
    <row r="7297" spans="1:3" x14ac:dyDescent="0.45">
      <c r="A7297"/>
      <c r="B7297"/>
      <c r="C7297"/>
    </row>
    <row r="7298" spans="1:3" x14ac:dyDescent="0.45">
      <c r="A7298"/>
      <c r="B7298"/>
      <c r="C7298"/>
    </row>
    <row r="7299" spans="1:3" x14ac:dyDescent="0.45">
      <c r="A7299"/>
      <c r="B7299"/>
      <c r="C7299"/>
    </row>
    <row r="7300" spans="1:3" x14ac:dyDescent="0.45">
      <c r="A7300"/>
      <c r="B7300"/>
      <c r="C7300"/>
    </row>
    <row r="7301" spans="1:3" x14ac:dyDescent="0.45">
      <c r="A7301"/>
      <c r="B7301"/>
      <c r="C7301"/>
    </row>
    <row r="7302" spans="1:3" x14ac:dyDescent="0.45">
      <c r="A7302"/>
      <c r="B7302"/>
      <c r="C7302"/>
    </row>
    <row r="7303" spans="1:3" x14ac:dyDescent="0.45">
      <c r="A7303"/>
      <c r="B7303"/>
      <c r="C7303"/>
    </row>
    <row r="7304" spans="1:3" x14ac:dyDescent="0.45">
      <c r="A7304"/>
      <c r="B7304"/>
      <c r="C7304"/>
    </row>
    <row r="7305" spans="1:3" x14ac:dyDescent="0.45">
      <c r="A7305"/>
      <c r="B7305"/>
      <c r="C7305"/>
    </row>
    <row r="7306" spans="1:3" x14ac:dyDescent="0.45">
      <c r="A7306"/>
      <c r="B7306"/>
      <c r="C7306"/>
    </row>
    <row r="7307" spans="1:3" x14ac:dyDescent="0.45">
      <c r="A7307"/>
      <c r="B7307"/>
      <c r="C7307"/>
    </row>
    <row r="7308" spans="1:3" x14ac:dyDescent="0.45">
      <c r="A7308"/>
      <c r="B7308"/>
      <c r="C7308"/>
    </row>
    <row r="7309" spans="1:3" x14ac:dyDescent="0.45">
      <c r="A7309"/>
      <c r="B7309"/>
      <c r="C7309"/>
    </row>
    <row r="7310" spans="1:3" x14ac:dyDescent="0.45">
      <c r="A7310"/>
      <c r="B7310"/>
      <c r="C7310"/>
    </row>
    <row r="7311" spans="1:3" x14ac:dyDescent="0.45">
      <c r="A7311"/>
      <c r="B7311"/>
      <c r="C7311"/>
    </row>
    <row r="7312" spans="1:3" x14ac:dyDescent="0.45">
      <c r="A7312"/>
      <c r="B7312"/>
      <c r="C7312"/>
    </row>
    <row r="7313" spans="1:3" x14ac:dyDescent="0.45">
      <c r="A7313"/>
      <c r="B7313"/>
      <c r="C7313"/>
    </row>
    <row r="7314" spans="1:3" x14ac:dyDescent="0.45">
      <c r="A7314"/>
      <c r="B7314"/>
      <c r="C7314"/>
    </row>
    <row r="7315" spans="1:3" x14ac:dyDescent="0.45">
      <c r="A7315"/>
      <c r="B7315"/>
      <c r="C7315"/>
    </row>
    <row r="7316" spans="1:3" x14ac:dyDescent="0.45">
      <c r="A7316"/>
      <c r="B7316"/>
      <c r="C7316"/>
    </row>
    <row r="7317" spans="1:3" x14ac:dyDescent="0.45">
      <c r="A7317"/>
      <c r="B7317"/>
      <c r="C7317"/>
    </row>
    <row r="7318" spans="1:3" x14ac:dyDescent="0.45">
      <c r="A7318"/>
      <c r="B7318"/>
      <c r="C7318"/>
    </row>
    <row r="7319" spans="1:3" x14ac:dyDescent="0.45">
      <c r="A7319"/>
      <c r="B7319"/>
      <c r="C7319"/>
    </row>
    <row r="7320" spans="1:3" x14ac:dyDescent="0.45">
      <c r="A7320"/>
      <c r="B7320"/>
      <c r="C7320"/>
    </row>
    <row r="7321" spans="1:3" x14ac:dyDescent="0.45">
      <c r="A7321"/>
      <c r="B7321"/>
      <c r="C7321"/>
    </row>
    <row r="7322" spans="1:3" x14ac:dyDescent="0.45">
      <c r="A7322"/>
      <c r="B7322"/>
      <c r="C7322"/>
    </row>
    <row r="7323" spans="1:3" x14ac:dyDescent="0.45">
      <c r="A7323"/>
      <c r="B7323"/>
      <c r="C7323"/>
    </row>
    <row r="7324" spans="1:3" x14ac:dyDescent="0.45">
      <c r="A7324"/>
      <c r="B7324"/>
      <c r="C7324"/>
    </row>
    <row r="7325" spans="1:3" x14ac:dyDescent="0.45">
      <c r="A7325"/>
      <c r="B7325"/>
      <c r="C7325"/>
    </row>
    <row r="7326" spans="1:3" x14ac:dyDescent="0.45">
      <c r="A7326"/>
      <c r="B7326"/>
      <c r="C7326"/>
    </row>
    <row r="7327" spans="1:3" x14ac:dyDescent="0.45">
      <c r="A7327"/>
      <c r="B7327"/>
      <c r="C7327"/>
    </row>
    <row r="7328" spans="1:3" x14ac:dyDescent="0.45">
      <c r="A7328"/>
      <c r="B7328"/>
      <c r="C7328"/>
    </row>
    <row r="7329" spans="1:3" x14ac:dyDescent="0.45">
      <c r="A7329"/>
      <c r="B7329"/>
      <c r="C7329"/>
    </row>
    <row r="7330" spans="1:3" x14ac:dyDescent="0.45">
      <c r="A7330"/>
      <c r="B7330"/>
      <c r="C7330"/>
    </row>
    <row r="7331" spans="1:3" x14ac:dyDescent="0.45">
      <c r="A7331"/>
      <c r="B7331"/>
      <c r="C7331"/>
    </row>
    <row r="7332" spans="1:3" x14ac:dyDescent="0.45">
      <c r="A7332"/>
      <c r="B7332"/>
      <c r="C7332"/>
    </row>
    <row r="7333" spans="1:3" x14ac:dyDescent="0.45">
      <c r="A7333"/>
      <c r="B7333"/>
      <c r="C7333"/>
    </row>
    <row r="7334" spans="1:3" x14ac:dyDescent="0.45">
      <c r="A7334"/>
      <c r="B7334"/>
      <c r="C7334"/>
    </row>
    <row r="7335" spans="1:3" x14ac:dyDescent="0.45">
      <c r="A7335"/>
      <c r="B7335"/>
      <c r="C7335"/>
    </row>
    <row r="7336" spans="1:3" x14ac:dyDescent="0.45">
      <c r="A7336"/>
      <c r="B7336"/>
      <c r="C7336"/>
    </row>
    <row r="7337" spans="1:3" x14ac:dyDescent="0.45">
      <c r="A7337"/>
      <c r="B7337"/>
      <c r="C7337"/>
    </row>
    <row r="7338" spans="1:3" x14ac:dyDescent="0.45">
      <c r="A7338"/>
      <c r="B7338"/>
      <c r="C7338"/>
    </row>
    <row r="7339" spans="1:3" x14ac:dyDescent="0.45">
      <c r="A7339"/>
      <c r="B7339"/>
      <c r="C7339"/>
    </row>
    <row r="7340" spans="1:3" x14ac:dyDescent="0.45">
      <c r="A7340"/>
      <c r="B7340"/>
      <c r="C7340"/>
    </row>
    <row r="7341" spans="1:3" x14ac:dyDescent="0.45">
      <c r="A7341"/>
      <c r="B7341"/>
      <c r="C7341"/>
    </row>
    <row r="7342" spans="1:3" x14ac:dyDescent="0.45">
      <c r="A7342"/>
      <c r="B7342"/>
      <c r="C7342"/>
    </row>
    <row r="7343" spans="1:3" x14ac:dyDescent="0.45">
      <c r="A7343"/>
      <c r="B7343"/>
      <c r="C7343"/>
    </row>
    <row r="7344" spans="1:3" x14ac:dyDescent="0.45">
      <c r="A7344"/>
      <c r="B7344"/>
      <c r="C7344"/>
    </row>
    <row r="7345" spans="1:3" x14ac:dyDescent="0.45">
      <c r="A7345"/>
      <c r="B7345"/>
      <c r="C7345"/>
    </row>
    <row r="7346" spans="1:3" x14ac:dyDescent="0.45">
      <c r="A7346"/>
      <c r="B7346"/>
      <c r="C7346"/>
    </row>
    <row r="7347" spans="1:3" x14ac:dyDescent="0.45">
      <c r="A7347"/>
      <c r="B7347"/>
      <c r="C7347"/>
    </row>
    <row r="7348" spans="1:3" x14ac:dyDescent="0.45">
      <c r="A7348"/>
      <c r="B7348"/>
      <c r="C7348"/>
    </row>
    <row r="7349" spans="1:3" x14ac:dyDescent="0.45">
      <c r="A7349"/>
      <c r="B7349"/>
      <c r="C7349"/>
    </row>
    <row r="7350" spans="1:3" x14ac:dyDescent="0.45">
      <c r="A7350"/>
      <c r="B7350"/>
      <c r="C7350"/>
    </row>
    <row r="7351" spans="1:3" x14ac:dyDescent="0.45">
      <c r="A7351"/>
      <c r="B7351"/>
      <c r="C7351"/>
    </row>
    <row r="7352" spans="1:3" x14ac:dyDescent="0.45">
      <c r="A7352"/>
      <c r="B7352"/>
      <c r="C7352"/>
    </row>
    <row r="7353" spans="1:3" x14ac:dyDescent="0.45">
      <c r="A7353"/>
      <c r="B7353"/>
      <c r="C7353"/>
    </row>
    <row r="7354" spans="1:3" x14ac:dyDescent="0.45">
      <c r="A7354"/>
      <c r="B7354"/>
      <c r="C7354"/>
    </row>
    <row r="7355" spans="1:3" x14ac:dyDescent="0.45">
      <c r="A7355"/>
      <c r="B7355"/>
      <c r="C7355"/>
    </row>
    <row r="7356" spans="1:3" x14ac:dyDescent="0.45">
      <c r="A7356"/>
      <c r="B7356"/>
      <c r="C7356"/>
    </row>
    <row r="7357" spans="1:3" x14ac:dyDescent="0.45">
      <c r="A7357"/>
      <c r="B7357"/>
      <c r="C7357"/>
    </row>
    <row r="7358" spans="1:3" x14ac:dyDescent="0.45">
      <c r="A7358"/>
      <c r="B7358"/>
      <c r="C7358"/>
    </row>
    <row r="7359" spans="1:3" x14ac:dyDescent="0.45">
      <c r="A7359"/>
      <c r="B7359"/>
      <c r="C7359"/>
    </row>
    <row r="7360" spans="1:3" x14ac:dyDescent="0.45">
      <c r="A7360"/>
      <c r="B7360"/>
      <c r="C7360"/>
    </row>
    <row r="7361" spans="1:3" x14ac:dyDescent="0.45">
      <c r="A7361"/>
      <c r="B7361"/>
      <c r="C7361"/>
    </row>
    <row r="7362" spans="1:3" x14ac:dyDescent="0.45">
      <c r="A7362"/>
      <c r="B7362"/>
      <c r="C7362"/>
    </row>
    <row r="7363" spans="1:3" x14ac:dyDescent="0.45">
      <c r="A7363"/>
      <c r="B7363"/>
      <c r="C7363"/>
    </row>
    <row r="7364" spans="1:3" x14ac:dyDescent="0.45">
      <c r="A7364"/>
      <c r="B7364"/>
      <c r="C7364"/>
    </row>
    <row r="7365" spans="1:3" x14ac:dyDescent="0.45">
      <c r="A7365"/>
      <c r="B7365"/>
      <c r="C7365"/>
    </row>
    <row r="7366" spans="1:3" x14ac:dyDescent="0.45">
      <c r="A7366"/>
      <c r="B7366"/>
      <c r="C7366"/>
    </row>
    <row r="7367" spans="1:3" x14ac:dyDescent="0.45">
      <c r="A7367"/>
      <c r="B7367"/>
      <c r="C7367"/>
    </row>
    <row r="7368" spans="1:3" x14ac:dyDescent="0.45">
      <c r="A7368"/>
      <c r="B7368"/>
      <c r="C7368"/>
    </row>
    <row r="7369" spans="1:3" x14ac:dyDescent="0.45">
      <c r="A7369"/>
      <c r="B7369"/>
      <c r="C7369"/>
    </row>
    <row r="7370" spans="1:3" x14ac:dyDescent="0.45">
      <c r="A7370"/>
      <c r="B7370"/>
      <c r="C7370"/>
    </row>
    <row r="7371" spans="1:3" x14ac:dyDescent="0.45">
      <c r="A7371"/>
      <c r="B7371"/>
      <c r="C7371"/>
    </row>
    <row r="7372" spans="1:3" x14ac:dyDescent="0.45">
      <c r="A7372"/>
      <c r="B7372"/>
      <c r="C7372"/>
    </row>
    <row r="7373" spans="1:3" x14ac:dyDescent="0.45">
      <c r="A7373"/>
      <c r="B7373"/>
      <c r="C7373"/>
    </row>
    <row r="7374" spans="1:3" x14ac:dyDescent="0.45">
      <c r="A7374"/>
      <c r="B7374"/>
      <c r="C7374"/>
    </row>
    <row r="7375" spans="1:3" x14ac:dyDescent="0.45">
      <c r="A7375"/>
      <c r="B7375"/>
      <c r="C7375"/>
    </row>
    <row r="7376" spans="1:3" x14ac:dyDescent="0.45">
      <c r="A7376"/>
      <c r="B7376"/>
      <c r="C7376"/>
    </row>
    <row r="7377" spans="1:3" x14ac:dyDescent="0.45">
      <c r="A7377"/>
      <c r="B7377"/>
      <c r="C7377"/>
    </row>
    <row r="7378" spans="1:3" x14ac:dyDescent="0.45">
      <c r="A7378"/>
      <c r="B7378"/>
      <c r="C7378"/>
    </row>
    <row r="7379" spans="1:3" x14ac:dyDescent="0.45">
      <c r="A7379"/>
      <c r="B7379"/>
      <c r="C7379"/>
    </row>
    <row r="7380" spans="1:3" x14ac:dyDescent="0.45">
      <c r="A7380"/>
      <c r="B7380"/>
      <c r="C7380"/>
    </row>
    <row r="7381" spans="1:3" x14ac:dyDescent="0.45">
      <c r="A7381"/>
      <c r="B7381"/>
      <c r="C7381"/>
    </row>
    <row r="7382" spans="1:3" x14ac:dyDescent="0.45">
      <c r="A7382"/>
      <c r="B7382"/>
      <c r="C7382"/>
    </row>
    <row r="7383" spans="1:3" x14ac:dyDescent="0.45">
      <c r="A7383"/>
      <c r="B7383"/>
      <c r="C7383"/>
    </row>
    <row r="7384" spans="1:3" x14ac:dyDescent="0.45">
      <c r="A7384"/>
      <c r="B7384"/>
      <c r="C7384"/>
    </row>
    <row r="7385" spans="1:3" x14ac:dyDescent="0.45">
      <c r="A7385"/>
      <c r="B7385"/>
      <c r="C7385"/>
    </row>
    <row r="7386" spans="1:3" x14ac:dyDescent="0.45">
      <c r="A7386"/>
      <c r="B7386"/>
      <c r="C7386"/>
    </row>
    <row r="7387" spans="1:3" x14ac:dyDescent="0.45">
      <c r="A7387"/>
      <c r="B7387"/>
      <c r="C7387"/>
    </row>
    <row r="7388" spans="1:3" x14ac:dyDescent="0.45">
      <c r="A7388"/>
      <c r="B7388"/>
      <c r="C7388"/>
    </row>
    <row r="7389" spans="1:3" x14ac:dyDescent="0.45">
      <c r="A7389"/>
      <c r="B7389"/>
      <c r="C7389"/>
    </row>
    <row r="7390" spans="1:3" x14ac:dyDescent="0.45">
      <c r="A7390"/>
      <c r="B7390"/>
      <c r="C7390"/>
    </row>
    <row r="7391" spans="1:3" x14ac:dyDescent="0.45">
      <c r="A7391"/>
      <c r="B7391"/>
      <c r="C7391"/>
    </row>
    <row r="7392" spans="1:3" x14ac:dyDescent="0.45">
      <c r="A7392"/>
      <c r="B7392"/>
      <c r="C7392"/>
    </row>
    <row r="7393" spans="1:3" x14ac:dyDescent="0.45">
      <c r="A7393"/>
      <c r="B7393"/>
      <c r="C7393"/>
    </row>
    <row r="7394" spans="1:3" x14ac:dyDescent="0.45">
      <c r="A7394"/>
      <c r="B7394"/>
      <c r="C7394"/>
    </row>
    <row r="7395" spans="1:3" x14ac:dyDescent="0.45">
      <c r="A7395"/>
      <c r="B7395"/>
      <c r="C7395"/>
    </row>
    <row r="7396" spans="1:3" x14ac:dyDescent="0.45">
      <c r="A7396"/>
      <c r="B7396"/>
      <c r="C7396"/>
    </row>
    <row r="7397" spans="1:3" x14ac:dyDescent="0.45">
      <c r="A7397"/>
      <c r="B7397"/>
      <c r="C7397"/>
    </row>
    <row r="7398" spans="1:3" x14ac:dyDescent="0.45">
      <c r="A7398"/>
      <c r="B7398"/>
      <c r="C7398"/>
    </row>
    <row r="7399" spans="1:3" x14ac:dyDescent="0.45">
      <c r="A7399"/>
      <c r="B7399"/>
      <c r="C7399"/>
    </row>
    <row r="7400" spans="1:3" x14ac:dyDescent="0.45">
      <c r="A7400"/>
      <c r="B7400"/>
      <c r="C7400"/>
    </row>
    <row r="7401" spans="1:3" x14ac:dyDescent="0.45">
      <c r="A7401"/>
      <c r="B7401"/>
      <c r="C7401"/>
    </row>
    <row r="7402" spans="1:3" x14ac:dyDescent="0.45">
      <c r="A7402"/>
      <c r="B7402"/>
      <c r="C7402"/>
    </row>
    <row r="7403" spans="1:3" x14ac:dyDescent="0.45">
      <c r="A7403"/>
      <c r="B7403"/>
      <c r="C7403"/>
    </row>
    <row r="7404" spans="1:3" x14ac:dyDescent="0.45">
      <c r="A7404"/>
      <c r="B7404"/>
      <c r="C7404"/>
    </row>
    <row r="7405" spans="1:3" x14ac:dyDescent="0.45">
      <c r="A7405"/>
      <c r="B7405"/>
      <c r="C7405"/>
    </row>
    <row r="7406" spans="1:3" x14ac:dyDescent="0.45">
      <c r="A7406"/>
      <c r="B7406"/>
      <c r="C7406"/>
    </row>
    <row r="7407" spans="1:3" x14ac:dyDescent="0.45">
      <c r="A7407"/>
      <c r="B7407"/>
      <c r="C7407"/>
    </row>
    <row r="7408" spans="1:3" x14ac:dyDescent="0.45">
      <c r="A7408"/>
      <c r="B7408"/>
      <c r="C7408"/>
    </row>
    <row r="7409" spans="1:3" x14ac:dyDescent="0.45">
      <c r="A7409"/>
      <c r="B7409"/>
      <c r="C7409"/>
    </row>
    <row r="7410" spans="1:3" x14ac:dyDescent="0.45">
      <c r="A7410"/>
      <c r="B7410"/>
      <c r="C7410"/>
    </row>
    <row r="7411" spans="1:3" x14ac:dyDescent="0.45">
      <c r="A7411"/>
      <c r="B7411"/>
      <c r="C7411"/>
    </row>
    <row r="7412" spans="1:3" x14ac:dyDescent="0.45">
      <c r="A7412"/>
      <c r="B7412"/>
      <c r="C7412"/>
    </row>
    <row r="7413" spans="1:3" x14ac:dyDescent="0.45">
      <c r="A7413"/>
      <c r="B7413"/>
      <c r="C7413"/>
    </row>
    <row r="7414" spans="1:3" x14ac:dyDescent="0.45">
      <c r="A7414"/>
      <c r="B7414"/>
      <c r="C7414"/>
    </row>
    <row r="7415" spans="1:3" x14ac:dyDescent="0.45">
      <c r="A7415"/>
      <c r="B7415"/>
      <c r="C7415"/>
    </row>
    <row r="7416" spans="1:3" x14ac:dyDescent="0.45">
      <c r="A7416"/>
      <c r="B7416"/>
      <c r="C7416"/>
    </row>
    <row r="7417" spans="1:3" x14ac:dyDescent="0.45">
      <c r="A7417"/>
      <c r="B7417"/>
      <c r="C7417"/>
    </row>
    <row r="7418" spans="1:3" x14ac:dyDescent="0.45">
      <c r="A7418"/>
      <c r="B7418"/>
      <c r="C7418"/>
    </row>
    <row r="7419" spans="1:3" x14ac:dyDescent="0.45">
      <c r="A7419"/>
      <c r="B7419"/>
      <c r="C7419"/>
    </row>
    <row r="7420" spans="1:3" x14ac:dyDescent="0.45">
      <c r="A7420"/>
      <c r="B7420"/>
      <c r="C7420"/>
    </row>
    <row r="7421" spans="1:3" x14ac:dyDescent="0.45">
      <c r="A7421"/>
      <c r="B7421"/>
      <c r="C7421"/>
    </row>
    <row r="7422" spans="1:3" x14ac:dyDescent="0.45">
      <c r="A7422"/>
      <c r="B7422"/>
      <c r="C7422"/>
    </row>
    <row r="7423" spans="1:3" x14ac:dyDescent="0.45">
      <c r="A7423"/>
      <c r="B7423"/>
      <c r="C7423"/>
    </row>
    <row r="7424" spans="1:3" x14ac:dyDescent="0.45">
      <c r="A7424"/>
      <c r="B7424"/>
      <c r="C7424"/>
    </row>
    <row r="7425" spans="1:3" x14ac:dyDescent="0.45">
      <c r="A7425"/>
      <c r="B7425"/>
      <c r="C7425"/>
    </row>
    <row r="7426" spans="1:3" x14ac:dyDescent="0.45">
      <c r="A7426"/>
      <c r="B7426"/>
      <c r="C7426"/>
    </row>
    <row r="7427" spans="1:3" x14ac:dyDescent="0.45">
      <c r="A7427"/>
      <c r="B7427"/>
      <c r="C7427"/>
    </row>
    <row r="7428" spans="1:3" x14ac:dyDescent="0.45">
      <c r="A7428"/>
      <c r="B7428"/>
      <c r="C7428"/>
    </row>
    <row r="7429" spans="1:3" x14ac:dyDescent="0.45">
      <c r="A7429"/>
      <c r="B7429"/>
      <c r="C7429"/>
    </row>
    <row r="7430" spans="1:3" x14ac:dyDescent="0.45">
      <c r="A7430"/>
      <c r="B7430"/>
      <c r="C7430"/>
    </row>
    <row r="7431" spans="1:3" x14ac:dyDescent="0.45">
      <c r="A7431"/>
      <c r="B7431"/>
      <c r="C7431"/>
    </row>
    <row r="7432" spans="1:3" x14ac:dyDescent="0.45">
      <c r="A7432"/>
      <c r="B7432"/>
      <c r="C7432"/>
    </row>
    <row r="7433" spans="1:3" x14ac:dyDescent="0.45">
      <c r="A7433"/>
      <c r="B7433"/>
      <c r="C7433"/>
    </row>
    <row r="7434" spans="1:3" x14ac:dyDescent="0.45">
      <c r="A7434"/>
      <c r="B7434"/>
      <c r="C7434"/>
    </row>
    <row r="7435" spans="1:3" x14ac:dyDescent="0.45">
      <c r="A7435"/>
      <c r="B7435"/>
      <c r="C7435"/>
    </row>
    <row r="7436" spans="1:3" x14ac:dyDescent="0.45">
      <c r="A7436"/>
      <c r="B7436"/>
      <c r="C7436"/>
    </row>
    <row r="7437" spans="1:3" x14ac:dyDescent="0.45">
      <c r="A7437"/>
      <c r="B7437"/>
      <c r="C7437"/>
    </row>
    <row r="7438" spans="1:3" x14ac:dyDescent="0.45">
      <c r="A7438"/>
      <c r="B7438"/>
      <c r="C7438"/>
    </row>
    <row r="7439" spans="1:3" x14ac:dyDescent="0.45">
      <c r="A7439"/>
      <c r="B7439"/>
      <c r="C7439"/>
    </row>
    <row r="7440" spans="1:3" x14ac:dyDescent="0.45">
      <c r="A7440"/>
      <c r="B7440"/>
      <c r="C7440"/>
    </row>
    <row r="7441" spans="1:3" x14ac:dyDescent="0.45">
      <c r="A7441"/>
      <c r="B7441"/>
      <c r="C7441"/>
    </row>
    <row r="7442" spans="1:3" x14ac:dyDescent="0.45">
      <c r="A7442"/>
      <c r="B7442"/>
      <c r="C7442"/>
    </row>
    <row r="7443" spans="1:3" x14ac:dyDescent="0.45">
      <c r="A7443"/>
      <c r="B7443"/>
      <c r="C7443"/>
    </row>
    <row r="7444" spans="1:3" x14ac:dyDescent="0.45">
      <c r="A7444"/>
      <c r="B7444"/>
      <c r="C7444"/>
    </row>
    <row r="7445" spans="1:3" x14ac:dyDescent="0.45">
      <c r="A7445"/>
      <c r="B7445"/>
      <c r="C7445"/>
    </row>
    <row r="7446" spans="1:3" x14ac:dyDescent="0.45">
      <c r="A7446"/>
      <c r="B7446"/>
      <c r="C7446"/>
    </row>
    <row r="7447" spans="1:3" x14ac:dyDescent="0.45">
      <c r="A7447"/>
      <c r="B7447"/>
      <c r="C7447"/>
    </row>
    <row r="7448" spans="1:3" x14ac:dyDescent="0.45">
      <c r="A7448"/>
      <c r="B7448"/>
      <c r="C7448"/>
    </row>
    <row r="7449" spans="1:3" x14ac:dyDescent="0.45">
      <c r="A7449"/>
      <c r="B7449"/>
      <c r="C7449"/>
    </row>
    <row r="7450" spans="1:3" x14ac:dyDescent="0.45">
      <c r="A7450"/>
      <c r="B7450"/>
      <c r="C7450"/>
    </row>
    <row r="7451" spans="1:3" x14ac:dyDescent="0.45">
      <c r="A7451"/>
      <c r="B7451"/>
      <c r="C7451"/>
    </row>
    <row r="7452" spans="1:3" x14ac:dyDescent="0.45">
      <c r="A7452"/>
      <c r="B7452"/>
      <c r="C7452"/>
    </row>
    <row r="7453" spans="1:3" x14ac:dyDescent="0.45">
      <c r="A7453"/>
      <c r="B7453"/>
      <c r="C7453"/>
    </row>
    <row r="7454" spans="1:3" x14ac:dyDescent="0.45">
      <c r="A7454"/>
      <c r="B7454"/>
      <c r="C7454"/>
    </row>
    <row r="7455" spans="1:3" x14ac:dyDescent="0.45">
      <c r="A7455"/>
      <c r="B7455"/>
      <c r="C7455"/>
    </row>
    <row r="7456" spans="1:3" x14ac:dyDescent="0.45">
      <c r="A7456"/>
      <c r="B7456"/>
      <c r="C7456"/>
    </row>
    <row r="7457" spans="1:3" x14ac:dyDescent="0.45">
      <c r="A7457"/>
      <c r="B7457"/>
      <c r="C7457"/>
    </row>
    <row r="7458" spans="1:3" x14ac:dyDescent="0.45">
      <c r="A7458"/>
      <c r="B7458"/>
      <c r="C7458"/>
    </row>
    <row r="7459" spans="1:3" x14ac:dyDescent="0.45">
      <c r="A7459"/>
      <c r="B7459"/>
      <c r="C7459"/>
    </row>
    <row r="7460" spans="1:3" x14ac:dyDescent="0.45">
      <c r="A7460"/>
      <c r="B7460"/>
      <c r="C7460"/>
    </row>
    <row r="7461" spans="1:3" x14ac:dyDescent="0.45">
      <c r="A7461"/>
      <c r="B7461"/>
      <c r="C7461"/>
    </row>
    <row r="7462" spans="1:3" x14ac:dyDescent="0.45">
      <c r="A7462"/>
      <c r="B7462"/>
      <c r="C7462"/>
    </row>
    <row r="7463" spans="1:3" x14ac:dyDescent="0.45">
      <c r="A7463"/>
      <c r="B7463"/>
      <c r="C7463"/>
    </row>
    <row r="7464" spans="1:3" x14ac:dyDescent="0.45">
      <c r="A7464"/>
      <c r="B7464"/>
      <c r="C7464"/>
    </row>
    <row r="7465" spans="1:3" x14ac:dyDescent="0.45">
      <c r="A7465"/>
      <c r="B7465"/>
      <c r="C7465"/>
    </row>
    <row r="7466" spans="1:3" x14ac:dyDescent="0.45">
      <c r="A7466"/>
      <c r="B7466"/>
      <c r="C7466"/>
    </row>
    <row r="7467" spans="1:3" x14ac:dyDescent="0.45">
      <c r="A7467"/>
      <c r="B7467"/>
      <c r="C7467"/>
    </row>
    <row r="7468" spans="1:3" x14ac:dyDescent="0.45">
      <c r="A7468"/>
      <c r="B7468"/>
      <c r="C7468"/>
    </row>
    <row r="7469" spans="1:3" x14ac:dyDescent="0.45">
      <c r="A7469"/>
      <c r="B7469"/>
      <c r="C7469"/>
    </row>
    <row r="7470" spans="1:3" x14ac:dyDescent="0.45">
      <c r="A7470"/>
      <c r="B7470"/>
      <c r="C7470"/>
    </row>
    <row r="7471" spans="1:3" x14ac:dyDescent="0.45">
      <c r="A7471"/>
      <c r="B7471"/>
      <c r="C7471"/>
    </row>
    <row r="7472" spans="1:3" x14ac:dyDescent="0.45">
      <c r="A7472"/>
      <c r="B7472"/>
      <c r="C7472"/>
    </row>
    <row r="7473" spans="1:3" x14ac:dyDescent="0.45">
      <c r="A7473"/>
      <c r="B7473"/>
      <c r="C7473"/>
    </row>
    <row r="7474" spans="1:3" x14ac:dyDescent="0.45">
      <c r="A7474"/>
      <c r="B7474"/>
      <c r="C7474"/>
    </row>
    <row r="7475" spans="1:3" x14ac:dyDescent="0.45">
      <c r="A7475"/>
      <c r="B7475"/>
      <c r="C7475"/>
    </row>
    <row r="7476" spans="1:3" x14ac:dyDescent="0.45">
      <c r="A7476"/>
      <c r="B7476"/>
      <c r="C7476"/>
    </row>
    <row r="7477" spans="1:3" x14ac:dyDescent="0.45">
      <c r="A7477"/>
      <c r="B7477"/>
      <c r="C7477"/>
    </row>
    <row r="7478" spans="1:3" x14ac:dyDescent="0.45">
      <c r="A7478"/>
      <c r="B7478"/>
      <c r="C7478"/>
    </row>
    <row r="7479" spans="1:3" x14ac:dyDescent="0.45">
      <c r="A7479"/>
      <c r="B7479"/>
      <c r="C7479"/>
    </row>
    <row r="7480" spans="1:3" x14ac:dyDescent="0.45">
      <c r="A7480"/>
      <c r="B7480"/>
      <c r="C7480"/>
    </row>
    <row r="7481" spans="1:3" x14ac:dyDescent="0.45">
      <c r="A7481"/>
      <c r="B7481"/>
      <c r="C7481"/>
    </row>
    <row r="7482" spans="1:3" x14ac:dyDescent="0.45">
      <c r="A7482"/>
      <c r="B7482"/>
      <c r="C7482"/>
    </row>
    <row r="7483" spans="1:3" x14ac:dyDescent="0.45">
      <c r="A7483"/>
      <c r="B7483"/>
      <c r="C7483"/>
    </row>
    <row r="7484" spans="1:3" x14ac:dyDescent="0.45">
      <c r="A7484"/>
      <c r="B7484"/>
      <c r="C7484"/>
    </row>
    <row r="7485" spans="1:3" x14ac:dyDescent="0.45">
      <c r="A7485"/>
      <c r="B7485"/>
      <c r="C7485"/>
    </row>
    <row r="7486" spans="1:3" x14ac:dyDescent="0.45">
      <c r="A7486"/>
      <c r="B7486"/>
      <c r="C7486"/>
    </row>
    <row r="7487" spans="1:3" x14ac:dyDescent="0.45">
      <c r="A7487"/>
      <c r="B7487"/>
      <c r="C7487"/>
    </row>
    <row r="7488" spans="1:3" x14ac:dyDescent="0.45">
      <c r="A7488"/>
      <c r="B7488"/>
      <c r="C7488"/>
    </row>
    <row r="7489" spans="1:3" x14ac:dyDescent="0.45">
      <c r="A7489"/>
      <c r="B7489"/>
      <c r="C7489"/>
    </row>
    <row r="7490" spans="1:3" x14ac:dyDescent="0.45">
      <c r="A7490"/>
      <c r="B7490"/>
      <c r="C7490"/>
    </row>
    <row r="7491" spans="1:3" x14ac:dyDescent="0.45">
      <c r="A7491"/>
      <c r="B7491"/>
      <c r="C7491"/>
    </row>
    <row r="7492" spans="1:3" x14ac:dyDescent="0.45">
      <c r="A7492"/>
      <c r="B7492"/>
      <c r="C7492"/>
    </row>
    <row r="7493" spans="1:3" x14ac:dyDescent="0.45">
      <c r="A7493"/>
      <c r="B7493"/>
      <c r="C7493"/>
    </row>
    <row r="7494" spans="1:3" x14ac:dyDescent="0.45">
      <c r="A7494"/>
      <c r="B7494"/>
      <c r="C7494"/>
    </row>
    <row r="7495" spans="1:3" x14ac:dyDescent="0.45">
      <c r="A7495"/>
      <c r="B7495"/>
      <c r="C7495"/>
    </row>
    <row r="7496" spans="1:3" x14ac:dyDescent="0.45">
      <c r="A7496"/>
      <c r="B7496"/>
      <c r="C7496"/>
    </row>
    <row r="7497" spans="1:3" x14ac:dyDescent="0.45">
      <c r="A7497"/>
      <c r="B7497"/>
      <c r="C7497"/>
    </row>
    <row r="7498" spans="1:3" x14ac:dyDescent="0.45">
      <c r="A7498"/>
      <c r="B7498"/>
      <c r="C7498"/>
    </row>
    <row r="7499" spans="1:3" x14ac:dyDescent="0.45">
      <c r="A7499"/>
      <c r="B7499"/>
      <c r="C7499"/>
    </row>
    <row r="7500" spans="1:3" x14ac:dyDescent="0.45">
      <c r="A7500"/>
      <c r="B7500"/>
      <c r="C7500"/>
    </row>
    <row r="7501" spans="1:3" x14ac:dyDescent="0.45">
      <c r="A7501"/>
      <c r="B7501"/>
      <c r="C7501"/>
    </row>
    <row r="7502" spans="1:3" x14ac:dyDescent="0.45">
      <c r="A7502"/>
      <c r="B7502"/>
      <c r="C7502"/>
    </row>
    <row r="7503" spans="1:3" x14ac:dyDescent="0.45">
      <c r="A7503"/>
      <c r="B7503"/>
      <c r="C7503"/>
    </row>
    <row r="7504" spans="1:3" x14ac:dyDescent="0.45">
      <c r="A7504"/>
      <c r="B7504"/>
      <c r="C7504"/>
    </row>
    <row r="7505" spans="1:3" x14ac:dyDescent="0.45">
      <c r="A7505"/>
      <c r="B7505"/>
      <c r="C7505"/>
    </row>
    <row r="7506" spans="1:3" x14ac:dyDescent="0.45">
      <c r="A7506"/>
      <c r="B7506"/>
      <c r="C7506"/>
    </row>
    <row r="7507" spans="1:3" x14ac:dyDescent="0.45">
      <c r="A7507"/>
      <c r="B7507"/>
      <c r="C7507"/>
    </row>
    <row r="7508" spans="1:3" x14ac:dyDescent="0.45">
      <c r="A7508"/>
      <c r="B7508"/>
      <c r="C7508"/>
    </row>
    <row r="7509" spans="1:3" x14ac:dyDescent="0.45">
      <c r="A7509"/>
      <c r="B7509"/>
      <c r="C7509"/>
    </row>
    <row r="7510" spans="1:3" x14ac:dyDescent="0.45">
      <c r="A7510"/>
      <c r="B7510"/>
      <c r="C7510"/>
    </row>
    <row r="7511" spans="1:3" x14ac:dyDescent="0.45">
      <c r="A7511"/>
      <c r="B7511"/>
      <c r="C7511"/>
    </row>
    <row r="7512" spans="1:3" x14ac:dyDescent="0.45">
      <c r="A7512"/>
      <c r="B7512"/>
      <c r="C7512"/>
    </row>
    <row r="7513" spans="1:3" x14ac:dyDescent="0.45">
      <c r="A7513"/>
      <c r="B7513"/>
      <c r="C7513"/>
    </row>
    <row r="7514" spans="1:3" x14ac:dyDescent="0.45">
      <c r="A7514"/>
      <c r="B7514"/>
      <c r="C7514"/>
    </row>
    <row r="7515" spans="1:3" x14ac:dyDescent="0.45">
      <c r="A7515"/>
      <c r="B7515"/>
      <c r="C7515"/>
    </row>
    <row r="7516" spans="1:3" x14ac:dyDescent="0.45">
      <c r="A7516"/>
      <c r="B7516"/>
      <c r="C7516"/>
    </row>
    <row r="7517" spans="1:3" x14ac:dyDescent="0.45">
      <c r="A7517"/>
      <c r="B7517"/>
      <c r="C7517"/>
    </row>
    <row r="7518" spans="1:3" x14ac:dyDescent="0.45">
      <c r="A7518"/>
      <c r="B7518"/>
      <c r="C7518"/>
    </row>
    <row r="7519" spans="1:3" x14ac:dyDescent="0.45">
      <c r="A7519"/>
      <c r="B7519"/>
      <c r="C7519"/>
    </row>
    <row r="7520" spans="1:3" x14ac:dyDescent="0.45">
      <c r="A7520"/>
      <c r="B7520"/>
      <c r="C7520"/>
    </row>
    <row r="7521" spans="1:3" x14ac:dyDescent="0.45">
      <c r="A7521"/>
      <c r="B7521"/>
      <c r="C7521"/>
    </row>
    <row r="7522" spans="1:3" x14ac:dyDescent="0.45">
      <c r="A7522"/>
      <c r="B7522"/>
      <c r="C7522"/>
    </row>
    <row r="7523" spans="1:3" x14ac:dyDescent="0.45">
      <c r="A7523"/>
      <c r="B7523"/>
      <c r="C7523"/>
    </row>
    <row r="7524" spans="1:3" x14ac:dyDescent="0.45">
      <c r="A7524"/>
      <c r="B7524"/>
      <c r="C7524"/>
    </row>
    <row r="7525" spans="1:3" x14ac:dyDescent="0.45">
      <c r="A7525"/>
      <c r="B7525"/>
      <c r="C7525"/>
    </row>
    <row r="7526" spans="1:3" x14ac:dyDescent="0.45">
      <c r="A7526"/>
      <c r="B7526"/>
      <c r="C7526"/>
    </row>
    <row r="7527" spans="1:3" x14ac:dyDescent="0.45">
      <c r="A7527"/>
      <c r="B7527"/>
      <c r="C7527"/>
    </row>
    <row r="7528" spans="1:3" x14ac:dyDescent="0.45">
      <c r="A7528"/>
      <c r="B7528"/>
      <c r="C7528"/>
    </row>
    <row r="7529" spans="1:3" x14ac:dyDescent="0.45">
      <c r="A7529"/>
      <c r="B7529"/>
      <c r="C7529"/>
    </row>
    <row r="7530" spans="1:3" x14ac:dyDescent="0.45">
      <c r="A7530"/>
      <c r="B7530"/>
      <c r="C7530"/>
    </row>
    <row r="7531" spans="1:3" x14ac:dyDescent="0.45">
      <c r="A7531"/>
      <c r="B7531"/>
      <c r="C7531"/>
    </row>
    <row r="7532" spans="1:3" x14ac:dyDescent="0.45">
      <c r="A7532"/>
      <c r="B7532"/>
      <c r="C7532"/>
    </row>
    <row r="7533" spans="1:3" x14ac:dyDescent="0.45">
      <c r="A7533"/>
      <c r="B7533"/>
      <c r="C7533"/>
    </row>
    <row r="7534" spans="1:3" x14ac:dyDescent="0.45">
      <c r="A7534"/>
      <c r="B7534"/>
      <c r="C7534"/>
    </row>
    <row r="7535" spans="1:3" x14ac:dyDescent="0.45">
      <c r="A7535"/>
      <c r="B7535"/>
      <c r="C7535"/>
    </row>
    <row r="7536" spans="1:3" x14ac:dyDescent="0.45">
      <c r="A7536"/>
      <c r="B7536"/>
      <c r="C7536"/>
    </row>
    <row r="7537" spans="1:3" x14ac:dyDescent="0.45">
      <c r="A7537"/>
      <c r="B7537"/>
      <c r="C7537"/>
    </row>
    <row r="7538" spans="1:3" x14ac:dyDescent="0.45">
      <c r="A7538"/>
      <c r="B7538"/>
      <c r="C7538"/>
    </row>
    <row r="7539" spans="1:3" x14ac:dyDescent="0.45">
      <c r="A7539"/>
      <c r="B7539"/>
      <c r="C7539"/>
    </row>
    <row r="7540" spans="1:3" x14ac:dyDescent="0.45">
      <c r="A7540"/>
      <c r="B7540"/>
      <c r="C7540"/>
    </row>
    <row r="7541" spans="1:3" x14ac:dyDescent="0.45">
      <c r="A7541"/>
      <c r="B7541"/>
      <c r="C7541"/>
    </row>
    <row r="7542" spans="1:3" x14ac:dyDescent="0.45">
      <c r="A7542"/>
      <c r="B7542"/>
      <c r="C7542"/>
    </row>
    <row r="7543" spans="1:3" x14ac:dyDescent="0.45">
      <c r="A7543"/>
      <c r="B7543"/>
      <c r="C7543"/>
    </row>
    <row r="7544" spans="1:3" x14ac:dyDescent="0.45">
      <c r="A7544"/>
      <c r="B7544"/>
      <c r="C7544"/>
    </row>
    <row r="7545" spans="1:3" x14ac:dyDescent="0.45">
      <c r="A7545"/>
      <c r="B7545"/>
      <c r="C7545"/>
    </row>
    <row r="7546" spans="1:3" x14ac:dyDescent="0.45">
      <c r="A7546"/>
      <c r="B7546"/>
      <c r="C7546"/>
    </row>
    <row r="7547" spans="1:3" x14ac:dyDescent="0.45">
      <c r="A7547"/>
      <c r="B7547"/>
      <c r="C7547"/>
    </row>
    <row r="7548" spans="1:3" x14ac:dyDescent="0.45">
      <c r="A7548"/>
      <c r="B7548"/>
      <c r="C7548"/>
    </row>
    <row r="7549" spans="1:3" x14ac:dyDescent="0.45">
      <c r="A7549"/>
      <c r="B7549"/>
      <c r="C7549"/>
    </row>
    <row r="7550" spans="1:3" x14ac:dyDescent="0.45">
      <c r="A7550"/>
      <c r="B7550"/>
      <c r="C7550"/>
    </row>
    <row r="7551" spans="1:3" x14ac:dyDescent="0.45">
      <c r="A7551"/>
      <c r="B7551"/>
      <c r="C7551"/>
    </row>
    <row r="7552" spans="1:3" x14ac:dyDescent="0.45">
      <c r="A7552"/>
      <c r="B7552"/>
      <c r="C7552"/>
    </row>
    <row r="7553" spans="1:3" x14ac:dyDescent="0.45">
      <c r="A7553"/>
      <c r="B7553"/>
      <c r="C7553"/>
    </row>
    <row r="7554" spans="1:3" x14ac:dyDescent="0.45">
      <c r="A7554"/>
      <c r="B7554"/>
      <c r="C7554"/>
    </row>
    <row r="7555" spans="1:3" x14ac:dyDescent="0.45">
      <c r="A7555"/>
      <c r="B7555"/>
      <c r="C7555"/>
    </row>
    <row r="7556" spans="1:3" x14ac:dyDescent="0.45">
      <c r="A7556"/>
      <c r="B7556"/>
      <c r="C7556"/>
    </row>
    <row r="7557" spans="1:3" x14ac:dyDescent="0.45">
      <c r="A7557"/>
      <c r="B7557"/>
      <c r="C7557"/>
    </row>
    <row r="7558" spans="1:3" x14ac:dyDescent="0.45">
      <c r="A7558"/>
      <c r="B7558"/>
      <c r="C7558"/>
    </row>
    <row r="7559" spans="1:3" x14ac:dyDescent="0.45">
      <c r="A7559"/>
      <c r="B7559"/>
      <c r="C7559"/>
    </row>
    <row r="7560" spans="1:3" x14ac:dyDescent="0.45">
      <c r="A7560"/>
      <c r="B7560"/>
      <c r="C7560"/>
    </row>
    <row r="7561" spans="1:3" x14ac:dyDescent="0.45">
      <c r="A7561"/>
      <c r="B7561"/>
      <c r="C7561"/>
    </row>
    <row r="7562" spans="1:3" x14ac:dyDescent="0.45">
      <c r="A7562"/>
      <c r="B7562"/>
      <c r="C7562"/>
    </row>
    <row r="7563" spans="1:3" x14ac:dyDescent="0.45">
      <c r="A7563"/>
      <c r="B7563"/>
      <c r="C7563"/>
    </row>
    <row r="7564" spans="1:3" x14ac:dyDescent="0.45">
      <c r="A7564"/>
      <c r="B7564"/>
      <c r="C7564"/>
    </row>
    <row r="7565" spans="1:3" x14ac:dyDescent="0.45">
      <c r="A7565"/>
      <c r="B7565"/>
      <c r="C7565"/>
    </row>
    <row r="7566" spans="1:3" x14ac:dyDescent="0.45">
      <c r="A7566"/>
      <c r="B7566"/>
      <c r="C7566"/>
    </row>
    <row r="7567" spans="1:3" x14ac:dyDescent="0.45">
      <c r="A7567"/>
      <c r="B7567"/>
      <c r="C7567"/>
    </row>
    <row r="7568" spans="1:3" x14ac:dyDescent="0.45">
      <c r="A7568"/>
      <c r="B7568"/>
      <c r="C7568"/>
    </row>
    <row r="7569" spans="1:3" x14ac:dyDescent="0.45">
      <c r="A7569"/>
      <c r="B7569"/>
      <c r="C7569"/>
    </row>
    <row r="7570" spans="1:3" x14ac:dyDescent="0.45">
      <c r="A7570"/>
      <c r="B7570"/>
      <c r="C7570"/>
    </row>
    <row r="7571" spans="1:3" x14ac:dyDescent="0.45">
      <c r="A7571"/>
      <c r="B7571"/>
      <c r="C7571"/>
    </row>
    <row r="7572" spans="1:3" x14ac:dyDescent="0.45">
      <c r="A7572"/>
      <c r="B7572"/>
      <c r="C7572"/>
    </row>
    <row r="7573" spans="1:3" x14ac:dyDescent="0.45">
      <c r="A7573"/>
      <c r="B7573"/>
      <c r="C7573"/>
    </row>
    <row r="7574" spans="1:3" x14ac:dyDescent="0.45">
      <c r="A7574"/>
      <c r="B7574"/>
      <c r="C7574"/>
    </row>
    <row r="7575" spans="1:3" x14ac:dyDescent="0.45">
      <c r="A7575"/>
      <c r="B7575"/>
      <c r="C7575"/>
    </row>
    <row r="7576" spans="1:3" x14ac:dyDescent="0.45">
      <c r="A7576"/>
      <c r="B7576"/>
      <c r="C7576"/>
    </row>
    <row r="7577" spans="1:3" x14ac:dyDescent="0.45">
      <c r="A7577"/>
      <c r="B7577"/>
      <c r="C7577"/>
    </row>
    <row r="7578" spans="1:3" x14ac:dyDescent="0.45">
      <c r="A7578"/>
      <c r="B7578"/>
      <c r="C7578"/>
    </row>
    <row r="7579" spans="1:3" x14ac:dyDescent="0.45">
      <c r="A7579"/>
      <c r="B7579"/>
      <c r="C7579"/>
    </row>
    <row r="7580" spans="1:3" x14ac:dyDescent="0.45">
      <c r="A7580"/>
      <c r="B7580"/>
      <c r="C7580"/>
    </row>
    <row r="7581" spans="1:3" x14ac:dyDescent="0.45">
      <c r="A7581"/>
      <c r="B7581"/>
      <c r="C7581"/>
    </row>
    <row r="7582" spans="1:3" x14ac:dyDescent="0.45">
      <c r="A7582"/>
      <c r="B7582"/>
      <c r="C7582"/>
    </row>
    <row r="7583" spans="1:3" x14ac:dyDescent="0.45">
      <c r="A7583"/>
      <c r="B7583"/>
      <c r="C7583"/>
    </row>
    <row r="7584" spans="1:3" x14ac:dyDescent="0.45">
      <c r="A7584"/>
      <c r="B7584"/>
      <c r="C7584"/>
    </row>
    <row r="7585" spans="1:3" x14ac:dyDescent="0.45">
      <c r="A7585"/>
      <c r="B7585"/>
      <c r="C7585"/>
    </row>
    <row r="7586" spans="1:3" x14ac:dyDescent="0.45">
      <c r="A7586"/>
      <c r="B7586"/>
      <c r="C7586"/>
    </row>
    <row r="7587" spans="1:3" x14ac:dyDescent="0.45">
      <c r="A7587"/>
      <c r="B7587"/>
      <c r="C7587"/>
    </row>
    <row r="7588" spans="1:3" x14ac:dyDescent="0.45">
      <c r="A7588"/>
      <c r="B7588"/>
      <c r="C7588"/>
    </row>
    <row r="7589" spans="1:3" x14ac:dyDescent="0.45">
      <c r="A7589"/>
      <c r="B7589"/>
      <c r="C7589"/>
    </row>
    <row r="7590" spans="1:3" x14ac:dyDescent="0.45">
      <c r="A7590"/>
      <c r="B7590"/>
      <c r="C7590"/>
    </row>
    <row r="7591" spans="1:3" x14ac:dyDescent="0.45">
      <c r="A7591"/>
      <c r="B7591"/>
      <c r="C7591"/>
    </row>
    <row r="7592" spans="1:3" x14ac:dyDescent="0.45">
      <c r="A7592"/>
      <c r="B7592"/>
      <c r="C7592"/>
    </row>
    <row r="7593" spans="1:3" x14ac:dyDescent="0.45">
      <c r="A7593"/>
      <c r="B7593"/>
      <c r="C7593"/>
    </row>
    <row r="7594" spans="1:3" x14ac:dyDescent="0.45">
      <c r="A7594"/>
      <c r="B7594"/>
      <c r="C7594"/>
    </row>
    <row r="7595" spans="1:3" x14ac:dyDescent="0.45">
      <c r="A7595"/>
      <c r="B7595"/>
      <c r="C7595"/>
    </row>
    <row r="7596" spans="1:3" x14ac:dyDescent="0.45">
      <c r="A7596"/>
      <c r="B7596"/>
      <c r="C7596"/>
    </row>
    <row r="7597" spans="1:3" x14ac:dyDescent="0.45">
      <c r="A7597"/>
      <c r="B7597"/>
      <c r="C7597"/>
    </row>
    <row r="7598" spans="1:3" x14ac:dyDescent="0.45">
      <c r="A7598"/>
      <c r="B7598"/>
      <c r="C7598"/>
    </row>
    <row r="7599" spans="1:3" x14ac:dyDescent="0.45">
      <c r="A7599"/>
      <c r="B7599"/>
      <c r="C7599"/>
    </row>
    <row r="7600" spans="1:3" x14ac:dyDescent="0.45">
      <c r="A7600"/>
      <c r="B7600"/>
      <c r="C7600"/>
    </row>
    <row r="7601" spans="1:3" x14ac:dyDescent="0.45">
      <c r="A7601"/>
      <c r="B7601"/>
      <c r="C7601"/>
    </row>
    <row r="7602" spans="1:3" x14ac:dyDescent="0.45">
      <c r="A7602"/>
      <c r="B7602"/>
      <c r="C7602"/>
    </row>
    <row r="7603" spans="1:3" x14ac:dyDescent="0.45">
      <c r="A7603"/>
      <c r="B7603"/>
      <c r="C7603"/>
    </row>
    <row r="7604" spans="1:3" x14ac:dyDescent="0.45">
      <c r="A7604"/>
      <c r="B7604"/>
      <c r="C7604"/>
    </row>
    <row r="7605" spans="1:3" x14ac:dyDescent="0.45">
      <c r="A7605"/>
      <c r="B7605"/>
      <c r="C7605"/>
    </row>
    <row r="7606" spans="1:3" x14ac:dyDescent="0.45">
      <c r="A7606"/>
      <c r="B7606"/>
      <c r="C7606"/>
    </row>
    <row r="7607" spans="1:3" x14ac:dyDescent="0.45">
      <c r="A7607"/>
      <c r="B7607"/>
      <c r="C7607"/>
    </row>
    <row r="7608" spans="1:3" x14ac:dyDescent="0.45">
      <c r="A7608"/>
      <c r="B7608"/>
      <c r="C7608"/>
    </row>
    <row r="7609" spans="1:3" x14ac:dyDescent="0.45">
      <c r="A7609"/>
      <c r="B7609"/>
      <c r="C7609"/>
    </row>
    <row r="7610" spans="1:3" x14ac:dyDescent="0.45">
      <c r="A7610"/>
      <c r="B7610"/>
      <c r="C7610"/>
    </row>
    <row r="7611" spans="1:3" x14ac:dyDescent="0.45">
      <c r="A7611"/>
      <c r="B7611"/>
      <c r="C7611"/>
    </row>
    <row r="7612" spans="1:3" x14ac:dyDescent="0.45">
      <c r="A7612"/>
      <c r="B7612"/>
      <c r="C7612"/>
    </row>
    <row r="7613" spans="1:3" x14ac:dyDescent="0.45">
      <c r="A7613"/>
      <c r="B7613"/>
      <c r="C7613"/>
    </row>
    <row r="7614" spans="1:3" x14ac:dyDescent="0.45">
      <c r="A7614"/>
      <c r="B7614"/>
      <c r="C7614"/>
    </row>
    <row r="7615" spans="1:3" x14ac:dyDescent="0.45">
      <c r="A7615"/>
      <c r="B7615"/>
      <c r="C7615"/>
    </row>
    <row r="7616" spans="1:3" x14ac:dyDescent="0.45">
      <c r="A7616"/>
      <c r="B7616"/>
      <c r="C7616"/>
    </row>
    <row r="7617" spans="1:3" x14ac:dyDescent="0.45">
      <c r="A7617"/>
      <c r="B7617"/>
      <c r="C7617"/>
    </row>
    <row r="7618" spans="1:3" x14ac:dyDescent="0.45">
      <c r="A7618"/>
      <c r="B7618"/>
      <c r="C7618"/>
    </row>
    <row r="7619" spans="1:3" x14ac:dyDescent="0.45">
      <c r="A7619"/>
      <c r="B7619"/>
      <c r="C7619"/>
    </row>
    <row r="7620" spans="1:3" x14ac:dyDescent="0.45">
      <c r="A7620"/>
      <c r="B7620"/>
      <c r="C7620"/>
    </row>
    <row r="7621" spans="1:3" x14ac:dyDescent="0.45">
      <c r="A7621"/>
      <c r="B7621"/>
      <c r="C7621"/>
    </row>
    <row r="7622" spans="1:3" x14ac:dyDescent="0.45">
      <c r="A7622"/>
      <c r="B7622"/>
      <c r="C7622"/>
    </row>
    <row r="7623" spans="1:3" x14ac:dyDescent="0.45">
      <c r="A7623"/>
      <c r="B7623"/>
      <c r="C7623"/>
    </row>
    <row r="7624" spans="1:3" x14ac:dyDescent="0.45">
      <c r="A7624"/>
      <c r="B7624"/>
      <c r="C7624"/>
    </row>
    <row r="7625" spans="1:3" x14ac:dyDescent="0.45">
      <c r="A7625"/>
      <c r="B7625"/>
      <c r="C7625"/>
    </row>
    <row r="7626" spans="1:3" x14ac:dyDescent="0.45">
      <c r="A7626"/>
      <c r="B7626"/>
      <c r="C7626"/>
    </row>
    <row r="7627" spans="1:3" x14ac:dyDescent="0.45">
      <c r="A7627"/>
      <c r="B7627"/>
      <c r="C7627"/>
    </row>
    <row r="7628" spans="1:3" x14ac:dyDescent="0.45">
      <c r="A7628"/>
      <c r="B7628"/>
      <c r="C7628"/>
    </row>
    <row r="7629" spans="1:3" x14ac:dyDescent="0.45">
      <c r="A7629"/>
      <c r="B7629"/>
      <c r="C7629"/>
    </row>
    <row r="7630" spans="1:3" x14ac:dyDescent="0.45">
      <c r="A7630"/>
      <c r="B7630"/>
      <c r="C7630"/>
    </row>
    <row r="7631" spans="1:3" x14ac:dyDescent="0.45">
      <c r="A7631"/>
      <c r="B7631"/>
      <c r="C7631"/>
    </row>
    <row r="7632" spans="1:3" x14ac:dyDescent="0.45">
      <c r="A7632"/>
      <c r="B7632"/>
      <c r="C7632"/>
    </row>
    <row r="7633" spans="1:3" x14ac:dyDescent="0.45">
      <c r="A7633"/>
      <c r="B7633"/>
      <c r="C7633"/>
    </row>
    <row r="7634" spans="1:3" x14ac:dyDescent="0.45">
      <c r="A7634"/>
      <c r="B7634"/>
      <c r="C7634"/>
    </row>
    <row r="7635" spans="1:3" x14ac:dyDescent="0.45">
      <c r="A7635"/>
      <c r="B7635"/>
      <c r="C7635"/>
    </row>
    <row r="7636" spans="1:3" x14ac:dyDescent="0.45">
      <c r="A7636"/>
      <c r="B7636"/>
      <c r="C7636"/>
    </row>
    <row r="7637" spans="1:3" x14ac:dyDescent="0.45">
      <c r="A7637"/>
      <c r="B7637"/>
      <c r="C7637"/>
    </row>
    <row r="7638" spans="1:3" x14ac:dyDescent="0.45">
      <c r="A7638"/>
      <c r="B7638"/>
      <c r="C7638"/>
    </row>
    <row r="7639" spans="1:3" x14ac:dyDescent="0.45">
      <c r="A7639"/>
      <c r="B7639"/>
      <c r="C7639"/>
    </row>
    <row r="7640" spans="1:3" x14ac:dyDescent="0.45">
      <c r="A7640"/>
      <c r="B7640"/>
      <c r="C7640"/>
    </row>
    <row r="7641" spans="1:3" x14ac:dyDescent="0.45">
      <c r="A7641"/>
      <c r="B7641"/>
      <c r="C7641"/>
    </row>
    <row r="7642" spans="1:3" x14ac:dyDescent="0.45">
      <c r="A7642"/>
      <c r="B7642"/>
      <c r="C7642"/>
    </row>
    <row r="7643" spans="1:3" x14ac:dyDescent="0.45">
      <c r="A7643"/>
      <c r="B7643"/>
      <c r="C7643"/>
    </row>
    <row r="7644" spans="1:3" x14ac:dyDescent="0.45">
      <c r="A7644"/>
      <c r="B7644"/>
      <c r="C7644"/>
    </row>
    <row r="7645" spans="1:3" x14ac:dyDescent="0.45">
      <c r="A7645"/>
      <c r="B7645"/>
      <c r="C7645"/>
    </row>
    <row r="7646" spans="1:3" x14ac:dyDescent="0.45">
      <c r="A7646"/>
      <c r="B7646"/>
      <c r="C7646"/>
    </row>
    <row r="7647" spans="1:3" x14ac:dyDescent="0.45">
      <c r="A7647"/>
      <c r="B7647"/>
      <c r="C7647"/>
    </row>
    <row r="7648" spans="1:3" x14ac:dyDescent="0.45">
      <c r="A7648"/>
      <c r="B7648"/>
      <c r="C7648"/>
    </row>
    <row r="7649" spans="1:3" x14ac:dyDescent="0.45">
      <c r="A7649"/>
      <c r="B7649"/>
      <c r="C7649"/>
    </row>
    <row r="7650" spans="1:3" x14ac:dyDescent="0.45">
      <c r="A7650"/>
      <c r="B7650"/>
      <c r="C7650"/>
    </row>
    <row r="7651" spans="1:3" x14ac:dyDescent="0.45">
      <c r="A7651"/>
      <c r="B7651"/>
      <c r="C7651"/>
    </row>
    <row r="7652" spans="1:3" x14ac:dyDescent="0.45">
      <c r="A7652"/>
      <c r="B7652"/>
      <c r="C7652"/>
    </row>
    <row r="7653" spans="1:3" x14ac:dyDescent="0.45">
      <c r="A7653"/>
      <c r="B7653"/>
      <c r="C7653"/>
    </row>
    <row r="7654" spans="1:3" x14ac:dyDescent="0.45">
      <c r="A7654"/>
      <c r="B7654"/>
      <c r="C7654"/>
    </row>
    <row r="7655" spans="1:3" x14ac:dyDescent="0.45">
      <c r="A7655"/>
      <c r="B7655"/>
      <c r="C7655"/>
    </row>
    <row r="7656" spans="1:3" x14ac:dyDescent="0.45">
      <c r="A7656"/>
      <c r="B7656"/>
      <c r="C7656"/>
    </row>
    <row r="7657" spans="1:3" x14ac:dyDescent="0.45">
      <c r="A7657"/>
      <c r="B7657"/>
      <c r="C7657"/>
    </row>
    <row r="7658" spans="1:3" x14ac:dyDescent="0.45">
      <c r="A7658"/>
      <c r="B7658"/>
      <c r="C7658"/>
    </row>
    <row r="7659" spans="1:3" x14ac:dyDescent="0.45">
      <c r="A7659"/>
      <c r="B7659"/>
      <c r="C7659"/>
    </row>
    <row r="7660" spans="1:3" x14ac:dyDescent="0.45">
      <c r="A7660"/>
      <c r="B7660"/>
      <c r="C7660"/>
    </row>
    <row r="7661" spans="1:3" x14ac:dyDescent="0.45">
      <c r="A7661"/>
      <c r="B7661"/>
      <c r="C7661"/>
    </row>
    <row r="7662" spans="1:3" x14ac:dyDescent="0.45">
      <c r="A7662"/>
      <c r="B7662"/>
      <c r="C7662"/>
    </row>
    <row r="7663" spans="1:3" x14ac:dyDescent="0.45">
      <c r="A7663"/>
      <c r="B7663"/>
      <c r="C7663"/>
    </row>
    <row r="7664" spans="1:3" x14ac:dyDescent="0.45">
      <c r="A7664"/>
      <c r="B7664"/>
      <c r="C7664"/>
    </row>
    <row r="7665" spans="1:3" x14ac:dyDescent="0.45">
      <c r="A7665"/>
      <c r="B7665"/>
      <c r="C7665"/>
    </row>
    <row r="7666" spans="1:3" x14ac:dyDescent="0.45">
      <c r="A7666"/>
      <c r="B7666"/>
      <c r="C7666"/>
    </row>
    <row r="7667" spans="1:3" x14ac:dyDescent="0.45">
      <c r="A7667"/>
      <c r="B7667"/>
      <c r="C7667"/>
    </row>
    <row r="7668" spans="1:3" x14ac:dyDescent="0.45">
      <c r="A7668"/>
      <c r="B7668"/>
      <c r="C7668"/>
    </row>
    <row r="7669" spans="1:3" x14ac:dyDescent="0.45">
      <c r="A7669"/>
      <c r="B7669"/>
      <c r="C7669"/>
    </row>
    <row r="7670" spans="1:3" x14ac:dyDescent="0.45">
      <c r="A7670"/>
      <c r="B7670"/>
      <c r="C7670"/>
    </row>
    <row r="7671" spans="1:3" x14ac:dyDescent="0.45">
      <c r="A7671"/>
      <c r="B7671"/>
      <c r="C7671"/>
    </row>
    <row r="7672" spans="1:3" x14ac:dyDescent="0.45">
      <c r="A7672"/>
      <c r="B7672"/>
      <c r="C7672"/>
    </row>
    <row r="7673" spans="1:3" x14ac:dyDescent="0.45">
      <c r="A7673"/>
      <c r="B7673"/>
      <c r="C7673"/>
    </row>
    <row r="7674" spans="1:3" x14ac:dyDescent="0.45">
      <c r="A7674"/>
      <c r="B7674"/>
      <c r="C7674"/>
    </row>
    <row r="7675" spans="1:3" x14ac:dyDescent="0.45">
      <c r="A7675"/>
      <c r="B7675"/>
      <c r="C7675"/>
    </row>
    <row r="7676" spans="1:3" x14ac:dyDescent="0.45">
      <c r="A7676"/>
      <c r="B7676"/>
      <c r="C7676"/>
    </row>
    <row r="7677" spans="1:3" x14ac:dyDescent="0.45">
      <c r="A7677"/>
      <c r="B7677"/>
      <c r="C7677"/>
    </row>
    <row r="7678" spans="1:3" x14ac:dyDescent="0.45">
      <c r="A7678"/>
      <c r="B7678"/>
      <c r="C7678"/>
    </row>
    <row r="7679" spans="1:3" x14ac:dyDescent="0.45">
      <c r="A7679"/>
      <c r="B7679"/>
      <c r="C7679"/>
    </row>
    <row r="7680" spans="1:3" x14ac:dyDescent="0.45">
      <c r="A7680"/>
      <c r="B7680"/>
      <c r="C7680"/>
    </row>
    <row r="7681" spans="1:3" x14ac:dyDescent="0.45">
      <c r="A7681"/>
      <c r="B7681"/>
      <c r="C7681"/>
    </row>
    <row r="7682" spans="1:3" x14ac:dyDescent="0.45">
      <c r="A7682"/>
      <c r="B7682"/>
      <c r="C7682"/>
    </row>
    <row r="7683" spans="1:3" x14ac:dyDescent="0.45">
      <c r="A7683"/>
      <c r="B7683"/>
      <c r="C7683"/>
    </row>
    <row r="7684" spans="1:3" x14ac:dyDescent="0.45">
      <c r="A7684"/>
      <c r="B7684"/>
      <c r="C7684"/>
    </row>
    <row r="7685" spans="1:3" x14ac:dyDescent="0.45">
      <c r="A7685"/>
      <c r="B7685"/>
      <c r="C7685"/>
    </row>
    <row r="7686" spans="1:3" x14ac:dyDescent="0.45">
      <c r="A7686"/>
      <c r="B7686"/>
      <c r="C7686"/>
    </row>
    <row r="7687" spans="1:3" x14ac:dyDescent="0.45">
      <c r="A7687"/>
      <c r="B7687"/>
      <c r="C7687"/>
    </row>
    <row r="7688" spans="1:3" x14ac:dyDescent="0.45">
      <c r="A7688"/>
      <c r="B7688"/>
      <c r="C7688"/>
    </row>
    <row r="7689" spans="1:3" x14ac:dyDescent="0.45">
      <c r="A7689"/>
      <c r="B7689"/>
      <c r="C7689"/>
    </row>
    <row r="7690" spans="1:3" x14ac:dyDescent="0.45">
      <c r="A7690"/>
      <c r="B7690"/>
      <c r="C7690"/>
    </row>
    <row r="7691" spans="1:3" x14ac:dyDescent="0.45">
      <c r="A7691"/>
      <c r="B7691"/>
      <c r="C7691"/>
    </row>
    <row r="7692" spans="1:3" x14ac:dyDescent="0.45">
      <c r="A7692"/>
      <c r="B7692"/>
      <c r="C7692"/>
    </row>
    <row r="7693" spans="1:3" x14ac:dyDescent="0.45">
      <c r="A7693"/>
      <c r="B7693"/>
      <c r="C7693"/>
    </row>
    <row r="7694" spans="1:3" x14ac:dyDescent="0.45">
      <c r="A7694"/>
      <c r="B7694"/>
      <c r="C7694"/>
    </row>
    <row r="7695" spans="1:3" x14ac:dyDescent="0.45">
      <c r="A7695"/>
      <c r="B7695"/>
      <c r="C7695"/>
    </row>
    <row r="7696" spans="1:3" x14ac:dyDescent="0.45">
      <c r="A7696"/>
      <c r="B7696"/>
      <c r="C7696"/>
    </row>
    <row r="7697" spans="1:3" x14ac:dyDescent="0.45">
      <c r="A7697"/>
      <c r="B7697"/>
      <c r="C7697"/>
    </row>
    <row r="7698" spans="1:3" x14ac:dyDescent="0.45">
      <c r="A7698"/>
      <c r="B7698"/>
      <c r="C7698"/>
    </row>
    <row r="7699" spans="1:3" x14ac:dyDescent="0.45">
      <c r="A7699"/>
      <c r="B7699"/>
      <c r="C7699"/>
    </row>
    <row r="7700" spans="1:3" x14ac:dyDescent="0.45">
      <c r="A7700"/>
      <c r="B7700"/>
      <c r="C7700"/>
    </row>
    <row r="7701" spans="1:3" x14ac:dyDescent="0.45">
      <c r="A7701"/>
      <c r="B7701"/>
      <c r="C7701"/>
    </row>
    <row r="7702" spans="1:3" x14ac:dyDescent="0.45">
      <c r="A7702"/>
      <c r="B7702"/>
      <c r="C7702"/>
    </row>
    <row r="7703" spans="1:3" x14ac:dyDescent="0.45">
      <c r="A7703"/>
      <c r="B7703"/>
      <c r="C7703"/>
    </row>
    <row r="7704" spans="1:3" x14ac:dyDescent="0.45">
      <c r="A7704"/>
      <c r="B7704"/>
      <c r="C7704"/>
    </row>
    <row r="7705" spans="1:3" x14ac:dyDescent="0.45">
      <c r="A7705"/>
      <c r="B7705"/>
      <c r="C7705"/>
    </row>
    <row r="7706" spans="1:3" x14ac:dyDescent="0.45">
      <c r="A7706"/>
      <c r="B7706"/>
      <c r="C7706"/>
    </row>
    <row r="7707" spans="1:3" x14ac:dyDescent="0.45">
      <c r="A7707"/>
      <c r="B7707"/>
      <c r="C7707"/>
    </row>
    <row r="7708" spans="1:3" x14ac:dyDescent="0.45">
      <c r="A7708"/>
      <c r="B7708"/>
      <c r="C7708"/>
    </row>
    <row r="7709" spans="1:3" x14ac:dyDescent="0.45">
      <c r="A7709"/>
      <c r="B7709"/>
      <c r="C7709"/>
    </row>
    <row r="7710" spans="1:3" x14ac:dyDescent="0.45">
      <c r="A7710"/>
      <c r="B7710"/>
      <c r="C7710"/>
    </row>
    <row r="7711" spans="1:3" x14ac:dyDescent="0.45">
      <c r="A7711"/>
      <c r="B7711"/>
      <c r="C7711"/>
    </row>
    <row r="7712" spans="1:3" x14ac:dyDescent="0.45">
      <c r="A7712"/>
      <c r="B7712"/>
      <c r="C7712"/>
    </row>
    <row r="7713" spans="1:3" x14ac:dyDescent="0.45">
      <c r="A7713"/>
      <c r="B7713"/>
      <c r="C7713"/>
    </row>
    <row r="7714" spans="1:3" x14ac:dyDescent="0.45">
      <c r="A7714"/>
      <c r="B7714"/>
      <c r="C7714"/>
    </row>
    <row r="7715" spans="1:3" x14ac:dyDescent="0.45">
      <c r="A7715"/>
      <c r="B7715"/>
      <c r="C7715"/>
    </row>
    <row r="7716" spans="1:3" x14ac:dyDescent="0.45">
      <c r="A7716"/>
      <c r="B7716"/>
      <c r="C7716"/>
    </row>
    <row r="7717" spans="1:3" x14ac:dyDescent="0.45">
      <c r="A7717"/>
      <c r="B7717"/>
      <c r="C7717"/>
    </row>
    <row r="7718" spans="1:3" x14ac:dyDescent="0.45">
      <c r="A7718"/>
      <c r="B7718"/>
      <c r="C7718"/>
    </row>
    <row r="7719" spans="1:3" x14ac:dyDescent="0.45">
      <c r="A7719"/>
      <c r="B7719"/>
      <c r="C7719"/>
    </row>
    <row r="7720" spans="1:3" x14ac:dyDescent="0.45">
      <c r="A7720"/>
      <c r="B7720"/>
      <c r="C7720"/>
    </row>
    <row r="7721" spans="1:3" x14ac:dyDescent="0.45">
      <c r="A7721"/>
      <c r="B7721"/>
      <c r="C7721"/>
    </row>
    <row r="7722" spans="1:3" x14ac:dyDescent="0.45">
      <c r="A7722"/>
      <c r="B7722"/>
      <c r="C7722"/>
    </row>
    <row r="7723" spans="1:3" x14ac:dyDescent="0.45">
      <c r="A7723"/>
      <c r="B7723"/>
      <c r="C7723"/>
    </row>
    <row r="7724" spans="1:3" x14ac:dyDescent="0.45">
      <c r="A7724"/>
      <c r="B7724"/>
      <c r="C7724"/>
    </row>
    <row r="7725" spans="1:3" x14ac:dyDescent="0.45">
      <c r="A7725"/>
      <c r="B7725"/>
      <c r="C7725"/>
    </row>
    <row r="7726" spans="1:3" x14ac:dyDescent="0.45">
      <c r="A7726"/>
      <c r="B7726"/>
      <c r="C7726"/>
    </row>
    <row r="7727" spans="1:3" x14ac:dyDescent="0.45">
      <c r="A7727"/>
      <c r="B7727"/>
      <c r="C7727"/>
    </row>
    <row r="7728" spans="1:3" x14ac:dyDescent="0.45">
      <c r="A7728"/>
      <c r="B7728"/>
      <c r="C7728"/>
    </row>
    <row r="7729" spans="1:3" x14ac:dyDescent="0.45">
      <c r="A7729"/>
      <c r="B7729"/>
      <c r="C7729"/>
    </row>
    <row r="7730" spans="1:3" x14ac:dyDescent="0.45">
      <c r="A7730"/>
      <c r="B7730"/>
      <c r="C7730"/>
    </row>
    <row r="7731" spans="1:3" x14ac:dyDescent="0.45">
      <c r="A7731"/>
      <c r="B7731"/>
      <c r="C7731"/>
    </row>
    <row r="7732" spans="1:3" x14ac:dyDescent="0.45">
      <c r="A7732"/>
      <c r="B7732"/>
      <c r="C7732"/>
    </row>
    <row r="7733" spans="1:3" x14ac:dyDescent="0.45">
      <c r="A7733"/>
      <c r="B7733"/>
      <c r="C7733"/>
    </row>
    <row r="7734" spans="1:3" x14ac:dyDescent="0.45">
      <c r="A7734"/>
      <c r="B7734"/>
      <c r="C7734"/>
    </row>
    <row r="7735" spans="1:3" x14ac:dyDescent="0.45">
      <c r="A7735"/>
      <c r="B7735"/>
      <c r="C7735"/>
    </row>
    <row r="7736" spans="1:3" x14ac:dyDescent="0.45">
      <c r="A7736"/>
      <c r="B7736"/>
      <c r="C7736"/>
    </row>
    <row r="7737" spans="1:3" x14ac:dyDescent="0.45">
      <c r="A7737"/>
      <c r="B7737"/>
      <c r="C7737"/>
    </row>
    <row r="7738" spans="1:3" x14ac:dyDescent="0.45">
      <c r="A7738"/>
      <c r="B7738"/>
      <c r="C7738"/>
    </row>
    <row r="7739" spans="1:3" x14ac:dyDescent="0.45">
      <c r="A7739"/>
      <c r="B7739"/>
      <c r="C7739"/>
    </row>
    <row r="7740" spans="1:3" x14ac:dyDescent="0.45">
      <c r="A7740"/>
      <c r="B7740"/>
      <c r="C7740"/>
    </row>
    <row r="7741" spans="1:3" x14ac:dyDescent="0.45">
      <c r="A7741"/>
      <c r="B7741"/>
      <c r="C7741"/>
    </row>
    <row r="7742" spans="1:3" x14ac:dyDescent="0.45">
      <c r="A7742"/>
      <c r="B7742"/>
      <c r="C7742"/>
    </row>
    <row r="7743" spans="1:3" x14ac:dyDescent="0.45">
      <c r="A7743"/>
      <c r="B7743"/>
      <c r="C7743"/>
    </row>
    <row r="7744" spans="1:3" x14ac:dyDescent="0.45">
      <c r="A7744"/>
      <c r="B7744"/>
      <c r="C7744"/>
    </row>
    <row r="7745" spans="1:3" x14ac:dyDescent="0.45">
      <c r="A7745"/>
      <c r="B7745"/>
      <c r="C7745"/>
    </row>
    <row r="7746" spans="1:3" x14ac:dyDescent="0.45">
      <c r="A7746"/>
      <c r="B7746"/>
      <c r="C7746"/>
    </row>
    <row r="7747" spans="1:3" x14ac:dyDescent="0.45">
      <c r="A7747"/>
      <c r="B7747"/>
      <c r="C7747"/>
    </row>
    <row r="7748" spans="1:3" x14ac:dyDescent="0.45">
      <c r="A7748"/>
      <c r="B7748"/>
      <c r="C7748"/>
    </row>
    <row r="7749" spans="1:3" x14ac:dyDescent="0.45">
      <c r="A7749"/>
      <c r="B7749"/>
      <c r="C7749"/>
    </row>
    <row r="7750" spans="1:3" x14ac:dyDescent="0.45">
      <c r="A7750"/>
      <c r="B7750"/>
      <c r="C7750"/>
    </row>
    <row r="7751" spans="1:3" x14ac:dyDescent="0.45">
      <c r="A7751"/>
      <c r="B7751"/>
      <c r="C7751"/>
    </row>
    <row r="7752" spans="1:3" x14ac:dyDescent="0.45">
      <c r="A7752"/>
      <c r="B7752"/>
      <c r="C7752"/>
    </row>
    <row r="7753" spans="1:3" x14ac:dyDescent="0.45">
      <c r="A7753"/>
      <c r="B7753"/>
      <c r="C7753"/>
    </row>
    <row r="7754" spans="1:3" x14ac:dyDescent="0.45">
      <c r="A7754"/>
      <c r="B7754"/>
      <c r="C7754"/>
    </row>
    <row r="7755" spans="1:3" x14ac:dyDescent="0.45">
      <c r="A7755"/>
      <c r="B7755"/>
      <c r="C7755"/>
    </row>
    <row r="7756" spans="1:3" x14ac:dyDescent="0.45">
      <c r="A7756"/>
      <c r="B7756"/>
      <c r="C7756"/>
    </row>
    <row r="7757" spans="1:3" x14ac:dyDescent="0.45">
      <c r="A7757"/>
      <c r="B7757"/>
      <c r="C7757"/>
    </row>
    <row r="7758" spans="1:3" x14ac:dyDescent="0.45">
      <c r="A7758"/>
      <c r="B7758"/>
      <c r="C7758"/>
    </row>
    <row r="7759" spans="1:3" x14ac:dyDescent="0.45">
      <c r="A7759"/>
      <c r="B7759"/>
      <c r="C7759"/>
    </row>
    <row r="7760" spans="1:3" x14ac:dyDescent="0.45">
      <c r="A7760"/>
      <c r="B7760"/>
      <c r="C7760"/>
    </row>
    <row r="7761" spans="1:3" x14ac:dyDescent="0.45">
      <c r="A7761"/>
      <c r="B7761"/>
      <c r="C7761"/>
    </row>
    <row r="7762" spans="1:3" x14ac:dyDescent="0.45">
      <c r="A7762"/>
      <c r="B7762"/>
      <c r="C7762"/>
    </row>
    <row r="7763" spans="1:3" x14ac:dyDescent="0.45">
      <c r="A7763"/>
      <c r="B7763"/>
      <c r="C7763"/>
    </row>
    <row r="7764" spans="1:3" x14ac:dyDescent="0.45">
      <c r="A7764"/>
      <c r="B7764"/>
      <c r="C7764"/>
    </row>
    <row r="7765" spans="1:3" x14ac:dyDescent="0.45">
      <c r="A7765"/>
      <c r="B7765"/>
      <c r="C7765"/>
    </row>
    <row r="7766" spans="1:3" x14ac:dyDescent="0.45">
      <c r="A7766"/>
      <c r="B7766"/>
      <c r="C7766"/>
    </row>
    <row r="7767" spans="1:3" x14ac:dyDescent="0.45">
      <c r="A7767"/>
      <c r="B7767"/>
      <c r="C7767"/>
    </row>
    <row r="7768" spans="1:3" x14ac:dyDescent="0.45">
      <c r="A7768"/>
      <c r="B7768"/>
      <c r="C7768"/>
    </row>
    <row r="7769" spans="1:3" x14ac:dyDescent="0.45">
      <c r="A7769"/>
      <c r="B7769"/>
      <c r="C7769"/>
    </row>
    <row r="7770" spans="1:3" x14ac:dyDescent="0.45">
      <c r="A7770"/>
      <c r="B7770"/>
      <c r="C7770"/>
    </row>
    <row r="7771" spans="1:3" x14ac:dyDescent="0.45">
      <c r="A7771"/>
      <c r="B7771"/>
      <c r="C7771"/>
    </row>
    <row r="7772" spans="1:3" x14ac:dyDescent="0.45">
      <c r="A7772"/>
      <c r="B7772"/>
      <c r="C7772"/>
    </row>
    <row r="7773" spans="1:3" x14ac:dyDescent="0.45">
      <c r="A7773"/>
      <c r="B7773"/>
      <c r="C7773"/>
    </row>
    <row r="7774" spans="1:3" x14ac:dyDescent="0.45">
      <c r="A7774"/>
      <c r="B7774"/>
      <c r="C7774"/>
    </row>
    <row r="7775" spans="1:3" x14ac:dyDescent="0.45">
      <c r="A7775"/>
      <c r="B7775"/>
      <c r="C7775"/>
    </row>
    <row r="7776" spans="1:3" x14ac:dyDescent="0.45">
      <c r="A7776"/>
      <c r="B7776"/>
      <c r="C7776"/>
    </row>
    <row r="7777" spans="1:3" x14ac:dyDescent="0.45">
      <c r="A7777"/>
      <c r="B7777"/>
      <c r="C7777"/>
    </row>
    <row r="7778" spans="1:3" x14ac:dyDescent="0.45">
      <c r="A7778"/>
      <c r="B7778"/>
      <c r="C7778"/>
    </row>
    <row r="7779" spans="1:3" x14ac:dyDescent="0.45">
      <c r="A7779"/>
      <c r="B7779"/>
      <c r="C7779"/>
    </row>
    <row r="7780" spans="1:3" x14ac:dyDescent="0.45">
      <c r="A7780"/>
      <c r="B7780"/>
      <c r="C7780"/>
    </row>
    <row r="7781" spans="1:3" x14ac:dyDescent="0.45">
      <c r="A7781"/>
      <c r="B7781"/>
      <c r="C7781"/>
    </row>
    <row r="7782" spans="1:3" x14ac:dyDescent="0.45">
      <c r="A7782"/>
      <c r="B7782"/>
      <c r="C7782"/>
    </row>
    <row r="7783" spans="1:3" x14ac:dyDescent="0.45">
      <c r="A7783"/>
      <c r="B7783"/>
      <c r="C7783"/>
    </row>
    <row r="7784" spans="1:3" x14ac:dyDescent="0.45">
      <c r="A7784"/>
      <c r="B7784"/>
      <c r="C7784"/>
    </row>
    <row r="7785" spans="1:3" x14ac:dyDescent="0.45">
      <c r="A7785"/>
      <c r="B7785"/>
      <c r="C7785"/>
    </row>
    <row r="7786" spans="1:3" x14ac:dyDescent="0.45">
      <c r="A7786"/>
      <c r="B7786"/>
      <c r="C7786"/>
    </row>
    <row r="7787" spans="1:3" x14ac:dyDescent="0.45">
      <c r="A7787"/>
      <c r="B7787"/>
      <c r="C7787"/>
    </row>
    <row r="7788" spans="1:3" x14ac:dyDescent="0.45">
      <c r="A7788"/>
      <c r="B7788"/>
      <c r="C7788"/>
    </row>
    <row r="7789" spans="1:3" x14ac:dyDescent="0.45">
      <c r="A7789"/>
      <c r="B7789"/>
      <c r="C7789"/>
    </row>
    <row r="7790" spans="1:3" x14ac:dyDescent="0.45">
      <c r="A7790"/>
      <c r="B7790"/>
      <c r="C7790"/>
    </row>
    <row r="7791" spans="1:3" x14ac:dyDescent="0.45">
      <c r="A7791"/>
      <c r="B7791"/>
      <c r="C7791"/>
    </row>
    <row r="7792" spans="1:3" x14ac:dyDescent="0.45">
      <c r="A7792"/>
      <c r="B7792"/>
      <c r="C7792"/>
    </row>
    <row r="7793" spans="1:3" x14ac:dyDescent="0.45">
      <c r="A7793"/>
      <c r="B7793"/>
      <c r="C7793"/>
    </row>
    <row r="7794" spans="1:3" x14ac:dyDescent="0.45">
      <c r="A7794"/>
      <c r="B7794"/>
      <c r="C7794"/>
    </row>
    <row r="7795" spans="1:3" x14ac:dyDescent="0.45">
      <c r="A7795"/>
      <c r="B7795"/>
      <c r="C7795"/>
    </row>
    <row r="7796" spans="1:3" x14ac:dyDescent="0.45">
      <c r="A7796"/>
      <c r="B7796"/>
      <c r="C7796"/>
    </row>
    <row r="7797" spans="1:3" x14ac:dyDescent="0.45">
      <c r="A7797"/>
      <c r="B7797"/>
      <c r="C7797"/>
    </row>
    <row r="7798" spans="1:3" x14ac:dyDescent="0.45">
      <c r="A7798"/>
      <c r="B7798"/>
      <c r="C7798"/>
    </row>
    <row r="7799" spans="1:3" x14ac:dyDescent="0.45">
      <c r="A7799"/>
      <c r="B7799"/>
      <c r="C7799"/>
    </row>
    <row r="7800" spans="1:3" x14ac:dyDescent="0.45">
      <c r="A7800"/>
      <c r="B7800"/>
      <c r="C7800"/>
    </row>
    <row r="7801" spans="1:3" x14ac:dyDescent="0.45">
      <c r="A7801"/>
      <c r="B7801"/>
      <c r="C7801"/>
    </row>
    <row r="7802" spans="1:3" x14ac:dyDescent="0.45">
      <c r="A7802"/>
      <c r="B7802"/>
      <c r="C7802"/>
    </row>
    <row r="7803" spans="1:3" x14ac:dyDescent="0.45">
      <c r="A7803"/>
      <c r="B7803"/>
      <c r="C7803"/>
    </row>
    <row r="7804" spans="1:3" x14ac:dyDescent="0.45">
      <c r="A7804"/>
      <c r="B7804"/>
      <c r="C7804"/>
    </row>
    <row r="7805" spans="1:3" x14ac:dyDescent="0.45">
      <c r="A7805"/>
      <c r="B7805"/>
      <c r="C7805"/>
    </row>
    <row r="7806" spans="1:3" x14ac:dyDescent="0.45">
      <c r="A7806"/>
      <c r="B7806"/>
      <c r="C7806"/>
    </row>
    <row r="7807" spans="1:3" x14ac:dyDescent="0.45">
      <c r="A7807"/>
      <c r="B7807"/>
      <c r="C7807"/>
    </row>
    <row r="7808" spans="1:3" x14ac:dyDescent="0.45">
      <c r="A7808"/>
      <c r="B7808"/>
      <c r="C7808"/>
    </row>
    <row r="7809" spans="1:3" x14ac:dyDescent="0.45">
      <c r="A7809"/>
      <c r="B7809"/>
      <c r="C7809"/>
    </row>
    <row r="7810" spans="1:3" x14ac:dyDescent="0.45">
      <c r="A7810"/>
      <c r="B7810"/>
      <c r="C7810"/>
    </row>
    <row r="7811" spans="1:3" x14ac:dyDescent="0.45">
      <c r="A7811"/>
      <c r="B7811"/>
      <c r="C7811"/>
    </row>
    <row r="7812" spans="1:3" x14ac:dyDescent="0.45">
      <c r="A7812"/>
      <c r="B7812"/>
      <c r="C7812"/>
    </row>
    <row r="7813" spans="1:3" x14ac:dyDescent="0.45">
      <c r="A7813"/>
      <c r="B7813"/>
      <c r="C7813"/>
    </row>
    <row r="7814" spans="1:3" x14ac:dyDescent="0.45">
      <c r="A7814"/>
      <c r="B7814"/>
      <c r="C7814"/>
    </row>
    <row r="7815" spans="1:3" x14ac:dyDescent="0.45">
      <c r="A7815"/>
      <c r="B7815"/>
      <c r="C7815"/>
    </row>
    <row r="7816" spans="1:3" x14ac:dyDescent="0.45">
      <c r="A7816"/>
      <c r="B7816"/>
      <c r="C7816"/>
    </row>
    <row r="7817" spans="1:3" x14ac:dyDescent="0.45">
      <c r="A7817"/>
      <c r="B7817"/>
      <c r="C7817"/>
    </row>
    <row r="7818" spans="1:3" x14ac:dyDescent="0.45">
      <c r="A7818"/>
      <c r="B7818"/>
      <c r="C7818"/>
    </row>
    <row r="7819" spans="1:3" x14ac:dyDescent="0.45">
      <c r="A7819"/>
      <c r="B7819"/>
      <c r="C7819"/>
    </row>
    <row r="7820" spans="1:3" x14ac:dyDescent="0.45">
      <c r="A7820"/>
      <c r="B7820"/>
      <c r="C7820"/>
    </row>
    <row r="7821" spans="1:3" x14ac:dyDescent="0.45">
      <c r="A7821"/>
      <c r="B7821"/>
      <c r="C7821"/>
    </row>
    <row r="7822" spans="1:3" x14ac:dyDescent="0.45">
      <c r="A7822"/>
      <c r="B7822"/>
      <c r="C7822"/>
    </row>
    <row r="7823" spans="1:3" x14ac:dyDescent="0.45">
      <c r="A7823"/>
      <c r="B7823"/>
      <c r="C7823"/>
    </row>
    <row r="7824" spans="1:3" x14ac:dyDescent="0.45">
      <c r="A7824"/>
      <c r="B7824"/>
      <c r="C7824"/>
    </row>
    <row r="7825" spans="1:3" x14ac:dyDescent="0.45">
      <c r="A7825"/>
      <c r="B7825"/>
      <c r="C7825"/>
    </row>
    <row r="7826" spans="1:3" x14ac:dyDescent="0.45">
      <c r="A7826"/>
      <c r="B7826"/>
      <c r="C7826"/>
    </row>
    <row r="7827" spans="1:3" x14ac:dyDescent="0.45">
      <c r="A7827"/>
      <c r="B7827"/>
      <c r="C7827"/>
    </row>
    <row r="7828" spans="1:3" x14ac:dyDescent="0.45">
      <c r="A7828"/>
      <c r="B7828"/>
      <c r="C7828"/>
    </row>
    <row r="7829" spans="1:3" x14ac:dyDescent="0.45">
      <c r="A7829"/>
      <c r="B7829"/>
      <c r="C7829"/>
    </row>
    <row r="7830" spans="1:3" x14ac:dyDescent="0.45">
      <c r="A7830"/>
      <c r="B7830"/>
      <c r="C7830"/>
    </row>
    <row r="7831" spans="1:3" x14ac:dyDescent="0.45">
      <c r="A7831"/>
      <c r="B7831"/>
      <c r="C7831"/>
    </row>
    <row r="7832" spans="1:3" x14ac:dyDescent="0.45">
      <c r="A7832"/>
      <c r="B7832"/>
      <c r="C7832"/>
    </row>
    <row r="7833" spans="1:3" x14ac:dyDescent="0.45">
      <c r="A7833"/>
      <c r="B7833"/>
      <c r="C7833"/>
    </row>
    <row r="7834" spans="1:3" x14ac:dyDescent="0.45">
      <c r="A7834"/>
      <c r="B7834"/>
      <c r="C7834"/>
    </row>
    <row r="7835" spans="1:3" x14ac:dyDescent="0.45">
      <c r="A7835"/>
      <c r="B7835"/>
      <c r="C7835"/>
    </row>
    <row r="7836" spans="1:3" x14ac:dyDescent="0.45">
      <c r="A7836"/>
      <c r="B7836"/>
      <c r="C7836"/>
    </row>
    <row r="7837" spans="1:3" x14ac:dyDescent="0.45">
      <c r="A7837"/>
      <c r="B7837"/>
      <c r="C7837"/>
    </row>
    <row r="7838" spans="1:3" x14ac:dyDescent="0.45">
      <c r="A7838"/>
      <c r="B7838"/>
      <c r="C7838"/>
    </row>
    <row r="7839" spans="1:3" x14ac:dyDescent="0.45">
      <c r="A7839"/>
      <c r="B7839"/>
      <c r="C7839"/>
    </row>
    <row r="7840" spans="1:3" x14ac:dyDescent="0.45">
      <c r="A7840"/>
      <c r="B7840"/>
      <c r="C7840"/>
    </row>
    <row r="7841" spans="1:3" x14ac:dyDescent="0.45">
      <c r="A7841"/>
      <c r="B7841"/>
      <c r="C7841"/>
    </row>
    <row r="7842" spans="1:3" x14ac:dyDescent="0.45">
      <c r="A7842"/>
      <c r="B7842"/>
      <c r="C7842"/>
    </row>
    <row r="7843" spans="1:3" x14ac:dyDescent="0.45">
      <c r="A7843"/>
      <c r="B7843"/>
      <c r="C7843"/>
    </row>
    <row r="7844" spans="1:3" x14ac:dyDescent="0.45">
      <c r="A7844"/>
      <c r="B7844"/>
      <c r="C7844"/>
    </row>
    <row r="7845" spans="1:3" x14ac:dyDescent="0.45">
      <c r="A7845"/>
      <c r="B7845"/>
      <c r="C7845"/>
    </row>
    <row r="7846" spans="1:3" x14ac:dyDescent="0.45">
      <c r="A7846"/>
      <c r="B7846"/>
      <c r="C7846"/>
    </row>
    <row r="7847" spans="1:3" x14ac:dyDescent="0.45">
      <c r="A7847"/>
      <c r="B7847"/>
      <c r="C7847"/>
    </row>
    <row r="7848" spans="1:3" x14ac:dyDescent="0.45">
      <c r="A7848"/>
      <c r="B7848"/>
      <c r="C7848"/>
    </row>
    <row r="7849" spans="1:3" x14ac:dyDescent="0.45">
      <c r="A7849"/>
      <c r="B7849"/>
      <c r="C7849"/>
    </row>
    <row r="7850" spans="1:3" x14ac:dyDescent="0.45">
      <c r="A7850"/>
      <c r="B7850"/>
      <c r="C7850"/>
    </row>
    <row r="7851" spans="1:3" x14ac:dyDescent="0.45">
      <c r="A7851"/>
      <c r="B7851"/>
      <c r="C7851"/>
    </row>
    <row r="7852" spans="1:3" x14ac:dyDescent="0.45">
      <c r="A7852"/>
      <c r="B7852"/>
      <c r="C7852"/>
    </row>
    <row r="7853" spans="1:3" x14ac:dyDescent="0.45">
      <c r="A7853"/>
      <c r="B7853"/>
      <c r="C7853"/>
    </row>
    <row r="7854" spans="1:3" x14ac:dyDescent="0.45">
      <c r="A7854"/>
      <c r="B7854"/>
      <c r="C7854"/>
    </row>
    <row r="7855" spans="1:3" x14ac:dyDescent="0.45">
      <c r="A7855"/>
      <c r="B7855"/>
      <c r="C7855"/>
    </row>
    <row r="7856" spans="1:3" x14ac:dyDescent="0.45">
      <c r="A7856"/>
      <c r="B7856"/>
      <c r="C7856"/>
    </row>
    <row r="7857" spans="1:3" x14ac:dyDescent="0.45">
      <c r="A7857"/>
      <c r="B7857"/>
      <c r="C7857"/>
    </row>
    <row r="7858" spans="1:3" x14ac:dyDescent="0.45">
      <c r="A7858"/>
      <c r="B7858"/>
      <c r="C7858"/>
    </row>
    <row r="7859" spans="1:3" x14ac:dyDescent="0.45">
      <c r="A7859"/>
      <c r="B7859"/>
      <c r="C7859"/>
    </row>
    <row r="7860" spans="1:3" x14ac:dyDescent="0.45">
      <c r="A7860"/>
      <c r="B7860"/>
      <c r="C7860"/>
    </row>
    <row r="7861" spans="1:3" x14ac:dyDescent="0.45">
      <c r="A7861"/>
      <c r="B7861"/>
      <c r="C7861"/>
    </row>
    <row r="7862" spans="1:3" x14ac:dyDescent="0.45">
      <c r="A7862"/>
      <c r="B7862"/>
      <c r="C7862"/>
    </row>
    <row r="7863" spans="1:3" x14ac:dyDescent="0.45">
      <c r="A7863"/>
      <c r="B7863"/>
      <c r="C7863"/>
    </row>
    <row r="7864" spans="1:3" x14ac:dyDescent="0.45">
      <c r="A7864"/>
      <c r="B7864"/>
      <c r="C7864"/>
    </row>
    <row r="7865" spans="1:3" x14ac:dyDescent="0.45">
      <c r="A7865"/>
      <c r="B7865"/>
      <c r="C7865"/>
    </row>
    <row r="7866" spans="1:3" x14ac:dyDescent="0.45">
      <c r="A7866"/>
      <c r="B7866"/>
      <c r="C7866"/>
    </row>
    <row r="7867" spans="1:3" x14ac:dyDescent="0.45">
      <c r="A7867"/>
      <c r="B7867"/>
      <c r="C7867"/>
    </row>
    <row r="7868" spans="1:3" x14ac:dyDescent="0.45">
      <c r="A7868"/>
      <c r="B7868"/>
      <c r="C7868"/>
    </row>
    <row r="7869" spans="1:3" x14ac:dyDescent="0.45">
      <c r="A7869"/>
      <c r="B7869"/>
      <c r="C7869"/>
    </row>
    <row r="7870" spans="1:3" x14ac:dyDescent="0.45">
      <c r="A7870"/>
      <c r="B7870"/>
      <c r="C7870"/>
    </row>
    <row r="7871" spans="1:3" x14ac:dyDescent="0.45">
      <c r="A7871"/>
      <c r="B7871"/>
      <c r="C7871"/>
    </row>
    <row r="7872" spans="1:3" x14ac:dyDescent="0.45">
      <c r="A7872"/>
      <c r="B7872"/>
      <c r="C7872"/>
    </row>
    <row r="7873" spans="1:3" x14ac:dyDescent="0.45">
      <c r="A7873"/>
      <c r="B7873"/>
      <c r="C7873"/>
    </row>
    <row r="7874" spans="1:3" x14ac:dyDescent="0.45">
      <c r="A7874"/>
      <c r="B7874"/>
      <c r="C7874"/>
    </row>
    <row r="7875" spans="1:3" x14ac:dyDescent="0.45">
      <c r="A7875"/>
      <c r="B7875"/>
      <c r="C7875"/>
    </row>
    <row r="7876" spans="1:3" x14ac:dyDescent="0.45">
      <c r="A7876"/>
      <c r="B7876"/>
      <c r="C7876"/>
    </row>
    <row r="7877" spans="1:3" x14ac:dyDescent="0.45">
      <c r="A7877"/>
      <c r="B7877"/>
      <c r="C7877"/>
    </row>
    <row r="7878" spans="1:3" x14ac:dyDescent="0.45">
      <c r="A7878"/>
      <c r="B7878"/>
      <c r="C7878"/>
    </row>
    <row r="7879" spans="1:3" x14ac:dyDescent="0.45">
      <c r="A7879"/>
      <c r="B7879"/>
      <c r="C7879"/>
    </row>
    <row r="7880" spans="1:3" x14ac:dyDescent="0.45">
      <c r="A7880"/>
      <c r="B7880"/>
      <c r="C7880"/>
    </row>
    <row r="7881" spans="1:3" x14ac:dyDescent="0.45">
      <c r="A7881"/>
      <c r="B7881"/>
      <c r="C7881"/>
    </row>
    <row r="7882" spans="1:3" x14ac:dyDescent="0.45">
      <c r="A7882"/>
      <c r="B7882"/>
      <c r="C7882"/>
    </row>
    <row r="7883" spans="1:3" x14ac:dyDescent="0.45">
      <c r="A7883"/>
      <c r="B7883"/>
      <c r="C7883"/>
    </row>
    <row r="7884" spans="1:3" x14ac:dyDescent="0.45">
      <c r="A7884"/>
      <c r="B7884"/>
      <c r="C7884"/>
    </row>
    <row r="7885" spans="1:3" x14ac:dyDescent="0.45">
      <c r="A7885"/>
      <c r="B7885"/>
      <c r="C7885"/>
    </row>
    <row r="7886" spans="1:3" x14ac:dyDescent="0.45">
      <c r="A7886"/>
      <c r="B7886"/>
      <c r="C7886"/>
    </row>
    <row r="7887" spans="1:3" x14ac:dyDescent="0.45">
      <c r="A7887"/>
      <c r="B7887"/>
      <c r="C7887"/>
    </row>
    <row r="7888" spans="1:3" x14ac:dyDescent="0.45">
      <c r="A7888"/>
      <c r="B7888"/>
      <c r="C7888"/>
    </row>
    <row r="7889" spans="1:3" x14ac:dyDescent="0.45">
      <c r="A7889"/>
      <c r="B7889"/>
      <c r="C7889"/>
    </row>
    <row r="7890" spans="1:3" x14ac:dyDescent="0.45">
      <c r="A7890"/>
      <c r="B7890"/>
      <c r="C7890"/>
    </row>
    <row r="7891" spans="1:3" x14ac:dyDescent="0.45">
      <c r="A7891"/>
      <c r="B7891"/>
      <c r="C7891"/>
    </row>
    <row r="7892" spans="1:3" x14ac:dyDescent="0.45">
      <c r="A7892"/>
      <c r="B7892"/>
      <c r="C7892"/>
    </row>
    <row r="7893" spans="1:3" x14ac:dyDescent="0.45">
      <c r="A7893"/>
      <c r="B7893"/>
      <c r="C7893"/>
    </row>
    <row r="7894" spans="1:3" x14ac:dyDescent="0.45">
      <c r="A7894"/>
      <c r="B7894"/>
      <c r="C7894"/>
    </row>
    <row r="7895" spans="1:3" x14ac:dyDescent="0.45">
      <c r="A7895"/>
      <c r="B7895"/>
      <c r="C7895"/>
    </row>
    <row r="7896" spans="1:3" x14ac:dyDescent="0.45">
      <c r="A7896"/>
      <c r="B7896"/>
      <c r="C7896"/>
    </row>
    <row r="7897" spans="1:3" x14ac:dyDescent="0.45">
      <c r="A7897"/>
      <c r="B7897"/>
      <c r="C7897"/>
    </row>
    <row r="7898" spans="1:3" x14ac:dyDescent="0.45">
      <c r="A7898"/>
      <c r="B7898"/>
      <c r="C7898"/>
    </row>
    <row r="7899" spans="1:3" x14ac:dyDescent="0.45">
      <c r="A7899"/>
      <c r="B7899"/>
      <c r="C7899"/>
    </row>
    <row r="7900" spans="1:3" x14ac:dyDescent="0.45">
      <c r="A7900"/>
      <c r="B7900"/>
      <c r="C7900"/>
    </row>
    <row r="7901" spans="1:3" x14ac:dyDescent="0.45">
      <c r="A7901"/>
      <c r="B7901"/>
      <c r="C7901"/>
    </row>
    <row r="7902" spans="1:3" x14ac:dyDescent="0.45">
      <c r="A7902"/>
      <c r="B7902"/>
      <c r="C7902"/>
    </row>
    <row r="7903" spans="1:3" x14ac:dyDescent="0.45">
      <c r="A7903"/>
      <c r="B7903"/>
      <c r="C7903"/>
    </row>
    <row r="7904" spans="1:3" x14ac:dyDescent="0.45">
      <c r="A7904"/>
      <c r="B7904"/>
      <c r="C7904"/>
    </row>
    <row r="7905" spans="1:3" x14ac:dyDescent="0.45">
      <c r="A7905"/>
      <c r="B7905"/>
      <c r="C7905"/>
    </row>
    <row r="7906" spans="1:3" x14ac:dyDescent="0.45">
      <c r="A7906"/>
      <c r="B7906"/>
      <c r="C7906"/>
    </row>
    <row r="7907" spans="1:3" x14ac:dyDescent="0.45">
      <c r="A7907"/>
      <c r="B7907"/>
      <c r="C7907"/>
    </row>
    <row r="7908" spans="1:3" x14ac:dyDescent="0.45">
      <c r="A7908"/>
      <c r="B7908"/>
      <c r="C7908"/>
    </row>
    <row r="7909" spans="1:3" x14ac:dyDescent="0.45">
      <c r="A7909"/>
      <c r="B7909"/>
      <c r="C7909"/>
    </row>
    <row r="7910" spans="1:3" x14ac:dyDescent="0.45">
      <c r="A7910"/>
      <c r="B7910"/>
      <c r="C7910"/>
    </row>
    <row r="7911" spans="1:3" x14ac:dyDescent="0.45">
      <c r="A7911"/>
      <c r="B7911"/>
      <c r="C7911"/>
    </row>
    <row r="7912" spans="1:3" x14ac:dyDescent="0.45">
      <c r="A7912"/>
      <c r="B7912"/>
      <c r="C7912"/>
    </row>
    <row r="7913" spans="1:3" x14ac:dyDescent="0.45">
      <c r="A7913"/>
      <c r="B7913"/>
      <c r="C7913"/>
    </row>
    <row r="7914" spans="1:3" x14ac:dyDescent="0.45">
      <c r="A7914"/>
      <c r="B7914"/>
      <c r="C7914"/>
    </row>
    <row r="7915" spans="1:3" x14ac:dyDescent="0.45">
      <c r="A7915"/>
      <c r="B7915"/>
      <c r="C7915"/>
    </row>
    <row r="7916" spans="1:3" x14ac:dyDescent="0.45">
      <c r="A7916"/>
      <c r="B7916"/>
      <c r="C7916"/>
    </row>
    <row r="7917" spans="1:3" x14ac:dyDescent="0.45">
      <c r="A7917"/>
      <c r="B7917"/>
      <c r="C7917"/>
    </row>
    <row r="7918" spans="1:3" x14ac:dyDescent="0.45">
      <c r="A7918"/>
      <c r="B7918"/>
      <c r="C7918"/>
    </row>
    <row r="7919" spans="1:3" x14ac:dyDescent="0.45">
      <c r="A7919"/>
      <c r="B7919"/>
      <c r="C7919"/>
    </row>
    <row r="7920" spans="1:3" x14ac:dyDescent="0.45">
      <c r="A7920"/>
      <c r="B7920"/>
      <c r="C7920"/>
    </row>
    <row r="7921" spans="1:3" x14ac:dyDescent="0.45">
      <c r="A7921"/>
      <c r="B7921"/>
      <c r="C7921"/>
    </row>
    <row r="7922" spans="1:3" x14ac:dyDescent="0.45">
      <c r="A7922"/>
      <c r="B7922"/>
      <c r="C7922"/>
    </row>
    <row r="7923" spans="1:3" x14ac:dyDescent="0.45">
      <c r="A7923"/>
      <c r="B7923"/>
      <c r="C7923"/>
    </row>
    <row r="7924" spans="1:3" x14ac:dyDescent="0.45">
      <c r="A7924"/>
      <c r="B7924"/>
      <c r="C7924"/>
    </row>
    <row r="7925" spans="1:3" x14ac:dyDescent="0.45">
      <c r="A7925"/>
      <c r="B7925"/>
      <c r="C7925"/>
    </row>
    <row r="7926" spans="1:3" x14ac:dyDescent="0.45">
      <c r="A7926"/>
      <c r="B7926"/>
      <c r="C7926"/>
    </row>
    <row r="7927" spans="1:3" x14ac:dyDescent="0.45">
      <c r="A7927"/>
      <c r="B7927"/>
      <c r="C7927"/>
    </row>
    <row r="7928" spans="1:3" x14ac:dyDescent="0.45">
      <c r="A7928"/>
      <c r="B7928"/>
      <c r="C7928"/>
    </row>
    <row r="7929" spans="1:3" x14ac:dyDescent="0.45">
      <c r="A7929"/>
      <c r="B7929"/>
      <c r="C7929"/>
    </row>
    <row r="7930" spans="1:3" x14ac:dyDescent="0.45">
      <c r="A7930"/>
      <c r="B7930"/>
      <c r="C7930"/>
    </row>
    <row r="7931" spans="1:3" x14ac:dyDescent="0.45">
      <c r="A7931"/>
      <c r="B7931"/>
      <c r="C7931"/>
    </row>
    <row r="7932" spans="1:3" x14ac:dyDescent="0.45">
      <c r="A7932"/>
      <c r="B7932"/>
      <c r="C7932"/>
    </row>
    <row r="7933" spans="1:3" x14ac:dyDescent="0.45">
      <c r="A7933"/>
      <c r="B7933"/>
      <c r="C7933"/>
    </row>
    <row r="7934" spans="1:3" x14ac:dyDescent="0.45">
      <c r="A7934"/>
      <c r="B7934"/>
      <c r="C7934"/>
    </row>
    <row r="7935" spans="1:3" x14ac:dyDescent="0.45">
      <c r="A7935"/>
      <c r="B7935"/>
      <c r="C7935"/>
    </row>
    <row r="7936" spans="1:3" x14ac:dyDescent="0.45">
      <c r="A7936"/>
      <c r="B7936"/>
      <c r="C7936"/>
    </row>
    <row r="7937" spans="1:3" x14ac:dyDescent="0.45">
      <c r="A7937"/>
      <c r="B7937"/>
      <c r="C7937"/>
    </row>
    <row r="7938" spans="1:3" x14ac:dyDescent="0.45">
      <c r="A7938"/>
      <c r="B7938"/>
      <c r="C7938"/>
    </row>
    <row r="7939" spans="1:3" x14ac:dyDescent="0.45">
      <c r="A7939"/>
      <c r="B7939"/>
      <c r="C7939"/>
    </row>
    <row r="7940" spans="1:3" x14ac:dyDescent="0.45">
      <c r="A7940"/>
      <c r="B7940"/>
      <c r="C7940"/>
    </row>
    <row r="7941" spans="1:3" x14ac:dyDescent="0.45">
      <c r="A7941"/>
      <c r="B7941"/>
      <c r="C7941"/>
    </row>
    <row r="7942" spans="1:3" x14ac:dyDescent="0.45">
      <c r="A7942"/>
      <c r="B7942"/>
      <c r="C7942"/>
    </row>
    <row r="7943" spans="1:3" x14ac:dyDescent="0.45">
      <c r="A7943"/>
      <c r="B7943"/>
      <c r="C7943"/>
    </row>
    <row r="7944" spans="1:3" x14ac:dyDescent="0.45">
      <c r="A7944"/>
      <c r="B7944"/>
      <c r="C7944"/>
    </row>
    <row r="7945" spans="1:3" x14ac:dyDescent="0.45">
      <c r="A7945"/>
      <c r="B7945"/>
      <c r="C7945"/>
    </row>
    <row r="7946" spans="1:3" x14ac:dyDescent="0.45">
      <c r="A7946"/>
      <c r="B7946"/>
      <c r="C7946"/>
    </row>
    <row r="7947" spans="1:3" x14ac:dyDescent="0.45">
      <c r="A7947"/>
      <c r="B7947"/>
      <c r="C7947"/>
    </row>
    <row r="7948" spans="1:3" x14ac:dyDescent="0.45">
      <c r="A7948"/>
      <c r="B7948"/>
      <c r="C7948"/>
    </row>
    <row r="7949" spans="1:3" x14ac:dyDescent="0.45">
      <c r="A7949"/>
      <c r="B7949"/>
      <c r="C7949"/>
    </row>
    <row r="7950" spans="1:3" x14ac:dyDescent="0.45">
      <c r="A7950"/>
      <c r="B7950"/>
      <c r="C7950"/>
    </row>
    <row r="7951" spans="1:3" x14ac:dyDescent="0.45">
      <c r="A7951"/>
      <c r="B7951"/>
      <c r="C7951"/>
    </row>
    <row r="7952" spans="1:3" x14ac:dyDescent="0.45">
      <c r="A7952"/>
      <c r="B7952"/>
      <c r="C7952"/>
    </row>
    <row r="7953" spans="1:3" x14ac:dyDescent="0.45">
      <c r="A7953"/>
      <c r="B7953"/>
      <c r="C7953"/>
    </row>
    <row r="7954" spans="1:3" x14ac:dyDescent="0.45">
      <c r="A7954"/>
      <c r="B7954"/>
      <c r="C7954"/>
    </row>
    <row r="7955" spans="1:3" x14ac:dyDescent="0.45">
      <c r="A7955"/>
      <c r="B7955"/>
      <c r="C7955"/>
    </row>
    <row r="7956" spans="1:3" x14ac:dyDescent="0.45">
      <c r="A7956"/>
      <c r="B7956"/>
      <c r="C7956"/>
    </row>
    <row r="7957" spans="1:3" x14ac:dyDescent="0.45">
      <c r="A7957"/>
      <c r="B7957"/>
      <c r="C7957"/>
    </row>
    <row r="7958" spans="1:3" x14ac:dyDescent="0.45">
      <c r="A7958"/>
      <c r="B7958"/>
      <c r="C7958"/>
    </row>
    <row r="7959" spans="1:3" x14ac:dyDescent="0.45">
      <c r="A7959"/>
      <c r="B7959"/>
      <c r="C7959"/>
    </row>
    <row r="7960" spans="1:3" x14ac:dyDescent="0.45">
      <c r="A7960"/>
      <c r="B7960"/>
      <c r="C7960"/>
    </row>
    <row r="7961" spans="1:3" x14ac:dyDescent="0.45">
      <c r="A7961"/>
      <c r="B7961"/>
      <c r="C7961"/>
    </row>
    <row r="7962" spans="1:3" x14ac:dyDescent="0.45">
      <c r="A7962"/>
      <c r="B7962"/>
      <c r="C7962"/>
    </row>
    <row r="7963" spans="1:3" x14ac:dyDescent="0.45">
      <c r="A7963"/>
      <c r="B7963"/>
      <c r="C7963"/>
    </row>
    <row r="7964" spans="1:3" x14ac:dyDescent="0.45">
      <c r="A7964"/>
      <c r="B7964"/>
      <c r="C7964"/>
    </row>
    <row r="7965" spans="1:3" x14ac:dyDescent="0.45">
      <c r="A7965"/>
      <c r="B7965"/>
      <c r="C7965"/>
    </row>
    <row r="7966" spans="1:3" x14ac:dyDescent="0.45">
      <c r="A7966"/>
      <c r="B7966"/>
      <c r="C7966"/>
    </row>
    <row r="7967" spans="1:3" x14ac:dyDescent="0.45">
      <c r="A7967"/>
      <c r="B7967"/>
      <c r="C7967"/>
    </row>
    <row r="7968" spans="1:3" x14ac:dyDescent="0.45">
      <c r="A7968"/>
      <c r="B7968"/>
      <c r="C7968"/>
    </row>
    <row r="7969" spans="1:3" x14ac:dyDescent="0.45">
      <c r="A7969"/>
      <c r="B7969"/>
      <c r="C7969"/>
    </row>
    <row r="7970" spans="1:3" x14ac:dyDescent="0.45">
      <c r="A7970"/>
      <c r="B7970"/>
      <c r="C7970"/>
    </row>
    <row r="7971" spans="1:3" x14ac:dyDescent="0.45">
      <c r="A7971"/>
      <c r="B7971"/>
      <c r="C7971"/>
    </row>
    <row r="7972" spans="1:3" x14ac:dyDescent="0.45">
      <c r="A7972"/>
      <c r="B7972"/>
      <c r="C7972"/>
    </row>
    <row r="7973" spans="1:3" x14ac:dyDescent="0.45">
      <c r="A7973"/>
      <c r="B7973"/>
      <c r="C7973"/>
    </row>
    <row r="7974" spans="1:3" x14ac:dyDescent="0.45">
      <c r="A7974"/>
      <c r="B7974"/>
      <c r="C7974"/>
    </row>
    <row r="7975" spans="1:3" x14ac:dyDescent="0.45">
      <c r="A7975"/>
      <c r="B7975"/>
      <c r="C7975"/>
    </row>
    <row r="7976" spans="1:3" x14ac:dyDescent="0.45">
      <c r="A7976"/>
      <c r="B7976"/>
      <c r="C7976"/>
    </row>
    <row r="7977" spans="1:3" x14ac:dyDescent="0.45">
      <c r="A7977"/>
      <c r="B7977"/>
      <c r="C7977"/>
    </row>
    <row r="7978" spans="1:3" x14ac:dyDescent="0.45">
      <c r="A7978"/>
      <c r="B7978"/>
      <c r="C7978"/>
    </row>
    <row r="7979" spans="1:3" x14ac:dyDescent="0.45">
      <c r="A7979"/>
      <c r="B7979"/>
      <c r="C7979"/>
    </row>
    <row r="7980" spans="1:3" x14ac:dyDescent="0.45">
      <c r="A7980"/>
      <c r="B7980"/>
      <c r="C7980"/>
    </row>
    <row r="7981" spans="1:3" x14ac:dyDescent="0.45">
      <c r="A7981"/>
      <c r="B7981"/>
      <c r="C7981"/>
    </row>
    <row r="7982" spans="1:3" x14ac:dyDescent="0.45">
      <c r="A7982"/>
      <c r="B7982"/>
      <c r="C7982"/>
    </row>
    <row r="7983" spans="1:3" x14ac:dyDescent="0.45">
      <c r="A7983"/>
      <c r="B7983"/>
      <c r="C7983"/>
    </row>
    <row r="7984" spans="1:3" x14ac:dyDescent="0.45">
      <c r="A7984"/>
      <c r="B7984"/>
      <c r="C7984"/>
    </row>
    <row r="7985" spans="1:3" x14ac:dyDescent="0.45">
      <c r="A7985"/>
      <c r="B7985"/>
      <c r="C7985"/>
    </row>
    <row r="7986" spans="1:3" x14ac:dyDescent="0.45">
      <c r="A7986"/>
      <c r="B7986"/>
      <c r="C7986"/>
    </row>
    <row r="7987" spans="1:3" x14ac:dyDescent="0.45">
      <c r="A7987"/>
      <c r="B7987"/>
      <c r="C7987"/>
    </row>
    <row r="7988" spans="1:3" x14ac:dyDescent="0.45">
      <c r="A7988"/>
      <c r="B7988"/>
      <c r="C7988"/>
    </row>
    <row r="7989" spans="1:3" x14ac:dyDescent="0.45">
      <c r="A7989"/>
      <c r="B7989"/>
      <c r="C7989"/>
    </row>
    <row r="7990" spans="1:3" x14ac:dyDescent="0.45">
      <c r="A7990"/>
      <c r="B7990"/>
      <c r="C7990"/>
    </row>
    <row r="7991" spans="1:3" x14ac:dyDescent="0.45">
      <c r="A7991"/>
      <c r="B7991"/>
      <c r="C7991"/>
    </row>
    <row r="7992" spans="1:3" x14ac:dyDescent="0.45">
      <c r="A7992"/>
      <c r="B7992"/>
      <c r="C7992"/>
    </row>
    <row r="7993" spans="1:3" x14ac:dyDescent="0.45">
      <c r="A7993"/>
      <c r="B7993"/>
      <c r="C7993"/>
    </row>
    <row r="7994" spans="1:3" x14ac:dyDescent="0.45">
      <c r="A7994"/>
      <c r="B7994"/>
      <c r="C7994"/>
    </row>
    <row r="7995" spans="1:3" x14ac:dyDescent="0.45">
      <c r="A7995"/>
      <c r="B7995"/>
      <c r="C7995"/>
    </row>
    <row r="7996" spans="1:3" x14ac:dyDescent="0.45">
      <c r="A7996"/>
      <c r="B7996"/>
      <c r="C7996"/>
    </row>
    <row r="7997" spans="1:3" x14ac:dyDescent="0.45">
      <c r="A7997"/>
      <c r="B7997"/>
      <c r="C7997"/>
    </row>
    <row r="7998" spans="1:3" x14ac:dyDescent="0.45">
      <c r="A7998"/>
      <c r="B7998"/>
      <c r="C7998"/>
    </row>
    <row r="7999" spans="1:3" x14ac:dyDescent="0.45">
      <c r="A7999"/>
      <c r="B7999"/>
      <c r="C7999"/>
    </row>
    <row r="8000" spans="1:3" x14ac:dyDescent="0.45">
      <c r="A8000"/>
      <c r="B8000"/>
      <c r="C8000"/>
    </row>
    <row r="8001" spans="1:3" x14ac:dyDescent="0.45">
      <c r="A8001"/>
      <c r="B8001"/>
      <c r="C8001"/>
    </row>
    <row r="8002" spans="1:3" x14ac:dyDescent="0.45">
      <c r="A8002"/>
      <c r="B8002"/>
      <c r="C8002"/>
    </row>
    <row r="8003" spans="1:3" x14ac:dyDescent="0.45">
      <c r="A8003"/>
      <c r="B8003"/>
      <c r="C8003"/>
    </row>
    <row r="8004" spans="1:3" x14ac:dyDescent="0.45">
      <c r="A8004"/>
      <c r="B8004"/>
      <c r="C8004"/>
    </row>
    <row r="8005" spans="1:3" x14ac:dyDescent="0.45">
      <c r="A8005"/>
      <c r="B8005"/>
      <c r="C8005"/>
    </row>
    <row r="8006" spans="1:3" x14ac:dyDescent="0.45">
      <c r="A8006"/>
      <c r="B8006"/>
      <c r="C8006"/>
    </row>
    <row r="8007" spans="1:3" x14ac:dyDescent="0.45">
      <c r="A8007"/>
      <c r="B8007"/>
      <c r="C8007"/>
    </row>
    <row r="8008" spans="1:3" x14ac:dyDescent="0.45">
      <c r="A8008"/>
      <c r="B8008"/>
      <c r="C8008"/>
    </row>
    <row r="8009" spans="1:3" x14ac:dyDescent="0.45">
      <c r="A8009"/>
      <c r="B8009"/>
      <c r="C8009"/>
    </row>
    <row r="8010" spans="1:3" x14ac:dyDescent="0.45">
      <c r="A8010"/>
      <c r="B8010"/>
      <c r="C8010"/>
    </row>
    <row r="8011" spans="1:3" x14ac:dyDescent="0.45">
      <c r="A8011"/>
      <c r="B8011"/>
      <c r="C8011"/>
    </row>
    <row r="8012" spans="1:3" x14ac:dyDescent="0.45">
      <c r="A8012"/>
      <c r="B8012"/>
      <c r="C8012"/>
    </row>
    <row r="8013" spans="1:3" x14ac:dyDescent="0.45">
      <c r="A8013"/>
      <c r="B8013"/>
      <c r="C8013"/>
    </row>
    <row r="8014" spans="1:3" x14ac:dyDescent="0.45">
      <c r="A8014"/>
      <c r="B8014"/>
      <c r="C8014"/>
    </row>
    <row r="8015" spans="1:3" x14ac:dyDescent="0.45">
      <c r="A8015"/>
      <c r="B8015"/>
      <c r="C8015"/>
    </row>
    <row r="8016" spans="1:3" x14ac:dyDescent="0.45">
      <c r="A8016"/>
      <c r="B8016"/>
      <c r="C8016"/>
    </row>
    <row r="8017" spans="1:3" x14ac:dyDescent="0.45">
      <c r="A8017"/>
      <c r="B8017"/>
      <c r="C8017"/>
    </row>
    <row r="8018" spans="1:3" x14ac:dyDescent="0.45">
      <c r="A8018"/>
      <c r="B8018"/>
      <c r="C8018"/>
    </row>
    <row r="8019" spans="1:3" x14ac:dyDescent="0.45">
      <c r="A8019"/>
      <c r="B8019"/>
      <c r="C8019"/>
    </row>
    <row r="8020" spans="1:3" x14ac:dyDescent="0.45">
      <c r="A8020"/>
      <c r="B8020"/>
      <c r="C8020"/>
    </row>
    <row r="8021" spans="1:3" x14ac:dyDescent="0.45">
      <c r="A8021"/>
      <c r="B8021"/>
      <c r="C8021"/>
    </row>
    <row r="8022" spans="1:3" x14ac:dyDescent="0.45">
      <c r="A8022"/>
      <c r="B8022"/>
      <c r="C8022"/>
    </row>
    <row r="8023" spans="1:3" x14ac:dyDescent="0.45">
      <c r="A8023"/>
      <c r="B8023"/>
      <c r="C8023"/>
    </row>
    <row r="8024" spans="1:3" x14ac:dyDescent="0.45">
      <c r="A8024"/>
      <c r="B8024"/>
      <c r="C8024"/>
    </row>
    <row r="8025" spans="1:3" x14ac:dyDescent="0.45">
      <c r="A8025"/>
      <c r="B8025"/>
      <c r="C8025"/>
    </row>
    <row r="8026" spans="1:3" x14ac:dyDescent="0.45">
      <c r="A8026"/>
      <c r="B8026"/>
      <c r="C8026"/>
    </row>
    <row r="8027" spans="1:3" x14ac:dyDescent="0.45">
      <c r="A8027"/>
      <c r="B8027"/>
      <c r="C8027"/>
    </row>
    <row r="8028" spans="1:3" x14ac:dyDescent="0.45">
      <c r="A8028"/>
      <c r="B8028"/>
      <c r="C8028"/>
    </row>
    <row r="8029" spans="1:3" x14ac:dyDescent="0.45">
      <c r="A8029"/>
      <c r="B8029"/>
      <c r="C8029"/>
    </row>
    <row r="8030" spans="1:3" x14ac:dyDescent="0.45">
      <c r="A8030"/>
      <c r="B8030"/>
      <c r="C8030"/>
    </row>
    <row r="8031" spans="1:3" x14ac:dyDescent="0.45">
      <c r="A8031"/>
      <c r="B8031"/>
      <c r="C8031"/>
    </row>
    <row r="8032" spans="1:3" x14ac:dyDescent="0.45">
      <c r="A8032"/>
      <c r="B8032"/>
      <c r="C8032"/>
    </row>
    <row r="8033" spans="1:3" x14ac:dyDescent="0.45">
      <c r="A8033"/>
      <c r="B8033"/>
      <c r="C8033"/>
    </row>
    <row r="8034" spans="1:3" x14ac:dyDescent="0.45">
      <c r="A8034"/>
      <c r="B8034"/>
      <c r="C8034"/>
    </row>
    <row r="8035" spans="1:3" x14ac:dyDescent="0.45">
      <c r="A8035"/>
      <c r="B8035"/>
      <c r="C8035"/>
    </row>
    <row r="8036" spans="1:3" x14ac:dyDescent="0.45">
      <c r="A8036"/>
      <c r="B8036"/>
      <c r="C8036"/>
    </row>
    <row r="8037" spans="1:3" x14ac:dyDescent="0.45">
      <c r="A8037"/>
      <c r="B8037"/>
      <c r="C8037"/>
    </row>
    <row r="8038" spans="1:3" x14ac:dyDescent="0.45">
      <c r="A8038"/>
      <c r="B8038"/>
      <c r="C8038"/>
    </row>
    <row r="8039" spans="1:3" x14ac:dyDescent="0.45">
      <c r="A8039"/>
      <c r="B8039"/>
      <c r="C8039"/>
    </row>
    <row r="8040" spans="1:3" x14ac:dyDescent="0.45">
      <c r="A8040"/>
      <c r="B8040"/>
      <c r="C8040"/>
    </row>
    <row r="8041" spans="1:3" x14ac:dyDescent="0.45">
      <c r="A8041"/>
      <c r="B8041"/>
      <c r="C8041"/>
    </row>
    <row r="8042" spans="1:3" x14ac:dyDescent="0.45">
      <c r="A8042"/>
      <c r="B8042"/>
      <c r="C8042"/>
    </row>
    <row r="8043" spans="1:3" x14ac:dyDescent="0.45">
      <c r="A8043"/>
      <c r="B8043"/>
      <c r="C8043"/>
    </row>
    <row r="8044" spans="1:3" x14ac:dyDescent="0.45">
      <c r="A8044"/>
      <c r="B8044"/>
      <c r="C8044"/>
    </row>
    <row r="8045" spans="1:3" x14ac:dyDescent="0.45">
      <c r="A8045"/>
      <c r="B8045"/>
      <c r="C8045"/>
    </row>
    <row r="8046" spans="1:3" x14ac:dyDescent="0.45">
      <c r="A8046"/>
      <c r="B8046"/>
      <c r="C8046"/>
    </row>
    <row r="8047" spans="1:3" x14ac:dyDescent="0.45">
      <c r="A8047"/>
      <c r="B8047"/>
      <c r="C8047"/>
    </row>
    <row r="8048" spans="1:3" x14ac:dyDescent="0.45">
      <c r="A8048"/>
      <c r="B8048"/>
      <c r="C8048"/>
    </row>
    <row r="8049" spans="1:3" x14ac:dyDescent="0.45">
      <c r="A8049"/>
      <c r="B8049"/>
      <c r="C8049"/>
    </row>
    <row r="8050" spans="1:3" x14ac:dyDescent="0.45">
      <c r="A8050"/>
      <c r="B8050"/>
      <c r="C8050"/>
    </row>
    <row r="8051" spans="1:3" x14ac:dyDescent="0.45">
      <c r="A8051"/>
      <c r="B8051"/>
      <c r="C8051"/>
    </row>
    <row r="8052" spans="1:3" x14ac:dyDescent="0.45">
      <c r="A8052"/>
      <c r="B8052"/>
      <c r="C8052"/>
    </row>
    <row r="8053" spans="1:3" x14ac:dyDescent="0.45">
      <c r="A8053"/>
      <c r="B8053"/>
      <c r="C8053"/>
    </row>
    <row r="8054" spans="1:3" x14ac:dyDescent="0.45">
      <c r="A8054"/>
      <c r="B8054"/>
      <c r="C8054"/>
    </row>
    <row r="8055" spans="1:3" x14ac:dyDescent="0.45">
      <c r="A8055"/>
      <c r="B8055"/>
      <c r="C8055"/>
    </row>
    <row r="8056" spans="1:3" x14ac:dyDescent="0.45">
      <c r="A8056"/>
      <c r="B8056"/>
      <c r="C8056"/>
    </row>
    <row r="8057" spans="1:3" x14ac:dyDescent="0.45">
      <c r="A8057"/>
      <c r="B8057"/>
      <c r="C8057"/>
    </row>
    <row r="8058" spans="1:3" x14ac:dyDescent="0.45">
      <c r="A8058"/>
      <c r="B8058"/>
      <c r="C8058"/>
    </row>
    <row r="8059" spans="1:3" x14ac:dyDescent="0.45">
      <c r="A8059"/>
      <c r="B8059"/>
      <c r="C8059"/>
    </row>
    <row r="8060" spans="1:3" x14ac:dyDescent="0.45">
      <c r="A8060"/>
      <c r="B8060"/>
      <c r="C8060"/>
    </row>
    <row r="8061" spans="1:3" x14ac:dyDescent="0.45">
      <c r="A8061"/>
      <c r="B8061"/>
      <c r="C8061"/>
    </row>
    <row r="8062" spans="1:3" x14ac:dyDescent="0.45">
      <c r="A8062"/>
      <c r="B8062"/>
      <c r="C8062"/>
    </row>
    <row r="8063" spans="1:3" x14ac:dyDescent="0.45">
      <c r="A8063"/>
      <c r="B8063"/>
      <c r="C8063"/>
    </row>
    <row r="8064" spans="1:3" x14ac:dyDescent="0.45">
      <c r="A8064"/>
      <c r="B8064"/>
      <c r="C8064"/>
    </row>
    <row r="8065" spans="1:3" x14ac:dyDescent="0.45">
      <c r="A8065"/>
      <c r="B8065"/>
      <c r="C8065"/>
    </row>
    <row r="8066" spans="1:3" x14ac:dyDescent="0.45">
      <c r="A8066"/>
      <c r="B8066"/>
      <c r="C8066"/>
    </row>
    <row r="8067" spans="1:3" x14ac:dyDescent="0.45">
      <c r="A8067"/>
      <c r="B8067"/>
      <c r="C8067"/>
    </row>
    <row r="8068" spans="1:3" x14ac:dyDescent="0.45">
      <c r="A8068"/>
      <c r="B8068"/>
      <c r="C8068"/>
    </row>
    <row r="8069" spans="1:3" x14ac:dyDescent="0.45">
      <c r="A8069"/>
      <c r="B8069"/>
      <c r="C8069"/>
    </row>
    <row r="8070" spans="1:3" x14ac:dyDescent="0.45">
      <c r="A8070"/>
      <c r="B8070"/>
      <c r="C8070"/>
    </row>
    <row r="8071" spans="1:3" x14ac:dyDescent="0.45">
      <c r="A8071"/>
      <c r="B8071"/>
      <c r="C8071"/>
    </row>
    <row r="8072" spans="1:3" x14ac:dyDescent="0.45">
      <c r="A8072"/>
      <c r="B8072"/>
      <c r="C8072"/>
    </row>
    <row r="8073" spans="1:3" x14ac:dyDescent="0.45">
      <c r="A8073"/>
      <c r="B8073"/>
      <c r="C8073"/>
    </row>
    <row r="8074" spans="1:3" x14ac:dyDescent="0.45">
      <c r="A8074"/>
      <c r="B8074"/>
      <c r="C8074"/>
    </row>
    <row r="8075" spans="1:3" x14ac:dyDescent="0.45">
      <c r="A8075"/>
      <c r="B8075"/>
      <c r="C8075"/>
    </row>
    <row r="8076" spans="1:3" x14ac:dyDescent="0.45">
      <c r="A8076"/>
      <c r="B8076"/>
      <c r="C8076"/>
    </row>
    <row r="8077" spans="1:3" x14ac:dyDescent="0.45">
      <c r="A8077"/>
      <c r="B8077"/>
      <c r="C8077"/>
    </row>
    <row r="8078" spans="1:3" x14ac:dyDescent="0.45">
      <c r="A8078"/>
      <c r="B8078"/>
      <c r="C8078"/>
    </row>
    <row r="8079" spans="1:3" x14ac:dyDescent="0.45">
      <c r="A8079"/>
      <c r="B8079"/>
      <c r="C8079"/>
    </row>
    <row r="8080" spans="1:3" x14ac:dyDescent="0.45">
      <c r="A8080"/>
      <c r="B8080"/>
      <c r="C8080"/>
    </row>
    <row r="8081" spans="1:3" x14ac:dyDescent="0.45">
      <c r="A8081"/>
      <c r="B8081"/>
      <c r="C8081"/>
    </row>
    <row r="8082" spans="1:3" x14ac:dyDescent="0.45">
      <c r="A8082"/>
      <c r="B8082"/>
      <c r="C8082"/>
    </row>
    <row r="8083" spans="1:3" x14ac:dyDescent="0.45">
      <c r="A8083"/>
      <c r="B8083"/>
      <c r="C8083"/>
    </row>
    <row r="8084" spans="1:3" x14ac:dyDescent="0.45">
      <c r="A8084"/>
      <c r="B8084"/>
      <c r="C8084"/>
    </row>
    <row r="8085" spans="1:3" x14ac:dyDescent="0.45">
      <c r="A8085"/>
      <c r="B8085"/>
      <c r="C8085"/>
    </row>
    <row r="8086" spans="1:3" x14ac:dyDescent="0.45">
      <c r="A8086"/>
      <c r="B8086"/>
      <c r="C8086"/>
    </row>
    <row r="8087" spans="1:3" x14ac:dyDescent="0.45">
      <c r="A8087"/>
      <c r="B8087"/>
      <c r="C8087"/>
    </row>
    <row r="8088" spans="1:3" x14ac:dyDescent="0.45">
      <c r="A8088"/>
      <c r="B8088"/>
      <c r="C8088"/>
    </row>
    <row r="8089" spans="1:3" x14ac:dyDescent="0.45">
      <c r="A8089"/>
      <c r="B8089"/>
      <c r="C8089"/>
    </row>
    <row r="8090" spans="1:3" x14ac:dyDescent="0.45">
      <c r="A8090"/>
      <c r="B8090"/>
      <c r="C8090"/>
    </row>
    <row r="8091" spans="1:3" x14ac:dyDescent="0.45">
      <c r="A8091"/>
      <c r="B8091"/>
      <c r="C8091"/>
    </row>
    <row r="8092" spans="1:3" x14ac:dyDescent="0.45">
      <c r="A8092"/>
      <c r="B8092"/>
      <c r="C8092"/>
    </row>
    <row r="8093" spans="1:3" x14ac:dyDescent="0.45">
      <c r="A8093"/>
      <c r="B8093"/>
      <c r="C8093"/>
    </row>
    <row r="8094" spans="1:3" x14ac:dyDescent="0.45">
      <c r="A8094"/>
      <c r="B8094"/>
      <c r="C8094"/>
    </row>
    <row r="8095" spans="1:3" x14ac:dyDescent="0.45">
      <c r="A8095"/>
      <c r="B8095"/>
      <c r="C8095"/>
    </row>
    <row r="8096" spans="1:3" x14ac:dyDescent="0.45">
      <c r="A8096"/>
      <c r="B8096"/>
      <c r="C8096"/>
    </row>
    <row r="8097" spans="1:3" x14ac:dyDescent="0.45">
      <c r="A8097"/>
      <c r="B8097"/>
      <c r="C8097"/>
    </row>
    <row r="8098" spans="1:3" x14ac:dyDescent="0.45">
      <c r="A8098"/>
      <c r="B8098"/>
      <c r="C8098"/>
    </row>
    <row r="8099" spans="1:3" x14ac:dyDescent="0.45">
      <c r="A8099"/>
      <c r="B8099"/>
      <c r="C8099"/>
    </row>
    <row r="8100" spans="1:3" x14ac:dyDescent="0.45">
      <c r="A8100"/>
      <c r="B8100"/>
      <c r="C8100"/>
    </row>
    <row r="8101" spans="1:3" x14ac:dyDescent="0.45">
      <c r="A8101"/>
      <c r="B8101"/>
      <c r="C8101"/>
    </row>
    <row r="8102" spans="1:3" x14ac:dyDescent="0.45">
      <c r="A8102"/>
      <c r="B8102"/>
      <c r="C8102"/>
    </row>
    <row r="8103" spans="1:3" x14ac:dyDescent="0.45">
      <c r="A8103"/>
      <c r="B8103"/>
      <c r="C8103"/>
    </row>
    <row r="8104" spans="1:3" x14ac:dyDescent="0.45">
      <c r="A8104"/>
      <c r="B8104"/>
      <c r="C8104"/>
    </row>
    <row r="8105" spans="1:3" x14ac:dyDescent="0.45">
      <c r="A8105"/>
      <c r="B8105"/>
      <c r="C8105"/>
    </row>
    <row r="8106" spans="1:3" x14ac:dyDescent="0.45">
      <c r="A8106"/>
      <c r="B8106"/>
      <c r="C8106"/>
    </row>
    <row r="8107" spans="1:3" x14ac:dyDescent="0.45">
      <c r="A8107"/>
      <c r="B8107"/>
      <c r="C8107"/>
    </row>
    <row r="8108" spans="1:3" x14ac:dyDescent="0.45">
      <c r="A8108"/>
      <c r="B8108"/>
      <c r="C8108"/>
    </row>
    <row r="8109" spans="1:3" x14ac:dyDescent="0.45">
      <c r="A8109"/>
      <c r="B8109"/>
      <c r="C8109"/>
    </row>
    <row r="8110" spans="1:3" x14ac:dyDescent="0.45">
      <c r="A8110"/>
      <c r="B8110"/>
      <c r="C8110"/>
    </row>
    <row r="8111" spans="1:3" x14ac:dyDescent="0.45">
      <c r="A8111"/>
      <c r="B8111"/>
      <c r="C8111"/>
    </row>
    <row r="8112" spans="1:3" x14ac:dyDescent="0.45">
      <c r="A8112"/>
      <c r="B8112"/>
      <c r="C8112"/>
    </row>
    <row r="8113" spans="1:3" x14ac:dyDescent="0.45">
      <c r="A8113"/>
      <c r="B8113"/>
      <c r="C8113"/>
    </row>
    <row r="8114" spans="1:3" x14ac:dyDescent="0.45">
      <c r="A8114"/>
      <c r="B8114"/>
      <c r="C8114"/>
    </row>
    <row r="8115" spans="1:3" x14ac:dyDescent="0.45">
      <c r="A8115"/>
      <c r="B8115"/>
      <c r="C8115"/>
    </row>
    <row r="8116" spans="1:3" x14ac:dyDescent="0.45">
      <c r="A8116"/>
      <c r="B8116"/>
      <c r="C8116"/>
    </row>
    <row r="8117" spans="1:3" x14ac:dyDescent="0.45">
      <c r="A8117"/>
      <c r="B8117"/>
      <c r="C8117"/>
    </row>
    <row r="8118" spans="1:3" x14ac:dyDescent="0.45">
      <c r="A8118"/>
      <c r="B8118"/>
      <c r="C8118"/>
    </row>
    <row r="8119" spans="1:3" x14ac:dyDescent="0.45">
      <c r="A8119"/>
      <c r="B8119"/>
      <c r="C8119"/>
    </row>
    <row r="8120" spans="1:3" x14ac:dyDescent="0.45">
      <c r="A8120"/>
      <c r="B8120"/>
      <c r="C8120"/>
    </row>
    <row r="8121" spans="1:3" x14ac:dyDescent="0.45">
      <c r="A8121"/>
      <c r="B8121"/>
      <c r="C8121"/>
    </row>
    <row r="8122" spans="1:3" x14ac:dyDescent="0.45">
      <c r="A8122"/>
      <c r="B8122"/>
      <c r="C8122"/>
    </row>
    <row r="8123" spans="1:3" x14ac:dyDescent="0.45">
      <c r="A8123"/>
      <c r="B8123"/>
      <c r="C8123"/>
    </row>
    <row r="8124" spans="1:3" x14ac:dyDescent="0.45">
      <c r="A8124"/>
      <c r="B8124"/>
      <c r="C8124"/>
    </row>
    <row r="8125" spans="1:3" x14ac:dyDescent="0.45">
      <c r="A8125"/>
      <c r="B8125"/>
      <c r="C8125"/>
    </row>
    <row r="8126" spans="1:3" x14ac:dyDescent="0.45">
      <c r="A8126"/>
      <c r="B8126"/>
      <c r="C8126"/>
    </row>
    <row r="8127" spans="1:3" x14ac:dyDescent="0.45">
      <c r="A8127"/>
      <c r="B8127"/>
      <c r="C8127"/>
    </row>
    <row r="8128" spans="1:3" x14ac:dyDescent="0.45">
      <c r="A8128"/>
      <c r="B8128"/>
      <c r="C8128"/>
    </row>
    <row r="8129" spans="1:3" x14ac:dyDescent="0.45">
      <c r="A8129"/>
      <c r="B8129"/>
      <c r="C8129"/>
    </row>
    <row r="8130" spans="1:3" x14ac:dyDescent="0.45">
      <c r="A8130"/>
      <c r="B8130"/>
      <c r="C8130"/>
    </row>
    <row r="8131" spans="1:3" x14ac:dyDescent="0.45">
      <c r="A8131"/>
      <c r="B8131"/>
      <c r="C8131"/>
    </row>
    <row r="8132" spans="1:3" x14ac:dyDescent="0.45">
      <c r="A8132"/>
      <c r="B8132"/>
      <c r="C8132"/>
    </row>
    <row r="8133" spans="1:3" x14ac:dyDescent="0.45">
      <c r="A8133"/>
      <c r="B8133"/>
      <c r="C8133"/>
    </row>
    <row r="8134" spans="1:3" x14ac:dyDescent="0.45">
      <c r="A8134"/>
      <c r="B8134"/>
      <c r="C8134"/>
    </row>
    <row r="8135" spans="1:3" x14ac:dyDescent="0.45">
      <c r="A8135"/>
      <c r="B8135"/>
      <c r="C8135"/>
    </row>
    <row r="8136" spans="1:3" x14ac:dyDescent="0.45">
      <c r="A8136"/>
      <c r="B8136"/>
      <c r="C8136"/>
    </row>
    <row r="8137" spans="1:3" x14ac:dyDescent="0.45">
      <c r="A8137"/>
      <c r="B8137"/>
      <c r="C8137"/>
    </row>
    <row r="8138" spans="1:3" x14ac:dyDescent="0.45">
      <c r="A8138"/>
      <c r="B8138"/>
      <c r="C8138"/>
    </row>
    <row r="8139" spans="1:3" x14ac:dyDescent="0.45">
      <c r="A8139"/>
      <c r="B8139"/>
      <c r="C8139"/>
    </row>
    <row r="8140" spans="1:3" x14ac:dyDescent="0.45">
      <c r="A8140"/>
      <c r="B8140"/>
      <c r="C8140"/>
    </row>
    <row r="8141" spans="1:3" x14ac:dyDescent="0.45">
      <c r="A8141"/>
      <c r="B8141"/>
      <c r="C8141"/>
    </row>
    <row r="8142" spans="1:3" x14ac:dyDescent="0.45">
      <c r="A8142"/>
      <c r="B8142"/>
      <c r="C8142"/>
    </row>
    <row r="8143" spans="1:3" x14ac:dyDescent="0.45">
      <c r="A8143"/>
      <c r="B8143"/>
      <c r="C8143"/>
    </row>
    <row r="8144" spans="1:3" x14ac:dyDescent="0.45">
      <c r="A8144"/>
      <c r="B8144"/>
      <c r="C8144"/>
    </row>
    <row r="8145" spans="1:3" x14ac:dyDescent="0.45">
      <c r="A8145"/>
      <c r="B8145"/>
      <c r="C8145"/>
    </row>
    <row r="8146" spans="1:3" x14ac:dyDescent="0.45">
      <c r="A8146"/>
      <c r="B8146"/>
      <c r="C8146"/>
    </row>
    <row r="8147" spans="1:3" x14ac:dyDescent="0.45">
      <c r="A8147"/>
      <c r="B8147"/>
      <c r="C8147"/>
    </row>
    <row r="8148" spans="1:3" x14ac:dyDescent="0.45">
      <c r="A8148"/>
      <c r="B8148"/>
      <c r="C8148"/>
    </row>
    <row r="8149" spans="1:3" x14ac:dyDescent="0.45">
      <c r="A8149"/>
      <c r="B8149"/>
      <c r="C8149"/>
    </row>
    <row r="8150" spans="1:3" x14ac:dyDescent="0.45">
      <c r="A8150"/>
      <c r="B8150"/>
      <c r="C8150"/>
    </row>
    <row r="8151" spans="1:3" x14ac:dyDescent="0.45">
      <c r="A8151"/>
      <c r="B8151"/>
      <c r="C8151"/>
    </row>
    <row r="8152" spans="1:3" x14ac:dyDescent="0.45">
      <c r="A8152"/>
      <c r="B8152"/>
      <c r="C8152"/>
    </row>
    <row r="8153" spans="1:3" x14ac:dyDescent="0.45">
      <c r="A8153"/>
      <c r="B8153"/>
      <c r="C8153"/>
    </row>
    <row r="8154" spans="1:3" x14ac:dyDescent="0.45">
      <c r="A8154"/>
      <c r="B8154"/>
      <c r="C8154"/>
    </row>
    <row r="8155" spans="1:3" x14ac:dyDescent="0.45">
      <c r="A8155"/>
      <c r="B8155"/>
      <c r="C8155"/>
    </row>
    <row r="8156" spans="1:3" x14ac:dyDescent="0.45">
      <c r="A8156"/>
      <c r="B8156"/>
      <c r="C8156"/>
    </row>
    <row r="8157" spans="1:3" x14ac:dyDescent="0.45">
      <c r="A8157"/>
      <c r="B8157"/>
      <c r="C8157"/>
    </row>
    <row r="8158" spans="1:3" x14ac:dyDescent="0.45">
      <c r="A8158"/>
      <c r="B8158"/>
      <c r="C8158"/>
    </row>
    <row r="8159" spans="1:3" x14ac:dyDescent="0.45">
      <c r="A8159"/>
      <c r="B8159"/>
      <c r="C8159"/>
    </row>
    <row r="8160" spans="1:3" x14ac:dyDescent="0.45">
      <c r="A8160"/>
      <c r="B8160"/>
      <c r="C8160"/>
    </row>
    <row r="8161" spans="1:3" x14ac:dyDescent="0.45">
      <c r="A8161"/>
      <c r="B8161"/>
      <c r="C8161"/>
    </row>
    <row r="8162" spans="1:3" x14ac:dyDescent="0.45">
      <c r="A8162"/>
      <c r="B8162"/>
      <c r="C8162"/>
    </row>
    <row r="8163" spans="1:3" x14ac:dyDescent="0.45">
      <c r="A8163"/>
      <c r="B8163"/>
      <c r="C8163"/>
    </row>
    <row r="8164" spans="1:3" x14ac:dyDescent="0.45">
      <c r="A8164"/>
      <c r="B8164"/>
      <c r="C8164"/>
    </row>
    <row r="8165" spans="1:3" x14ac:dyDescent="0.45">
      <c r="A8165"/>
      <c r="B8165"/>
      <c r="C8165"/>
    </row>
    <row r="8166" spans="1:3" x14ac:dyDescent="0.45">
      <c r="A8166"/>
      <c r="B8166"/>
      <c r="C8166"/>
    </row>
    <row r="8167" spans="1:3" x14ac:dyDescent="0.45">
      <c r="A8167"/>
      <c r="B8167"/>
      <c r="C8167"/>
    </row>
    <row r="8168" spans="1:3" x14ac:dyDescent="0.45">
      <c r="A8168"/>
      <c r="B8168"/>
      <c r="C8168"/>
    </row>
    <row r="8169" spans="1:3" x14ac:dyDescent="0.45">
      <c r="A8169"/>
      <c r="B8169"/>
      <c r="C8169"/>
    </row>
    <row r="8170" spans="1:3" x14ac:dyDescent="0.45">
      <c r="A8170"/>
      <c r="B8170"/>
      <c r="C8170"/>
    </row>
    <row r="8171" spans="1:3" x14ac:dyDescent="0.45">
      <c r="A8171"/>
      <c r="B8171"/>
      <c r="C8171"/>
    </row>
    <row r="8172" spans="1:3" x14ac:dyDescent="0.45">
      <c r="A8172"/>
      <c r="B8172"/>
      <c r="C8172"/>
    </row>
    <row r="8173" spans="1:3" x14ac:dyDescent="0.45">
      <c r="A8173"/>
      <c r="B8173"/>
      <c r="C8173"/>
    </row>
    <row r="8174" spans="1:3" x14ac:dyDescent="0.45">
      <c r="A8174"/>
      <c r="B8174"/>
      <c r="C8174"/>
    </row>
    <row r="8175" spans="1:3" x14ac:dyDescent="0.45">
      <c r="A8175"/>
      <c r="B8175"/>
      <c r="C8175"/>
    </row>
    <row r="8176" spans="1:3" x14ac:dyDescent="0.45">
      <c r="A8176"/>
      <c r="B8176"/>
      <c r="C8176"/>
    </row>
    <row r="8177" spans="1:3" x14ac:dyDescent="0.45">
      <c r="A8177"/>
      <c r="B8177"/>
      <c r="C8177"/>
    </row>
    <row r="8178" spans="1:3" x14ac:dyDescent="0.45">
      <c r="A8178"/>
      <c r="B8178"/>
      <c r="C8178"/>
    </row>
    <row r="8179" spans="1:3" x14ac:dyDescent="0.45">
      <c r="A8179"/>
      <c r="B8179"/>
      <c r="C8179"/>
    </row>
    <row r="8180" spans="1:3" x14ac:dyDescent="0.45">
      <c r="A8180"/>
      <c r="B8180"/>
      <c r="C8180"/>
    </row>
    <row r="8181" spans="1:3" x14ac:dyDescent="0.45">
      <c r="A8181"/>
      <c r="B8181"/>
      <c r="C8181"/>
    </row>
    <row r="8182" spans="1:3" x14ac:dyDescent="0.45">
      <c r="A8182"/>
      <c r="B8182"/>
      <c r="C8182"/>
    </row>
    <row r="8183" spans="1:3" x14ac:dyDescent="0.45">
      <c r="A8183"/>
      <c r="B8183"/>
      <c r="C8183"/>
    </row>
    <row r="8184" spans="1:3" x14ac:dyDescent="0.45">
      <c r="A8184"/>
      <c r="B8184"/>
      <c r="C8184"/>
    </row>
    <row r="8185" spans="1:3" x14ac:dyDescent="0.45">
      <c r="A8185"/>
      <c r="B8185"/>
      <c r="C8185"/>
    </row>
    <row r="8186" spans="1:3" x14ac:dyDescent="0.45">
      <c r="A8186"/>
      <c r="B8186"/>
      <c r="C8186"/>
    </row>
    <row r="8187" spans="1:3" x14ac:dyDescent="0.45">
      <c r="A8187"/>
      <c r="B8187"/>
      <c r="C8187"/>
    </row>
    <row r="8188" spans="1:3" x14ac:dyDescent="0.45">
      <c r="A8188"/>
      <c r="B8188"/>
      <c r="C8188"/>
    </row>
    <row r="8189" spans="1:3" x14ac:dyDescent="0.45">
      <c r="A8189"/>
      <c r="B8189"/>
      <c r="C8189"/>
    </row>
    <row r="8190" spans="1:3" x14ac:dyDescent="0.45">
      <c r="A8190"/>
      <c r="B8190"/>
      <c r="C8190"/>
    </row>
    <row r="8191" spans="1:3" x14ac:dyDescent="0.45">
      <c r="A8191"/>
      <c r="B8191"/>
      <c r="C8191"/>
    </row>
    <row r="8192" spans="1:3" x14ac:dyDescent="0.45">
      <c r="A8192"/>
      <c r="B8192"/>
      <c r="C8192"/>
    </row>
    <row r="8193" spans="1:3" x14ac:dyDescent="0.45">
      <c r="A8193"/>
      <c r="B8193"/>
      <c r="C8193"/>
    </row>
    <row r="8194" spans="1:3" x14ac:dyDescent="0.45">
      <c r="A8194"/>
      <c r="B8194"/>
      <c r="C8194"/>
    </row>
    <row r="8195" spans="1:3" x14ac:dyDescent="0.45">
      <c r="A8195"/>
      <c r="B8195"/>
      <c r="C8195"/>
    </row>
    <row r="8196" spans="1:3" x14ac:dyDescent="0.45">
      <c r="A8196"/>
      <c r="B8196"/>
      <c r="C8196"/>
    </row>
    <row r="8197" spans="1:3" x14ac:dyDescent="0.45">
      <c r="A8197"/>
      <c r="B8197"/>
      <c r="C8197"/>
    </row>
    <row r="8198" spans="1:3" x14ac:dyDescent="0.45">
      <c r="A8198"/>
      <c r="B8198"/>
      <c r="C8198"/>
    </row>
    <row r="8199" spans="1:3" x14ac:dyDescent="0.45">
      <c r="A8199"/>
      <c r="B8199"/>
      <c r="C8199"/>
    </row>
    <row r="8200" spans="1:3" x14ac:dyDescent="0.45">
      <c r="A8200"/>
      <c r="B8200"/>
      <c r="C8200"/>
    </row>
    <row r="8201" spans="1:3" x14ac:dyDescent="0.45">
      <c r="A8201"/>
      <c r="B8201"/>
      <c r="C8201"/>
    </row>
    <row r="8202" spans="1:3" x14ac:dyDescent="0.45">
      <c r="A8202"/>
      <c r="B8202"/>
      <c r="C8202"/>
    </row>
    <row r="8203" spans="1:3" x14ac:dyDescent="0.45">
      <c r="A8203"/>
      <c r="B8203"/>
      <c r="C8203"/>
    </row>
    <row r="8204" spans="1:3" x14ac:dyDescent="0.45">
      <c r="A8204"/>
      <c r="B8204"/>
      <c r="C8204"/>
    </row>
    <row r="8205" spans="1:3" x14ac:dyDescent="0.45">
      <c r="A8205"/>
      <c r="B8205"/>
      <c r="C8205"/>
    </row>
    <row r="8206" spans="1:3" x14ac:dyDescent="0.45">
      <c r="A8206"/>
      <c r="B8206"/>
      <c r="C8206"/>
    </row>
    <row r="8207" spans="1:3" x14ac:dyDescent="0.45">
      <c r="A8207"/>
      <c r="B8207"/>
      <c r="C8207"/>
    </row>
    <row r="8208" spans="1:3" x14ac:dyDescent="0.45">
      <c r="A8208"/>
      <c r="B8208"/>
      <c r="C8208"/>
    </row>
    <row r="8209" spans="1:3" x14ac:dyDescent="0.45">
      <c r="A8209"/>
      <c r="B8209"/>
      <c r="C8209"/>
    </row>
    <row r="8210" spans="1:3" x14ac:dyDescent="0.45">
      <c r="A8210"/>
      <c r="B8210"/>
      <c r="C8210"/>
    </row>
    <row r="8211" spans="1:3" x14ac:dyDescent="0.45">
      <c r="A8211"/>
      <c r="B8211"/>
      <c r="C8211"/>
    </row>
    <row r="8212" spans="1:3" x14ac:dyDescent="0.45">
      <c r="A8212"/>
      <c r="B8212"/>
      <c r="C8212"/>
    </row>
    <row r="8213" spans="1:3" x14ac:dyDescent="0.45">
      <c r="A8213"/>
      <c r="B8213"/>
      <c r="C8213"/>
    </row>
    <row r="8214" spans="1:3" x14ac:dyDescent="0.45">
      <c r="A8214"/>
      <c r="B8214"/>
      <c r="C8214"/>
    </row>
    <row r="8215" spans="1:3" x14ac:dyDescent="0.45">
      <c r="A8215"/>
      <c r="B8215"/>
      <c r="C8215"/>
    </row>
    <row r="8216" spans="1:3" x14ac:dyDescent="0.45">
      <c r="A8216"/>
      <c r="B8216"/>
      <c r="C8216"/>
    </row>
    <row r="8217" spans="1:3" x14ac:dyDescent="0.45">
      <c r="A8217"/>
      <c r="B8217"/>
      <c r="C8217"/>
    </row>
    <row r="8218" spans="1:3" x14ac:dyDescent="0.45">
      <c r="A8218"/>
      <c r="B8218"/>
      <c r="C8218"/>
    </row>
    <row r="8219" spans="1:3" x14ac:dyDescent="0.45">
      <c r="A8219"/>
      <c r="B8219"/>
      <c r="C8219"/>
    </row>
    <row r="8220" spans="1:3" x14ac:dyDescent="0.45">
      <c r="A8220"/>
      <c r="B8220"/>
      <c r="C8220"/>
    </row>
    <row r="8221" spans="1:3" x14ac:dyDescent="0.45">
      <c r="A8221"/>
      <c r="B8221"/>
      <c r="C8221"/>
    </row>
    <row r="8222" spans="1:3" x14ac:dyDescent="0.45">
      <c r="A8222"/>
      <c r="B8222"/>
      <c r="C8222"/>
    </row>
    <row r="8223" spans="1:3" x14ac:dyDescent="0.45">
      <c r="A8223"/>
      <c r="B8223"/>
      <c r="C8223"/>
    </row>
    <row r="8224" spans="1:3" x14ac:dyDescent="0.45">
      <c r="A8224"/>
      <c r="B8224"/>
      <c r="C8224"/>
    </row>
    <row r="8225" spans="1:3" x14ac:dyDescent="0.45">
      <c r="A8225"/>
      <c r="B8225"/>
      <c r="C8225"/>
    </row>
    <row r="8226" spans="1:3" x14ac:dyDescent="0.45">
      <c r="A8226"/>
      <c r="B8226"/>
      <c r="C8226"/>
    </row>
    <row r="8227" spans="1:3" x14ac:dyDescent="0.45">
      <c r="A8227"/>
      <c r="B8227"/>
      <c r="C8227"/>
    </row>
    <row r="8228" spans="1:3" x14ac:dyDescent="0.45">
      <c r="A8228"/>
      <c r="B8228"/>
      <c r="C8228"/>
    </row>
    <row r="8229" spans="1:3" x14ac:dyDescent="0.45">
      <c r="A8229"/>
      <c r="B8229"/>
      <c r="C8229"/>
    </row>
    <row r="8230" spans="1:3" x14ac:dyDescent="0.45">
      <c r="A8230"/>
      <c r="B8230"/>
      <c r="C8230"/>
    </row>
    <row r="8231" spans="1:3" x14ac:dyDescent="0.45">
      <c r="A8231"/>
      <c r="B8231"/>
      <c r="C8231"/>
    </row>
    <row r="8232" spans="1:3" x14ac:dyDescent="0.45">
      <c r="A8232"/>
      <c r="B8232"/>
      <c r="C8232"/>
    </row>
    <row r="8233" spans="1:3" x14ac:dyDescent="0.45">
      <c r="A8233"/>
      <c r="B8233"/>
      <c r="C8233"/>
    </row>
    <row r="8234" spans="1:3" x14ac:dyDescent="0.45">
      <c r="A8234"/>
      <c r="B8234"/>
      <c r="C8234"/>
    </row>
    <row r="8235" spans="1:3" x14ac:dyDescent="0.45">
      <c r="A8235"/>
      <c r="B8235"/>
      <c r="C8235"/>
    </row>
    <row r="8236" spans="1:3" x14ac:dyDescent="0.45">
      <c r="A8236"/>
      <c r="B8236"/>
      <c r="C8236"/>
    </row>
    <row r="8237" spans="1:3" x14ac:dyDescent="0.45">
      <c r="A8237"/>
      <c r="B8237"/>
      <c r="C8237"/>
    </row>
    <row r="8238" spans="1:3" x14ac:dyDescent="0.45">
      <c r="A8238"/>
      <c r="B8238"/>
      <c r="C8238"/>
    </row>
    <row r="8239" spans="1:3" x14ac:dyDescent="0.45">
      <c r="A8239"/>
      <c r="B8239"/>
      <c r="C8239"/>
    </row>
    <row r="8240" spans="1:3" x14ac:dyDescent="0.45">
      <c r="A8240"/>
      <c r="B8240"/>
      <c r="C8240"/>
    </row>
    <row r="8241" spans="1:3" x14ac:dyDescent="0.45">
      <c r="A8241"/>
      <c r="B8241"/>
      <c r="C8241"/>
    </row>
    <row r="8242" spans="1:3" x14ac:dyDescent="0.45">
      <c r="A8242"/>
      <c r="B8242"/>
      <c r="C8242"/>
    </row>
    <row r="8243" spans="1:3" x14ac:dyDescent="0.45">
      <c r="A8243"/>
      <c r="B8243"/>
      <c r="C8243"/>
    </row>
    <row r="8244" spans="1:3" x14ac:dyDescent="0.45">
      <c r="A8244"/>
      <c r="B8244"/>
      <c r="C8244"/>
    </row>
    <row r="8245" spans="1:3" x14ac:dyDescent="0.45">
      <c r="A8245"/>
      <c r="B8245"/>
      <c r="C8245"/>
    </row>
    <row r="8246" spans="1:3" x14ac:dyDescent="0.45">
      <c r="A8246"/>
      <c r="B8246"/>
      <c r="C8246"/>
    </row>
    <row r="8247" spans="1:3" x14ac:dyDescent="0.45">
      <c r="A8247"/>
      <c r="B8247"/>
      <c r="C8247"/>
    </row>
    <row r="8248" spans="1:3" x14ac:dyDescent="0.45">
      <c r="A8248"/>
      <c r="B8248"/>
      <c r="C8248"/>
    </row>
    <row r="8249" spans="1:3" x14ac:dyDescent="0.45">
      <c r="A8249"/>
      <c r="B8249"/>
      <c r="C8249"/>
    </row>
    <row r="8250" spans="1:3" x14ac:dyDescent="0.45">
      <c r="A8250"/>
      <c r="B8250"/>
      <c r="C8250"/>
    </row>
    <row r="8251" spans="1:3" x14ac:dyDescent="0.45">
      <c r="A8251"/>
      <c r="B8251"/>
      <c r="C8251"/>
    </row>
    <row r="8252" spans="1:3" x14ac:dyDescent="0.45">
      <c r="A8252"/>
      <c r="B8252"/>
      <c r="C8252"/>
    </row>
    <row r="8253" spans="1:3" x14ac:dyDescent="0.45">
      <c r="A8253"/>
      <c r="B8253"/>
      <c r="C8253"/>
    </row>
    <row r="8254" spans="1:3" x14ac:dyDescent="0.45">
      <c r="A8254"/>
      <c r="B8254"/>
      <c r="C8254"/>
    </row>
    <row r="8255" spans="1:3" x14ac:dyDescent="0.45">
      <c r="A8255"/>
      <c r="B8255"/>
      <c r="C8255"/>
    </row>
    <row r="8256" spans="1:3" x14ac:dyDescent="0.45">
      <c r="A8256"/>
      <c r="B8256"/>
      <c r="C8256"/>
    </row>
    <row r="8257" spans="1:3" x14ac:dyDescent="0.45">
      <c r="A8257"/>
      <c r="B8257"/>
      <c r="C8257"/>
    </row>
    <row r="8258" spans="1:3" x14ac:dyDescent="0.45">
      <c r="A8258"/>
      <c r="B8258"/>
      <c r="C8258"/>
    </row>
    <row r="8259" spans="1:3" x14ac:dyDescent="0.45">
      <c r="A8259"/>
      <c r="B8259"/>
      <c r="C8259"/>
    </row>
    <row r="8260" spans="1:3" x14ac:dyDescent="0.45">
      <c r="A8260"/>
      <c r="B8260"/>
      <c r="C8260"/>
    </row>
    <row r="8261" spans="1:3" x14ac:dyDescent="0.45">
      <c r="A8261"/>
      <c r="B8261"/>
      <c r="C8261"/>
    </row>
    <row r="8262" spans="1:3" x14ac:dyDescent="0.45">
      <c r="A8262"/>
      <c r="B8262"/>
      <c r="C8262"/>
    </row>
    <row r="8263" spans="1:3" x14ac:dyDescent="0.45">
      <c r="A8263"/>
      <c r="B8263"/>
      <c r="C8263"/>
    </row>
    <row r="8264" spans="1:3" x14ac:dyDescent="0.45">
      <c r="A8264"/>
      <c r="B8264"/>
      <c r="C8264"/>
    </row>
    <row r="8265" spans="1:3" x14ac:dyDescent="0.45">
      <c r="A8265"/>
      <c r="B8265"/>
      <c r="C8265"/>
    </row>
    <row r="8266" spans="1:3" x14ac:dyDescent="0.45">
      <c r="A8266"/>
      <c r="B8266"/>
      <c r="C8266"/>
    </row>
    <row r="8267" spans="1:3" x14ac:dyDescent="0.45">
      <c r="A8267"/>
      <c r="B8267"/>
      <c r="C8267"/>
    </row>
    <row r="8268" spans="1:3" x14ac:dyDescent="0.45">
      <c r="A8268"/>
      <c r="B8268"/>
      <c r="C8268"/>
    </row>
    <row r="8269" spans="1:3" x14ac:dyDescent="0.45">
      <c r="A8269"/>
      <c r="B8269"/>
      <c r="C8269"/>
    </row>
    <row r="8270" spans="1:3" x14ac:dyDescent="0.45">
      <c r="A8270"/>
      <c r="B8270"/>
      <c r="C8270"/>
    </row>
    <row r="8271" spans="1:3" x14ac:dyDescent="0.45">
      <c r="A8271"/>
      <c r="B8271"/>
      <c r="C8271"/>
    </row>
    <row r="8272" spans="1:3" x14ac:dyDescent="0.45">
      <c r="A8272"/>
      <c r="B8272"/>
      <c r="C8272"/>
    </row>
    <row r="8273" spans="1:3" x14ac:dyDescent="0.45">
      <c r="A8273"/>
      <c r="B8273"/>
      <c r="C8273"/>
    </row>
    <row r="8274" spans="1:3" x14ac:dyDescent="0.45">
      <c r="A8274"/>
      <c r="B8274"/>
      <c r="C8274"/>
    </row>
    <row r="8275" spans="1:3" x14ac:dyDescent="0.45">
      <c r="A8275"/>
      <c r="B8275"/>
      <c r="C8275"/>
    </row>
    <row r="8276" spans="1:3" x14ac:dyDescent="0.45">
      <c r="A8276"/>
      <c r="B8276"/>
      <c r="C8276"/>
    </row>
    <row r="8277" spans="1:3" x14ac:dyDescent="0.45">
      <c r="A8277"/>
      <c r="B8277"/>
      <c r="C8277"/>
    </row>
    <row r="8278" spans="1:3" x14ac:dyDescent="0.45">
      <c r="A8278"/>
      <c r="B8278"/>
      <c r="C8278"/>
    </row>
    <row r="8279" spans="1:3" x14ac:dyDescent="0.45">
      <c r="A8279"/>
      <c r="B8279"/>
      <c r="C8279"/>
    </row>
    <row r="8280" spans="1:3" x14ac:dyDescent="0.45">
      <c r="A8280"/>
      <c r="B8280"/>
      <c r="C8280"/>
    </row>
    <row r="8281" spans="1:3" x14ac:dyDescent="0.45">
      <c r="A8281"/>
      <c r="B8281"/>
      <c r="C8281"/>
    </row>
    <row r="8282" spans="1:3" x14ac:dyDescent="0.45">
      <c r="A8282"/>
      <c r="B8282"/>
      <c r="C8282"/>
    </row>
    <row r="8283" spans="1:3" x14ac:dyDescent="0.45">
      <c r="A8283"/>
      <c r="B8283"/>
      <c r="C8283"/>
    </row>
    <row r="8284" spans="1:3" x14ac:dyDescent="0.45">
      <c r="A8284"/>
      <c r="B8284"/>
      <c r="C8284"/>
    </row>
    <row r="8285" spans="1:3" x14ac:dyDescent="0.45">
      <c r="A8285"/>
      <c r="B8285"/>
      <c r="C8285"/>
    </row>
    <row r="8286" spans="1:3" x14ac:dyDescent="0.45">
      <c r="A8286"/>
      <c r="B8286"/>
      <c r="C8286"/>
    </row>
    <row r="8287" spans="1:3" x14ac:dyDescent="0.45">
      <c r="A8287"/>
      <c r="B8287"/>
      <c r="C8287"/>
    </row>
    <row r="8288" spans="1:3" x14ac:dyDescent="0.45">
      <c r="A8288"/>
      <c r="B8288"/>
      <c r="C8288"/>
    </row>
    <row r="8289" spans="1:3" x14ac:dyDescent="0.45">
      <c r="A8289"/>
      <c r="B8289"/>
      <c r="C8289"/>
    </row>
    <row r="8290" spans="1:3" x14ac:dyDescent="0.45">
      <c r="A8290"/>
      <c r="B8290"/>
      <c r="C8290"/>
    </row>
    <row r="8291" spans="1:3" x14ac:dyDescent="0.45">
      <c r="A8291"/>
      <c r="B8291"/>
      <c r="C8291"/>
    </row>
    <row r="8292" spans="1:3" x14ac:dyDescent="0.45">
      <c r="A8292"/>
      <c r="B8292"/>
      <c r="C8292"/>
    </row>
    <row r="8293" spans="1:3" x14ac:dyDescent="0.45">
      <c r="A8293"/>
      <c r="B8293"/>
      <c r="C8293"/>
    </row>
    <row r="8294" spans="1:3" x14ac:dyDescent="0.45">
      <c r="A8294"/>
      <c r="B8294"/>
      <c r="C8294"/>
    </row>
    <row r="8295" spans="1:3" x14ac:dyDescent="0.45">
      <c r="A8295"/>
      <c r="B8295"/>
      <c r="C8295"/>
    </row>
    <row r="8296" spans="1:3" x14ac:dyDescent="0.45">
      <c r="A8296"/>
      <c r="B8296"/>
      <c r="C8296"/>
    </row>
    <row r="8297" spans="1:3" x14ac:dyDescent="0.45">
      <c r="A8297"/>
      <c r="B8297"/>
      <c r="C8297"/>
    </row>
    <row r="8298" spans="1:3" x14ac:dyDescent="0.45">
      <c r="A8298"/>
      <c r="B8298"/>
      <c r="C8298"/>
    </row>
    <row r="8299" spans="1:3" x14ac:dyDescent="0.45">
      <c r="A8299"/>
      <c r="B8299"/>
      <c r="C8299"/>
    </row>
    <row r="8300" spans="1:3" x14ac:dyDescent="0.45">
      <c r="A8300"/>
      <c r="B8300"/>
      <c r="C8300"/>
    </row>
    <row r="8301" spans="1:3" x14ac:dyDescent="0.45">
      <c r="A8301"/>
      <c r="B8301"/>
      <c r="C8301"/>
    </row>
    <row r="8302" spans="1:3" x14ac:dyDescent="0.45">
      <c r="A8302"/>
      <c r="B8302"/>
      <c r="C8302"/>
    </row>
    <row r="8303" spans="1:3" x14ac:dyDescent="0.45">
      <c r="A8303"/>
      <c r="B8303"/>
      <c r="C8303"/>
    </row>
    <row r="8304" spans="1:3" x14ac:dyDescent="0.45">
      <c r="A8304"/>
      <c r="B8304"/>
      <c r="C8304"/>
    </row>
    <row r="8305" spans="1:3" x14ac:dyDescent="0.45">
      <c r="A8305"/>
      <c r="B8305"/>
      <c r="C8305"/>
    </row>
    <row r="8306" spans="1:3" x14ac:dyDescent="0.45">
      <c r="A8306"/>
      <c r="B8306"/>
      <c r="C8306"/>
    </row>
    <row r="8307" spans="1:3" x14ac:dyDescent="0.45">
      <c r="A8307"/>
      <c r="B8307"/>
      <c r="C8307"/>
    </row>
    <row r="8308" spans="1:3" x14ac:dyDescent="0.45">
      <c r="A8308"/>
      <c r="B8308"/>
      <c r="C8308"/>
    </row>
    <row r="8309" spans="1:3" x14ac:dyDescent="0.45">
      <c r="A8309"/>
      <c r="B8309"/>
      <c r="C8309"/>
    </row>
    <row r="8310" spans="1:3" x14ac:dyDescent="0.45">
      <c r="A8310"/>
      <c r="B8310"/>
      <c r="C8310"/>
    </row>
    <row r="8311" spans="1:3" x14ac:dyDescent="0.45">
      <c r="A8311"/>
      <c r="B8311"/>
      <c r="C8311"/>
    </row>
    <row r="8312" spans="1:3" x14ac:dyDescent="0.45">
      <c r="A8312"/>
      <c r="B8312"/>
      <c r="C8312"/>
    </row>
    <row r="8313" spans="1:3" x14ac:dyDescent="0.45">
      <c r="A8313"/>
      <c r="B8313"/>
      <c r="C8313"/>
    </row>
    <row r="8314" spans="1:3" x14ac:dyDescent="0.45">
      <c r="A8314"/>
      <c r="B8314"/>
      <c r="C8314"/>
    </row>
    <row r="8315" spans="1:3" x14ac:dyDescent="0.45">
      <c r="A8315"/>
      <c r="B8315"/>
      <c r="C8315"/>
    </row>
    <row r="8316" spans="1:3" x14ac:dyDescent="0.45">
      <c r="A8316"/>
      <c r="B8316"/>
      <c r="C8316"/>
    </row>
    <row r="8317" spans="1:3" x14ac:dyDescent="0.45">
      <c r="A8317"/>
      <c r="B8317"/>
      <c r="C8317"/>
    </row>
    <row r="8318" spans="1:3" x14ac:dyDescent="0.45">
      <c r="A8318"/>
      <c r="B8318"/>
      <c r="C8318"/>
    </row>
    <row r="8319" spans="1:3" x14ac:dyDescent="0.45">
      <c r="A8319"/>
      <c r="B8319"/>
      <c r="C8319"/>
    </row>
    <row r="8320" spans="1:3" x14ac:dyDescent="0.45">
      <c r="A8320"/>
      <c r="B8320"/>
      <c r="C8320"/>
    </row>
    <row r="8321" spans="1:3" x14ac:dyDescent="0.45">
      <c r="A8321"/>
      <c r="B8321"/>
      <c r="C8321"/>
    </row>
    <row r="8322" spans="1:3" x14ac:dyDescent="0.45">
      <c r="A8322"/>
      <c r="B8322"/>
      <c r="C8322"/>
    </row>
    <row r="8323" spans="1:3" x14ac:dyDescent="0.45">
      <c r="A8323"/>
      <c r="B8323"/>
      <c r="C8323"/>
    </row>
    <row r="8324" spans="1:3" x14ac:dyDescent="0.45">
      <c r="A8324"/>
      <c r="B8324"/>
      <c r="C8324"/>
    </row>
    <row r="8325" spans="1:3" x14ac:dyDescent="0.45">
      <c r="A8325"/>
      <c r="B8325"/>
      <c r="C8325"/>
    </row>
    <row r="8326" spans="1:3" x14ac:dyDescent="0.45">
      <c r="A8326"/>
      <c r="B8326"/>
      <c r="C8326"/>
    </row>
    <row r="8327" spans="1:3" x14ac:dyDescent="0.45">
      <c r="A8327"/>
      <c r="B8327"/>
      <c r="C8327"/>
    </row>
    <row r="8328" spans="1:3" x14ac:dyDescent="0.45">
      <c r="A8328"/>
      <c r="B8328"/>
      <c r="C8328"/>
    </row>
    <row r="8329" spans="1:3" x14ac:dyDescent="0.45">
      <c r="A8329"/>
      <c r="B8329"/>
      <c r="C8329"/>
    </row>
    <row r="8330" spans="1:3" x14ac:dyDescent="0.45">
      <c r="A8330"/>
      <c r="B8330"/>
      <c r="C8330"/>
    </row>
    <row r="8331" spans="1:3" x14ac:dyDescent="0.45">
      <c r="A8331"/>
      <c r="B8331"/>
      <c r="C8331"/>
    </row>
    <row r="8332" spans="1:3" x14ac:dyDescent="0.45">
      <c r="A8332"/>
      <c r="B8332"/>
      <c r="C8332"/>
    </row>
    <row r="8333" spans="1:3" x14ac:dyDescent="0.45">
      <c r="A8333"/>
      <c r="B8333"/>
      <c r="C8333"/>
    </row>
    <row r="8334" spans="1:3" x14ac:dyDescent="0.45">
      <c r="A8334"/>
      <c r="B8334"/>
      <c r="C8334"/>
    </row>
    <row r="8335" spans="1:3" x14ac:dyDescent="0.45">
      <c r="A8335"/>
      <c r="B8335"/>
      <c r="C8335"/>
    </row>
    <row r="8336" spans="1:3" x14ac:dyDescent="0.45">
      <c r="A8336"/>
      <c r="B8336"/>
      <c r="C8336"/>
    </row>
    <row r="8337" spans="1:3" x14ac:dyDescent="0.45">
      <c r="A8337"/>
      <c r="B8337"/>
      <c r="C8337"/>
    </row>
    <row r="8338" spans="1:3" x14ac:dyDescent="0.45">
      <c r="A8338"/>
      <c r="B8338"/>
      <c r="C8338"/>
    </row>
    <row r="8339" spans="1:3" x14ac:dyDescent="0.45">
      <c r="A8339"/>
      <c r="B8339"/>
      <c r="C8339"/>
    </row>
    <row r="8340" spans="1:3" x14ac:dyDescent="0.45">
      <c r="A8340"/>
      <c r="B8340"/>
      <c r="C8340"/>
    </row>
    <row r="8341" spans="1:3" x14ac:dyDescent="0.45">
      <c r="A8341"/>
      <c r="B8341"/>
      <c r="C8341"/>
    </row>
    <row r="8342" spans="1:3" x14ac:dyDescent="0.45">
      <c r="A8342"/>
      <c r="B8342"/>
      <c r="C8342"/>
    </row>
    <row r="8343" spans="1:3" x14ac:dyDescent="0.45">
      <c r="A8343"/>
      <c r="B8343"/>
      <c r="C8343"/>
    </row>
    <row r="8344" spans="1:3" x14ac:dyDescent="0.45">
      <c r="A8344"/>
      <c r="B8344"/>
      <c r="C8344"/>
    </row>
    <row r="8345" spans="1:3" x14ac:dyDescent="0.45">
      <c r="A8345"/>
      <c r="B8345"/>
      <c r="C8345"/>
    </row>
    <row r="8346" spans="1:3" x14ac:dyDescent="0.45">
      <c r="A8346"/>
      <c r="B8346"/>
      <c r="C8346"/>
    </row>
    <row r="8347" spans="1:3" x14ac:dyDescent="0.45">
      <c r="A8347"/>
      <c r="B8347"/>
      <c r="C8347"/>
    </row>
    <row r="8348" spans="1:3" x14ac:dyDescent="0.45">
      <c r="A8348"/>
      <c r="B8348"/>
      <c r="C8348"/>
    </row>
    <row r="8349" spans="1:3" x14ac:dyDescent="0.45">
      <c r="A8349"/>
      <c r="B8349"/>
      <c r="C8349"/>
    </row>
    <row r="8350" spans="1:3" x14ac:dyDescent="0.45">
      <c r="A8350"/>
      <c r="B8350"/>
      <c r="C8350"/>
    </row>
    <row r="8351" spans="1:3" x14ac:dyDescent="0.45">
      <c r="A8351"/>
      <c r="B8351"/>
      <c r="C8351"/>
    </row>
    <row r="8352" spans="1:3" x14ac:dyDescent="0.45">
      <c r="A8352"/>
      <c r="B8352"/>
      <c r="C8352"/>
    </row>
    <row r="8353" spans="1:3" x14ac:dyDescent="0.45">
      <c r="A8353"/>
      <c r="B8353"/>
      <c r="C8353"/>
    </row>
    <row r="8354" spans="1:3" x14ac:dyDescent="0.45">
      <c r="A8354"/>
      <c r="B8354"/>
      <c r="C8354"/>
    </row>
    <row r="8355" spans="1:3" x14ac:dyDescent="0.45">
      <c r="A8355"/>
      <c r="B8355"/>
      <c r="C8355"/>
    </row>
    <row r="8356" spans="1:3" x14ac:dyDescent="0.45">
      <c r="A8356"/>
      <c r="B8356"/>
      <c r="C8356"/>
    </row>
    <row r="8357" spans="1:3" x14ac:dyDescent="0.45">
      <c r="A8357"/>
      <c r="B8357"/>
      <c r="C8357"/>
    </row>
    <row r="8358" spans="1:3" x14ac:dyDescent="0.45">
      <c r="A8358"/>
      <c r="B8358"/>
      <c r="C8358"/>
    </row>
    <row r="8359" spans="1:3" x14ac:dyDescent="0.45">
      <c r="A8359"/>
      <c r="B8359"/>
      <c r="C8359"/>
    </row>
    <row r="8360" spans="1:3" x14ac:dyDescent="0.45">
      <c r="A8360"/>
      <c r="B8360"/>
      <c r="C8360"/>
    </row>
    <row r="8361" spans="1:3" x14ac:dyDescent="0.45">
      <c r="A8361"/>
      <c r="B8361"/>
      <c r="C8361"/>
    </row>
    <row r="8362" spans="1:3" x14ac:dyDescent="0.45">
      <c r="A8362"/>
      <c r="B8362"/>
      <c r="C8362"/>
    </row>
    <row r="8363" spans="1:3" x14ac:dyDescent="0.45">
      <c r="A8363"/>
      <c r="B8363"/>
      <c r="C8363"/>
    </row>
    <row r="8364" spans="1:3" x14ac:dyDescent="0.45">
      <c r="A8364"/>
      <c r="B8364"/>
      <c r="C8364"/>
    </row>
    <row r="8365" spans="1:3" x14ac:dyDescent="0.45">
      <c r="A8365"/>
      <c r="B8365"/>
      <c r="C8365"/>
    </row>
    <row r="8366" spans="1:3" x14ac:dyDescent="0.45">
      <c r="A8366"/>
      <c r="B8366"/>
      <c r="C8366"/>
    </row>
    <row r="8367" spans="1:3" x14ac:dyDescent="0.45">
      <c r="A8367"/>
      <c r="B8367"/>
      <c r="C8367"/>
    </row>
    <row r="8368" spans="1:3" x14ac:dyDescent="0.45">
      <c r="A8368"/>
      <c r="B8368"/>
      <c r="C8368"/>
    </row>
    <row r="8369" spans="1:3" x14ac:dyDescent="0.45">
      <c r="A8369"/>
      <c r="B8369"/>
      <c r="C8369"/>
    </row>
    <row r="8370" spans="1:3" x14ac:dyDescent="0.45">
      <c r="A8370"/>
      <c r="B8370"/>
      <c r="C8370"/>
    </row>
    <row r="8371" spans="1:3" x14ac:dyDescent="0.45">
      <c r="A8371"/>
      <c r="B8371"/>
      <c r="C8371"/>
    </row>
    <row r="8372" spans="1:3" x14ac:dyDescent="0.45">
      <c r="A8372"/>
      <c r="B8372"/>
      <c r="C8372"/>
    </row>
    <row r="8373" spans="1:3" x14ac:dyDescent="0.45">
      <c r="A8373"/>
      <c r="B8373"/>
      <c r="C8373"/>
    </row>
    <row r="8374" spans="1:3" x14ac:dyDescent="0.45">
      <c r="A8374"/>
      <c r="B8374"/>
      <c r="C8374"/>
    </row>
    <row r="8375" spans="1:3" x14ac:dyDescent="0.45">
      <c r="A8375"/>
      <c r="B8375"/>
      <c r="C8375"/>
    </row>
    <row r="8376" spans="1:3" x14ac:dyDescent="0.45">
      <c r="A8376"/>
      <c r="B8376"/>
      <c r="C8376"/>
    </row>
    <row r="8377" spans="1:3" x14ac:dyDescent="0.45">
      <c r="A8377"/>
      <c r="B8377"/>
      <c r="C8377"/>
    </row>
    <row r="8378" spans="1:3" x14ac:dyDescent="0.45">
      <c r="A8378"/>
      <c r="B8378"/>
      <c r="C8378"/>
    </row>
    <row r="8379" spans="1:3" x14ac:dyDescent="0.45">
      <c r="A8379"/>
      <c r="B8379"/>
      <c r="C8379"/>
    </row>
    <row r="8380" spans="1:3" x14ac:dyDescent="0.45">
      <c r="A8380"/>
      <c r="B8380"/>
      <c r="C8380"/>
    </row>
    <row r="8381" spans="1:3" x14ac:dyDescent="0.45">
      <c r="A8381"/>
      <c r="B8381"/>
      <c r="C8381"/>
    </row>
    <row r="8382" spans="1:3" x14ac:dyDescent="0.45">
      <c r="A8382"/>
      <c r="B8382"/>
      <c r="C8382"/>
    </row>
    <row r="8383" spans="1:3" x14ac:dyDescent="0.45">
      <c r="A8383"/>
      <c r="B8383"/>
      <c r="C8383"/>
    </row>
    <row r="8384" spans="1:3" x14ac:dyDescent="0.45">
      <c r="A8384"/>
      <c r="B8384"/>
      <c r="C8384"/>
    </row>
    <row r="8385" spans="1:3" x14ac:dyDescent="0.45">
      <c r="A8385"/>
      <c r="B8385"/>
      <c r="C8385"/>
    </row>
    <row r="8386" spans="1:3" x14ac:dyDescent="0.45">
      <c r="A8386"/>
      <c r="B8386"/>
      <c r="C8386"/>
    </row>
    <row r="8387" spans="1:3" x14ac:dyDescent="0.45">
      <c r="A8387"/>
      <c r="B8387"/>
      <c r="C8387"/>
    </row>
    <row r="8388" spans="1:3" x14ac:dyDescent="0.45">
      <c r="A8388"/>
      <c r="B8388"/>
      <c r="C8388"/>
    </row>
    <row r="8389" spans="1:3" x14ac:dyDescent="0.45">
      <c r="A8389"/>
      <c r="B8389"/>
      <c r="C8389"/>
    </row>
    <row r="8390" spans="1:3" x14ac:dyDescent="0.45">
      <c r="A8390"/>
      <c r="B8390"/>
      <c r="C8390"/>
    </row>
    <row r="8391" spans="1:3" x14ac:dyDescent="0.45">
      <c r="A8391"/>
      <c r="B8391"/>
      <c r="C8391"/>
    </row>
    <row r="8392" spans="1:3" x14ac:dyDescent="0.45">
      <c r="A8392"/>
      <c r="B8392"/>
      <c r="C8392"/>
    </row>
    <row r="8393" spans="1:3" x14ac:dyDescent="0.45">
      <c r="A8393"/>
      <c r="B8393"/>
      <c r="C8393"/>
    </row>
    <row r="8394" spans="1:3" x14ac:dyDescent="0.45">
      <c r="A8394"/>
      <c r="B8394"/>
      <c r="C8394"/>
    </row>
    <row r="8395" spans="1:3" x14ac:dyDescent="0.45">
      <c r="A8395"/>
      <c r="B8395"/>
      <c r="C8395"/>
    </row>
    <row r="8396" spans="1:3" x14ac:dyDescent="0.45">
      <c r="A8396"/>
      <c r="B8396"/>
      <c r="C8396"/>
    </row>
    <row r="8397" spans="1:3" x14ac:dyDescent="0.45">
      <c r="A8397"/>
      <c r="B8397"/>
      <c r="C8397"/>
    </row>
    <row r="8398" spans="1:3" x14ac:dyDescent="0.45">
      <c r="A8398"/>
      <c r="B8398"/>
      <c r="C8398"/>
    </row>
    <row r="8399" spans="1:3" x14ac:dyDescent="0.45">
      <c r="A8399"/>
      <c r="B8399"/>
      <c r="C8399"/>
    </row>
    <row r="8400" spans="1:3" x14ac:dyDescent="0.45">
      <c r="A8400"/>
      <c r="B8400"/>
      <c r="C8400"/>
    </row>
    <row r="8401" spans="1:3" x14ac:dyDescent="0.45">
      <c r="A8401"/>
      <c r="B8401"/>
      <c r="C8401"/>
    </row>
    <row r="8402" spans="1:3" x14ac:dyDescent="0.45">
      <c r="A8402"/>
      <c r="B8402"/>
      <c r="C8402"/>
    </row>
    <row r="8403" spans="1:3" x14ac:dyDescent="0.45">
      <c r="A8403"/>
      <c r="B8403"/>
      <c r="C8403"/>
    </row>
    <row r="8404" spans="1:3" x14ac:dyDescent="0.45">
      <c r="A8404"/>
      <c r="B8404"/>
      <c r="C8404"/>
    </row>
    <row r="8405" spans="1:3" x14ac:dyDescent="0.45">
      <c r="A8405"/>
      <c r="B8405"/>
      <c r="C8405"/>
    </row>
    <row r="8406" spans="1:3" x14ac:dyDescent="0.45">
      <c r="A8406"/>
      <c r="B8406"/>
      <c r="C8406"/>
    </row>
    <row r="8407" spans="1:3" x14ac:dyDescent="0.45">
      <c r="A8407"/>
      <c r="B8407"/>
      <c r="C8407"/>
    </row>
    <row r="8408" spans="1:3" x14ac:dyDescent="0.45">
      <c r="A8408"/>
      <c r="B8408"/>
      <c r="C8408"/>
    </row>
    <row r="8409" spans="1:3" x14ac:dyDescent="0.45">
      <c r="A8409"/>
      <c r="B8409"/>
      <c r="C8409"/>
    </row>
    <row r="8410" spans="1:3" x14ac:dyDescent="0.45">
      <c r="A8410"/>
      <c r="B8410"/>
      <c r="C8410"/>
    </row>
    <row r="8411" spans="1:3" x14ac:dyDescent="0.45">
      <c r="A8411"/>
      <c r="B8411"/>
      <c r="C8411"/>
    </row>
    <row r="8412" spans="1:3" x14ac:dyDescent="0.45">
      <c r="A8412"/>
      <c r="B8412"/>
      <c r="C8412"/>
    </row>
    <row r="8413" spans="1:3" x14ac:dyDescent="0.45">
      <c r="A8413"/>
      <c r="B8413"/>
      <c r="C8413"/>
    </row>
    <row r="8414" spans="1:3" x14ac:dyDescent="0.45">
      <c r="A8414"/>
      <c r="B8414"/>
      <c r="C8414"/>
    </row>
    <row r="8415" spans="1:3" x14ac:dyDescent="0.45">
      <c r="A8415"/>
      <c r="B8415"/>
      <c r="C8415"/>
    </row>
    <row r="8416" spans="1:3" x14ac:dyDescent="0.45">
      <c r="A8416"/>
      <c r="B8416"/>
      <c r="C8416"/>
    </row>
    <row r="8417" spans="1:3" x14ac:dyDescent="0.45">
      <c r="A8417"/>
      <c r="B8417"/>
      <c r="C8417"/>
    </row>
    <row r="8418" spans="1:3" x14ac:dyDescent="0.45">
      <c r="A8418"/>
      <c r="B8418"/>
      <c r="C8418"/>
    </row>
    <row r="8419" spans="1:3" x14ac:dyDescent="0.45">
      <c r="A8419"/>
      <c r="B8419"/>
      <c r="C8419"/>
    </row>
    <row r="8420" spans="1:3" x14ac:dyDescent="0.45">
      <c r="A8420"/>
      <c r="B8420"/>
      <c r="C8420"/>
    </row>
    <row r="8421" spans="1:3" x14ac:dyDescent="0.45">
      <c r="A8421"/>
      <c r="B8421"/>
      <c r="C8421"/>
    </row>
    <row r="8422" spans="1:3" x14ac:dyDescent="0.45">
      <c r="A8422"/>
      <c r="B8422"/>
      <c r="C8422"/>
    </row>
    <row r="8423" spans="1:3" x14ac:dyDescent="0.45">
      <c r="A8423"/>
      <c r="B8423"/>
      <c r="C8423"/>
    </row>
    <row r="8424" spans="1:3" x14ac:dyDescent="0.45">
      <c r="A8424"/>
      <c r="B8424"/>
      <c r="C8424"/>
    </row>
    <row r="8425" spans="1:3" x14ac:dyDescent="0.45">
      <c r="A8425"/>
      <c r="B8425"/>
      <c r="C8425"/>
    </row>
    <row r="8426" spans="1:3" x14ac:dyDescent="0.45">
      <c r="A8426"/>
      <c r="B8426"/>
      <c r="C8426"/>
    </row>
    <row r="8427" spans="1:3" x14ac:dyDescent="0.45">
      <c r="A8427"/>
      <c r="B8427"/>
      <c r="C8427"/>
    </row>
    <row r="8428" spans="1:3" x14ac:dyDescent="0.45">
      <c r="A8428"/>
      <c r="B8428"/>
      <c r="C8428"/>
    </row>
    <row r="8429" spans="1:3" x14ac:dyDescent="0.45">
      <c r="A8429"/>
      <c r="B8429"/>
      <c r="C8429"/>
    </row>
    <row r="8430" spans="1:3" x14ac:dyDescent="0.45">
      <c r="A8430"/>
      <c r="B8430"/>
      <c r="C8430"/>
    </row>
    <row r="8431" spans="1:3" x14ac:dyDescent="0.45">
      <c r="A8431"/>
      <c r="B8431"/>
      <c r="C8431"/>
    </row>
    <row r="8432" spans="1:3" x14ac:dyDescent="0.45">
      <c r="A8432"/>
      <c r="B8432"/>
      <c r="C8432"/>
    </row>
    <row r="8433" spans="1:3" x14ac:dyDescent="0.45">
      <c r="A8433"/>
      <c r="B8433"/>
      <c r="C8433"/>
    </row>
    <row r="8434" spans="1:3" x14ac:dyDescent="0.45">
      <c r="A8434"/>
      <c r="B8434"/>
      <c r="C8434"/>
    </row>
    <row r="8435" spans="1:3" x14ac:dyDescent="0.45">
      <c r="A8435"/>
      <c r="B8435"/>
      <c r="C8435"/>
    </row>
    <row r="8436" spans="1:3" x14ac:dyDescent="0.45">
      <c r="A8436"/>
      <c r="B8436"/>
      <c r="C8436"/>
    </row>
    <row r="8437" spans="1:3" x14ac:dyDescent="0.45">
      <c r="A8437"/>
      <c r="B8437"/>
      <c r="C8437"/>
    </row>
    <row r="8438" spans="1:3" x14ac:dyDescent="0.45">
      <c r="A8438"/>
      <c r="B8438"/>
      <c r="C8438"/>
    </row>
    <row r="8439" spans="1:3" x14ac:dyDescent="0.45">
      <c r="A8439"/>
      <c r="B8439"/>
      <c r="C8439"/>
    </row>
    <row r="8440" spans="1:3" x14ac:dyDescent="0.45">
      <c r="A8440"/>
      <c r="B8440"/>
      <c r="C8440"/>
    </row>
    <row r="8441" spans="1:3" x14ac:dyDescent="0.45">
      <c r="A8441"/>
      <c r="B8441"/>
      <c r="C8441"/>
    </row>
    <row r="8442" spans="1:3" x14ac:dyDescent="0.45">
      <c r="A8442"/>
      <c r="B8442"/>
      <c r="C8442"/>
    </row>
    <row r="8443" spans="1:3" x14ac:dyDescent="0.45">
      <c r="A8443"/>
      <c r="B8443"/>
      <c r="C8443"/>
    </row>
    <row r="8444" spans="1:3" x14ac:dyDescent="0.45">
      <c r="A8444"/>
      <c r="B8444"/>
      <c r="C8444"/>
    </row>
    <row r="8445" spans="1:3" x14ac:dyDescent="0.45">
      <c r="A8445"/>
      <c r="B8445"/>
      <c r="C8445"/>
    </row>
    <row r="8446" spans="1:3" x14ac:dyDescent="0.45">
      <c r="A8446"/>
      <c r="B8446"/>
      <c r="C8446"/>
    </row>
    <row r="8447" spans="1:3" x14ac:dyDescent="0.45">
      <c r="A8447"/>
      <c r="B8447"/>
      <c r="C8447"/>
    </row>
    <row r="8448" spans="1:3" x14ac:dyDescent="0.45">
      <c r="A8448"/>
      <c r="B8448"/>
      <c r="C8448"/>
    </row>
    <row r="8449" spans="1:3" x14ac:dyDescent="0.45">
      <c r="A8449"/>
      <c r="B8449"/>
      <c r="C8449"/>
    </row>
    <row r="8450" spans="1:3" x14ac:dyDescent="0.45">
      <c r="A8450"/>
      <c r="B8450"/>
      <c r="C8450"/>
    </row>
    <row r="8451" spans="1:3" x14ac:dyDescent="0.45">
      <c r="A8451"/>
      <c r="B8451"/>
      <c r="C8451"/>
    </row>
    <row r="8452" spans="1:3" x14ac:dyDescent="0.45">
      <c r="A8452"/>
      <c r="B8452"/>
      <c r="C8452"/>
    </row>
    <row r="8453" spans="1:3" x14ac:dyDescent="0.45">
      <c r="A8453"/>
      <c r="B8453"/>
      <c r="C8453"/>
    </row>
    <row r="8454" spans="1:3" x14ac:dyDescent="0.45">
      <c r="A8454"/>
      <c r="B8454"/>
      <c r="C8454"/>
    </row>
    <row r="8455" spans="1:3" x14ac:dyDescent="0.45">
      <c r="A8455"/>
      <c r="B8455"/>
      <c r="C8455"/>
    </row>
    <row r="8456" spans="1:3" x14ac:dyDescent="0.45">
      <c r="A8456"/>
      <c r="B8456"/>
      <c r="C8456"/>
    </row>
    <row r="8457" spans="1:3" x14ac:dyDescent="0.45">
      <c r="A8457"/>
      <c r="B8457"/>
      <c r="C8457"/>
    </row>
    <row r="8458" spans="1:3" x14ac:dyDescent="0.45">
      <c r="A8458"/>
      <c r="B8458"/>
      <c r="C8458"/>
    </row>
    <row r="8459" spans="1:3" x14ac:dyDescent="0.45">
      <c r="A8459"/>
      <c r="B8459"/>
      <c r="C8459"/>
    </row>
    <row r="8460" spans="1:3" x14ac:dyDescent="0.45">
      <c r="A8460"/>
      <c r="B8460"/>
      <c r="C8460"/>
    </row>
    <row r="8461" spans="1:3" x14ac:dyDescent="0.45">
      <c r="A8461"/>
      <c r="B8461"/>
      <c r="C8461"/>
    </row>
    <row r="8462" spans="1:3" x14ac:dyDescent="0.45">
      <c r="A8462"/>
      <c r="B8462"/>
      <c r="C8462"/>
    </row>
    <row r="8463" spans="1:3" x14ac:dyDescent="0.45">
      <c r="A8463"/>
      <c r="B8463"/>
      <c r="C8463"/>
    </row>
    <row r="8464" spans="1:3" x14ac:dyDescent="0.45">
      <c r="A8464"/>
      <c r="B8464"/>
      <c r="C8464"/>
    </row>
    <row r="8465" spans="1:3" x14ac:dyDescent="0.45">
      <c r="A8465"/>
      <c r="B8465"/>
      <c r="C8465"/>
    </row>
    <row r="8466" spans="1:3" x14ac:dyDescent="0.45">
      <c r="A8466"/>
      <c r="B8466"/>
      <c r="C8466"/>
    </row>
    <row r="8467" spans="1:3" x14ac:dyDescent="0.45">
      <c r="A8467"/>
      <c r="B8467"/>
      <c r="C8467"/>
    </row>
    <row r="8468" spans="1:3" x14ac:dyDescent="0.45">
      <c r="A8468"/>
      <c r="B8468"/>
      <c r="C8468"/>
    </row>
    <row r="8469" spans="1:3" x14ac:dyDescent="0.45">
      <c r="A8469"/>
      <c r="B8469"/>
      <c r="C8469"/>
    </row>
    <row r="8470" spans="1:3" x14ac:dyDescent="0.45">
      <c r="A8470"/>
      <c r="B8470"/>
      <c r="C8470"/>
    </row>
    <row r="8471" spans="1:3" x14ac:dyDescent="0.45">
      <c r="A8471"/>
      <c r="B8471"/>
      <c r="C8471"/>
    </row>
    <row r="8472" spans="1:3" x14ac:dyDescent="0.45">
      <c r="A8472"/>
      <c r="B8472"/>
      <c r="C8472"/>
    </row>
    <row r="8473" spans="1:3" x14ac:dyDescent="0.45">
      <c r="A8473"/>
      <c r="B8473"/>
      <c r="C8473"/>
    </row>
    <row r="8474" spans="1:3" x14ac:dyDescent="0.45">
      <c r="A8474"/>
      <c r="B8474"/>
      <c r="C8474"/>
    </row>
    <row r="8475" spans="1:3" x14ac:dyDescent="0.45">
      <c r="A8475"/>
      <c r="B8475"/>
      <c r="C8475"/>
    </row>
    <row r="8476" spans="1:3" x14ac:dyDescent="0.45">
      <c r="A8476"/>
      <c r="B8476"/>
      <c r="C8476"/>
    </row>
    <row r="8477" spans="1:3" x14ac:dyDescent="0.45">
      <c r="A8477"/>
      <c r="B8477"/>
      <c r="C8477"/>
    </row>
    <row r="8478" spans="1:3" x14ac:dyDescent="0.45">
      <c r="A8478"/>
      <c r="B8478"/>
      <c r="C8478"/>
    </row>
    <row r="8479" spans="1:3" x14ac:dyDescent="0.45">
      <c r="A8479"/>
      <c r="B8479"/>
      <c r="C8479"/>
    </row>
    <row r="8480" spans="1:3" x14ac:dyDescent="0.45">
      <c r="A8480"/>
      <c r="B8480"/>
      <c r="C8480"/>
    </row>
    <row r="8481" spans="1:3" x14ac:dyDescent="0.45">
      <c r="A8481"/>
      <c r="B8481"/>
      <c r="C8481"/>
    </row>
    <row r="8482" spans="1:3" x14ac:dyDescent="0.45">
      <c r="A8482"/>
      <c r="B8482"/>
      <c r="C8482"/>
    </row>
    <row r="8483" spans="1:3" x14ac:dyDescent="0.45">
      <c r="A8483"/>
      <c r="B8483"/>
      <c r="C8483"/>
    </row>
    <row r="8484" spans="1:3" x14ac:dyDescent="0.45">
      <c r="A8484"/>
      <c r="B8484"/>
      <c r="C8484"/>
    </row>
    <row r="8485" spans="1:3" x14ac:dyDescent="0.45">
      <c r="A8485"/>
      <c r="B8485"/>
      <c r="C8485"/>
    </row>
    <row r="8486" spans="1:3" x14ac:dyDescent="0.45">
      <c r="A8486"/>
      <c r="B8486"/>
      <c r="C8486"/>
    </row>
    <row r="8487" spans="1:3" x14ac:dyDescent="0.45">
      <c r="A8487"/>
      <c r="B8487"/>
      <c r="C8487"/>
    </row>
    <row r="8488" spans="1:3" x14ac:dyDescent="0.45">
      <c r="A8488"/>
      <c r="B8488"/>
      <c r="C8488"/>
    </row>
    <row r="8489" spans="1:3" x14ac:dyDescent="0.45">
      <c r="A8489"/>
      <c r="B8489"/>
      <c r="C8489"/>
    </row>
    <row r="8490" spans="1:3" x14ac:dyDescent="0.45">
      <c r="A8490"/>
      <c r="B8490"/>
      <c r="C8490"/>
    </row>
    <row r="8491" spans="1:3" x14ac:dyDescent="0.45">
      <c r="A8491"/>
      <c r="B8491"/>
      <c r="C8491"/>
    </row>
    <row r="8492" spans="1:3" x14ac:dyDescent="0.45">
      <c r="A8492"/>
      <c r="B8492"/>
      <c r="C8492"/>
    </row>
    <row r="8493" spans="1:3" x14ac:dyDescent="0.45">
      <c r="A8493"/>
      <c r="B8493"/>
      <c r="C8493"/>
    </row>
    <row r="8494" spans="1:3" x14ac:dyDescent="0.45">
      <c r="A8494"/>
      <c r="B8494"/>
      <c r="C8494"/>
    </row>
    <row r="8495" spans="1:3" x14ac:dyDescent="0.45">
      <c r="A8495"/>
      <c r="B8495"/>
      <c r="C8495"/>
    </row>
    <row r="8496" spans="1:3" x14ac:dyDescent="0.45">
      <c r="A8496"/>
      <c r="B8496"/>
      <c r="C8496"/>
    </row>
    <row r="8497" spans="1:3" x14ac:dyDescent="0.45">
      <c r="A8497"/>
      <c r="B8497"/>
      <c r="C8497"/>
    </row>
    <row r="8498" spans="1:3" x14ac:dyDescent="0.45">
      <c r="A8498"/>
      <c r="B8498"/>
      <c r="C8498"/>
    </row>
    <row r="8499" spans="1:3" x14ac:dyDescent="0.45">
      <c r="A8499"/>
      <c r="B8499"/>
      <c r="C8499"/>
    </row>
    <row r="8500" spans="1:3" x14ac:dyDescent="0.45">
      <c r="A8500"/>
      <c r="B8500"/>
      <c r="C8500"/>
    </row>
    <row r="8501" spans="1:3" x14ac:dyDescent="0.45">
      <c r="A8501"/>
      <c r="B8501"/>
      <c r="C8501"/>
    </row>
    <row r="8502" spans="1:3" x14ac:dyDescent="0.45">
      <c r="A8502"/>
      <c r="B8502"/>
      <c r="C8502"/>
    </row>
    <row r="8503" spans="1:3" x14ac:dyDescent="0.45">
      <c r="A8503"/>
      <c r="B8503"/>
      <c r="C8503"/>
    </row>
    <row r="8504" spans="1:3" x14ac:dyDescent="0.45">
      <c r="A8504"/>
      <c r="B8504"/>
      <c r="C8504"/>
    </row>
    <row r="8505" spans="1:3" x14ac:dyDescent="0.45">
      <c r="A8505"/>
      <c r="B8505"/>
      <c r="C8505"/>
    </row>
    <row r="8506" spans="1:3" x14ac:dyDescent="0.45">
      <c r="A8506"/>
      <c r="B8506"/>
      <c r="C8506"/>
    </row>
    <row r="8507" spans="1:3" x14ac:dyDescent="0.45">
      <c r="A8507"/>
      <c r="B8507"/>
      <c r="C8507"/>
    </row>
    <row r="8508" spans="1:3" x14ac:dyDescent="0.45">
      <c r="A8508"/>
      <c r="B8508"/>
      <c r="C8508"/>
    </row>
    <row r="8509" spans="1:3" x14ac:dyDescent="0.45">
      <c r="A8509"/>
      <c r="B8509"/>
      <c r="C8509"/>
    </row>
    <row r="8510" spans="1:3" x14ac:dyDescent="0.45">
      <c r="A8510"/>
      <c r="B8510"/>
      <c r="C8510"/>
    </row>
    <row r="8511" spans="1:3" x14ac:dyDescent="0.45">
      <c r="A8511"/>
      <c r="B8511"/>
      <c r="C8511"/>
    </row>
    <row r="8512" spans="1:3" x14ac:dyDescent="0.45">
      <c r="A8512"/>
      <c r="B8512"/>
      <c r="C8512"/>
    </row>
    <row r="8513" spans="1:3" x14ac:dyDescent="0.45">
      <c r="A8513"/>
      <c r="B8513"/>
      <c r="C8513"/>
    </row>
    <row r="8514" spans="1:3" x14ac:dyDescent="0.45">
      <c r="A8514"/>
      <c r="B8514"/>
      <c r="C8514"/>
    </row>
    <row r="8515" spans="1:3" x14ac:dyDescent="0.45">
      <c r="A8515"/>
      <c r="B8515"/>
      <c r="C8515"/>
    </row>
    <row r="8516" spans="1:3" x14ac:dyDescent="0.45">
      <c r="A8516"/>
      <c r="B8516"/>
      <c r="C8516"/>
    </row>
    <row r="8517" spans="1:3" x14ac:dyDescent="0.45">
      <c r="A8517"/>
      <c r="B8517"/>
      <c r="C8517"/>
    </row>
    <row r="8518" spans="1:3" x14ac:dyDescent="0.45">
      <c r="A8518"/>
      <c r="B8518"/>
      <c r="C8518"/>
    </row>
    <row r="8519" spans="1:3" x14ac:dyDescent="0.45">
      <c r="A8519"/>
      <c r="B8519"/>
      <c r="C8519"/>
    </row>
    <row r="8520" spans="1:3" x14ac:dyDescent="0.45">
      <c r="A8520"/>
      <c r="B8520"/>
      <c r="C8520"/>
    </row>
    <row r="8521" spans="1:3" x14ac:dyDescent="0.45">
      <c r="A8521"/>
      <c r="B8521"/>
      <c r="C8521"/>
    </row>
    <row r="8522" spans="1:3" x14ac:dyDescent="0.45">
      <c r="A8522"/>
      <c r="B8522"/>
      <c r="C8522"/>
    </row>
    <row r="8523" spans="1:3" x14ac:dyDescent="0.45">
      <c r="A8523"/>
      <c r="B8523"/>
      <c r="C8523"/>
    </row>
    <row r="8524" spans="1:3" x14ac:dyDescent="0.45">
      <c r="A8524"/>
      <c r="B8524"/>
      <c r="C8524"/>
    </row>
    <row r="8525" spans="1:3" x14ac:dyDescent="0.45">
      <c r="A8525"/>
      <c r="B8525"/>
      <c r="C8525"/>
    </row>
    <row r="8526" spans="1:3" x14ac:dyDescent="0.45">
      <c r="A8526"/>
      <c r="B8526"/>
      <c r="C8526"/>
    </row>
    <row r="8527" spans="1:3" x14ac:dyDescent="0.45">
      <c r="A8527"/>
      <c r="B8527"/>
      <c r="C8527"/>
    </row>
    <row r="8528" spans="1:3" x14ac:dyDescent="0.45">
      <c r="A8528"/>
      <c r="B8528"/>
      <c r="C8528"/>
    </row>
    <row r="8529" spans="1:3" x14ac:dyDescent="0.45">
      <c r="A8529"/>
      <c r="B8529"/>
      <c r="C8529"/>
    </row>
    <row r="8530" spans="1:3" x14ac:dyDescent="0.45">
      <c r="A8530"/>
      <c r="B8530"/>
      <c r="C8530"/>
    </row>
    <row r="8531" spans="1:3" x14ac:dyDescent="0.45">
      <c r="A8531"/>
      <c r="B8531"/>
      <c r="C8531"/>
    </row>
    <row r="8532" spans="1:3" x14ac:dyDescent="0.45">
      <c r="A8532"/>
      <c r="B8532"/>
      <c r="C8532"/>
    </row>
    <row r="8533" spans="1:3" x14ac:dyDescent="0.45">
      <c r="A8533"/>
      <c r="B8533"/>
      <c r="C8533"/>
    </row>
    <row r="8534" spans="1:3" x14ac:dyDescent="0.45">
      <c r="A8534"/>
      <c r="B8534"/>
      <c r="C8534"/>
    </row>
    <row r="8535" spans="1:3" x14ac:dyDescent="0.45">
      <c r="A8535"/>
      <c r="B8535"/>
      <c r="C8535"/>
    </row>
    <row r="8536" spans="1:3" x14ac:dyDescent="0.45">
      <c r="A8536"/>
      <c r="B8536"/>
      <c r="C8536"/>
    </row>
    <row r="8537" spans="1:3" x14ac:dyDescent="0.45">
      <c r="A8537"/>
      <c r="B8537"/>
      <c r="C8537"/>
    </row>
    <row r="8538" spans="1:3" x14ac:dyDescent="0.45">
      <c r="A8538"/>
      <c r="B8538"/>
      <c r="C8538"/>
    </row>
    <row r="8539" spans="1:3" x14ac:dyDescent="0.45">
      <c r="A8539"/>
      <c r="B8539"/>
      <c r="C8539"/>
    </row>
    <row r="8540" spans="1:3" x14ac:dyDescent="0.45">
      <c r="A8540"/>
      <c r="B8540"/>
      <c r="C8540"/>
    </row>
    <row r="8541" spans="1:3" x14ac:dyDescent="0.45">
      <c r="A8541"/>
      <c r="B8541"/>
      <c r="C8541"/>
    </row>
    <row r="8542" spans="1:3" x14ac:dyDescent="0.45">
      <c r="A8542"/>
      <c r="B8542"/>
      <c r="C8542"/>
    </row>
    <row r="8543" spans="1:3" x14ac:dyDescent="0.45">
      <c r="A8543"/>
      <c r="B8543"/>
      <c r="C8543"/>
    </row>
    <row r="8544" spans="1:3" x14ac:dyDescent="0.45">
      <c r="A8544"/>
      <c r="B8544"/>
      <c r="C8544"/>
    </row>
    <row r="8545" spans="1:3" x14ac:dyDescent="0.45">
      <c r="A8545"/>
      <c r="B8545"/>
      <c r="C8545"/>
    </row>
    <row r="8546" spans="1:3" x14ac:dyDescent="0.45">
      <c r="A8546"/>
      <c r="B8546"/>
      <c r="C8546"/>
    </row>
    <row r="8547" spans="1:3" x14ac:dyDescent="0.45">
      <c r="A8547"/>
      <c r="B8547"/>
      <c r="C8547"/>
    </row>
    <row r="8548" spans="1:3" x14ac:dyDescent="0.45">
      <c r="A8548"/>
      <c r="B8548"/>
      <c r="C8548"/>
    </row>
    <row r="8549" spans="1:3" x14ac:dyDescent="0.45">
      <c r="A8549"/>
      <c r="B8549"/>
      <c r="C8549"/>
    </row>
    <row r="8550" spans="1:3" x14ac:dyDescent="0.45">
      <c r="A8550"/>
      <c r="B8550"/>
      <c r="C8550"/>
    </row>
    <row r="8551" spans="1:3" x14ac:dyDescent="0.45">
      <c r="A8551"/>
      <c r="B8551"/>
      <c r="C8551"/>
    </row>
    <row r="8552" spans="1:3" x14ac:dyDescent="0.45">
      <c r="A8552"/>
      <c r="B8552"/>
      <c r="C8552"/>
    </row>
    <row r="8553" spans="1:3" x14ac:dyDescent="0.45">
      <c r="A8553"/>
      <c r="B8553"/>
      <c r="C8553"/>
    </row>
    <row r="8554" spans="1:3" x14ac:dyDescent="0.45">
      <c r="A8554"/>
      <c r="B8554"/>
      <c r="C8554"/>
    </row>
    <row r="8555" spans="1:3" x14ac:dyDescent="0.45">
      <c r="A8555"/>
      <c r="B8555"/>
      <c r="C8555"/>
    </row>
    <row r="8556" spans="1:3" x14ac:dyDescent="0.45">
      <c r="A8556"/>
      <c r="B8556"/>
      <c r="C8556"/>
    </row>
    <row r="8557" spans="1:3" x14ac:dyDescent="0.45">
      <c r="A8557"/>
      <c r="B8557"/>
      <c r="C8557"/>
    </row>
    <row r="8558" spans="1:3" x14ac:dyDescent="0.45">
      <c r="A8558"/>
      <c r="B8558"/>
      <c r="C8558"/>
    </row>
    <row r="8559" spans="1:3" x14ac:dyDescent="0.45">
      <c r="A8559"/>
      <c r="B8559"/>
      <c r="C8559"/>
    </row>
    <row r="8560" spans="1:3" x14ac:dyDescent="0.45">
      <c r="A8560"/>
      <c r="B8560"/>
      <c r="C8560"/>
    </row>
    <row r="8561" spans="1:3" x14ac:dyDescent="0.45">
      <c r="A8561"/>
      <c r="B8561"/>
      <c r="C8561"/>
    </row>
    <row r="8562" spans="1:3" x14ac:dyDescent="0.45">
      <c r="A8562"/>
      <c r="B8562"/>
      <c r="C8562"/>
    </row>
    <row r="8563" spans="1:3" x14ac:dyDescent="0.45">
      <c r="A8563"/>
      <c r="B8563"/>
      <c r="C8563"/>
    </row>
    <row r="8564" spans="1:3" x14ac:dyDescent="0.45">
      <c r="A8564"/>
      <c r="B8564"/>
      <c r="C8564"/>
    </row>
    <row r="8565" spans="1:3" x14ac:dyDescent="0.45">
      <c r="A8565"/>
      <c r="B8565"/>
      <c r="C8565"/>
    </row>
    <row r="8566" spans="1:3" x14ac:dyDescent="0.45">
      <c r="A8566"/>
      <c r="B8566"/>
      <c r="C8566"/>
    </row>
    <row r="8567" spans="1:3" x14ac:dyDescent="0.45">
      <c r="A8567"/>
      <c r="B8567"/>
      <c r="C8567"/>
    </row>
    <row r="8568" spans="1:3" x14ac:dyDescent="0.45">
      <c r="A8568"/>
      <c r="B8568"/>
      <c r="C8568"/>
    </row>
    <row r="8569" spans="1:3" x14ac:dyDescent="0.45">
      <c r="A8569"/>
      <c r="B8569"/>
      <c r="C8569"/>
    </row>
    <row r="8570" spans="1:3" x14ac:dyDescent="0.45">
      <c r="A8570"/>
      <c r="B8570"/>
      <c r="C8570"/>
    </row>
    <row r="8571" spans="1:3" x14ac:dyDescent="0.45">
      <c r="A8571"/>
      <c r="B8571"/>
      <c r="C8571"/>
    </row>
    <row r="8572" spans="1:3" x14ac:dyDescent="0.45">
      <c r="A8572"/>
      <c r="B8572"/>
      <c r="C8572"/>
    </row>
    <row r="8573" spans="1:3" x14ac:dyDescent="0.45">
      <c r="A8573"/>
      <c r="B8573"/>
      <c r="C8573"/>
    </row>
    <row r="8574" spans="1:3" x14ac:dyDescent="0.45">
      <c r="A8574"/>
      <c r="B8574"/>
      <c r="C8574"/>
    </row>
    <row r="8575" spans="1:3" x14ac:dyDescent="0.45">
      <c r="A8575"/>
      <c r="B8575"/>
      <c r="C8575"/>
    </row>
    <row r="8576" spans="1:3" x14ac:dyDescent="0.45">
      <c r="A8576"/>
      <c r="B8576"/>
      <c r="C8576"/>
    </row>
    <row r="8577" spans="1:3" x14ac:dyDescent="0.45">
      <c r="A8577"/>
      <c r="B8577"/>
      <c r="C8577"/>
    </row>
    <row r="8578" spans="1:3" x14ac:dyDescent="0.45">
      <c r="A8578"/>
      <c r="B8578"/>
      <c r="C8578"/>
    </row>
    <row r="8579" spans="1:3" x14ac:dyDescent="0.45">
      <c r="A8579"/>
      <c r="B8579"/>
      <c r="C8579"/>
    </row>
    <row r="8580" spans="1:3" x14ac:dyDescent="0.45">
      <c r="A8580"/>
      <c r="B8580"/>
      <c r="C8580"/>
    </row>
    <row r="8581" spans="1:3" x14ac:dyDescent="0.45">
      <c r="A8581"/>
      <c r="B8581"/>
      <c r="C8581"/>
    </row>
    <row r="8582" spans="1:3" x14ac:dyDescent="0.45">
      <c r="A8582"/>
      <c r="B8582"/>
      <c r="C8582"/>
    </row>
    <row r="8583" spans="1:3" x14ac:dyDescent="0.45">
      <c r="A8583"/>
      <c r="B8583"/>
      <c r="C8583"/>
    </row>
    <row r="8584" spans="1:3" x14ac:dyDescent="0.45">
      <c r="A8584"/>
      <c r="B8584"/>
      <c r="C8584"/>
    </row>
    <row r="8585" spans="1:3" x14ac:dyDescent="0.45">
      <c r="A8585"/>
      <c r="B8585"/>
      <c r="C8585"/>
    </row>
    <row r="8586" spans="1:3" x14ac:dyDescent="0.45">
      <c r="A8586"/>
      <c r="B8586"/>
      <c r="C8586"/>
    </row>
    <row r="8587" spans="1:3" x14ac:dyDescent="0.45">
      <c r="A8587"/>
      <c r="B8587"/>
      <c r="C8587"/>
    </row>
    <row r="8588" spans="1:3" x14ac:dyDescent="0.45">
      <c r="A8588"/>
      <c r="B8588"/>
      <c r="C8588"/>
    </row>
    <row r="8589" spans="1:3" x14ac:dyDescent="0.45">
      <c r="A8589"/>
      <c r="B8589"/>
      <c r="C8589"/>
    </row>
    <row r="8590" spans="1:3" x14ac:dyDescent="0.45">
      <c r="A8590"/>
      <c r="B8590"/>
      <c r="C8590"/>
    </row>
    <row r="8591" spans="1:3" x14ac:dyDescent="0.45">
      <c r="A8591"/>
      <c r="B8591"/>
      <c r="C8591"/>
    </row>
    <row r="8592" spans="1:3" x14ac:dyDescent="0.45">
      <c r="A8592"/>
      <c r="B8592"/>
      <c r="C8592"/>
    </row>
    <row r="8593" spans="1:3" x14ac:dyDescent="0.45">
      <c r="A8593"/>
      <c r="B8593"/>
      <c r="C8593"/>
    </row>
    <row r="8594" spans="1:3" x14ac:dyDescent="0.45">
      <c r="A8594"/>
      <c r="B8594"/>
      <c r="C8594"/>
    </row>
    <row r="8595" spans="1:3" x14ac:dyDescent="0.45">
      <c r="A8595"/>
      <c r="B8595"/>
      <c r="C8595"/>
    </row>
    <row r="8596" spans="1:3" x14ac:dyDescent="0.45">
      <c r="A8596"/>
      <c r="B8596"/>
      <c r="C8596"/>
    </row>
    <row r="8597" spans="1:3" x14ac:dyDescent="0.45">
      <c r="A8597"/>
      <c r="B8597"/>
      <c r="C8597"/>
    </row>
    <row r="8598" spans="1:3" x14ac:dyDescent="0.45">
      <c r="A8598"/>
      <c r="B8598"/>
      <c r="C8598"/>
    </row>
    <row r="8599" spans="1:3" x14ac:dyDescent="0.45">
      <c r="A8599"/>
      <c r="B8599"/>
      <c r="C8599"/>
    </row>
    <row r="8600" spans="1:3" x14ac:dyDescent="0.45">
      <c r="A8600"/>
      <c r="B8600"/>
      <c r="C8600"/>
    </row>
    <row r="8601" spans="1:3" x14ac:dyDescent="0.45">
      <c r="A8601"/>
      <c r="B8601"/>
      <c r="C8601"/>
    </row>
    <row r="8602" spans="1:3" x14ac:dyDescent="0.45">
      <c r="A8602"/>
      <c r="B8602"/>
      <c r="C8602"/>
    </row>
    <row r="8603" spans="1:3" x14ac:dyDescent="0.45">
      <c r="A8603"/>
      <c r="B8603"/>
      <c r="C8603"/>
    </row>
    <row r="8604" spans="1:3" x14ac:dyDescent="0.45">
      <c r="A8604"/>
      <c r="B8604"/>
      <c r="C8604"/>
    </row>
    <row r="8605" spans="1:3" x14ac:dyDescent="0.45">
      <c r="A8605"/>
      <c r="B8605"/>
      <c r="C8605"/>
    </row>
    <row r="8606" spans="1:3" x14ac:dyDescent="0.45">
      <c r="A8606"/>
      <c r="B8606"/>
      <c r="C8606"/>
    </row>
    <row r="8607" spans="1:3" x14ac:dyDescent="0.45">
      <c r="A8607"/>
      <c r="B8607"/>
      <c r="C8607"/>
    </row>
    <row r="8608" spans="1:3" x14ac:dyDescent="0.45">
      <c r="A8608"/>
      <c r="B8608"/>
      <c r="C8608"/>
    </row>
    <row r="8609" spans="1:3" x14ac:dyDescent="0.45">
      <c r="A8609"/>
      <c r="B8609"/>
      <c r="C8609"/>
    </row>
    <row r="8610" spans="1:3" x14ac:dyDescent="0.45">
      <c r="A8610"/>
      <c r="B8610"/>
      <c r="C8610"/>
    </row>
    <row r="8611" spans="1:3" x14ac:dyDescent="0.45">
      <c r="A8611"/>
      <c r="B8611"/>
      <c r="C8611"/>
    </row>
    <row r="8612" spans="1:3" x14ac:dyDescent="0.45">
      <c r="A8612"/>
      <c r="B8612"/>
      <c r="C8612"/>
    </row>
    <row r="8613" spans="1:3" x14ac:dyDescent="0.45">
      <c r="A8613"/>
      <c r="B8613"/>
      <c r="C8613"/>
    </row>
    <row r="8614" spans="1:3" x14ac:dyDescent="0.45">
      <c r="A8614"/>
      <c r="B8614"/>
      <c r="C8614"/>
    </row>
    <row r="8615" spans="1:3" x14ac:dyDescent="0.45">
      <c r="A8615"/>
      <c r="B8615"/>
      <c r="C8615"/>
    </row>
    <row r="8616" spans="1:3" x14ac:dyDescent="0.45">
      <c r="A8616"/>
      <c r="B8616"/>
      <c r="C8616"/>
    </row>
    <row r="8617" spans="1:3" x14ac:dyDescent="0.45">
      <c r="A8617"/>
      <c r="B8617"/>
      <c r="C8617"/>
    </row>
    <row r="8618" spans="1:3" x14ac:dyDescent="0.45">
      <c r="A8618"/>
      <c r="B8618"/>
      <c r="C8618"/>
    </row>
    <row r="8619" spans="1:3" x14ac:dyDescent="0.45">
      <c r="A8619"/>
      <c r="B8619"/>
      <c r="C8619"/>
    </row>
    <row r="8620" spans="1:3" x14ac:dyDescent="0.45">
      <c r="A8620"/>
      <c r="B8620"/>
      <c r="C8620"/>
    </row>
    <row r="8621" spans="1:3" x14ac:dyDescent="0.45">
      <c r="A8621"/>
      <c r="B8621"/>
      <c r="C8621"/>
    </row>
    <row r="8622" spans="1:3" x14ac:dyDescent="0.45">
      <c r="A8622"/>
      <c r="B8622"/>
      <c r="C8622"/>
    </row>
    <row r="8623" spans="1:3" x14ac:dyDescent="0.45">
      <c r="A8623"/>
      <c r="B8623"/>
      <c r="C8623"/>
    </row>
    <row r="8624" spans="1:3" x14ac:dyDescent="0.45">
      <c r="A8624"/>
      <c r="B8624"/>
      <c r="C8624"/>
    </row>
    <row r="8625" spans="1:3" x14ac:dyDescent="0.45">
      <c r="A8625"/>
      <c r="B8625"/>
      <c r="C8625"/>
    </row>
    <row r="8626" spans="1:3" x14ac:dyDescent="0.45">
      <c r="A8626"/>
      <c r="B8626"/>
      <c r="C8626"/>
    </row>
    <row r="8627" spans="1:3" x14ac:dyDescent="0.45">
      <c r="A8627"/>
      <c r="B8627"/>
      <c r="C8627"/>
    </row>
    <row r="8628" spans="1:3" x14ac:dyDescent="0.45">
      <c r="A8628"/>
      <c r="B8628"/>
      <c r="C8628"/>
    </row>
    <row r="8629" spans="1:3" x14ac:dyDescent="0.45">
      <c r="A8629"/>
      <c r="B8629"/>
      <c r="C8629"/>
    </row>
    <row r="8630" spans="1:3" x14ac:dyDescent="0.45">
      <c r="A8630"/>
      <c r="B8630"/>
      <c r="C8630"/>
    </row>
    <row r="8631" spans="1:3" x14ac:dyDescent="0.45">
      <c r="A8631"/>
      <c r="B8631"/>
      <c r="C8631"/>
    </row>
    <row r="8632" spans="1:3" x14ac:dyDescent="0.45">
      <c r="A8632"/>
      <c r="B8632"/>
      <c r="C8632"/>
    </row>
    <row r="8633" spans="1:3" x14ac:dyDescent="0.45">
      <c r="A8633"/>
      <c r="B8633"/>
      <c r="C8633"/>
    </row>
    <row r="8634" spans="1:3" x14ac:dyDescent="0.45">
      <c r="A8634"/>
      <c r="B8634"/>
      <c r="C8634"/>
    </row>
    <row r="8635" spans="1:3" x14ac:dyDescent="0.45">
      <c r="A8635"/>
      <c r="B8635"/>
      <c r="C8635"/>
    </row>
    <row r="8636" spans="1:3" x14ac:dyDescent="0.45">
      <c r="A8636"/>
      <c r="B8636"/>
      <c r="C8636"/>
    </row>
    <row r="8637" spans="1:3" x14ac:dyDescent="0.45">
      <c r="A8637"/>
      <c r="B8637"/>
      <c r="C8637"/>
    </row>
    <row r="8638" spans="1:3" x14ac:dyDescent="0.45">
      <c r="A8638"/>
      <c r="B8638"/>
      <c r="C8638"/>
    </row>
    <row r="8639" spans="1:3" x14ac:dyDescent="0.45">
      <c r="A8639"/>
      <c r="B8639"/>
      <c r="C8639"/>
    </row>
    <row r="8640" spans="1:3" x14ac:dyDescent="0.45">
      <c r="A8640"/>
      <c r="B8640"/>
      <c r="C8640"/>
    </row>
    <row r="8641" spans="1:3" x14ac:dyDescent="0.45">
      <c r="A8641"/>
      <c r="B8641"/>
      <c r="C8641"/>
    </row>
    <row r="8642" spans="1:3" x14ac:dyDescent="0.45">
      <c r="A8642"/>
      <c r="B8642"/>
      <c r="C8642"/>
    </row>
    <row r="8643" spans="1:3" x14ac:dyDescent="0.45">
      <c r="A8643"/>
      <c r="B8643"/>
      <c r="C8643"/>
    </row>
    <row r="8644" spans="1:3" x14ac:dyDescent="0.45">
      <c r="A8644"/>
      <c r="B8644"/>
      <c r="C8644"/>
    </row>
    <row r="8645" spans="1:3" x14ac:dyDescent="0.45">
      <c r="A8645"/>
      <c r="B8645"/>
      <c r="C8645"/>
    </row>
    <row r="8646" spans="1:3" x14ac:dyDescent="0.45">
      <c r="A8646"/>
      <c r="B8646"/>
      <c r="C8646"/>
    </row>
    <row r="8647" spans="1:3" x14ac:dyDescent="0.45">
      <c r="A8647"/>
      <c r="B8647"/>
      <c r="C8647"/>
    </row>
    <row r="8648" spans="1:3" x14ac:dyDescent="0.45">
      <c r="A8648"/>
      <c r="B8648"/>
      <c r="C8648"/>
    </row>
    <row r="8649" spans="1:3" x14ac:dyDescent="0.45">
      <c r="A8649"/>
      <c r="B8649"/>
      <c r="C8649"/>
    </row>
    <row r="8650" spans="1:3" x14ac:dyDescent="0.45">
      <c r="A8650"/>
      <c r="B8650"/>
      <c r="C8650"/>
    </row>
    <row r="8651" spans="1:3" x14ac:dyDescent="0.45">
      <c r="A8651"/>
      <c r="B8651"/>
      <c r="C8651"/>
    </row>
    <row r="8652" spans="1:3" x14ac:dyDescent="0.45">
      <c r="A8652"/>
      <c r="B8652"/>
      <c r="C8652"/>
    </row>
    <row r="8653" spans="1:3" x14ac:dyDescent="0.45">
      <c r="A8653"/>
      <c r="B8653"/>
      <c r="C8653"/>
    </row>
    <row r="8654" spans="1:3" x14ac:dyDescent="0.45">
      <c r="A8654"/>
      <c r="B8654"/>
      <c r="C8654"/>
    </row>
    <row r="8655" spans="1:3" x14ac:dyDescent="0.45">
      <c r="A8655"/>
      <c r="B8655"/>
      <c r="C8655"/>
    </row>
    <row r="8656" spans="1:3" x14ac:dyDescent="0.45">
      <c r="A8656"/>
      <c r="B8656"/>
      <c r="C8656"/>
    </row>
    <row r="8657" spans="1:3" x14ac:dyDescent="0.45">
      <c r="A8657"/>
      <c r="B8657"/>
      <c r="C8657"/>
    </row>
    <row r="8658" spans="1:3" x14ac:dyDescent="0.45">
      <c r="A8658"/>
      <c r="B8658"/>
      <c r="C8658"/>
    </row>
    <row r="8659" spans="1:3" x14ac:dyDescent="0.45">
      <c r="A8659"/>
      <c r="B8659"/>
      <c r="C8659"/>
    </row>
    <row r="8660" spans="1:3" x14ac:dyDescent="0.45">
      <c r="A8660"/>
      <c r="B8660"/>
      <c r="C8660"/>
    </row>
    <row r="8661" spans="1:3" x14ac:dyDescent="0.45">
      <c r="A8661"/>
      <c r="B8661"/>
      <c r="C8661"/>
    </row>
    <row r="8662" spans="1:3" x14ac:dyDescent="0.45">
      <c r="A8662"/>
      <c r="B8662"/>
      <c r="C8662"/>
    </row>
    <row r="8663" spans="1:3" x14ac:dyDescent="0.45">
      <c r="A8663"/>
      <c r="B8663"/>
      <c r="C8663"/>
    </row>
    <row r="8664" spans="1:3" x14ac:dyDescent="0.45">
      <c r="A8664"/>
      <c r="B8664"/>
      <c r="C8664"/>
    </row>
    <row r="8665" spans="1:3" x14ac:dyDescent="0.45">
      <c r="A8665"/>
      <c r="B8665"/>
      <c r="C8665"/>
    </row>
    <row r="8666" spans="1:3" x14ac:dyDescent="0.45">
      <c r="A8666"/>
      <c r="B8666"/>
      <c r="C8666"/>
    </row>
    <row r="8667" spans="1:3" x14ac:dyDescent="0.45">
      <c r="A8667"/>
      <c r="B8667"/>
      <c r="C8667"/>
    </row>
    <row r="8668" spans="1:3" x14ac:dyDescent="0.45">
      <c r="A8668"/>
      <c r="B8668"/>
      <c r="C8668"/>
    </row>
    <row r="8669" spans="1:3" x14ac:dyDescent="0.45">
      <c r="A8669"/>
      <c r="B8669"/>
      <c r="C8669"/>
    </row>
    <row r="8670" spans="1:3" x14ac:dyDescent="0.45">
      <c r="A8670"/>
      <c r="B8670"/>
      <c r="C8670"/>
    </row>
    <row r="8671" spans="1:3" x14ac:dyDescent="0.45">
      <c r="A8671"/>
      <c r="B8671"/>
      <c r="C8671"/>
    </row>
    <row r="8672" spans="1:3" x14ac:dyDescent="0.45">
      <c r="A8672"/>
      <c r="B8672"/>
      <c r="C8672"/>
    </row>
    <row r="8673" spans="1:3" x14ac:dyDescent="0.45">
      <c r="A8673"/>
      <c r="B8673"/>
      <c r="C8673"/>
    </row>
    <row r="8674" spans="1:3" x14ac:dyDescent="0.45">
      <c r="A8674"/>
      <c r="B8674"/>
      <c r="C8674"/>
    </row>
    <row r="8675" spans="1:3" x14ac:dyDescent="0.45">
      <c r="A8675"/>
      <c r="B8675"/>
      <c r="C8675"/>
    </row>
    <row r="8676" spans="1:3" x14ac:dyDescent="0.45">
      <c r="A8676"/>
      <c r="B8676"/>
      <c r="C8676"/>
    </row>
    <row r="8677" spans="1:3" x14ac:dyDescent="0.45">
      <c r="A8677"/>
      <c r="B8677"/>
      <c r="C8677"/>
    </row>
    <row r="8678" spans="1:3" x14ac:dyDescent="0.45">
      <c r="A8678"/>
      <c r="B8678"/>
      <c r="C8678"/>
    </row>
    <row r="8679" spans="1:3" x14ac:dyDescent="0.45">
      <c r="A8679"/>
      <c r="B8679"/>
      <c r="C8679"/>
    </row>
    <row r="8680" spans="1:3" x14ac:dyDescent="0.45">
      <c r="A8680"/>
      <c r="B8680"/>
      <c r="C8680"/>
    </row>
    <row r="8681" spans="1:3" x14ac:dyDescent="0.45">
      <c r="A8681"/>
      <c r="B8681"/>
      <c r="C8681"/>
    </row>
    <row r="8682" spans="1:3" x14ac:dyDescent="0.45">
      <c r="A8682"/>
      <c r="B8682"/>
      <c r="C8682"/>
    </row>
    <row r="8683" spans="1:3" x14ac:dyDescent="0.45">
      <c r="A8683"/>
      <c r="B8683"/>
      <c r="C8683"/>
    </row>
    <row r="8684" spans="1:3" x14ac:dyDescent="0.45">
      <c r="A8684"/>
      <c r="B8684"/>
      <c r="C8684"/>
    </row>
    <row r="8685" spans="1:3" x14ac:dyDescent="0.45">
      <c r="A8685"/>
      <c r="B8685"/>
      <c r="C8685"/>
    </row>
    <row r="8686" spans="1:3" x14ac:dyDescent="0.45">
      <c r="A8686"/>
      <c r="B8686"/>
      <c r="C8686"/>
    </row>
    <row r="8687" spans="1:3" x14ac:dyDescent="0.45">
      <c r="A8687"/>
      <c r="B8687"/>
      <c r="C8687"/>
    </row>
    <row r="8688" spans="1:3" x14ac:dyDescent="0.45">
      <c r="A8688"/>
      <c r="B8688"/>
      <c r="C8688"/>
    </row>
    <row r="8689" spans="1:3" x14ac:dyDescent="0.45">
      <c r="A8689"/>
      <c r="B8689"/>
      <c r="C8689"/>
    </row>
    <row r="8690" spans="1:3" x14ac:dyDescent="0.45">
      <c r="A8690"/>
      <c r="B8690"/>
      <c r="C8690"/>
    </row>
    <row r="8691" spans="1:3" x14ac:dyDescent="0.45">
      <c r="A8691"/>
      <c r="B8691"/>
      <c r="C8691"/>
    </row>
    <row r="8692" spans="1:3" x14ac:dyDescent="0.45">
      <c r="A8692"/>
      <c r="B8692"/>
      <c r="C8692"/>
    </row>
    <row r="8693" spans="1:3" x14ac:dyDescent="0.45">
      <c r="A8693"/>
      <c r="B8693"/>
      <c r="C8693"/>
    </row>
    <row r="8694" spans="1:3" x14ac:dyDescent="0.45">
      <c r="A8694"/>
      <c r="B8694"/>
      <c r="C8694"/>
    </row>
    <row r="8695" spans="1:3" x14ac:dyDescent="0.45">
      <c r="A8695"/>
      <c r="B8695"/>
      <c r="C8695"/>
    </row>
    <row r="8696" spans="1:3" x14ac:dyDescent="0.45">
      <c r="A8696"/>
      <c r="B8696"/>
      <c r="C8696"/>
    </row>
    <row r="8697" spans="1:3" x14ac:dyDescent="0.45">
      <c r="A8697"/>
      <c r="B8697"/>
      <c r="C8697"/>
    </row>
    <row r="8698" spans="1:3" x14ac:dyDescent="0.45">
      <c r="A8698"/>
      <c r="B8698"/>
      <c r="C8698"/>
    </row>
    <row r="8699" spans="1:3" x14ac:dyDescent="0.45">
      <c r="A8699"/>
      <c r="B8699"/>
      <c r="C8699"/>
    </row>
    <row r="8700" spans="1:3" x14ac:dyDescent="0.45">
      <c r="A8700"/>
      <c r="B8700"/>
      <c r="C8700"/>
    </row>
    <row r="8701" spans="1:3" x14ac:dyDescent="0.45">
      <c r="A8701"/>
      <c r="B8701"/>
      <c r="C8701"/>
    </row>
    <row r="8702" spans="1:3" x14ac:dyDescent="0.45">
      <c r="A8702"/>
      <c r="B8702"/>
      <c r="C8702"/>
    </row>
    <row r="8703" spans="1:3" x14ac:dyDescent="0.45">
      <c r="A8703"/>
      <c r="B8703"/>
      <c r="C8703"/>
    </row>
    <row r="8704" spans="1:3" x14ac:dyDescent="0.45">
      <c r="A8704"/>
      <c r="B8704"/>
      <c r="C8704"/>
    </row>
    <row r="8705" spans="1:3" x14ac:dyDescent="0.45">
      <c r="A8705"/>
      <c r="B8705"/>
      <c r="C8705"/>
    </row>
    <row r="8706" spans="1:3" x14ac:dyDescent="0.45">
      <c r="A8706"/>
      <c r="B8706"/>
      <c r="C8706"/>
    </row>
    <row r="8707" spans="1:3" x14ac:dyDescent="0.45">
      <c r="A8707"/>
      <c r="B8707"/>
      <c r="C8707"/>
    </row>
    <row r="8708" spans="1:3" x14ac:dyDescent="0.45">
      <c r="A8708"/>
      <c r="B8708"/>
      <c r="C8708"/>
    </row>
    <row r="8709" spans="1:3" x14ac:dyDescent="0.45">
      <c r="A8709"/>
      <c r="B8709"/>
      <c r="C8709"/>
    </row>
    <row r="8710" spans="1:3" x14ac:dyDescent="0.45">
      <c r="A8710"/>
      <c r="B8710"/>
      <c r="C8710"/>
    </row>
    <row r="8711" spans="1:3" x14ac:dyDescent="0.45">
      <c r="A8711"/>
      <c r="B8711"/>
      <c r="C8711"/>
    </row>
    <row r="8712" spans="1:3" x14ac:dyDescent="0.45">
      <c r="A8712"/>
      <c r="B8712"/>
      <c r="C8712"/>
    </row>
    <row r="8713" spans="1:3" x14ac:dyDescent="0.45">
      <c r="A8713"/>
      <c r="B8713"/>
      <c r="C8713"/>
    </row>
    <row r="8714" spans="1:3" x14ac:dyDescent="0.45">
      <c r="A8714"/>
      <c r="B8714"/>
      <c r="C8714"/>
    </row>
    <row r="8715" spans="1:3" x14ac:dyDescent="0.45">
      <c r="A8715"/>
      <c r="B8715"/>
      <c r="C8715"/>
    </row>
    <row r="8716" spans="1:3" x14ac:dyDescent="0.45">
      <c r="A8716"/>
      <c r="B8716"/>
      <c r="C8716"/>
    </row>
    <row r="8717" spans="1:3" x14ac:dyDescent="0.45">
      <c r="A8717"/>
      <c r="B8717"/>
      <c r="C8717"/>
    </row>
    <row r="8718" spans="1:3" x14ac:dyDescent="0.45">
      <c r="A8718"/>
      <c r="B8718"/>
      <c r="C8718"/>
    </row>
    <row r="8719" spans="1:3" x14ac:dyDescent="0.45">
      <c r="A8719"/>
      <c r="B8719"/>
      <c r="C8719"/>
    </row>
    <row r="8720" spans="1:3" x14ac:dyDescent="0.45">
      <c r="A8720"/>
      <c r="B8720"/>
      <c r="C8720"/>
    </row>
    <row r="8721" spans="1:3" x14ac:dyDescent="0.45">
      <c r="A8721"/>
      <c r="B8721"/>
      <c r="C8721"/>
    </row>
    <row r="8722" spans="1:3" x14ac:dyDescent="0.45">
      <c r="A8722"/>
      <c r="B8722"/>
      <c r="C8722"/>
    </row>
    <row r="8723" spans="1:3" x14ac:dyDescent="0.45">
      <c r="A8723"/>
      <c r="B8723"/>
      <c r="C8723"/>
    </row>
    <row r="8724" spans="1:3" x14ac:dyDescent="0.45">
      <c r="A8724"/>
      <c r="B8724"/>
      <c r="C8724"/>
    </row>
    <row r="8725" spans="1:3" x14ac:dyDescent="0.45">
      <c r="A8725"/>
      <c r="B8725"/>
      <c r="C8725"/>
    </row>
    <row r="8726" spans="1:3" x14ac:dyDescent="0.45">
      <c r="A8726"/>
      <c r="B8726"/>
      <c r="C8726"/>
    </row>
    <row r="8727" spans="1:3" x14ac:dyDescent="0.45">
      <c r="A8727"/>
      <c r="B8727"/>
      <c r="C8727"/>
    </row>
    <row r="8728" spans="1:3" x14ac:dyDescent="0.45">
      <c r="A8728"/>
      <c r="B8728"/>
      <c r="C8728"/>
    </row>
    <row r="8729" spans="1:3" x14ac:dyDescent="0.45">
      <c r="A8729"/>
      <c r="B8729"/>
      <c r="C8729"/>
    </row>
    <row r="8730" spans="1:3" x14ac:dyDescent="0.45">
      <c r="A8730"/>
      <c r="B8730"/>
      <c r="C8730"/>
    </row>
    <row r="8731" spans="1:3" x14ac:dyDescent="0.45">
      <c r="A8731"/>
      <c r="B8731"/>
      <c r="C8731"/>
    </row>
    <row r="8732" spans="1:3" x14ac:dyDescent="0.45">
      <c r="A8732"/>
      <c r="B8732"/>
      <c r="C8732"/>
    </row>
    <row r="8733" spans="1:3" x14ac:dyDescent="0.45">
      <c r="A8733"/>
      <c r="B8733"/>
      <c r="C8733"/>
    </row>
    <row r="8734" spans="1:3" x14ac:dyDescent="0.45">
      <c r="A8734"/>
      <c r="B8734"/>
      <c r="C8734"/>
    </row>
    <row r="8735" spans="1:3" x14ac:dyDescent="0.45">
      <c r="A8735"/>
      <c r="B8735"/>
      <c r="C8735"/>
    </row>
    <row r="8736" spans="1:3" x14ac:dyDescent="0.45">
      <c r="A8736"/>
      <c r="B8736"/>
      <c r="C8736"/>
    </row>
    <row r="8737" spans="1:3" x14ac:dyDescent="0.45">
      <c r="A8737"/>
      <c r="B8737"/>
      <c r="C8737"/>
    </row>
    <row r="8738" spans="1:3" x14ac:dyDescent="0.45">
      <c r="A8738"/>
      <c r="B8738"/>
      <c r="C8738"/>
    </row>
    <row r="8739" spans="1:3" x14ac:dyDescent="0.45">
      <c r="A8739"/>
      <c r="B8739"/>
      <c r="C8739"/>
    </row>
    <row r="8740" spans="1:3" x14ac:dyDescent="0.45">
      <c r="A8740"/>
      <c r="B8740"/>
      <c r="C8740"/>
    </row>
    <row r="8741" spans="1:3" x14ac:dyDescent="0.45">
      <c r="A8741"/>
      <c r="B8741"/>
      <c r="C8741"/>
    </row>
    <row r="8742" spans="1:3" x14ac:dyDescent="0.45">
      <c r="A8742"/>
      <c r="B8742"/>
      <c r="C8742"/>
    </row>
    <row r="8743" spans="1:3" x14ac:dyDescent="0.45">
      <c r="A8743"/>
      <c r="B8743"/>
      <c r="C8743"/>
    </row>
    <row r="8744" spans="1:3" x14ac:dyDescent="0.45">
      <c r="A8744"/>
      <c r="B8744"/>
      <c r="C8744"/>
    </row>
    <row r="8745" spans="1:3" x14ac:dyDescent="0.45">
      <c r="A8745"/>
      <c r="B8745"/>
      <c r="C8745"/>
    </row>
    <row r="8746" spans="1:3" x14ac:dyDescent="0.45">
      <c r="A8746"/>
      <c r="B8746"/>
      <c r="C8746"/>
    </row>
    <row r="8747" spans="1:3" x14ac:dyDescent="0.45">
      <c r="A8747"/>
      <c r="B8747"/>
      <c r="C8747"/>
    </row>
    <row r="8748" spans="1:3" x14ac:dyDescent="0.45">
      <c r="A8748"/>
      <c r="B8748"/>
      <c r="C8748"/>
    </row>
    <row r="8749" spans="1:3" x14ac:dyDescent="0.45">
      <c r="A8749"/>
      <c r="B8749"/>
      <c r="C8749"/>
    </row>
    <row r="8750" spans="1:3" x14ac:dyDescent="0.45">
      <c r="A8750"/>
      <c r="B8750"/>
      <c r="C8750"/>
    </row>
    <row r="8751" spans="1:3" x14ac:dyDescent="0.45">
      <c r="A8751"/>
      <c r="B8751"/>
      <c r="C8751"/>
    </row>
    <row r="8752" spans="1:3" x14ac:dyDescent="0.45">
      <c r="A8752"/>
      <c r="B8752"/>
      <c r="C8752"/>
    </row>
    <row r="8753" spans="1:3" x14ac:dyDescent="0.45">
      <c r="A8753"/>
      <c r="B8753"/>
      <c r="C8753"/>
    </row>
    <row r="8754" spans="1:3" x14ac:dyDescent="0.45">
      <c r="A8754"/>
      <c r="B8754"/>
      <c r="C8754"/>
    </row>
    <row r="8755" spans="1:3" x14ac:dyDescent="0.45">
      <c r="A8755"/>
      <c r="B8755"/>
      <c r="C8755"/>
    </row>
    <row r="8756" spans="1:3" x14ac:dyDescent="0.45">
      <c r="A8756"/>
      <c r="B8756"/>
      <c r="C8756"/>
    </row>
    <row r="8757" spans="1:3" x14ac:dyDescent="0.45">
      <c r="A8757"/>
      <c r="B8757"/>
      <c r="C8757"/>
    </row>
    <row r="8758" spans="1:3" x14ac:dyDescent="0.45">
      <c r="A8758"/>
      <c r="B8758"/>
      <c r="C8758"/>
    </row>
    <row r="8759" spans="1:3" x14ac:dyDescent="0.45">
      <c r="A8759"/>
      <c r="B8759"/>
      <c r="C8759"/>
    </row>
    <row r="8760" spans="1:3" x14ac:dyDescent="0.45">
      <c r="A8760"/>
      <c r="B8760"/>
      <c r="C8760"/>
    </row>
    <row r="8761" spans="1:3" x14ac:dyDescent="0.45">
      <c r="A8761"/>
      <c r="B8761"/>
      <c r="C8761"/>
    </row>
    <row r="8762" spans="1:3" x14ac:dyDescent="0.45">
      <c r="A8762"/>
      <c r="B8762"/>
      <c r="C8762"/>
    </row>
    <row r="8763" spans="1:3" x14ac:dyDescent="0.45">
      <c r="A8763"/>
      <c r="B8763"/>
      <c r="C8763"/>
    </row>
    <row r="8764" spans="1:3" x14ac:dyDescent="0.45">
      <c r="A8764"/>
      <c r="B8764"/>
      <c r="C8764"/>
    </row>
    <row r="8765" spans="1:3" x14ac:dyDescent="0.45">
      <c r="A8765"/>
      <c r="B8765"/>
      <c r="C8765"/>
    </row>
    <row r="8766" spans="1:3" x14ac:dyDescent="0.45">
      <c r="A8766"/>
      <c r="B8766"/>
      <c r="C8766"/>
    </row>
    <row r="8767" spans="1:3" x14ac:dyDescent="0.45">
      <c r="A8767"/>
      <c r="B8767"/>
      <c r="C8767"/>
    </row>
    <row r="8768" spans="1:3" x14ac:dyDescent="0.45">
      <c r="A8768"/>
      <c r="B8768"/>
      <c r="C8768"/>
    </row>
    <row r="8769" spans="1:3" x14ac:dyDescent="0.45">
      <c r="A8769"/>
      <c r="B8769"/>
      <c r="C8769"/>
    </row>
    <row r="8770" spans="1:3" x14ac:dyDescent="0.45">
      <c r="A8770"/>
      <c r="B8770"/>
      <c r="C8770"/>
    </row>
    <row r="8771" spans="1:3" x14ac:dyDescent="0.45">
      <c r="A8771"/>
      <c r="B8771"/>
      <c r="C8771"/>
    </row>
    <row r="8772" spans="1:3" x14ac:dyDescent="0.45">
      <c r="A8772"/>
      <c r="B8772"/>
      <c r="C8772"/>
    </row>
    <row r="8773" spans="1:3" x14ac:dyDescent="0.45">
      <c r="A8773"/>
      <c r="B8773"/>
      <c r="C8773"/>
    </row>
    <row r="8774" spans="1:3" x14ac:dyDescent="0.45">
      <c r="A8774"/>
      <c r="B8774"/>
      <c r="C8774"/>
    </row>
    <row r="8775" spans="1:3" x14ac:dyDescent="0.45">
      <c r="A8775"/>
      <c r="B8775"/>
      <c r="C8775"/>
    </row>
    <row r="8776" spans="1:3" x14ac:dyDescent="0.45">
      <c r="A8776"/>
      <c r="B8776"/>
      <c r="C8776"/>
    </row>
    <row r="8777" spans="1:3" x14ac:dyDescent="0.45">
      <c r="A8777"/>
      <c r="B8777"/>
      <c r="C8777"/>
    </row>
    <row r="8778" spans="1:3" x14ac:dyDescent="0.45">
      <c r="A8778"/>
      <c r="B8778"/>
      <c r="C8778"/>
    </row>
    <row r="8779" spans="1:3" x14ac:dyDescent="0.45">
      <c r="A8779"/>
      <c r="B8779"/>
      <c r="C8779"/>
    </row>
    <row r="8780" spans="1:3" x14ac:dyDescent="0.45">
      <c r="A8780"/>
      <c r="B8780"/>
      <c r="C8780"/>
    </row>
    <row r="8781" spans="1:3" x14ac:dyDescent="0.45">
      <c r="A8781"/>
      <c r="B8781"/>
      <c r="C8781"/>
    </row>
    <row r="8782" spans="1:3" x14ac:dyDescent="0.45">
      <c r="A8782"/>
      <c r="B8782"/>
      <c r="C8782"/>
    </row>
    <row r="8783" spans="1:3" x14ac:dyDescent="0.45">
      <c r="A8783"/>
      <c r="B8783"/>
      <c r="C8783"/>
    </row>
    <row r="8784" spans="1:3" x14ac:dyDescent="0.45">
      <c r="A8784"/>
      <c r="B8784"/>
      <c r="C8784"/>
    </row>
    <row r="8785" spans="1:3" x14ac:dyDescent="0.45">
      <c r="A8785"/>
      <c r="B8785"/>
      <c r="C8785"/>
    </row>
    <row r="8786" spans="1:3" x14ac:dyDescent="0.45">
      <c r="A8786"/>
      <c r="B8786"/>
      <c r="C8786"/>
    </row>
    <row r="8787" spans="1:3" x14ac:dyDescent="0.45">
      <c r="A8787"/>
      <c r="B8787"/>
      <c r="C8787"/>
    </row>
    <row r="8788" spans="1:3" x14ac:dyDescent="0.45">
      <c r="A8788"/>
      <c r="B8788"/>
      <c r="C8788"/>
    </row>
    <row r="8789" spans="1:3" x14ac:dyDescent="0.45">
      <c r="A8789"/>
      <c r="B8789"/>
      <c r="C8789"/>
    </row>
    <row r="8790" spans="1:3" x14ac:dyDescent="0.45">
      <c r="A8790"/>
      <c r="B8790"/>
      <c r="C8790"/>
    </row>
    <row r="8791" spans="1:3" x14ac:dyDescent="0.45">
      <c r="A8791"/>
      <c r="B8791"/>
      <c r="C8791"/>
    </row>
    <row r="8792" spans="1:3" x14ac:dyDescent="0.45">
      <c r="A8792"/>
      <c r="B8792"/>
      <c r="C8792"/>
    </row>
    <row r="8793" spans="1:3" x14ac:dyDescent="0.45">
      <c r="A8793"/>
      <c r="B8793"/>
      <c r="C8793"/>
    </row>
    <row r="8794" spans="1:3" x14ac:dyDescent="0.45">
      <c r="A8794"/>
      <c r="B8794"/>
      <c r="C8794"/>
    </row>
    <row r="8795" spans="1:3" x14ac:dyDescent="0.45">
      <c r="A8795"/>
      <c r="B8795"/>
      <c r="C8795"/>
    </row>
    <row r="8796" spans="1:3" x14ac:dyDescent="0.45">
      <c r="A8796"/>
      <c r="B8796"/>
      <c r="C8796"/>
    </row>
    <row r="8797" spans="1:3" x14ac:dyDescent="0.45">
      <c r="A8797"/>
      <c r="B8797"/>
      <c r="C8797"/>
    </row>
    <row r="8798" spans="1:3" x14ac:dyDescent="0.45">
      <c r="A8798"/>
      <c r="B8798"/>
      <c r="C8798"/>
    </row>
    <row r="8799" spans="1:3" x14ac:dyDescent="0.45">
      <c r="A8799"/>
      <c r="B8799"/>
      <c r="C8799"/>
    </row>
    <row r="8800" spans="1:3" x14ac:dyDescent="0.45">
      <c r="A8800"/>
      <c r="B8800"/>
      <c r="C8800"/>
    </row>
    <row r="8801" spans="1:3" x14ac:dyDescent="0.45">
      <c r="A8801"/>
      <c r="B8801"/>
      <c r="C8801"/>
    </row>
    <row r="8802" spans="1:3" x14ac:dyDescent="0.45">
      <c r="A8802"/>
      <c r="B8802"/>
      <c r="C8802"/>
    </row>
    <row r="8803" spans="1:3" x14ac:dyDescent="0.45">
      <c r="A8803"/>
      <c r="B8803"/>
      <c r="C8803"/>
    </row>
    <row r="8804" spans="1:3" x14ac:dyDescent="0.45">
      <c r="A8804"/>
      <c r="B8804"/>
      <c r="C8804"/>
    </row>
    <row r="8805" spans="1:3" x14ac:dyDescent="0.45">
      <c r="A8805"/>
      <c r="B8805"/>
      <c r="C8805"/>
    </row>
    <row r="8806" spans="1:3" x14ac:dyDescent="0.45">
      <c r="A8806"/>
      <c r="B8806"/>
      <c r="C8806"/>
    </row>
    <row r="8807" spans="1:3" x14ac:dyDescent="0.45">
      <c r="A8807"/>
      <c r="B8807"/>
      <c r="C8807"/>
    </row>
    <row r="8808" spans="1:3" x14ac:dyDescent="0.45">
      <c r="A8808"/>
      <c r="B8808"/>
      <c r="C8808"/>
    </row>
    <row r="8809" spans="1:3" x14ac:dyDescent="0.45">
      <c r="A8809"/>
      <c r="B8809"/>
      <c r="C8809"/>
    </row>
    <row r="8810" spans="1:3" x14ac:dyDescent="0.45">
      <c r="A8810"/>
      <c r="B8810"/>
      <c r="C8810"/>
    </row>
    <row r="8811" spans="1:3" x14ac:dyDescent="0.45">
      <c r="A8811"/>
      <c r="B8811"/>
      <c r="C8811"/>
    </row>
    <row r="8812" spans="1:3" x14ac:dyDescent="0.45">
      <c r="A8812"/>
      <c r="B8812"/>
      <c r="C8812"/>
    </row>
    <row r="8813" spans="1:3" x14ac:dyDescent="0.45">
      <c r="A8813"/>
      <c r="B8813"/>
      <c r="C8813"/>
    </row>
    <row r="8814" spans="1:3" x14ac:dyDescent="0.45">
      <c r="A8814"/>
      <c r="B8814"/>
      <c r="C8814"/>
    </row>
    <row r="8815" spans="1:3" x14ac:dyDescent="0.45">
      <c r="A8815"/>
      <c r="B8815"/>
      <c r="C8815"/>
    </row>
    <row r="8816" spans="1:3" x14ac:dyDescent="0.45">
      <c r="A8816"/>
      <c r="B8816"/>
      <c r="C8816"/>
    </row>
    <row r="8817" spans="1:3" x14ac:dyDescent="0.45">
      <c r="A8817"/>
      <c r="B8817"/>
      <c r="C8817"/>
    </row>
    <row r="8818" spans="1:3" x14ac:dyDescent="0.45">
      <c r="A8818"/>
      <c r="B8818"/>
      <c r="C8818"/>
    </row>
    <row r="8819" spans="1:3" x14ac:dyDescent="0.45">
      <c r="A8819"/>
      <c r="B8819"/>
      <c r="C8819"/>
    </row>
    <row r="8820" spans="1:3" x14ac:dyDescent="0.45">
      <c r="A8820"/>
      <c r="B8820"/>
      <c r="C8820"/>
    </row>
    <row r="8821" spans="1:3" x14ac:dyDescent="0.45">
      <c r="A8821"/>
      <c r="B8821"/>
      <c r="C8821"/>
    </row>
    <row r="8822" spans="1:3" x14ac:dyDescent="0.45">
      <c r="A8822"/>
      <c r="B8822"/>
      <c r="C8822"/>
    </row>
    <row r="8823" spans="1:3" x14ac:dyDescent="0.45">
      <c r="A8823"/>
      <c r="B8823"/>
      <c r="C8823"/>
    </row>
    <row r="8824" spans="1:3" x14ac:dyDescent="0.45">
      <c r="A8824"/>
      <c r="B8824"/>
      <c r="C8824"/>
    </row>
    <row r="8825" spans="1:3" x14ac:dyDescent="0.45">
      <c r="A8825"/>
      <c r="B8825"/>
      <c r="C8825"/>
    </row>
    <row r="8826" spans="1:3" x14ac:dyDescent="0.45">
      <c r="A8826"/>
      <c r="B8826"/>
      <c r="C8826"/>
    </row>
    <row r="8827" spans="1:3" x14ac:dyDescent="0.45">
      <c r="A8827"/>
      <c r="B8827"/>
      <c r="C8827"/>
    </row>
    <row r="8828" spans="1:3" x14ac:dyDescent="0.45">
      <c r="A8828"/>
      <c r="B8828"/>
      <c r="C8828"/>
    </row>
    <row r="8829" spans="1:3" x14ac:dyDescent="0.45">
      <c r="A8829"/>
      <c r="B8829"/>
      <c r="C8829"/>
    </row>
    <row r="8830" spans="1:3" x14ac:dyDescent="0.45">
      <c r="A8830"/>
      <c r="B8830"/>
      <c r="C8830"/>
    </row>
    <row r="8831" spans="1:3" x14ac:dyDescent="0.45">
      <c r="A8831"/>
      <c r="B8831"/>
      <c r="C8831"/>
    </row>
    <row r="8832" spans="1:3" x14ac:dyDescent="0.45">
      <c r="A8832"/>
      <c r="B8832"/>
      <c r="C8832"/>
    </row>
    <row r="8833" spans="1:3" x14ac:dyDescent="0.45">
      <c r="A8833"/>
      <c r="B8833"/>
      <c r="C8833"/>
    </row>
    <row r="8834" spans="1:3" x14ac:dyDescent="0.45">
      <c r="A8834"/>
      <c r="B8834"/>
      <c r="C8834"/>
    </row>
    <row r="8835" spans="1:3" x14ac:dyDescent="0.45">
      <c r="A8835"/>
      <c r="B8835"/>
      <c r="C8835"/>
    </row>
    <row r="8836" spans="1:3" x14ac:dyDescent="0.45">
      <c r="A8836"/>
      <c r="B8836"/>
      <c r="C8836"/>
    </row>
    <row r="8837" spans="1:3" x14ac:dyDescent="0.45">
      <c r="A8837"/>
      <c r="B8837"/>
      <c r="C8837"/>
    </row>
    <row r="8838" spans="1:3" x14ac:dyDescent="0.45">
      <c r="A8838"/>
      <c r="B8838"/>
      <c r="C8838"/>
    </row>
    <row r="8839" spans="1:3" x14ac:dyDescent="0.45">
      <c r="A8839"/>
      <c r="B8839"/>
      <c r="C8839"/>
    </row>
    <row r="8840" spans="1:3" x14ac:dyDescent="0.45">
      <c r="A8840"/>
      <c r="B8840"/>
      <c r="C8840"/>
    </row>
    <row r="8841" spans="1:3" x14ac:dyDescent="0.45">
      <c r="A8841"/>
      <c r="B8841"/>
      <c r="C8841"/>
    </row>
    <row r="8842" spans="1:3" x14ac:dyDescent="0.45">
      <c r="A8842"/>
      <c r="B8842"/>
      <c r="C8842"/>
    </row>
    <row r="8843" spans="1:3" x14ac:dyDescent="0.45">
      <c r="A8843"/>
      <c r="B8843"/>
      <c r="C8843"/>
    </row>
    <row r="8844" spans="1:3" x14ac:dyDescent="0.45">
      <c r="A8844"/>
      <c r="B8844"/>
      <c r="C8844"/>
    </row>
    <row r="8845" spans="1:3" x14ac:dyDescent="0.45">
      <c r="A8845"/>
      <c r="B8845"/>
      <c r="C8845"/>
    </row>
    <row r="8846" spans="1:3" x14ac:dyDescent="0.45">
      <c r="A8846"/>
      <c r="B8846"/>
      <c r="C8846"/>
    </row>
    <row r="8847" spans="1:3" x14ac:dyDescent="0.45">
      <c r="A8847"/>
      <c r="B8847"/>
      <c r="C8847"/>
    </row>
    <row r="8848" spans="1:3" x14ac:dyDescent="0.45">
      <c r="A8848"/>
      <c r="B8848"/>
      <c r="C8848"/>
    </row>
    <row r="8849" spans="1:3" x14ac:dyDescent="0.45">
      <c r="A8849"/>
      <c r="B8849"/>
      <c r="C8849"/>
    </row>
    <row r="8850" spans="1:3" x14ac:dyDescent="0.45">
      <c r="A8850"/>
      <c r="B8850"/>
      <c r="C8850"/>
    </row>
    <row r="8851" spans="1:3" x14ac:dyDescent="0.45">
      <c r="A8851"/>
      <c r="B8851"/>
      <c r="C8851"/>
    </row>
    <row r="8852" spans="1:3" x14ac:dyDescent="0.45">
      <c r="A8852"/>
      <c r="B8852"/>
      <c r="C8852"/>
    </row>
    <row r="8853" spans="1:3" x14ac:dyDescent="0.45">
      <c r="A8853"/>
      <c r="B8853"/>
      <c r="C8853"/>
    </row>
    <row r="8854" spans="1:3" x14ac:dyDescent="0.45">
      <c r="A8854"/>
      <c r="B8854"/>
      <c r="C8854"/>
    </row>
    <row r="8855" spans="1:3" x14ac:dyDescent="0.45">
      <c r="A8855"/>
      <c r="B8855"/>
      <c r="C8855"/>
    </row>
    <row r="8856" spans="1:3" x14ac:dyDescent="0.45">
      <c r="A8856"/>
      <c r="B8856"/>
      <c r="C8856"/>
    </row>
    <row r="8857" spans="1:3" x14ac:dyDescent="0.45">
      <c r="A8857"/>
      <c r="B8857"/>
      <c r="C8857"/>
    </row>
    <row r="8858" spans="1:3" x14ac:dyDescent="0.45">
      <c r="A8858"/>
      <c r="B8858"/>
      <c r="C8858"/>
    </row>
    <row r="8859" spans="1:3" x14ac:dyDescent="0.45">
      <c r="A8859"/>
      <c r="B8859"/>
      <c r="C8859"/>
    </row>
    <row r="8860" spans="1:3" x14ac:dyDescent="0.45">
      <c r="A8860"/>
      <c r="B8860"/>
      <c r="C8860"/>
    </row>
    <row r="8861" spans="1:3" x14ac:dyDescent="0.45">
      <c r="A8861"/>
      <c r="B8861"/>
      <c r="C8861"/>
    </row>
    <row r="8862" spans="1:3" x14ac:dyDescent="0.45">
      <c r="A8862"/>
      <c r="B8862"/>
      <c r="C8862"/>
    </row>
    <row r="8863" spans="1:3" x14ac:dyDescent="0.45">
      <c r="A8863"/>
      <c r="B8863"/>
      <c r="C8863"/>
    </row>
    <row r="8864" spans="1:3" x14ac:dyDescent="0.45">
      <c r="A8864"/>
      <c r="B8864"/>
      <c r="C8864"/>
    </row>
    <row r="8865" spans="1:3" x14ac:dyDescent="0.45">
      <c r="A8865"/>
      <c r="B8865"/>
      <c r="C8865"/>
    </row>
    <row r="8866" spans="1:3" x14ac:dyDescent="0.45">
      <c r="A8866"/>
      <c r="B8866"/>
      <c r="C8866"/>
    </row>
    <row r="8867" spans="1:3" x14ac:dyDescent="0.45">
      <c r="A8867"/>
      <c r="B8867"/>
      <c r="C8867"/>
    </row>
    <row r="8868" spans="1:3" x14ac:dyDescent="0.45">
      <c r="A8868"/>
      <c r="B8868"/>
      <c r="C8868"/>
    </row>
    <row r="8869" spans="1:3" x14ac:dyDescent="0.45">
      <c r="A8869"/>
      <c r="B8869"/>
      <c r="C8869"/>
    </row>
    <row r="8870" spans="1:3" x14ac:dyDescent="0.45">
      <c r="A8870"/>
      <c r="B8870"/>
      <c r="C8870"/>
    </row>
    <row r="8871" spans="1:3" x14ac:dyDescent="0.45">
      <c r="A8871"/>
      <c r="B8871"/>
      <c r="C8871"/>
    </row>
    <row r="8872" spans="1:3" x14ac:dyDescent="0.45">
      <c r="A8872"/>
      <c r="B8872"/>
      <c r="C8872"/>
    </row>
    <row r="8873" spans="1:3" x14ac:dyDescent="0.45">
      <c r="A8873"/>
      <c r="B8873"/>
      <c r="C8873"/>
    </row>
    <row r="8874" spans="1:3" x14ac:dyDescent="0.45">
      <c r="A8874"/>
      <c r="B8874"/>
      <c r="C8874"/>
    </row>
    <row r="8875" spans="1:3" x14ac:dyDescent="0.45">
      <c r="A8875"/>
      <c r="B8875"/>
      <c r="C8875"/>
    </row>
    <row r="8876" spans="1:3" x14ac:dyDescent="0.45">
      <c r="A8876"/>
      <c r="B8876"/>
      <c r="C8876"/>
    </row>
    <row r="8877" spans="1:3" x14ac:dyDescent="0.45">
      <c r="A8877"/>
      <c r="B8877"/>
      <c r="C8877"/>
    </row>
    <row r="8878" spans="1:3" x14ac:dyDescent="0.45">
      <c r="A8878"/>
      <c r="B8878"/>
      <c r="C8878"/>
    </row>
    <row r="8879" spans="1:3" x14ac:dyDescent="0.45">
      <c r="A8879"/>
      <c r="B8879"/>
      <c r="C8879"/>
    </row>
    <row r="8880" spans="1:3" x14ac:dyDescent="0.45">
      <c r="A8880"/>
      <c r="B8880"/>
      <c r="C8880"/>
    </row>
    <row r="8881" spans="1:3" x14ac:dyDescent="0.45">
      <c r="A8881"/>
      <c r="B8881"/>
      <c r="C8881"/>
    </row>
    <row r="8882" spans="1:3" x14ac:dyDescent="0.45">
      <c r="A8882"/>
      <c r="B8882"/>
      <c r="C8882"/>
    </row>
    <row r="8883" spans="1:3" x14ac:dyDescent="0.45">
      <c r="A8883"/>
      <c r="B8883"/>
      <c r="C8883"/>
    </row>
    <row r="8884" spans="1:3" x14ac:dyDescent="0.45">
      <c r="A8884"/>
      <c r="B8884"/>
      <c r="C8884"/>
    </row>
    <row r="8885" spans="1:3" x14ac:dyDescent="0.45">
      <c r="A8885"/>
      <c r="B8885"/>
      <c r="C8885"/>
    </row>
    <row r="8886" spans="1:3" x14ac:dyDescent="0.45">
      <c r="A8886"/>
      <c r="B8886"/>
      <c r="C8886"/>
    </row>
    <row r="8887" spans="1:3" x14ac:dyDescent="0.45">
      <c r="A8887"/>
      <c r="B8887"/>
      <c r="C8887"/>
    </row>
    <row r="8888" spans="1:3" x14ac:dyDescent="0.45">
      <c r="A8888"/>
      <c r="B8888"/>
      <c r="C8888"/>
    </row>
    <row r="8889" spans="1:3" x14ac:dyDescent="0.45">
      <c r="A8889"/>
      <c r="B8889"/>
      <c r="C8889"/>
    </row>
    <row r="8890" spans="1:3" x14ac:dyDescent="0.45">
      <c r="A8890"/>
      <c r="B8890"/>
      <c r="C8890"/>
    </row>
    <row r="8891" spans="1:3" x14ac:dyDescent="0.45">
      <c r="A8891"/>
      <c r="B8891"/>
      <c r="C8891"/>
    </row>
    <row r="8892" spans="1:3" x14ac:dyDescent="0.45">
      <c r="A8892"/>
      <c r="B8892"/>
      <c r="C8892"/>
    </row>
    <row r="8893" spans="1:3" x14ac:dyDescent="0.45">
      <c r="A8893"/>
      <c r="B8893"/>
      <c r="C8893"/>
    </row>
    <row r="8894" spans="1:3" x14ac:dyDescent="0.45">
      <c r="A8894"/>
      <c r="B8894"/>
      <c r="C8894"/>
    </row>
    <row r="8895" spans="1:3" x14ac:dyDescent="0.45">
      <c r="A8895"/>
      <c r="B8895"/>
      <c r="C8895"/>
    </row>
    <row r="8896" spans="1:3" x14ac:dyDescent="0.45">
      <c r="A8896"/>
      <c r="B8896"/>
      <c r="C8896"/>
    </row>
    <row r="8897" spans="1:3" x14ac:dyDescent="0.45">
      <c r="A8897"/>
      <c r="B8897"/>
      <c r="C8897"/>
    </row>
    <row r="8898" spans="1:3" x14ac:dyDescent="0.45">
      <c r="A8898"/>
      <c r="B8898"/>
      <c r="C8898"/>
    </row>
    <row r="8899" spans="1:3" x14ac:dyDescent="0.45">
      <c r="A8899"/>
      <c r="B8899"/>
      <c r="C8899"/>
    </row>
    <row r="8900" spans="1:3" x14ac:dyDescent="0.45">
      <c r="A8900"/>
      <c r="B8900"/>
      <c r="C8900"/>
    </row>
    <row r="8901" spans="1:3" x14ac:dyDescent="0.45">
      <c r="A8901"/>
      <c r="B8901"/>
      <c r="C8901"/>
    </row>
    <row r="8902" spans="1:3" x14ac:dyDescent="0.45">
      <c r="A8902"/>
      <c r="B8902"/>
      <c r="C8902"/>
    </row>
    <row r="8903" spans="1:3" x14ac:dyDescent="0.45">
      <c r="A8903"/>
      <c r="B8903"/>
      <c r="C8903"/>
    </row>
    <row r="8904" spans="1:3" x14ac:dyDescent="0.45">
      <c r="A8904"/>
      <c r="B8904"/>
      <c r="C8904"/>
    </row>
    <row r="8905" spans="1:3" x14ac:dyDescent="0.45">
      <c r="A8905"/>
      <c r="B8905"/>
      <c r="C8905"/>
    </row>
    <row r="8906" spans="1:3" x14ac:dyDescent="0.45">
      <c r="A8906"/>
      <c r="B8906"/>
      <c r="C8906"/>
    </row>
    <row r="8907" spans="1:3" x14ac:dyDescent="0.45">
      <c r="A8907"/>
      <c r="B8907"/>
      <c r="C8907"/>
    </row>
    <row r="8908" spans="1:3" x14ac:dyDescent="0.45">
      <c r="A8908"/>
      <c r="B8908"/>
      <c r="C8908"/>
    </row>
    <row r="8909" spans="1:3" x14ac:dyDescent="0.45">
      <c r="A8909"/>
      <c r="B8909"/>
      <c r="C8909"/>
    </row>
    <row r="8910" spans="1:3" x14ac:dyDescent="0.45">
      <c r="A8910"/>
      <c r="B8910"/>
      <c r="C8910"/>
    </row>
    <row r="8911" spans="1:3" x14ac:dyDescent="0.45">
      <c r="A8911"/>
      <c r="B8911"/>
      <c r="C8911"/>
    </row>
    <row r="8912" spans="1:3" x14ac:dyDescent="0.45">
      <c r="A8912"/>
      <c r="B8912"/>
      <c r="C8912"/>
    </row>
    <row r="8913" spans="1:3" x14ac:dyDescent="0.45">
      <c r="A8913"/>
      <c r="B8913"/>
      <c r="C8913"/>
    </row>
    <row r="8914" spans="1:3" x14ac:dyDescent="0.45">
      <c r="A8914"/>
      <c r="B8914"/>
      <c r="C8914"/>
    </row>
    <row r="8915" spans="1:3" x14ac:dyDescent="0.45">
      <c r="A8915"/>
      <c r="B8915"/>
      <c r="C8915"/>
    </row>
    <row r="8916" spans="1:3" x14ac:dyDescent="0.45">
      <c r="A8916"/>
      <c r="B8916"/>
      <c r="C8916"/>
    </row>
    <row r="8917" spans="1:3" x14ac:dyDescent="0.45">
      <c r="A8917"/>
      <c r="B8917"/>
      <c r="C8917"/>
    </row>
    <row r="8918" spans="1:3" x14ac:dyDescent="0.45">
      <c r="A8918"/>
      <c r="B8918"/>
      <c r="C8918"/>
    </row>
    <row r="8919" spans="1:3" x14ac:dyDescent="0.45">
      <c r="A8919"/>
      <c r="B8919"/>
      <c r="C8919"/>
    </row>
    <row r="8920" spans="1:3" x14ac:dyDescent="0.45">
      <c r="A8920"/>
      <c r="B8920"/>
      <c r="C8920"/>
    </row>
    <row r="8921" spans="1:3" x14ac:dyDescent="0.45">
      <c r="A8921"/>
      <c r="B8921"/>
      <c r="C8921"/>
    </row>
    <row r="8922" spans="1:3" x14ac:dyDescent="0.45">
      <c r="A8922"/>
      <c r="B8922"/>
      <c r="C8922"/>
    </row>
    <row r="8923" spans="1:3" x14ac:dyDescent="0.45">
      <c r="A8923"/>
      <c r="B8923"/>
      <c r="C8923"/>
    </row>
    <row r="8924" spans="1:3" x14ac:dyDescent="0.45">
      <c r="A8924"/>
      <c r="B8924"/>
      <c r="C8924"/>
    </row>
    <row r="8925" spans="1:3" x14ac:dyDescent="0.45">
      <c r="A8925"/>
      <c r="B8925"/>
      <c r="C8925"/>
    </row>
    <row r="8926" spans="1:3" x14ac:dyDescent="0.45">
      <c r="A8926"/>
      <c r="B8926"/>
      <c r="C8926"/>
    </row>
    <row r="8927" spans="1:3" x14ac:dyDescent="0.45">
      <c r="A8927"/>
      <c r="B8927"/>
      <c r="C8927"/>
    </row>
    <row r="8928" spans="1:3" x14ac:dyDescent="0.45">
      <c r="A8928"/>
      <c r="B8928"/>
      <c r="C8928"/>
    </row>
    <row r="8929" spans="1:3" x14ac:dyDescent="0.45">
      <c r="A8929"/>
      <c r="B8929"/>
      <c r="C8929"/>
    </row>
    <row r="8930" spans="1:3" x14ac:dyDescent="0.45">
      <c r="A8930"/>
      <c r="B8930"/>
      <c r="C8930"/>
    </row>
    <row r="8931" spans="1:3" x14ac:dyDescent="0.45">
      <c r="A8931"/>
      <c r="B8931"/>
      <c r="C8931"/>
    </row>
    <row r="8932" spans="1:3" x14ac:dyDescent="0.45">
      <c r="A8932"/>
      <c r="B8932"/>
      <c r="C8932"/>
    </row>
    <row r="8933" spans="1:3" x14ac:dyDescent="0.45">
      <c r="A8933"/>
      <c r="B8933"/>
      <c r="C8933"/>
    </row>
    <row r="8934" spans="1:3" x14ac:dyDescent="0.45">
      <c r="A8934"/>
      <c r="B8934"/>
      <c r="C8934"/>
    </row>
    <row r="8935" spans="1:3" x14ac:dyDescent="0.45">
      <c r="A8935"/>
      <c r="B8935"/>
      <c r="C8935"/>
    </row>
    <row r="8936" spans="1:3" x14ac:dyDescent="0.45">
      <c r="A8936"/>
      <c r="B8936"/>
      <c r="C8936"/>
    </row>
    <row r="8937" spans="1:3" x14ac:dyDescent="0.45">
      <c r="A8937"/>
      <c r="B8937"/>
      <c r="C8937"/>
    </row>
    <row r="8938" spans="1:3" x14ac:dyDescent="0.45">
      <c r="A8938"/>
      <c r="B8938"/>
      <c r="C8938"/>
    </row>
    <row r="8939" spans="1:3" x14ac:dyDescent="0.45">
      <c r="A8939"/>
      <c r="B8939"/>
      <c r="C8939"/>
    </row>
    <row r="8940" spans="1:3" x14ac:dyDescent="0.45">
      <c r="A8940"/>
      <c r="B8940"/>
      <c r="C8940"/>
    </row>
    <row r="8941" spans="1:3" x14ac:dyDescent="0.45">
      <c r="A8941"/>
      <c r="B8941"/>
      <c r="C8941"/>
    </row>
    <row r="8942" spans="1:3" x14ac:dyDescent="0.45">
      <c r="A8942"/>
      <c r="B8942"/>
      <c r="C8942"/>
    </row>
    <row r="8943" spans="1:3" x14ac:dyDescent="0.45">
      <c r="A8943"/>
      <c r="B8943"/>
      <c r="C8943"/>
    </row>
    <row r="8944" spans="1:3" x14ac:dyDescent="0.45">
      <c r="A8944"/>
      <c r="B8944"/>
      <c r="C8944"/>
    </row>
    <row r="8945" spans="1:3" x14ac:dyDescent="0.45">
      <c r="A8945"/>
      <c r="B8945"/>
      <c r="C8945"/>
    </row>
    <row r="8946" spans="1:3" x14ac:dyDescent="0.45">
      <c r="A8946"/>
      <c r="B8946"/>
      <c r="C8946"/>
    </row>
    <row r="8947" spans="1:3" x14ac:dyDescent="0.45">
      <c r="A8947"/>
      <c r="B8947"/>
      <c r="C8947"/>
    </row>
    <row r="8948" spans="1:3" x14ac:dyDescent="0.45">
      <c r="A8948"/>
      <c r="B8948"/>
      <c r="C8948"/>
    </row>
    <row r="8949" spans="1:3" x14ac:dyDescent="0.45">
      <c r="A8949"/>
      <c r="B8949"/>
      <c r="C8949"/>
    </row>
    <row r="8950" spans="1:3" x14ac:dyDescent="0.45">
      <c r="A8950"/>
      <c r="B8950"/>
      <c r="C8950"/>
    </row>
    <row r="8951" spans="1:3" x14ac:dyDescent="0.45">
      <c r="A8951"/>
      <c r="B8951"/>
      <c r="C8951"/>
    </row>
    <row r="8952" spans="1:3" x14ac:dyDescent="0.45">
      <c r="A8952"/>
      <c r="B8952"/>
      <c r="C8952"/>
    </row>
    <row r="8953" spans="1:3" x14ac:dyDescent="0.45">
      <c r="A8953"/>
      <c r="B8953"/>
      <c r="C8953"/>
    </row>
    <row r="8954" spans="1:3" x14ac:dyDescent="0.45">
      <c r="A8954"/>
      <c r="B8954"/>
      <c r="C8954"/>
    </row>
    <row r="8955" spans="1:3" x14ac:dyDescent="0.45">
      <c r="A8955"/>
      <c r="B8955"/>
      <c r="C8955"/>
    </row>
    <row r="8956" spans="1:3" x14ac:dyDescent="0.45">
      <c r="A8956"/>
      <c r="B8956"/>
      <c r="C8956"/>
    </row>
    <row r="8957" spans="1:3" x14ac:dyDescent="0.45">
      <c r="A8957"/>
      <c r="B8957"/>
      <c r="C8957"/>
    </row>
    <row r="8958" spans="1:3" x14ac:dyDescent="0.45">
      <c r="A8958"/>
      <c r="B8958"/>
      <c r="C8958"/>
    </row>
    <row r="8959" spans="1:3" x14ac:dyDescent="0.45">
      <c r="A8959"/>
      <c r="B8959"/>
      <c r="C8959"/>
    </row>
    <row r="8960" spans="1:3" x14ac:dyDescent="0.45">
      <c r="A8960"/>
      <c r="B8960"/>
      <c r="C8960"/>
    </row>
    <row r="8961" spans="1:3" x14ac:dyDescent="0.45">
      <c r="A8961"/>
      <c r="B8961"/>
      <c r="C8961"/>
    </row>
    <row r="8962" spans="1:3" x14ac:dyDescent="0.45">
      <c r="A8962"/>
      <c r="B8962"/>
      <c r="C8962"/>
    </row>
    <row r="8963" spans="1:3" x14ac:dyDescent="0.45">
      <c r="A8963"/>
      <c r="B8963"/>
      <c r="C8963"/>
    </row>
    <row r="8964" spans="1:3" x14ac:dyDescent="0.45">
      <c r="A8964"/>
      <c r="B8964"/>
      <c r="C8964"/>
    </row>
    <row r="8965" spans="1:3" x14ac:dyDescent="0.45">
      <c r="A8965"/>
      <c r="B8965"/>
      <c r="C8965"/>
    </row>
    <row r="8966" spans="1:3" x14ac:dyDescent="0.45">
      <c r="A8966"/>
      <c r="B8966"/>
      <c r="C8966"/>
    </row>
    <row r="8967" spans="1:3" x14ac:dyDescent="0.45">
      <c r="A8967"/>
      <c r="B8967"/>
      <c r="C8967"/>
    </row>
    <row r="8968" spans="1:3" x14ac:dyDescent="0.45">
      <c r="A8968"/>
      <c r="B8968"/>
      <c r="C8968"/>
    </row>
    <row r="8969" spans="1:3" x14ac:dyDescent="0.45">
      <c r="A8969"/>
      <c r="B8969"/>
      <c r="C8969"/>
    </row>
    <row r="8970" spans="1:3" x14ac:dyDescent="0.45">
      <c r="A8970"/>
      <c r="B8970"/>
      <c r="C8970"/>
    </row>
    <row r="8971" spans="1:3" x14ac:dyDescent="0.45">
      <c r="A8971"/>
      <c r="B8971"/>
      <c r="C8971"/>
    </row>
    <row r="8972" spans="1:3" x14ac:dyDescent="0.45">
      <c r="A8972"/>
      <c r="B8972"/>
      <c r="C8972"/>
    </row>
    <row r="8973" spans="1:3" x14ac:dyDescent="0.45">
      <c r="A8973"/>
      <c r="B8973"/>
      <c r="C8973"/>
    </row>
    <row r="8974" spans="1:3" x14ac:dyDescent="0.45">
      <c r="A8974"/>
      <c r="B8974"/>
      <c r="C8974"/>
    </row>
    <row r="8975" spans="1:3" x14ac:dyDescent="0.45">
      <c r="A8975"/>
      <c r="B8975"/>
      <c r="C8975"/>
    </row>
    <row r="8976" spans="1:3" x14ac:dyDescent="0.45">
      <c r="A8976"/>
      <c r="B8976"/>
      <c r="C8976"/>
    </row>
    <row r="8977" spans="1:3" x14ac:dyDescent="0.45">
      <c r="A8977"/>
      <c r="B8977"/>
      <c r="C8977"/>
    </row>
    <row r="8978" spans="1:3" x14ac:dyDescent="0.45">
      <c r="A8978"/>
      <c r="B8978"/>
      <c r="C8978"/>
    </row>
    <row r="8979" spans="1:3" x14ac:dyDescent="0.45">
      <c r="A8979"/>
      <c r="B8979"/>
      <c r="C8979"/>
    </row>
    <row r="8980" spans="1:3" x14ac:dyDescent="0.45">
      <c r="A8980"/>
      <c r="B8980"/>
      <c r="C8980"/>
    </row>
    <row r="8981" spans="1:3" x14ac:dyDescent="0.45">
      <c r="A8981"/>
      <c r="B8981"/>
      <c r="C8981"/>
    </row>
    <row r="8982" spans="1:3" x14ac:dyDescent="0.45">
      <c r="A8982"/>
      <c r="B8982"/>
      <c r="C8982"/>
    </row>
    <row r="8983" spans="1:3" x14ac:dyDescent="0.45">
      <c r="A8983"/>
      <c r="B8983"/>
      <c r="C8983"/>
    </row>
    <row r="8984" spans="1:3" x14ac:dyDescent="0.45">
      <c r="A8984"/>
      <c r="B8984"/>
      <c r="C8984"/>
    </row>
    <row r="8985" spans="1:3" x14ac:dyDescent="0.45">
      <c r="A8985"/>
      <c r="B8985"/>
      <c r="C8985"/>
    </row>
    <row r="8986" spans="1:3" x14ac:dyDescent="0.45">
      <c r="A8986"/>
      <c r="B8986"/>
      <c r="C8986"/>
    </row>
    <row r="8987" spans="1:3" x14ac:dyDescent="0.45">
      <c r="A8987"/>
      <c r="B8987"/>
      <c r="C8987"/>
    </row>
    <row r="8988" spans="1:3" x14ac:dyDescent="0.45">
      <c r="A8988"/>
      <c r="B8988"/>
      <c r="C8988"/>
    </row>
    <row r="8989" spans="1:3" x14ac:dyDescent="0.45">
      <c r="A8989"/>
      <c r="B8989"/>
      <c r="C8989"/>
    </row>
    <row r="8990" spans="1:3" x14ac:dyDescent="0.45">
      <c r="A8990"/>
      <c r="B8990"/>
      <c r="C8990"/>
    </row>
    <row r="8991" spans="1:3" x14ac:dyDescent="0.45">
      <c r="A8991"/>
      <c r="B8991"/>
      <c r="C8991"/>
    </row>
    <row r="8992" spans="1:3" x14ac:dyDescent="0.45">
      <c r="A8992"/>
      <c r="B8992"/>
      <c r="C8992"/>
    </row>
    <row r="8993" spans="1:3" x14ac:dyDescent="0.45">
      <c r="A8993"/>
      <c r="B8993"/>
      <c r="C8993"/>
    </row>
    <row r="8994" spans="1:3" x14ac:dyDescent="0.45">
      <c r="A8994"/>
      <c r="B8994"/>
      <c r="C8994"/>
    </row>
    <row r="8995" spans="1:3" x14ac:dyDescent="0.45">
      <c r="A8995"/>
      <c r="B8995"/>
      <c r="C8995"/>
    </row>
    <row r="8996" spans="1:3" x14ac:dyDescent="0.45">
      <c r="A8996"/>
      <c r="B8996"/>
      <c r="C8996"/>
    </row>
    <row r="8997" spans="1:3" x14ac:dyDescent="0.45">
      <c r="A8997"/>
      <c r="B8997"/>
      <c r="C8997"/>
    </row>
    <row r="8998" spans="1:3" x14ac:dyDescent="0.45">
      <c r="A8998"/>
      <c r="B8998"/>
      <c r="C8998"/>
    </row>
    <row r="8999" spans="1:3" x14ac:dyDescent="0.45">
      <c r="A8999"/>
      <c r="B8999"/>
      <c r="C8999"/>
    </row>
    <row r="9000" spans="1:3" x14ac:dyDescent="0.45">
      <c r="A9000"/>
      <c r="B9000"/>
      <c r="C9000"/>
    </row>
    <row r="9001" spans="1:3" x14ac:dyDescent="0.45">
      <c r="A9001"/>
      <c r="B9001"/>
      <c r="C9001"/>
    </row>
    <row r="9002" spans="1:3" x14ac:dyDescent="0.45">
      <c r="A9002"/>
      <c r="B9002"/>
      <c r="C9002"/>
    </row>
    <row r="9003" spans="1:3" x14ac:dyDescent="0.45">
      <c r="A9003"/>
      <c r="B9003"/>
      <c r="C9003"/>
    </row>
    <row r="9004" spans="1:3" x14ac:dyDescent="0.45">
      <c r="A9004"/>
      <c r="B9004"/>
      <c r="C9004"/>
    </row>
    <row r="9005" spans="1:3" x14ac:dyDescent="0.45">
      <c r="A9005"/>
      <c r="B9005"/>
      <c r="C9005"/>
    </row>
    <row r="9006" spans="1:3" x14ac:dyDescent="0.45">
      <c r="A9006"/>
      <c r="B9006"/>
      <c r="C9006"/>
    </row>
    <row r="9007" spans="1:3" x14ac:dyDescent="0.45">
      <c r="A9007"/>
      <c r="B9007"/>
      <c r="C9007"/>
    </row>
    <row r="9008" spans="1:3" x14ac:dyDescent="0.45">
      <c r="A9008"/>
      <c r="B9008"/>
      <c r="C9008"/>
    </row>
    <row r="9009" spans="1:3" x14ac:dyDescent="0.45">
      <c r="A9009"/>
      <c r="B9009"/>
      <c r="C9009"/>
    </row>
    <row r="9010" spans="1:3" x14ac:dyDescent="0.45">
      <c r="A9010"/>
      <c r="B9010"/>
      <c r="C9010"/>
    </row>
    <row r="9011" spans="1:3" x14ac:dyDescent="0.45">
      <c r="A9011"/>
      <c r="B9011"/>
      <c r="C9011"/>
    </row>
    <row r="9012" spans="1:3" x14ac:dyDescent="0.45">
      <c r="A9012"/>
      <c r="B9012"/>
      <c r="C9012"/>
    </row>
    <row r="9013" spans="1:3" x14ac:dyDescent="0.45">
      <c r="A9013"/>
      <c r="B9013"/>
      <c r="C9013"/>
    </row>
    <row r="9014" spans="1:3" x14ac:dyDescent="0.45">
      <c r="A9014"/>
      <c r="B9014"/>
      <c r="C9014"/>
    </row>
    <row r="9015" spans="1:3" x14ac:dyDescent="0.45">
      <c r="A9015"/>
      <c r="B9015"/>
      <c r="C9015"/>
    </row>
    <row r="9016" spans="1:3" x14ac:dyDescent="0.45">
      <c r="A9016"/>
      <c r="B9016"/>
      <c r="C9016"/>
    </row>
    <row r="9017" spans="1:3" x14ac:dyDescent="0.45">
      <c r="A9017"/>
      <c r="B9017"/>
      <c r="C9017"/>
    </row>
    <row r="9018" spans="1:3" x14ac:dyDescent="0.45">
      <c r="A9018"/>
      <c r="B9018"/>
      <c r="C9018"/>
    </row>
    <row r="9019" spans="1:3" x14ac:dyDescent="0.45">
      <c r="A9019"/>
      <c r="B9019"/>
      <c r="C9019"/>
    </row>
    <row r="9020" spans="1:3" x14ac:dyDescent="0.45">
      <c r="A9020"/>
      <c r="B9020"/>
      <c r="C9020"/>
    </row>
    <row r="9021" spans="1:3" x14ac:dyDescent="0.45">
      <c r="A9021"/>
      <c r="B9021"/>
      <c r="C9021"/>
    </row>
    <row r="9022" spans="1:3" x14ac:dyDescent="0.45">
      <c r="A9022"/>
      <c r="B9022"/>
      <c r="C9022"/>
    </row>
    <row r="9023" spans="1:3" x14ac:dyDescent="0.45">
      <c r="A9023"/>
      <c r="B9023"/>
      <c r="C9023"/>
    </row>
    <row r="9024" spans="1:3" x14ac:dyDescent="0.45">
      <c r="A9024"/>
      <c r="B9024"/>
      <c r="C9024"/>
    </row>
    <row r="9025" spans="1:3" x14ac:dyDescent="0.45">
      <c r="A9025"/>
      <c r="B9025"/>
      <c r="C9025"/>
    </row>
    <row r="9026" spans="1:3" x14ac:dyDescent="0.45">
      <c r="A9026"/>
      <c r="B9026"/>
      <c r="C9026"/>
    </row>
    <row r="9027" spans="1:3" x14ac:dyDescent="0.45">
      <c r="A9027"/>
      <c r="B9027"/>
      <c r="C9027"/>
    </row>
    <row r="9028" spans="1:3" x14ac:dyDescent="0.45">
      <c r="A9028"/>
      <c r="B9028"/>
      <c r="C9028"/>
    </row>
    <row r="9029" spans="1:3" x14ac:dyDescent="0.45">
      <c r="A9029"/>
      <c r="B9029"/>
      <c r="C9029"/>
    </row>
    <row r="9030" spans="1:3" x14ac:dyDescent="0.45">
      <c r="A9030"/>
      <c r="B9030"/>
      <c r="C9030"/>
    </row>
    <row r="9031" spans="1:3" x14ac:dyDescent="0.45">
      <c r="A9031"/>
      <c r="B9031"/>
      <c r="C9031"/>
    </row>
    <row r="9032" spans="1:3" x14ac:dyDescent="0.45">
      <c r="A9032"/>
      <c r="B9032"/>
      <c r="C9032"/>
    </row>
    <row r="9033" spans="1:3" x14ac:dyDescent="0.45">
      <c r="A9033"/>
      <c r="B9033"/>
      <c r="C9033"/>
    </row>
    <row r="9034" spans="1:3" x14ac:dyDescent="0.45">
      <c r="A9034"/>
      <c r="B9034"/>
      <c r="C9034"/>
    </row>
    <row r="9035" spans="1:3" x14ac:dyDescent="0.45">
      <c r="A9035"/>
      <c r="B9035"/>
      <c r="C9035"/>
    </row>
    <row r="9036" spans="1:3" x14ac:dyDescent="0.45">
      <c r="A9036"/>
      <c r="B9036"/>
      <c r="C9036"/>
    </row>
    <row r="9037" spans="1:3" x14ac:dyDescent="0.45">
      <c r="A9037"/>
      <c r="B9037"/>
      <c r="C9037"/>
    </row>
    <row r="9038" spans="1:3" x14ac:dyDescent="0.45">
      <c r="A9038"/>
      <c r="B9038"/>
      <c r="C9038"/>
    </row>
    <row r="9039" spans="1:3" x14ac:dyDescent="0.45">
      <c r="A9039"/>
      <c r="B9039"/>
      <c r="C9039"/>
    </row>
    <row r="9040" spans="1:3" x14ac:dyDescent="0.45">
      <c r="A9040"/>
      <c r="B9040"/>
      <c r="C9040"/>
    </row>
    <row r="9041" spans="1:3" x14ac:dyDescent="0.45">
      <c r="A9041"/>
      <c r="B9041"/>
      <c r="C9041"/>
    </row>
    <row r="9042" spans="1:3" x14ac:dyDescent="0.45">
      <c r="A9042"/>
      <c r="B9042"/>
      <c r="C9042"/>
    </row>
    <row r="9043" spans="1:3" x14ac:dyDescent="0.45">
      <c r="A9043"/>
      <c r="B9043"/>
      <c r="C9043"/>
    </row>
    <row r="9044" spans="1:3" x14ac:dyDescent="0.45">
      <c r="A9044"/>
      <c r="B9044"/>
      <c r="C9044"/>
    </row>
    <row r="9045" spans="1:3" x14ac:dyDescent="0.45">
      <c r="A9045"/>
      <c r="B9045"/>
      <c r="C9045"/>
    </row>
    <row r="9046" spans="1:3" x14ac:dyDescent="0.45">
      <c r="A9046"/>
      <c r="B9046"/>
      <c r="C9046"/>
    </row>
    <row r="9047" spans="1:3" x14ac:dyDescent="0.45">
      <c r="A9047"/>
      <c r="B9047"/>
      <c r="C9047"/>
    </row>
    <row r="9048" spans="1:3" x14ac:dyDescent="0.45">
      <c r="A9048"/>
      <c r="B9048"/>
      <c r="C9048"/>
    </row>
    <row r="9049" spans="1:3" x14ac:dyDescent="0.45">
      <c r="A9049"/>
      <c r="B9049"/>
      <c r="C9049"/>
    </row>
    <row r="9050" spans="1:3" x14ac:dyDescent="0.45">
      <c r="A9050"/>
      <c r="B9050"/>
      <c r="C9050"/>
    </row>
    <row r="9051" spans="1:3" x14ac:dyDescent="0.45">
      <c r="A9051"/>
      <c r="B9051"/>
      <c r="C9051"/>
    </row>
    <row r="9052" spans="1:3" x14ac:dyDescent="0.45">
      <c r="A9052"/>
      <c r="B9052"/>
      <c r="C9052"/>
    </row>
    <row r="9053" spans="1:3" x14ac:dyDescent="0.45">
      <c r="A9053"/>
      <c r="B9053"/>
      <c r="C9053"/>
    </row>
    <row r="9054" spans="1:3" x14ac:dyDescent="0.45">
      <c r="A9054"/>
      <c r="B9054"/>
      <c r="C9054"/>
    </row>
    <row r="9055" spans="1:3" x14ac:dyDescent="0.45">
      <c r="A9055"/>
      <c r="B9055"/>
      <c r="C9055"/>
    </row>
    <row r="9056" spans="1:3" x14ac:dyDescent="0.45">
      <c r="A9056"/>
      <c r="B9056"/>
      <c r="C9056"/>
    </row>
    <row r="9057" spans="1:3" x14ac:dyDescent="0.45">
      <c r="A9057"/>
      <c r="B9057"/>
      <c r="C9057"/>
    </row>
    <row r="9058" spans="1:3" x14ac:dyDescent="0.45">
      <c r="A9058"/>
      <c r="B9058"/>
      <c r="C9058"/>
    </row>
    <row r="9059" spans="1:3" x14ac:dyDescent="0.45">
      <c r="A9059"/>
      <c r="B9059"/>
      <c r="C9059"/>
    </row>
    <row r="9060" spans="1:3" x14ac:dyDescent="0.45">
      <c r="A9060"/>
      <c r="B9060"/>
      <c r="C9060"/>
    </row>
    <row r="9061" spans="1:3" x14ac:dyDescent="0.45">
      <c r="A9061"/>
      <c r="B9061"/>
      <c r="C9061"/>
    </row>
    <row r="9062" spans="1:3" x14ac:dyDescent="0.45">
      <c r="A9062"/>
      <c r="B9062"/>
      <c r="C9062"/>
    </row>
    <row r="9063" spans="1:3" x14ac:dyDescent="0.45">
      <c r="A9063"/>
      <c r="B9063"/>
      <c r="C9063"/>
    </row>
    <row r="9064" spans="1:3" x14ac:dyDescent="0.45">
      <c r="A9064"/>
      <c r="B9064"/>
      <c r="C9064"/>
    </row>
    <row r="9065" spans="1:3" x14ac:dyDescent="0.45">
      <c r="A9065"/>
      <c r="B9065"/>
      <c r="C9065"/>
    </row>
    <row r="9066" spans="1:3" x14ac:dyDescent="0.45">
      <c r="A9066"/>
      <c r="B9066"/>
      <c r="C9066"/>
    </row>
    <row r="9067" spans="1:3" x14ac:dyDescent="0.45">
      <c r="A9067"/>
      <c r="B9067"/>
      <c r="C9067"/>
    </row>
    <row r="9068" spans="1:3" x14ac:dyDescent="0.45">
      <c r="A9068"/>
      <c r="B9068"/>
      <c r="C9068"/>
    </row>
    <row r="9069" spans="1:3" x14ac:dyDescent="0.45">
      <c r="A9069"/>
      <c r="B9069"/>
      <c r="C9069"/>
    </row>
    <row r="9070" spans="1:3" x14ac:dyDescent="0.45">
      <c r="A9070"/>
      <c r="B9070"/>
      <c r="C9070"/>
    </row>
    <row r="9071" spans="1:3" x14ac:dyDescent="0.45">
      <c r="A9071"/>
      <c r="B9071"/>
      <c r="C9071"/>
    </row>
    <row r="9072" spans="1:3" x14ac:dyDescent="0.45">
      <c r="A9072"/>
      <c r="B9072"/>
      <c r="C9072"/>
    </row>
    <row r="9073" spans="1:3" x14ac:dyDescent="0.45">
      <c r="A9073"/>
      <c r="B9073"/>
      <c r="C9073"/>
    </row>
    <row r="9074" spans="1:3" x14ac:dyDescent="0.45">
      <c r="A9074"/>
      <c r="B9074"/>
      <c r="C9074"/>
    </row>
    <row r="9075" spans="1:3" x14ac:dyDescent="0.45">
      <c r="A9075"/>
      <c r="B9075"/>
      <c r="C9075"/>
    </row>
    <row r="9076" spans="1:3" x14ac:dyDescent="0.45">
      <c r="A9076"/>
      <c r="B9076"/>
      <c r="C9076"/>
    </row>
    <row r="9077" spans="1:3" x14ac:dyDescent="0.45">
      <c r="A9077"/>
      <c r="B9077"/>
      <c r="C9077"/>
    </row>
    <row r="9078" spans="1:3" x14ac:dyDescent="0.45">
      <c r="A9078"/>
      <c r="B9078"/>
      <c r="C9078"/>
    </row>
    <row r="9079" spans="1:3" x14ac:dyDescent="0.45">
      <c r="A9079"/>
      <c r="B9079"/>
      <c r="C9079"/>
    </row>
    <row r="9080" spans="1:3" x14ac:dyDescent="0.45">
      <c r="A9080"/>
      <c r="B9080"/>
      <c r="C9080"/>
    </row>
    <row r="9081" spans="1:3" x14ac:dyDescent="0.45">
      <c r="A9081"/>
      <c r="B9081"/>
      <c r="C9081"/>
    </row>
    <row r="9082" spans="1:3" x14ac:dyDescent="0.45">
      <c r="A9082"/>
      <c r="B9082"/>
      <c r="C9082"/>
    </row>
    <row r="9083" spans="1:3" x14ac:dyDescent="0.45">
      <c r="A9083"/>
      <c r="B9083"/>
      <c r="C9083"/>
    </row>
    <row r="9084" spans="1:3" x14ac:dyDescent="0.45">
      <c r="A9084"/>
      <c r="B9084"/>
      <c r="C9084"/>
    </row>
    <row r="9085" spans="1:3" x14ac:dyDescent="0.45">
      <c r="A9085"/>
      <c r="B9085"/>
      <c r="C9085"/>
    </row>
    <row r="9086" spans="1:3" x14ac:dyDescent="0.45">
      <c r="A9086"/>
      <c r="B9086"/>
      <c r="C9086"/>
    </row>
    <row r="9087" spans="1:3" x14ac:dyDescent="0.45">
      <c r="A9087"/>
      <c r="B9087"/>
      <c r="C9087"/>
    </row>
    <row r="9088" spans="1:3" x14ac:dyDescent="0.45">
      <c r="A9088"/>
      <c r="B9088"/>
      <c r="C9088"/>
    </row>
    <row r="9089" spans="1:3" x14ac:dyDescent="0.45">
      <c r="A9089"/>
      <c r="B9089"/>
      <c r="C9089"/>
    </row>
    <row r="9090" spans="1:3" x14ac:dyDescent="0.45">
      <c r="A9090"/>
      <c r="B9090"/>
      <c r="C9090"/>
    </row>
    <row r="9091" spans="1:3" x14ac:dyDescent="0.45">
      <c r="A9091"/>
      <c r="B9091"/>
      <c r="C9091"/>
    </row>
    <row r="9092" spans="1:3" x14ac:dyDescent="0.45">
      <c r="A9092"/>
      <c r="B9092"/>
      <c r="C9092"/>
    </row>
    <row r="9093" spans="1:3" x14ac:dyDescent="0.45">
      <c r="A9093"/>
      <c r="B9093"/>
      <c r="C9093"/>
    </row>
    <row r="9094" spans="1:3" x14ac:dyDescent="0.45">
      <c r="A9094"/>
      <c r="B9094"/>
      <c r="C9094"/>
    </row>
    <row r="9095" spans="1:3" x14ac:dyDescent="0.45">
      <c r="A9095"/>
      <c r="B9095"/>
      <c r="C9095"/>
    </row>
    <row r="9096" spans="1:3" x14ac:dyDescent="0.45">
      <c r="A9096"/>
      <c r="B9096"/>
      <c r="C9096"/>
    </row>
    <row r="9097" spans="1:3" x14ac:dyDescent="0.45">
      <c r="A9097"/>
      <c r="B9097"/>
      <c r="C9097"/>
    </row>
    <row r="9098" spans="1:3" x14ac:dyDescent="0.45">
      <c r="A9098"/>
      <c r="B9098"/>
      <c r="C9098"/>
    </row>
    <row r="9099" spans="1:3" x14ac:dyDescent="0.45">
      <c r="A9099"/>
      <c r="B9099"/>
      <c r="C9099"/>
    </row>
    <row r="9100" spans="1:3" x14ac:dyDescent="0.45">
      <c r="A9100"/>
      <c r="B9100"/>
      <c r="C9100"/>
    </row>
    <row r="9101" spans="1:3" x14ac:dyDescent="0.45">
      <c r="A9101"/>
      <c r="B9101"/>
      <c r="C9101"/>
    </row>
    <row r="9102" spans="1:3" x14ac:dyDescent="0.45">
      <c r="A9102"/>
      <c r="B9102"/>
      <c r="C9102"/>
    </row>
    <row r="9103" spans="1:3" x14ac:dyDescent="0.45">
      <c r="A9103"/>
      <c r="B9103"/>
      <c r="C9103"/>
    </row>
    <row r="9104" spans="1:3" x14ac:dyDescent="0.45">
      <c r="A9104"/>
      <c r="B9104"/>
      <c r="C9104"/>
    </row>
    <row r="9105" spans="1:3" x14ac:dyDescent="0.45">
      <c r="A9105"/>
      <c r="B9105"/>
      <c r="C9105"/>
    </row>
    <row r="9106" spans="1:3" x14ac:dyDescent="0.45">
      <c r="A9106"/>
      <c r="B9106"/>
      <c r="C9106"/>
    </row>
    <row r="9107" spans="1:3" x14ac:dyDescent="0.45">
      <c r="A9107"/>
      <c r="B9107"/>
      <c r="C9107"/>
    </row>
    <row r="9108" spans="1:3" x14ac:dyDescent="0.45">
      <c r="A9108"/>
      <c r="B9108"/>
      <c r="C9108"/>
    </row>
    <row r="9109" spans="1:3" x14ac:dyDescent="0.45">
      <c r="A9109"/>
      <c r="B9109"/>
      <c r="C9109"/>
    </row>
    <row r="9110" spans="1:3" x14ac:dyDescent="0.45">
      <c r="A9110"/>
      <c r="B9110"/>
      <c r="C9110"/>
    </row>
    <row r="9111" spans="1:3" x14ac:dyDescent="0.45">
      <c r="A9111"/>
      <c r="B9111"/>
      <c r="C9111"/>
    </row>
    <row r="9112" spans="1:3" x14ac:dyDescent="0.45">
      <c r="A9112"/>
      <c r="B9112"/>
      <c r="C9112"/>
    </row>
    <row r="9113" spans="1:3" x14ac:dyDescent="0.45">
      <c r="A9113"/>
      <c r="B9113"/>
      <c r="C9113"/>
    </row>
    <row r="9114" spans="1:3" x14ac:dyDescent="0.45">
      <c r="A9114"/>
      <c r="B9114"/>
      <c r="C9114"/>
    </row>
    <row r="9115" spans="1:3" x14ac:dyDescent="0.45">
      <c r="A9115"/>
      <c r="B9115"/>
      <c r="C9115"/>
    </row>
    <row r="9116" spans="1:3" x14ac:dyDescent="0.45">
      <c r="A9116"/>
      <c r="B9116"/>
      <c r="C9116"/>
    </row>
    <row r="9117" spans="1:3" x14ac:dyDescent="0.45">
      <c r="A9117"/>
      <c r="B9117"/>
      <c r="C9117"/>
    </row>
    <row r="9118" spans="1:3" x14ac:dyDescent="0.45">
      <c r="A9118"/>
      <c r="B9118"/>
      <c r="C9118"/>
    </row>
    <row r="9119" spans="1:3" x14ac:dyDescent="0.45">
      <c r="A9119"/>
      <c r="B9119"/>
      <c r="C9119"/>
    </row>
    <row r="9120" spans="1:3" x14ac:dyDescent="0.45">
      <c r="A9120"/>
      <c r="B9120"/>
      <c r="C9120"/>
    </row>
    <row r="9121" spans="1:3" x14ac:dyDescent="0.45">
      <c r="A9121"/>
      <c r="B9121"/>
      <c r="C9121"/>
    </row>
    <row r="9122" spans="1:3" x14ac:dyDescent="0.45">
      <c r="A9122"/>
      <c r="B9122"/>
      <c r="C9122"/>
    </row>
    <row r="9123" spans="1:3" x14ac:dyDescent="0.45">
      <c r="A9123"/>
      <c r="B9123"/>
      <c r="C9123"/>
    </row>
    <row r="9124" spans="1:3" x14ac:dyDescent="0.45">
      <c r="A9124"/>
      <c r="B9124"/>
      <c r="C9124"/>
    </row>
    <row r="9125" spans="1:3" x14ac:dyDescent="0.45">
      <c r="A9125"/>
      <c r="B9125"/>
      <c r="C9125"/>
    </row>
    <row r="9126" spans="1:3" x14ac:dyDescent="0.45">
      <c r="A9126"/>
      <c r="B9126"/>
      <c r="C9126"/>
    </row>
    <row r="9127" spans="1:3" x14ac:dyDescent="0.45">
      <c r="A9127"/>
      <c r="B9127"/>
      <c r="C9127"/>
    </row>
    <row r="9128" spans="1:3" x14ac:dyDescent="0.45">
      <c r="A9128"/>
      <c r="B9128"/>
      <c r="C9128"/>
    </row>
    <row r="9129" spans="1:3" x14ac:dyDescent="0.45">
      <c r="A9129"/>
      <c r="B9129"/>
      <c r="C9129"/>
    </row>
    <row r="9130" spans="1:3" x14ac:dyDescent="0.45">
      <c r="A9130"/>
      <c r="B9130"/>
      <c r="C9130"/>
    </row>
    <row r="9131" spans="1:3" x14ac:dyDescent="0.45">
      <c r="A9131"/>
      <c r="B9131"/>
      <c r="C9131"/>
    </row>
    <row r="9132" spans="1:3" x14ac:dyDescent="0.45">
      <c r="A9132"/>
      <c r="B9132"/>
      <c r="C9132"/>
    </row>
    <row r="9133" spans="1:3" x14ac:dyDescent="0.45">
      <c r="A9133"/>
      <c r="B9133"/>
      <c r="C9133"/>
    </row>
    <row r="9134" spans="1:3" x14ac:dyDescent="0.45">
      <c r="A9134"/>
      <c r="B9134"/>
      <c r="C9134"/>
    </row>
    <row r="9135" spans="1:3" x14ac:dyDescent="0.45">
      <c r="A9135"/>
      <c r="B9135"/>
      <c r="C9135"/>
    </row>
    <row r="9136" spans="1:3" x14ac:dyDescent="0.45">
      <c r="A9136"/>
      <c r="B9136"/>
      <c r="C9136"/>
    </row>
    <row r="9137" spans="1:3" x14ac:dyDescent="0.45">
      <c r="A9137"/>
      <c r="B9137"/>
      <c r="C9137"/>
    </row>
    <row r="9138" spans="1:3" x14ac:dyDescent="0.45">
      <c r="A9138"/>
      <c r="B9138"/>
      <c r="C9138"/>
    </row>
    <row r="9139" spans="1:3" x14ac:dyDescent="0.45">
      <c r="A9139"/>
      <c r="B9139"/>
      <c r="C9139"/>
    </row>
    <row r="9140" spans="1:3" x14ac:dyDescent="0.45">
      <c r="A9140"/>
      <c r="B9140"/>
      <c r="C9140"/>
    </row>
    <row r="9141" spans="1:3" x14ac:dyDescent="0.45">
      <c r="A9141"/>
      <c r="B9141"/>
      <c r="C9141"/>
    </row>
    <row r="9142" spans="1:3" x14ac:dyDescent="0.45">
      <c r="A9142"/>
      <c r="B9142"/>
      <c r="C9142"/>
    </row>
    <row r="9143" spans="1:3" x14ac:dyDescent="0.45">
      <c r="A9143"/>
      <c r="B9143"/>
      <c r="C9143"/>
    </row>
    <row r="9144" spans="1:3" x14ac:dyDescent="0.45">
      <c r="A9144"/>
      <c r="B9144"/>
      <c r="C9144"/>
    </row>
    <row r="9145" spans="1:3" x14ac:dyDescent="0.45">
      <c r="A9145"/>
      <c r="B9145"/>
      <c r="C9145"/>
    </row>
    <row r="9146" spans="1:3" x14ac:dyDescent="0.45">
      <c r="A9146"/>
      <c r="B9146"/>
      <c r="C9146"/>
    </row>
    <row r="9147" spans="1:3" x14ac:dyDescent="0.45">
      <c r="A9147"/>
      <c r="B9147"/>
      <c r="C9147"/>
    </row>
    <row r="9148" spans="1:3" x14ac:dyDescent="0.45">
      <c r="A9148"/>
      <c r="B9148"/>
      <c r="C9148"/>
    </row>
    <row r="9149" spans="1:3" x14ac:dyDescent="0.45">
      <c r="A9149"/>
      <c r="B9149"/>
      <c r="C9149"/>
    </row>
    <row r="9150" spans="1:3" x14ac:dyDescent="0.45">
      <c r="A9150"/>
      <c r="B9150"/>
      <c r="C9150"/>
    </row>
    <row r="9151" spans="1:3" x14ac:dyDescent="0.45">
      <c r="A9151"/>
      <c r="B9151"/>
      <c r="C9151"/>
    </row>
    <row r="9152" spans="1:3" x14ac:dyDescent="0.45">
      <c r="A9152"/>
      <c r="B9152"/>
      <c r="C9152"/>
    </row>
    <row r="9153" spans="1:3" x14ac:dyDescent="0.45">
      <c r="A9153"/>
      <c r="B9153"/>
      <c r="C9153"/>
    </row>
    <row r="9154" spans="1:3" x14ac:dyDescent="0.45">
      <c r="A9154"/>
      <c r="B9154"/>
      <c r="C9154"/>
    </row>
    <row r="9155" spans="1:3" x14ac:dyDescent="0.45">
      <c r="A9155"/>
      <c r="B9155"/>
      <c r="C9155"/>
    </row>
    <row r="9156" spans="1:3" x14ac:dyDescent="0.45">
      <c r="A9156"/>
      <c r="B9156"/>
      <c r="C9156"/>
    </row>
    <row r="9157" spans="1:3" x14ac:dyDescent="0.45">
      <c r="A9157"/>
      <c r="B9157"/>
      <c r="C9157"/>
    </row>
    <row r="9158" spans="1:3" x14ac:dyDescent="0.45">
      <c r="A9158"/>
      <c r="B9158"/>
      <c r="C9158"/>
    </row>
    <row r="9159" spans="1:3" x14ac:dyDescent="0.45">
      <c r="A9159"/>
      <c r="B9159"/>
      <c r="C9159"/>
    </row>
    <row r="9160" spans="1:3" x14ac:dyDescent="0.45">
      <c r="A9160"/>
      <c r="B9160"/>
      <c r="C9160"/>
    </row>
    <row r="9161" spans="1:3" x14ac:dyDescent="0.45">
      <c r="A9161"/>
      <c r="B9161"/>
      <c r="C9161"/>
    </row>
    <row r="9162" spans="1:3" x14ac:dyDescent="0.45">
      <c r="A9162"/>
      <c r="B9162"/>
      <c r="C9162"/>
    </row>
    <row r="9163" spans="1:3" x14ac:dyDescent="0.45">
      <c r="A9163"/>
      <c r="B9163"/>
      <c r="C9163"/>
    </row>
    <row r="9164" spans="1:3" x14ac:dyDescent="0.45">
      <c r="A9164"/>
      <c r="B9164"/>
      <c r="C9164"/>
    </row>
    <row r="9165" spans="1:3" x14ac:dyDescent="0.45">
      <c r="A9165"/>
      <c r="B9165"/>
      <c r="C9165"/>
    </row>
    <row r="9166" spans="1:3" x14ac:dyDescent="0.45">
      <c r="A9166"/>
      <c r="B9166"/>
      <c r="C9166"/>
    </row>
    <row r="9167" spans="1:3" x14ac:dyDescent="0.45">
      <c r="A9167"/>
      <c r="B9167"/>
      <c r="C9167"/>
    </row>
    <row r="9168" spans="1:3" x14ac:dyDescent="0.45">
      <c r="A9168"/>
      <c r="B9168"/>
      <c r="C9168"/>
    </row>
    <row r="9169" spans="1:3" x14ac:dyDescent="0.45">
      <c r="A9169"/>
      <c r="B9169"/>
      <c r="C9169"/>
    </row>
    <row r="9170" spans="1:3" x14ac:dyDescent="0.45">
      <c r="A9170"/>
      <c r="B9170"/>
      <c r="C9170"/>
    </row>
    <row r="9171" spans="1:3" x14ac:dyDescent="0.45">
      <c r="A9171"/>
      <c r="B9171"/>
      <c r="C9171"/>
    </row>
    <row r="9172" spans="1:3" x14ac:dyDescent="0.45">
      <c r="A9172"/>
      <c r="B9172"/>
      <c r="C9172"/>
    </row>
    <row r="9173" spans="1:3" x14ac:dyDescent="0.45">
      <c r="A9173"/>
      <c r="B9173"/>
      <c r="C9173"/>
    </row>
    <row r="9174" spans="1:3" x14ac:dyDescent="0.45">
      <c r="A9174"/>
      <c r="B9174"/>
      <c r="C9174"/>
    </row>
    <row r="9175" spans="1:3" x14ac:dyDescent="0.45">
      <c r="A9175"/>
      <c r="B9175"/>
      <c r="C9175"/>
    </row>
    <row r="9176" spans="1:3" x14ac:dyDescent="0.45">
      <c r="A9176"/>
      <c r="B9176"/>
      <c r="C9176"/>
    </row>
    <row r="9177" spans="1:3" x14ac:dyDescent="0.45">
      <c r="A9177"/>
      <c r="B9177"/>
      <c r="C9177"/>
    </row>
    <row r="9178" spans="1:3" x14ac:dyDescent="0.45">
      <c r="A9178"/>
      <c r="B9178"/>
      <c r="C9178"/>
    </row>
    <row r="9179" spans="1:3" x14ac:dyDescent="0.45">
      <c r="A9179"/>
      <c r="B9179"/>
      <c r="C9179"/>
    </row>
    <row r="9180" spans="1:3" x14ac:dyDescent="0.45">
      <c r="A9180"/>
      <c r="B9180"/>
      <c r="C9180"/>
    </row>
    <row r="9181" spans="1:3" x14ac:dyDescent="0.45">
      <c r="A9181"/>
      <c r="B9181"/>
      <c r="C9181"/>
    </row>
    <row r="9182" spans="1:3" x14ac:dyDescent="0.45">
      <c r="A9182"/>
      <c r="B9182"/>
      <c r="C9182"/>
    </row>
    <row r="9183" spans="1:3" x14ac:dyDescent="0.45">
      <c r="A9183"/>
      <c r="B9183"/>
      <c r="C9183"/>
    </row>
    <row r="9184" spans="1:3" x14ac:dyDescent="0.45">
      <c r="A9184"/>
      <c r="B9184"/>
      <c r="C9184"/>
    </row>
    <row r="9185" spans="1:3" x14ac:dyDescent="0.45">
      <c r="A9185"/>
      <c r="B9185"/>
      <c r="C9185"/>
    </row>
    <row r="9186" spans="1:3" x14ac:dyDescent="0.45">
      <c r="A9186"/>
      <c r="B9186"/>
      <c r="C9186"/>
    </row>
    <row r="9187" spans="1:3" x14ac:dyDescent="0.45">
      <c r="A9187"/>
      <c r="B9187"/>
      <c r="C9187"/>
    </row>
    <row r="9188" spans="1:3" x14ac:dyDescent="0.45">
      <c r="A9188"/>
      <c r="B9188"/>
      <c r="C9188"/>
    </row>
    <row r="9189" spans="1:3" x14ac:dyDescent="0.45">
      <c r="A9189"/>
      <c r="B9189"/>
      <c r="C9189"/>
    </row>
    <row r="9190" spans="1:3" x14ac:dyDescent="0.45">
      <c r="A9190"/>
      <c r="B9190"/>
      <c r="C9190"/>
    </row>
    <row r="9191" spans="1:3" x14ac:dyDescent="0.45">
      <c r="A9191"/>
      <c r="B9191"/>
      <c r="C9191"/>
    </row>
    <row r="9192" spans="1:3" x14ac:dyDescent="0.45">
      <c r="A9192"/>
      <c r="B9192"/>
      <c r="C9192"/>
    </row>
    <row r="9193" spans="1:3" x14ac:dyDescent="0.45">
      <c r="A9193"/>
      <c r="B9193"/>
      <c r="C9193"/>
    </row>
    <row r="9194" spans="1:3" x14ac:dyDescent="0.45">
      <c r="A9194"/>
      <c r="B9194"/>
      <c r="C9194"/>
    </row>
    <row r="9195" spans="1:3" x14ac:dyDescent="0.45">
      <c r="A9195"/>
      <c r="B9195"/>
      <c r="C9195"/>
    </row>
    <row r="9196" spans="1:3" x14ac:dyDescent="0.45">
      <c r="A9196"/>
      <c r="B9196"/>
      <c r="C9196"/>
    </row>
    <row r="9197" spans="1:3" x14ac:dyDescent="0.45">
      <c r="A9197"/>
      <c r="B9197"/>
      <c r="C9197"/>
    </row>
    <row r="9198" spans="1:3" x14ac:dyDescent="0.45">
      <c r="A9198"/>
      <c r="B9198"/>
      <c r="C9198"/>
    </row>
    <row r="9199" spans="1:3" x14ac:dyDescent="0.45">
      <c r="A9199"/>
      <c r="B9199"/>
      <c r="C9199"/>
    </row>
    <row r="9200" spans="1:3" x14ac:dyDescent="0.45">
      <c r="A9200"/>
      <c r="B9200"/>
      <c r="C9200"/>
    </row>
    <row r="9201" spans="1:3" x14ac:dyDescent="0.45">
      <c r="A9201"/>
      <c r="B9201"/>
      <c r="C9201"/>
    </row>
    <row r="9202" spans="1:3" x14ac:dyDescent="0.45">
      <c r="A9202"/>
      <c r="B9202"/>
      <c r="C9202"/>
    </row>
    <row r="9203" spans="1:3" x14ac:dyDescent="0.45">
      <c r="A9203"/>
      <c r="B9203"/>
      <c r="C9203"/>
    </row>
    <row r="9204" spans="1:3" x14ac:dyDescent="0.45">
      <c r="A9204"/>
      <c r="B9204"/>
      <c r="C9204"/>
    </row>
    <row r="9205" spans="1:3" x14ac:dyDescent="0.45">
      <c r="A9205"/>
      <c r="B9205"/>
      <c r="C9205"/>
    </row>
    <row r="9206" spans="1:3" x14ac:dyDescent="0.45">
      <c r="A9206"/>
      <c r="B9206"/>
      <c r="C9206"/>
    </row>
    <row r="9207" spans="1:3" x14ac:dyDescent="0.45">
      <c r="A9207"/>
      <c r="B9207"/>
      <c r="C9207"/>
    </row>
    <row r="9208" spans="1:3" x14ac:dyDescent="0.45">
      <c r="A9208"/>
      <c r="B9208"/>
      <c r="C9208"/>
    </row>
    <row r="9209" spans="1:3" x14ac:dyDescent="0.45">
      <c r="A9209"/>
      <c r="B9209"/>
      <c r="C9209"/>
    </row>
    <row r="9210" spans="1:3" x14ac:dyDescent="0.45">
      <c r="A9210"/>
      <c r="B9210"/>
      <c r="C9210"/>
    </row>
    <row r="9211" spans="1:3" x14ac:dyDescent="0.45">
      <c r="A9211"/>
      <c r="B9211"/>
      <c r="C9211"/>
    </row>
    <row r="9212" spans="1:3" x14ac:dyDescent="0.45">
      <c r="A9212"/>
      <c r="B9212"/>
      <c r="C9212"/>
    </row>
    <row r="9213" spans="1:3" x14ac:dyDescent="0.45">
      <c r="A9213"/>
      <c r="B9213"/>
      <c r="C9213"/>
    </row>
    <row r="9214" spans="1:3" x14ac:dyDescent="0.45">
      <c r="A9214"/>
      <c r="B9214"/>
      <c r="C9214"/>
    </row>
    <row r="9215" spans="1:3" x14ac:dyDescent="0.45">
      <c r="A9215"/>
      <c r="B9215"/>
      <c r="C9215"/>
    </row>
    <row r="9216" spans="1:3" x14ac:dyDescent="0.45">
      <c r="A9216"/>
      <c r="B9216"/>
      <c r="C9216"/>
    </row>
    <row r="9217" spans="1:3" x14ac:dyDescent="0.45">
      <c r="A9217"/>
      <c r="B9217"/>
      <c r="C9217"/>
    </row>
    <row r="9218" spans="1:3" x14ac:dyDescent="0.45">
      <c r="A9218"/>
      <c r="B9218"/>
      <c r="C9218"/>
    </row>
    <row r="9219" spans="1:3" x14ac:dyDescent="0.45">
      <c r="A9219"/>
      <c r="B9219"/>
      <c r="C9219"/>
    </row>
    <row r="9220" spans="1:3" x14ac:dyDescent="0.45">
      <c r="A9220"/>
      <c r="B9220"/>
      <c r="C9220"/>
    </row>
    <row r="9221" spans="1:3" x14ac:dyDescent="0.45">
      <c r="A9221"/>
      <c r="B9221"/>
      <c r="C9221"/>
    </row>
    <row r="9222" spans="1:3" x14ac:dyDescent="0.45">
      <c r="A9222"/>
      <c r="B9222"/>
      <c r="C9222"/>
    </row>
    <row r="9223" spans="1:3" x14ac:dyDescent="0.45">
      <c r="A9223"/>
      <c r="B9223"/>
      <c r="C9223"/>
    </row>
    <row r="9224" spans="1:3" x14ac:dyDescent="0.45">
      <c r="A9224"/>
      <c r="B9224"/>
      <c r="C9224"/>
    </row>
    <row r="9225" spans="1:3" x14ac:dyDescent="0.45">
      <c r="A9225"/>
      <c r="B9225"/>
      <c r="C9225"/>
    </row>
    <row r="9226" spans="1:3" x14ac:dyDescent="0.45">
      <c r="A9226"/>
      <c r="B9226"/>
      <c r="C9226"/>
    </row>
    <row r="9227" spans="1:3" x14ac:dyDescent="0.45">
      <c r="A9227"/>
      <c r="B9227"/>
      <c r="C9227"/>
    </row>
    <row r="9228" spans="1:3" x14ac:dyDescent="0.45">
      <c r="A9228"/>
      <c r="B9228"/>
      <c r="C9228"/>
    </row>
    <row r="9229" spans="1:3" x14ac:dyDescent="0.45">
      <c r="A9229"/>
      <c r="B9229"/>
      <c r="C9229"/>
    </row>
    <row r="9230" spans="1:3" x14ac:dyDescent="0.45">
      <c r="A9230"/>
      <c r="B9230"/>
      <c r="C9230"/>
    </row>
    <row r="9231" spans="1:3" x14ac:dyDescent="0.45">
      <c r="A9231"/>
      <c r="B9231"/>
      <c r="C9231"/>
    </row>
    <row r="9232" spans="1:3" x14ac:dyDescent="0.45">
      <c r="A9232"/>
      <c r="B9232"/>
      <c r="C9232"/>
    </row>
    <row r="9233" spans="1:3" x14ac:dyDescent="0.45">
      <c r="A9233"/>
      <c r="B9233"/>
      <c r="C9233"/>
    </row>
    <row r="9234" spans="1:3" x14ac:dyDescent="0.45">
      <c r="A9234"/>
      <c r="B9234"/>
      <c r="C9234"/>
    </row>
    <row r="9235" spans="1:3" x14ac:dyDescent="0.45">
      <c r="A9235"/>
      <c r="B9235"/>
      <c r="C9235"/>
    </row>
    <row r="9236" spans="1:3" x14ac:dyDescent="0.45">
      <c r="A9236"/>
      <c r="B9236"/>
      <c r="C9236"/>
    </row>
    <row r="9237" spans="1:3" x14ac:dyDescent="0.45">
      <c r="A9237"/>
      <c r="B9237"/>
      <c r="C9237"/>
    </row>
    <row r="9238" spans="1:3" x14ac:dyDescent="0.45">
      <c r="A9238"/>
      <c r="B9238"/>
      <c r="C9238"/>
    </row>
    <row r="9239" spans="1:3" x14ac:dyDescent="0.45">
      <c r="A9239"/>
      <c r="B9239"/>
      <c r="C9239"/>
    </row>
    <row r="9240" spans="1:3" x14ac:dyDescent="0.45">
      <c r="A9240"/>
      <c r="B9240"/>
      <c r="C9240"/>
    </row>
    <row r="9241" spans="1:3" x14ac:dyDescent="0.45">
      <c r="A9241"/>
      <c r="B9241"/>
      <c r="C9241"/>
    </row>
    <row r="9242" spans="1:3" x14ac:dyDescent="0.45">
      <c r="A9242"/>
      <c r="B9242"/>
      <c r="C9242"/>
    </row>
    <row r="9243" spans="1:3" x14ac:dyDescent="0.45">
      <c r="A9243"/>
      <c r="B9243"/>
      <c r="C9243"/>
    </row>
    <row r="9244" spans="1:3" x14ac:dyDescent="0.45">
      <c r="A9244"/>
      <c r="B9244"/>
      <c r="C9244"/>
    </row>
    <row r="9245" spans="1:3" x14ac:dyDescent="0.45">
      <c r="A9245"/>
      <c r="B9245"/>
      <c r="C9245"/>
    </row>
    <row r="9246" spans="1:3" x14ac:dyDescent="0.45">
      <c r="A9246"/>
      <c r="B9246"/>
      <c r="C9246"/>
    </row>
    <row r="9247" spans="1:3" x14ac:dyDescent="0.45">
      <c r="A9247"/>
      <c r="B9247"/>
      <c r="C9247"/>
    </row>
    <row r="9248" spans="1:3" x14ac:dyDescent="0.45">
      <c r="A9248"/>
      <c r="B9248"/>
      <c r="C9248"/>
    </row>
    <row r="9249" spans="1:3" x14ac:dyDescent="0.45">
      <c r="A9249"/>
      <c r="B9249"/>
      <c r="C9249"/>
    </row>
    <row r="9250" spans="1:3" x14ac:dyDescent="0.45">
      <c r="A9250"/>
      <c r="B9250"/>
      <c r="C9250"/>
    </row>
    <row r="9251" spans="1:3" x14ac:dyDescent="0.45">
      <c r="A9251"/>
      <c r="B9251"/>
      <c r="C9251"/>
    </row>
    <row r="9252" spans="1:3" x14ac:dyDescent="0.45">
      <c r="A9252"/>
      <c r="B9252"/>
      <c r="C9252"/>
    </row>
    <row r="9253" spans="1:3" x14ac:dyDescent="0.45">
      <c r="A9253"/>
      <c r="B9253"/>
      <c r="C9253"/>
    </row>
    <row r="9254" spans="1:3" x14ac:dyDescent="0.45">
      <c r="A9254"/>
      <c r="B9254"/>
      <c r="C9254"/>
    </row>
    <row r="9255" spans="1:3" x14ac:dyDescent="0.45">
      <c r="A9255"/>
      <c r="B9255"/>
      <c r="C9255"/>
    </row>
    <row r="9256" spans="1:3" x14ac:dyDescent="0.45">
      <c r="A9256"/>
      <c r="B9256"/>
      <c r="C9256"/>
    </row>
    <row r="9257" spans="1:3" x14ac:dyDescent="0.45">
      <c r="A9257"/>
      <c r="B9257"/>
      <c r="C9257"/>
    </row>
    <row r="9258" spans="1:3" x14ac:dyDescent="0.45">
      <c r="A9258"/>
      <c r="B9258"/>
      <c r="C9258"/>
    </row>
    <row r="9259" spans="1:3" x14ac:dyDescent="0.45">
      <c r="A9259"/>
      <c r="B9259"/>
      <c r="C9259"/>
    </row>
    <row r="9260" spans="1:3" x14ac:dyDescent="0.45">
      <c r="A9260"/>
      <c r="B9260"/>
      <c r="C9260"/>
    </row>
    <row r="9261" spans="1:3" x14ac:dyDescent="0.45">
      <c r="A9261"/>
      <c r="B9261"/>
      <c r="C9261"/>
    </row>
    <row r="9262" spans="1:3" x14ac:dyDescent="0.45">
      <c r="A9262"/>
      <c r="B9262"/>
      <c r="C9262"/>
    </row>
    <row r="9263" spans="1:3" x14ac:dyDescent="0.45">
      <c r="A9263"/>
      <c r="B9263"/>
      <c r="C9263"/>
    </row>
    <row r="9264" spans="1:3" x14ac:dyDescent="0.45">
      <c r="A9264"/>
      <c r="B9264"/>
      <c r="C9264"/>
    </row>
    <row r="9265" spans="1:3" x14ac:dyDescent="0.45">
      <c r="A9265"/>
      <c r="B9265"/>
      <c r="C9265"/>
    </row>
    <row r="9266" spans="1:3" x14ac:dyDescent="0.45">
      <c r="A9266"/>
      <c r="B9266"/>
      <c r="C9266"/>
    </row>
    <row r="9267" spans="1:3" x14ac:dyDescent="0.45">
      <c r="A9267"/>
      <c r="B9267"/>
      <c r="C9267"/>
    </row>
    <row r="9268" spans="1:3" x14ac:dyDescent="0.45">
      <c r="A9268"/>
      <c r="B9268"/>
      <c r="C9268"/>
    </row>
    <row r="9269" spans="1:3" x14ac:dyDescent="0.45">
      <c r="A9269"/>
      <c r="B9269"/>
      <c r="C9269"/>
    </row>
    <row r="9270" spans="1:3" x14ac:dyDescent="0.45">
      <c r="A9270"/>
      <c r="B9270"/>
      <c r="C9270"/>
    </row>
    <row r="9271" spans="1:3" x14ac:dyDescent="0.45">
      <c r="A9271"/>
      <c r="B9271"/>
      <c r="C9271"/>
    </row>
    <row r="9272" spans="1:3" x14ac:dyDescent="0.45">
      <c r="A9272"/>
      <c r="B9272"/>
      <c r="C9272"/>
    </row>
    <row r="9273" spans="1:3" x14ac:dyDescent="0.45">
      <c r="A9273"/>
      <c r="B9273"/>
      <c r="C9273"/>
    </row>
    <row r="9274" spans="1:3" x14ac:dyDescent="0.45">
      <c r="A9274"/>
      <c r="B9274"/>
      <c r="C9274"/>
    </row>
    <row r="9275" spans="1:3" x14ac:dyDescent="0.45">
      <c r="A9275"/>
      <c r="B9275"/>
      <c r="C9275"/>
    </row>
    <row r="9276" spans="1:3" x14ac:dyDescent="0.45">
      <c r="A9276"/>
      <c r="B9276"/>
      <c r="C9276"/>
    </row>
    <row r="9277" spans="1:3" x14ac:dyDescent="0.45">
      <c r="A9277"/>
      <c r="B9277"/>
      <c r="C9277"/>
    </row>
    <row r="9278" spans="1:3" x14ac:dyDescent="0.45">
      <c r="A9278"/>
      <c r="B9278"/>
      <c r="C9278"/>
    </row>
    <row r="9279" spans="1:3" x14ac:dyDescent="0.45">
      <c r="A9279"/>
      <c r="B9279"/>
      <c r="C9279"/>
    </row>
    <row r="9280" spans="1:3" x14ac:dyDescent="0.45">
      <c r="A9280"/>
      <c r="B9280"/>
      <c r="C9280"/>
    </row>
    <row r="9281" spans="1:3" x14ac:dyDescent="0.45">
      <c r="A9281"/>
      <c r="B9281"/>
      <c r="C9281"/>
    </row>
    <row r="9282" spans="1:3" x14ac:dyDescent="0.45">
      <c r="A9282"/>
      <c r="B9282"/>
      <c r="C9282"/>
    </row>
    <row r="9283" spans="1:3" x14ac:dyDescent="0.45">
      <c r="A9283"/>
      <c r="B9283"/>
      <c r="C9283"/>
    </row>
    <row r="9284" spans="1:3" x14ac:dyDescent="0.45">
      <c r="A9284"/>
      <c r="B9284"/>
      <c r="C9284"/>
    </row>
    <row r="9285" spans="1:3" x14ac:dyDescent="0.45">
      <c r="A9285"/>
      <c r="B9285"/>
      <c r="C9285"/>
    </row>
    <row r="9286" spans="1:3" x14ac:dyDescent="0.45">
      <c r="A9286"/>
      <c r="B9286"/>
      <c r="C9286"/>
    </row>
    <row r="9287" spans="1:3" x14ac:dyDescent="0.45">
      <c r="A9287"/>
      <c r="B9287"/>
      <c r="C9287"/>
    </row>
    <row r="9288" spans="1:3" x14ac:dyDescent="0.45">
      <c r="A9288"/>
      <c r="B9288"/>
      <c r="C9288"/>
    </row>
    <row r="9289" spans="1:3" x14ac:dyDescent="0.45">
      <c r="A9289"/>
      <c r="B9289"/>
      <c r="C9289"/>
    </row>
    <row r="9290" spans="1:3" x14ac:dyDescent="0.45">
      <c r="A9290"/>
      <c r="B9290"/>
      <c r="C9290"/>
    </row>
    <row r="9291" spans="1:3" x14ac:dyDescent="0.45">
      <c r="A9291"/>
      <c r="B9291"/>
      <c r="C9291"/>
    </row>
    <row r="9292" spans="1:3" x14ac:dyDescent="0.45">
      <c r="A9292"/>
      <c r="B9292"/>
      <c r="C9292"/>
    </row>
    <row r="9293" spans="1:3" x14ac:dyDescent="0.45">
      <c r="A9293"/>
      <c r="B9293"/>
      <c r="C9293"/>
    </row>
    <row r="9294" spans="1:3" x14ac:dyDescent="0.45">
      <c r="A9294"/>
      <c r="B9294"/>
      <c r="C9294"/>
    </row>
    <row r="9295" spans="1:3" x14ac:dyDescent="0.45">
      <c r="A9295"/>
      <c r="B9295"/>
      <c r="C9295"/>
    </row>
    <row r="9296" spans="1:3" x14ac:dyDescent="0.45">
      <c r="A9296"/>
      <c r="B9296"/>
      <c r="C9296"/>
    </row>
    <row r="9297" spans="1:3" x14ac:dyDescent="0.45">
      <c r="A9297"/>
      <c r="B9297"/>
      <c r="C9297"/>
    </row>
    <row r="9298" spans="1:3" x14ac:dyDescent="0.45">
      <c r="A9298"/>
      <c r="B9298"/>
      <c r="C9298"/>
    </row>
    <row r="9299" spans="1:3" x14ac:dyDescent="0.45">
      <c r="A9299"/>
      <c r="B9299"/>
      <c r="C9299"/>
    </row>
    <row r="9300" spans="1:3" x14ac:dyDescent="0.45">
      <c r="A9300"/>
      <c r="B9300"/>
      <c r="C9300"/>
    </row>
    <row r="9301" spans="1:3" x14ac:dyDescent="0.45">
      <c r="A9301"/>
      <c r="B9301"/>
      <c r="C9301"/>
    </row>
    <row r="9302" spans="1:3" x14ac:dyDescent="0.45">
      <c r="A9302"/>
      <c r="B9302"/>
      <c r="C9302"/>
    </row>
    <row r="9303" spans="1:3" x14ac:dyDescent="0.45">
      <c r="A9303"/>
      <c r="B9303"/>
      <c r="C9303"/>
    </row>
    <row r="9304" spans="1:3" x14ac:dyDescent="0.45">
      <c r="A9304"/>
      <c r="B9304"/>
      <c r="C9304"/>
    </row>
    <row r="9305" spans="1:3" x14ac:dyDescent="0.45">
      <c r="A9305"/>
      <c r="B9305"/>
      <c r="C9305"/>
    </row>
    <row r="9306" spans="1:3" x14ac:dyDescent="0.45">
      <c r="A9306"/>
      <c r="B9306"/>
      <c r="C9306"/>
    </row>
    <row r="9307" spans="1:3" x14ac:dyDescent="0.45">
      <c r="A9307"/>
      <c r="B9307"/>
      <c r="C9307"/>
    </row>
    <row r="9308" spans="1:3" x14ac:dyDescent="0.45">
      <c r="A9308"/>
      <c r="B9308"/>
      <c r="C9308"/>
    </row>
    <row r="9309" spans="1:3" x14ac:dyDescent="0.45">
      <c r="A9309"/>
      <c r="B9309"/>
      <c r="C9309"/>
    </row>
    <row r="9310" spans="1:3" x14ac:dyDescent="0.45">
      <c r="A9310"/>
      <c r="B9310"/>
      <c r="C9310"/>
    </row>
    <row r="9311" spans="1:3" x14ac:dyDescent="0.45">
      <c r="A9311"/>
      <c r="B9311"/>
      <c r="C9311"/>
    </row>
    <row r="9312" spans="1:3" x14ac:dyDescent="0.45">
      <c r="A9312"/>
      <c r="B9312"/>
      <c r="C9312"/>
    </row>
    <row r="9313" spans="1:3" x14ac:dyDescent="0.45">
      <c r="A9313"/>
      <c r="B9313"/>
      <c r="C9313"/>
    </row>
    <row r="9314" spans="1:3" x14ac:dyDescent="0.45">
      <c r="A9314"/>
      <c r="B9314"/>
      <c r="C9314"/>
    </row>
    <row r="9315" spans="1:3" x14ac:dyDescent="0.45">
      <c r="A9315"/>
      <c r="B9315"/>
      <c r="C9315"/>
    </row>
    <row r="9316" spans="1:3" x14ac:dyDescent="0.45">
      <c r="A9316"/>
      <c r="B9316"/>
      <c r="C9316"/>
    </row>
    <row r="9317" spans="1:3" x14ac:dyDescent="0.45">
      <c r="A9317"/>
      <c r="B9317"/>
      <c r="C9317"/>
    </row>
    <row r="9318" spans="1:3" x14ac:dyDescent="0.45">
      <c r="A9318"/>
      <c r="B9318"/>
      <c r="C9318"/>
    </row>
    <row r="9319" spans="1:3" x14ac:dyDescent="0.45">
      <c r="A9319"/>
      <c r="B9319"/>
      <c r="C9319"/>
    </row>
    <row r="9320" spans="1:3" x14ac:dyDescent="0.45">
      <c r="A9320"/>
      <c r="B9320"/>
      <c r="C9320"/>
    </row>
    <row r="9321" spans="1:3" x14ac:dyDescent="0.45">
      <c r="A9321"/>
      <c r="B9321"/>
      <c r="C9321"/>
    </row>
    <row r="9322" spans="1:3" x14ac:dyDescent="0.45">
      <c r="A9322"/>
      <c r="B9322"/>
      <c r="C9322"/>
    </row>
    <row r="9323" spans="1:3" x14ac:dyDescent="0.45">
      <c r="A9323"/>
      <c r="B9323"/>
      <c r="C9323"/>
    </row>
    <row r="9324" spans="1:3" x14ac:dyDescent="0.45">
      <c r="A9324"/>
      <c r="B9324"/>
      <c r="C9324"/>
    </row>
    <row r="9325" spans="1:3" x14ac:dyDescent="0.45">
      <c r="A9325"/>
      <c r="B9325"/>
      <c r="C9325"/>
    </row>
    <row r="9326" spans="1:3" x14ac:dyDescent="0.45">
      <c r="A9326"/>
      <c r="B9326"/>
      <c r="C9326"/>
    </row>
    <row r="9327" spans="1:3" x14ac:dyDescent="0.45">
      <c r="A9327"/>
      <c r="B9327"/>
      <c r="C9327"/>
    </row>
    <row r="9328" spans="1:3" x14ac:dyDescent="0.45">
      <c r="A9328"/>
      <c r="B9328"/>
      <c r="C9328"/>
    </row>
    <row r="9329" spans="1:3" x14ac:dyDescent="0.45">
      <c r="A9329"/>
      <c r="B9329"/>
      <c r="C9329"/>
    </row>
    <row r="9330" spans="1:3" x14ac:dyDescent="0.45">
      <c r="A9330"/>
      <c r="B9330"/>
      <c r="C9330"/>
    </row>
    <row r="9331" spans="1:3" x14ac:dyDescent="0.45">
      <c r="A9331"/>
      <c r="B9331"/>
      <c r="C9331"/>
    </row>
    <row r="9332" spans="1:3" x14ac:dyDescent="0.45">
      <c r="A9332"/>
      <c r="B9332"/>
      <c r="C9332"/>
    </row>
    <row r="9333" spans="1:3" x14ac:dyDescent="0.45">
      <c r="A9333"/>
      <c r="B9333"/>
      <c r="C9333"/>
    </row>
    <row r="9334" spans="1:3" x14ac:dyDescent="0.45">
      <c r="A9334"/>
      <c r="B9334"/>
      <c r="C9334"/>
    </row>
    <row r="9335" spans="1:3" x14ac:dyDescent="0.45">
      <c r="A9335"/>
      <c r="B9335"/>
      <c r="C9335"/>
    </row>
    <row r="9336" spans="1:3" x14ac:dyDescent="0.45">
      <c r="A9336"/>
      <c r="B9336"/>
      <c r="C9336"/>
    </row>
    <row r="9337" spans="1:3" x14ac:dyDescent="0.45">
      <c r="A9337"/>
      <c r="B9337"/>
      <c r="C9337"/>
    </row>
    <row r="9338" spans="1:3" x14ac:dyDescent="0.45">
      <c r="A9338"/>
      <c r="B9338"/>
      <c r="C9338"/>
    </row>
    <row r="9339" spans="1:3" x14ac:dyDescent="0.45">
      <c r="A9339"/>
      <c r="B9339"/>
      <c r="C9339"/>
    </row>
    <row r="9340" spans="1:3" x14ac:dyDescent="0.45">
      <c r="A9340"/>
      <c r="B9340"/>
      <c r="C9340"/>
    </row>
    <row r="9341" spans="1:3" x14ac:dyDescent="0.45">
      <c r="A9341"/>
      <c r="B9341"/>
      <c r="C9341"/>
    </row>
    <row r="9342" spans="1:3" x14ac:dyDescent="0.45">
      <c r="A9342"/>
      <c r="B9342"/>
      <c r="C9342"/>
    </row>
    <row r="9343" spans="1:3" x14ac:dyDescent="0.45">
      <c r="A9343"/>
      <c r="B9343"/>
      <c r="C9343"/>
    </row>
    <row r="9344" spans="1:3" x14ac:dyDescent="0.45">
      <c r="A9344"/>
      <c r="B9344"/>
      <c r="C9344"/>
    </row>
    <row r="9345" spans="1:3" x14ac:dyDescent="0.45">
      <c r="A9345"/>
      <c r="B9345"/>
      <c r="C9345"/>
    </row>
    <row r="9346" spans="1:3" x14ac:dyDescent="0.45">
      <c r="A9346"/>
      <c r="B9346"/>
      <c r="C9346"/>
    </row>
    <row r="9347" spans="1:3" x14ac:dyDescent="0.45">
      <c r="A9347"/>
      <c r="B9347"/>
      <c r="C9347"/>
    </row>
    <row r="9348" spans="1:3" x14ac:dyDescent="0.45">
      <c r="A9348"/>
      <c r="B9348"/>
      <c r="C9348"/>
    </row>
    <row r="9349" spans="1:3" x14ac:dyDescent="0.45">
      <c r="A9349"/>
      <c r="B9349"/>
      <c r="C9349"/>
    </row>
    <row r="9350" spans="1:3" x14ac:dyDescent="0.45">
      <c r="A9350"/>
      <c r="B9350"/>
      <c r="C9350"/>
    </row>
    <row r="9351" spans="1:3" x14ac:dyDescent="0.45">
      <c r="A9351"/>
      <c r="B9351"/>
      <c r="C9351"/>
    </row>
    <row r="9352" spans="1:3" x14ac:dyDescent="0.45">
      <c r="A9352"/>
      <c r="B9352"/>
      <c r="C9352"/>
    </row>
    <row r="9353" spans="1:3" x14ac:dyDescent="0.45">
      <c r="A9353"/>
      <c r="B9353"/>
      <c r="C9353"/>
    </row>
    <row r="9354" spans="1:3" x14ac:dyDescent="0.45">
      <c r="A9354"/>
      <c r="B9354"/>
      <c r="C9354"/>
    </row>
    <row r="9355" spans="1:3" x14ac:dyDescent="0.45">
      <c r="A9355"/>
      <c r="B9355"/>
      <c r="C9355"/>
    </row>
    <row r="9356" spans="1:3" x14ac:dyDescent="0.45">
      <c r="A9356"/>
      <c r="B9356"/>
      <c r="C9356"/>
    </row>
    <row r="9357" spans="1:3" x14ac:dyDescent="0.45">
      <c r="A9357"/>
      <c r="B9357"/>
      <c r="C9357"/>
    </row>
    <row r="9358" spans="1:3" x14ac:dyDescent="0.45">
      <c r="A9358"/>
      <c r="B9358"/>
      <c r="C9358"/>
    </row>
    <row r="9359" spans="1:3" x14ac:dyDescent="0.45">
      <c r="A9359"/>
      <c r="B9359"/>
      <c r="C9359"/>
    </row>
    <row r="9360" spans="1:3" x14ac:dyDescent="0.45">
      <c r="A9360"/>
      <c r="B9360"/>
      <c r="C9360"/>
    </row>
    <row r="9361" spans="1:3" x14ac:dyDescent="0.45">
      <c r="A9361"/>
      <c r="B9361"/>
      <c r="C9361"/>
    </row>
    <row r="9362" spans="1:3" x14ac:dyDescent="0.45">
      <c r="A9362"/>
      <c r="B9362"/>
      <c r="C9362"/>
    </row>
    <row r="9363" spans="1:3" x14ac:dyDescent="0.45">
      <c r="A9363"/>
      <c r="B9363"/>
      <c r="C9363"/>
    </row>
    <row r="9364" spans="1:3" x14ac:dyDescent="0.45">
      <c r="A9364"/>
      <c r="B9364"/>
      <c r="C9364"/>
    </row>
    <row r="9365" spans="1:3" x14ac:dyDescent="0.45">
      <c r="A9365"/>
      <c r="B9365"/>
      <c r="C9365"/>
    </row>
    <row r="9366" spans="1:3" x14ac:dyDescent="0.45">
      <c r="A9366"/>
      <c r="B9366"/>
      <c r="C9366"/>
    </row>
    <row r="9367" spans="1:3" x14ac:dyDescent="0.45">
      <c r="A9367"/>
      <c r="B9367"/>
      <c r="C9367"/>
    </row>
    <row r="9368" spans="1:3" x14ac:dyDescent="0.45">
      <c r="A9368"/>
      <c r="B9368"/>
      <c r="C9368"/>
    </row>
    <row r="9369" spans="1:3" hidden="1" x14ac:dyDescent="0.45">
      <c r="A9369" s="29"/>
      <c r="B9369" s="29"/>
      <c r="C9369" s="29"/>
    </row>
    <row r="9370" spans="1:3" hidden="1" x14ac:dyDescent="0.45">
      <c r="A9370" s="29"/>
      <c r="B9370" s="29"/>
      <c r="C9370" s="29"/>
    </row>
    <row r="9371" spans="1:3" hidden="1" x14ac:dyDescent="0.45">
      <c r="A9371" s="29"/>
      <c r="B9371" s="29"/>
      <c r="C9371" s="29"/>
    </row>
    <row r="9372" spans="1:3" hidden="1" x14ac:dyDescent="0.45">
      <c r="A9372" s="29"/>
      <c r="B9372" s="29"/>
      <c r="C9372" s="29"/>
    </row>
    <row r="9373" spans="1:3" hidden="1" x14ac:dyDescent="0.45">
      <c r="A9373" s="29"/>
      <c r="B9373" s="29"/>
      <c r="C9373" s="29"/>
    </row>
    <row r="9374" spans="1:3" hidden="1" x14ac:dyDescent="0.45">
      <c r="A9374" s="29"/>
      <c r="B9374" s="29"/>
      <c r="C9374" s="29"/>
    </row>
    <row r="9375" spans="1:3" hidden="1" x14ac:dyDescent="0.45">
      <c r="A9375" s="29"/>
      <c r="B9375" s="29"/>
      <c r="C9375" s="29"/>
    </row>
    <row r="9376" spans="1:3" hidden="1" x14ac:dyDescent="0.45">
      <c r="A9376" s="29"/>
      <c r="B9376" s="29"/>
      <c r="C9376" s="29"/>
    </row>
    <row r="9377" spans="1:3" hidden="1" x14ac:dyDescent="0.45">
      <c r="A9377" s="29"/>
      <c r="B9377" s="29"/>
      <c r="C9377" s="29"/>
    </row>
    <row r="9378" spans="1:3" hidden="1" x14ac:dyDescent="0.45">
      <c r="A9378" s="29"/>
      <c r="B9378" s="29"/>
      <c r="C9378" s="29"/>
    </row>
    <row r="9379" spans="1:3" hidden="1" x14ac:dyDescent="0.45">
      <c r="A9379" s="29"/>
      <c r="B9379" s="29"/>
      <c r="C9379" s="29"/>
    </row>
    <row r="9380" spans="1:3" hidden="1" x14ac:dyDescent="0.45">
      <c r="A9380" s="29"/>
      <c r="B9380" s="29"/>
      <c r="C9380" s="29"/>
    </row>
    <row r="9381" spans="1:3" hidden="1" x14ac:dyDescent="0.45">
      <c r="A9381" s="29"/>
      <c r="B9381" s="29"/>
      <c r="C9381" s="29"/>
    </row>
    <row r="9382" spans="1:3" hidden="1" x14ac:dyDescent="0.45">
      <c r="A9382" s="29"/>
      <c r="B9382" s="29"/>
      <c r="C9382" s="29"/>
    </row>
    <row r="9383" spans="1:3" hidden="1" x14ac:dyDescent="0.45">
      <c r="A9383" s="29"/>
      <c r="B9383" s="29"/>
      <c r="C9383" s="29"/>
    </row>
    <row r="9384" spans="1:3" hidden="1" x14ac:dyDescent="0.45">
      <c r="A9384" s="29"/>
      <c r="B9384" s="29"/>
      <c r="C9384" s="29"/>
    </row>
    <row r="9385" spans="1:3" hidden="1" x14ac:dyDescent="0.45">
      <c r="A9385" s="29"/>
      <c r="B9385" s="29"/>
      <c r="C9385" s="29"/>
    </row>
    <row r="9386" spans="1:3" hidden="1" x14ac:dyDescent="0.45">
      <c r="A9386" s="29"/>
      <c r="B9386" s="29"/>
      <c r="C9386" s="29"/>
    </row>
    <row r="9387" spans="1:3" hidden="1" x14ac:dyDescent="0.45">
      <c r="A9387" s="29"/>
      <c r="B9387" s="29"/>
      <c r="C9387" s="29"/>
    </row>
    <row r="9388" spans="1:3" hidden="1" x14ac:dyDescent="0.45">
      <c r="A9388" s="29"/>
      <c r="B9388" s="29"/>
      <c r="C9388" s="29"/>
    </row>
    <row r="9389" spans="1:3" hidden="1" x14ac:dyDescent="0.45">
      <c r="A9389" s="29"/>
      <c r="B9389" s="29"/>
      <c r="C9389" s="29"/>
    </row>
    <row r="9390" spans="1:3" hidden="1" x14ac:dyDescent="0.45">
      <c r="A9390" s="29"/>
      <c r="B9390" s="29"/>
      <c r="C9390" s="29"/>
    </row>
    <row r="9391" spans="1:3" hidden="1" x14ac:dyDescent="0.45">
      <c r="A9391" s="29"/>
      <c r="B9391" s="29"/>
      <c r="C9391" s="29"/>
    </row>
    <row r="9392" spans="1:3" hidden="1" x14ac:dyDescent="0.45">
      <c r="A9392" s="29"/>
      <c r="B9392" s="29"/>
      <c r="C9392" s="29"/>
    </row>
    <row r="9393" spans="1:3" hidden="1" x14ac:dyDescent="0.45">
      <c r="A9393" s="29"/>
      <c r="B9393" s="29"/>
      <c r="C9393" s="29"/>
    </row>
    <row r="9394" spans="1:3" hidden="1" x14ac:dyDescent="0.45">
      <c r="A9394" s="29"/>
      <c r="B9394" s="29"/>
      <c r="C9394" s="29"/>
    </row>
    <row r="9395" spans="1:3" hidden="1" x14ac:dyDescent="0.45">
      <c r="A9395" s="29"/>
      <c r="B9395" s="29"/>
      <c r="C9395" s="29"/>
    </row>
    <row r="9396" spans="1:3" hidden="1" x14ac:dyDescent="0.45">
      <c r="A9396" s="29"/>
      <c r="B9396" s="29"/>
      <c r="C9396" s="29"/>
    </row>
    <row r="9397" spans="1:3" hidden="1" x14ac:dyDescent="0.45">
      <c r="A9397" s="29"/>
      <c r="B9397" s="29"/>
      <c r="C9397" s="29"/>
    </row>
    <row r="9398" spans="1:3" hidden="1" x14ac:dyDescent="0.45">
      <c r="A9398" s="29"/>
      <c r="B9398" s="29"/>
      <c r="C9398" s="29"/>
    </row>
    <row r="9399" spans="1:3" hidden="1" x14ac:dyDescent="0.45">
      <c r="A9399" s="29"/>
      <c r="B9399" s="29"/>
      <c r="C9399" s="29"/>
    </row>
    <row r="9400" spans="1:3" hidden="1" x14ac:dyDescent="0.45">
      <c r="A9400" s="29"/>
      <c r="B9400" s="29"/>
      <c r="C9400" s="29"/>
    </row>
    <row r="9401" spans="1:3" hidden="1" x14ac:dyDescent="0.45">
      <c r="A9401" s="29"/>
      <c r="B9401" s="29"/>
      <c r="C9401" s="29"/>
    </row>
    <row r="9402" spans="1:3" hidden="1" x14ac:dyDescent="0.45">
      <c r="A9402" s="29"/>
      <c r="B9402" s="29"/>
      <c r="C9402" s="29"/>
    </row>
    <row r="9403" spans="1:3" hidden="1" x14ac:dyDescent="0.45">
      <c r="A9403" s="29"/>
      <c r="B9403" s="29"/>
      <c r="C9403" s="29"/>
    </row>
    <row r="9404" spans="1:3" hidden="1" x14ac:dyDescent="0.45">
      <c r="A9404" s="29"/>
      <c r="B9404" s="29"/>
      <c r="C9404" s="29"/>
    </row>
    <row r="9405" spans="1:3" hidden="1" x14ac:dyDescent="0.45">
      <c r="A9405" s="29"/>
      <c r="B9405" s="29"/>
      <c r="C9405" s="29"/>
    </row>
    <row r="9406" spans="1:3" hidden="1" x14ac:dyDescent="0.45">
      <c r="A9406" s="29"/>
      <c r="B9406" s="29"/>
      <c r="C9406" s="29"/>
    </row>
    <row r="9407" spans="1:3" hidden="1" x14ac:dyDescent="0.45">
      <c r="A9407" s="29"/>
      <c r="B9407" s="29"/>
      <c r="C9407" s="29"/>
    </row>
    <row r="9408" spans="1:3" hidden="1" x14ac:dyDescent="0.45">
      <c r="A9408" s="29"/>
      <c r="B9408" s="29"/>
      <c r="C9408" s="29"/>
    </row>
    <row r="9409" spans="1:3" hidden="1" x14ac:dyDescent="0.45">
      <c r="A9409" s="29"/>
      <c r="B9409" s="29"/>
      <c r="C9409" s="29"/>
    </row>
    <row r="9410" spans="1:3" hidden="1" x14ac:dyDescent="0.45">
      <c r="A9410" s="29"/>
      <c r="B9410" s="29"/>
      <c r="C9410" s="29"/>
    </row>
    <row r="9411" spans="1:3" hidden="1" x14ac:dyDescent="0.45">
      <c r="A9411" s="29"/>
      <c r="B9411" s="29"/>
      <c r="C9411" s="29"/>
    </row>
    <row r="9412" spans="1:3" hidden="1" x14ac:dyDescent="0.45">
      <c r="A9412" s="29"/>
      <c r="B9412" s="29"/>
      <c r="C9412" s="29"/>
    </row>
    <row r="9413" spans="1:3" hidden="1" x14ac:dyDescent="0.45">
      <c r="A9413" s="29"/>
      <c r="B9413" s="29"/>
      <c r="C9413" s="29"/>
    </row>
    <row r="9414" spans="1:3" hidden="1" x14ac:dyDescent="0.45">
      <c r="A9414" s="29"/>
      <c r="B9414" s="29"/>
      <c r="C9414" s="29"/>
    </row>
    <row r="9415" spans="1:3" hidden="1" x14ac:dyDescent="0.45">
      <c r="A9415" s="29"/>
      <c r="B9415" s="29"/>
      <c r="C9415" s="29"/>
    </row>
    <row r="9416" spans="1:3" hidden="1" x14ac:dyDescent="0.45">
      <c r="A9416" s="29"/>
      <c r="B9416" s="29"/>
      <c r="C9416" s="29"/>
    </row>
    <row r="9417" spans="1:3" hidden="1" x14ac:dyDescent="0.45">
      <c r="A9417" s="29"/>
      <c r="B9417" s="29"/>
      <c r="C9417" s="29"/>
    </row>
    <row r="9418" spans="1:3" hidden="1" x14ac:dyDescent="0.45">
      <c r="A9418" s="29"/>
      <c r="B9418" s="29"/>
      <c r="C9418" s="29"/>
    </row>
    <row r="9419" spans="1:3" hidden="1" x14ac:dyDescent="0.45">
      <c r="A9419" s="29"/>
      <c r="B9419" s="29"/>
      <c r="C9419" s="29"/>
    </row>
    <row r="9420" spans="1:3" hidden="1" x14ac:dyDescent="0.45">
      <c r="A9420" s="29"/>
      <c r="B9420" s="29"/>
      <c r="C9420" s="29"/>
    </row>
    <row r="9421" spans="1:3" hidden="1" x14ac:dyDescent="0.45">
      <c r="A9421" s="29"/>
      <c r="B9421" s="29"/>
      <c r="C9421" s="29"/>
    </row>
    <row r="9422" spans="1:3" hidden="1" x14ac:dyDescent="0.45">
      <c r="A9422" s="29"/>
      <c r="B9422" s="29"/>
      <c r="C9422" s="29"/>
    </row>
    <row r="9423" spans="1:3" hidden="1" x14ac:dyDescent="0.45">
      <c r="A9423" s="29"/>
      <c r="B9423" s="29"/>
      <c r="C9423" s="29"/>
    </row>
    <row r="9424" spans="1:3" hidden="1" x14ac:dyDescent="0.45">
      <c r="A9424" s="29"/>
      <c r="B9424" s="29"/>
      <c r="C9424" s="29"/>
    </row>
    <row r="9425" spans="1:3" hidden="1" x14ac:dyDescent="0.45">
      <c r="A9425" s="29"/>
      <c r="B9425" s="29"/>
      <c r="C9425" s="29"/>
    </row>
    <row r="9426" spans="1:3" hidden="1" x14ac:dyDescent="0.45">
      <c r="A9426" s="29"/>
      <c r="B9426" s="29"/>
      <c r="C9426" s="29"/>
    </row>
    <row r="9427" spans="1:3" hidden="1" x14ac:dyDescent="0.45">
      <c r="A9427" s="29"/>
      <c r="B9427" s="29"/>
      <c r="C9427" s="29"/>
    </row>
    <row r="9428" spans="1:3" hidden="1" x14ac:dyDescent="0.45">
      <c r="A9428" s="29"/>
      <c r="B9428" s="29"/>
      <c r="C9428" s="29"/>
    </row>
    <row r="9429" spans="1:3" hidden="1" x14ac:dyDescent="0.45">
      <c r="A9429" s="29"/>
      <c r="B9429" s="29"/>
      <c r="C9429" s="29"/>
    </row>
    <row r="9430" spans="1:3" hidden="1" x14ac:dyDescent="0.45">
      <c r="A9430" s="29"/>
      <c r="B9430" s="29"/>
      <c r="C9430" s="29"/>
    </row>
    <row r="9431" spans="1:3" hidden="1" x14ac:dyDescent="0.45">
      <c r="A9431" s="29"/>
      <c r="B9431" s="29"/>
      <c r="C9431" s="29"/>
    </row>
    <row r="9432" spans="1:3" hidden="1" x14ac:dyDescent="0.45">
      <c r="A9432" s="29"/>
      <c r="B9432" s="29"/>
      <c r="C9432" s="29"/>
    </row>
    <row r="9433" spans="1:3" hidden="1" x14ac:dyDescent="0.45">
      <c r="A9433" s="29"/>
      <c r="B9433" s="29"/>
      <c r="C9433" s="29"/>
    </row>
    <row r="9434" spans="1:3" hidden="1" x14ac:dyDescent="0.45">
      <c r="A9434" s="29"/>
      <c r="B9434" s="29"/>
      <c r="C9434" s="29"/>
    </row>
    <row r="9435" spans="1:3" hidden="1" x14ac:dyDescent="0.45">
      <c r="A9435" s="29"/>
      <c r="B9435" s="29"/>
      <c r="C9435" s="29"/>
    </row>
    <row r="9436" spans="1:3" hidden="1" x14ac:dyDescent="0.45">
      <c r="A9436" s="29"/>
      <c r="B9436" s="29"/>
      <c r="C9436" s="29"/>
    </row>
    <row r="9437" spans="1:3" hidden="1" x14ac:dyDescent="0.45">
      <c r="A9437" s="29"/>
      <c r="B9437" s="29"/>
      <c r="C9437" s="29"/>
    </row>
    <row r="9438" spans="1:3" hidden="1" x14ac:dyDescent="0.45">
      <c r="A9438" s="29"/>
      <c r="B9438" s="29"/>
      <c r="C9438" s="29"/>
    </row>
    <row r="9439" spans="1:3" hidden="1" x14ac:dyDescent="0.45">
      <c r="A9439" s="29"/>
      <c r="B9439" s="29"/>
      <c r="C9439" s="29"/>
    </row>
    <row r="9440" spans="1:3" hidden="1" x14ac:dyDescent="0.45">
      <c r="A9440" s="29"/>
      <c r="B9440" s="29"/>
      <c r="C9440" s="29"/>
    </row>
    <row r="9441" spans="1:3" hidden="1" x14ac:dyDescent="0.45">
      <c r="A9441" s="29"/>
      <c r="B9441" s="29"/>
      <c r="C9441" s="29"/>
    </row>
    <row r="9442" spans="1:3" hidden="1" x14ac:dyDescent="0.45">
      <c r="A9442" s="29"/>
      <c r="B9442" s="29"/>
      <c r="C9442" s="29"/>
    </row>
    <row r="9443" spans="1:3" hidden="1" x14ac:dyDescent="0.45">
      <c r="A9443" s="29"/>
      <c r="B9443" s="29"/>
      <c r="C9443" s="29"/>
    </row>
    <row r="9444" spans="1:3" hidden="1" x14ac:dyDescent="0.45">
      <c r="A9444" s="29"/>
      <c r="B9444" s="29"/>
      <c r="C9444" s="29"/>
    </row>
    <row r="9445" spans="1:3" hidden="1" x14ac:dyDescent="0.45">
      <c r="A9445" s="29"/>
      <c r="B9445" s="29"/>
      <c r="C9445" s="29"/>
    </row>
    <row r="9446" spans="1:3" hidden="1" x14ac:dyDescent="0.45">
      <c r="A9446" s="29"/>
      <c r="B9446" s="29"/>
      <c r="C9446" s="29"/>
    </row>
    <row r="9447" spans="1:3" hidden="1" x14ac:dyDescent="0.45">
      <c r="A9447" s="29"/>
      <c r="B9447" s="29"/>
      <c r="C9447" s="29"/>
    </row>
    <row r="9448" spans="1:3" hidden="1" x14ac:dyDescent="0.45">
      <c r="A9448" s="29"/>
      <c r="B9448" s="29"/>
      <c r="C9448" s="29"/>
    </row>
    <row r="9449" spans="1:3" hidden="1" x14ac:dyDescent="0.45">
      <c r="A9449" s="29"/>
      <c r="B9449" s="29"/>
      <c r="C9449" s="29"/>
    </row>
    <row r="9450" spans="1:3" hidden="1" x14ac:dyDescent="0.45">
      <c r="A9450" s="29"/>
      <c r="B9450" s="29"/>
      <c r="C9450" s="29"/>
    </row>
    <row r="9451" spans="1:3" hidden="1" x14ac:dyDescent="0.45">
      <c r="A9451" s="29"/>
      <c r="B9451" s="29"/>
      <c r="C9451" s="29"/>
    </row>
    <row r="9452" spans="1:3" hidden="1" x14ac:dyDescent="0.45">
      <c r="A9452" s="29"/>
      <c r="B9452" s="29"/>
      <c r="C9452" s="29"/>
    </row>
    <row r="9453" spans="1:3" hidden="1" x14ac:dyDescent="0.45">
      <c r="A9453" s="29"/>
      <c r="B9453" s="29"/>
      <c r="C9453" s="29"/>
    </row>
    <row r="9454" spans="1:3" hidden="1" x14ac:dyDescent="0.45">
      <c r="A9454" s="29"/>
      <c r="B9454" s="29"/>
      <c r="C9454" s="29"/>
    </row>
    <row r="9455" spans="1:3" hidden="1" x14ac:dyDescent="0.45">
      <c r="A9455" s="29"/>
      <c r="B9455" s="29"/>
      <c r="C9455" s="29"/>
    </row>
    <row r="9456" spans="1:3" hidden="1" x14ac:dyDescent="0.45">
      <c r="A9456" s="29"/>
      <c r="B9456" s="29"/>
      <c r="C9456" s="29"/>
    </row>
    <row r="9457" spans="1:3" hidden="1" x14ac:dyDescent="0.45">
      <c r="A9457" s="29"/>
      <c r="B9457" s="29"/>
      <c r="C9457" s="29"/>
    </row>
    <row r="9458" spans="1:3" hidden="1" x14ac:dyDescent="0.45">
      <c r="A9458" s="29"/>
      <c r="B9458" s="29"/>
      <c r="C9458" s="29"/>
    </row>
    <row r="9459" spans="1:3" hidden="1" x14ac:dyDescent="0.45">
      <c r="A9459" s="29"/>
      <c r="B9459" s="29"/>
      <c r="C9459" s="29"/>
    </row>
    <row r="9460" spans="1:3" hidden="1" x14ac:dyDescent="0.45">
      <c r="A9460" s="29"/>
      <c r="B9460" s="29"/>
      <c r="C9460" s="29"/>
    </row>
    <row r="9461" spans="1:3" hidden="1" x14ac:dyDescent="0.45">
      <c r="A9461" s="29"/>
      <c r="B9461" s="29"/>
      <c r="C9461" s="29"/>
    </row>
    <row r="9462" spans="1:3" hidden="1" x14ac:dyDescent="0.45">
      <c r="A9462" s="29"/>
      <c r="B9462" s="29"/>
      <c r="C9462" s="29"/>
    </row>
    <row r="9463" spans="1:3" hidden="1" x14ac:dyDescent="0.45">
      <c r="A9463" s="29"/>
      <c r="B9463" s="29"/>
      <c r="C9463" s="29"/>
    </row>
    <row r="9464" spans="1:3" hidden="1" x14ac:dyDescent="0.45">
      <c r="A9464" s="29"/>
      <c r="B9464" s="29"/>
      <c r="C9464" s="29"/>
    </row>
    <row r="9465" spans="1:3" hidden="1" x14ac:dyDescent="0.45">
      <c r="A9465" s="29"/>
      <c r="B9465" s="29"/>
      <c r="C9465" s="29"/>
    </row>
    <row r="9466" spans="1:3" hidden="1" x14ac:dyDescent="0.45">
      <c r="A9466" s="29"/>
      <c r="B9466" s="29"/>
      <c r="C9466" s="29"/>
    </row>
    <row r="9467" spans="1:3" hidden="1" x14ac:dyDescent="0.45">
      <c r="A9467" s="29"/>
      <c r="B9467" s="29"/>
      <c r="C9467" s="29"/>
    </row>
    <row r="9468" spans="1:3" hidden="1" x14ac:dyDescent="0.45">
      <c r="A9468" s="29"/>
      <c r="B9468" s="29"/>
      <c r="C9468" s="29"/>
    </row>
    <row r="9469" spans="1:3" hidden="1" x14ac:dyDescent="0.45">
      <c r="A9469" s="29"/>
      <c r="B9469" s="29"/>
      <c r="C9469" s="29"/>
    </row>
    <row r="9470" spans="1:3" hidden="1" x14ac:dyDescent="0.45">
      <c r="A9470" s="29"/>
      <c r="B9470" s="29"/>
      <c r="C9470" s="29"/>
    </row>
    <row r="9471" spans="1:3" hidden="1" x14ac:dyDescent="0.45">
      <c r="A9471" s="29"/>
      <c r="B9471" s="29"/>
      <c r="C9471" s="29"/>
    </row>
    <row r="9472" spans="1:3" hidden="1" x14ac:dyDescent="0.45">
      <c r="A9472" s="29"/>
      <c r="B9472" s="29"/>
      <c r="C9472" s="29"/>
    </row>
    <row r="9473" spans="1:3" hidden="1" x14ac:dyDescent="0.45">
      <c r="A9473" s="29"/>
      <c r="B9473" s="29"/>
      <c r="C9473" s="29"/>
    </row>
    <row r="9474" spans="1:3" hidden="1" x14ac:dyDescent="0.45">
      <c r="A9474" s="29"/>
      <c r="B9474" s="29"/>
      <c r="C9474" s="29"/>
    </row>
    <row r="9475" spans="1:3" hidden="1" x14ac:dyDescent="0.45">
      <c r="A9475" s="29"/>
      <c r="B9475" s="29"/>
      <c r="C9475" s="29"/>
    </row>
    <row r="9476" spans="1:3" hidden="1" x14ac:dyDescent="0.45">
      <c r="A9476" s="29"/>
      <c r="B9476" s="29"/>
      <c r="C9476" s="29"/>
    </row>
    <row r="9477" spans="1:3" hidden="1" x14ac:dyDescent="0.45">
      <c r="A9477" s="29"/>
      <c r="B9477" s="29"/>
      <c r="C9477" s="29"/>
    </row>
    <row r="9478" spans="1:3" hidden="1" x14ac:dyDescent="0.45">
      <c r="A9478" s="29"/>
      <c r="B9478" s="29"/>
      <c r="C9478" s="29"/>
    </row>
    <row r="9479" spans="1:3" hidden="1" x14ac:dyDescent="0.45">
      <c r="A9479" s="29"/>
      <c r="B9479" s="29"/>
      <c r="C9479" s="29"/>
    </row>
    <row r="9480" spans="1:3" hidden="1" x14ac:dyDescent="0.45">
      <c r="A9480" s="29"/>
      <c r="B9480" s="29"/>
      <c r="C9480" s="29"/>
    </row>
    <row r="9481" spans="1:3" hidden="1" x14ac:dyDescent="0.45">
      <c r="A9481" s="29"/>
      <c r="B9481" s="29"/>
      <c r="C9481" s="29"/>
    </row>
    <row r="9482" spans="1:3" hidden="1" x14ac:dyDescent="0.45">
      <c r="A9482" s="29"/>
      <c r="B9482" s="29"/>
      <c r="C9482" s="29"/>
    </row>
    <row r="9483" spans="1:3" hidden="1" x14ac:dyDescent="0.45">
      <c r="A9483" s="29"/>
      <c r="B9483" s="29"/>
      <c r="C9483" s="29"/>
    </row>
    <row r="9484" spans="1:3" hidden="1" x14ac:dyDescent="0.45">
      <c r="A9484" s="29"/>
      <c r="B9484" s="29"/>
      <c r="C9484" s="29"/>
    </row>
    <row r="9485" spans="1:3" hidden="1" x14ac:dyDescent="0.45">
      <c r="A9485" s="29"/>
      <c r="B9485" s="29"/>
      <c r="C9485" s="29"/>
    </row>
    <row r="9486" spans="1:3" hidden="1" x14ac:dyDescent="0.45">
      <c r="A9486" s="29"/>
      <c r="B9486" s="29"/>
      <c r="C9486" s="29"/>
    </row>
    <row r="9487" spans="1:3" hidden="1" x14ac:dyDescent="0.45">
      <c r="A9487" s="29"/>
      <c r="B9487" s="29"/>
      <c r="C9487" s="29"/>
    </row>
    <row r="9488" spans="1:3" hidden="1" x14ac:dyDescent="0.45">
      <c r="A9488" s="29"/>
      <c r="B9488" s="29"/>
      <c r="C9488" s="29"/>
    </row>
    <row r="9489" spans="1:3" hidden="1" x14ac:dyDescent="0.45">
      <c r="A9489" s="29"/>
      <c r="B9489" s="29"/>
      <c r="C9489" s="29"/>
    </row>
    <row r="9490" spans="1:3" hidden="1" x14ac:dyDescent="0.45">
      <c r="A9490" s="29"/>
      <c r="B9490" s="29"/>
      <c r="C9490" s="29"/>
    </row>
    <row r="9491" spans="1:3" hidden="1" x14ac:dyDescent="0.45">
      <c r="A9491" s="29"/>
      <c r="B9491" s="29"/>
      <c r="C9491" s="29"/>
    </row>
    <row r="9492" spans="1:3" hidden="1" x14ac:dyDescent="0.45">
      <c r="A9492" s="29"/>
      <c r="B9492" s="29"/>
      <c r="C9492" s="29"/>
    </row>
    <row r="9493" spans="1:3" hidden="1" x14ac:dyDescent="0.45">
      <c r="A9493" s="29"/>
      <c r="B9493" s="29"/>
      <c r="C9493" s="29"/>
    </row>
    <row r="9494" spans="1:3" hidden="1" x14ac:dyDescent="0.45">
      <c r="A9494" s="29"/>
      <c r="B9494" s="29"/>
      <c r="C9494" s="29"/>
    </row>
    <row r="9495" spans="1:3" hidden="1" x14ac:dyDescent="0.45">
      <c r="A9495" s="29"/>
      <c r="B9495" s="29"/>
      <c r="C9495" s="29"/>
    </row>
    <row r="9496" spans="1:3" hidden="1" x14ac:dyDescent="0.45">
      <c r="A9496" s="29"/>
      <c r="B9496" s="29"/>
      <c r="C9496" s="29"/>
    </row>
    <row r="9497" spans="1:3" hidden="1" x14ac:dyDescent="0.45">
      <c r="A9497" s="29"/>
      <c r="B9497" s="29"/>
      <c r="C9497" s="29"/>
    </row>
    <row r="9498" spans="1:3" hidden="1" x14ac:dyDescent="0.45">
      <c r="A9498" s="29"/>
      <c r="B9498" s="29"/>
      <c r="C9498" s="29"/>
    </row>
    <row r="9499" spans="1:3" hidden="1" x14ac:dyDescent="0.45">
      <c r="A9499" s="29"/>
      <c r="B9499" s="29"/>
      <c r="C9499" s="29"/>
    </row>
    <row r="9500" spans="1:3" hidden="1" x14ac:dyDescent="0.45">
      <c r="A9500" s="29"/>
      <c r="B9500" s="29"/>
      <c r="C9500" s="29"/>
    </row>
    <row r="9501" spans="1:3" hidden="1" x14ac:dyDescent="0.45">
      <c r="A9501" s="29"/>
      <c r="B9501" s="29"/>
      <c r="C9501" s="29"/>
    </row>
    <row r="9502" spans="1:3" hidden="1" x14ac:dyDescent="0.45">
      <c r="A9502" s="29"/>
      <c r="B9502" s="29"/>
      <c r="C9502" s="29"/>
    </row>
    <row r="9503" spans="1:3" hidden="1" x14ac:dyDescent="0.45">
      <c r="A9503" s="29"/>
      <c r="B9503" s="29"/>
      <c r="C9503" s="29"/>
    </row>
    <row r="9504" spans="1:3" hidden="1" x14ac:dyDescent="0.45">
      <c r="A9504" s="29"/>
      <c r="B9504" s="29"/>
      <c r="C9504" s="29"/>
    </row>
    <row r="9505" spans="1:3" hidden="1" x14ac:dyDescent="0.45">
      <c r="A9505" s="29"/>
      <c r="B9505" s="29"/>
      <c r="C9505" s="29"/>
    </row>
    <row r="9506" spans="1:3" hidden="1" x14ac:dyDescent="0.45">
      <c r="A9506" s="29"/>
      <c r="B9506" s="29"/>
      <c r="C9506" s="29"/>
    </row>
    <row r="9507" spans="1:3" hidden="1" x14ac:dyDescent="0.45">
      <c r="A9507" s="29"/>
      <c r="B9507" s="29"/>
      <c r="C9507" s="29"/>
    </row>
    <row r="9508" spans="1:3" hidden="1" x14ac:dyDescent="0.45">
      <c r="A9508" s="29"/>
      <c r="B9508" s="29"/>
      <c r="C9508" s="29"/>
    </row>
    <row r="9509" spans="1:3" hidden="1" x14ac:dyDescent="0.45">
      <c r="A9509" s="29"/>
      <c r="B9509" s="29"/>
      <c r="C9509" s="29"/>
    </row>
    <row r="9510" spans="1:3" hidden="1" x14ac:dyDescent="0.45">
      <c r="A9510" s="29"/>
      <c r="B9510" s="29"/>
      <c r="C9510" s="29"/>
    </row>
    <row r="9511" spans="1:3" hidden="1" x14ac:dyDescent="0.45">
      <c r="A9511" s="29"/>
      <c r="B9511" s="29"/>
      <c r="C9511" s="29"/>
    </row>
    <row r="9512" spans="1:3" hidden="1" x14ac:dyDescent="0.45">
      <c r="A9512" s="29"/>
      <c r="B9512" s="29"/>
      <c r="C9512" s="29"/>
    </row>
    <row r="9513" spans="1:3" hidden="1" x14ac:dyDescent="0.45">
      <c r="A9513" s="29"/>
      <c r="B9513" s="29"/>
      <c r="C9513" s="29"/>
    </row>
    <row r="9514" spans="1:3" hidden="1" x14ac:dyDescent="0.45">
      <c r="A9514" s="29"/>
      <c r="B9514" s="29"/>
      <c r="C9514" s="29"/>
    </row>
    <row r="9515" spans="1:3" hidden="1" x14ac:dyDescent="0.45">
      <c r="A9515" s="29"/>
      <c r="B9515" s="29"/>
      <c r="C9515" s="29"/>
    </row>
    <row r="9516" spans="1:3" hidden="1" x14ac:dyDescent="0.45">
      <c r="A9516" s="29"/>
      <c r="B9516" s="29"/>
      <c r="C9516" s="29"/>
    </row>
    <row r="9517" spans="1:3" hidden="1" x14ac:dyDescent="0.45">
      <c r="A9517" s="29"/>
      <c r="B9517" s="29"/>
      <c r="C9517" s="29"/>
    </row>
    <row r="9518" spans="1:3" hidden="1" x14ac:dyDescent="0.45">
      <c r="A9518" s="29"/>
      <c r="B9518" s="29"/>
      <c r="C9518" s="29"/>
    </row>
    <row r="9519" spans="1:3" hidden="1" x14ac:dyDescent="0.45">
      <c r="A9519" s="29"/>
      <c r="B9519" s="29"/>
      <c r="C9519" s="29"/>
    </row>
    <row r="9520" spans="1:3" hidden="1" x14ac:dyDescent="0.45">
      <c r="A9520" s="29"/>
      <c r="B9520" s="29"/>
      <c r="C9520" s="29"/>
    </row>
    <row r="9521" spans="1:3" hidden="1" x14ac:dyDescent="0.45">
      <c r="A9521" s="29"/>
      <c r="B9521" s="29"/>
      <c r="C9521" s="29"/>
    </row>
    <row r="9522" spans="1:3" hidden="1" x14ac:dyDescent="0.45">
      <c r="A9522" s="29"/>
      <c r="B9522" s="29"/>
      <c r="C9522" s="29"/>
    </row>
    <row r="9523" spans="1:3" hidden="1" x14ac:dyDescent="0.45">
      <c r="A9523" s="29"/>
      <c r="B9523" s="29"/>
      <c r="C9523" s="29"/>
    </row>
    <row r="9524" spans="1:3" hidden="1" x14ac:dyDescent="0.45">
      <c r="A9524" s="29"/>
      <c r="B9524" s="29"/>
      <c r="C9524" s="29"/>
    </row>
    <row r="9525" spans="1:3" hidden="1" x14ac:dyDescent="0.45">
      <c r="A9525" s="29"/>
      <c r="B9525" s="29"/>
      <c r="C9525" s="29"/>
    </row>
    <row r="9526" spans="1:3" hidden="1" x14ac:dyDescent="0.45">
      <c r="A9526" s="29"/>
      <c r="B9526" s="29"/>
      <c r="C9526" s="29"/>
    </row>
    <row r="9527" spans="1:3" hidden="1" x14ac:dyDescent="0.45">
      <c r="A9527" s="29"/>
      <c r="B9527" s="29"/>
      <c r="C9527" s="29"/>
    </row>
    <row r="9528" spans="1:3" hidden="1" x14ac:dyDescent="0.45">
      <c r="A9528" s="29"/>
      <c r="B9528" s="29"/>
      <c r="C9528" s="29"/>
    </row>
    <row r="9529" spans="1:3" hidden="1" x14ac:dyDescent="0.45">
      <c r="A9529" s="29"/>
      <c r="B9529" s="29"/>
      <c r="C9529" s="29"/>
    </row>
    <row r="9530" spans="1:3" hidden="1" x14ac:dyDescent="0.45">
      <c r="A9530" s="29"/>
      <c r="B9530" s="29"/>
      <c r="C9530" s="29"/>
    </row>
    <row r="9531" spans="1:3" hidden="1" x14ac:dyDescent="0.45">
      <c r="A9531" s="29"/>
      <c r="B9531" s="29"/>
      <c r="C9531" s="29"/>
    </row>
    <row r="9532" spans="1:3" hidden="1" x14ac:dyDescent="0.45">
      <c r="A9532" s="29"/>
      <c r="B9532" s="29"/>
      <c r="C9532" s="29"/>
    </row>
    <row r="9533" spans="1:3" hidden="1" x14ac:dyDescent="0.45">
      <c r="A9533" s="29"/>
      <c r="B9533" s="29"/>
      <c r="C9533" s="29"/>
    </row>
    <row r="9534" spans="1:3" hidden="1" x14ac:dyDescent="0.45">
      <c r="A9534" s="29"/>
      <c r="B9534" s="29"/>
      <c r="C9534" s="29"/>
    </row>
    <row r="9535" spans="1:3" hidden="1" x14ac:dyDescent="0.45">
      <c r="A9535" s="29"/>
      <c r="B9535" s="29"/>
      <c r="C9535" s="29"/>
    </row>
    <row r="9536" spans="1:3" hidden="1" x14ac:dyDescent="0.45">
      <c r="A9536" s="29"/>
      <c r="B9536" s="29"/>
      <c r="C9536" s="29"/>
    </row>
    <row r="9537" spans="1:3" hidden="1" x14ac:dyDescent="0.45">
      <c r="A9537" s="29"/>
      <c r="B9537" s="29"/>
      <c r="C9537" s="29"/>
    </row>
    <row r="9538" spans="1:3" hidden="1" x14ac:dyDescent="0.45">
      <c r="A9538" s="29"/>
      <c r="B9538" s="29"/>
      <c r="C9538" s="29"/>
    </row>
    <row r="9539" spans="1:3" hidden="1" x14ac:dyDescent="0.45">
      <c r="A9539" s="29"/>
      <c r="B9539" s="29"/>
      <c r="C9539" s="29"/>
    </row>
    <row r="9540" spans="1:3" hidden="1" x14ac:dyDescent="0.45">
      <c r="A9540" s="29"/>
      <c r="B9540" s="29"/>
      <c r="C9540" s="29"/>
    </row>
    <row r="9541" spans="1:3" hidden="1" x14ac:dyDescent="0.45">
      <c r="A9541" s="29"/>
      <c r="B9541" s="29"/>
      <c r="C9541" s="29"/>
    </row>
    <row r="9542" spans="1:3" hidden="1" x14ac:dyDescent="0.45">
      <c r="A9542" s="29"/>
      <c r="B9542" s="29"/>
      <c r="C9542" s="29"/>
    </row>
    <row r="9543" spans="1:3" hidden="1" x14ac:dyDescent="0.45">
      <c r="A9543" s="29"/>
      <c r="B9543" s="29"/>
      <c r="C9543" s="29"/>
    </row>
    <row r="9544" spans="1:3" hidden="1" x14ac:dyDescent="0.45">
      <c r="A9544" s="29"/>
      <c r="B9544" s="29"/>
      <c r="C9544" s="29"/>
    </row>
    <row r="9545" spans="1:3" hidden="1" x14ac:dyDescent="0.45">
      <c r="A9545" s="29"/>
      <c r="B9545" s="29"/>
      <c r="C9545" s="29"/>
    </row>
    <row r="9546" spans="1:3" hidden="1" x14ac:dyDescent="0.45">
      <c r="A9546" s="29"/>
      <c r="B9546" s="29"/>
      <c r="C9546" s="29"/>
    </row>
    <row r="9547" spans="1:3" hidden="1" x14ac:dyDescent="0.45">
      <c r="A9547" s="29"/>
      <c r="B9547" s="29"/>
      <c r="C9547" s="29"/>
    </row>
    <row r="9548" spans="1:3" hidden="1" x14ac:dyDescent="0.45">
      <c r="A9548" s="29"/>
      <c r="B9548" s="29"/>
      <c r="C9548" s="29"/>
    </row>
    <row r="9549" spans="1:3" hidden="1" x14ac:dyDescent="0.45">
      <c r="A9549" s="29"/>
      <c r="B9549" s="29"/>
      <c r="C9549" s="29"/>
    </row>
    <row r="9550" spans="1:3" hidden="1" x14ac:dyDescent="0.45">
      <c r="A9550" s="29"/>
      <c r="B9550" s="29"/>
      <c r="C9550" s="29"/>
    </row>
    <row r="9551" spans="1:3" hidden="1" x14ac:dyDescent="0.45">
      <c r="A9551" s="29"/>
      <c r="B9551" s="29"/>
      <c r="C9551" s="29"/>
    </row>
    <row r="9552" spans="1:3" hidden="1" x14ac:dyDescent="0.45">
      <c r="A9552" s="29"/>
      <c r="B9552" s="29"/>
      <c r="C9552" s="29"/>
    </row>
    <row r="9553" spans="1:3" hidden="1" x14ac:dyDescent="0.45">
      <c r="A9553" s="29"/>
      <c r="B9553" s="29"/>
      <c r="C9553" s="29"/>
    </row>
    <row r="9554" spans="1:3" hidden="1" x14ac:dyDescent="0.45">
      <c r="A9554" s="29"/>
      <c r="B9554" s="29"/>
      <c r="C9554" s="29"/>
    </row>
    <row r="9555" spans="1:3" hidden="1" x14ac:dyDescent="0.45">
      <c r="A9555" s="29"/>
      <c r="B9555" s="29"/>
      <c r="C9555" s="29"/>
    </row>
    <row r="9556" spans="1:3" hidden="1" x14ac:dyDescent="0.45">
      <c r="A9556" s="29"/>
      <c r="B9556" s="29"/>
      <c r="C9556" s="29"/>
    </row>
    <row r="9557" spans="1:3" hidden="1" x14ac:dyDescent="0.45">
      <c r="A9557" s="29"/>
      <c r="B9557" s="29"/>
      <c r="C9557" s="29"/>
    </row>
    <row r="9558" spans="1:3" hidden="1" x14ac:dyDescent="0.45">
      <c r="A9558" s="29"/>
      <c r="B9558" s="29"/>
      <c r="C9558" s="29"/>
    </row>
    <row r="9559" spans="1:3" hidden="1" x14ac:dyDescent="0.45">
      <c r="A9559" s="29"/>
      <c r="B9559" s="29"/>
      <c r="C9559" s="29"/>
    </row>
    <row r="9560" spans="1:3" hidden="1" x14ac:dyDescent="0.45">
      <c r="A9560" s="29"/>
      <c r="B9560" s="29"/>
      <c r="C9560" s="29"/>
    </row>
    <row r="9561" spans="1:3" hidden="1" x14ac:dyDescent="0.45">
      <c r="A9561" s="29"/>
      <c r="B9561" s="29"/>
      <c r="C9561" s="29"/>
    </row>
    <row r="9562" spans="1:3" hidden="1" x14ac:dyDescent="0.45">
      <c r="A9562" s="29"/>
      <c r="B9562" s="29"/>
      <c r="C9562" s="29"/>
    </row>
    <row r="9563" spans="1:3" hidden="1" x14ac:dyDescent="0.45">
      <c r="A9563" s="29"/>
      <c r="B9563" s="29"/>
      <c r="C9563" s="29"/>
    </row>
    <row r="9564" spans="1:3" hidden="1" x14ac:dyDescent="0.45">
      <c r="A9564" s="29"/>
      <c r="B9564" s="29"/>
      <c r="C9564" s="29"/>
    </row>
    <row r="9565" spans="1:3" hidden="1" x14ac:dyDescent="0.45">
      <c r="A9565" s="29"/>
      <c r="B9565" s="29"/>
      <c r="C9565" s="29"/>
    </row>
    <row r="9566" spans="1:3" hidden="1" x14ac:dyDescent="0.45">
      <c r="A9566" s="29"/>
      <c r="B9566" s="29"/>
      <c r="C9566" s="29"/>
    </row>
    <row r="9567" spans="1:3" hidden="1" x14ac:dyDescent="0.45">
      <c r="A9567" s="29"/>
      <c r="B9567" s="29"/>
      <c r="C9567" s="29"/>
    </row>
    <row r="9568" spans="1:3" hidden="1" x14ac:dyDescent="0.45">
      <c r="A9568" s="29"/>
      <c r="B9568" s="29"/>
      <c r="C9568" s="29"/>
    </row>
    <row r="9569" spans="1:3" hidden="1" x14ac:dyDescent="0.45">
      <c r="A9569" s="29"/>
      <c r="B9569" s="29"/>
      <c r="C9569" s="29"/>
    </row>
    <row r="9570" spans="1:3" hidden="1" x14ac:dyDescent="0.45">
      <c r="A9570" s="29"/>
      <c r="B9570" s="29"/>
      <c r="C9570" s="29"/>
    </row>
    <row r="9571" spans="1:3" hidden="1" x14ac:dyDescent="0.45">
      <c r="A9571" s="29"/>
      <c r="B9571" s="29"/>
      <c r="C9571" s="29"/>
    </row>
    <row r="9572" spans="1:3" hidden="1" x14ac:dyDescent="0.45">
      <c r="A9572" s="29"/>
      <c r="B9572" s="29"/>
      <c r="C9572" s="29"/>
    </row>
    <row r="9573" spans="1:3" hidden="1" x14ac:dyDescent="0.45">
      <c r="A9573" s="29"/>
      <c r="B9573" s="29"/>
      <c r="C9573" s="29"/>
    </row>
    <row r="9574" spans="1:3" hidden="1" x14ac:dyDescent="0.45">
      <c r="A9574" s="29"/>
      <c r="B9574" s="29"/>
      <c r="C9574" s="29"/>
    </row>
    <row r="9575" spans="1:3" hidden="1" x14ac:dyDescent="0.45">
      <c r="A9575" s="29"/>
      <c r="B9575" s="29"/>
      <c r="C9575" s="29"/>
    </row>
    <row r="9576" spans="1:3" hidden="1" x14ac:dyDescent="0.45">
      <c r="A9576" s="29"/>
      <c r="B9576" s="29"/>
      <c r="C9576" s="29"/>
    </row>
    <row r="9577" spans="1:3" hidden="1" x14ac:dyDescent="0.45">
      <c r="A9577" s="29"/>
      <c r="B9577" s="29"/>
      <c r="C9577" s="29"/>
    </row>
    <row r="9578" spans="1:3" hidden="1" x14ac:dyDescent="0.45">
      <c r="A9578" s="29"/>
      <c r="B9578" s="29"/>
      <c r="C9578" s="29"/>
    </row>
    <row r="9579" spans="1:3" hidden="1" x14ac:dyDescent="0.45">
      <c r="A9579" s="29"/>
      <c r="B9579" s="29"/>
      <c r="C9579" s="29"/>
    </row>
    <row r="9580" spans="1:3" hidden="1" x14ac:dyDescent="0.45">
      <c r="A9580" s="29"/>
      <c r="B9580" s="29"/>
      <c r="C9580" s="29"/>
    </row>
    <row r="9581" spans="1:3" hidden="1" x14ac:dyDescent="0.45">
      <c r="A9581" s="29"/>
      <c r="B9581" s="29"/>
      <c r="C9581" s="29"/>
    </row>
    <row r="9582" spans="1:3" hidden="1" x14ac:dyDescent="0.45">
      <c r="A9582" s="29"/>
      <c r="B9582" s="29"/>
      <c r="C9582" s="29"/>
    </row>
    <row r="9583" spans="1:3" hidden="1" x14ac:dyDescent="0.45">
      <c r="A9583" s="29"/>
      <c r="B9583" s="29"/>
      <c r="C9583" s="29"/>
    </row>
    <row r="9584" spans="1:3" hidden="1" x14ac:dyDescent="0.45">
      <c r="A9584" s="29"/>
      <c r="B9584" s="29"/>
      <c r="C9584" s="29"/>
    </row>
    <row r="9585" spans="1:3" hidden="1" x14ac:dyDescent="0.45">
      <c r="A9585" s="29"/>
      <c r="B9585" s="29"/>
      <c r="C9585" s="29"/>
    </row>
    <row r="9586" spans="1:3" hidden="1" x14ac:dyDescent="0.45">
      <c r="A9586" s="29"/>
      <c r="B9586" s="29"/>
      <c r="C9586" s="29"/>
    </row>
    <row r="9587" spans="1:3" hidden="1" x14ac:dyDescent="0.45">
      <c r="A9587" s="29"/>
      <c r="B9587" s="29"/>
      <c r="C9587" s="29"/>
    </row>
    <row r="9588" spans="1:3" hidden="1" x14ac:dyDescent="0.45">
      <c r="A9588" s="29"/>
      <c r="B9588" s="29"/>
      <c r="C9588" s="29"/>
    </row>
    <row r="9589" spans="1:3" hidden="1" x14ac:dyDescent="0.45">
      <c r="A9589" s="29"/>
      <c r="B9589" s="29"/>
      <c r="C9589" s="29"/>
    </row>
    <row r="9590" spans="1:3" hidden="1" x14ac:dyDescent="0.45">
      <c r="A9590" s="29"/>
      <c r="B9590" s="29"/>
      <c r="C9590" s="29"/>
    </row>
    <row r="9591" spans="1:3" hidden="1" x14ac:dyDescent="0.45">
      <c r="A9591" s="29"/>
      <c r="B9591" s="29"/>
      <c r="C9591" s="29"/>
    </row>
    <row r="9592" spans="1:3" hidden="1" x14ac:dyDescent="0.45">
      <c r="A9592" s="29"/>
      <c r="B9592" s="29"/>
      <c r="C9592" s="29"/>
    </row>
    <row r="9593" spans="1:3" hidden="1" x14ac:dyDescent="0.45">
      <c r="A9593" s="29"/>
      <c r="B9593" s="29"/>
      <c r="C9593" s="29"/>
    </row>
    <row r="9594" spans="1:3" hidden="1" x14ac:dyDescent="0.45">
      <c r="A9594" s="29"/>
      <c r="B9594" s="29"/>
      <c r="C9594" s="29"/>
    </row>
    <row r="9595" spans="1:3" hidden="1" x14ac:dyDescent="0.45">
      <c r="A9595" s="29"/>
      <c r="B9595" s="29"/>
      <c r="C9595" s="29"/>
    </row>
    <row r="9596" spans="1:3" hidden="1" x14ac:dyDescent="0.45">
      <c r="A9596" s="29"/>
      <c r="B9596" s="29"/>
      <c r="C9596" s="29"/>
    </row>
    <row r="9597" spans="1:3" hidden="1" x14ac:dyDescent="0.45">
      <c r="A9597" s="29"/>
      <c r="B9597" s="29"/>
      <c r="C9597" s="29"/>
    </row>
    <row r="9598" spans="1:3" hidden="1" x14ac:dyDescent="0.45">
      <c r="A9598" s="29"/>
      <c r="B9598" s="29"/>
      <c r="C9598" s="29"/>
    </row>
    <row r="9599" spans="1:3" hidden="1" x14ac:dyDescent="0.45">
      <c r="A9599" s="29"/>
      <c r="B9599" s="29"/>
      <c r="C9599" s="29"/>
    </row>
    <row r="9600" spans="1:3" hidden="1" x14ac:dyDescent="0.45">
      <c r="A9600" s="29"/>
      <c r="B9600" s="29"/>
      <c r="C9600" s="29"/>
    </row>
    <row r="9601" spans="1:3" hidden="1" x14ac:dyDescent="0.45">
      <c r="A9601" s="29"/>
      <c r="B9601" s="29"/>
      <c r="C9601" s="29"/>
    </row>
    <row r="9602" spans="1:3" hidden="1" x14ac:dyDescent="0.45">
      <c r="A9602" s="29"/>
      <c r="B9602" s="29"/>
      <c r="C9602" s="29"/>
    </row>
    <row r="9603" spans="1:3" hidden="1" x14ac:dyDescent="0.45">
      <c r="A9603" s="29"/>
      <c r="B9603" s="29"/>
      <c r="C9603" s="29"/>
    </row>
    <row r="9604" spans="1:3" hidden="1" x14ac:dyDescent="0.45">
      <c r="A9604" s="29"/>
      <c r="B9604" s="29"/>
      <c r="C9604" s="29"/>
    </row>
    <row r="9605" spans="1:3" hidden="1" x14ac:dyDescent="0.45">
      <c r="A9605" s="29"/>
      <c r="B9605" s="29"/>
      <c r="C9605" s="29"/>
    </row>
    <row r="9606" spans="1:3" hidden="1" x14ac:dyDescent="0.45">
      <c r="A9606" s="29"/>
      <c r="B9606" s="29"/>
      <c r="C9606" s="29"/>
    </row>
    <row r="9607" spans="1:3" hidden="1" x14ac:dyDescent="0.45">
      <c r="A9607" s="29"/>
      <c r="B9607" s="29"/>
      <c r="C9607" s="29"/>
    </row>
    <row r="9608" spans="1:3" hidden="1" x14ac:dyDescent="0.45">
      <c r="A9608" s="29"/>
      <c r="B9608" s="29"/>
      <c r="C9608" s="29"/>
    </row>
    <row r="9609" spans="1:3" hidden="1" x14ac:dyDescent="0.45">
      <c r="A9609" s="29"/>
      <c r="B9609" s="29"/>
      <c r="C9609" s="29"/>
    </row>
    <row r="9610" spans="1:3" hidden="1" x14ac:dyDescent="0.45">
      <c r="A9610" s="29"/>
      <c r="B9610" s="29"/>
      <c r="C9610" s="29"/>
    </row>
    <row r="9611" spans="1:3" hidden="1" x14ac:dyDescent="0.45">
      <c r="A9611" s="29"/>
      <c r="B9611" s="29"/>
      <c r="C9611" s="29"/>
    </row>
    <row r="9612" spans="1:3" hidden="1" x14ac:dyDescent="0.45">
      <c r="A9612" s="29"/>
      <c r="B9612" s="29"/>
      <c r="C9612" s="29"/>
    </row>
    <row r="9613" spans="1:3" hidden="1" x14ac:dyDescent="0.45">
      <c r="A9613" s="29"/>
      <c r="B9613" s="29"/>
      <c r="C9613" s="29"/>
    </row>
    <row r="9614" spans="1:3" hidden="1" x14ac:dyDescent="0.45">
      <c r="A9614" s="29"/>
      <c r="B9614" s="29"/>
      <c r="C9614" s="29"/>
    </row>
    <row r="9615" spans="1:3" hidden="1" x14ac:dyDescent="0.45">
      <c r="A9615" s="29"/>
      <c r="B9615" s="29"/>
      <c r="C9615" s="29"/>
    </row>
    <row r="9616" spans="1:3" hidden="1" x14ac:dyDescent="0.45">
      <c r="A9616" s="29"/>
      <c r="B9616" s="29"/>
      <c r="C9616" s="29"/>
    </row>
    <row r="9617" spans="1:3" hidden="1" x14ac:dyDescent="0.45">
      <c r="A9617" s="29"/>
      <c r="B9617" s="29"/>
      <c r="C9617" s="29"/>
    </row>
    <row r="9618" spans="1:3" hidden="1" x14ac:dyDescent="0.45">
      <c r="A9618" s="29"/>
      <c r="B9618" s="29"/>
      <c r="C9618" s="29"/>
    </row>
    <row r="9619" spans="1:3" hidden="1" x14ac:dyDescent="0.45">
      <c r="A9619" s="29"/>
      <c r="B9619" s="29"/>
      <c r="C9619" s="29"/>
    </row>
    <row r="9620" spans="1:3" hidden="1" x14ac:dyDescent="0.45">
      <c r="A9620" s="29"/>
      <c r="B9620" s="29"/>
      <c r="C9620" s="29"/>
    </row>
    <row r="9621" spans="1:3" hidden="1" x14ac:dyDescent="0.45">
      <c r="A9621" s="29"/>
      <c r="B9621" s="29"/>
      <c r="C9621" s="29"/>
    </row>
    <row r="9622" spans="1:3" hidden="1" x14ac:dyDescent="0.45">
      <c r="A9622" s="29"/>
      <c r="B9622" s="29"/>
      <c r="C9622" s="29"/>
    </row>
    <row r="9623" spans="1:3" hidden="1" x14ac:dyDescent="0.45">
      <c r="A9623" s="29"/>
      <c r="B9623" s="29"/>
      <c r="C9623" s="29"/>
    </row>
    <row r="9624" spans="1:3" hidden="1" x14ac:dyDescent="0.45">
      <c r="A9624" s="29"/>
      <c r="B9624" s="29"/>
      <c r="C9624" s="29"/>
    </row>
    <row r="9625" spans="1:3" hidden="1" x14ac:dyDescent="0.45">
      <c r="A9625" s="29"/>
      <c r="B9625" s="29"/>
      <c r="C9625" s="29"/>
    </row>
    <row r="9626" spans="1:3" hidden="1" x14ac:dyDescent="0.45">
      <c r="A9626" s="29"/>
      <c r="B9626" s="29"/>
      <c r="C9626" s="29"/>
    </row>
    <row r="9627" spans="1:3" hidden="1" x14ac:dyDescent="0.45">
      <c r="A9627" s="29"/>
      <c r="B9627" s="29"/>
      <c r="C9627" s="29"/>
    </row>
    <row r="9628" spans="1:3" hidden="1" x14ac:dyDescent="0.45">
      <c r="A9628" s="29"/>
      <c r="B9628" s="29"/>
      <c r="C9628" s="29"/>
    </row>
    <row r="9629" spans="1:3" hidden="1" x14ac:dyDescent="0.45">
      <c r="A9629" s="29"/>
      <c r="B9629" s="29"/>
      <c r="C9629" s="29"/>
    </row>
    <row r="9630" spans="1:3" hidden="1" x14ac:dyDescent="0.45">
      <c r="A9630" s="29"/>
      <c r="B9630" s="29"/>
      <c r="C9630" s="29"/>
    </row>
    <row r="9631" spans="1:3" hidden="1" x14ac:dyDescent="0.45">
      <c r="A9631" s="29"/>
      <c r="B9631" s="29"/>
      <c r="C9631" s="29"/>
    </row>
    <row r="9632" spans="1:3" hidden="1" x14ac:dyDescent="0.45">
      <c r="A9632" s="29"/>
      <c r="B9632" s="29"/>
      <c r="C9632" s="29"/>
    </row>
    <row r="9633" spans="1:3" hidden="1" x14ac:dyDescent="0.45">
      <c r="A9633" s="29"/>
      <c r="B9633" s="29"/>
      <c r="C9633" s="29"/>
    </row>
    <row r="9634" spans="1:3" hidden="1" x14ac:dyDescent="0.45">
      <c r="A9634" s="29"/>
      <c r="B9634" s="29"/>
      <c r="C9634" s="29"/>
    </row>
    <row r="9635" spans="1:3" hidden="1" x14ac:dyDescent="0.45">
      <c r="A9635" s="29"/>
      <c r="B9635" s="29"/>
      <c r="C9635" s="29"/>
    </row>
    <row r="9636" spans="1:3" hidden="1" x14ac:dyDescent="0.45">
      <c r="A9636" s="29"/>
      <c r="B9636" s="29"/>
      <c r="C9636" s="29"/>
    </row>
    <row r="9637" spans="1:3" hidden="1" x14ac:dyDescent="0.45">
      <c r="A9637" s="29"/>
      <c r="B9637" s="29"/>
      <c r="C9637" s="29"/>
    </row>
    <row r="9638" spans="1:3" hidden="1" x14ac:dyDescent="0.45">
      <c r="A9638" s="29"/>
      <c r="B9638" s="29"/>
      <c r="C9638" s="29"/>
    </row>
    <row r="9639" spans="1:3" hidden="1" x14ac:dyDescent="0.45">
      <c r="A9639" s="29"/>
      <c r="B9639" s="29"/>
      <c r="C9639" s="29"/>
    </row>
    <row r="9640" spans="1:3" hidden="1" x14ac:dyDescent="0.45">
      <c r="A9640" s="29"/>
      <c r="B9640" s="29"/>
      <c r="C9640" s="29"/>
    </row>
    <row r="9641" spans="1:3" hidden="1" x14ac:dyDescent="0.45">
      <c r="A9641" s="29"/>
      <c r="B9641" s="29"/>
      <c r="C9641" s="29"/>
    </row>
    <row r="9642" spans="1:3" hidden="1" x14ac:dyDescent="0.45">
      <c r="A9642" s="29"/>
      <c r="B9642" s="29"/>
      <c r="C9642" s="29"/>
    </row>
    <row r="9643" spans="1:3" hidden="1" x14ac:dyDescent="0.45">
      <c r="A9643" s="29"/>
      <c r="B9643" s="29"/>
      <c r="C9643" s="29"/>
    </row>
    <row r="9644" spans="1:3" hidden="1" x14ac:dyDescent="0.45">
      <c r="A9644" s="29"/>
      <c r="B9644" s="29"/>
      <c r="C9644" s="29"/>
    </row>
    <row r="9645" spans="1:3" hidden="1" x14ac:dyDescent="0.45">
      <c r="A9645" s="29"/>
      <c r="B9645" s="29"/>
      <c r="C9645" s="29"/>
    </row>
    <row r="9646" spans="1:3" hidden="1" x14ac:dyDescent="0.45">
      <c r="A9646" s="29"/>
      <c r="B9646" s="29"/>
      <c r="C9646" s="29"/>
    </row>
    <row r="9647" spans="1:3" hidden="1" x14ac:dyDescent="0.45">
      <c r="A9647" s="29"/>
      <c r="B9647" s="29"/>
      <c r="C9647" s="29"/>
    </row>
    <row r="9648" spans="1:3" hidden="1" x14ac:dyDescent="0.45">
      <c r="A9648" s="29"/>
      <c r="B9648" s="29"/>
      <c r="C9648" s="29"/>
    </row>
    <row r="9649" spans="1:3" hidden="1" x14ac:dyDescent="0.45">
      <c r="A9649" s="29"/>
      <c r="B9649" s="29"/>
      <c r="C9649" s="29"/>
    </row>
    <row r="9650" spans="1:3" hidden="1" x14ac:dyDescent="0.45">
      <c r="A9650" s="29"/>
      <c r="B9650" s="29"/>
      <c r="C9650" s="29"/>
    </row>
    <row r="9651" spans="1:3" hidden="1" x14ac:dyDescent="0.45">
      <c r="A9651" s="29"/>
      <c r="B9651" s="29"/>
      <c r="C9651" s="29"/>
    </row>
    <row r="9652" spans="1:3" hidden="1" x14ac:dyDescent="0.45">
      <c r="A9652" s="29"/>
      <c r="B9652" s="29"/>
      <c r="C9652" s="29"/>
    </row>
    <row r="9653" spans="1:3" hidden="1" x14ac:dyDescent="0.45">
      <c r="A9653" s="29"/>
      <c r="B9653" s="29"/>
      <c r="C9653" s="29"/>
    </row>
    <row r="9654" spans="1:3" hidden="1" x14ac:dyDescent="0.45">
      <c r="A9654" s="29"/>
      <c r="B9654" s="29"/>
      <c r="C9654" s="29"/>
    </row>
    <row r="9655" spans="1:3" hidden="1" x14ac:dyDescent="0.45">
      <c r="A9655" s="29"/>
      <c r="B9655" s="29"/>
      <c r="C9655" s="29"/>
    </row>
    <row r="9656" spans="1:3" hidden="1" x14ac:dyDescent="0.45">
      <c r="A9656" s="29"/>
      <c r="B9656" s="29"/>
      <c r="C9656" s="29"/>
    </row>
    <row r="9657" spans="1:3" hidden="1" x14ac:dyDescent="0.45">
      <c r="A9657" s="29"/>
      <c r="B9657" s="29"/>
      <c r="C9657" s="29"/>
    </row>
    <row r="9658" spans="1:3" hidden="1" x14ac:dyDescent="0.45">
      <c r="A9658" s="29"/>
      <c r="B9658" s="29"/>
      <c r="C9658" s="29"/>
    </row>
    <row r="9659" spans="1:3" hidden="1" x14ac:dyDescent="0.45">
      <c r="A9659" s="29"/>
      <c r="B9659" s="29"/>
      <c r="C9659" s="29"/>
    </row>
    <row r="9660" spans="1:3" hidden="1" x14ac:dyDescent="0.45">
      <c r="A9660" s="29"/>
      <c r="B9660" s="29"/>
      <c r="C9660" s="29"/>
    </row>
    <row r="9661" spans="1:3" hidden="1" x14ac:dyDescent="0.45">
      <c r="A9661" s="29"/>
      <c r="B9661" s="29"/>
      <c r="C9661" s="29"/>
    </row>
    <row r="9662" spans="1:3" hidden="1" x14ac:dyDescent="0.45">
      <c r="A9662" s="29"/>
      <c r="B9662" s="29"/>
      <c r="C9662" s="29"/>
    </row>
    <row r="9663" spans="1:3" hidden="1" x14ac:dyDescent="0.45">
      <c r="A9663" s="29"/>
      <c r="B9663" s="29"/>
      <c r="C9663" s="29"/>
    </row>
    <row r="9664" spans="1:3" hidden="1" x14ac:dyDescent="0.45">
      <c r="A9664" s="29"/>
      <c r="B9664" s="29"/>
      <c r="C9664" s="29"/>
    </row>
    <row r="9665" spans="1:3" hidden="1" x14ac:dyDescent="0.45">
      <c r="A9665" s="29"/>
      <c r="B9665" s="29"/>
      <c r="C9665" s="29"/>
    </row>
    <row r="9666" spans="1:3" hidden="1" x14ac:dyDescent="0.45">
      <c r="A9666" s="29"/>
      <c r="B9666" s="29"/>
      <c r="C9666" s="29"/>
    </row>
    <row r="9667" spans="1:3" hidden="1" x14ac:dyDescent="0.45">
      <c r="A9667" s="29"/>
      <c r="B9667" s="29"/>
      <c r="C9667" s="29"/>
    </row>
    <row r="9668" spans="1:3" hidden="1" x14ac:dyDescent="0.45">
      <c r="A9668" s="29"/>
      <c r="B9668" s="29"/>
      <c r="C9668" s="29"/>
    </row>
    <row r="9669" spans="1:3" hidden="1" x14ac:dyDescent="0.45">
      <c r="A9669" s="29"/>
      <c r="B9669" s="29"/>
      <c r="C9669" s="29"/>
    </row>
    <row r="9670" spans="1:3" hidden="1" x14ac:dyDescent="0.45">
      <c r="A9670" s="29"/>
      <c r="B9670" s="29"/>
      <c r="C9670" s="29"/>
    </row>
    <row r="9671" spans="1:3" hidden="1" x14ac:dyDescent="0.45">
      <c r="A9671" s="29"/>
      <c r="B9671" s="29"/>
      <c r="C9671" s="29"/>
    </row>
    <row r="9672" spans="1:3" hidden="1" x14ac:dyDescent="0.45">
      <c r="A9672" s="29"/>
      <c r="B9672" s="29"/>
      <c r="C9672" s="29"/>
    </row>
    <row r="9673" spans="1:3" hidden="1" x14ac:dyDescent="0.45">
      <c r="A9673" s="29"/>
      <c r="B9673" s="29"/>
      <c r="C9673" s="29"/>
    </row>
    <row r="9674" spans="1:3" hidden="1" x14ac:dyDescent="0.45">
      <c r="A9674" s="29"/>
      <c r="B9674" s="29"/>
      <c r="C9674" s="29"/>
    </row>
    <row r="9675" spans="1:3" hidden="1" x14ac:dyDescent="0.45">
      <c r="A9675" s="29"/>
      <c r="B9675" s="29"/>
      <c r="C9675" s="29"/>
    </row>
    <row r="9676" spans="1:3" hidden="1" x14ac:dyDescent="0.45">
      <c r="A9676" s="29"/>
      <c r="B9676" s="29"/>
      <c r="C9676" s="29"/>
    </row>
    <row r="9677" spans="1:3" hidden="1" x14ac:dyDescent="0.45">
      <c r="A9677" s="29"/>
      <c r="B9677" s="29"/>
      <c r="C9677" s="29"/>
    </row>
    <row r="9678" spans="1:3" hidden="1" x14ac:dyDescent="0.45">
      <c r="A9678" s="29"/>
      <c r="B9678" s="29"/>
      <c r="C9678" s="29"/>
    </row>
    <row r="9679" spans="1:3" hidden="1" x14ac:dyDescent="0.45">
      <c r="A9679" s="29"/>
      <c r="B9679" s="29"/>
      <c r="C9679" s="29"/>
    </row>
    <row r="9680" spans="1:3" hidden="1" x14ac:dyDescent="0.45">
      <c r="A9680" s="29"/>
      <c r="B9680" s="29"/>
      <c r="C9680" s="29"/>
    </row>
    <row r="9681" spans="1:3" hidden="1" x14ac:dyDescent="0.45">
      <c r="A9681" s="29"/>
      <c r="B9681" s="29"/>
      <c r="C9681" s="29"/>
    </row>
    <row r="9682" spans="1:3" hidden="1" x14ac:dyDescent="0.45">
      <c r="A9682" s="29"/>
      <c r="B9682" s="29"/>
      <c r="C9682" s="29"/>
    </row>
    <row r="9683" spans="1:3" hidden="1" x14ac:dyDescent="0.45">
      <c r="A9683" s="29"/>
      <c r="B9683" s="29"/>
      <c r="C9683" s="29"/>
    </row>
    <row r="9684" spans="1:3" hidden="1" x14ac:dyDescent="0.45">
      <c r="A9684" s="29"/>
      <c r="B9684" s="29"/>
      <c r="C9684" s="29"/>
    </row>
    <row r="9685" spans="1:3" hidden="1" x14ac:dyDescent="0.45">
      <c r="A9685" s="29"/>
      <c r="B9685" s="29"/>
      <c r="C9685" s="29"/>
    </row>
    <row r="9686" spans="1:3" hidden="1" x14ac:dyDescent="0.45">
      <c r="A9686" s="29"/>
      <c r="B9686" s="29"/>
      <c r="C9686" s="29"/>
    </row>
    <row r="9687" spans="1:3" hidden="1" x14ac:dyDescent="0.45">
      <c r="A9687" s="29"/>
      <c r="B9687" s="29"/>
      <c r="C9687" s="29"/>
    </row>
    <row r="9688" spans="1:3" hidden="1" x14ac:dyDescent="0.45">
      <c r="A9688" s="29"/>
      <c r="B9688" s="29"/>
      <c r="C9688" s="29"/>
    </row>
    <row r="9689" spans="1:3" hidden="1" x14ac:dyDescent="0.45">
      <c r="A9689" s="29"/>
      <c r="B9689" s="29"/>
      <c r="C9689" s="29"/>
    </row>
    <row r="9690" spans="1:3" hidden="1" x14ac:dyDescent="0.45">
      <c r="A9690" s="29"/>
      <c r="B9690" s="29"/>
      <c r="C9690" s="29"/>
    </row>
    <row r="9691" spans="1:3" hidden="1" x14ac:dyDescent="0.45">
      <c r="A9691" s="29"/>
      <c r="B9691" s="29"/>
      <c r="C9691" s="29"/>
    </row>
    <row r="9692" spans="1:3" hidden="1" x14ac:dyDescent="0.45">
      <c r="A9692" s="29"/>
      <c r="B9692" s="29"/>
      <c r="C9692" s="29"/>
    </row>
    <row r="9693" spans="1:3" hidden="1" x14ac:dyDescent="0.45">
      <c r="A9693" s="29"/>
      <c r="B9693" s="29"/>
      <c r="C9693" s="29"/>
    </row>
    <row r="9694" spans="1:3" hidden="1" x14ac:dyDescent="0.45">
      <c r="A9694" s="29"/>
      <c r="B9694" s="29"/>
      <c r="C9694" s="29"/>
    </row>
    <row r="9695" spans="1:3" hidden="1" x14ac:dyDescent="0.45">
      <c r="A9695" s="29"/>
      <c r="B9695" s="29"/>
      <c r="C9695" s="29"/>
    </row>
    <row r="9696" spans="1:3" hidden="1" x14ac:dyDescent="0.45">
      <c r="A9696" s="29"/>
      <c r="B9696" s="29"/>
      <c r="C9696" s="29"/>
    </row>
    <row r="9697" spans="1:3" hidden="1" x14ac:dyDescent="0.45">
      <c r="A9697" s="29"/>
      <c r="B9697" s="29"/>
      <c r="C9697" s="29"/>
    </row>
    <row r="9698" spans="1:3" hidden="1" x14ac:dyDescent="0.45">
      <c r="A9698" s="29"/>
      <c r="B9698" s="29"/>
      <c r="C9698" s="29"/>
    </row>
    <row r="9699" spans="1:3" hidden="1" x14ac:dyDescent="0.45">
      <c r="A9699" s="29"/>
      <c r="B9699" s="29"/>
      <c r="C9699" s="29"/>
    </row>
    <row r="9700" spans="1:3" hidden="1" x14ac:dyDescent="0.45">
      <c r="A9700" s="29"/>
      <c r="B9700" s="29"/>
      <c r="C9700" s="29"/>
    </row>
    <row r="9701" spans="1:3" hidden="1" x14ac:dyDescent="0.45">
      <c r="A9701" s="29"/>
      <c r="B9701" s="29"/>
      <c r="C9701" s="29"/>
    </row>
    <row r="9702" spans="1:3" hidden="1" x14ac:dyDescent="0.45">
      <c r="A9702" s="29"/>
      <c r="B9702" s="29"/>
      <c r="C9702" s="29"/>
    </row>
    <row r="9703" spans="1:3" hidden="1" x14ac:dyDescent="0.45">
      <c r="A9703" s="29"/>
      <c r="B9703" s="29"/>
      <c r="C9703" s="29"/>
    </row>
    <row r="9704" spans="1:3" hidden="1" x14ac:dyDescent="0.45">
      <c r="A9704" s="29"/>
      <c r="B9704" s="29"/>
      <c r="C9704" s="29"/>
    </row>
    <row r="9705" spans="1:3" hidden="1" x14ac:dyDescent="0.45">
      <c r="A9705" s="29"/>
      <c r="B9705" s="29"/>
      <c r="C9705" s="29"/>
    </row>
    <row r="9706" spans="1:3" hidden="1" x14ac:dyDescent="0.45">
      <c r="C9706" s="27"/>
    </row>
    <row r="9707" spans="1:3" hidden="1" x14ac:dyDescent="0.45">
      <c r="C9707" s="27"/>
    </row>
    <row r="9708" spans="1:3" hidden="1" x14ac:dyDescent="0.45">
      <c r="C9708" s="27"/>
    </row>
    <row r="9709" spans="1:3" hidden="1" x14ac:dyDescent="0.45">
      <c r="C9709" s="27"/>
    </row>
    <row r="9710" spans="1:3" hidden="1" x14ac:dyDescent="0.45">
      <c r="C9710" s="27"/>
    </row>
    <row r="9711" spans="1:3" hidden="1" x14ac:dyDescent="0.45">
      <c r="C9711" s="27"/>
    </row>
    <row r="9712" spans="1:3" hidden="1" x14ac:dyDescent="0.45">
      <c r="C9712" s="27"/>
    </row>
    <row r="9713" spans="3:3" hidden="1" x14ac:dyDescent="0.45">
      <c r="C9713" s="27"/>
    </row>
    <row r="9714" spans="3:3" hidden="1" x14ac:dyDescent="0.45">
      <c r="C9714" s="27"/>
    </row>
    <row r="9715" spans="3:3" hidden="1" x14ac:dyDescent="0.45">
      <c r="C9715" s="27"/>
    </row>
    <row r="9716" spans="3:3" hidden="1" x14ac:dyDescent="0.45">
      <c r="C9716" s="27"/>
    </row>
    <row r="9717" spans="3:3" hidden="1" x14ac:dyDescent="0.45">
      <c r="C9717" s="27"/>
    </row>
    <row r="9718" spans="3:3" hidden="1" x14ac:dyDescent="0.45">
      <c r="C9718" s="27"/>
    </row>
    <row r="9719" spans="3:3" hidden="1" x14ac:dyDescent="0.45">
      <c r="C9719" s="27"/>
    </row>
    <row r="9720" spans="3:3" hidden="1" x14ac:dyDescent="0.45">
      <c r="C9720" s="27"/>
    </row>
    <row r="9721" spans="3:3" hidden="1" x14ac:dyDescent="0.45">
      <c r="C9721" s="27"/>
    </row>
    <row r="9722" spans="3:3" hidden="1" x14ac:dyDescent="0.45">
      <c r="C9722" s="27"/>
    </row>
    <row r="9723" spans="3:3" hidden="1" x14ac:dyDescent="0.45">
      <c r="C9723" s="27"/>
    </row>
    <row r="9724" spans="3:3" hidden="1" x14ac:dyDescent="0.45">
      <c r="C9724" s="27"/>
    </row>
    <row r="9725" spans="3:3" hidden="1" x14ac:dyDescent="0.45">
      <c r="C9725" s="27"/>
    </row>
    <row r="9726" spans="3:3" hidden="1" x14ac:dyDescent="0.45">
      <c r="C9726" s="27"/>
    </row>
    <row r="9727" spans="3:3" hidden="1" x14ac:dyDescent="0.45">
      <c r="C9727" s="27"/>
    </row>
    <row r="9728" spans="3:3" hidden="1" x14ac:dyDescent="0.45">
      <c r="C9728" s="27"/>
    </row>
    <row r="9729" spans="3:3" hidden="1" x14ac:dyDescent="0.45">
      <c r="C9729" s="27"/>
    </row>
    <row r="9730" spans="3:3" hidden="1" x14ac:dyDescent="0.45">
      <c r="C9730" s="27"/>
    </row>
    <row r="9731" spans="3:3" hidden="1" x14ac:dyDescent="0.45">
      <c r="C9731" s="27"/>
    </row>
    <row r="9732" spans="3:3" hidden="1" x14ac:dyDescent="0.45">
      <c r="C9732" s="27"/>
    </row>
    <row r="9733" spans="3:3" hidden="1" x14ac:dyDescent="0.45">
      <c r="C9733" s="27"/>
    </row>
    <row r="9734" spans="3:3" hidden="1" x14ac:dyDescent="0.45">
      <c r="C9734" s="27"/>
    </row>
    <row r="9735" spans="3:3" hidden="1" x14ac:dyDescent="0.45">
      <c r="C9735" s="27"/>
    </row>
    <row r="9736" spans="3:3" hidden="1" x14ac:dyDescent="0.45">
      <c r="C9736" s="27"/>
    </row>
    <row r="9737" spans="3:3" hidden="1" x14ac:dyDescent="0.45">
      <c r="C9737" s="27"/>
    </row>
    <row r="9738" spans="3:3" hidden="1" x14ac:dyDescent="0.45">
      <c r="C9738" s="27"/>
    </row>
    <row r="9739" spans="3:3" hidden="1" x14ac:dyDescent="0.45">
      <c r="C9739" s="27"/>
    </row>
    <row r="9740" spans="3:3" hidden="1" x14ac:dyDescent="0.45">
      <c r="C9740" s="27"/>
    </row>
    <row r="9741" spans="3:3" hidden="1" x14ac:dyDescent="0.45">
      <c r="C9741" s="27"/>
    </row>
    <row r="9742" spans="3:3" hidden="1" x14ac:dyDescent="0.45">
      <c r="C9742" s="27"/>
    </row>
    <row r="9743" spans="3:3" hidden="1" x14ac:dyDescent="0.45">
      <c r="C9743" s="27"/>
    </row>
    <row r="9744" spans="3:3" hidden="1" x14ac:dyDescent="0.45">
      <c r="C9744" s="27"/>
    </row>
    <row r="9745" spans="3:3" hidden="1" x14ac:dyDescent="0.45">
      <c r="C9745" s="27"/>
    </row>
    <row r="9746" spans="3:3" hidden="1" x14ac:dyDescent="0.45">
      <c r="C9746" s="27"/>
    </row>
    <row r="9747" spans="3:3" hidden="1" x14ac:dyDescent="0.45">
      <c r="C9747" s="27"/>
    </row>
    <row r="9748" spans="3:3" hidden="1" x14ac:dyDescent="0.45">
      <c r="C9748" s="27"/>
    </row>
    <row r="9749" spans="3:3" hidden="1" x14ac:dyDescent="0.45">
      <c r="C9749" s="27"/>
    </row>
    <row r="9750" spans="3:3" hidden="1" x14ac:dyDescent="0.45">
      <c r="C9750" s="27"/>
    </row>
    <row r="9751" spans="3:3" hidden="1" x14ac:dyDescent="0.45">
      <c r="C9751" s="27"/>
    </row>
    <row r="9752" spans="3:3" hidden="1" x14ac:dyDescent="0.45">
      <c r="C9752" s="27"/>
    </row>
    <row r="9753" spans="3:3" hidden="1" x14ac:dyDescent="0.45">
      <c r="C9753" s="27"/>
    </row>
    <row r="9754" spans="3:3" hidden="1" x14ac:dyDescent="0.45">
      <c r="C9754" s="27"/>
    </row>
    <row r="9755" spans="3:3" hidden="1" x14ac:dyDescent="0.45">
      <c r="C9755" s="27"/>
    </row>
    <row r="9756" spans="3:3" hidden="1" x14ac:dyDescent="0.45">
      <c r="C9756" s="27"/>
    </row>
    <row r="9757" spans="3:3" hidden="1" x14ac:dyDescent="0.45">
      <c r="C9757" s="27"/>
    </row>
    <row r="9758" spans="3:3" hidden="1" x14ac:dyDescent="0.45">
      <c r="C9758" s="27"/>
    </row>
    <row r="9759" spans="3:3" hidden="1" x14ac:dyDescent="0.45">
      <c r="C9759" s="27"/>
    </row>
    <row r="9760" spans="3:3" hidden="1" x14ac:dyDescent="0.45">
      <c r="C9760" s="27"/>
    </row>
    <row r="9761" spans="3:3" hidden="1" x14ac:dyDescent="0.45">
      <c r="C9761" s="27"/>
    </row>
    <row r="9762" spans="3:3" hidden="1" x14ac:dyDescent="0.45">
      <c r="C9762" s="27"/>
    </row>
    <row r="9763" spans="3:3" hidden="1" x14ac:dyDescent="0.45">
      <c r="C9763" s="27"/>
    </row>
    <row r="9764" spans="3:3" hidden="1" x14ac:dyDescent="0.45">
      <c r="C9764" s="27"/>
    </row>
    <row r="9765" spans="3:3" hidden="1" x14ac:dyDescent="0.45">
      <c r="C9765" s="27"/>
    </row>
    <row r="9766" spans="3:3" hidden="1" x14ac:dyDescent="0.45">
      <c r="C9766" s="27"/>
    </row>
    <row r="9767" spans="3:3" hidden="1" x14ac:dyDescent="0.45">
      <c r="C9767" s="27"/>
    </row>
    <row r="9768" spans="3:3" hidden="1" x14ac:dyDescent="0.45">
      <c r="C9768" s="27"/>
    </row>
    <row r="9769" spans="3:3" hidden="1" x14ac:dyDescent="0.45">
      <c r="C9769" s="27"/>
    </row>
    <row r="9770" spans="3:3" hidden="1" x14ac:dyDescent="0.45">
      <c r="C9770" s="27"/>
    </row>
    <row r="9771" spans="3:3" hidden="1" x14ac:dyDescent="0.45">
      <c r="C9771" s="27"/>
    </row>
    <row r="9772" spans="3:3" hidden="1" x14ac:dyDescent="0.45">
      <c r="C9772" s="27"/>
    </row>
    <row r="9773" spans="3:3" hidden="1" x14ac:dyDescent="0.45">
      <c r="C9773" s="27"/>
    </row>
    <row r="9774" spans="3:3" hidden="1" x14ac:dyDescent="0.45">
      <c r="C9774" s="27"/>
    </row>
    <row r="9775" spans="3:3" hidden="1" x14ac:dyDescent="0.45">
      <c r="C9775" s="27"/>
    </row>
    <row r="9776" spans="3:3" hidden="1" x14ac:dyDescent="0.45">
      <c r="C9776" s="27"/>
    </row>
    <row r="9777" spans="3:3" hidden="1" x14ac:dyDescent="0.45">
      <c r="C9777" s="27"/>
    </row>
    <row r="9778" spans="3:3" hidden="1" x14ac:dyDescent="0.45">
      <c r="C9778" s="27"/>
    </row>
    <row r="9779" spans="3:3" hidden="1" x14ac:dyDescent="0.45">
      <c r="C9779" s="27"/>
    </row>
    <row r="9780" spans="3:3" hidden="1" x14ac:dyDescent="0.45">
      <c r="C9780" s="27"/>
    </row>
    <row r="9781" spans="3:3" hidden="1" x14ac:dyDescent="0.45">
      <c r="C9781" s="27"/>
    </row>
    <row r="9782" spans="3:3" hidden="1" x14ac:dyDescent="0.45">
      <c r="C9782" s="27"/>
    </row>
    <row r="9783" spans="3:3" hidden="1" x14ac:dyDescent="0.45">
      <c r="C9783" s="27"/>
    </row>
    <row r="9784" spans="3:3" hidden="1" x14ac:dyDescent="0.45">
      <c r="C9784" s="27"/>
    </row>
    <row r="9785" spans="3:3" hidden="1" x14ac:dyDescent="0.45">
      <c r="C9785" s="27"/>
    </row>
    <row r="9786" spans="3:3" hidden="1" x14ac:dyDescent="0.45">
      <c r="C9786" s="27"/>
    </row>
    <row r="9787" spans="3:3" hidden="1" x14ac:dyDescent="0.45">
      <c r="C9787" s="27"/>
    </row>
    <row r="9788" spans="3:3" hidden="1" x14ac:dyDescent="0.45">
      <c r="C9788" s="27"/>
    </row>
    <row r="9789" spans="3:3" hidden="1" x14ac:dyDescent="0.45">
      <c r="C9789" s="27"/>
    </row>
    <row r="9790" spans="3:3" hidden="1" x14ac:dyDescent="0.45">
      <c r="C9790" s="27"/>
    </row>
    <row r="9791" spans="3:3" hidden="1" x14ac:dyDescent="0.45">
      <c r="C9791" s="27"/>
    </row>
    <row r="9792" spans="3:3" hidden="1" x14ac:dyDescent="0.45">
      <c r="C9792" s="27"/>
    </row>
    <row r="9793" spans="3:3" hidden="1" x14ac:dyDescent="0.45">
      <c r="C9793" s="27"/>
    </row>
    <row r="9794" spans="3:3" hidden="1" x14ac:dyDescent="0.45">
      <c r="C9794" s="27"/>
    </row>
    <row r="9795" spans="3:3" hidden="1" x14ac:dyDescent="0.45">
      <c r="C9795" s="27"/>
    </row>
    <row r="9796" spans="3:3" hidden="1" x14ac:dyDescent="0.45">
      <c r="C9796" s="27"/>
    </row>
    <row r="9797" spans="3:3" hidden="1" x14ac:dyDescent="0.45">
      <c r="C9797" s="27"/>
    </row>
    <row r="9798" spans="3:3" hidden="1" x14ac:dyDescent="0.45">
      <c r="C9798" s="27"/>
    </row>
    <row r="9799" spans="3:3" hidden="1" x14ac:dyDescent="0.45">
      <c r="C9799" s="27"/>
    </row>
    <row r="9800" spans="3:3" hidden="1" x14ac:dyDescent="0.45">
      <c r="C9800" s="27"/>
    </row>
    <row r="9801" spans="3:3" hidden="1" x14ac:dyDescent="0.45">
      <c r="C9801" s="27"/>
    </row>
    <row r="9802" spans="3:3" hidden="1" x14ac:dyDescent="0.45">
      <c r="C9802" s="27"/>
    </row>
    <row r="9803" spans="3:3" hidden="1" x14ac:dyDescent="0.45">
      <c r="C9803" s="27"/>
    </row>
    <row r="9804" spans="3:3" hidden="1" x14ac:dyDescent="0.45">
      <c r="C9804" s="27"/>
    </row>
    <row r="9805" spans="3:3" hidden="1" x14ac:dyDescent="0.45">
      <c r="C9805" s="27"/>
    </row>
    <row r="9806" spans="3:3" hidden="1" x14ac:dyDescent="0.45">
      <c r="C9806" s="27"/>
    </row>
    <row r="9807" spans="3:3" hidden="1" x14ac:dyDescent="0.45">
      <c r="C9807" s="27"/>
    </row>
    <row r="9808" spans="3:3" hidden="1" x14ac:dyDescent="0.45">
      <c r="C9808" s="27"/>
    </row>
    <row r="9809" spans="3:3" hidden="1" x14ac:dyDescent="0.45">
      <c r="C9809" s="27"/>
    </row>
    <row r="9810" spans="3:3" hidden="1" x14ac:dyDescent="0.45">
      <c r="C9810" s="27"/>
    </row>
    <row r="9811" spans="3:3" hidden="1" x14ac:dyDescent="0.45">
      <c r="C9811" s="27"/>
    </row>
    <row r="9812" spans="3:3" hidden="1" x14ac:dyDescent="0.45">
      <c r="C9812" s="27"/>
    </row>
    <row r="9813" spans="3:3" hidden="1" x14ac:dyDescent="0.45">
      <c r="C9813" s="27"/>
    </row>
    <row r="9814" spans="3:3" hidden="1" x14ac:dyDescent="0.45">
      <c r="C9814" s="27"/>
    </row>
    <row r="9815" spans="3:3" hidden="1" x14ac:dyDescent="0.45">
      <c r="C9815" s="27"/>
    </row>
    <row r="9816" spans="3:3" hidden="1" x14ac:dyDescent="0.45">
      <c r="C9816" s="27"/>
    </row>
    <row r="9817" spans="3:3" hidden="1" x14ac:dyDescent="0.45">
      <c r="C9817" s="27"/>
    </row>
    <row r="9818" spans="3:3" hidden="1" x14ac:dyDescent="0.45">
      <c r="C9818" s="27"/>
    </row>
    <row r="9819" spans="3:3" hidden="1" x14ac:dyDescent="0.45">
      <c r="C9819" s="27"/>
    </row>
    <row r="9820" spans="3:3" hidden="1" x14ac:dyDescent="0.45">
      <c r="C9820" s="27"/>
    </row>
    <row r="9821" spans="3:3" hidden="1" x14ac:dyDescent="0.45">
      <c r="C9821" s="27"/>
    </row>
    <row r="9822" spans="3:3" hidden="1" x14ac:dyDescent="0.45">
      <c r="C9822" s="27"/>
    </row>
    <row r="9823" spans="3:3" hidden="1" x14ac:dyDescent="0.45">
      <c r="C9823" s="27"/>
    </row>
    <row r="9824" spans="3:3" hidden="1" x14ac:dyDescent="0.45">
      <c r="C9824" s="27"/>
    </row>
    <row r="9825" spans="3:3" hidden="1" x14ac:dyDescent="0.45">
      <c r="C9825" s="27"/>
    </row>
    <row r="9826" spans="3:3" hidden="1" x14ac:dyDescent="0.45">
      <c r="C9826" s="27"/>
    </row>
    <row r="9827" spans="3:3" hidden="1" x14ac:dyDescent="0.45">
      <c r="C9827" s="27"/>
    </row>
    <row r="9828" spans="3:3" hidden="1" x14ac:dyDescent="0.45">
      <c r="C9828" s="27"/>
    </row>
    <row r="9829" spans="3:3" hidden="1" x14ac:dyDescent="0.45">
      <c r="C9829" s="27"/>
    </row>
    <row r="9830" spans="3:3" hidden="1" x14ac:dyDescent="0.45">
      <c r="C9830" s="27"/>
    </row>
    <row r="9831" spans="3:3" hidden="1" x14ac:dyDescent="0.45">
      <c r="C9831" s="27"/>
    </row>
    <row r="9832" spans="3:3" hidden="1" x14ac:dyDescent="0.45">
      <c r="C9832" s="27"/>
    </row>
    <row r="9833" spans="3:3" hidden="1" x14ac:dyDescent="0.45">
      <c r="C9833" s="27"/>
    </row>
    <row r="9834" spans="3:3" hidden="1" x14ac:dyDescent="0.45">
      <c r="C9834" s="27"/>
    </row>
    <row r="9835" spans="3:3" hidden="1" x14ac:dyDescent="0.45">
      <c r="C9835" s="27"/>
    </row>
    <row r="9836" spans="3:3" hidden="1" x14ac:dyDescent="0.45">
      <c r="C9836" s="27"/>
    </row>
    <row r="9837" spans="3:3" hidden="1" x14ac:dyDescent="0.45">
      <c r="C9837" s="27"/>
    </row>
    <row r="9838" spans="3:3" hidden="1" x14ac:dyDescent="0.45">
      <c r="C9838" s="27"/>
    </row>
    <row r="9839" spans="3:3" hidden="1" x14ac:dyDescent="0.45">
      <c r="C9839" s="27"/>
    </row>
    <row r="9840" spans="3:3" hidden="1" x14ac:dyDescent="0.45">
      <c r="C9840" s="27"/>
    </row>
    <row r="9841" spans="3:3" hidden="1" x14ac:dyDescent="0.45">
      <c r="C9841" s="27"/>
    </row>
    <row r="9842" spans="3:3" hidden="1" x14ac:dyDescent="0.45">
      <c r="C9842" s="27"/>
    </row>
    <row r="9843" spans="3:3" hidden="1" x14ac:dyDescent="0.45">
      <c r="C9843" s="27"/>
    </row>
    <row r="9844" spans="3:3" hidden="1" x14ac:dyDescent="0.45">
      <c r="C9844" s="27"/>
    </row>
    <row r="9845" spans="3:3" hidden="1" x14ac:dyDescent="0.45">
      <c r="C9845" s="27"/>
    </row>
    <row r="9846" spans="3:3" hidden="1" x14ac:dyDescent="0.45">
      <c r="C9846" s="27"/>
    </row>
    <row r="9847" spans="3:3" hidden="1" x14ac:dyDescent="0.45">
      <c r="C9847" s="27"/>
    </row>
    <row r="9848" spans="3:3" hidden="1" x14ac:dyDescent="0.45">
      <c r="C9848" s="27"/>
    </row>
    <row r="9849" spans="3:3" hidden="1" x14ac:dyDescent="0.45">
      <c r="C9849" s="27"/>
    </row>
    <row r="9850" spans="3:3" hidden="1" x14ac:dyDescent="0.45">
      <c r="C9850" s="27"/>
    </row>
    <row r="9851" spans="3:3" hidden="1" x14ac:dyDescent="0.45">
      <c r="C9851" s="27"/>
    </row>
    <row r="9852" spans="3:3" hidden="1" x14ac:dyDescent="0.45">
      <c r="C9852" s="27"/>
    </row>
    <row r="9853" spans="3:3" hidden="1" x14ac:dyDescent="0.45">
      <c r="C9853" s="27"/>
    </row>
    <row r="9854" spans="3:3" hidden="1" x14ac:dyDescent="0.45">
      <c r="C9854" s="27"/>
    </row>
    <row r="9855" spans="3:3" hidden="1" x14ac:dyDescent="0.45">
      <c r="C9855" s="27"/>
    </row>
    <row r="9856" spans="3:3" hidden="1" x14ac:dyDescent="0.45">
      <c r="C9856" s="27"/>
    </row>
    <row r="9857" spans="3:3" hidden="1" x14ac:dyDescent="0.45">
      <c r="C9857" s="27"/>
    </row>
    <row r="9858" spans="3:3" hidden="1" x14ac:dyDescent="0.45">
      <c r="C9858" s="27"/>
    </row>
    <row r="9859" spans="3:3" hidden="1" x14ac:dyDescent="0.45">
      <c r="C9859" s="27"/>
    </row>
    <row r="9860" spans="3:3" hidden="1" x14ac:dyDescent="0.45">
      <c r="C9860" s="27"/>
    </row>
    <row r="9861" spans="3:3" hidden="1" x14ac:dyDescent="0.45">
      <c r="C9861" s="27"/>
    </row>
    <row r="9862" spans="3:3" hidden="1" x14ac:dyDescent="0.45">
      <c r="C9862" s="27"/>
    </row>
    <row r="9863" spans="3:3" hidden="1" x14ac:dyDescent="0.45">
      <c r="C9863" s="27"/>
    </row>
    <row r="9864" spans="3:3" hidden="1" x14ac:dyDescent="0.45">
      <c r="C9864" s="27"/>
    </row>
    <row r="9865" spans="3:3" hidden="1" x14ac:dyDescent="0.45">
      <c r="C9865" s="27"/>
    </row>
    <row r="9866" spans="3:3" hidden="1" x14ac:dyDescent="0.45">
      <c r="C9866" s="27"/>
    </row>
    <row r="9867" spans="3:3" hidden="1" x14ac:dyDescent="0.45">
      <c r="C9867" s="27"/>
    </row>
    <row r="9868" spans="3:3" hidden="1" x14ac:dyDescent="0.45">
      <c r="C9868" s="27"/>
    </row>
    <row r="9869" spans="3:3" hidden="1" x14ac:dyDescent="0.45">
      <c r="C9869" s="27"/>
    </row>
    <row r="9870" spans="3:3" hidden="1" x14ac:dyDescent="0.45">
      <c r="C9870" s="27"/>
    </row>
    <row r="9871" spans="3:3" hidden="1" x14ac:dyDescent="0.45">
      <c r="C9871" s="27"/>
    </row>
    <row r="9872" spans="3:3" hidden="1" x14ac:dyDescent="0.45">
      <c r="C9872" s="27"/>
    </row>
    <row r="9873" spans="3:3" hidden="1" x14ac:dyDescent="0.45">
      <c r="C9873" s="27"/>
    </row>
    <row r="9874" spans="3:3" hidden="1" x14ac:dyDescent="0.45">
      <c r="C9874" s="27"/>
    </row>
    <row r="9875" spans="3:3" hidden="1" x14ac:dyDescent="0.45">
      <c r="C9875" s="27"/>
    </row>
    <row r="9876" spans="3:3" hidden="1" x14ac:dyDescent="0.45">
      <c r="C9876" s="27"/>
    </row>
    <row r="9877" spans="3:3" hidden="1" x14ac:dyDescent="0.45">
      <c r="C9877" s="27"/>
    </row>
    <row r="9878" spans="3:3" hidden="1" x14ac:dyDescent="0.45">
      <c r="C9878" s="27"/>
    </row>
    <row r="9879" spans="3:3" hidden="1" x14ac:dyDescent="0.45">
      <c r="C9879" s="27"/>
    </row>
    <row r="9880" spans="3:3" hidden="1" x14ac:dyDescent="0.45">
      <c r="C9880" s="27"/>
    </row>
    <row r="9881" spans="3:3" hidden="1" x14ac:dyDescent="0.45">
      <c r="C9881" s="27"/>
    </row>
    <row r="9882" spans="3:3" hidden="1" x14ac:dyDescent="0.45">
      <c r="C9882" s="27"/>
    </row>
    <row r="9883" spans="3:3" hidden="1" x14ac:dyDescent="0.45">
      <c r="C9883" s="27"/>
    </row>
    <row r="9884" spans="3:3" hidden="1" x14ac:dyDescent="0.45">
      <c r="C9884" s="27"/>
    </row>
    <row r="9885" spans="3:3" hidden="1" x14ac:dyDescent="0.45">
      <c r="C9885" s="27"/>
    </row>
    <row r="9886" spans="3:3" hidden="1" x14ac:dyDescent="0.45">
      <c r="C9886" s="27"/>
    </row>
    <row r="9887" spans="3:3" hidden="1" x14ac:dyDescent="0.45">
      <c r="C9887" s="27"/>
    </row>
    <row r="9888" spans="3:3" hidden="1" x14ac:dyDescent="0.45">
      <c r="C9888" s="27"/>
    </row>
    <row r="9889" spans="3:3" hidden="1" x14ac:dyDescent="0.45">
      <c r="C9889" s="27"/>
    </row>
    <row r="9890" spans="3:3" hidden="1" x14ac:dyDescent="0.45">
      <c r="C9890" s="27"/>
    </row>
    <row r="9891" spans="3:3" hidden="1" x14ac:dyDescent="0.45">
      <c r="C9891" s="27"/>
    </row>
    <row r="9892" spans="3:3" hidden="1" x14ac:dyDescent="0.45">
      <c r="C9892" s="27"/>
    </row>
    <row r="9893" spans="3:3" hidden="1" x14ac:dyDescent="0.45">
      <c r="C9893" s="27"/>
    </row>
    <row r="9894" spans="3:3" hidden="1" x14ac:dyDescent="0.45">
      <c r="C9894" s="27"/>
    </row>
    <row r="9895" spans="3:3" hidden="1" x14ac:dyDescent="0.45">
      <c r="C9895" s="27"/>
    </row>
    <row r="9896" spans="3:3" hidden="1" x14ac:dyDescent="0.45">
      <c r="C9896" s="27"/>
    </row>
    <row r="9897" spans="3:3" hidden="1" x14ac:dyDescent="0.45">
      <c r="C9897" s="27"/>
    </row>
    <row r="9898" spans="3:3" hidden="1" x14ac:dyDescent="0.45">
      <c r="C9898" s="27"/>
    </row>
    <row r="9899" spans="3:3" hidden="1" x14ac:dyDescent="0.45">
      <c r="C9899" s="27"/>
    </row>
    <row r="9900" spans="3:3" hidden="1" x14ac:dyDescent="0.45">
      <c r="C9900" s="27"/>
    </row>
    <row r="9901" spans="3:3" hidden="1" x14ac:dyDescent="0.45">
      <c r="C9901" s="27"/>
    </row>
    <row r="9902" spans="3:3" hidden="1" x14ac:dyDescent="0.45">
      <c r="C9902" s="27"/>
    </row>
    <row r="9903" spans="3:3" hidden="1" x14ac:dyDescent="0.45">
      <c r="C9903" s="27"/>
    </row>
    <row r="9904" spans="3:3" hidden="1" x14ac:dyDescent="0.45">
      <c r="C9904" s="27"/>
    </row>
    <row r="9905" spans="3:3" hidden="1" x14ac:dyDescent="0.45">
      <c r="C9905" s="27"/>
    </row>
    <row r="9906" spans="3:3" hidden="1" x14ac:dyDescent="0.45">
      <c r="C9906" s="27"/>
    </row>
    <row r="9907" spans="3:3" hidden="1" x14ac:dyDescent="0.45">
      <c r="C9907" s="27"/>
    </row>
    <row r="9908" spans="3:3" hidden="1" x14ac:dyDescent="0.45">
      <c r="C9908" s="27"/>
    </row>
    <row r="9909" spans="3:3" hidden="1" x14ac:dyDescent="0.45">
      <c r="C9909" s="27"/>
    </row>
    <row r="9910" spans="3:3" hidden="1" x14ac:dyDescent="0.45">
      <c r="C9910" s="27"/>
    </row>
    <row r="9911" spans="3:3" hidden="1" x14ac:dyDescent="0.45">
      <c r="C9911" s="27"/>
    </row>
    <row r="9912" spans="3:3" hidden="1" x14ac:dyDescent="0.45">
      <c r="C9912" s="27"/>
    </row>
    <row r="9913" spans="3:3" hidden="1" x14ac:dyDescent="0.45">
      <c r="C9913" s="27"/>
    </row>
    <row r="9914" spans="3:3" hidden="1" x14ac:dyDescent="0.45">
      <c r="C9914" s="27"/>
    </row>
    <row r="9915" spans="3:3" hidden="1" x14ac:dyDescent="0.45">
      <c r="C9915" s="27"/>
    </row>
    <row r="9916" spans="3:3" hidden="1" x14ac:dyDescent="0.45">
      <c r="C9916" s="27"/>
    </row>
    <row r="9917" spans="3:3" hidden="1" x14ac:dyDescent="0.45">
      <c r="C9917" s="27"/>
    </row>
    <row r="9918" spans="3:3" hidden="1" x14ac:dyDescent="0.45">
      <c r="C9918" s="27"/>
    </row>
    <row r="9919" spans="3:3" hidden="1" x14ac:dyDescent="0.45">
      <c r="C9919" s="27"/>
    </row>
    <row r="9920" spans="3:3" hidden="1" x14ac:dyDescent="0.45">
      <c r="C9920" s="27"/>
    </row>
    <row r="9921" spans="3:3" hidden="1" x14ac:dyDescent="0.45">
      <c r="C9921" s="27"/>
    </row>
    <row r="9922" spans="3:3" hidden="1" x14ac:dyDescent="0.45">
      <c r="C9922" s="27"/>
    </row>
    <row r="9923" spans="3:3" hidden="1" x14ac:dyDescent="0.45">
      <c r="C9923" s="27"/>
    </row>
    <row r="9924" spans="3:3" hidden="1" x14ac:dyDescent="0.45">
      <c r="C9924" s="27"/>
    </row>
    <row r="9925" spans="3:3" hidden="1" x14ac:dyDescent="0.45">
      <c r="C9925" s="27"/>
    </row>
    <row r="9926" spans="3:3" hidden="1" x14ac:dyDescent="0.45">
      <c r="C9926" s="27"/>
    </row>
    <row r="9927" spans="3:3" hidden="1" x14ac:dyDescent="0.45">
      <c r="C9927" s="27"/>
    </row>
    <row r="9928" spans="3:3" hidden="1" x14ac:dyDescent="0.45">
      <c r="C9928" s="27"/>
    </row>
    <row r="9929" spans="3:3" hidden="1" x14ac:dyDescent="0.45">
      <c r="C9929" s="27"/>
    </row>
    <row r="9930" spans="3:3" hidden="1" x14ac:dyDescent="0.45">
      <c r="C9930" s="27"/>
    </row>
    <row r="9931" spans="3:3" hidden="1" x14ac:dyDescent="0.45">
      <c r="C9931" s="27"/>
    </row>
    <row r="9932" spans="3:3" hidden="1" x14ac:dyDescent="0.45">
      <c r="C9932" s="27"/>
    </row>
  </sheetData>
  <sheetProtection sheet="1" objects="1" scenarios="1" selectLockedCells="1"/>
  <mergeCells count="4">
    <mergeCell ref="E23:F23"/>
    <mergeCell ref="E24:F24"/>
    <mergeCell ref="E21:F21"/>
    <mergeCell ref="E22:F22"/>
  </mergeCells>
  <pageMargins left="0.7" right="0.7" top="0.75" bottom="0.75" header="0.3" footer="0.3"/>
  <ignoredErrors>
    <ignoredError sqref="E4:F18 E20:F20 E24:F24 E21 E22 F2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CE338-1E31-42D4-B9A9-E9EFC9948001}">
  <dimension ref="A1:G9933"/>
  <sheetViews>
    <sheetView topLeftCell="A2" zoomScale="90" zoomScaleNormal="90" workbookViewId="0">
      <selection activeCell="B7" sqref="B7"/>
    </sheetView>
  </sheetViews>
  <sheetFormatPr defaultColWidth="0" defaultRowHeight="17.5" zeroHeight="1" x14ac:dyDescent="0.45"/>
  <cols>
    <col min="1" max="1" width="46.1796875" style="27" customWidth="1"/>
    <col min="2" max="2" width="25.453125" style="27" bestFit="1" customWidth="1"/>
    <col min="3" max="3" width="18.54296875" style="28" bestFit="1" customWidth="1"/>
    <col min="4" max="4" width="8.81640625" style="25" customWidth="1"/>
    <col min="5" max="5" width="44.1796875" style="25" customWidth="1"/>
    <col min="6" max="6" width="44" style="25" customWidth="1"/>
    <col min="7" max="7" width="0" style="25" hidden="1" customWidth="1"/>
    <col min="8" max="16384" width="8.81640625" style="25" hidden="1"/>
  </cols>
  <sheetData>
    <row r="1" spans="1:6" hidden="1" x14ac:dyDescent="0.45">
      <c r="A1" s="34" t="s">
        <v>3</v>
      </c>
      <c r="B1" s="29" t="s">
        <v>428</v>
      </c>
    </row>
    <row r="2" spans="1:6" ht="9" customHeight="1" thickBot="1" x14ac:dyDescent="0.5">
      <c r="A2" s="22" t="s">
        <v>430</v>
      </c>
      <c r="B2" s="23"/>
      <c r="C2" s="24"/>
    </row>
    <row r="3" spans="1:6" x14ac:dyDescent="0.45">
      <c r="A3" s="30" t="s">
        <v>0</v>
      </c>
      <c r="B3" s="30" t="s">
        <v>405</v>
      </c>
      <c r="C3" s="31" t="s">
        <v>406</v>
      </c>
      <c r="E3" s="10" t="s">
        <v>407</v>
      </c>
      <c r="F3" s="11" t="s">
        <v>408</v>
      </c>
    </row>
    <row r="4" spans="1:6" x14ac:dyDescent="0.45">
      <c r="A4" s="27" t="s">
        <v>4</v>
      </c>
      <c r="B4" s="32"/>
      <c r="E4" s="17" t="s">
        <v>409</v>
      </c>
      <c r="F4" s="18" t="s">
        <v>410</v>
      </c>
    </row>
    <row r="5" spans="1:6" x14ac:dyDescent="0.45">
      <c r="A5" s="33" t="s">
        <v>13</v>
      </c>
      <c r="B5" s="32">
        <v>22306678.920000002</v>
      </c>
      <c r="C5" s="28">
        <v>44771</v>
      </c>
      <c r="E5" s="12">
        <f>SUMIFS(B5:B9932, A5:A9932, "*abatement*", A5:A9932, "*allergan*")</f>
        <v>0</v>
      </c>
      <c r="F5" s="13">
        <f>SUMIFS(B5:B9932, A5:A9932, "*subdivision*", A5:A9932, "*allergan*")</f>
        <v>0</v>
      </c>
    </row>
    <row r="6" spans="1:6" x14ac:dyDescent="0.45">
      <c r="A6" s="33" t="s">
        <v>15</v>
      </c>
      <c r="B6" s="32">
        <v>122814.45</v>
      </c>
      <c r="C6" s="28">
        <v>44985</v>
      </c>
      <c r="E6" s="17" t="s">
        <v>411</v>
      </c>
      <c r="F6" s="18" t="s">
        <v>412</v>
      </c>
    </row>
    <row r="7" spans="1:6" x14ac:dyDescent="0.45">
      <c r="A7" s="33" t="s">
        <v>16</v>
      </c>
      <c r="B7" s="32">
        <v>30919974.25</v>
      </c>
      <c r="C7" s="28">
        <v>44925</v>
      </c>
      <c r="E7" s="12">
        <f>SUMIFS(B5:B9932, A5:A9932, "*abatement*", A5:A9932, "*cvs*")</f>
        <v>0</v>
      </c>
      <c r="F7" s="13">
        <f>SUMIFS(B5:B9932, A5:A9932, "*subdivision*", A5:A9932, "*cvs*")</f>
        <v>0</v>
      </c>
    </row>
    <row r="8" spans="1:6" x14ac:dyDescent="0.45">
      <c r="A8" s="33" t="s">
        <v>21</v>
      </c>
      <c r="B8" s="32">
        <v>6266319.04</v>
      </c>
      <c r="C8" s="28">
        <v>44925</v>
      </c>
      <c r="E8" s="17" t="s">
        <v>413</v>
      </c>
      <c r="F8" s="18" t="s">
        <v>414</v>
      </c>
    </row>
    <row r="9" spans="1:6" x14ac:dyDescent="0.45">
      <c r="A9" s="33" t="s">
        <v>23</v>
      </c>
      <c r="B9" s="32">
        <v>9899182.5299999993</v>
      </c>
      <c r="C9" s="28">
        <v>44925</v>
      </c>
      <c r="E9" s="12">
        <f>SUMIFS(B5:B9932, A5:A9932, "*abatement*", A5:A9932, "*distributor*")</f>
        <v>112602868.28000006</v>
      </c>
      <c r="F9" s="13">
        <f>SUMIFS(B5:B9932, A5:A9932, "*subdivision*", A5:A9932, "*distributor*")</f>
        <v>21911105.899999999</v>
      </c>
    </row>
    <row r="10" spans="1:6" x14ac:dyDescent="0.45">
      <c r="A10" s="33" t="s">
        <v>24</v>
      </c>
      <c r="B10" s="32">
        <v>10984863.949999999</v>
      </c>
      <c r="C10" s="28">
        <v>45093</v>
      </c>
      <c r="E10" s="17" t="s">
        <v>415</v>
      </c>
      <c r="F10" s="18" t="s">
        <v>416</v>
      </c>
    </row>
    <row r="11" spans="1:6" x14ac:dyDescent="0.45">
      <c r="A11" s="27" t="s">
        <v>39</v>
      </c>
      <c r="B11" s="32"/>
      <c r="E11" s="12">
        <f>SUMIFS(B5:B9932, A5:A9932, "*abatement*", A5:A9932, "*janssen*")</f>
        <v>65124389.869999982</v>
      </c>
      <c r="F11" s="13">
        <f>SUMIFS(B5:B9932, A5:A9932, "*subdivision*", A5:A9932, "*janssen*")</f>
        <v>12890772.220000004</v>
      </c>
    </row>
    <row r="12" spans="1:6" x14ac:dyDescent="0.45">
      <c r="A12" s="33" t="s">
        <v>40</v>
      </c>
      <c r="B12" s="32">
        <v>2675.27</v>
      </c>
      <c r="C12" s="28">
        <v>44880</v>
      </c>
      <c r="E12" s="17" t="s">
        <v>417</v>
      </c>
      <c r="F12" s="18" t="s">
        <v>418</v>
      </c>
    </row>
    <row r="13" spans="1:6" x14ac:dyDescent="0.45">
      <c r="A13" s="33" t="s">
        <v>41</v>
      </c>
      <c r="B13" s="32">
        <v>2811.58</v>
      </c>
      <c r="C13" s="28">
        <v>44925</v>
      </c>
      <c r="E13" s="12">
        <f>SUMIFS(B5:B9932, A5:A9932, "*abatement*", A5:A9932, "*kroger*")</f>
        <v>0</v>
      </c>
      <c r="F13" s="13">
        <f>SUMIFS(B5:B9932, A5:A9932, "*subdivision*", A5:A9932, "*kroger*")</f>
        <v>0</v>
      </c>
    </row>
    <row r="14" spans="1:6" x14ac:dyDescent="0.45">
      <c r="A14" s="27" t="s">
        <v>46</v>
      </c>
      <c r="B14" s="32"/>
      <c r="E14" s="17" t="s">
        <v>419</v>
      </c>
      <c r="F14" s="18" t="s">
        <v>420</v>
      </c>
    </row>
    <row r="15" spans="1:6" x14ac:dyDescent="0.45">
      <c r="A15" s="33" t="s">
        <v>40</v>
      </c>
      <c r="B15" s="32">
        <v>1373775.32</v>
      </c>
      <c r="C15" s="28">
        <v>44880</v>
      </c>
      <c r="E15" s="12">
        <f>SUMIFS(B5:B9932, A5:A9932, "*abatement*", A5:A9932, "*teva*")</f>
        <v>0</v>
      </c>
      <c r="F15" s="13">
        <f>SUMIFS(B5:B9932, A5:A9932, "*subdivision*", A5:A9932, "*teva*")</f>
        <v>0</v>
      </c>
    </row>
    <row r="16" spans="1:6" x14ac:dyDescent="0.45">
      <c r="A16" s="33" t="s">
        <v>59</v>
      </c>
      <c r="B16" s="32">
        <v>336490.73</v>
      </c>
      <c r="C16" s="28">
        <v>44880</v>
      </c>
      <c r="E16" s="19" t="s">
        <v>421</v>
      </c>
      <c r="F16" s="20" t="s">
        <v>422</v>
      </c>
    </row>
    <row r="17" spans="1:6" x14ac:dyDescent="0.45">
      <c r="A17" s="33" t="s">
        <v>41</v>
      </c>
      <c r="B17" s="32">
        <v>1443770.88</v>
      </c>
      <c r="C17" s="28">
        <v>44925</v>
      </c>
      <c r="E17" s="12">
        <f>SUMIFS(B5:B9932, A5:A9932, "*abatement*", A5:A9932, "*walgreens*")</f>
        <v>0</v>
      </c>
      <c r="F17" s="13">
        <f>SUMIFS(B5:B9932, A5:A9932, "*subdivision*", A5:A9932, "*walgreens*")</f>
        <v>0</v>
      </c>
    </row>
    <row r="18" spans="1:6" x14ac:dyDescent="0.45">
      <c r="A18" s="33" t="s">
        <v>60</v>
      </c>
      <c r="B18" s="32">
        <v>353635.36</v>
      </c>
      <c r="C18" s="28">
        <v>44925</v>
      </c>
      <c r="E18" s="19" t="s">
        <v>423</v>
      </c>
      <c r="F18" s="20" t="s">
        <v>424</v>
      </c>
    </row>
    <row r="19" spans="1:6" ht="18" thickBot="1" x14ac:dyDescent="0.5">
      <c r="A19" s="33" t="s">
        <v>66</v>
      </c>
      <c r="B19" s="32">
        <v>517195.18</v>
      </c>
      <c r="C19" s="28">
        <v>44985</v>
      </c>
      <c r="E19" s="12">
        <f>SUMIFS(B5:B9932, A5:A9932, "*abatement*", A5:A9932, "*walmart*")</f>
        <v>0</v>
      </c>
      <c r="F19" s="13">
        <f>SUMIFS(B5:B9932, A5:A9932, "*subdivision*", A5:A9932, "*walmart*")</f>
        <v>0</v>
      </c>
    </row>
    <row r="20" spans="1:6" x14ac:dyDescent="0.45">
      <c r="A20" s="33" t="s">
        <v>67</v>
      </c>
      <c r="B20" s="32">
        <v>119792.86</v>
      </c>
      <c r="C20" s="28">
        <v>44985</v>
      </c>
      <c r="E20" s="21" t="s">
        <v>425</v>
      </c>
      <c r="F20" s="14" t="s">
        <v>426</v>
      </c>
    </row>
    <row r="21" spans="1:6" ht="18" thickBot="1" x14ac:dyDescent="0.5">
      <c r="A21" s="33" t="s">
        <v>68</v>
      </c>
      <c r="B21" s="32">
        <v>1206626.8400000001</v>
      </c>
      <c r="C21" s="28">
        <v>44985</v>
      </c>
      <c r="E21" s="15">
        <f>SUMIFS(B5:B9932, A5:A9932, "*abatement*")</f>
        <v>177727258.14999995</v>
      </c>
      <c r="F21" s="16">
        <f>SUMIFS(B5:B9932, A5:A9932, "*subdivision*", A5:A9932, "&lt;&gt;*special*")</f>
        <v>34801878.119999997</v>
      </c>
    </row>
    <row r="22" spans="1:6" x14ac:dyDescent="0.45">
      <c r="A22" s="33" t="s">
        <v>69</v>
      </c>
      <c r="B22" s="32">
        <v>279479.17</v>
      </c>
      <c r="C22" s="28">
        <v>44985</v>
      </c>
      <c r="E22" s="73" t="s">
        <v>427</v>
      </c>
      <c r="F22" s="74"/>
    </row>
    <row r="23" spans="1:6" ht="18" thickBot="1" x14ac:dyDescent="0.5">
      <c r="A23" s="27" t="s">
        <v>97</v>
      </c>
      <c r="B23" s="32"/>
      <c r="E23" s="75">
        <f>SUMIFS(B5:B9932, A5:A9932, "*special*")</f>
        <v>0</v>
      </c>
      <c r="F23" s="76"/>
    </row>
    <row r="24" spans="1:6" x14ac:dyDescent="0.45">
      <c r="A24" s="33" t="s">
        <v>40</v>
      </c>
      <c r="B24" s="32">
        <v>7203.47</v>
      </c>
      <c r="C24" s="28">
        <v>44880</v>
      </c>
      <c r="E24" s="69" t="s">
        <v>429</v>
      </c>
      <c r="F24" s="70"/>
    </row>
    <row r="25" spans="1:6" ht="18" thickBot="1" x14ac:dyDescent="0.5">
      <c r="A25" s="33" t="s">
        <v>41</v>
      </c>
      <c r="B25" s="32">
        <v>7570.5</v>
      </c>
      <c r="C25" s="28">
        <v>44925</v>
      </c>
      <c r="E25" s="71">
        <f>SUM(E21,F21,E23,F23)</f>
        <v>212529136.26999995</v>
      </c>
      <c r="F25" s="72"/>
    </row>
    <row r="26" spans="1:6" x14ac:dyDescent="0.45">
      <c r="A26" s="27" t="s">
        <v>98</v>
      </c>
      <c r="B26" s="32"/>
    </row>
    <row r="27" spans="1:6" x14ac:dyDescent="0.45">
      <c r="A27" s="33" t="s">
        <v>40</v>
      </c>
      <c r="B27" s="32">
        <v>22947.61</v>
      </c>
      <c r="C27" s="28">
        <v>44880</v>
      </c>
    </row>
    <row r="28" spans="1:6" x14ac:dyDescent="0.45">
      <c r="A28" s="33" t="s">
        <v>41</v>
      </c>
      <c r="B28" s="32">
        <v>24116.82</v>
      </c>
      <c r="C28" s="28">
        <v>44925</v>
      </c>
    </row>
    <row r="29" spans="1:6" x14ac:dyDescent="0.45">
      <c r="A29" s="33" t="s">
        <v>66</v>
      </c>
      <c r="B29" s="32">
        <v>8169.5</v>
      </c>
      <c r="C29" s="28">
        <v>44985</v>
      </c>
    </row>
    <row r="30" spans="1:6" x14ac:dyDescent="0.45">
      <c r="A30" s="33" t="s">
        <v>68</v>
      </c>
      <c r="B30" s="32">
        <v>19059.599999999999</v>
      </c>
      <c r="C30" s="28">
        <v>44985</v>
      </c>
    </row>
    <row r="31" spans="1:6" x14ac:dyDescent="0.45">
      <c r="A31" s="27" t="s">
        <v>99</v>
      </c>
      <c r="B31" s="32"/>
    </row>
    <row r="32" spans="1:6" x14ac:dyDescent="0.45">
      <c r="A32" s="33" t="s">
        <v>40</v>
      </c>
      <c r="B32" s="32">
        <v>124448.98</v>
      </c>
      <c r="C32" s="28">
        <v>44880</v>
      </c>
    </row>
    <row r="33" spans="1:3" x14ac:dyDescent="0.45">
      <c r="A33" s="33" t="s">
        <v>59</v>
      </c>
      <c r="B33" s="32">
        <v>27910.83</v>
      </c>
      <c r="C33" s="28">
        <v>44880</v>
      </c>
    </row>
    <row r="34" spans="1:3" x14ac:dyDescent="0.45">
      <c r="A34" s="33" t="s">
        <v>41</v>
      </c>
      <c r="B34" s="32">
        <v>130789.81</v>
      </c>
      <c r="C34" s="28">
        <v>44925</v>
      </c>
    </row>
    <row r="35" spans="1:3" x14ac:dyDescent="0.45">
      <c r="A35" s="33" t="s">
        <v>60</v>
      </c>
      <c r="B35" s="32">
        <v>29332.93</v>
      </c>
      <c r="C35" s="28">
        <v>44925</v>
      </c>
    </row>
    <row r="36" spans="1:3" x14ac:dyDescent="0.45">
      <c r="A36" s="33" t="s">
        <v>66</v>
      </c>
      <c r="B36" s="32">
        <v>44304.639999999999</v>
      </c>
      <c r="C36" s="28">
        <v>44985</v>
      </c>
    </row>
    <row r="37" spans="1:3" x14ac:dyDescent="0.45">
      <c r="A37" s="33" t="s">
        <v>67</v>
      </c>
      <c r="B37" s="32">
        <v>9936.44</v>
      </c>
      <c r="C37" s="28">
        <v>44985</v>
      </c>
    </row>
    <row r="38" spans="1:3" x14ac:dyDescent="0.45">
      <c r="A38" s="33" t="s">
        <v>68</v>
      </c>
      <c r="B38" s="32">
        <v>103363.61</v>
      </c>
      <c r="C38" s="28">
        <v>44985</v>
      </c>
    </row>
    <row r="39" spans="1:3" x14ac:dyDescent="0.45">
      <c r="A39" s="33" t="s">
        <v>69</v>
      </c>
      <c r="B39" s="32">
        <v>23181.91</v>
      </c>
      <c r="C39" s="28">
        <v>44985</v>
      </c>
    </row>
    <row r="40" spans="1:3" x14ac:dyDescent="0.45">
      <c r="A40" s="27" t="s">
        <v>101</v>
      </c>
      <c r="B40" s="32"/>
    </row>
    <row r="41" spans="1:3" x14ac:dyDescent="0.45">
      <c r="A41" s="33" t="s">
        <v>40</v>
      </c>
      <c r="B41" s="32">
        <v>305009.28999999998</v>
      </c>
      <c r="C41" s="28">
        <v>44880</v>
      </c>
    </row>
    <row r="42" spans="1:3" x14ac:dyDescent="0.45">
      <c r="A42" s="33" t="s">
        <v>59</v>
      </c>
      <c r="B42" s="32">
        <v>22210.35</v>
      </c>
      <c r="C42" s="28">
        <v>44880</v>
      </c>
    </row>
    <row r="43" spans="1:3" x14ac:dyDescent="0.45">
      <c r="A43" s="33" t="s">
        <v>41</v>
      </c>
      <c r="B43" s="32">
        <v>320549.89</v>
      </c>
      <c r="C43" s="28">
        <v>44925</v>
      </c>
    </row>
    <row r="44" spans="1:3" x14ac:dyDescent="0.45">
      <c r="A44" s="33" t="s">
        <v>60</v>
      </c>
      <c r="B44" s="32">
        <v>23341.99</v>
      </c>
      <c r="C44" s="28">
        <v>44925</v>
      </c>
    </row>
    <row r="45" spans="1:3" x14ac:dyDescent="0.45">
      <c r="A45" s="33" t="s">
        <v>66</v>
      </c>
      <c r="B45" s="32">
        <v>108585.27</v>
      </c>
      <c r="C45" s="28">
        <v>44985</v>
      </c>
    </row>
    <row r="46" spans="1:3" x14ac:dyDescent="0.45">
      <c r="A46" s="33" t="s">
        <v>67</v>
      </c>
      <c r="B46" s="32">
        <v>7907.03</v>
      </c>
      <c r="C46" s="28">
        <v>44985</v>
      </c>
    </row>
    <row r="47" spans="1:3" x14ac:dyDescent="0.45">
      <c r="A47" s="33" t="s">
        <v>68</v>
      </c>
      <c r="B47" s="32">
        <v>253331.62</v>
      </c>
      <c r="C47" s="28">
        <v>44985</v>
      </c>
    </row>
    <row r="48" spans="1:3" x14ac:dyDescent="0.45">
      <c r="A48" s="33" t="s">
        <v>69</v>
      </c>
      <c r="B48" s="32">
        <v>18447.25</v>
      </c>
      <c r="C48" s="28">
        <v>44985</v>
      </c>
    </row>
    <row r="49" spans="1:3" x14ac:dyDescent="0.45">
      <c r="A49" s="27" t="s">
        <v>102</v>
      </c>
      <c r="B49" s="32"/>
    </row>
    <row r="50" spans="1:3" x14ac:dyDescent="0.45">
      <c r="A50" s="33" t="s">
        <v>40</v>
      </c>
      <c r="B50" s="32">
        <v>13860.46</v>
      </c>
      <c r="C50" s="28">
        <v>44880</v>
      </c>
    </row>
    <row r="51" spans="1:3" x14ac:dyDescent="0.45">
      <c r="A51" s="33" t="s">
        <v>41</v>
      </c>
      <c r="B51" s="32">
        <v>14566.67</v>
      </c>
      <c r="C51" s="28">
        <v>44925</v>
      </c>
    </row>
    <row r="52" spans="1:3" x14ac:dyDescent="0.45">
      <c r="A52" s="33" t="s">
        <v>66</v>
      </c>
      <c r="B52" s="32">
        <v>4934.41</v>
      </c>
      <c r="C52" s="28">
        <v>44985</v>
      </c>
    </row>
    <row r="53" spans="1:3" x14ac:dyDescent="0.45">
      <c r="A53" s="33" t="s">
        <v>68</v>
      </c>
      <c r="B53" s="32">
        <v>11512.09</v>
      </c>
      <c r="C53" s="28">
        <v>44985</v>
      </c>
    </row>
    <row r="54" spans="1:3" x14ac:dyDescent="0.45">
      <c r="A54" s="27" t="s">
        <v>103</v>
      </c>
      <c r="B54" s="32"/>
    </row>
    <row r="55" spans="1:3" x14ac:dyDescent="0.45">
      <c r="A55" s="33" t="s">
        <v>40</v>
      </c>
      <c r="B55" s="32">
        <v>17894.900000000001</v>
      </c>
      <c r="C55" s="28">
        <v>44880</v>
      </c>
    </row>
    <row r="56" spans="1:3" x14ac:dyDescent="0.45">
      <c r="A56" s="33" t="s">
        <v>41</v>
      </c>
      <c r="B56" s="32">
        <v>18806.669999999998</v>
      </c>
      <c r="C56" s="28">
        <v>44925</v>
      </c>
    </row>
    <row r="57" spans="1:3" x14ac:dyDescent="0.45">
      <c r="A57" s="27" t="s">
        <v>104</v>
      </c>
      <c r="B57" s="32"/>
    </row>
    <row r="58" spans="1:3" x14ac:dyDescent="0.45">
      <c r="A58" s="33" t="s">
        <v>40</v>
      </c>
      <c r="B58" s="32">
        <v>29922.65</v>
      </c>
      <c r="C58" s="28">
        <v>44880</v>
      </c>
    </row>
    <row r="59" spans="1:3" x14ac:dyDescent="0.45">
      <c r="A59" s="33" t="s">
        <v>41</v>
      </c>
      <c r="B59" s="32">
        <v>31447.24</v>
      </c>
      <c r="C59" s="28">
        <v>44925</v>
      </c>
    </row>
    <row r="60" spans="1:3" x14ac:dyDescent="0.45">
      <c r="A60" s="27" t="s">
        <v>105</v>
      </c>
      <c r="B60" s="32"/>
    </row>
    <row r="61" spans="1:3" x14ac:dyDescent="0.45">
      <c r="A61" s="33" t="s">
        <v>40</v>
      </c>
      <c r="B61" s="32">
        <v>13305.2</v>
      </c>
      <c r="C61" s="28">
        <v>44880</v>
      </c>
    </row>
    <row r="62" spans="1:3" x14ac:dyDescent="0.45">
      <c r="A62" s="33" t="s">
        <v>41</v>
      </c>
      <c r="B62" s="32">
        <v>13983.12</v>
      </c>
      <c r="C62" s="28">
        <v>44925</v>
      </c>
    </row>
    <row r="63" spans="1:3" x14ac:dyDescent="0.45">
      <c r="A63" s="27" t="s">
        <v>106</v>
      </c>
      <c r="B63" s="32"/>
    </row>
    <row r="64" spans="1:3" x14ac:dyDescent="0.45">
      <c r="A64" s="33" t="s">
        <v>40</v>
      </c>
      <c r="B64" s="32">
        <v>3103.14</v>
      </c>
      <c r="C64" s="28">
        <v>44895</v>
      </c>
    </row>
    <row r="65" spans="1:3" x14ac:dyDescent="0.45">
      <c r="A65" s="33" t="s">
        <v>41</v>
      </c>
      <c r="B65" s="32">
        <v>3261.25</v>
      </c>
      <c r="C65" s="28">
        <v>44925</v>
      </c>
    </row>
    <row r="66" spans="1:3" x14ac:dyDescent="0.45">
      <c r="A66" s="33" t="s">
        <v>66</v>
      </c>
      <c r="B66" s="32">
        <v>1104.74</v>
      </c>
      <c r="C66" s="28">
        <v>44985</v>
      </c>
    </row>
    <row r="67" spans="1:3" x14ac:dyDescent="0.45">
      <c r="A67" s="33" t="s">
        <v>68</v>
      </c>
      <c r="B67" s="32">
        <v>2577.38</v>
      </c>
      <c r="C67" s="28">
        <v>44985</v>
      </c>
    </row>
    <row r="68" spans="1:3" x14ac:dyDescent="0.45">
      <c r="A68" s="27" t="s">
        <v>107</v>
      </c>
      <c r="B68" s="32"/>
    </row>
    <row r="69" spans="1:3" x14ac:dyDescent="0.45">
      <c r="A69" s="33" t="s">
        <v>40</v>
      </c>
      <c r="B69" s="32">
        <v>16087.66</v>
      </c>
      <c r="C69" s="28">
        <v>44880</v>
      </c>
    </row>
    <row r="70" spans="1:3" x14ac:dyDescent="0.45">
      <c r="A70" s="33" t="s">
        <v>41</v>
      </c>
      <c r="B70" s="32">
        <v>16907.349999999999</v>
      </c>
      <c r="C70" s="28">
        <v>44925</v>
      </c>
    </row>
    <row r="71" spans="1:3" x14ac:dyDescent="0.45">
      <c r="A71" s="33" t="s">
        <v>66</v>
      </c>
      <c r="B71" s="32">
        <v>5727.31</v>
      </c>
      <c r="C71" s="28">
        <v>44985</v>
      </c>
    </row>
    <row r="72" spans="1:3" x14ac:dyDescent="0.45">
      <c r="A72" s="33" t="s">
        <v>68</v>
      </c>
      <c r="B72" s="32">
        <v>13361.93</v>
      </c>
      <c r="C72" s="28">
        <v>44985</v>
      </c>
    </row>
    <row r="73" spans="1:3" x14ac:dyDescent="0.45">
      <c r="A73" s="27" t="s">
        <v>109</v>
      </c>
      <c r="B73" s="32"/>
    </row>
    <row r="74" spans="1:3" x14ac:dyDescent="0.45">
      <c r="A74" s="33" t="s">
        <v>40</v>
      </c>
      <c r="B74" s="32">
        <v>3765.59</v>
      </c>
      <c r="C74" s="28">
        <v>44880</v>
      </c>
    </row>
    <row r="75" spans="1:3" x14ac:dyDescent="0.45">
      <c r="A75" s="33" t="s">
        <v>41</v>
      </c>
      <c r="B75" s="32">
        <v>3957.45</v>
      </c>
      <c r="C75" s="28">
        <v>44925</v>
      </c>
    </row>
    <row r="76" spans="1:3" x14ac:dyDescent="0.45">
      <c r="A76" s="27" t="s">
        <v>110</v>
      </c>
      <c r="B76" s="32"/>
    </row>
    <row r="77" spans="1:3" x14ac:dyDescent="0.45">
      <c r="A77" s="33" t="s">
        <v>40</v>
      </c>
      <c r="B77" s="32">
        <v>14094.17</v>
      </c>
      <c r="C77" s="28">
        <v>44880</v>
      </c>
    </row>
    <row r="78" spans="1:3" x14ac:dyDescent="0.45">
      <c r="A78" s="33" t="s">
        <v>41</v>
      </c>
      <c r="B78" s="32">
        <v>14812.28</v>
      </c>
      <c r="C78" s="28">
        <v>44925</v>
      </c>
    </row>
    <row r="79" spans="1:3" x14ac:dyDescent="0.45">
      <c r="A79" s="33" t="s">
        <v>66</v>
      </c>
      <c r="B79" s="32">
        <v>5017.6099999999997</v>
      </c>
      <c r="C79" s="28">
        <v>44985</v>
      </c>
    </row>
    <row r="80" spans="1:3" x14ac:dyDescent="0.45">
      <c r="A80" s="33" t="s">
        <v>68</v>
      </c>
      <c r="B80" s="32">
        <v>11706.19</v>
      </c>
      <c r="C80" s="28">
        <v>44985</v>
      </c>
    </row>
    <row r="81" spans="1:3" x14ac:dyDescent="0.45">
      <c r="A81" s="27" t="s">
        <v>111</v>
      </c>
      <c r="B81" s="32"/>
    </row>
    <row r="82" spans="1:3" x14ac:dyDescent="0.45">
      <c r="A82" s="33" t="s">
        <v>40</v>
      </c>
      <c r="B82" s="32">
        <v>116786.89</v>
      </c>
      <c r="C82" s="28">
        <v>44880</v>
      </c>
    </row>
    <row r="83" spans="1:3" x14ac:dyDescent="0.45">
      <c r="A83" s="33" t="s">
        <v>41</v>
      </c>
      <c r="B83" s="32">
        <v>122737.33</v>
      </c>
      <c r="C83" s="28">
        <v>44925</v>
      </c>
    </row>
    <row r="84" spans="1:3" x14ac:dyDescent="0.45">
      <c r="A84" s="33" t="s">
        <v>66</v>
      </c>
      <c r="B84" s="32">
        <v>41576.879999999997</v>
      </c>
      <c r="C84" s="28">
        <v>44985</v>
      </c>
    </row>
    <row r="85" spans="1:3" x14ac:dyDescent="0.45">
      <c r="A85" s="33" t="s">
        <v>68</v>
      </c>
      <c r="B85" s="32">
        <v>96999.71</v>
      </c>
      <c r="C85" s="28">
        <v>44985</v>
      </c>
    </row>
    <row r="86" spans="1:3" x14ac:dyDescent="0.45">
      <c r="A86" s="27" t="s">
        <v>112</v>
      </c>
      <c r="B86" s="32"/>
    </row>
    <row r="87" spans="1:3" x14ac:dyDescent="0.45">
      <c r="A87" s="33" t="s">
        <v>40</v>
      </c>
      <c r="B87" s="32">
        <v>14606.38</v>
      </c>
      <c r="C87" s="28">
        <v>44880</v>
      </c>
    </row>
    <row r="88" spans="1:3" x14ac:dyDescent="0.45">
      <c r="A88" s="33" t="s">
        <v>41</v>
      </c>
      <c r="B88" s="32">
        <v>15350.59</v>
      </c>
      <c r="C88" s="28">
        <v>44925</v>
      </c>
    </row>
    <row r="89" spans="1:3" x14ac:dyDescent="0.45">
      <c r="A89" s="27" t="s">
        <v>113</v>
      </c>
      <c r="B89" s="32"/>
    </row>
    <row r="90" spans="1:3" x14ac:dyDescent="0.45">
      <c r="A90" s="33" t="s">
        <v>40</v>
      </c>
      <c r="B90" s="32">
        <v>8158.49</v>
      </c>
      <c r="C90" s="28">
        <v>44880</v>
      </c>
    </row>
    <row r="91" spans="1:3" x14ac:dyDescent="0.45">
      <c r="A91" s="33" t="s">
        <v>41</v>
      </c>
      <c r="B91" s="32">
        <v>8574.17</v>
      </c>
      <c r="C91" s="28">
        <v>44925</v>
      </c>
    </row>
    <row r="92" spans="1:3" x14ac:dyDescent="0.45">
      <c r="A92" s="33" t="s">
        <v>66</v>
      </c>
      <c r="B92" s="32">
        <v>2904.47</v>
      </c>
      <c r="C92" s="28">
        <v>44985</v>
      </c>
    </row>
    <row r="93" spans="1:3" x14ac:dyDescent="0.45">
      <c r="A93" s="33" t="s">
        <v>68</v>
      </c>
      <c r="B93" s="32">
        <v>6776.2</v>
      </c>
      <c r="C93" s="28">
        <v>44985</v>
      </c>
    </row>
    <row r="94" spans="1:3" x14ac:dyDescent="0.45">
      <c r="A94" s="27" t="s">
        <v>114</v>
      </c>
      <c r="B94" s="32"/>
    </row>
    <row r="95" spans="1:3" x14ac:dyDescent="0.45">
      <c r="A95" s="33" t="s">
        <v>40</v>
      </c>
      <c r="B95" s="32">
        <v>11439.1</v>
      </c>
      <c r="C95" s="28">
        <v>44880</v>
      </c>
    </row>
    <row r="96" spans="1:3" x14ac:dyDescent="0.45">
      <c r="A96" s="33" t="s">
        <v>41</v>
      </c>
      <c r="B96" s="32">
        <v>12021.94</v>
      </c>
      <c r="C96" s="28">
        <v>44925</v>
      </c>
    </row>
    <row r="97" spans="1:3" x14ac:dyDescent="0.45">
      <c r="A97" s="27" t="s">
        <v>115</v>
      </c>
      <c r="B97" s="32"/>
    </row>
    <row r="98" spans="1:3" x14ac:dyDescent="0.45">
      <c r="A98" s="33" t="s">
        <v>40</v>
      </c>
      <c r="B98" s="32">
        <v>4597.6000000000004</v>
      </c>
      <c r="C98" s="28">
        <v>44910</v>
      </c>
    </row>
    <row r="99" spans="1:3" x14ac:dyDescent="0.45">
      <c r="A99" s="33" t="s">
        <v>41</v>
      </c>
      <c r="B99" s="32">
        <v>4831.8599999999997</v>
      </c>
      <c r="C99" s="28">
        <v>44925</v>
      </c>
    </row>
    <row r="100" spans="1:3" x14ac:dyDescent="0.45">
      <c r="A100" s="33" t="s">
        <v>66</v>
      </c>
      <c r="B100" s="32">
        <v>1636.78</v>
      </c>
      <c r="C100" s="28">
        <v>44985</v>
      </c>
    </row>
    <row r="101" spans="1:3" x14ac:dyDescent="0.45">
      <c r="A101" s="33" t="s">
        <v>68</v>
      </c>
      <c r="B101" s="32">
        <v>3818.63</v>
      </c>
      <c r="C101" s="28">
        <v>44985</v>
      </c>
    </row>
    <row r="102" spans="1:3" x14ac:dyDescent="0.45">
      <c r="A102" s="27" t="s">
        <v>116</v>
      </c>
      <c r="B102" s="32"/>
    </row>
    <row r="103" spans="1:3" x14ac:dyDescent="0.45">
      <c r="A103" s="33" t="s">
        <v>40</v>
      </c>
      <c r="B103" s="32">
        <v>7640.12</v>
      </c>
      <c r="C103" s="28">
        <v>44880</v>
      </c>
    </row>
    <row r="104" spans="1:3" x14ac:dyDescent="0.45">
      <c r="A104" s="33" t="s">
        <v>41</v>
      </c>
      <c r="B104" s="32">
        <v>8029.4</v>
      </c>
      <c r="C104" s="28">
        <v>44925</v>
      </c>
    </row>
    <row r="105" spans="1:3" x14ac:dyDescent="0.45">
      <c r="A105" s="33" t="s">
        <v>66</v>
      </c>
      <c r="B105" s="32">
        <v>2719.93</v>
      </c>
      <c r="C105" s="28">
        <v>44985</v>
      </c>
    </row>
    <row r="106" spans="1:3" x14ac:dyDescent="0.45">
      <c r="A106" s="33" t="s">
        <v>68</v>
      </c>
      <c r="B106" s="32">
        <v>6345.66</v>
      </c>
      <c r="C106" s="28">
        <v>44985</v>
      </c>
    </row>
    <row r="107" spans="1:3" x14ac:dyDescent="0.45">
      <c r="A107" s="27" t="s">
        <v>117</v>
      </c>
      <c r="B107" s="32"/>
    </row>
    <row r="108" spans="1:3" x14ac:dyDescent="0.45">
      <c r="A108" s="33" t="s">
        <v>40</v>
      </c>
      <c r="B108" s="32">
        <v>83530.03</v>
      </c>
      <c r="C108" s="28">
        <v>44880</v>
      </c>
    </row>
    <row r="109" spans="1:3" x14ac:dyDescent="0.45">
      <c r="A109" s="33" t="s">
        <v>41</v>
      </c>
      <c r="B109" s="32">
        <v>87785.99</v>
      </c>
      <c r="C109" s="28">
        <v>44925</v>
      </c>
    </row>
    <row r="110" spans="1:3" x14ac:dyDescent="0.45">
      <c r="A110" s="33" t="s">
        <v>66</v>
      </c>
      <c r="B110" s="32">
        <v>29737.23</v>
      </c>
      <c r="C110" s="28">
        <v>44985</v>
      </c>
    </row>
    <row r="111" spans="1:3" x14ac:dyDescent="0.45">
      <c r="A111" s="33" t="s">
        <v>68</v>
      </c>
      <c r="B111" s="32">
        <v>69377.55</v>
      </c>
      <c r="C111" s="28">
        <v>44985</v>
      </c>
    </row>
    <row r="112" spans="1:3" x14ac:dyDescent="0.45">
      <c r="A112" s="27" t="s">
        <v>118</v>
      </c>
      <c r="B112" s="32"/>
    </row>
    <row r="113" spans="1:3" x14ac:dyDescent="0.45">
      <c r="A113" s="33" t="s">
        <v>40</v>
      </c>
      <c r="B113" s="32">
        <v>35753.78</v>
      </c>
      <c r="C113" s="28">
        <v>44880</v>
      </c>
    </row>
    <row r="114" spans="1:3" x14ac:dyDescent="0.45">
      <c r="A114" s="33" t="s">
        <v>41</v>
      </c>
      <c r="B114" s="32">
        <v>37575.480000000003</v>
      </c>
      <c r="C114" s="28">
        <v>44925</v>
      </c>
    </row>
    <row r="115" spans="1:3" x14ac:dyDescent="0.45">
      <c r="A115" s="27" t="s">
        <v>119</v>
      </c>
      <c r="B115" s="32"/>
    </row>
    <row r="116" spans="1:3" x14ac:dyDescent="0.45">
      <c r="A116" s="33" t="s">
        <v>40</v>
      </c>
      <c r="B116" s="32">
        <v>6464.59</v>
      </c>
      <c r="C116" s="28">
        <v>44880</v>
      </c>
    </row>
    <row r="117" spans="1:3" x14ac:dyDescent="0.45">
      <c r="A117" s="33" t="s">
        <v>41</v>
      </c>
      <c r="B117" s="32">
        <v>6793.96</v>
      </c>
      <c r="C117" s="28">
        <v>44925</v>
      </c>
    </row>
    <row r="118" spans="1:3" x14ac:dyDescent="0.45">
      <c r="A118" s="27" t="s">
        <v>120</v>
      </c>
      <c r="B118" s="32"/>
    </row>
    <row r="119" spans="1:3" x14ac:dyDescent="0.45">
      <c r="A119" s="33" t="s">
        <v>40</v>
      </c>
      <c r="B119" s="32">
        <v>5881.21</v>
      </c>
      <c r="C119" s="28">
        <v>44880</v>
      </c>
    </row>
    <row r="120" spans="1:3" x14ac:dyDescent="0.45">
      <c r="A120" s="33" t="s">
        <v>41</v>
      </c>
      <c r="B120" s="32">
        <v>6180.86</v>
      </c>
      <c r="C120" s="28">
        <v>44925</v>
      </c>
    </row>
    <row r="121" spans="1:3" x14ac:dyDescent="0.45">
      <c r="A121" s="33" t="s">
        <v>66</v>
      </c>
      <c r="B121" s="32">
        <v>2093.75</v>
      </c>
      <c r="C121" s="28">
        <v>44985</v>
      </c>
    </row>
    <row r="122" spans="1:3" x14ac:dyDescent="0.45">
      <c r="A122" s="33" t="s">
        <v>68</v>
      </c>
      <c r="B122" s="32">
        <v>4884.76</v>
      </c>
      <c r="C122" s="28">
        <v>44985</v>
      </c>
    </row>
    <row r="123" spans="1:3" x14ac:dyDescent="0.45">
      <c r="A123" s="27" t="s">
        <v>121</v>
      </c>
      <c r="B123" s="32"/>
    </row>
    <row r="124" spans="1:3" x14ac:dyDescent="0.45">
      <c r="A124" s="33" t="s">
        <v>40</v>
      </c>
      <c r="B124" s="32">
        <v>47384.41</v>
      </c>
      <c r="C124" s="28">
        <v>44880</v>
      </c>
    </row>
    <row r="125" spans="1:3" x14ac:dyDescent="0.45">
      <c r="A125" s="33" t="s">
        <v>41</v>
      </c>
      <c r="B125" s="32">
        <v>49798.7</v>
      </c>
      <c r="C125" s="28">
        <v>44925</v>
      </c>
    </row>
    <row r="126" spans="1:3" x14ac:dyDescent="0.45">
      <c r="A126" s="27" t="s">
        <v>122</v>
      </c>
      <c r="B126" s="32"/>
    </row>
    <row r="127" spans="1:3" x14ac:dyDescent="0.45">
      <c r="A127" s="33" t="s">
        <v>40</v>
      </c>
      <c r="B127" s="32">
        <v>47749.02</v>
      </c>
      <c r="C127" s="28">
        <v>44880</v>
      </c>
    </row>
    <row r="128" spans="1:3" x14ac:dyDescent="0.45">
      <c r="A128" s="33" t="s">
        <v>41</v>
      </c>
      <c r="B128" s="32">
        <v>50181.89</v>
      </c>
      <c r="C128" s="28">
        <v>44925</v>
      </c>
    </row>
    <row r="129" spans="1:3" x14ac:dyDescent="0.45">
      <c r="A129" s="33" t="s">
        <v>66</v>
      </c>
      <c r="B129" s="32">
        <v>16998.96</v>
      </c>
      <c r="C129" s="28">
        <v>44985</v>
      </c>
    </row>
    <row r="130" spans="1:3" x14ac:dyDescent="0.45">
      <c r="A130" s="33" t="s">
        <v>68</v>
      </c>
      <c r="B130" s="32">
        <v>39658.910000000003</v>
      </c>
      <c r="C130" s="28">
        <v>44985</v>
      </c>
    </row>
    <row r="131" spans="1:3" x14ac:dyDescent="0.45">
      <c r="A131" s="27" t="s">
        <v>123</v>
      </c>
      <c r="B131" s="32"/>
    </row>
    <row r="132" spans="1:3" x14ac:dyDescent="0.45">
      <c r="A132" s="33" t="s">
        <v>40</v>
      </c>
      <c r="B132" s="32">
        <v>55020.14</v>
      </c>
      <c r="C132" s="28">
        <v>44880</v>
      </c>
    </row>
    <row r="133" spans="1:3" x14ac:dyDescent="0.45">
      <c r="A133" s="33" t="s">
        <v>41</v>
      </c>
      <c r="B133" s="32">
        <v>57823.48</v>
      </c>
      <c r="C133" s="28">
        <v>44925</v>
      </c>
    </row>
    <row r="134" spans="1:3" x14ac:dyDescent="0.45">
      <c r="A134" s="33" t="s">
        <v>66</v>
      </c>
      <c r="B134" s="32">
        <v>19587.52</v>
      </c>
      <c r="C134" s="28">
        <v>44985</v>
      </c>
    </row>
    <row r="135" spans="1:3" x14ac:dyDescent="0.45">
      <c r="A135" s="33" t="s">
        <v>68</v>
      </c>
      <c r="B135" s="32">
        <v>45698.09</v>
      </c>
      <c r="C135" s="28">
        <v>44985</v>
      </c>
    </row>
    <row r="136" spans="1:3" x14ac:dyDescent="0.45">
      <c r="A136" s="27" t="s">
        <v>124</v>
      </c>
      <c r="B136" s="32"/>
    </row>
    <row r="137" spans="1:3" x14ac:dyDescent="0.45">
      <c r="A137" s="33" t="s">
        <v>40</v>
      </c>
      <c r="B137" s="32">
        <v>10195.91</v>
      </c>
      <c r="C137" s="28">
        <v>44880</v>
      </c>
    </row>
    <row r="138" spans="1:3" x14ac:dyDescent="0.45">
      <c r="A138" s="33" t="s">
        <v>41</v>
      </c>
      <c r="B138" s="32">
        <v>10715.41</v>
      </c>
      <c r="C138" s="28">
        <v>44925</v>
      </c>
    </row>
    <row r="139" spans="1:3" x14ac:dyDescent="0.45">
      <c r="A139" s="27" t="s">
        <v>125</v>
      </c>
      <c r="B139" s="32"/>
    </row>
    <row r="140" spans="1:3" x14ac:dyDescent="0.45">
      <c r="A140" s="33" t="s">
        <v>40</v>
      </c>
      <c r="B140" s="32">
        <v>1007804.06</v>
      </c>
      <c r="C140" s="28">
        <v>44880</v>
      </c>
    </row>
    <row r="141" spans="1:3" x14ac:dyDescent="0.45">
      <c r="A141" s="33" t="s">
        <v>59</v>
      </c>
      <c r="B141" s="32">
        <v>199342.73</v>
      </c>
      <c r="C141" s="28">
        <v>44880</v>
      </c>
    </row>
    <row r="142" spans="1:3" x14ac:dyDescent="0.45">
      <c r="A142" s="33" t="s">
        <v>41</v>
      </c>
      <c r="B142" s="32">
        <v>1059152.93</v>
      </c>
      <c r="C142" s="28">
        <v>44925</v>
      </c>
    </row>
    <row r="143" spans="1:3" x14ac:dyDescent="0.45">
      <c r="A143" s="33" t="s">
        <v>60</v>
      </c>
      <c r="B143" s="32">
        <v>209499.5</v>
      </c>
      <c r="C143" s="28">
        <v>44925</v>
      </c>
    </row>
    <row r="144" spans="1:3" x14ac:dyDescent="0.45">
      <c r="A144" s="33" t="s">
        <v>66</v>
      </c>
      <c r="B144" s="32">
        <v>331815.90999999997</v>
      </c>
      <c r="C144" s="28">
        <v>44985</v>
      </c>
    </row>
    <row r="145" spans="1:3" x14ac:dyDescent="0.45">
      <c r="A145" s="33" t="s">
        <v>67</v>
      </c>
      <c r="B145" s="32">
        <v>70967.289999999994</v>
      </c>
      <c r="C145" s="28">
        <v>44985</v>
      </c>
    </row>
    <row r="146" spans="1:3" x14ac:dyDescent="0.45">
      <c r="A146" s="33" t="s">
        <v>68</v>
      </c>
      <c r="B146" s="32">
        <v>774133.23</v>
      </c>
      <c r="C146" s="28">
        <v>44985</v>
      </c>
    </row>
    <row r="147" spans="1:3" x14ac:dyDescent="0.45">
      <c r="A147" s="33" t="s">
        <v>69</v>
      </c>
      <c r="B147" s="32">
        <v>165568.13</v>
      </c>
      <c r="C147" s="28">
        <v>44985</v>
      </c>
    </row>
    <row r="148" spans="1:3" x14ac:dyDescent="0.45">
      <c r="A148" s="27" t="s">
        <v>126</v>
      </c>
      <c r="B148" s="32"/>
    </row>
    <row r="149" spans="1:3" x14ac:dyDescent="0.45">
      <c r="A149" s="33" t="s">
        <v>40</v>
      </c>
      <c r="B149" s="32">
        <v>3271.83</v>
      </c>
      <c r="C149" s="28">
        <v>44880</v>
      </c>
    </row>
    <row r="150" spans="1:3" x14ac:dyDescent="0.45">
      <c r="A150" s="33" t="s">
        <v>41</v>
      </c>
      <c r="B150" s="32">
        <v>3438.53</v>
      </c>
      <c r="C150" s="28">
        <v>44925</v>
      </c>
    </row>
    <row r="151" spans="1:3" x14ac:dyDescent="0.45">
      <c r="A151" s="33" t="s">
        <v>66</v>
      </c>
      <c r="B151" s="32">
        <v>1164.79</v>
      </c>
      <c r="C151" s="28">
        <v>44985</v>
      </c>
    </row>
    <row r="152" spans="1:3" x14ac:dyDescent="0.45">
      <c r="A152" s="33" t="s">
        <v>68</v>
      </c>
      <c r="B152" s="32">
        <v>2717.48</v>
      </c>
      <c r="C152" s="28">
        <v>44985</v>
      </c>
    </row>
    <row r="153" spans="1:3" x14ac:dyDescent="0.45">
      <c r="A153" s="27" t="s">
        <v>127</v>
      </c>
      <c r="B153" s="32"/>
    </row>
    <row r="154" spans="1:3" x14ac:dyDescent="0.45">
      <c r="A154" s="33" t="s">
        <v>40</v>
      </c>
      <c r="B154" s="32">
        <v>124542.11</v>
      </c>
      <c r="C154" s="28">
        <v>44880</v>
      </c>
    </row>
    <row r="155" spans="1:3" x14ac:dyDescent="0.45">
      <c r="A155" s="33" t="s">
        <v>59</v>
      </c>
      <c r="B155" s="32">
        <v>27931.72</v>
      </c>
      <c r="C155" s="28">
        <v>44880</v>
      </c>
    </row>
    <row r="156" spans="1:3" x14ac:dyDescent="0.45">
      <c r="A156" s="33" t="s">
        <v>41</v>
      </c>
      <c r="B156" s="32">
        <v>130887.67999999999</v>
      </c>
      <c r="C156" s="28">
        <v>44925</v>
      </c>
    </row>
    <row r="157" spans="1:3" x14ac:dyDescent="0.45">
      <c r="A157" s="33" t="s">
        <v>60</v>
      </c>
      <c r="B157" s="32">
        <v>29354.87</v>
      </c>
      <c r="C157" s="28">
        <v>44925</v>
      </c>
    </row>
    <row r="158" spans="1:3" x14ac:dyDescent="0.45">
      <c r="A158" s="33" t="s">
        <v>66</v>
      </c>
      <c r="B158" s="32">
        <v>44337.79</v>
      </c>
      <c r="C158" s="28">
        <v>44985</v>
      </c>
    </row>
    <row r="159" spans="1:3" x14ac:dyDescent="0.45">
      <c r="A159" s="33" t="s">
        <v>67</v>
      </c>
      <c r="B159" s="32">
        <v>9943.8799999999992</v>
      </c>
      <c r="C159" s="28">
        <v>44985</v>
      </c>
    </row>
    <row r="160" spans="1:3" x14ac:dyDescent="0.45">
      <c r="A160" s="33" t="s">
        <v>68</v>
      </c>
      <c r="B160" s="32">
        <v>103440.96000000001</v>
      </c>
      <c r="C160" s="28">
        <v>44985</v>
      </c>
    </row>
    <row r="161" spans="1:3" x14ac:dyDescent="0.45">
      <c r="A161" s="33" t="s">
        <v>69</v>
      </c>
      <c r="B161" s="32">
        <v>23199.25</v>
      </c>
      <c r="C161" s="28">
        <v>44985</v>
      </c>
    </row>
    <row r="162" spans="1:3" x14ac:dyDescent="0.45">
      <c r="A162" s="27" t="s">
        <v>128</v>
      </c>
      <c r="B162" s="32"/>
    </row>
    <row r="163" spans="1:3" x14ac:dyDescent="0.45">
      <c r="A163" s="33" t="s">
        <v>40</v>
      </c>
      <c r="B163" s="32">
        <v>10213.48</v>
      </c>
      <c r="C163" s="28">
        <v>44880</v>
      </c>
    </row>
    <row r="164" spans="1:3" x14ac:dyDescent="0.45">
      <c r="A164" s="33" t="s">
        <v>41</v>
      </c>
      <c r="B164" s="32">
        <v>10733.87</v>
      </c>
      <c r="C164" s="28">
        <v>44925</v>
      </c>
    </row>
    <row r="165" spans="1:3" x14ac:dyDescent="0.45">
      <c r="A165" s="33" t="s">
        <v>66</v>
      </c>
      <c r="B165" s="32">
        <v>3636.07</v>
      </c>
      <c r="C165" s="28">
        <v>44985</v>
      </c>
    </row>
    <row r="166" spans="1:3" x14ac:dyDescent="0.45">
      <c r="A166" s="33" t="s">
        <v>68</v>
      </c>
      <c r="B166" s="32">
        <v>8483.01</v>
      </c>
      <c r="C166" s="28">
        <v>44985</v>
      </c>
    </row>
    <row r="167" spans="1:3" x14ac:dyDescent="0.45">
      <c r="A167" s="27" t="s">
        <v>129</v>
      </c>
      <c r="B167" s="32"/>
    </row>
    <row r="168" spans="1:3" x14ac:dyDescent="0.45">
      <c r="A168" s="33" t="s">
        <v>40</v>
      </c>
      <c r="B168" s="32">
        <v>7524.15</v>
      </c>
      <c r="C168" s="28">
        <v>44880</v>
      </c>
    </row>
    <row r="169" spans="1:3" x14ac:dyDescent="0.45">
      <c r="A169" s="33" t="s">
        <v>41</v>
      </c>
      <c r="B169" s="32">
        <v>7907.52</v>
      </c>
      <c r="C169" s="28">
        <v>44925</v>
      </c>
    </row>
    <row r="170" spans="1:3" x14ac:dyDescent="0.45">
      <c r="A170" s="33" t="s">
        <v>66</v>
      </c>
      <c r="B170" s="32">
        <v>2678.65</v>
      </c>
      <c r="C170" s="28">
        <v>44985</v>
      </c>
    </row>
    <row r="171" spans="1:3" x14ac:dyDescent="0.45">
      <c r="A171" s="33" t="s">
        <v>68</v>
      </c>
      <c r="B171" s="32">
        <v>6249.34</v>
      </c>
      <c r="C171" s="28">
        <v>44985</v>
      </c>
    </row>
    <row r="172" spans="1:3" x14ac:dyDescent="0.45">
      <c r="A172" s="27" t="s">
        <v>130</v>
      </c>
      <c r="B172" s="32"/>
    </row>
    <row r="173" spans="1:3" x14ac:dyDescent="0.45">
      <c r="A173" s="33" t="s">
        <v>40</v>
      </c>
      <c r="B173" s="32">
        <v>70216.92</v>
      </c>
      <c r="C173" s="28">
        <v>44880</v>
      </c>
    </row>
    <row r="174" spans="1:3" x14ac:dyDescent="0.45">
      <c r="A174" s="33" t="s">
        <v>41</v>
      </c>
      <c r="B174" s="32">
        <v>73794.559999999998</v>
      </c>
      <c r="C174" s="28">
        <v>44925</v>
      </c>
    </row>
    <row r="175" spans="1:3" x14ac:dyDescent="0.45">
      <c r="A175" s="33" t="s">
        <v>66</v>
      </c>
      <c r="B175" s="32">
        <v>24997.68</v>
      </c>
      <c r="C175" s="28">
        <v>44985</v>
      </c>
    </row>
    <row r="176" spans="1:3" x14ac:dyDescent="0.45">
      <c r="A176" s="33" t="s">
        <v>68</v>
      </c>
      <c r="B176" s="32">
        <v>58320.08</v>
      </c>
      <c r="C176" s="28">
        <v>44985</v>
      </c>
    </row>
    <row r="177" spans="1:3" x14ac:dyDescent="0.45">
      <c r="A177" s="27" t="s">
        <v>131</v>
      </c>
      <c r="B177" s="32"/>
    </row>
    <row r="178" spans="1:3" x14ac:dyDescent="0.45">
      <c r="A178" s="33" t="s">
        <v>40</v>
      </c>
      <c r="B178" s="32">
        <v>37004.870000000003</v>
      </c>
      <c r="C178" s="28">
        <v>44880</v>
      </c>
    </row>
    <row r="179" spans="1:3" x14ac:dyDescent="0.45">
      <c r="A179" s="33" t="s">
        <v>41</v>
      </c>
      <c r="B179" s="32">
        <v>38890.32</v>
      </c>
      <c r="C179" s="28">
        <v>44925</v>
      </c>
    </row>
    <row r="180" spans="1:3" x14ac:dyDescent="0.45">
      <c r="A180" s="33" t="s">
        <v>66</v>
      </c>
      <c r="B180" s="32">
        <v>13173.97</v>
      </c>
      <c r="C180" s="28">
        <v>44985</v>
      </c>
    </row>
    <row r="181" spans="1:3" x14ac:dyDescent="0.45">
      <c r="A181" s="33" t="s">
        <v>68</v>
      </c>
      <c r="B181" s="32">
        <v>30735.15</v>
      </c>
      <c r="C181" s="28">
        <v>44985</v>
      </c>
    </row>
    <row r="182" spans="1:3" x14ac:dyDescent="0.45">
      <c r="A182" s="27" t="s">
        <v>132</v>
      </c>
      <c r="B182" s="32"/>
    </row>
    <row r="183" spans="1:3" x14ac:dyDescent="0.45">
      <c r="A183" s="33" t="s">
        <v>59</v>
      </c>
      <c r="B183" s="32">
        <v>26682.86</v>
      </c>
      <c r="C183" s="28">
        <v>44880</v>
      </c>
    </row>
    <row r="184" spans="1:3" x14ac:dyDescent="0.45">
      <c r="A184" s="33" t="s">
        <v>60</v>
      </c>
      <c r="B184" s="32">
        <v>28042.38</v>
      </c>
      <c r="C184" s="28">
        <v>44957</v>
      </c>
    </row>
    <row r="185" spans="1:3" x14ac:dyDescent="0.45">
      <c r="A185" s="33" t="s">
        <v>66</v>
      </c>
      <c r="B185" s="32">
        <v>42355.39</v>
      </c>
      <c r="C185" s="28">
        <v>44985</v>
      </c>
    </row>
    <row r="186" spans="1:3" x14ac:dyDescent="0.45">
      <c r="A186" s="33" t="s">
        <v>67</v>
      </c>
      <c r="B186" s="32">
        <v>9499.27</v>
      </c>
      <c r="C186" s="28">
        <v>44985</v>
      </c>
    </row>
    <row r="187" spans="1:3" x14ac:dyDescent="0.45">
      <c r="A187" s="33" t="s">
        <v>68</v>
      </c>
      <c r="B187" s="32">
        <v>98815.98</v>
      </c>
      <c r="C187" s="28">
        <v>44985</v>
      </c>
    </row>
    <row r="188" spans="1:3" x14ac:dyDescent="0.45">
      <c r="A188" s="33" t="s">
        <v>69</v>
      </c>
      <c r="B188" s="32">
        <v>22161.98</v>
      </c>
      <c r="C188" s="28">
        <v>44985</v>
      </c>
    </row>
    <row r="189" spans="1:3" x14ac:dyDescent="0.45">
      <c r="A189" s="27" t="s">
        <v>133</v>
      </c>
      <c r="B189" s="32"/>
    </row>
    <row r="190" spans="1:3" x14ac:dyDescent="0.45">
      <c r="A190" s="33" t="s">
        <v>40</v>
      </c>
      <c r="B190" s="32">
        <v>103877.92</v>
      </c>
      <c r="C190" s="28">
        <v>44880</v>
      </c>
    </row>
    <row r="191" spans="1:3" x14ac:dyDescent="0.45">
      <c r="A191" s="33" t="s">
        <v>59</v>
      </c>
      <c r="B191" s="32">
        <v>27230.51</v>
      </c>
      <c r="C191" s="28">
        <v>44880</v>
      </c>
    </row>
    <row r="192" spans="1:3" x14ac:dyDescent="0.45">
      <c r="A192" s="33" t="s">
        <v>41</v>
      </c>
      <c r="B192" s="32">
        <v>109170.63</v>
      </c>
      <c r="C192" s="28">
        <v>44925</v>
      </c>
    </row>
    <row r="193" spans="1:3" x14ac:dyDescent="0.45">
      <c r="A193" s="33" t="s">
        <v>60</v>
      </c>
      <c r="B193" s="32">
        <v>28617.94</v>
      </c>
      <c r="C193" s="28">
        <v>44925</v>
      </c>
    </row>
    <row r="194" spans="1:3" x14ac:dyDescent="0.45">
      <c r="A194" s="33" t="s">
        <v>67</v>
      </c>
      <c r="B194" s="32">
        <v>9694.24</v>
      </c>
      <c r="C194" s="28">
        <v>44985</v>
      </c>
    </row>
    <row r="195" spans="1:3" x14ac:dyDescent="0.45">
      <c r="A195" s="33" t="s">
        <v>69</v>
      </c>
      <c r="B195" s="32">
        <v>22616.85</v>
      </c>
      <c r="C195" s="28">
        <v>44985</v>
      </c>
    </row>
    <row r="196" spans="1:3" x14ac:dyDescent="0.45">
      <c r="A196" s="27" t="s">
        <v>134</v>
      </c>
      <c r="B196" s="32"/>
    </row>
    <row r="197" spans="1:3" x14ac:dyDescent="0.45">
      <c r="A197" s="33" t="s">
        <v>40</v>
      </c>
      <c r="B197" s="32">
        <v>31102.58</v>
      </c>
      <c r="C197" s="28">
        <v>44880</v>
      </c>
    </row>
    <row r="198" spans="1:3" x14ac:dyDescent="0.45">
      <c r="A198" s="33" t="s">
        <v>41</v>
      </c>
      <c r="B198" s="32">
        <v>32687.29</v>
      </c>
      <c r="C198" s="28">
        <v>44925</v>
      </c>
    </row>
    <row r="199" spans="1:3" x14ac:dyDescent="0.45">
      <c r="A199" s="33" t="s">
        <v>66</v>
      </c>
      <c r="B199" s="32">
        <v>11072.72</v>
      </c>
      <c r="C199" s="28">
        <v>44985</v>
      </c>
    </row>
    <row r="200" spans="1:3" x14ac:dyDescent="0.45">
      <c r="A200" s="33" t="s">
        <v>68</v>
      </c>
      <c r="B200" s="32">
        <v>25832.880000000001</v>
      </c>
      <c r="C200" s="28">
        <v>44985</v>
      </c>
    </row>
    <row r="201" spans="1:3" x14ac:dyDescent="0.45">
      <c r="A201" s="27" t="s">
        <v>135</v>
      </c>
      <c r="B201" s="32"/>
    </row>
    <row r="202" spans="1:3" x14ac:dyDescent="0.45">
      <c r="A202" s="33" t="s">
        <v>40</v>
      </c>
      <c r="B202" s="32">
        <v>20178.330000000002</v>
      </c>
      <c r="C202" s="28">
        <v>44880</v>
      </c>
    </row>
    <row r="203" spans="1:3" x14ac:dyDescent="0.45">
      <c r="A203" s="33" t="s">
        <v>41</v>
      </c>
      <c r="B203" s="32">
        <v>21206.44</v>
      </c>
      <c r="C203" s="28">
        <v>44925</v>
      </c>
    </row>
    <row r="204" spans="1:3" x14ac:dyDescent="0.45">
      <c r="A204" s="27" t="s">
        <v>136</v>
      </c>
      <c r="B204" s="32"/>
    </row>
    <row r="205" spans="1:3" x14ac:dyDescent="0.45">
      <c r="A205" s="33" t="s">
        <v>40</v>
      </c>
      <c r="B205" s="32">
        <v>5039.53</v>
      </c>
      <c r="C205" s="28">
        <v>44880</v>
      </c>
    </row>
    <row r="206" spans="1:3" x14ac:dyDescent="0.45">
      <c r="A206" s="33" t="s">
        <v>41</v>
      </c>
      <c r="B206" s="32">
        <v>5296.3</v>
      </c>
      <c r="C206" s="28">
        <v>44925</v>
      </c>
    </row>
    <row r="207" spans="1:3" x14ac:dyDescent="0.45">
      <c r="A207" s="27" t="s">
        <v>137</v>
      </c>
      <c r="B207" s="32"/>
    </row>
    <row r="208" spans="1:3" x14ac:dyDescent="0.45">
      <c r="A208" s="33" t="s">
        <v>40</v>
      </c>
      <c r="B208" s="32">
        <v>78897.279999999999</v>
      </c>
      <c r="C208" s="28">
        <v>44880</v>
      </c>
    </row>
    <row r="209" spans="1:3" x14ac:dyDescent="0.45">
      <c r="A209" s="33" t="s">
        <v>41</v>
      </c>
      <c r="B209" s="32">
        <v>82917.2</v>
      </c>
      <c r="C209" s="28">
        <v>44925</v>
      </c>
    </row>
    <row r="210" spans="1:3" x14ac:dyDescent="0.45">
      <c r="A210" s="27" t="s">
        <v>138</v>
      </c>
      <c r="B210" s="32"/>
    </row>
    <row r="211" spans="1:3" x14ac:dyDescent="0.45">
      <c r="A211" s="33" t="s">
        <v>40</v>
      </c>
      <c r="B211" s="32">
        <v>5520.11</v>
      </c>
      <c r="C211" s="28">
        <v>44880</v>
      </c>
    </row>
    <row r="212" spans="1:3" x14ac:dyDescent="0.45">
      <c r="A212" s="33" t="s">
        <v>41</v>
      </c>
      <c r="B212" s="32">
        <v>5801.37</v>
      </c>
      <c r="C212" s="28">
        <v>44925</v>
      </c>
    </row>
    <row r="213" spans="1:3" x14ac:dyDescent="0.45">
      <c r="A213" s="33" t="s">
        <v>66</v>
      </c>
      <c r="B213" s="32">
        <v>1965.2</v>
      </c>
      <c r="C213" s="28">
        <v>44985</v>
      </c>
    </row>
    <row r="214" spans="1:3" x14ac:dyDescent="0.45">
      <c r="A214" s="33" t="s">
        <v>68</v>
      </c>
      <c r="B214" s="32">
        <v>4584.84</v>
      </c>
      <c r="C214" s="28">
        <v>44985</v>
      </c>
    </row>
    <row r="215" spans="1:3" x14ac:dyDescent="0.45">
      <c r="A215" s="27" t="s">
        <v>139</v>
      </c>
      <c r="B215" s="32"/>
    </row>
    <row r="216" spans="1:3" x14ac:dyDescent="0.45">
      <c r="A216" s="33" t="s">
        <v>40</v>
      </c>
      <c r="B216" s="32">
        <v>22574.21</v>
      </c>
      <c r="C216" s="28">
        <v>44880</v>
      </c>
    </row>
    <row r="217" spans="1:3" x14ac:dyDescent="0.45">
      <c r="A217" s="33" t="s">
        <v>59</v>
      </c>
      <c r="B217" s="32">
        <v>5917.59</v>
      </c>
      <c r="C217" s="28">
        <v>44880</v>
      </c>
    </row>
    <row r="218" spans="1:3" x14ac:dyDescent="0.45">
      <c r="A218" s="33" t="s">
        <v>41</v>
      </c>
      <c r="B218" s="32">
        <v>23724.400000000001</v>
      </c>
      <c r="C218" s="28">
        <v>44925</v>
      </c>
    </row>
    <row r="219" spans="1:3" x14ac:dyDescent="0.45">
      <c r="A219" s="33" t="s">
        <v>60</v>
      </c>
      <c r="B219" s="32">
        <v>6219.1</v>
      </c>
      <c r="C219" s="28">
        <v>44925</v>
      </c>
    </row>
    <row r="220" spans="1:3" x14ac:dyDescent="0.45">
      <c r="A220" s="33" t="s">
        <v>66</v>
      </c>
      <c r="B220" s="32">
        <v>8036.56</v>
      </c>
      <c r="C220" s="28">
        <v>44985</v>
      </c>
    </row>
    <row r="221" spans="1:3" x14ac:dyDescent="0.45">
      <c r="A221" s="33" t="s">
        <v>67</v>
      </c>
      <c r="B221" s="32">
        <v>1802.4</v>
      </c>
      <c r="C221" s="28">
        <v>44985</v>
      </c>
    </row>
    <row r="222" spans="1:3" x14ac:dyDescent="0.45">
      <c r="A222" s="33" t="s">
        <v>68</v>
      </c>
      <c r="B222" s="32">
        <v>18749.47</v>
      </c>
      <c r="C222" s="28">
        <v>44985</v>
      </c>
    </row>
    <row r="223" spans="1:3" x14ac:dyDescent="0.45">
      <c r="A223" s="33" t="s">
        <v>69</v>
      </c>
      <c r="B223" s="32">
        <v>4205.05</v>
      </c>
      <c r="C223" s="28">
        <v>44985</v>
      </c>
    </row>
    <row r="224" spans="1:3" x14ac:dyDescent="0.45">
      <c r="A224" s="27" t="s">
        <v>140</v>
      </c>
      <c r="B224" s="32"/>
    </row>
    <row r="225" spans="1:3" x14ac:dyDescent="0.45">
      <c r="A225" s="33" t="s">
        <v>40</v>
      </c>
      <c r="B225" s="32">
        <v>35841.64</v>
      </c>
      <c r="C225" s="28">
        <v>44880</v>
      </c>
    </row>
    <row r="226" spans="1:3" x14ac:dyDescent="0.45">
      <c r="A226" s="33" t="s">
        <v>41</v>
      </c>
      <c r="B226" s="32">
        <v>37667.81</v>
      </c>
      <c r="C226" s="28">
        <v>44925</v>
      </c>
    </row>
    <row r="227" spans="1:3" x14ac:dyDescent="0.45">
      <c r="A227" s="33" t="s">
        <v>66</v>
      </c>
      <c r="B227" s="32">
        <v>12759.85</v>
      </c>
      <c r="C227" s="28">
        <v>44985</v>
      </c>
    </row>
    <row r="228" spans="1:3" x14ac:dyDescent="0.45">
      <c r="A228" s="33" t="s">
        <v>68</v>
      </c>
      <c r="B228" s="32">
        <v>29768.99</v>
      </c>
      <c r="C228" s="28">
        <v>44985</v>
      </c>
    </row>
    <row r="229" spans="1:3" x14ac:dyDescent="0.45">
      <c r="A229" s="27" t="s">
        <v>141</v>
      </c>
      <c r="B229" s="32"/>
    </row>
    <row r="230" spans="1:3" x14ac:dyDescent="0.45">
      <c r="A230" s="33" t="s">
        <v>40</v>
      </c>
      <c r="B230" s="32">
        <v>11567.37</v>
      </c>
      <c r="C230" s="28">
        <v>44880</v>
      </c>
    </row>
    <row r="231" spans="1:3" x14ac:dyDescent="0.45">
      <c r="A231" s="33" t="s">
        <v>41</v>
      </c>
      <c r="B231" s="32">
        <v>12156.74</v>
      </c>
      <c r="C231" s="28">
        <v>44925</v>
      </c>
    </row>
    <row r="232" spans="1:3" x14ac:dyDescent="0.45">
      <c r="A232" s="33" t="s">
        <v>66</v>
      </c>
      <c r="B232" s="32">
        <v>4118.0600000000004</v>
      </c>
      <c r="C232" s="28">
        <v>44985</v>
      </c>
    </row>
    <row r="233" spans="1:3" x14ac:dyDescent="0.45">
      <c r="A233" s="33" t="s">
        <v>68</v>
      </c>
      <c r="B233" s="32">
        <v>9607.52</v>
      </c>
      <c r="C233" s="28">
        <v>44985</v>
      </c>
    </row>
    <row r="234" spans="1:3" x14ac:dyDescent="0.45">
      <c r="A234" s="27" t="s">
        <v>142</v>
      </c>
      <c r="B234" s="32"/>
    </row>
    <row r="235" spans="1:3" x14ac:dyDescent="0.45">
      <c r="A235" s="33" t="s">
        <v>40</v>
      </c>
      <c r="B235" s="32">
        <v>32700.720000000001</v>
      </c>
      <c r="C235" s="28">
        <v>44880</v>
      </c>
    </row>
    <row r="236" spans="1:3" x14ac:dyDescent="0.45">
      <c r="A236" s="33" t="s">
        <v>41</v>
      </c>
      <c r="B236" s="32">
        <v>34366.86</v>
      </c>
      <c r="C236" s="28">
        <v>44925</v>
      </c>
    </row>
    <row r="237" spans="1:3" x14ac:dyDescent="0.45">
      <c r="A237" s="33" t="s">
        <v>66</v>
      </c>
      <c r="B237" s="32">
        <v>11641.66</v>
      </c>
      <c r="C237" s="28">
        <v>44985</v>
      </c>
    </row>
    <row r="238" spans="1:3" x14ac:dyDescent="0.45">
      <c r="A238" s="33" t="s">
        <v>68</v>
      </c>
      <c r="B238" s="32">
        <v>27160.240000000002</v>
      </c>
      <c r="C238" s="28">
        <v>44985</v>
      </c>
    </row>
    <row r="239" spans="1:3" x14ac:dyDescent="0.45">
      <c r="A239" s="27" t="s">
        <v>143</v>
      </c>
      <c r="B239" s="32"/>
    </row>
    <row r="240" spans="1:3" x14ac:dyDescent="0.45">
      <c r="A240" s="33" t="s">
        <v>40</v>
      </c>
      <c r="B240" s="32">
        <v>24189.040000000001</v>
      </c>
      <c r="C240" s="28">
        <v>44880</v>
      </c>
    </row>
    <row r="241" spans="1:3" x14ac:dyDescent="0.45">
      <c r="A241" s="33" t="s">
        <v>41</v>
      </c>
      <c r="B241" s="32">
        <v>25421.5</v>
      </c>
      <c r="C241" s="28">
        <v>44925</v>
      </c>
    </row>
    <row r="242" spans="1:3" x14ac:dyDescent="0.45">
      <c r="A242" s="27" t="s">
        <v>144</v>
      </c>
      <c r="B242" s="32"/>
    </row>
    <row r="243" spans="1:3" x14ac:dyDescent="0.45">
      <c r="A243" s="33" t="s">
        <v>40</v>
      </c>
      <c r="B243" s="32">
        <v>30525.35</v>
      </c>
      <c r="C243" s="28">
        <v>44880</v>
      </c>
    </row>
    <row r="244" spans="1:3" x14ac:dyDescent="0.45">
      <c r="A244" s="33" t="s">
        <v>41</v>
      </c>
      <c r="B244" s="32">
        <v>32080.66</v>
      </c>
      <c r="C244" s="28">
        <v>44925</v>
      </c>
    </row>
    <row r="245" spans="1:3" x14ac:dyDescent="0.45">
      <c r="A245" s="33" t="s">
        <v>66</v>
      </c>
      <c r="B245" s="32">
        <v>10867.22</v>
      </c>
      <c r="C245" s="28">
        <v>44985</v>
      </c>
    </row>
    <row r="246" spans="1:3" x14ac:dyDescent="0.45">
      <c r="A246" s="33" t="s">
        <v>68</v>
      </c>
      <c r="B246" s="32">
        <v>25353.45</v>
      </c>
      <c r="C246" s="28">
        <v>44985</v>
      </c>
    </row>
    <row r="247" spans="1:3" x14ac:dyDescent="0.45">
      <c r="A247" s="27" t="s">
        <v>145</v>
      </c>
      <c r="B247" s="32"/>
    </row>
    <row r="248" spans="1:3" x14ac:dyDescent="0.45">
      <c r="A248" s="33" t="s">
        <v>40</v>
      </c>
      <c r="B248" s="32">
        <v>1229321.97</v>
      </c>
      <c r="C248" s="28">
        <v>44880</v>
      </c>
    </row>
    <row r="249" spans="1:3" x14ac:dyDescent="0.45">
      <c r="A249" s="33" t="s">
        <v>59</v>
      </c>
      <c r="B249" s="32">
        <v>259459.75</v>
      </c>
      <c r="C249" s="28">
        <v>44880</v>
      </c>
    </row>
    <row r="250" spans="1:3" x14ac:dyDescent="0.45">
      <c r="A250" s="33" t="s">
        <v>41</v>
      </c>
      <c r="B250" s="32">
        <v>1291957.46</v>
      </c>
      <c r="C250" s="28">
        <v>44925</v>
      </c>
    </row>
    <row r="251" spans="1:3" x14ac:dyDescent="0.45">
      <c r="A251" s="33" t="s">
        <v>60</v>
      </c>
      <c r="B251" s="32">
        <v>272679.56</v>
      </c>
      <c r="C251" s="28">
        <v>44925</v>
      </c>
    </row>
    <row r="252" spans="1:3" x14ac:dyDescent="0.45">
      <c r="A252" s="33" t="s">
        <v>66</v>
      </c>
      <c r="B252" s="32">
        <v>480268.08</v>
      </c>
      <c r="C252" s="28">
        <v>44985</v>
      </c>
    </row>
    <row r="253" spans="1:3" x14ac:dyDescent="0.45">
      <c r="A253" s="33" t="s">
        <v>67</v>
      </c>
      <c r="B253" s="32">
        <v>92369.34</v>
      </c>
      <c r="C253" s="28">
        <v>44985</v>
      </c>
    </row>
    <row r="254" spans="1:3" x14ac:dyDescent="0.45">
      <c r="A254" s="33" t="s">
        <v>68</v>
      </c>
      <c r="B254" s="32">
        <v>1120475.18</v>
      </c>
      <c r="C254" s="28">
        <v>44985</v>
      </c>
    </row>
    <row r="255" spans="1:3" x14ac:dyDescent="0.45">
      <c r="A255" s="33" t="s">
        <v>69</v>
      </c>
      <c r="B255" s="32">
        <v>215499.54</v>
      </c>
      <c r="C255" s="28">
        <v>44985</v>
      </c>
    </row>
    <row r="256" spans="1:3" x14ac:dyDescent="0.45">
      <c r="A256" s="27" t="s">
        <v>147</v>
      </c>
      <c r="B256" s="32"/>
    </row>
    <row r="257" spans="1:3" x14ac:dyDescent="0.45">
      <c r="A257" s="33" t="s">
        <v>40</v>
      </c>
      <c r="B257" s="32">
        <v>7154.27</v>
      </c>
      <c r="C257" s="28">
        <v>44880</v>
      </c>
    </row>
    <row r="258" spans="1:3" x14ac:dyDescent="0.45">
      <c r="A258" s="33" t="s">
        <v>41</v>
      </c>
      <c r="B258" s="32">
        <v>7518.79</v>
      </c>
      <c r="C258" s="28">
        <v>44925</v>
      </c>
    </row>
    <row r="259" spans="1:3" x14ac:dyDescent="0.45">
      <c r="A259" s="33" t="s">
        <v>66</v>
      </c>
      <c r="B259" s="32">
        <v>2546.9699999999998</v>
      </c>
      <c r="C259" s="28">
        <v>44985</v>
      </c>
    </row>
    <row r="260" spans="1:3" x14ac:dyDescent="0.45">
      <c r="A260" s="33" t="s">
        <v>68</v>
      </c>
      <c r="B260" s="32">
        <v>5942.12</v>
      </c>
      <c r="C260" s="28">
        <v>44985</v>
      </c>
    </row>
    <row r="261" spans="1:3" x14ac:dyDescent="0.45">
      <c r="A261" s="27" t="s">
        <v>148</v>
      </c>
      <c r="B261" s="32"/>
    </row>
    <row r="262" spans="1:3" x14ac:dyDescent="0.45">
      <c r="A262" s="33" t="s">
        <v>40</v>
      </c>
      <c r="B262" s="32">
        <v>80684.31</v>
      </c>
      <c r="C262" s="28">
        <v>44880</v>
      </c>
    </row>
    <row r="263" spans="1:3" x14ac:dyDescent="0.45">
      <c r="A263" s="33" t="s">
        <v>41</v>
      </c>
      <c r="B263" s="32">
        <v>84795.28</v>
      </c>
      <c r="C263" s="28">
        <v>44925</v>
      </c>
    </row>
    <row r="264" spans="1:3" x14ac:dyDescent="0.45">
      <c r="A264" s="33" t="s">
        <v>66</v>
      </c>
      <c r="B264" s="32">
        <v>28724.13</v>
      </c>
      <c r="C264" s="28">
        <v>44985</v>
      </c>
    </row>
    <row r="265" spans="1:3" x14ac:dyDescent="0.45">
      <c r="A265" s="33" t="s">
        <v>68</v>
      </c>
      <c r="B265" s="32">
        <v>67013.990000000005</v>
      </c>
      <c r="C265" s="28">
        <v>44985</v>
      </c>
    </row>
    <row r="266" spans="1:3" x14ac:dyDescent="0.45">
      <c r="A266" s="27" t="s">
        <v>149</v>
      </c>
      <c r="B266" s="32"/>
    </row>
    <row r="267" spans="1:3" x14ac:dyDescent="0.45">
      <c r="A267" s="33" t="s">
        <v>40</v>
      </c>
      <c r="B267" s="32">
        <v>68231.33</v>
      </c>
      <c r="C267" s="28">
        <v>44880</v>
      </c>
    </row>
    <row r="268" spans="1:3" x14ac:dyDescent="0.45">
      <c r="A268" s="33" t="s">
        <v>59</v>
      </c>
      <c r="B268" s="32">
        <v>17886.13</v>
      </c>
      <c r="C268" s="28">
        <v>44880</v>
      </c>
    </row>
    <row r="269" spans="1:3" x14ac:dyDescent="0.45">
      <c r="A269" s="33" t="s">
        <v>41</v>
      </c>
      <c r="B269" s="32">
        <v>71707.81</v>
      </c>
      <c r="C269" s="28">
        <v>44925</v>
      </c>
    </row>
    <row r="270" spans="1:3" x14ac:dyDescent="0.45">
      <c r="A270" s="33" t="s">
        <v>60</v>
      </c>
      <c r="B270" s="32">
        <v>18797.45</v>
      </c>
      <c r="C270" s="28">
        <v>44925</v>
      </c>
    </row>
    <row r="271" spans="1:3" x14ac:dyDescent="0.45">
      <c r="A271" s="33" t="s">
        <v>66</v>
      </c>
      <c r="B271" s="32">
        <v>24290.79</v>
      </c>
      <c r="C271" s="28">
        <v>44985</v>
      </c>
    </row>
    <row r="272" spans="1:3" x14ac:dyDescent="0.45">
      <c r="A272" s="33" t="s">
        <v>67</v>
      </c>
      <c r="B272" s="32">
        <v>6367.58</v>
      </c>
      <c r="C272" s="28">
        <v>44985</v>
      </c>
    </row>
    <row r="273" spans="1:3" x14ac:dyDescent="0.45">
      <c r="A273" s="33" t="s">
        <v>68</v>
      </c>
      <c r="B273" s="32">
        <v>56670.91</v>
      </c>
      <c r="C273" s="28">
        <v>44985</v>
      </c>
    </row>
    <row r="274" spans="1:3" x14ac:dyDescent="0.45">
      <c r="A274" s="33" t="s">
        <v>69</v>
      </c>
      <c r="B274" s="32">
        <v>14855.69</v>
      </c>
      <c r="C274" s="28">
        <v>44985</v>
      </c>
    </row>
    <row r="275" spans="1:3" x14ac:dyDescent="0.45">
      <c r="A275" s="27" t="s">
        <v>150</v>
      </c>
      <c r="B275" s="32"/>
    </row>
    <row r="276" spans="1:3" x14ac:dyDescent="0.45">
      <c r="A276" s="33" t="s">
        <v>40</v>
      </c>
      <c r="B276" s="32">
        <v>15315.39</v>
      </c>
      <c r="C276" s="28">
        <v>44880</v>
      </c>
    </row>
    <row r="277" spans="1:3" x14ac:dyDescent="0.45">
      <c r="A277" s="33" t="s">
        <v>41</v>
      </c>
      <c r="B277" s="32">
        <v>16095.73</v>
      </c>
      <c r="C277" s="28">
        <v>44925</v>
      </c>
    </row>
    <row r="278" spans="1:3" x14ac:dyDescent="0.45">
      <c r="A278" s="33" t="s">
        <v>66</v>
      </c>
      <c r="B278" s="32">
        <v>5452.38</v>
      </c>
      <c r="C278" s="28">
        <v>44985</v>
      </c>
    </row>
    <row r="279" spans="1:3" x14ac:dyDescent="0.45">
      <c r="A279" s="33" t="s">
        <v>68</v>
      </c>
      <c r="B279" s="32">
        <v>12720.51</v>
      </c>
      <c r="C279" s="28">
        <v>44985</v>
      </c>
    </row>
    <row r="280" spans="1:3" x14ac:dyDescent="0.45">
      <c r="A280" s="27" t="s">
        <v>151</v>
      </c>
      <c r="B280" s="32"/>
    </row>
    <row r="281" spans="1:3" x14ac:dyDescent="0.45">
      <c r="A281" s="33" t="s">
        <v>40</v>
      </c>
      <c r="B281" s="32">
        <v>30072.01</v>
      </c>
      <c r="C281" s="28">
        <v>44880</v>
      </c>
    </row>
    <row r="282" spans="1:3" x14ac:dyDescent="0.45">
      <c r="A282" s="33" t="s">
        <v>41</v>
      </c>
      <c r="B282" s="32">
        <v>31604.21</v>
      </c>
      <c r="C282" s="28">
        <v>44925</v>
      </c>
    </row>
    <row r="283" spans="1:3" x14ac:dyDescent="0.45">
      <c r="A283" s="27" t="s">
        <v>152</v>
      </c>
      <c r="B283" s="32"/>
    </row>
    <row r="284" spans="1:3" x14ac:dyDescent="0.45">
      <c r="A284" s="33" t="s">
        <v>40</v>
      </c>
      <c r="B284" s="32">
        <v>63001.15</v>
      </c>
      <c r="C284" s="28">
        <v>44880</v>
      </c>
    </row>
    <row r="285" spans="1:3" x14ac:dyDescent="0.45">
      <c r="A285" s="33" t="s">
        <v>59</v>
      </c>
      <c r="B285" s="32">
        <v>14129.6</v>
      </c>
      <c r="C285" s="28">
        <v>44880</v>
      </c>
    </row>
    <row r="286" spans="1:3" x14ac:dyDescent="0.45">
      <c r="A286" s="33" t="s">
        <v>41</v>
      </c>
      <c r="B286" s="32">
        <v>66211.14</v>
      </c>
      <c r="C286" s="28">
        <v>44925</v>
      </c>
    </row>
    <row r="287" spans="1:3" x14ac:dyDescent="0.45">
      <c r="A287" s="33" t="s">
        <v>60</v>
      </c>
      <c r="B287" s="32">
        <v>14849.53</v>
      </c>
      <c r="C287" s="28">
        <v>44925</v>
      </c>
    </row>
    <row r="288" spans="1:3" x14ac:dyDescent="0.45">
      <c r="A288" s="33" t="s">
        <v>66</v>
      </c>
      <c r="B288" s="32">
        <v>22428.81</v>
      </c>
      <c r="C288" s="28">
        <v>44985</v>
      </c>
    </row>
    <row r="289" spans="1:3" x14ac:dyDescent="0.45">
      <c r="A289" s="33" t="s">
        <v>67</v>
      </c>
      <c r="B289" s="32">
        <v>5030.2299999999996</v>
      </c>
      <c r="C289" s="28">
        <v>44985</v>
      </c>
    </row>
    <row r="290" spans="1:3" x14ac:dyDescent="0.45">
      <c r="A290" s="33" t="s">
        <v>68</v>
      </c>
      <c r="B290" s="32">
        <v>52326.879999999997</v>
      </c>
      <c r="C290" s="28">
        <v>44985</v>
      </c>
    </row>
    <row r="291" spans="1:3" x14ac:dyDescent="0.45">
      <c r="A291" s="33" t="s">
        <v>69</v>
      </c>
      <c r="B291" s="32">
        <v>11735.63</v>
      </c>
      <c r="C291" s="28">
        <v>44985</v>
      </c>
    </row>
    <row r="292" spans="1:3" x14ac:dyDescent="0.45">
      <c r="A292" s="27" t="s">
        <v>153</v>
      </c>
      <c r="B292" s="32"/>
    </row>
    <row r="293" spans="1:3" x14ac:dyDescent="0.45">
      <c r="A293" s="33" t="s">
        <v>40</v>
      </c>
      <c r="B293" s="32">
        <v>16664.89</v>
      </c>
      <c r="C293" s="28">
        <v>44895</v>
      </c>
    </row>
    <row r="294" spans="1:3" x14ac:dyDescent="0.45">
      <c r="A294" s="33" t="s">
        <v>41</v>
      </c>
      <c r="B294" s="32">
        <v>17513.990000000002</v>
      </c>
      <c r="C294" s="28">
        <v>44925</v>
      </c>
    </row>
    <row r="295" spans="1:3" x14ac:dyDescent="0.45">
      <c r="A295" s="27" t="s">
        <v>154</v>
      </c>
      <c r="B295" s="32"/>
    </row>
    <row r="296" spans="1:3" x14ac:dyDescent="0.45">
      <c r="A296" s="33" t="s">
        <v>40</v>
      </c>
      <c r="B296" s="32">
        <v>13397.45</v>
      </c>
      <c r="C296" s="28">
        <v>44880</v>
      </c>
    </row>
    <row r="297" spans="1:3" x14ac:dyDescent="0.45">
      <c r="A297" s="33" t="s">
        <v>41</v>
      </c>
      <c r="B297" s="32">
        <v>14080.07</v>
      </c>
      <c r="C297" s="28">
        <v>44925</v>
      </c>
    </row>
    <row r="298" spans="1:3" x14ac:dyDescent="0.45">
      <c r="A298" s="33" t="s">
        <v>66</v>
      </c>
      <c r="B298" s="32">
        <v>4769.58</v>
      </c>
      <c r="C298" s="28">
        <v>44985</v>
      </c>
    </row>
    <row r="299" spans="1:3" x14ac:dyDescent="0.45">
      <c r="A299" s="33" t="s">
        <v>68</v>
      </c>
      <c r="B299" s="32">
        <v>11127.53</v>
      </c>
      <c r="C299" s="28">
        <v>44985</v>
      </c>
    </row>
    <row r="300" spans="1:3" x14ac:dyDescent="0.45">
      <c r="A300" s="27" t="s">
        <v>155</v>
      </c>
      <c r="B300" s="32"/>
    </row>
    <row r="301" spans="1:3" x14ac:dyDescent="0.45">
      <c r="A301" s="33" t="s">
        <v>40</v>
      </c>
      <c r="B301" s="32">
        <v>467.4</v>
      </c>
      <c r="C301" s="28">
        <v>44880</v>
      </c>
    </row>
    <row r="302" spans="1:3" x14ac:dyDescent="0.45">
      <c r="A302" s="33" t="s">
        <v>41</v>
      </c>
      <c r="B302" s="32">
        <v>491.22</v>
      </c>
      <c r="C302" s="28">
        <v>44925</v>
      </c>
    </row>
    <row r="303" spans="1:3" x14ac:dyDescent="0.45">
      <c r="A303" s="33" t="s">
        <v>66</v>
      </c>
      <c r="B303" s="32">
        <v>166.4</v>
      </c>
      <c r="C303" s="28">
        <v>44985</v>
      </c>
    </row>
    <row r="304" spans="1:3" x14ac:dyDescent="0.45">
      <c r="A304" s="33" t="s">
        <v>68</v>
      </c>
      <c r="B304" s="32">
        <v>388.21</v>
      </c>
      <c r="C304" s="28">
        <v>44985</v>
      </c>
    </row>
    <row r="305" spans="1:3" x14ac:dyDescent="0.45">
      <c r="A305" s="27" t="s">
        <v>156</v>
      </c>
      <c r="B305" s="32"/>
    </row>
    <row r="306" spans="1:3" x14ac:dyDescent="0.45">
      <c r="A306" s="33" t="s">
        <v>40</v>
      </c>
      <c r="B306" s="32">
        <v>28741.84</v>
      </c>
      <c r="C306" s="28">
        <v>44880</v>
      </c>
    </row>
    <row r="307" spans="1:3" x14ac:dyDescent="0.45">
      <c r="A307" s="33" t="s">
        <v>41</v>
      </c>
      <c r="B307" s="32">
        <v>30206.27</v>
      </c>
      <c r="C307" s="28">
        <v>44925</v>
      </c>
    </row>
    <row r="308" spans="1:3" x14ac:dyDescent="0.45">
      <c r="A308" s="27" t="s">
        <v>157</v>
      </c>
      <c r="B308" s="32"/>
    </row>
    <row r="309" spans="1:3" x14ac:dyDescent="0.45">
      <c r="A309" s="33" t="s">
        <v>40</v>
      </c>
      <c r="B309" s="32">
        <v>17943.22</v>
      </c>
      <c r="C309" s="28">
        <v>44880</v>
      </c>
    </row>
    <row r="310" spans="1:3" x14ac:dyDescent="0.45">
      <c r="A310" s="33" t="s">
        <v>59</v>
      </c>
      <c r="B310" s="32">
        <v>1306.5999999999999</v>
      </c>
      <c r="C310" s="28">
        <v>44880</v>
      </c>
    </row>
    <row r="311" spans="1:3" x14ac:dyDescent="0.45">
      <c r="A311" s="33" t="s">
        <v>41</v>
      </c>
      <c r="B311" s="32">
        <v>18857.45</v>
      </c>
      <c r="C311" s="28">
        <v>44925</v>
      </c>
    </row>
    <row r="312" spans="1:3" x14ac:dyDescent="0.45">
      <c r="A312" s="33" t="s">
        <v>60</v>
      </c>
      <c r="B312" s="32">
        <v>1373.17</v>
      </c>
      <c r="C312" s="28">
        <v>44925</v>
      </c>
    </row>
    <row r="313" spans="1:3" x14ac:dyDescent="0.45">
      <c r="A313" s="33" t="s">
        <v>66</v>
      </c>
      <c r="B313" s="32">
        <v>6387.9</v>
      </c>
      <c r="C313" s="28">
        <v>44985</v>
      </c>
    </row>
    <row r="314" spans="1:3" x14ac:dyDescent="0.45">
      <c r="A314" s="33" t="s">
        <v>67</v>
      </c>
      <c r="B314" s="32">
        <v>465.16</v>
      </c>
      <c r="C314" s="28">
        <v>44985</v>
      </c>
    </row>
    <row r="315" spans="1:3" x14ac:dyDescent="0.45">
      <c r="A315" s="33" t="s">
        <v>68</v>
      </c>
      <c r="B315" s="32">
        <v>14903.1</v>
      </c>
      <c r="C315" s="28">
        <v>44985</v>
      </c>
    </row>
    <row r="316" spans="1:3" x14ac:dyDescent="0.45">
      <c r="A316" s="33" t="s">
        <v>69</v>
      </c>
      <c r="B316" s="32">
        <v>1085.22</v>
      </c>
      <c r="C316" s="28">
        <v>44985</v>
      </c>
    </row>
    <row r="317" spans="1:3" x14ac:dyDescent="0.45">
      <c r="A317" s="27" t="s">
        <v>158</v>
      </c>
      <c r="B317" s="32"/>
    </row>
    <row r="318" spans="1:3" x14ac:dyDescent="0.45">
      <c r="A318" s="33" t="s">
        <v>40</v>
      </c>
      <c r="B318" s="32">
        <v>6950.44</v>
      </c>
      <c r="C318" s="28">
        <v>44880</v>
      </c>
    </row>
    <row r="319" spans="1:3" x14ac:dyDescent="0.45">
      <c r="A319" s="33" t="s">
        <v>41</v>
      </c>
      <c r="B319" s="32">
        <v>7304.57</v>
      </c>
      <c r="C319" s="28">
        <v>44925</v>
      </c>
    </row>
    <row r="320" spans="1:3" x14ac:dyDescent="0.45">
      <c r="A320" s="27" t="s">
        <v>159</v>
      </c>
      <c r="B320" s="32"/>
    </row>
    <row r="321" spans="1:3" x14ac:dyDescent="0.45">
      <c r="A321" s="33" t="s">
        <v>40</v>
      </c>
      <c r="B321" s="32">
        <v>87063.679999999993</v>
      </c>
      <c r="C321" s="28">
        <v>44880</v>
      </c>
    </row>
    <row r="322" spans="1:3" x14ac:dyDescent="0.45">
      <c r="A322" s="33" t="s">
        <v>41</v>
      </c>
      <c r="B322" s="32">
        <v>91499.68</v>
      </c>
      <c r="C322" s="28">
        <v>44925</v>
      </c>
    </row>
    <row r="323" spans="1:3" x14ac:dyDescent="0.45">
      <c r="A323" s="33" t="s">
        <v>66</v>
      </c>
      <c r="B323" s="32">
        <v>30995.23</v>
      </c>
      <c r="C323" s="28">
        <v>44985</v>
      </c>
    </row>
    <row r="324" spans="1:3" x14ac:dyDescent="0.45">
      <c r="A324" s="33" t="s">
        <v>68</v>
      </c>
      <c r="B324" s="32">
        <v>72312.5</v>
      </c>
      <c r="C324" s="28">
        <v>44985</v>
      </c>
    </row>
    <row r="325" spans="1:3" x14ac:dyDescent="0.45">
      <c r="A325" s="27" t="s">
        <v>160</v>
      </c>
      <c r="B325" s="32"/>
    </row>
    <row r="326" spans="1:3" x14ac:dyDescent="0.45">
      <c r="A326" s="33" t="s">
        <v>40</v>
      </c>
      <c r="B326" s="32">
        <v>422619.4</v>
      </c>
      <c r="C326" s="28">
        <v>44880</v>
      </c>
    </row>
    <row r="327" spans="1:3" x14ac:dyDescent="0.45">
      <c r="A327" s="33" t="s">
        <v>59</v>
      </c>
      <c r="B327" s="32">
        <v>94783.11</v>
      </c>
      <c r="C327" s="28">
        <v>44880</v>
      </c>
    </row>
    <row r="328" spans="1:3" x14ac:dyDescent="0.45">
      <c r="A328" s="33" t="s">
        <v>41</v>
      </c>
      <c r="B328" s="32">
        <v>444152.39</v>
      </c>
      <c r="C328" s="28">
        <v>44925</v>
      </c>
    </row>
    <row r="329" spans="1:3" x14ac:dyDescent="0.45">
      <c r="A329" s="33" t="s">
        <v>60</v>
      </c>
      <c r="B329" s="32">
        <v>99612.42</v>
      </c>
      <c r="C329" s="28">
        <v>44925</v>
      </c>
    </row>
    <row r="330" spans="1:3" x14ac:dyDescent="0.45">
      <c r="A330" s="33" t="s">
        <v>66</v>
      </c>
      <c r="B330" s="32">
        <v>150455.22</v>
      </c>
      <c r="C330" s="28">
        <v>44985</v>
      </c>
    </row>
    <row r="331" spans="1:3" x14ac:dyDescent="0.45">
      <c r="A331" s="33" t="s">
        <v>67</v>
      </c>
      <c r="B331" s="32">
        <v>33743.4</v>
      </c>
      <c r="C331" s="28">
        <v>44985</v>
      </c>
    </row>
    <row r="332" spans="1:3" x14ac:dyDescent="0.45">
      <c r="A332" s="33" t="s">
        <v>68</v>
      </c>
      <c r="B332" s="32">
        <v>351015.08</v>
      </c>
      <c r="C332" s="28">
        <v>44985</v>
      </c>
    </row>
    <row r="333" spans="1:3" x14ac:dyDescent="0.45">
      <c r="A333" s="33" t="s">
        <v>69</v>
      </c>
      <c r="B333" s="32">
        <v>78724.02</v>
      </c>
      <c r="C333" s="28">
        <v>44985</v>
      </c>
    </row>
    <row r="334" spans="1:3" x14ac:dyDescent="0.45">
      <c r="A334" s="27" t="s">
        <v>161</v>
      </c>
      <c r="B334" s="32"/>
    </row>
    <row r="335" spans="1:3" x14ac:dyDescent="0.45">
      <c r="A335" s="33" t="s">
        <v>40</v>
      </c>
      <c r="B335" s="32">
        <v>16893.32</v>
      </c>
      <c r="C335" s="28">
        <v>44880</v>
      </c>
    </row>
    <row r="336" spans="1:3" x14ac:dyDescent="0.45">
      <c r="A336" s="33" t="s">
        <v>59</v>
      </c>
      <c r="B336" s="32">
        <v>1230.1500000000001</v>
      </c>
      <c r="C336" s="28">
        <v>44880</v>
      </c>
    </row>
    <row r="337" spans="1:3" x14ac:dyDescent="0.45">
      <c r="A337" s="33" t="s">
        <v>41</v>
      </c>
      <c r="B337" s="32">
        <v>17754.060000000001</v>
      </c>
      <c r="C337" s="28">
        <v>44925</v>
      </c>
    </row>
    <row r="338" spans="1:3" x14ac:dyDescent="0.45">
      <c r="A338" s="33" t="s">
        <v>60</v>
      </c>
      <c r="B338" s="32">
        <v>1292.83</v>
      </c>
      <c r="C338" s="28">
        <v>44925</v>
      </c>
    </row>
    <row r="339" spans="1:3" x14ac:dyDescent="0.45">
      <c r="A339" s="33" t="s">
        <v>66</v>
      </c>
      <c r="B339" s="32">
        <v>6014.13</v>
      </c>
      <c r="C339" s="28">
        <v>44985</v>
      </c>
    </row>
    <row r="340" spans="1:3" x14ac:dyDescent="0.45">
      <c r="A340" s="33" t="s">
        <v>67</v>
      </c>
      <c r="B340" s="32">
        <v>437.94</v>
      </c>
      <c r="C340" s="28">
        <v>44985</v>
      </c>
    </row>
    <row r="341" spans="1:3" x14ac:dyDescent="0.45">
      <c r="A341" s="33" t="s">
        <v>68</v>
      </c>
      <c r="B341" s="32">
        <v>14031.09</v>
      </c>
      <c r="C341" s="28">
        <v>44985</v>
      </c>
    </row>
    <row r="342" spans="1:3" x14ac:dyDescent="0.45">
      <c r="A342" s="33" t="s">
        <v>69</v>
      </c>
      <c r="B342" s="32">
        <v>1021.72</v>
      </c>
      <c r="C342" s="28">
        <v>44985</v>
      </c>
    </row>
    <row r="343" spans="1:3" x14ac:dyDescent="0.45">
      <c r="A343" s="27" t="s">
        <v>162</v>
      </c>
      <c r="B343" s="32"/>
    </row>
    <row r="344" spans="1:3" x14ac:dyDescent="0.45">
      <c r="A344" s="33" t="s">
        <v>40</v>
      </c>
      <c r="B344" s="32">
        <v>23625.87</v>
      </c>
      <c r="C344" s="28">
        <v>44880</v>
      </c>
    </row>
    <row r="345" spans="1:3" x14ac:dyDescent="0.45">
      <c r="A345" s="33" t="s">
        <v>41</v>
      </c>
      <c r="B345" s="32">
        <v>24829.64</v>
      </c>
      <c r="C345" s="28">
        <v>44925</v>
      </c>
    </row>
    <row r="346" spans="1:3" x14ac:dyDescent="0.45">
      <c r="A346" s="27" t="s">
        <v>163</v>
      </c>
      <c r="B346" s="32"/>
    </row>
    <row r="347" spans="1:3" x14ac:dyDescent="0.45">
      <c r="A347" s="33" t="s">
        <v>40</v>
      </c>
      <c r="B347" s="32">
        <v>17915.11</v>
      </c>
      <c r="C347" s="28">
        <v>44880</v>
      </c>
    </row>
    <row r="348" spans="1:3" x14ac:dyDescent="0.45">
      <c r="A348" s="33" t="s">
        <v>41</v>
      </c>
      <c r="B348" s="32">
        <v>18827.900000000001</v>
      </c>
      <c r="C348" s="28">
        <v>44925</v>
      </c>
    </row>
    <row r="349" spans="1:3" x14ac:dyDescent="0.45">
      <c r="A349" s="33" t="s">
        <v>66</v>
      </c>
      <c r="B349" s="32">
        <v>6377.89</v>
      </c>
      <c r="C349" s="28">
        <v>44985</v>
      </c>
    </row>
    <row r="350" spans="1:3" x14ac:dyDescent="0.45">
      <c r="A350" s="33" t="s">
        <v>68</v>
      </c>
      <c r="B350" s="32">
        <v>14879.75</v>
      </c>
      <c r="C350" s="28">
        <v>44985</v>
      </c>
    </row>
    <row r="351" spans="1:3" x14ac:dyDescent="0.45">
      <c r="A351" s="27" t="s">
        <v>164</v>
      </c>
      <c r="B351" s="32"/>
    </row>
    <row r="352" spans="1:3" x14ac:dyDescent="0.45">
      <c r="A352" s="33" t="s">
        <v>40</v>
      </c>
      <c r="B352" s="32">
        <v>71320.42</v>
      </c>
      <c r="C352" s="28">
        <v>44880</v>
      </c>
    </row>
    <row r="353" spans="1:3" x14ac:dyDescent="0.45">
      <c r="A353" s="33" t="s">
        <v>41</v>
      </c>
      <c r="B353" s="32">
        <v>74954.28</v>
      </c>
      <c r="C353" s="28">
        <v>44925</v>
      </c>
    </row>
    <row r="354" spans="1:3" x14ac:dyDescent="0.45">
      <c r="A354" s="33" t="s">
        <v>66</v>
      </c>
      <c r="B354" s="32">
        <v>25390.53</v>
      </c>
      <c r="C354" s="28">
        <v>44985</v>
      </c>
    </row>
    <row r="355" spans="1:3" x14ac:dyDescent="0.45">
      <c r="A355" s="33" t="s">
        <v>68</v>
      </c>
      <c r="B355" s="32">
        <v>59236.61</v>
      </c>
      <c r="C355" s="28">
        <v>44985</v>
      </c>
    </row>
    <row r="356" spans="1:3" x14ac:dyDescent="0.45">
      <c r="A356" s="27" t="s">
        <v>165</v>
      </c>
      <c r="B356" s="32"/>
    </row>
    <row r="357" spans="1:3" x14ac:dyDescent="0.45">
      <c r="A357" s="33" t="s">
        <v>40</v>
      </c>
      <c r="B357" s="32">
        <v>12416.96</v>
      </c>
      <c r="C357" s="28">
        <v>44880</v>
      </c>
    </row>
    <row r="358" spans="1:3" x14ac:dyDescent="0.45">
      <c r="A358" s="33" t="s">
        <v>41</v>
      </c>
      <c r="B358" s="32">
        <v>13049.62</v>
      </c>
      <c r="C358" s="28">
        <v>44925</v>
      </c>
    </row>
    <row r="359" spans="1:3" x14ac:dyDescent="0.45">
      <c r="A359" s="33" t="s">
        <v>66</v>
      </c>
      <c r="B359" s="32">
        <v>4420.5200000000004</v>
      </c>
      <c r="C359" s="28">
        <v>44985</v>
      </c>
    </row>
    <row r="360" spans="1:3" x14ac:dyDescent="0.45">
      <c r="A360" s="33" t="s">
        <v>68</v>
      </c>
      <c r="B360" s="32">
        <v>10313.16</v>
      </c>
      <c r="C360" s="28">
        <v>44985</v>
      </c>
    </row>
    <row r="361" spans="1:3" x14ac:dyDescent="0.45">
      <c r="A361" s="27" t="s">
        <v>167</v>
      </c>
      <c r="B361" s="32"/>
    </row>
    <row r="362" spans="1:3" x14ac:dyDescent="0.45">
      <c r="A362" s="33" t="s">
        <v>40</v>
      </c>
      <c r="B362" s="32">
        <v>79689.759999999995</v>
      </c>
      <c r="C362" s="28">
        <v>44880</v>
      </c>
    </row>
    <row r="363" spans="1:3" x14ac:dyDescent="0.45">
      <c r="A363" s="33" t="s">
        <v>41</v>
      </c>
      <c r="B363" s="32">
        <v>83750.06</v>
      </c>
      <c r="C363" s="28">
        <v>44925</v>
      </c>
    </row>
    <row r="364" spans="1:3" x14ac:dyDescent="0.45">
      <c r="A364" s="33" t="s">
        <v>66</v>
      </c>
      <c r="B364" s="32">
        <v>28370.07</v>
      </c>
      <c r="C364" s="28">
        <v>44985</v>
      </c>
    </row>
    <row r="365" spans="1:3" x14ac:dyDescent="0.45">
      <c r="A365" s="33" t="s">
        <v>68</v>
      </c>
      <c r="B365" s="32">
        <v>66187.94</v>
      </c>
      <c r="C365" s="28">
        <v>44985</v>
      </c>
    </row>
    <row r="366" spans="1:3" x14ac:dyDescent="0.45">
      <c r="A366" s="27" t="s">
        <v>168</v>
      </c>
      <c r="B366" s="32"/>
    </row>
    <row r="367" spans="1:3" x14ac:dyDescent="0.45">
      <c r="A367" s="33" t="s">
        <v>40</v>
      </c>
      <c r="B367" s="32">
        <v>64413.91</v>
      </c>
      <c r="C367" s="28">
        <v>44880</v>
      </c>
    </row>
    <row r="368" spans="1:3" x14ac:dyDescent="0.45">
      <c r="A368" s="33" t="s">
        <v>59</v>
      </c>
      <c r="B368" s="32">
        <v>4690.53</v>
      </c>
      <c r="C368" s="28">
        <v>44880</v>
      </c>
    </row>
    <row r="369" spans="1:3" x14ac:dyDescent="0.45">
      <c r="A369" s="33" t="s">
        <v>41</v>
      </c>
      <c r="B369" s="32">
        <v>67695.88</v>
      </c>
      <c r="C369" s="28">
        <v>44925</v>
      </c>
    </row>
    <row r="370" spans="1:3" x14ac:dyDescent="0.45">
      <c r="A370" s="33" t="s">
        <v>60</v>
      </c>
      <c r="B370" s="32">
        <v>4929.51</v>
      </c>
      <c r="C370" s="28">
        <v>44925</v>
      </c>
    </row>
    <row r="371" spans="1:3" x14ac:dyDescent="0.45">
      <c r="A371" s="33" t="s">
        <v>66</v>
      </c>
      <c r="B371" s="32">
        <v>22931.759999999998</v>
      </c>
      <c r="C371" s="28">
        <v>44985</v>
      </c>
    </row>
    <row r="372" spans="1:3" x14ac:dyDescent="0.45">
      <c r="A372" s="33" t="s">
        <v>67</v>
      </c>
      <c r="B372" s="32">
        <v>6011.32</v>
      </c>
      <c r="C372" s="28">
        <v>44985</v>
      </c>
    </row>
    <row r="373" spans="1:3" x14ac:dyDescent="0.45">
      <c r="A373" s="33" t="s">
        <v>68</v>
      </c>
      <c r="B373" s="32">
        <v>53500.27</v>
      </c>
      <c r="C373" s="28">
        <v>44985</v>
      </c>
    </row>
    <row r="374" spans="1:3" x14ac:dyDescent="0.45">
      <c r="A374" s="33" t="s">
        <v>69</v>
      </c>
      <c r="B374" s="32">
        <v>14024.54</v>
      </c>
      <c r="C374" s="28">
        <v>44985</v>
      </c>
    </row>
    <row r="375" spans="1:3" x14ac:dyDescent="0.45">
      <c r="A375" s="27" t="s">
        <v>169</v>
      </c>
      <c r="B375" s="32"/>
    </row>
    <row r="376" spans="1:3" x14ac:dyDescent="0.45">
      <c r="A376" s="33" t="s">
        <v>40</v>
      </c>
      <c r="B376" s="32">
        <v>59978.84</v>
      </c>
      <c r="C376" s="28">
        <v>44880</v>
      </c>
    </row>
    <row r="377" spans="1:3" x14ac:dyDescent="0.45">
      <c r="A377" s="33" t="s">
        <v>41</v>
      </c>
      <c r="B377" s="32">
        <v>63034.84</v>
      </c>
      <c r="C377" s="28">
        <v>44925</v>
      </c>
    </row>
    <row r="378" spans="1:3" x14ac:dyDescent="0.45">
      <c r="A378" s="27" t="s">
        <v>171</v>
      </c>
      <c r="B378" s="32"/>
    </row>
    <row r="379" spans="1:3" x14ac:dyDescent="0.45">
      <c r="A379" s="33" t="s">
        <v>40</v>
      </c>
      <c r="B379" s="32">
        <v>59546.58</v>
      </c>
      <c r="C379" s="28">
        <v>44880</v>
      </c>
    </row>
    <row r="380" spans="1:3" x14ac:dyDescent="0.45">
      <c r="A380" s="33" t="s">
        <v>41</v>
      </c>
      <c r="B380" s="32">
        <v>62580.55</v>
      </c>
      <c r="C380" s="28">
        <v>44925</v>
      </c>
    </row>
    <row r="381" spans="1:3" x14ac:dyDescent="0.45">
      <c r="A381" s="33" t="s">
        <v>66</v>
      </c>
      <c r="B381" s="32">
        <v>21198.959999999999</v>
      </c>
      <c r="C381" s="28">
        <v>44985</v>
      </c>
    </row>
    <row r="382" spans="1:3" x14ac:dyDescent="0.45">
      <c r="A382" s="33" t="s">
        <v>68</v>
      </c>
      <c r="B382" s="32">
        <v>49457.61</v>
      </c>
      <c r="C382" s="28">
        <v>44985</v>
      </c>
    </row>
    <row r="383" spans="1:3" x14ac:dyDescent="0.45">
      <c r="A383" s="27" t="s">
        <v>172</v>
      </c>
      <c r="B383" s="32"/>
    </row>
    <row r="384" spans="1:3" x14ac:dyDescent="0.45">
      <c r="A384" s="33" t="s">
        <v>40</v>
      </c>
      <c r="B384" s="32">
        <v>61531.29</v>
      </c>
      <c r="C384" s="28">
        <v>44880</v>
      </c>
    </row>
    <row r="385" spans="1:3" x14ac:dyDescent="0.45">
      <c r="A385" s="33" t="s">
        <v>41</v>
      </c>
      <c r="B385" s="32">
        <v>64666.39</v>
      </c>
      <c r="C385" s="28">
        <v>44925</v>
      </c>
    </row>
    <row r="386" spans="1:3" x14ac:dyDescent="0.45">
      <c r="A386" s="33" t="s">
        <v>66</v>
      </c>
      <c r="B386" s="32">
        <v>21905.53</v>
      </c>
      <c r="C386" s="28">
        <v>44985</v>
      </c>
    </row>
    <row r="387" spans="1:3" x14ac:dyDescent="0.45">
      <c r="A387" s="33" t="s">
        <v>68</v>
      </c>
      <c r="B387" s="32">
        <v>51106.05</v>
      </c>
      <c r="C387" s="28">
        <v>44985</v>
      </c>
    </row>
    <row r="388" spans="1:3" x14ac:dyDescent="0.45">
      <c r="A388" s="27" t="s">
        <v>173</v>
      </c>
      <c r="B388" s="32"/>
    </row>
    <row r="389" spans="1:3" x14ac:dyDescent="0.45">
      <c r="A389" s="33" t="s">
        <v>40</v>
      </c>
      <c r="B389" s="32">
        <v>17836.03</v>
      </c>
      <c r="C389" s="28">
        <v>44880</v>
      </c>
    </row>
    <row r="390" spans="1:3" x14ac:dyDescent="0.45">
      <c r="A390" s="33" t="s">
        <v>41</v>
      </c>
      <c r="B390" s="32">
        <v>18744.8</v>
      </c>
      <c r="C390" s="28">
        <v>44925</v>
      </c>
    </row>
    <row r="391" spans="1:3" x14ac:dyDescent="0.45">
      <c r="A391" s="33" t="s">
        <v>66</v>
      </c>
      <c r="B391" s="32">
        <v>6349.74</v>
      </c>
      <c r="C391" s="28">
        <v>44985</v>
      </c>
    </row>
    <row r="392" spans="1:3" x14ac:dyDescent="0.45">
      <c r="A392" s="33" t="s">
        <v>68</v>
      </c>
      <c r="B392" s="32">
        <v>14814.08</v>
      </c>
      <c r="C392" s="28">
        <v>44985</v>
      </c>
    </row>
    <row r="393" spans="1:3" x14ac:dyDescent="0.45">
      <c r="A393" s="27" t="s">
        <v>174</v>
      </c>
      <c r="B393" s="32"/>
    </row>
    <row r="394" spans="1:3" x14ac:dyDescent="0.45">
      <c r="A394" s="33" t="s">
        <v>40</v>
      </c>
      <c r="B394" s="32">
        <v>11102.6</v>
      </c>
      <c r="C394" s="28">
        <v>44880</v>
      </c>
    </row>
    <row r="395" spans="1:3" x14ac:dyDescent="0.45">
      <c r="A395" s="33" t="s">
        <v>41</v>
      </c>
      <c r="B395" s="32">
        <v>11668.3</v>
      </c>
      <c r="C395" s="28">
        <v>44925</v>
      </c>
    </row>
    <row r="396" spans="1:3" x14ac:dyDescent="0.45">
      <c r="A396" s="33" t="s">
        <v>66</v>
      </c>
      <c r="B396" s="32">
        <v>3952.6</v>
      </c>
      <c r="C396" s="28">
        <v>44985</v>
      </c>
    </row>
    <row r="397" spans="1:3" x14ac:dyDescent="0.45">
      <c r="A397" s="33" t="s">
        <v>68</v>
      </c>
      <c r="B397" s="32">
        <v>9221.49</v>
      </c>
      <c r="C397" s="28">
        <v>44985</v>
      </c>
    </row>
    <row r="398" spans="1:3" x14ac:dyDescent="0.45">
      <c r="A398" s="27" t="s">
        <v>175</v>
      </c>
      <c r="B398" s="32"/>
    </row>
    <row r="399" spans="1:3" x14ac:dyDescent="0.45">
      <c r="A399" s="33" t="s">
        <v>41</v>
      </c>
      <c r="B399" s="32">
        <v>32031.72</v>
      </c>
      <c r="C399" s="28">
        <v>44925</v>
      </c>
    </row>
    <row r="400" spans="1:3" x14ac:dyDescent="0.45">
      <c r="A400" s="27" t="s">
        <v>176</v>
      </c>
      <c r="B400" s="32"/>
    </row>
    <row r="401" spans="1:3" x14ac:dyDescent="0.45">
      <c r="A401" s="33" t="s">
        <v>40</v>
      </c>
      <c r="B401" s="32">
        <v>59394.58</v>
      </c>
      <c r="C401" s="28">
        <v>44880</v>
      </c>
    </row>
    <row r="402" spans="1:3" x14ac:dyDescent="0.45">
      <c r="A402" s="33" t="s">
        <v>41</v>
      </c>
      <c r="B402" s="32">
        <v>62420.81</v>
      </c>
      <c r="C402" s="28">
        <v>44925</v>
      </c>
    </row>
    <row r="403" spans="1:3" x14ac:dyDescent="0.45">
      <c r="A403" s="33" t="s">
        <v>66</v>
      </c>
      <c r="B403" s="32">
        <v>21144.85</v>
      </c>
      <c r="C403" s="28">
        <v>44985</v>
      </c>
    </row>
    <row r="404" spans="1:3" x14ac:dyDescent="0.45">
      <c r="A404" s="33" t="s">
        <v>68</v>
      </c>
      <c r="B404" s="32">
        <v>49331.37</v>
      </c>
      <c r="C404" s="28">
        <v>44985</v>
      </c>
    </row>
    <row r="405" spans="1:3" x14ac:dyDescent="0.45">
      <c r="A405" s="27" t="s">
        <v>177</v>
      </c>
      <c r="B405" s="32"/>
    </row>
    <row r="406" spans="1:3" x14ac:dyDescent="0.45">
      <c r="A406" s="33" t="s">
        <v>40</v>
      </c>
      <c r="B406" s="32">
        <v>218615.09</v>
      </c>
      <c r="C406" s="28">
        <v>44880</v>
      </c>
    </row>
    <row r="407" spans="1:3" x14ac:dyDescent="0.45">
      <c r="A407" s="33" t="s">
        <v>41</v>
      </c>
      <c r="B407" s="32">
        <v>229753.8</v>
      </c>
      <c r="C407" s="28">
        <v>44925</v>
      </c>
    </row>
    <row r="408" spans="1:3" x14ac:dyDescent="0.45">
      <c r="A408" s="33" t="s">
        <v>66</v>
      </c>
      <c r="B408" s="32">
        <v>77828.38</v>
      </c>
      <c r="C408" s="28">
        <v>44985</v>
      </c>
    </row>
    <row r="409" spans="1:3" x14ac:dyDescent="0.45">
      <c r="A409" s="33" t="s">
        <v>68</v>
      </c>
      <c r="B409" s="32">
        <v>181575.17</v>
      </c>
      <c r="C409" s="28">
        <v>44985</v>
      </c>
    </row>
    <row r="410" spans="1:3" x14ac:dyDescent="0.45">
      <c r="A410" s="27" t="s">
        <v>178</v>
      </c>
      <c r="B410" s="32"/>
    </row>
    <row r="411" spans="1:3" x14ac:dyDescent="0.45">
      <c r="A411" s="33" t="s">
        <v>40</v>
      </c>
      <c r="B411" s="32">
        <v>1072275.07</v>
      </c>
      <c r="C411" s="28">
        <v>44880</v>
      </c>
    </row>
    <row r="412" spans="1:3" x14ac:dyDescent="0.45">
      <c r="A412" s="33" t="s">
        <v>59</v>
      </c>
      <c r="B412" s="32">
        <v>233909.11</v>
      </c>
      <c r="C412" s="28">
        <v>44880</v>
      </c>
    </row>
    <row r="413" spans="1:3" x14ac:dyDescent="0.45">
      <c r="A413" s="33" t="s">
        <v>41</v>
      </c>
      <c r="B413" s="32">
        <v>1126908.8400000001</v>
      </c>
      <c r="C413" s="28">
        <v>44925</v>
      </c>
    </row>
    <row r="414" spans="1:3" x14ac:dyDescent="0.45">
      <c r="A414" s="33" t="s">
        <v>60</v>
      </c>
      <c r="B414" s="32">
        <v>245827.08</v>
      </c>
      <c r="C414" s="28">
        <v>44925</v>
      </c>
    </row>
    <row r="415" spans="1:3" x14ac:dyDescent="0.45">
      <c r="A415" s="33" t="s">
        <v>179</v>
      </c>
      <c r="B415" s="32">
        <v>2987.94</v>
      </c>
      <c r="C415" s="28">
        <v>44985</v>
      </c>
    </row>
    <row r="416" spans="1:3" x14ac:dyDescent="0.45">
      <c r="A416" s="33" t="s">
        <v>66</v>
      </c>
      <c r="B416" s="32">
        <v>385256.22</v>
      </c>
      <c r="C416" s="28">
        <v>44985</v>
      </c>
    </row>
    <row r="417" spans="1:3" x14ac:dyDescent="0.45">
      <c r="A417" s="33" t="s">
        <v>67</v>
      </c>
      <c r="B417" s="32">
        <v>83273.149999999994</v>
      </c>
      <c r="C417" s="28">
        <v>44985</v>
      </c>
    </row>
    <row r="418" spans="1:3" x14ac:dyDescent="0.45">
      <c r="A418" s="33" t="s">
        <v>68</v>
      </c>
      <c r="B418" s="32">
        <v>898810.55</v>
      </c>
      <c r="C418" s="28">
        <v>44985</v>
      </c>
    </row>
    <row r="419" spans="1:3" x14ac:dyDescent="0.45">
      <c r="A419" s="33" t="s">
        <v>69</v>
      </c>
      <c r="B419" s="32">
        <v>194277.94</v>
      </c>
      <c r="C419" s="28">
        <v>44985</v>
      </c>
    </row>
    <row r="420" spans="1:3" x14ac:dyDescent="0.45">
      <c r="A420" s="27" t="s">
        <v>180</v>
      </c>
      <c r="B420" s="32"/>
    </row>
    <row r="421" spans="1:3" x14ac:dyDescent="0.45">
      <c r="A421" s="33" t="s">
        <v>59</v>
      </c>
      <c r="B421" s="32">
        <v>19793.330000000002</v>
      </c>
      <c r="C421" s="28">
        <v>45077</v>
      </c>
    </row>
    <row r="422" spans="1:3" x14ac:dyDescent="0.45">
      <c r="A422" s="33" t="s">
        <v>60</v>
      </c>
      <c r="B422" s="32">
        <v>20801.82</v>
      </c>
      <c r="C422" s="28">
        <v>45077</v>
      </c>
    </row>
    <row r="423" spans="1:3" x14ac:dyDescent="0.45">
      <c r="A423" s="33" t="s">
        <v>67</v>
      </c>
      <c r="B423" s="32">
        <v>7046.55</v>
      </c>
      <c r="C423" s="28">
        <v>45077</v>
      </c>
    </row>
    <row r="424" spans="1:3" x14ac:dyDescent="0.45">
      <c r="A424" s="33" t="s">
        <v>69</v>
      </c>
      <c r="B424" s="32">
        <v>16439.75</v>
      </c>
      <c r="C424" s="28">
        <v>45077</v>
      </c>
    </row>
    <row r="425" spans="1:3" x14ac:dyDescent="0.45">
      <c r="A425" s="27" t="s">
        <v>181</v>
      </c>
      <c r="B425" s="32"/>
    </row>
    <row r="426" spans="1:3" x14ac:dyDescent="0.45">
      <c r="A426" s="33" t="s">
        <v>40</v>
      </c>
      <c r="B426" s="32">
        <v>117140.08</v>
      </c>
      <c r="C426" s="28">
        <v>44880</v>
      </c>
    </row>
    <row r="427" spans="1:3" x14ac:dyDescent="0.45">
      <c r="A427" s="33" t="s">
        <v>41</v>
      </c>
      <c r="B427" s="32">
        <v>123108.51</v>
      </c>
      <c r="C427" s="28">
        <v>44925</v>
      </c>
    </row>
    <row r="428" spans="1:3" x14ac:dyDescent="0.45">
      <c r="A428" s="33" t="s">
        <v>66</v>
      </c>
      <c r="B428" s="32">
        <v>41702.620000000003</v>
      </c>
      <c r="C428" s="28">
        <v>44985</v>
      </c>
    </row>
    <row r="429" spans="1:3" x14ac:dyDescent="0.45">
      <c r="A429" s="33" t="s">
        <v>68</v>
      </c>
      <c r="B429" s="32">
        <v>97293.06</v>
      </c>
      <c r="C429" s="28">
        <v>44985</v>
      </c>
    </row>
    <row r="430" spans="1:3" x14ac:dyDescent="0.45">
      <c r="A430" s="27" t="s">
        <v>182</v>
      </c>
      <c r="B430" s="32"/>
    </row>
    <row r="431" spans="1:3" x14ac:dyDescent="0.45">
      <c r="A431" s="33" t="s">
        <v>40</v>
      </c>
      <c r="B431" s="32">
        <v>18588.099999999999</v>
      </c>
      <c r="C431" s="28">
        <v>44880</v>
      </c>
    </row>
    <row r="432" spans="1:3" x14ac:dyDescent="0.45">
      <c r="A432" s="33" t="s">
        <v>41</v>
      </c>
      <c r="B432" s="32">
        <v>19535.189999999999</v>
      </c>
      <c r="C432" s="28">
        <v>44925</v>
      </c>
    </row>
    <row r="433" spans="1:3" x14ac:dyDescent="0.45">
      <c r="A433" s="33" t="s">
        <v>66</v>
      </c>
      <c r="B433" s="32">
        <v>6617.48</v>
      </c>
      <c r="C433" s="28">
        <v>44985</v>
      </c>
    </row>
    <row r="434" spans="1:3" x14ac:dyDescent="0.45">
      <c r="A434" s="33" t="s">
        <v>68</v>
      </c>
      <c r="B434" s="32">
        <v>15438.72</v>
      </c>
      <c r="C434" s="28">
        <v>44985</v>
      </c>
    </row>
    <row r="435" spans="1:3" x14ac:dyDescent="0.45">
      <c r="A435" s="27" t="s">
        <v>183</v>
      </c>
      <c r="B435" s="32"/>
    </row>
    <row r="436" spans="1:3" x14ac:dyDescent="0.45">
      <c r="A436" s="33" t="s">
        <v>40</v>
      </c>
      <c r="B436" s="32">
        <v>13561.75</v>
      </c>
      <c r="C436" s="28">
        <v>44880</v>
      </c>
    </row>
    <row r="437" spans="1:3" x14ac:dyDescent="0.45">
      <c r="A437" s="33" t="s">
        <v>41</v>
      </c>
      <c r="B437" s="32">
        <v>14252.74</v>
      </c>
      <c r="C437" s="28">
        <v>44925</v>
      </c>
    </row>
    <row r="438" spans="1:3" x14ac:dyDescent="0.45">
      <c r="A438" s="33" t="s">
        <v>66</v>
      </c>
      <c r="B438" s="32">
        <v>4828.07</v>
      </c>
      <c r="C438" s="28">
        <v>44985</v>
      </c>
    </row>
    <row r="439" spans="1:3" x14ac:dyDescent="0.45">
      <c r="A439" s="33" t="s">
        <v>68</v>
      </c>
      <c r="B439" s="32">
        <v>11263.98</v>
      </c>
      <c r="C439" s="28">
        <v>44985</v>
      </c>
    </row>
    <row r="440" spans="1:3" x14ac:dyDescent="0.45">
      <c r="A440" s="27" t="s">
        <v>184</v>
      </c>
      <c r="B440" s="32"/>
    </row>
    <row r="441" spans="1:3" x14ac:dyDescent="0.45">
      <c r="A441" s="33" t="s">
        <v>40</v>
      </c>
      <c r="B441" s="32">
        <v>91345.87</v>
      </c>
      <c r="C441" s="28">
        <v>44895</v>
      </c>
    </row>
    <row r="442" spans="1:3" x14ac:dyDescent="0.45">
      <c r="A442" s="33" t="s">
        <v>41</v>
      </c>
      <c r="B442" s="32">
        <v>96000.06</v>
      </c>
      <c r="C442" s="28">
        <v>44925</v>
      </c>
    </row>
    <row r="443" spans="1:3" x14ac:dyDescent="0.45">
      <c r="A443" s="27" t="s">
        <v>185</v>
      </c>
      <c r="B443" s="32"/>
    </row>
    <row r="444" spans="1:3" x14ac:dyDescent="0.45">
      <c r="A444" s="33" t="s">
        <v>40</v>
      </c>
      <c r="B444" s="32">
        <v>8984.35</v>
      </c>
      <c r="C444" s="28">
        <v>44895</v>
      </c>
    </row>
    <row r="445" spans="1:3" x14ac:dyDescent="0.45">
      <c r="A445" s="33" t="s">
        <v>41</v>
      </c>
      <c r="B445" s="32">
        <v>9442.11</v>
      </c>
      <c r="C445" s="28">
        <v>44925</v>
      </c>
    </row>
    <row r="446" spans="1:3" x14ac:dyDescent="0.45">
      <c r="A446" s="33" t="s">
        <v>66</v>
      </c>
      <c r="B446" s="32">
        <v>3198.49</v>
      </c>
      <c r="C446" s="28">
        <v>44985</v>
      </c>
    </row>
    <row r="447" spans="1:3" x14ac:dyDescent="0.45">
      <c r="A447" s="33" t="s">
        <v>68</v>
      </c>
      <c r="B447" s="32">
        <v>7462.13</v>
      </c>
      <c r="C447" s="28">
        <v>44985</v>
      </c>
    </row>
    <row r="448" spans="1:3" x14ac:dyDescent="0.45">
      <c r="A448" s="27" t="s">
        <v>186</v>
      </c>
      <c r="B448" s="32"/>
    </row>
    <row r="449" spans="1:3" x14ac:dyDescent="0.45">
      <c r="A449" s="33" t="s">
        <v>40</v>
      </c>
      <c r="B449" s="32">
        <v>59154.73</v>
      </c>
      <c r="C449" s="28">
        <v>44880</v>
      </c>
    </row>
    <row r="450" spans="1:3" x14ac:dyDescent="0.45">
      <c r="A450" s="33" t="s">
        <v>59</v>
      </c>
      <c r="B450" s="32">
        <v>13266.94</v>
      </c>
      <c r="C450" s="28">
        <v>44880</v>
      </c>
    </row>
    <row r="451" spans="1:3" x14ac:dyDescent="0.45">
      <c r="A451" s="33" t="s">
        <v>41</v>
      </c>
      <c r="B451" s="32">
        <v>62168.74</v>
      </c>
      <c r="C451" s="28">
        <v>44925</v>
      </c>
    </row>
    <row r="452" spans="1:3" x14ac:dyDescent="0.45">
      <c r="A452" s="33" t="s">
        <v>60</v>
      </c>
      <c r="B452" s="32">
        <v>13942.91</v>
      </c>
      <c r="C452" s="28">
        <v>44925</v>
      </c>
    </row>
    <row r="453" spans="1:3" x14ac:dyDescent="0.45">
      <c r="A453" s="33" t="s">
        <v>66</v>
      </c>
      <c r="B453" s="32">
        <v>21059.46</v>
      </c>
      <c r="C453" s="28">
        <v>44985</v>
      </c>
    </row>
    <row r="454" spans="1:3" x14ac:dyDescent="0.45">
      <c r="A454" s="33" t="s">
        <v>67</v>
      </c>
      <c r="B454" s="32">
        <v>4723.12</v>
      </c>
      <c r="C454" s="28">
        <v>44985</v>
      </c>
    </row>
    <row r="455" spans="1:3" x14ac:dyDescent="0.45">
      <c r="A455" s="33" t="s">
        <v>68</v>
      </c>
      <c r="B455" s="32">
        <v>49132.160000000003</v>
      </c>
      <c r="C455" s="28">
        <v>44985</v>
      </c>
    </row>
    <row r="456" spans="1:3" x14ac:dyDescent="0.45">
      <c r="A456" s="33" t="s">
        <v>69</v>
      </c>
      <c r="B456" s="32">
        <v>11019.13</v>
      </c>
      <c r="C456" s="28">
        <v>44985</v>
      </c>
    </row>
    <row r="457" spans="1:3" x14ac:dyDescent="0.45">
      <c r="A457" s="27" t="s">
        <v>187</v>
      </c>
      <c r="B457" s="32"/>
    </row>
    <row r="458" spans="1:3" x14ac:dyDescent="0.45">
      <c r="A458" s="33" t="s">
        <v>40</v>
      </c>
      <c r="B458" s="32">
        <v>3412.4</v>
      </c>
      <c r="C458" s="28">
        <v>44895</v>
      </c>
    </row>
    <row r="459" spans="1:3" x14ac:dyDescent="0.45">
      <c r="A459" s="33" t="s">
        <v>41</v>
      </c>
      <c r="B459" s="32">
        <v>3586.27</v>
      </c>
      <c r="C459" s="28">
        <v>44925</v>
      </c>
    </row>
    <row r="460" spans="1:3" x14ac:dyDescent="0.45">
      <c r="A460" s="27" t="s">
        <v>189</v>
      </c>
      <c r="B460" s="32"/>
    </row>
    <row r="461" spans="1:3" x14ac:dyDescent="0.45">
      <c r="A461" s="33" t="s">
        <v>40</v>
      </c>
      <c r="B461" s="32">
        <v>15108.93</v>
      </c>
      <c r="C461" s="28">
        <v>44880</v>
      </c>
    </row>
    <row r="462" spans="1:3" x14ac:dyDescent="0.45">
      <c r="A462" s="33" t="s">
        <v>41</v>
      </c>
      <c r="B462" s="32">
        <v>15878.74</v>
      </c>
      <c r="C462" s="28">
        <v>44925</v>
      </c>
    </row>
    <row r="463" spans="1:3" x14ac:dyDescent="0.45">
      <c r="A463" s="27" t="s">
        <v>190</v>
      </c>
      <c r="B463" s="32"/>
    </row>
    <row r="464" spans="1:3" x14ac:dyDescent="0.45">
      <c r="A464" s="33" t="s">
        <v>40</v>
      </c>
      <c r="B464" s="32">
        <v>27260.55</v>
      </c>
      <c r="C464" s="28">
        <v>44880</v>
      </c>
    </row>
    <row r="465" spans="1:3" x14ac:dyDescent="0.45">
      <c r="A465" s="33" t="s">
        <v>41</v>
      </c>
      <c r="B465" s="32">
        <v>28649.51</v>
      </c>
      <c r="C465" s="28">
        <v>44925</v>
      </c>
    </row>
    <row r="466" spans="1:3" x14ac:dyDescent="0.45">
      <c r="A466" s="33" t="s">
        <v>66</v>
      </c>
      <c r="B466" s="32">
        <v>9704.93</v>
      </c>
      <c r="C466" s="28">
        <v>44985</v>
      </c>
    </row>
    <row r="467" spans="1:3" x14ac:dyDescent="0.45">
      <c r="A467" s="33" t="s">
        <v>68</v>
      </c>
      <c r="B467" s="32">
        <v>22641.8</v>
      </c>
      <c r="C467" s="28">
        <v>44985</v>
      </c>
    </row>
    <row r="468" spans="1:3" x14ac:dyDescent="0.45">
      <c r="A468" s="27" t="s">
        <v>191</v>
      </c>
      <c r="B468" s="32"/>
    </row>
    <row r="469" spans="1:3" x14ac:dyDescent="0.45">
      <c r="A469" s="33" t="s">
        <v>40</v>
      </c>
      <c r="B469" s="32">
        <v>64584.35</v>
      </c>
      <c r="C469" s="28">
        <v>44880</v>
      </c>
    </row>
    <row r="470" spans="1:3" x14ac:dyDescent="0.45">
      <c r="A470" s="33" t="s">
        <v>41</v>
      </c>
      <c r="B470" s="32">
        <v>67875</v>
      </c>
      <c r="C470" s="28">
        <v>44925</v>
      </c>
    </row>
    <row r="471" spans="1:3" x14ac:dyDescent="0.45">
      <c r="A471" s="27" t="s">
        <v>192</v>
      </c>
      <c r="B471" s="32"/>
    </row>
    <row r="472" spans="1:3" x14ac:dyDescent="0.45">
      <c r="A472" s="33" t="s">
        <v>40</v>
      </c>
      <c r="B472" s="32">
        <v>17842.18</v>
      </c>
      <c r="C472" s="28">
        <v>44880</v>
      </c>
    </row>
    <row r="473" spans="1:3" x14ac:dyDescent="0.45">
      <c r="A473" s="33" t="s">
        <v>41</v>
      </c>
      <c r="B473" s="32">
        <v>18751.27</v>
      </c>
      <c r="C473" s="28">
        <v>44925</v>
      </c>
    </row>
    <row r="474" spans="1:3" x14ac:dyDescent="0.45">
      <c r="A474" s="33" t="s">
        <v>66</v>
      </c>
      <c r="B474" s="32">
        <v>6351.93</v>
      </c>
      <c r="C474" s="28">
        <v>44985</v>
      </c>
    </row>
    <row r="475" spans="1:3" x14ac:dyDescent="0.45">
      <c r="A475" s="33" t="s">
        <v>68</v>
      </c>
      <c r="B475" s="32">
        <v>14819.19</v>
      </c>
      <c r="C475" s="28">
        <v>44985</v>
      </c>
    </row>
    <row r="476" spans="1:3" x14ac:dyDescent="0.45">
      <c r="A476" s="27" t="s">
        <v>193</v>
      </c>
      <c r="B476" s="32"/>
    </row>
    <row r="477" spans="1:3" x14ac:dyDescent="0.45">
      <c r="A477" s="33" t="s">
        <v>40</v>
      </c>
      <c r="B477" s="32">
        <v>28193.599999999999</v>
      </c>
      <c r="C477" s="28">
        <v>44880</v>
      </c>
    </row>
    <row r="478" spans="1:3" x14ac:dyDescent="0.45">
      <c r="A478" s="33" t="s">
        <v>41</v>
      </c>
      <c r="B478" s="32">
        <v>29630.1</v>
      </c>
      <c r="C478" s="28">
        <v>44925</v>
      </c>
    </row>
    <row r="479" spans="1:3" x14ac:dyDescent="0.45">
      <c r="A479" s="33" t="s">
        <v>66</v>
      </c>
      <c r="B479" s="32">
        <v>10037.1</v>
      </c>
      <c r="C479" s="28">
        <v>44985</v>
      </c>
    </row>
    <row r="480" spans="1:3" x14ac:dyDescent="0.45">
      <c r="A480" s="33" t="s">
        <v>68</v>
      </c>
      <c r="B480" s="32">
        <v>23416.77</v>
      </c>
      <c r="C480" s="28">
        <v>44985</v>
      </c>
    </row>
    <row r="481" spans="1:3" x14ac:dyDescent="0.45">
      <c r="A481" s="27" t="s">
        <v>194</v>
      </c>
      <c r="B481" s="32"/>
    </row>
    <row r="482" spans="1:3" x14ac:dyDescent="0.45">
      <c r="A482" s="33" t="s">
        <v>40</v>
      </c>
      <c r="B482" s="32">
        <v>5231.9399999999996</v>
      </c>
      <c r="C482" s="28">
        <v>44880</v>
      </c>
    </row>
    <row r="483" spans="1:3" x14ac:dyDescent="0.45">
      <c r="A483" s="33" t="s">
        <v>41</v>
      </c>
      <c r="B483" s="32">
        <v>5498.51</v>
      </c>
      <c r="C483" s="28">
        <v>44925</v>
      </c>
    </row>
    <row r="484" spans="1:3" x14ac:dyDescent="0.45">
      <c r="A484" s="27" t="s">
        <v>195</v>
      </c>
      <c r="B484" s="32"/>
    </row>
    <row r="485" spans="1:3" x14ac:dyDescent="0.45">
      <c r="A485" s="33" t="s">
        <v>40</v>
      </c>
      <c r="B485" s="32">
        <v>9712.69</v>
      </c>
      <c r="C485" s="28">
        <v>44880</v>
      </c>
    </row>
    <row r="486" spans="1:3" x14ac:dyDescent="0.45">
      <c r="A486" s="33" t="s">
        <v>41</v>
      </c>
      <c r="B486" s="32">
        <v>10207.57</v>
      </c>
      <c r="C486" s="28">
        <v>44925</v>
      </c>
    </row>
    <row r="487" spans="1:3" x14ac:dyDescent="0.45">
      <c r="A487" s="33" t="s">
        <v>66</v>
      </c>
      <c r="B487" s="32">
        <v>3457.78</v>
      </c>
      <c r="C487" s="28">
        <v>44985</v>
      </c>
    </row>
    <row r="488" spans="1:3" x14ac:dyDescent="0.45">
      <c r="A488" s="33" t="s">
        <v>68</v>
      </c>
      <c r="B488" s="32">
        <v>8067.07</v>
      </c>
      <c r="C488" s="28">
        <v>44985</v>
      </c>
    </row>
    <row r="489" spans="1:3" x14ac:dyDescent="0.45">
      <c r="A489" s="27" t="s">
        <v>196</v>
      </c>
      <c r="B489" s="32"/>
    </row>
    <row r="490" spans="1:3" x14ac:dyDescent="0.45">
      <c r="A490" s="33" t="s">
        <v>40</v>
      </c>
      <c r="B490" s="32">
        <v>19486.009999999998</v>
      </c>
      <c r="C490" s="28">
        <v>44880</v>
      </c>
    </row>
    <row r="491" spans="1:3" x14ac:dyDescent="0.45">
      <c r="A491" s="33" t="s">
        <v>41</v>
      </c>
      <c r="B491" s="32">
        <v>20478.84</v>
      </c>
      <c r="C491" s="28">
        <v>44925</v>
      </c>
    </row>
    <row r="492" spans="1:3" x14ac:dyDescent="0.45">
      <c r="A492" s="27" t="s">
        <v>197</v>
      </c>
      <c r="B492" s="32"/>
    </row>
    <row r="493" spans="1:3" x14ac:dyDescent="0.45">
      <c r="A493" s="33" t="s">
        <v>40</v>
      </c>
      <c r="B493" s="32">
        <v>15063.24</v>
      </c>
      <c r="C493" s="28">
        <v>44880</v>
      </c>
    </row>
    <row r="494" spans="1:3" x14ac:dyDescent="0.45">
      <c r="A494" s="33" t="s">
        <v>41</v>
      </c>
      <c r="B494" s="32">
        <v>15830.73</v>
      </c>
      <c r="C494" s="28">
        <v>44925</v>
      </c>
    </row>
    <row r="495" spans="1:3" x14ac:dyDescent="0.45">
      <c r="A495" s="33" t="s">
        <v>66</v>
      </c>
      <c r="B495" s="32">
        <v>5362.61</v>
      </c>
      <c r="C495" s="28">
        <v>44985</v>
      </c>
    </row>
    <row r="496" spans="1:3" x14ac:dyDescent="0.45">
      <c r="A496" s="33" t="s">
        <v>68</v>
      </c>
      <c r="B496" s="32">
        <v>12511.08</v>
      </c>
      <c r="C496" s="28">
        <v>44985</v>
      </c>
    </row>
    <row r="497" spans="1:3" x14ac:dyDescent="0.45">
      <c r="A497" s="27" t="s">
        <v>198</v>
      </c>
      <c r="B497" s="32"/>
    </row>
    <row r="498" spans="1:3" x14ac:dyDescent="0.45">
      <c r="A498" s="33" t="s">
        <v>40</v>
      </c>
      <c r="B498" s="32">
        <v>566836.41</v>
      </c>
      <c r="C498" s="28">
        <v>44880</v>
      </c>
    </row>
    <row r="499" spans="1:3" x14ac:dyDescent="0.45">
      <c r="A499" s="33" t="s">
        <v>59</v>
      </c>
      <c r="B499" s="32">
        <v>148590.22</v>
      </c>
      <c r="C499" s="28">
        <v>44880</v>
      </c>
    </row>
    <row r="500" spans="1:3" x14ac:dyDescent="0.45">
      <c r="A500" s="33" t="s">
        <v>41</v>
      </c>
      <c r="B500" s="32">
        <v>595717.43000000005</v>
      </c>
      <c r="C500" s="28">
        <v>44925</v>
      </c>
    </row>
    <row r="501" spans="1:3" x14ac:dyDescent="0.45">
      <c r="A501" s="33" t="s">
        <v>60</v>
      </c>
      <c r="B501" s="32">
        <v>43379.3</v>
      </c>
      <c r="C501" s="28">
        <v>44925</v>
      </c>
    </row>
    <row r="502" spans="1:3" x14ac:dyDescent="0.45">
      <c r="A502" s="33" t="s">
        <v>66</v>
      </c>
      <c r="B502" s="32">
        <v>212450.05</v>
      </c>
      <c r="C502" s="28">
        <v>44985</v>
      </c>
    </row>
    <row r="503" spans="1:3" x14ac:dyDescent="0.45">
      <c r="A503" s="33" t="s">
        <v>67</v>
      </c>
      <c r="B503" s="32">
        <v>52899.07</v>
      </c>
      <c r="C503" s="28">
        <v>44985</v>
      </c>
    </row>
    <row r="504" spans="1:3" x14ac:dyDescent="0.45">
      <c r="A504" s="33" t="s">
        <v>68</v>
      </c>
      <c r="B504" s="32">
        <v>495650.29</v>
      </c>
      <c r="C504" s="28">
        <v>44985</v>
      </c>
    </row>
    <row r="505" spans="1:3" x14ac:dyDescent="0.45">
      <c r="A505" s="33" t="s">
        <v>69</v>
      </c>
      <c r="B505" s="32">
        <v>123414.61</v>
      </c>
      <c r="C505" s="28">
        <v>44985</v>
      </c>
    </row>
    <row r="506" spans="1:3" x14ac:dyDescent="0.45">
      <c r="A506" s="27" t="s">
        <v>199</v>
      </c>
      <c r="B506" s="32"/>
    </row>
    <row r="507" spans="1:3" x14ac:dyDescent="0.45">
      <c r="A507" s="33" t="s">
        <v>40</v>
      </c>
      <c r="B507" s="32">
        <v>136022.5</v>
      </c>
      <c r="C507" s="28">
        <v>44880</v>
      </c>
    </row>
    <row r="508" spans="1:3" x14ac:dyDescent="0.45">
      <c r="A508" s="33" t="s">
        <v>59</v>
      </c>
      <c r="B508" s="32">
        <v>35656.870000000003</v>
      </c>
      <c r="C508" s="28">
        <v>44880</v>
      </c>
    </row>
    <row r="509" spans="1:3" x14ac:dyDescent="0.45">
      <c r="A509" s="33" t="s">
        <v>41</v>
      </c>
      <c r="B509" s="32">
        <v>142953.01</v>
      </c>
      <c r="C509" s="28">
        <v>44925</v>
      </c>
    </row>
    <row r="510" spans="1:3" x14ac:dyDescent="0.45">
      <c r="A510" s="33" t="s">
        <v>60</v>
      </c>
      <c r="B510" s="32">
        <v>37473.629999999997</v>
      </c>
      <c r="C510" s="28">
        <v>44925</v>
      </c>
    </row>
    <row r="511" spans="1:3" x14ac:dyDescent="0.45">
      <c r="A511" s="33" t="s">
        <v>67</v>
      </c>
      <c r="B511" s="32">
        <v>12694.08</v>
      </c>
      <c r="C511" s="28">
        <v>44985</v>
      </c>
    </row>
    <row r="512" spans="1:3" x14ac:dyDescent="0.45">
      <c r="A512" s="33" t="s">
        <v>69</v>
      </c>
      <c r="B512" s="32">
        <v>29615.54</v>
      </c>
      <c r="C512" s="28">
        <v>44985</v>
      </c>
    </row>
    <row r="513" spans="1:3" x14ac:dyDescent="0.45">
      <c r="A513" s="27" t="s">
        <v>200</v>
      </c>
      <c r="B513" s="32"/>
    </row>
    <row r="514" spans="1:3" x14ac:dyDescent="0.45">
      <c r="A514" s="33" t="s">
        <v>40</v>
      </c>
      <c r="B514" s="32">
        <v>12744.67</v>
      </c>
      <c r="C514" s="28">
        <v>44880</v>
      </c>
    </row>
    <row r="515" spans="1:3" x14ac:dyDescent="0.45">
      <c r="A515" s="33" t="s">
        <v>41</v>
      </c>
      <c r="B515" s="32">
        <v>13394.03</v>
      </c>
      <c r="C515" s="28">
        <v>44925</v>
      </c>
    </row>
    <row r="516" spans="1:3" x14ac:dyDescent="0.45">
      <c r="A516" s="33" t="s">
        <v>66</v>
      </c>
      <c r="B516" s="32">
        <v>4537.18</v>
      </c>
      <c r="C516" s="28">
        <v>44985</v>
      </c>
    </row>
    <row r="517" spans="1:3" x14ac:dyDescent="0.45">
      <c r="A517" s="33" t="s">
        <v>68</v>
      </c>
      <c r="B517" s="32">
        <v>10585.34</v>
      </c>
      <c r="C517" s="28">
        <v>44985</v>
      </c>
    </row>
    <row r="518" spans="1:3" x14ac:dyDescent="0.45">
      <c r="A518" s="27" t="s">
        <v>201</v>
      </c>
      <c r="B518" s="32"/>
    </row>
    <row r="519" spans="1:3" x14ac:dyDescent="0.45">
      <c r="A519" s="33" t="s">
        <v>40</v>
      </c>
      <c r="B519" s="32">
        <v>3261.29</v>
      </c>
      <c r="C519" s="28">
        <v>44880</v>
      </c>
    </row>
    <row r="520" spans="1:3" x14ac:dyDescent="0.45">
      <c r="A520" s="33" t="s">
        <v>41</v>
      </c>
      <c r="B520" s="32">
        <v>3427.45</v>
      </c>
      <c r="C520" s="28">
        <v>44925</v>
      </c>
    </row>
    <row r="521" spans="1:3" x14ac:dyDescent="0.45">
      <c r="A521" s="27" t="s">
        <v>202</v>
      </c>
      <c r="B521" s="32"/>
    </row>
    <row r="522" spans="1:3" x14ac:dyDescent="0.45">
      <c r="A522" s="33" t="s">
        <v>40</v>
      </c>
      <c r="B522" s="32">
        <v>141879.10999999999</v>
      </c>
      <c r="C522" s="28">
        <v>44880</v>
      </c>
    </row>
    <row r="523" spans="1:3" x14ac:dyDescent="0.45">
      <c r="A523" s="33" t="s">
        <v>59</v>
      </c>
      <c r="B523" s="32">
        <v>31819.98</v>
      </c>
      <c r="C523" s="28">
        <v>44880</v>
      </c>
    </row>
    <row r="524" spans="1:3" x14ac:dyDescent="0.45">
      <c r="A524" s="33" t="s">
        <v>41</v>
      </c>
      <c r="B524" s="32">
        <v>149108.01999999999</v>
      </c>
      <c r="C524" s="28">
        <v>44925</v>
      </c>
    </row>
    <row r="525" spans="1:3" x14ac:dyDescent="0.45">
      <c r="A525" s="33" t="s">
        <v>60</v>
      </c>
      <c r="B525" s="32">
        <v>33441.26</v>
      </c>
      <c r="C525" s="28">
        <v>44925</v>
      </c>
    </row>
    <row r="526" spans="1:3" x14ac:dyDescent="0.45">
      <c r="A526" s="33" t="s">
        <v>66</v>
      </c>
      <c r="B526" s="32">
        <v>51670.91</v>
      </c>
      <c r="C526" s="28">
        <v>44985</v>
      </c>
    </row>
    <row r="527" spans="1:3" x14ac:dyDescent="0.45">
      <c r="A527" s="33" t="s">
        <v>67</v>
      </c>
      <c r="B527" s="32">
        <v>13240.63</v>
      </c>
      <c r="C527" s="28">
        <v>44985</v>
      </c>
    </row>
    <row r="528" spans="1:3" x14ac:dyDescent="0.45">
      <c r="A528" s="33" t="s">
        <v>68</v>
      </c>
      <c r="B528" s="32">
        <v>120549.29</v>
      </c>
      <c r="C528" s="28">
        <v>44985</v>
      </c>
    </row>
    <row r="529" spans="1:3" x14ac:dyDescent="0.45">
      <c r="A529" s="33" t="s">
        <v>69</v>
      </c>
      <c r="B529" s="32">
        <v>30890.67</v>
      </c>
      <c r="C529" s="28">
        <v>44985</v>
      </c>
    </row>
    <row r="530" spans="1:3" x14ac:dyDescent="0.45">
      <c r="A530" s="27" t="s">
        <v>203</v>
      </c>
      <c r="B530" s="32"/>
    </row>
    <row r="531" spans="1:3" x14ac:dyDescent="0.45">
      <c r="A531" s="33" t="s">
        <v>40</v>
      </c>
      <c r="B531" s="32">
        <v>30600.03</v>
      </c>
      <c r="C531" s="28">
        <v>44880</v>
      </c>
    </row>
    <row r="532" spans="1:3" x14ac:dyDescent="0.45">
      <c r="A532" s="33" t="s">
        <v>41</v>
      </c>
      <c r="B532" s="32">
        <v>32159.14</v>
      </c>
      <c r="C532" s="28">
        <v>44925</v>
      </c>
    </row>
    <row r="533" spans="1:3" x14ac:dyDescent="0.45">
      <c r="A533" s="27" t="s">
        <v>204</v>
      </c>
      <c r="B533" s="32"/>
    </row>
    <row r="534" spans="1:3" x14ac:dyDescent="0.45">
      <c r="A534" s="33" t="s">
        <v>40</v>
      </c>
      <c r="B534" s="32">
        <v>32698.959999999999</v>
      </c>
      <c r="C534" s="28">
        <v>44880</v>
      </c>
    </row>
    <row r="535" spans="1:3" x14ac:dyDescent="0.45">
      <c r="A535" s="33" t="s">
        <v>41</v>
      </c>
      <c r="B535" s="32">
        <v>34365.01</v>
      </c>
      <c r="C535" s="28">
        <v>44925</v>
      </c>
    </row>
    <row r="536" spans="1:3" x14ac:dyDescent="0.45">
      <c r="A536" s="27" t="s">
        <v>205</v>
      </c>
      <c r="B536" s="32"/>
    </row>
    <row r="537" spans="1:3" x14ac:dyDescent="0.45">
      <c r="A537" s="33" t="s">
        <v>40</v>
      </c>
      <c r="B537" s="32">
        <v>39953.39</v>
      </c>
      <c r="C537" s="28">
        <v>44880</v>
      </c>
    </row>
    <row r="538" spans="1:3" x14ac:dyDescent="0.45">
      <c r="A538" s="33" t="s">
        <v>59</v>
      </c>
      <c r="B538" s="32">
        <v>8960.56</v>
      </c>
      <c r="C538" s="28">
        <v>44880</v>
      </c>
    </row>
    <row r="539" spans="1:3" x14ac:dyDescent="0.45">
      <c r="A539" s="33" t="s">
        <v>41</v>
      </c>
      <c r="B539" s="32">
        <v>41989.06</v>
      </c>
      <c r="C539" s="28">
        <v>44925</v>
      </c>
    </row>
    <row r="540" spans="1:3" x14ac:dyDescent="0.45">
      <c r="A540" s="33" t="s">
        <v>60</v>
      </c>
      <c r="B540" s="32">
        <v>9417.11</v>
      </c>
      <c r="C540" s="28">
        <v>44925</v>
      </c>
    </row>
    <row r="541" spans="1:3" x14ac:dyDescent="0.45">
      <c r="A541" s="33" t="s">
        <v>66</v>
      </c>
      <c r="B541" s="32">
        <v>14223.66</v>
      </c>
      <c r="C541" s="28">
        <v>44985</v>
      </c>
    </row>
    <row r="542" spans="1:3" x14ac:dyDescent="0.45">
      <c r="A542" s="33" t="s">
        <v>67</v>
      </c>
      <c r="B542" s="32">
        <v>3190.01</v>
      </c>
      <c r="C542" s="28">
        <v>44985</v>
      </c>
    </row>
    <row r="543" spans="1:3" x14ac:dyDescent="0.45">
      <c r="A543" s="33" t="s">
        <v>68</v>
      </c>
      <c r="B543" s="32">
        <v>33184.089999999997</v>
      </c>
      <c r="C543" s="28">
        <v>44985</v>
      </c>
    </row>
    <row r="544" spans="1:3" x14ac:dyDescent="0.45">
      <c r="A544" s="33" t="s">
        <v>69</v>
      </c>
      <c r="B544" s="32">
        <v>7442.37</v>
      </c>
      <c r="C544" s="28">
        <v>44985</v>
      </c>
    </row>
    <row r="545" spans="1:3" x14ac:dyDescent="0.45">
      <c r="A545" s="27" t="s">
        <v>206</v>
      </c>
      <c r="B545" s="32"/>
    </row>
    <row r="546" spans="1:3" x14ac:dyDescent="0.45">
      <c r="A546" s="33" t="s">
        <v>40</v>
      </c>
      <c r="B546" s="32">
        <v>76386.3</v>
      </c>
      <c r="C546" s="28">
        <v>44880</v>
      </c>
    </row>
    <row r="547" spans="1:3" x14ac:dyDescent="0.45">
      <c r="A547" s="33" t="s">
        <v>59</v>
      </c>
      <c r="B547" s="32">
        <v>20023.87</v>
      </c>
      <c r="C547" s="28">
        <v>44880</v>
      </c>
    </row>
    <row r="548" spans="1:3" x14ac:dyDescent="0.45">
      <c r="A548" s="33" t="s">
        <v>41</v>
      </c>
      <c r="B548" s="32">
        <v>80278.28</v>
      </c>
      <c r="C548" s="28">
        <v>44925</v>
      </c>
    </row>
    <row r="549" spans="1:3" x14ac:dyDescent="0.45">
      <c r="A549" s="33" t="s">
        <v>60</v>
      </c>
      <c r="B549" s="32">
        <v>21044.11</v>
      </c>
      <c r="C549" s="28">
        <v>44925</v>
      </c>
    </row>
    <row r="550" spans="1:3" x14ac:dyDescent="0.45">
      <c r="A550" s="33" t="s">
        <v>66</v>
      </c>
      <c r="B550" s="32">
        <v>27194.02</v>
      </c>
      <c r="C550" s="28">
        <v>44985</v>
      </c>
    </row>
    <row r="551" spans="1:3" x14ac:dyDescent="0.45">
      <c r="A551" s="33" t="s">
        <v>67</v>
      </c>
      <c r="B551" s="32">
        <v>7128.63</v>
      </c>
      <c r="C551" s="28">
        <v>44985</v>
      </c>
    </row>
    <row r="552" spans="1:3" x14ac:dyDescent="0.45">
      <c r="A552" s="33" t="s">
        <v>68</v>
      </c>
      <c r="B552" s="32">
        <v>63444.19</v>
      </c>
      <c r="C552" s="28">
        <v>44985</v>
      </c>
    </row>
    <row r="553" spans="1:3" x14ac:dyDescent="0.45">
      <c r="A553" s="33" t="s">
        <v>69</v>
      </c>
      <c r="B553" s="32">
        <v>16631.23</v>
      </c>
      <c r="C553" s="28">
        <v>44985</v>
      </c>
    </row>
    <row r="554" spans="1:3" x14ac:dyDescent="0.45">
      <c r="A554" s="27" t="s">
        <v>207</v>
      </c>
      <c r="B554" s="32"/>
    </row>
    <row r="555" spans="1:3" x14ac:dyDescent="0.45">
      <c r="A555" s="33" t="s">
        <v>40</v>
      </c>
      <c r="B555" s="32">
        <v>600.95000000000005</v>
      </c>
      <c r="C555" s="28">
        <v>44880</v>
      </c>
    </row>
    <row r="556" spans="1:3" x14ac:dyDescent="0.45">
      <c r="A556" s="33" t="s">
        <v>41</v>
      </c>
      <c r="B556" s="32">
        <v>631.57000000000005</v>
      </c>
      <c r="C556" s="28">
        <v>44925</v>
      </c>
    </row>
    <row r="557" spans="1:3" x14ac:dyDescent="0.45">
      <c r="A557" s="33" t="s">
        <v>66</v>
      </c>
      <c r="B557" s="32">
        <v>213.94</v>
      </c>
      <c r="C557" s="28">
        <v>44985</v>
      </c>
    </row>
    <row r="558" spans="1:3" x14ac:dyDescent="0.45">
      <c r="A558" s="33" t="s">
        <v>68</v>
      </c>
      <c r="B558" s="32">
        <v>499.13</v>
      </c>
      <c r="C558" s="28">
        <v>44985</v>
      </c>
    </row>
    <row r="559" spans="1:3" x14ac:dyDescent="0.45">
      <c r="A559" s="27" t="s">
        <v>208</v>
      </c>
      <c r="B559" s="32"/>
    </row>
    <row r="560" spans="1:3" x14ac:dyDescent="0.45">
      <c r="A560" s="33" t="s">
        <v>40</v>
      </c>
      <c r="B560" s="32">
        <v>2843.08</v>
      </c>
      <c r="C560" s="28">
        <v>44880</v>
      </c>
    </row>
    <row r="561" spans="1:3" x14ac:dyDescent="0.45">
      <c r="A561" s="27" t="s">
        <v>209</v>
      </c>
      <c r="B561" s="32"/>
    </row>
    <row r="562" spans="1:3" x14ac:dyDescent="0.45">
      <c r="A562" s="33" t="s">
        <v>40</v>
      </c>
      <c r="B562" s="32">
        <v>1394965.77</v>
      </c>
      <c r="C562" s="28">
        <v>44880</v>
      </c>
    </row>
    <row r="563" spans="1:3" x14ac:dyDescent="0.45">
      <c r="A563" s="33" t="s">
        <v>59</v>
      </c>
      <c r="B563" s="32">
        <v>100881.26</v>
      </c>
      <c r="C563" s="28">
        <v>44880</v>
      </c>
    </row>
    <row r="564" spans="1:3" x14ac:dyDescent="0.45">
      <c r="A564" s="33" t="s">
        <v>41</v>
      </c>
      <c r="B564" s="32">
        <v>1466041.01</v>
      </c>
      <c r="C564" s="28">
        <v>44925</v>
      </c>
    </row>
    <row r="565" spans="1:3" x14ac:dyDescent="0.45">
      <c r="A565" s="33" t="s">
        <v>60</v>
      </c>
      <c r="B565" s="32">
        <v>106021.29</v>
      </c>
      <c r="C565" s="28">
        <v>44925</v>
      </c>
    </row>
    <row r="566" spans="1:3" x14ac:dyDescent="0.45">
      <c r="A566" s="33" t="s">
        <v>66</v>
      </c>
      <c r="B566" s="32">
        <v>502549.58</v>
      </c>
      <c r="C566" s="28">
        <v>44985</v>
      </c>
    </row>
    <row r="567" spans="1:3" x14ac:dyDescent="0.45">
      <c r="A567" s="33" t="s">
        <v>67</v>
      </c>
      <c r="B567" s="32">
        <v>35914.379999999997</v>
      </c>
      <c r="C567" s="28">
        <v>44985</v>
      </c>
    </row>
    <row r="568" spans="1:3" x14ac:dyDescent="0.45">
      <c r="A568" s="33" t="s">
        <v>68</v>
      </c>
      <c r="B568" s="32">
        <v>1172458.3400000001</v>
      </c>
      <c r="C568" s="28">
        <v>44985</v>
      </c>
    </row>
    <row r="569" spans="1:3" x14ac:dyDescent="0.45">
      <c r="A569" s="33" t="s">
        <v>69</v>
      </c>
      <c r="B569" s="32">
        <v>83788.97</v>
      </c>
      <c r="C569" s="28">
        <v>44985</v>
      </c>
    </row>
    <row r="570" spans="1:3" x14ac:dyDescent="0.45">
      <c r="A570" s="27" t="s">
        <v>210</v>
      </c>
      <c r="B570" s="32"/>
    </row>
    <row r="571" spans="1:3" x14ac:dyDescent="0.45">
      <c r="A571" s="33" t="s">
        <v>40</v>
      </c>
      <c r="B571" s="32">
        <v>2496.92</v>
      </c>
      <c r="C571" s="28">
        <v>44895</v>
      </c>
    </row>
    <row r="572" spans="1:3" x14ac:dyDescent="0.45">
      <c r="A572" s="33" t="s">
        <v>41</v>
      </c>
      <c r="B572" s="32">
        <v>2624.14</v>
      </c>
      <c r="C572" s="28">
        <v>44925</v>
      </c>
    </row>
    <row r="573" spans="1:3" x14ac:dyDescent="0.45">
      <c r="A573" s="33" t="s">
        <v>66</v>
      </c>
      <c r="B573" s="32">
        <v>888.92</v>
      </c>
      <c r="C573" s="28">
        <v>44985</v>
      </c>
    </row>
    <row r="574" spans="1:3" x14ac:dyDescent="0.45">
      <c r="A574" s="33" t="s">
        <v>68</v>
      </c>
      <c r="B574" s="32">
        <v>2073.87</v>
      </c>
      <c r="C574" s="28">
        <v>44985</v>
      </c>
    </row>
    <row r="575" spans="1:3" x14ac:dyDescent="0.45">
      <c r="A575" s="27" t="s">
        <v>211</v>
      </c>
      <c r="B575" s="32"/>
    </row>
    <row r="576" spans="1:3" x14ac:dyDescent="0.45">
      <c r="A576" s="33" t="s">
        <v>40</v>
      </c>
      <c r="B576" s="32">
        <v>161322.06</v>
      </c>
      <c r="C576" s="28">
        <v>44880</v>
      </c>
    </row>
    <row r="577" spans="1:3" x14ac:dyDescent="0.45">
      <c r="A577" s="33" t="s">
        <v>41</v>
      </c>
      <c r="B577" s="32">
        <v>169541.62</v>
      </c>
      <c r="C577" s="28">
        <v>44925</v>
      </c>
    </row>
    <row r="578" spans="1:3" x14ac:dyDescent="0.45">
      <c r="A578" s="33" t="s">
        <v>66</v>
      </c>
      <c r="B578" s="32">
        <v>67289.88</v>
      </c>
      <c r="C578" s="28">
        <v>44985</v>
      </c>
    </row>
    <row r="579" spans="1:3" x14ac:dyDescent="0.45">
      <c r="A579" s="33" t="s">
        <v>68</v>
      </c>
      <c r="B579" s="32">
        <v>156988.67000000001</v>
      </c>
      <c r="C579" s="28">
        <v>44985</v>
      </c>
    </row>
    <row r="580" spans="1:3" x14ac:dyDescent="0.45">
      <c r="A580" s="27" t="s">
        <v>213</v>
      </c>
      <c r="B580" s="32"/>
    </row>
    <row r="581" spans="1:3" x14ac:dyDescent="0.45">
      <c r="A581" s="33" t="s">
        <v>40</v>
      </c>
      <c r="B581" s="32">
        <v>30483.18</v>
      </c>
      <c r="C581" s="28">
        <v>44880</v>
      </c>
    </row>
    <row r="582" spans="1:3" x14ac:dyDescent="0.45">
      <c r="A582" s="33" t="s">
        <v>59</v>
      </c>
      <c r="B582" s="32">
        <v>7990.85</v>
      </c>
      <c r="C582" s="28">
        <v>44880</v>
      </c>
    </row>
    <row r="583" spans="1:3" x14ac:dyDescent="0.45">
      <c r="A583" s="33" t="s">
        <v>41</v>
      </c>
      <c r="B583" s="32">
        <v>32036.34</v>
      </c>
      <c r="C583" s="28">
        <v>44925</v>
      </c>
    </row>
    <row r="584" spans="1:3" x14ac:dyDescent="0.45">
      <c r="A584" s="33" t="s">
        <v>60</v>
      </c>
      <c r="B584" s="32">
        <v>8397.99</v>
      </c>
      <c r="C584" s="28">
        <v>44925</v>
      </c>
    </row>
    <row r="585" spans="1:3" x14ac:dyDescent="0.45">
      <c r="A585" s="33" t="s">
        <v>67</v>
      </c>
      <c r="B585" s="32">
        <v>2844.79</v>
      </c>
      <c r="C585" s="28">
        <v>44985</v>
      </c>
    </row>
    <row r="586" spans="1:3" x14ac:dyDescent="0.45">
      <c r="A586" s="33" t="s">
        <v>69</v>
      </c>
      <c r="B586" s="32">
        <v>6636.96</v>
      </c>
      <c r="C586" s="28">
        <v>44985</v>
      </c>
    </row>
    <row r="587" spans="1:3" x14ac:dyDescent="0.45">
      <c r="A587" s="27" t="s">
        <v>214</v>
      </c>
      <c r="B587" s="32"/>
    </row>
    <row r="588" spans="1:3" x14ac:dyDescent="0.45">
      <c r="A588" s="33" t="s">
        <v>40</v>
      </c>
      <c r="B588" s="32">
        <v>868.91</v>
      </c>
      <c r="C588" s="28">
        <v>44880</v>
      </c>
    </row>
    <row r="589" spans="1:3" x14ac:dyDescent="0.45">
      <c r="A589" s="33" t="s">
        <v>41</v>
      </c>
      <c r="B589" s="32">
        <v>913.19</v>
      </c>
      <c r="C589" s="28">
        <v>44925</v>
      </c>
    </row>
    <row r="590" spans="1:3" x14ac:dyDescent="0.45">
      <c r="A590" s="33" t="s">
        <v>66</v>
      </c>
      <c r="B590" s="32">
        <v>309.33999999999997</v>
      </c>
      <c r="C590" s="28">
        <v>44985</v>
      </c>
    </row>
    <row r="591" spans="1:3" x14ac:dyDescent="0.45">
      <c r="A591" s="33" t="s">
        <v>68</v>
      </c>
      <c r="B591" s="32">
        <v>721.69</v>
      </c>
      <c r="C591" s="28">
        <v>44985</v>
      </c>
    </row>
    <row r="592" spans="1:3" x14ac:dyDescent="0.45">
      <c r="A592" s="27" t="s">
        <v>215</v>
      </c>
      <c r="B592" s="32"/>
    </row>
    <row r="593" spans="1:3" x14ac:dyDescent="0.45">
      <c r="A593" s="33" t="s">
        <v>40</v>
      </c>
      <c r="B593" s="32">
        <v>34539.58</v>
      </c>
      <c r="C593" s="28">
        <v>44880</v>
      </c>
    </row>
    <row r="594" spans="1:3" x14ac:dyDescent="0.45">
      <c r="A594" s="33" t="s">
        <v>41</v>
      </c>
      <c r="B594" s="32">
        <v>36299.42</v>
      </c>
      <c r="C594" s="28">
        <v>44925</v>
      </c>
    </row>
    <row r="595" spans="1:3" x14ac:dyDescent="0.45">
      <c r="A595" s="27" t="s">
        <v>217</v>
      </c>
      <c r="B595" s="32"/>
    </row>
    <row r="596" spans="1:3" x14ac:dyDescent="0.45">
      <c r="A596" s="33" t="s">
        <v>40</v>
      </c>
      <c r="B596" s="32">
        <v>437.53</v>
      </c>
      <c r="C596" s="28">
        <v>44880</v>
      </c>
    </row>
    <row r="597" spans="1:3" x14ac:dyDescent="0.45">
      <c r="A597" s="33" t="s">
        <v>41</v>
      </c>
      <c r="B597" s="32">
        <v>459.83</v>
      </c>
      <c r="C597" s="28">
        <v>44925</v>
      </c>
    </row>
    <row r="598" spans="1:3" x14ac:dyDescent="0.45">
      <c r="A598" s="33" t="s">
        <v>66</v>
      </c>
      <c r="B598" s="32">
        <v>155.76</v>
      </c>
      <c r="C598" s="28">
        <v>44985</v>
      </c>
    </row>
    <row r="599" spans="1:3" x14ac:dyDescent="0.45">
      <c r="A599" s="33" t="s">
        <v>68</v>
      </c>
      <c r="B599" s="32">
        <v>363.4</v>
      </c>
      <c r="C599" s="28">
        <v>44985</v>
      </c>
    </row>
    <row r="600" spans="1:3" x14ac:dyDescent="0.45">
      <c r="A600" s="27" t="s">
        <v>218</v>
      </c>
      <c r="B600" s="32"/>
    </row>
    <row r="601" spans="1:3" x14ac:dyDescent="0.45">
      <c r="A601" s="33" t="s">
        <v>40</v>
      </c>
      <c r="B601" s="32">
        <v>437509.56</v>
      </c>
      <c r="C601" s="28">
        <v>44880</v>
      </c>
    </row>
    <row r="602" spans="1:3" x14ac:dyDescent="0.45">
      <c r="A602" s="33" t="s">
        <v>41</v>
      </c>
      <c r="B602" s="32">
        <v>459801.22</v>
      </c>
      <c r="C602" s="28">
        <v>44925</v>
      </c>
    </row>
    <row r="603" spans="1:3" x14ac:dyDescent="0.45">
      <c r="A603" s="33" t="s">
        <v>66</v>
      </c>
      <c r="B603" s="32">
        <v>155756.22</v>
      </c>
      <c r="C603" s="28">
        <v>44985</v>
      </c>
    </row>
    <row r="604" spans="1:3" x14ac:dyDescent="0.45">
      <c r="A604" s="33" t="s">
        <v>68</v>
      </c>
      <c r="B604" s="32">
        <v>363382.4</v>
      </c>
      <c r="C604" s="28">
        <v>44985</v>
      </c>
    </row>
    <row r="605" spans="1:3" x14ac:dyDescent="0.45">
      <c r="A605" s="27" t="s">
        <v>219</v>
      </c>
      <c r="B605" s="32"/>
    </row>
    <row r="606" spans="1:3" x14ac:dyDescent="0.45">
      <c r="A606" s="33" t="s">
        <v>40</v>
      </c>
      <c r="B606" s="32">
        <v>11560.34</v>
      </c>
      <c r="C606" s="28">
        <v>44880</v>
      </c>
    </row>
    <row r="607" spans="1:3" x14ac:dyDescent="0.45">
      <c r="A607" s="33" t="s">
        <v>41</v>
      </c>
      <c r="B607" s="32">
        <v>12149.36</v>
      </c>
      <c r="C607" s="28">
        <v>44925</v>
      </c>
    </row>
    <row r="608" spans="1:3" x14ac:dyDescent="0.45">
      <c r="A608" s="33" t="s">
        <v>66</v>
      </c>
      <c r="B608" s="32">
        <v>4115.5600000000004</v>
      </c>
      <c r="C608" s="28">
        <v>44985</v>
      </c>
    </row>
    <row r="609" spans="1:3" x14ac:dyDescent="0.45">
      <c r="A609" s="33" t="s">
        <v>68</v>
      </c>
      <c r="B609" s="32">
        <v>9601.68</v>
      </c>
      <c r="C609" s="28">
        <v>44985</v>
      </c>
    </row>
    <row r="610" spans="1:3" x14ac:dyDescent="0.45">
      <c r="A610" s="27" t="s">
        <v>220</v>
      </c>
      <c r="B610" s="32"/>
    </row>
    <row r="611" spans="1:3" x14ac:dyDescent="0.45">
      <c r="A611" s="33" t="s">
        <v>40</v>
      </c>
      <c r="B611" s="32">
        <v>11808.1</v>
      </c>
      <c r="C611" s="28">
        <v>44880</v>
      </c>
    </row>
    <row r="612" spans="1:3" x14ac:dyDescent="0.45">
      <c r="A612" s="33" t="s">
        <v>59</v>
      </c>
      <c r="B612" s="32">
        <v>2648.27</v>
      </c>
      <c r="C612" s="28">
        <v>44880</v>
      </c>
    </row>
    <row r="613" spans="1:3" x14ac:dyDescent="0.45">
      <c r="A613" s="33" t="s">
        <v>41</v>
      </c>
      <c r="B613" s="32">
        <v>12409.74</v>
      </c>
      <c r="C613" s="28">
        <v>44925</v>
      </c>
    </row>
    <row r="614" spans="1:3" x14ac:dyDescent="0.45">
      <c r="A614" s="33" t="s">
        <v>60</v>
      </c>
      <c r="B614" s="32">
        <v>2783.2</v>
      </c>
      <c r="C614" s="28">
        <v>44925</v>
      </c>
    </row>
    <row r="615" spans="1:3" x14ac:dyDescent="0.45">
      <c r="A615" s="33" t="s">
        <v>66</v>
      </c>
      <c r="B615" s="32">
        <v>4203.76</v>
      </c>
      <c r="C615" s="28">
        <v>44985</v>
      </c>
    </row>
    <row r="616" spans="1:3" x14ac:dyDescent="0.45">
      <c r="A616" s="33" t="s">
        <v>67</v>
      </c>
      <c r="B616" s="32">
        <v>942.8</v>
      </c>
      <c r="C616" s="28">
        <v>44985</v>
      </c>
    </row>
    <row r="617" spans="1:3" x14ac:dyDescent="0.45">
      <c r="A617" s="33" t="s">
        <v>68</v>
      </c>
      <c r="B617" s="32">
        <v>9807.4599999999991</v>
      </c>
      <c r="C617" s="28">
        <v>44985</v>
      </c>
    </row>
    <row r="618" spans="1:3" x14ac:dyDescent="0.45">
      <c r="A618" s="33" t="s">
        <v>69</v>
      </c>
      <c r="B618" s="32">
        <v>2199.5700000000002</v>
      </c>
      <c r="C618" s="28">
        <v>44985</v>
      </c>
    </row>
    <row r="619" spans="1:3" x14ac:dyDescent="0.45">
      <c r="A619" s="27" t="s">
        <v>221</v>
      </c>
      <c r="B619" s="32"/>
    </row>
    <row r="620" spans="1:3" x14ac:dyDescent="0.45">
      <c r="A620" s="33" t="s">
        <v>40</v>
      </c>
      <c r="B620" s="32">
        <v>2671.76</v>
      </c>
      <c r="C620" s="28">
        <v>44880</v>
      </c>
    </row>
    <row r="621" spans="1:3" x14ac:dyDescent="0.45">
      <c r="A621" s="33" t="s">
        <v>41</v>
      </c>
      <c r="B621" s="32">
        <v>2807.89</v>
      </c>
      <c r="C621" s="28">
        <v>44925</v>
      </c>
    </row>
    <row r="622" spans="1:3" x14ac:dyDescent="0.45">
      <c r="A622" s="33" t="s">
        <v>66</v>
      </c>
      <c r="B622" s="32">
        <v>951.16</v>
      </c>
      <c r="C622" s="28">
        <v>44985</v>
      </c>
    </row>
    <row r="623" spans="1:3" x14ac:dyDescent="0.45">
      <c r="A623" s="33" t="s">
        <v>68</v>
      </c>
      <c r="B623" s="32">
        <v>2219.08</v>
      </c>
      <c r="C623" s="28">
        <v>44985</v>
      </c>
    </row>
    <row r="624" spans="1:3" x14ac:dyDescent="0.45">
      <c r="A624" s="27" t="s">
        <v>222</v>
      </c>
      <c r="B624" s="32"/>
    </row>
    <row r="625" spans="1:3" x14ac:dyDescent="0.45">
      <c r="A625" s="33" t="s">
        <v>40</v>
      </c>
      <c r="B625" s="32">
        <v>24710.92</v>
      </c>
      <c r="C625" s="28">
        <v>44880</v>
      </c>
    </row>
    <row r="626" spans="1:3" x14ac:dyDescent="0.45">
      <c r="A626" s="33" t="s">
        <v>41</v>
      </c>
      <c r="B626" s="32">
        <v>25969.97</v>
      </c>
      <c r="C626" s="28">
        <v>44925</v>
      </c>
    </row>
    <row r="627" spans="1:3" x14ac:dyDescent="0.45">
      <c r="A627" s="33" t="s">
        <v>66</v>
      </c>
      <c r="B627" s="32">
        <v>8797.25</v>
      </c>
      <c r="C627" s="28">
        <v>44985</v>
      </c>
    </row>
    <row r="628" spans="1:3" x14ac:dyDescent="0.45">
      <c r="A628" s="33" t="s">
        <v>68</v>
      </c>
      <c r="B628" s="32">
        <v>20524.150000000001</v>
      </c>
      <c r="C628" s="28">
        <v>44985</v>
      </c>
    </row>
    <row r="629" spans="1:3" x14ac:dyDescent="0.45">
      <c r="A629" s="27" t="s">
        <v>223</v>
      </c>
      <c r="B629" s="32"/>
    </row>
    <row r="630" spans="1:3" x14ac:dyDescent="0.45">
      <c r="A630" s="33" t="s">
        <v>40</v>
      </c>
      <c r="B630" s="32">
        <v>175858.15</v>
      </c>
      <c r="C630" s="28">
        <v>44880</v>
      </c>
    </row>
    <row r="631" spans="1:3" x14ac:dyDescent="0.45">
      <c r="A631" s="33" t="s">
        <v>59</v>
      </c>
      <c r="B631" s="32">
        <v>46099.37</v>
      </c>
      <c r="C631" s="28">
        <v>44880</v>
      </c>
    </row>
    <row r="632" spans="1:3" x14ac:dyDescent="0.45">
      <c r="A632" s="33" t="s">
        <v>41</v>
      </c>
      <c r="B632" s="32">
        <v>184818.35</v>
      </c>
      <c r="C632" s="28">
        <v>44925</v>
      </c>
    </row>
    <row r="633" spans="1:3" x14ac:dyDescent="0.45">
      <c r="A633" s="33" t="s">
        <v>60</v>
      </c>
      <c r="B633" s="32">
        <v>48448.19</v>
      </c>
      <c r="C633" s="28">
        <v>44925</v>
      </c>
    </row>
    <row r="634" spans="1:3" x14ac:dyDescent="0.45">
      <c r="A634" s="33" t="s">
        <v>66</v>
      </c>
      <c r="B634" s="32">
        <v>62606.63</v>
      </c>
      <c r="C634" s="28">
        <v>44985</v>
      </c>
    </row>
    <row r="635" spans="1:3" x14ac:dyDescent="0.45">
      <c r="A635" s="33" t="s">
        <v>67</v>
      </c>
      <c r="B635" s="32">
        <v>14041.12</v>
      </c>
      <c r="C635" s="28">
        <v>44985</v>
      </c>
    </row>
    <row r="636" spans="1:3" x14ac:dyDescent="0.45">
      <c r="A636" s="33" t="s">
        <v>68</v>
      </c>
      <c r="B636" s="32">
        <v>146062.54</v>
      </c>
      <c r="C636" s="28">
        <v>44985</v>
      </c>
    </row>
    <row r="637" spans="1:3" x14ac:dyDescent="0.45">
      <c r="A637" s="33" t="s">
        <v>69</v>
      </c>
      <c r="B637" s="32">
        <v>32758.22</v>
      </c>
      <c r="C637" s="28">
        <v>44985</v>
      </c>
    </row>
    <row r="638" spans="1:3" x14ac:dyDescent="0.45">
      <c r="A638" s="27" t="s">
        <v>224</v>
      </c>
      <c r="B638" s="32"/>
    </row>
    <row r="639" spans="1:3" x14ac:dyDescent="0.45">
      <c r="A639" s="33" t="s">
        <v>40</v>
      </c>
      <c r="B639" s="32">
        <v>12293.08</v>
      </c>
      <c r="C639" s="28">
        <v>44880</v>
      </c>
    </row>
    <row r="640" spans="1:3" x14ac:dyDescent="0.45">
      <c r="A640" s="33" t="s">
        <v>41</v>
      </c>
      <c r="B640" s="32">
        <v>12919.43</v>
      </c>
      <c r="C640" s="28">
        <v>44925</v>
      </c>
    </row>
    <row r="641" spans="1:3" x14ac:dyDescent="0.45">
      <c r="A641" s="27" t="s">
        <v>225</v>
      </c>
      <c r="B641" s="32"/>
    </row>
    <row r="642" spans="1:3" x14ac:dyDescent="0.45">
      <c r="A642" s="33" t="s">
        <v>40</v>
      </c>
      <c r="B642" s="32">
        <v>8816.5400000000009</v>
      </c>
      <c r="C642" s="28">
        <v>44880</v>
      </c>
    </row>
    <row r="643" spans="1:3" x14ac:dyDescent="0.45">
      <c r="A643" s="33" t="s">
        <v>41</v>
      </c>
      <c r="B643" s="32">
        <v>9265.76</v>
      </c>
      <c r="C643" s="28">
        <v>44925</v>
      </c>
    </row>
    <row r="644" spans="1:3" x14ac:dyDescent="0.45">
      <c r="A644" s="27" t="s">
        <v>226</v>
      </c>
      <c r="B644" s="32"/>
    </row>
    <row r="645" spans="1:3" x14ac:dyDescent="0.45">
      <c r="A645" s="33" t="s">
        <v>40</v>
      </c>
      <c r="B645" s="32">
        <v>3817.43</v>
      </c>
      <c r="C645" s="28">
        <v>44880</v>
      </c>
    </row>
    <row r="646" spans="1:3" x14ac:dyDescent="0.45">
      <c r="A646" s="33" t="s">
        <v>41</v>
      </c>
      <c r="B646" s="32">
        <v>4011.93</v>
      </c>
      <c r="C646" s="28">
        <v>44925</v>
      </c>
    </row>
    <row r="647" spans="1:3" x14ac:dyDescent="0.45">
      <c r="A647" s="33" t="s">
        <v>66</v>
      </c>
      <c r="B647" s="32">
        <v>1359.03</v>
      </c>
      <c r="C647" s="28">
        <v>44985</v>
      </c>
    </row>
    <row r="648" spans="1:3" x14ac:dyDescent="0.45">
      <c r="A648" s="33" t="s">
        <v>68</v>
      </c>
      <c r="B648" s="32">
        <v>3170.64</v>
      </c>
      <c r="C648" s="28">
        <v>44985</v>
      </c>
    </row>
    <row r="649" spans="1:3" x14ac:dyDescent="0.45">
      <c r="A649" s="27" t="s">
        <v>227</v>
      </c>
      <c r="B649" s="32"/>
    </row>
    <row r="650" spans="1:3" x14ac:dyDescent="0.45">
      <c r="A650" s="33" t="s">
        <v>66</v>
      </c>
      <c r="B650" s="32">
        <v>10630.76</v>
      </c>
      <c r="C650" s="28">
        <v>45044</v>
      </c>
    </row>
    <row r="651" spans="1:3" x14ac:dyDescent="0.45">
      <c r="A651" s="33" t="s">
        <v>68</v>
      </c>
      <c r="B651" s="32">
        <v>24801.78</v>
      </c>
      <c r="C651" s="28">
        <v>45044</v>
      </c>
    </row>
    <row r="652" spans="1:3" x14ac:dyDescent="0.45">
      <c r="A652" s="27" t="s">
        <v>228</v>
      </c>
      <c r="B652" s="32"/>
    </row>
    <row r="653" spans="1:3" x14ac:dyDescent="0.45">
      <c r="A653" s="33" t="s">
        <v>40</v>
      </c>
      <c r="B653" s="32">
        <v>26027.03</v>
      </c>
      <c r="C653" s="28">
        <v>44880</v>
      </c>
    </row>
    <row r="654" spans="1:3" x14ac:dyDescent="0.45">
      <c r="A654" s="33" t="s">
        <v>41</v>
      </c>
      <c r="B654" s="32">
        <v>27353.14</v>
      </c>
      <c r="C654" s="28">
        <v>44925</v>
      </c>
    </row>
    <row r="655" spans="1:3" x14ac:dyDescent="0.45">
      <c r="A655" s="33" t="s">
        <v>66</v>
      </c>
      <c r="B655" s="32">
        <v>9265.7900000000009</v>
      </c>
      <c r="C655" s="28">
        <v>44985</v>
      </c>
    </row>
    <row r="656" spans="1:3" x14ac:dyDescent="0.45">
      <c r="A656" s="33" t="s">
        <v>68</v>
      </c>
      <c r="B656" s="32">
        <v>21617.27</v>
      </c>
      <c r="C656" s="28">
        <v>44985</v>
      </c>
    </row>
    <row r="657" spans="1:3" x14ac:dyDescent="0.45">
      <c r="A657" s="27" t="s">
        <v>229</v>
      </c>
      <c r="B657" s="32"/>
    </row>
    <row r="658" spans="1:3" x14ac:dyDescent="0.45">
      <c r="A658" s="33" t="s">
        <v>40</v>
      </c>
      <c r="B658" s="32">
        <v>241578.51</v>
      </c>
      <c r="C658" s="28">
        <v>44880</v>
      </c>
    </row>
    <row r="659" spans="1:3" x14ac:dyDescent="0.45">
      <c r="A659" s="33" t="s">
        <v>41</v>
      </c>
      <c r="B659" s="32">
        <v>253887.24</v>
      </c>
      <c r="C659" s="28">
        <v>44925</v>
      </c>
    </row>
    <row r="660" spans="1:3" x14ac:dyDescent="0.45">
      <c r="A660" s="33" t="s">
        <v>66</v>
      </c>
      <c r="B660" s="32">
        <v>86003.5</v>
      </c>
      <c r="C660" s="28">
        <v>44985</v>
      </c>
    </row>
    <row r="661" spans="1:3" x14ac:dyDescent="0.45">
      <c r="A661" s="33" t="s">
        <v>68</v>
      </c>
      <c r="B661" s="32">
        <v>200647.91</v>
      </c>
      <c r="C661" s="28">
        <v>44985</v>
      </c>
    </row>
    <row r="662" spans="1:3" x14ac:dyDescent="0.45">
      <c r="A662" s="27" t="s">
        <v>230</v>
      </c>
      <c r="B662" s="32"/>
    </row>
    <row r="663" spans="1:3" x14ac:dyDescent="0.45">
      <c r="A663" s="33" t="s">
        <v>40</v>
      </c>
      <c r="B663" s="32">
        <v>4624.84</v>
      </c>
      <c r="C663" s="28">
        <v>44880</v>
      </c>
    </row>
    <row r="664" spans="1:3" x14ac:dyDescent="0.45">
      <c r="A664" s="33" t="s">
        <v>41</v>
      </c>
      <c r="B664" s="32">
        <v>4860.4799999999996</v>
      </c>
      <c r="C664" s="28">
        <v>44925</v>
      </c>
    </row>
    <row r="665" spans="1:3" x14ac:dyDescent="0.45">
      <c r="A665" s="27" t="s">
        <v>231</v>
      </c>
      <c r="B665" s="32"/>
    </row>
    <row r="666" spans="1:3" x14ac:dyDescent="0.45">
      <c r="A666" s="33" t="s">
        <v>40</v>
      </c>
      <c r="B666" s="32">
        <v>1494456.94</v>
      </c>
      <c r="C666" s="28">
        <v>44880</v>
      </c>
    </row>
    <row r="667" spans="1:3" x14ac:dyDescent="0.45">
      <c r="A667" s="33" t="s">
        <v>59</v>
      </c>
      <c r="B667" s="32">
        <v>391756.22</v>
      </c>
      <c r="C667" s="28">
        <v>44880</v>
      </c>
    </row>
    <row r="668" spans="1:3" x14ac:dyDescent="0.45">
      <c r="A668" s="33" t="s">
        <v>41</v>
      </c>
      <c r="B668" s="32">
        <v>1570601.39</v>
      </c>
      <c r="C668" s="28">
        <v>44925</v>
      </c>
    </row>
    <row r="669" spans="1:3" x14ac:dyDescent="0.45">
      <c r="A669" s="33" t="s">
        <v>60</v>
      </c>
      <c r="B669" s="32">
        <v>411716.69</v>
      </c>
      <c r="C669" s="28">
        <v>44925</v>
      </c>
    </row>
    <row r="670" spans="1:3" x14ac:dyDescent="0.45">
      <c r="A670" s="33" t="s">
        <v>66</v>
      </c>
      <c r="B670" s="32">
        <v>532036.28</v>
      </c>
      <c r="C670" s="28">
        <v>44985</v>
      </c>
    </row>
    <row r="671" spans="1:3" x14ac:dyDescent="0.45">
      <c r="A671" s="33" t="s">
        <v>67</v>
      </c>
      <c r="B671" s="32">
        <v>139467.73000000001</v>
      </c>
      <c r="C671" s="28">
        <v>44985</v>
      </c>
    </row>
    <row r="672" spans="1:3" x14ac:dyDescent="0.45">
      <c r="A672" s="33" t="s">
        <v>68</v>
      </c>
      <c r="B672" s="32">
        <v>1241251.3899999999</v>
      </c>
      <c r="C672" s="28">
        <v>44985</v>
      </c>
    </row>
    <row r="673" spans="1:3" x14ac:dyDescent="0.45">
      <c r="A673" s="33" t="s">
        <v>69</v>
      </c>
      <c r="B673" s="32">
        <v>325381.03999999998</v>
      </c>
      <c r="C673" s="28">
        <v>44985</v>
      </c>
    </row>
    <row r="674" spans="1:3" x14ac:dyDescent="0.45">
      <c r="A674" s="27" t="s">
        <v>232</v>
      </c>
      <c r="B674" s="32"/>
    </row>
    <row r="675" spans="1:3" x14ac:dyDescent="0.45">
      <c r="A675" s="33" t="s">
        <v>40</v>
      </c>
      <c r="B675" s="32">
        <v>7785340.9199999999</v>
      </c>
      <c r="C675" s="28">
        <v>44880</v>
      </c>
    </row>
    <row r="676" spans="1:3" x14ac:dyDescent="0.45">
      <c r="A676" s="33" t="s">
        <v>59</v>
      </c>
      <c r="B676" s="32">
        <v>2005198.33</v>
      </c>
      <c r="C676" s="28">
        <v>44880</v>
      </c>
    </row>
    <row r="677" spans="1:3" x14ac:dyDescent="0.45">
      <c r="A677" s="33" t="s">
        <v>233</v>
      </c>
      <c r="B677" s="32">
        <v>4932.34</v>
      </c>
      <c r="C677" s="28">
        <v>44957</v>
      </c>
    </row>
    <row r="678" spans="1:3" x14ac:dyDescent="0.45">
      <c r="A678" s="33" t="s">
        <v>234</v>
      </c>
      <c r="B678" s="32">
        <v>1708.84</v>
      </c>
      <c r="C678" s="28">
        <v>45016</v>
      </c>
    </row>
    <row r="679" spans="1:3" x14ac:dyDescent="0.45">
      <c r="A679" s="33" t="s">
        <v>41</v>
      </c>
      <c r="B679" s="32">
        <v>8180770.9299999997</v>
      </c>
      <c r="C679" s="28">
        <v>44925</v>
      </c>
    </row>
    <row r="680" spans="1:3" x14ac:dyDescent="0.45">
      <c r="A680" s="33" t="s">
        <v>60</v>
      </c>
      <c r="B680" s="32">
        <v>2107365.69</v>
      </c>
      <c r="C680" s="28">
        <v>44925</v>
      </c>
    </row>
    <row r="681" spans="1:3" x14ac:dyDescent="0.45">
      <c r="A681" s="33" t="s">
        <v>179</v>
      </c>
      <c r="B681" s="32">
        <v>1795.9</v>
      </c>
      <c r="C681" s="28">
        <v>45016</v>
      </c>
    </row>
    <row r="682" spans="1:3" x14ac:dyDescent="0.45">
      <c r="A682" s="33" t="s">
        <v>66</v>
      </c>
      <c r="B682" s="32">
        <v>2880406.8</v>
      </c>
      <c r="C682" s="28">
        <v>44985</v>
      </c>
    </row>
    <row r="683" spans="1:3" x14ac:dyDescent="0.45">
      <c r="A683" s="33" t="s">
        <v>67</v>
      </c>
      <c r="B683" s="32">
        <v>713863.49</v>
      </c>
      <c r="C683" s="28">
        <v>44985</v>
      </c>
    </row>
    <row r="684" spans="1:3" x14ac:dyDescent="0.45">
      <c r="A684" s="33" t="s">
        <v>68</v>
      </c>
      <c r="B684" s="32">
        <v>6720047.3799999999</v>
      </c>
      <c r="C684" s="28">
        <v>44985</v>
      </c>
    </row>
    <row r="685" spans="1:3" x14ac:dyDescent="0.45">
      <c r="A685" s="33" t="s">
        <v>69</v>
      </c>
      <c r="B685" s="32">
        <v>1665457.96</v>
      </c>
      <c r="C685" s="28">
        <v>44985</v>
      </c>
    </row>
    <row r="686" spans="1:3" x14ac:dyDescent="0.45">
      <c r="A686" s="27" t="s">
        <v>235</v>
      </c>
      <c r="B686" s="32"/>
    </row>
    <row r="687" spans="1:3" x14ac:dyDescent="0.45">
      <c r="A687" s="33" t="s">
        <v>40</v>
      </c>
      <c r="B687" s="32">
        <v>6899.48</v>
      </c>
      <c r="C687" s="28">
        <v>44880</v>
      </c>
    </row>
    <row r="688" spans="1:3" x14ac:dyDescent="0.45">
      <c r="A688" s="33" t="s">
        <v>41</v>
      </c>
      <c r="B688" s="32">
        <v>7251.02</v>
      </c>
      <c r="C688" s="28">
        <v>44925</v>
      </c>
    </row>
    <row r="689" spans="1:3" x14ac:dyDescent="0.45">
      <c r="A689" s="33" t="s">
        <v>66</v>
      </c>
      <c r="B689" s="32">
        <v>2456.2600000000002</v>
      </c>
      <c r="C689" s="28">
        <v>44985</v>
      </c>
    </row>
    <row r="690" spans="1:3" x14ac:dyDescent="0.45">
      <c r="A690" s="33" t="s">
        <v>68</v>
      </c>
      <c r="B690" s="32">
        <v>5730.5</v>
      </c>
      <c r="C690" s="28">
        <v>44985</v>
      </c>
    </row>
    <row r="691" spans="1:3" x14ac:dyDescent="0.45">
      <c r="A691" s="27" t="s">
        <v>236</v>
      </c>
      <c r="B691" s="32"/>
    </row>
    <row r="692" spans="1:3" x14ac:dyDescent="0.45">
      <c r="A692" s="33" t="s">
        <v>40</v>
      </c>
      <c r="B692" s="32">
        <v>21285.34</v>
      </c>
      <c r="C692" s="28">
        <v>44880</v>
      </c>
    </row>
    <row r="693" spans="1:3" x14ac:dyDescent="0.45">
      <c r="A693" s="33" t="s">
        <v>41</v>
      </c>
      <c r="B693" s="32">
        <v>22369.85</v>
      </c>
      <c r="C693" s="28">
        <v>44925</v>
      </c>
    </row>
    <row r="694" spans="1:3" x14ac:dyDescent="0.45">
      <c r="A694" s="33" t="s">
        <v>66</v>
      </c>
      <c r="B694" s="32">
        <v>7577.72</v>
      </c>
      <c r="C694" s="28">
        <v>44985</v>
      </c>
    </row>
    <row r="695" spans="1:3" x14ac:dyDescent="0.45">
      <c r="A695" s="33" t="s">
        <v>68</v>
      </c>
      <c r="B695" s="32">
        <v>17678.97</v>
      </c>
      <c r="C695" s="28">
        <v>44985</v>
      </c>
    </row>
    <row r="696" spans="1:3" x14ac:dyDescent="0.45">
      <c r="A696" s="27" t="s">
        <v>237</v>
      </c>
      <c r="B696" s="32"/>
    </row>
    <row r="697" spans="1:3" x14ac:dyDescent="0.45">
      <c r="A697" s="33" t="s">
        <v>40</v>
      </c>
      <c r="B697" s="32">
        <v>198784.68</v>
      </c>
      <c r="C697" s="28">
        <v>44880</v>
      </c>
    </row>
    <row r="698" spans="1:3" x14ac:dyDescent="0.45">
      <c r="A698" s="33" t="s">
        <v>59</v>
      </c>
      <c r="B698" s="32">
        <v>43123.39</v>
      </c>
      <c r="C698" s="28">
        <v>44880</v>
      </c>
    </row>
    <row r="699" spans="1:3" x14ac:dyDescent="0.45">
      <c r="A699" s="33" t="s">
        <v>41</v>
      </c>
      <c r="B699" s="32">
        <v>208913</v>
      </c>
      <c r="C699" s="28">
        <v>44925</v>
      </c>
    </row>
    <row r="700" spans="1:3" x14ac:dyDescent="0.45">
      <c r="A700" s="33" t="s">
        <v>60</v>
      </c>
      <c r="B700" s="32">
        <v>45320.58</v>
      </c>
      <c r="C700" s="28">
        <v>44925</v>
      </c>
    </row>
    <row r="701" spans="1:3" x14ac:dyDescent="0.45">
      <c r="A701" s="33" t="s">
        <v>66</v>
      </c>
      <c r="B701" s="32">
        <v>70768.62</v>
      </c>
      <c r="C701" s="28">
        <v>44985</v>
      </c>
    </row>
    <row r="702" spans="1:3" x14ac:dyDescent="0.45">
      <c r="A702" s="33" t="s">
        <v>67</v>
      </c>
      <c r="B702" s="32">
        <v>15352.2</v>
      </c>
      <c r="C702" s="28">
        <v>44985</v>
      </c>
    </row>
    <row r="703" spans="1:3" x14ac:dyDescent="0.45">
      <c r="A703" s="33" t="s">
        <v>68</v>
      </c>
      <c r="B703" s="32">
        <v>165104.63</v>
      </c>
      <c r="C703" s="28">
        <v>44985</v>
      </c>
    </row>
    <row r="704" spans="1:3" x14ac:dyDescent="0.45">
      <c r="A704" s="33" t="s">
        <v>69</v>
      </c>
      <c r="B704" s="32">
        <v>35817</v>
      </c>
      <c r="C704" s="28">
        <v>44985</v>
      </c>
    </row>
    <row r="705" spans="1:3" x14ac:dyDescent="0.45">
      <c r="A705" s="27" t="s">
        <v>238</v>
      </c>
      <c r="B705" s="32"/>
    </row>
    <row r="706" spans="1:3" x14ac:dyDescent="0.45">
      <c r="A706" s="33" t="s">
        <v>40</v>
      </c>
      <c r="B706" s="32">
        <v>17424.86</v>
      </c>
      <c r="C706" s="28">
        <v>44880</v>
      </c>
    </row>
    <row r="707" spans="1:3" x14ac:dyDescent="0.45">
      <c r="A707" s="33" t="s">
        <v>41</v>
      </c>
      <c r="B707" s="32">
        <v>18312.68</v>
      </c>
      <c r="C707" s="28">
        <v>44925</v>
      </c>
    </row>
    <row r="708" spans="1:3" x14ac:dyDescent="0.45">
      <c r="A708" s="33" t="s">
        <v>66</v>
      </c>
      <c r="B708" s="32">
        <v>6203.36</v>
      </c>
      <c r="C708" s="28">
        <v>44985</v>
      </c>
    </row>
    <row r="709" spans="1:3" x14ac:dyDescent="0.45">
      <c r="A709" s="33" t="s">
        <v>68</v>
      </c>
      <c r="B709" s="32">
        <v>14472.57</v>
      </c>
      <c r="C709" s="28">
        <v>44985</v>
      </c>
    </row>
    <row r="710" spans="1:3" x14ac:dyDescent="0.45">
      <c r="A710" s="27" t="s">
        <v>239</v>
      </c>
      <c r="B710" s="32"/>
    </row>
    <row r="711" spans="1:3" x14ac:dyDescent="0.45">
      <c r="A711" s="33" t="s">
        <v>40</v>
      </c>
      <c r="B711" s="32">
        <v>29641.5</v>
      </c>
      <c r="C711" s="28">
        <v>44880</v>
      </c>
    </row>
    <row r="712" spans="1:3" x14ac:dyDescent="0.45">
      <c r="A712" s="33" t="s">
        <v>41</v>
      </c>
      <c r="B712" s="32">
        <v>31151.77</v>
      </c>
      <c r="C712" s="28">
        <v>44925</v>
      </c>
    </row>
    <row r="713" spans="1:3" x14ac:dyDescent="0.45">
      <c r="A713" s="33" t="s">
        <v>66</v>
      </c>
      <c r="B713" s="32">
        <v>10552.57</v>
      </c>
      <c r="C713" s="28">
        <v>44985</v>
      </c>
    </row>
    <row r="714" spans="1:3" x14ac:dyDescent="0.45">
      <c r="A714" s="33" t="s">
        <v>68</v>
      </c>
      <c r="B714" s="32">
        <v>24619.35</v>
      </c>
      <c r="C714" s="28">
        <v>44985</v>
      </c>
    </row>
    <row r="715" spans="1:3" x14ac:dyDescent="0.45">
      <c r="A715" s="27" t="s">
        <v>240</v>
      </c>
      <c r="B715" s="32"/>
    </row>
    <row r="716" spans="1:3" x14ac:dyDescent="0.45">
      <c r="A716" s="33" t="s">
        <v>40</v>
      </c>
      <c r="B716" s="32">
        <v>350584.71</v>
      </c>
      <c r="C716" s="28">
        <v>44880</v>
      </c>
    </row>
    <row r="717" spans="1:3" x14ac:dyDescent="0.45">
      <c r="A717" s="33" t="s">
        <v>59</v>
      </c>
      <c r="B717" s="32">
        <v>81371.63</v>
      </c>
      <c r="C717" s="28">
        <v>44880</v>
      </c>
    </row>
    <row r="718" spans="1:3" x14ac:dyDescent="0.45">
      <c r="A718" s="33" t="s">
        <v>41</v>
      </c>
      <c r="B718" s="32">
        <v>368447.43</v>
      </c>
      <c r="C718" s="28">
        <v>44925</v>
      </c>
    </row>
    <row r="719" spans="1:3" x14ac:dyDescent="0.45">
      <c r="A719" s="33" t="s">
        <v>60</v>
      </c>
      <c r="B719" s="32">
        <v>85517.61</v>
      </c>
      <c r="C719" s="28">
        <v>44925</v>
      </c>
    </row>
    <row r="720" spans="1:3" x14ac:dyDescent="0.45">
      <c r="A720" s="33" t="s">
        <v>66</v>
      </c>
      <c r="B720" s="32">
        <v>124810.4</v>
      </c>
      <c r="C720" s="28">
        <v>44985</v>
      </c>
    </row>
    <row r="721" spans="1:3" x14ac:dyDescent="0.45">
      <c r="A721" s="33" t="s">
        <v>67</v>
      </c>
      <c r="B721" s="32">
        <v>28968.82</v>
      </c>
      <c r="C721" s="28">
        <v>44985</v>
      </c>
    </row>
    <row r="722" spans="1:3" x14ac:dyDescent="0.45">
      <c r="A722" s="33" t="s">
        <v>68</v>
      </c>
      <c r="B722" s="32">
        <v>291185.2</v>
      </c>
      <c r="C722" s="28">
        <v>44985</v>
      </c>
    </row>
    <row r="723" spans="1:3" x14ac:dyDescent="0.45">
      <c r="A723" s="33" t="s">
        <v>69</v>
      </c>
      <c r="B723" s="32">
        <v>67584.850000000006</v>
      </c>
      <c r="C723" s="28">
        <v>44985</v>
      </c>
    </row>
    <row r="724" spans="1:3" x14ac:dyDescent="0.45">
      <c r="A724" s="27" t="s">
        <v>241</v>
      </c>
      <c r="B724" s="32"/>
    </row>
    <row r="725" spans="1:3" x14ac:dyDescent="0.45">
      <c r="A725" s="33" t="s">
        <v>40</v>
      </c>
      <c r="B725" s="32">
        <v>9631.86</v>
      </c>
      <c r="C725" s="28">
        <v>44880</v>
      </c>
    </row>
    <row r="726" spans="1:3" x14ac:dyDescent="0.45">
      <c r="A726" s="33" t="s">
        <v>41</v>
      </c>
      <c r="B726" s="32">
        <v>10122.620000000001</v>
      </c>
      <c r="C726" s="28">
        <v>44925</v>
      </c>
    </row>
    <row r="727" spans="1:3" x14ac:dyDescent="0.45">
      <c r="A727" s="33" t="s">
        <v>66</v>
      </c>
      <c r="B727" s="32">
        <v>3429.01</v>
      </c>
      <c r="C727" s="28">
        <v>44985</v>
      </c>
    </row>
    <row r="728" spans="1:3" x14ac:dyDescent="0.45">
      <c r="A728" s="33" t="s">
        <v>68</v>
      </c>
      <c r="B728" s="32">
        <v>7999.94</v>
      </c>
      <c r="C728" s="28">
        <v>44985</v>
      </c>
    </row>
    <row r="729" spans="1:3" x14ac:dyDescent="0.45">
      <c r="A729" s="27" t="s">
        <v>242</v>
      </c>
      <c r="B729" s="32"/>
    </row>
    <row r="730" spans="1:3" x14ac:dyDescent="0.45">
      <c r="A730" s="33" t="s">
        <v>40</v>
      </c>
      <c r="B730" s="32">
        <v>46399.519999999997</v>
      </c>
      <c r="C730" s="28">
        <v>44880</v>
      </c>
    </row>
    <row r="731" spans="1:3" x14ac:dyDescent="0.45">
      <c r="A731" s="33" t="s">
        <v>59</v>
      </c>
      <c r="B731" s="32">
        <v>10406.27</v>
      </c>
      <c r="C731" s="28">
        <v>44880</v>
      </c>
    </row>
    <row r="732" spans="1:3" x14ac:dyDescent="0.45">
      <c r="A732" s="33" t="s">
        <v>41</v>
      </c>
      <c r="B732" s="32">
        <v>48763.63</v>
      </c>
      <c r="C732" s="28">
        <v>44925</v>
      </c>
    </row>
    <row r="733" spans="1:3" x14ac:dyDescent="0.45">
      <c r="A733" s="33" t="s">
        <v>60</v>
      </c>
      <c r="B733" s="32">
        <v>10936.48</v>
      </c>
      <c r="C733" s="28">
        <v>44925</v>
      </c>
    </row>
    <row r="734" spans="1:3" x14ac:dyDescent="0.45">
      <c r="A734" s="33" t="s">
        <v>66</v>
      </c>
      <c r="B734" s="32">
        <v>16518.53</v>
      </c>
      <c r="C734" s="28">
        <v>44985</v>
      </c>
    </row>
    <row r="735" spans="1:3" x14ac:dyDescent="0.45">
      <c r="A735" s="33" t="s">
        <v>67</v>
      </c>
      <c r="B735" s="32">
        <v>3704.7</v>
      </c>
      <c r="C735" s="28">
        <v>44985</v>
      </c>
    </row>
    <row r="736" spans="1:3" x14ac:dyDescent="0.45">
      <c r="A736" s="33" t="s">
        <v>68</v>
      </c>
      <c r="B736" s="32">
        <v>38538.06</v>
      </c>
      <c r="C736" s="28">
        <v>44985</v>
      </c>
    </row>
    <row r="737" spans="1:3" x14ac:dyDescent="0.45">
      <c r="A737" s="33" t="s">
        <v>69</v>
      </c>
      <c r="B737" s="32">
        <v>8643.14</v>
      </c>
      <c r="C737" s="28">
        <v>44985</v>
      </c>
    </row>
    <row r="738" spans="1:3" x14ac:dyDescent="0.45">
      <c r="A738" s="27" t="s">
        <v>243</v>
      </c>
      <c r="B738" s="32"/>
    </row>
    <row r="739" spans="1:3" x14ac:dyDescent="0.45">
      <c r="A739" s="33" t="s">
        <v>40</v>
      </c>
      <c r="B739" s="32">
        <v>6590.22</v>
      </c>
      <c r="C739" s="28">
        <v>44880</v>
      </c>
    </row>
    <row r="740" spans="1:3" x14ac:dyDescent="0.45">
      <c r="A740" s="33" t="s">
        <v>41</v>
      </c>
      <c r="B740" s="32">
        <v>6926</v>
      </c>
      <c r="C740" s="28">
        <v>44925</v>
      </c>
    </row>
    <row r="741" spans="1:3" x14ac:dyDescent="0.45">
      <c r="A741" s="27" t="s">
        <v>244</v>
      </c>
      <c r="B741" s="32"/>
    </row>
    <row r="742" spans="1:3" x14ac:dyDescent="0.45">
      <c r="A742" s="33" t="s">
        <v>40</v>
      </c>
      <c r="B742" s="32">
        <v>1714.11</v>
      </c>
      <c r="C742" s="28">
        <v>44880</v>
      </c>
    </row>
    <row r="743" spans="1:3" x14ac:dyDescent="0.45">
      <c r="A743" s="33" t="s">
        <v>41</v>
      </c>
      <c r="B743" s="32">
        <v>1801.44</v>
      </c>
      <c r="C743" s="28">
        <v>44925</v>
      </c>
    </row>
    <row r="744" spans="1:3" x14ac:dyDescent="0.45">
      <c r="A744" s="33" t="s">
        <v>66</v>
      </c>
      <c r="B744" s="32">
        <v>610.23</v>
      </c>
      <c r="C744" s="28">
        <v>44985</v>
      </c>
    </row>
    <row r="745" spans="1:3" x14ac:dyDescent="0.45">
      <c r="A745" s="33" t="s">
        <v>68</v>
      </c>
      <c r="B745" s="32">
        <v>1423.69</v>
      </c>
      <c r="C745" s="28">
        <v>44985</v>
      </c>
    </row>
    <row r="746" spans="1:3" x14ac:dyDescent="0.45">
      <c r="A746" s="27" t="s">
        <v>245</v>
      </c>
      <c r="B746" s="32"/>
    </row>
    <row r="747" spans="1:3" x14ac:dyDescent="0.45">
      <c r="A747" s="33" t="s">
        <v>40</v>
      </c>
      <c r="B747" s="32">
        <v>241410.7</v>
      </c>
      <c r="C747" s="28">
        <v>44880</v>
      </c>
    </row>
    <row r="748" spans="1:3" x14ac:dyDescent="0.45">
      <c r="A748" s="33" t="s">
        <v>59</v>
      </c>
      <c r="B748" s="32">
        <v>63283.29</v>
      </c>
      <c r="C748" s="28">
        <v>44880</v>
      </c>
    </row>
    <row r="749" spans="1:3" x14ac:dyDescent="0.45">
      <c r="A749" s="33" t="s">
        <v>41</v>
      </c>
      <c r="B749" s="32">
        <v>253710.88</v>
      </c>
      <c r="C749" s="28">
        <v>44925</v>
      </c>
    </row>
    <row r="750" spans="1:3" x14ac:dyDescent="0.45">
      <c r="A750" s="33" t="s">
        <v>60</v>
      </c>
      <c r="B750" s="32">
        <v>66507.649999999994</v>
      </c>
      <c r="C750" s="28">
        <v>44925</v>
      </c>
    </row>
    <row r="751" spans="1:3" x14ac:dyDescent="0.45">
      <c r="A751" s="33" t="s">
        <v>66</v>
      </c>
      <c r="B751" s="32">
        <v>85943.76</v>
      </c>
      <c r="C751" s="28">
        <v>44985</v>
      </c>
    </row>
    <row r="752" spans="1:3" x14ac:dyDescent="0.45">
      <c r="A752" s="33" t="s">
        <v>67</v>
      </c>
      <c r="B752" s="32">
        <v>19275.07</v>
      </c>
      <c r="C752" s="28">
        <v>44985</v>
      </c>
    </row>
    <row r="753" spans="1:3" x14ac:dyDescent="0.45">
      <c r="A753" s="33" t="s">
        <v>68</v>
      </c>
      <c r="B753" s="32">
        <v>200508.53</v>
      </c>
      <c r="C753" s="28">
        <v>44985</v>
      </c>
    </row>
    <row r="754" spans="1:3" x14ac:dyDescent="0.45">
      <c r="A754" s="33" t="s">
        <v>69</v>
      </c>
      <c r="B754" s="32">
        <v>44969.120000000003</v>
      </c>
      <c r="C754" s="28">
        <v>44985</v>
      </c>
    </row>
    <row r="755" spans="1:3" x14ac:dyDescent="0.45">
      <c r="A755" s="27" t="s">
        <v>246</v>
      </c>
      <c r="B755" s="32"/>
    </row>
    <row r="756" spans="1:3" x14ac:dyDescent="0.45">
      <c r="A756" s="33" t="s">
        <v>40</v>
      </c>
      <c r="B756" s="32">
        <v>17439.8</v>
      </c>
      <c r="C756" s="28">
        <v>44880</v>
      </c>
    </row>
    <row r="757" spans="1:3" x14ac:dyDescent="0.45">
      <c r="A757" s="33" t="s">
        <v>41</v>
      </c>
      <c r="B757" s="32">
        <v>18328.38</v>
      </c>
      <c r="C757" s="28">
        <v>44925</v>
      </c>
    </row>
    <row r="758" spans="1:3" x14ac:dyDescent="0.45">
      <c r="A758" s="33" t="s">
        <v>66</v>
      </c>
      <c r="B758" s="32">
        <v>6208.68</v>
      </c>
      <c r="C758" s="28">
        <v>44985</v>
      </c>
    </row>
    <row r="759" spans="1:3" x14ac:dyDescent="0.45">
      <c r="A759" s="33" t="s">
        <v>68</v>
      </c>
      <c r="B759" s="32">
        <v>14484.97</v>
      </c>
      <c r="C759" s="28">
        <v>44985</v>
      </c>
    </row>
    <row r="760" spans="1:3" x14ac:dyDescent="0.45">
      <c r="A760" s="27" t="s">
        <v>247</v>
      </c>
      <c r="B760" s="32"/>
    </row>
    <row r="761" spans="1:3" x14ac:dyDescent="0.45">
      <c r="A761" s="33" t="s">
        <v>40</v>
      </c>
      <c r="B761" s="32">
        <v>33472.11</v>
      </c>
      <c r="C761" s="28">
        <v>44880</v>
      </c>
    </row>
    <row r="762" spans="1:3" x14ac:dyDescent="0.45">
      <c r="A762" s="33" t="s">
        <v>41</v>
      </c>
      <c r="B762" s="32">
        <v>35177.550000000003</v>
      </c>
      <c r="C762" s="28">
        <v>44925</v>
      </c>
    </row>
    <row r="763" spans="1:3" x14ac:dyDescent="0.45">
      <c r="A763" s="33" t="s">
        <v>66</v>
      </c>
      <c r="B763" s="32">
        <v>11916.29</v>
      </c>
      <c r="C763" s="28">
        <v>44985</v>
      </c>
    </row>
    <row r="764" spans="1:3" x14ac:dyDescent="0.45">
      <c r="A764" s="33" t="s">
        <v>68</v>
      </c>
      <c r="B764" s="32">
        <v>27800.93</v>
      </c>
      <c r="C764" s="28">
        <v>44985</v>
      </c>
    </row>
    <row r="765" spans="1:3" x14ac:dyDescent="0.45">
      <c r="A765" s="27" t="s">
        <v>248</v>
      </c>
      <c r="B765" s="32"/>
    </row>
    <row r="766" spans="1:3" x14ac:dyDescent="0.45">
      <c r="A766" s="33" t="s">
        <v>40</v>
      </c>
      <c r="B766" s="32">
        <v>330350.15000000002</v>
      </c>
      <c r="C766" s="28">
        <v>44880</v>
      </c>
    </row>
    <row r="767" spans="1:3" x14ac:dyDescent="0.45">
      <c r="A767" s="33" t="s">
        <v>59</v>
      </c>
      <c r="B767" s="32">
        <v>67990.100000000006</v>
      </c>
      <c r="C767" s="28">
        <v>44880</v>
      </c>
    </row>
    <row r="768" spans="1:3" x14ac:dyDescent="0.45">
      <c r="A768" s="33" t="s">
        <v>41</v>
      </c>
      <c r="B768" s="32">
        <v>347181.89</v>
      </c>
      <c r="C768" s="28">
        <v>44925</v>
      </c>
    </row>
    <row r="769" spans="1:3" x14ac:dyDescent="0.45">
      <c r="A769" s="33" t="s">
        <v>60</v>
      </c>
      <c r="B769" s="32">
        <v>71454.28</v>
      </c>
      <c r="C769" s="28">
        <v>44925</v>
      </c>
    </row>
    <row r="770" spans="1:3" x14ac:dyDescent="0.45">
      <c r="A770" s="33" t="s">
        <v>66</v>
      </c>
      <c r="B770" s="32">
        <v>117606.78</v>
      </c>
      <c r="C770" s="28">
        <v>44985</v>
      </c>
    </row>
    <row r="771" spans="1:3" x14ac:dyDescent="0.45">
      <c r="A771" s="33" t="s">
        <v>67</v>
      </c>
      <c r="B771" s="32">
        <v>24204.91</v>
      </c>
      <c r="C771" s="28">
        <v>44985</v>
      </c>
    </row>
    <row r="772" spans="1:3" x14ac:dyDescent="0.45">
      <c r="A772" s="33" t="s">
        <v>68</v>
      </c>
      <c r="B772" s="32">
        <v>274378.98</v>
      </c>
      <c r="C772" s="28">
        <v>44985</v>
      </c>
    </row>
    <row r="773" spans="1:3" x14ac:dyDescent="0.45">
      <c r="A773" s="33" t="s">
        <v>69</v>
      </c>
      <c r="B773" s="32">
        <v>56470.55</v>
      </c>
      <c r="C773" s="28">
        <v>44985</v>
      </c>
    </row>
    <row r="774" spans="1:3" x14ac:dyDescent="0.45">
      <c r="A774" s="27" t="s">
        <v>249</v>
      </c>
      <c r="B774" s="32"/>
    </row>
    <row r="775" spans="1:3" x14ac:dyDescent="0.45">
      <c r="A775" s="33" t="s">
        <v>40</v>
      </c>
      <c r="B775" s="32">
        <v>7074.32</v>
      </c>
      <c r="C775" s="28">
        <v>44880</v>
      </c>
    </row>
    <row r="776" spans="1:3" x14ac:dyDescent="0.45">
      <c r="A776" s="33" t="s">
        <v>41</v>
      </c>
      <c r="B776" s="32">
        <v>7434.76</v>
      </c>
      <c r="C776" s="28">
        <v>44925</v>
      </c>
    </row>
    <row r="777" spans="1:3" x14ac:dyDescent="0.45">
      <c r="A777" s="33" t="s">
        <v>66</v>
      </c>
      <c r="B777" s="32">
        <v>2518.5</v>
      </c>
      <c r="C777" s="28">
        <v>44985</v>
      </c>
    </row>
    <row r="778" spans="1:3" x14ac:dyDescent="0.45">
      <c r="A778" s="33" t="s">
        <v>68</v>
      </c>
      <c r="B778" s="32">
        <v>5875.72</v>
      </c>
      <c r="C778" s="28">
        <v>44985</v>
      </c>
    </row>
    <row r="779" spans="1:3" x14ac:dyDescent="0.45">
      <c r="A779" s="27" t="s">
        <v>250</v>
      </c>
      <c r="B779" s="32"/>
    </row>
    <row r="780" spans="1:3" x14ac:dyDescent="0.45">
      <c r="A780" s="33" t="s">
        <v>40</v>
      </c>
      <c r="B780" s="32">
        <v>7858.01</v>
      </c>
      <c r="C780" s="28">
        <v>44880</v>
      </c>
    </row>
    <row r="781" spans="1:3" x14ac:dyDescent="0.45">
      <c r="A781" s="33" t="s">
        <v>41</v>
      </c>
      <c r="B781" s="32">
        <v>8258.39</v>
      </c>
      <c r="C781" s="28">
        <v>44925</v>
      </c>
    </row>
    <row r="782" spans="1:3" x14ac:dyDescent="0.45">
      <c r="A782" s="33" t="s">
        <v>66</v>
      </c>
      <c r="B782" s="32">
        <v>2797.5</v>
      </c>
      <c r="C782" s="28">
        <v>44985</v>
      </c>
    </row>
    <row r="783" spans="1:3" x14ac:dyDescent="0.45">
      <c r="A783" s="33" t="s">
        <v>68</v>
      </c>
      <c r="B783" s="32">
        <v>6526.63</v>
      </c>
      <c r="C783" s="28">
        <v>44985</v>
      </c>
    </row>
    <row r="784" spans="1:3" x14ac:dyDescent="0.45">
      <c r="A784" s="27" t="s">
        <v>251</v>
      </c>
      <c r="B784" s="32"/>
    </row>
    <row r="785" spans="1:3" x14ac:dyDescent="0.45">
      <c r="A785" s="33" t="s">
        <v>40</v>
      </c>
      <c r="B785" s="32">
        <v>119564.95</v>
      </c>
      <c r="C785" s="28">
        <v>44880</v>
      </c>
    </row>
    <row r="786" spans="1:3" x14ac:dyDescent="0.45">
      <c r="A786" s="33" t="s">
        <v>41</v>
      </c>
      <c r="B786" s="32">
        <v>125656.94</v>
      </c>
      <c r="C786" s="28">
        <v>44925</v>
      </c>
    </row>
    <row r="787" spans="1:3" x14ac:dyDescent="0.45">
      <c r="A787" s="33" t="s">
        <v>66</v>
      </c>
      <c r="B787" s="32">
        <v>42565.89</v>
      </c>
      <c r="C787" s="28">
        <v>44987</v>
      </c>
    </row>
    <row r="788" spans="1:3" x14ac:dyDescent="0.45">
      <c r="A788" s="33" t="s">
        <v>68</v>
      </c>
      <c r="B788" s="32">
        <v>99307.09</v>
      </c>
      <c r="C788" s="28">
        <v>44987</v>
      </c>
    </row>
    <row r="789" spans="1:3" x14ac:dyDescent="0.45">
      <c r="A789" s="27" t="s">
        <v>252</v>
      </c>
      <c r="B789" s="32"/>
    </row>
    <row r="790" spans="1:3" x14ac:dyDescent="0.45">
      <c r="A790" s="33" t="s">
        <v>40</v>
      </c>
      <c r="B790" s="32">
        <v>35919.83</v>
      </c>
      <c r="C790" s="28">
        <v>44880</v>
      </c>
    </row>
    <row r="791" spans="1:3" x14ac:dyDescent="0.45">
      <c r="A791" s="33" t="s">
        <v>59</v>
      </c>
      <c r="B791" s="32">
        <v>8055.93</v>
      </c>
      <c r="C791" s="28">
        <v>44880</v>
      </c>
    </row>
    <row r="792" spans="1:3" x14ac:dyDescent="0.45">
      <c r="A792" s="33" t="s">
        <v>41</v>
      </c>
      <c r="B792" s="32">
        <v>37749.99</v>
      </c>
      <c r="C792" s="28">
        <v>44925</v>
      </c>
    </row>
    <row r="793" spans="1:3" x14ac:dyDescent="0.45">
      <c r="A793" s="33" t="s">
        <v>60</v>
      </c>
      <c r="B793" s="32">
        <v>8466.39</v>
      </c>
      <c r="C793" s="28">
        <v>44925</v>
      </c>
    </row>
    <row r="794" spans="1:3" x14ac:dyDescent="0.45">
      <c r="A794" s="33" t="s">
        <v>66</v>
      </c>
      <c r="B794" s="32">
        <v>12787.69</v>
      </c>
      <c r="C794" s="28">
        <v>44985</v>
      </c>
    </row>
    <row r="795" spans="1:3" x14ac:dyDescent="0.45">
      <c r="A795" s="33" t="s">
        <v>67</v>
      </c>
      <c r="B795" s="32">
        <v>3352.16</v>
      </c>
      <c r="C795" s="28">
        <v>44985</v>
      </c>
    </row>
    <row r="796" spans="1:3" x14ac:dyDescent="0.45">
      <c r="A796" s="33" t="s">
        <v>68</v>
      </c>
      <c r="B796" s="32">
        <v>29833.94</v>
      </c>
      <c r="C796" s="28">
        <v>44985</v>
      </c>
    </row>
    <row r="797" spans="1:3" x14ac:dyDescent="0.45">
      <c r="A797" s="33" t="s">
        <v>69</v>
      </c>
      <c r="B797" s="32">
        <v>7820.65</v>
      </c>
      <c r="C797" s="28">
        <v>44985</v>
      </c>
    </row>
    <row r="798" spans="1:3" x14ac:dyDescent="0.45">
      <c r="A798" s="27" t="s">
        <v>253</v>
      </c>
      <c r="B798" s="32"/>
    </row>
    <row r="799" spans="1:3" x14ac:dyDescent="0.45">
      <c r="A799" s="33" t="s">
        <v>40</v>
      </c>
      <c r="B799" s="32">
        <v>12848.34</v>
      </c>
      <c r="C799" s="28">
        <v>44880</v>
      </c>
    </row>
    <row r="800" spans="1:3" x14ac:dyDescent="0.45">
      <c r="A800" s="33" t="s">
        <v>59</v>
      </c>
      <c r="B800" s="32">
        <v>2881.57</v>
      </c>
      <c r="C800" s="28">
        <v>44880</v>
      </c>
    </row>
    <row r="801" spans="1:3" x14ac:dyDescent="0.45">
      <c r="A801" s="33" t="s">
        <v>41</v>
      </c>
      <c r="B801" s="32">
        <v>13502.98</v>
      </c>
      <c r="C801" s="28">
        <v>44925</v>
      </c>
    </row>
    <row r="802" spans="1:3" x14ac:dyDescent="0.45">
      <c r="A802" s="33" t="s">
        <v>60</v>
      </c>
      <c r="B802" s="32">
        <v>3028.38</v>
      </c>
      <c r="C802" s="28">
        <v>44925</v>
      </c>
    </row>
    <row r="803" spans="1:3" x14ac:dyDescent="0.45">
      <c r="A803" s="33" t="s">
        <v>66</v>
      </c>
      <c r="B803" s="32">
        <v>4574.09</v>
      </c>
      <c r="C803" s="28">
        <v>44985</v>
      </c>
    </row>
    <row r="804" spans="1:3" x14ac:dyDescent="0.45">
      <c r="A804" s="33" t="s">
        <v>67</v>
      </c>
      <c r="B804" s="32">
        <v>1025.8599999999999</v>
      </c>
      <c r="C804" s="28">
        <v>44985</v>
      </c>
    </row>
    <row r="805" spans="1:3" x14ac:dyDescent="0.45">
      <c r="A805" s="33" t="s">
        <v>68</v>
      </c>
      <c r="B805" s="32">
        <v>10671.45</v>
      </c>
      <c r="C805" s="28">
        <v>44985</v>
      </c>
    </row>
    <row r="806" spans="1:3" x14ac:dyDescent="0.45">
      <c r="A806" s="33" t="s">
        <v>69</v>
      </c>
      <c r="B806" s="32">
        <v>2393.34</v>
      </c>
      <c r="C806" s="28">
        <v>44985</v>
      </c>
    </row>
    <row r="807" spans="1:3" x14ac:dyDescent="0.45">
      <c r="A807" s="27" t="s">
        <v>254</v>
      </c>
      <c r="B807" s="32"/>
    </row>
    <row r="808" spans="1:3" x14ac:dyDescent="0.45">
      <c r="A808" s="33" t="s">
        <v>40</v>
      </c>
      <c r="B808" s="32">
        <v>17008.41</v>
      </c>
      <c r="C808" s="28">
        <v>44880</v>
      </c>
    </row>
    <row r="809" spans="1:3" x14ac:dyDescent="0.45">
      <c r="A809" s="33" t="s">
        <v>41</v>
      </c>
      <c r="B809" s="32">
        <v>17875.009999999998</v>
      </c>
      <c r="C809" s="28">
        <v>44925</v>
      </c>
    </row>
    <row r="810" spans="1:3" x14ac:dyDescent="0.45">
      <c r="A810" s="33" t="s">
        <v>66</v>
      </c>
      <c r="B810" s="32">
        <v>6055.1</v>
      </c>
      <c r="C810" s="28">
        <v>44985</v>
      </c>
    </row>
    <row r="811" spans="1:3" x14ac:dyDescent="0.45">
      <c r="A811" s="33" t="s">
        <v>68</v>
      </c>
      <c r="B811" s="32">
        <v>14126.68</v>
      </c>
      <c r="C811" s="28">
        <v>44985</v>
      </c>
    </row>
    <row r="812" spans="1:3" x14ac:dyDescent="0.45">
      <c r="A812" s="27" t="s">
        <v>255</v>
      </c>
      <c r="B812" s="32"/>
    </row>
    <row r="813" spans="1:3" x14ac:dyDescent="0.45">
      <c r="A813" s="33" t="s">
        <v>40</v>
      </c>
      <c r="B813" s="32">
        <v>16755.38</v>
      </c>
      <c r="C813" s="28">
        <v>44880</v>
      </c>
    </row>
    <row r="814" spans="1:3" x14ac:dyDescent="0.45">
      <c r="A814" s="33" t="s">
        <v>41</v>
      </c>
      <c r="B814" s="32">
        <v>17609.09</v>
      </c>
      <c r="C814" s="28">
        <v>44925</v>
      </c>
    </row>
    <row r="815" spans="1:3" x14ac:dyDescent="0.45">
      <c r="A815" s="33" t="s">
        <v>66</v>
      </c>
      <c r="B815" s="32">
        <v>5965.02</v>
      </c>
      <c r="C815" s="28">
        <v>44985</v>
      </c>
    </row>
    <row r="816" spans="1:3" x14ac:dyDescent="0.45">
      <c r="A816" s="33" t="s">
        <v>68</v>
      </c>
      <c r="B816" s="32">
        <v>13916.52</v>
      </c>
      <c r="C816" s="28">
        <v>44985</v>
      </c>
    </row>
    <row r="817" spans="1:3" x14ac:dyDescent="0.45">
      <c r="A817" s="27" t="s">
        <v>256</v>
      </c>
      <c r="B817" s="32"/>
    </row>
    <row r="818" spans="1:3" x14ac:dyDescent="0.45">
      <c r="A818" s="33" t="s">
        <v>40</v>
      </c>
      <c r="B818" s="32">
        <v>22495.14</v>
      </c>
      <c r="C818" s="28">
        <v>44880</v>
      </c>
    </row>
    <row r="819" spans="1:3" x14ac:dyDescent="0.45">
      <c r="A819" s="33" t="s">
        <v>41</v>
      </c>
      <c r="B819" s="32">
        <v>23641.3</v>
      </c>
      <c r="C819" s="28">
        <v>44925</v>
      </c>
    </row>
    <row r="820" spans="1:3" x14ac:dyDescent="0.45">
      <c r="A820" s="33" t="s">
        <v>66</v>
      </c>
      <c r="B820" s="32">
        <v>8008.41</v>
      </c>
      <c r="C820" s="28">
        <v>44985</v>
      </c>
    </row>
    <row r="821" spans="1:3" x14ac:dyDescent="0.45">
      <c r="A821" s="33" t="s">
        <v>68</v>
      </c>
      <c r="B821" s="32">
        <v>18683.79</v>
      </c>
      <c r="C821" s="28">
        <v>44985</v>
      </c>
    </row>
    <row r="822" spans="1:3" x14ac:dyDescent="0.45">
      <c r="A822" s="27" t="s">
        <v>257</v>
      </c>
      <c r="B822" s="32"/>
    </row>
    <row r="823" spans="1:3" x14ac:dyDescent="0.45">
      <c r="A823" s="33" t="s">
        <v>40</v>
      </c>
      <c r="B823" s="32">
        <v>503163.15</v>
      </c>
      <c r="C823" s="28">
        <v>44880</v>
      </c>
    </row>
    <row r="824" spans="1:3" x14ac:dyDescent="0.45">
      <c r="A824" s="33" t="s">
        <v>59</v>
      </c>
      <c r="B824" s="32">
        <v>112089.25</v>
      </c>
      <c r="C824" s="28">
        <v>44880</v>
      </c>
    </row>
    <row r="825" spans="1:3" x14ac:dyDescent="0.45">
      <c r="A825" s="33" t="s">
        <v>41</v>
      </c>
      <c r="B825" s="32">
        <v>528799.93000000005</v>
      </c>
      <c r="C825" s="28">
        <v>44925</v>
      </c>
    </row>
    <row r="826" spans="1:3" x14ac:dyDescent="0.45">
      <c r="A826" s="33" t="s">
        <v>60</v>
      </c>
      <c r="B826" s="32">
        <v>117800.34</v>
      </c>
      <c r="C826" s="28">
        <v>44925</v>
      </c>
    </row>
    <row r="827" spans="1:3" x14ac:dyDescent="0.45">
      <c r="A827" s="33" t="s">
        <v>66</v>
      </c>
      <c r="B827" s="32">
        <v>179129.31</v>
      </c>
      <c r="C827" s="28">
        <v>44985</v>
      </c>
    </row>
    <row r="828" spans="1:3" x14ac:dyDescent="0.45">
      <c r="A828" s="33" t="s">
        <v>67</v>
      </c>
      <c r="B828" s="32">
        <v>39904.49</v>
      </c>
      <c r="C828" s="28">
        <v>44985</v>
      </c>
    </row>
    <row r="829" spans="1:3" x14ac:dyDescent="0.45">
      <c r="A829" s="33" t="s">
        <v>68</v>
      </c>
      <c r="B829" s="32">
        <v>417912.31</v>
      </c>
      <c r="C829" s="28">
        <v>44985</v>
      </c>
    </row>
    <row r="830" spans="1:3" x14ac:dyDescent="0.45">
      <c r="A830" s="33" t="s">
        <v>69</v>
      </c>
      <c r="B830" s="32">
        <v>93098</v>
      </c>
      <c r="C830" s="28">
        <v>44985</v>
      </c>
    </row>
    <row r="831" spans="1:3" x14ac:dyDescent="0.45">
      <c r="A831" s="27" t="s">
        <v>258</v>
      </c>
      <c r="B831" s="32"/>
    </row>
    <row r="832" spans="1:3" x14ac:dyDescent="0.45">
      <c r="A832" s="33" t="s">
        <v>40</v>
      </c>
      <c r="B832" s="32">
        <v>17156.89</v>
      </c>
      <c r="C832" s="28">
        <v>44880</v>
      </c>
    </row>
    <row r="833" spans="1:3" x14ac:dyDescent="0.45">
      <c r="A833" s="33" t="s">
        <v>41</v>
      </c>
      <c r="B833" s="32">
        <v>18031.060000000001</v>
      </c>
      <c r="C833" s="28">
        <v>44925</v>
      </c>
    </row>
    <row r="834" spans="1:3" x14ac:dyDescent="0.45">
      <c r="A834" s="33" t="s">
        <v>66</v>
      </c>
      <c r="B834" s="32">
        <v>6107.96</v>
      </c>
      <c r="C834" s="28">
        <v>44985</v>
      </c>
    </row>
    <row r="835" spans="1:3" x14ac:dyDescent="0.45">
      <c r="A835" s="33" t="s">
        <v>68</v>
      </c>
      <c r="B835" s="32">
        <v>14250</v>
      </c>
      <c r="C835" s="28">
        <v>44985</v>
      </c>
    </row>
    <row r="836" spans="1:3" x14ac:dyDescent="0.45">
      <c r="A836" s="27" t="s">
        <v>259</v>
      </c>
      <c r="B836" s="32"/>
    </row>
    <row r="837" spans="1:3" x14ac:dyDescent="0.45">
      <c r="A837" s="33" t="s">
        <v>40</v>
      </c>
      <c r="B837" s="32">
        <v>2072.5700000000002</v>
      </c>
      <c r="C837" s="28">
        <v>44880</v>
      </c>
    </row>
    <row r="838" spans="1:3" x14ac:dyDescent="0.45">
      <c r="A838" s="33" t="s">
        <v>41</v>
      </c>
      <c r="B838" s="32">
        <v>2178.17</v>
      </c>
      <c r="C838" s="28">
        <v>44925</v>
      </c>
    </row>
    <row r="839" spans="1:3" x14ac:dyDescent="0.45">
      <c r="A839" s="33" t="s">
        <v>66</v>
      </c>
      <c r="B839" s="32">
        <v>737.85</v>
      </c>
      <c r="C839" s="28">
        <v>44985</v>
      </c>
    </row>
    <row r="840" spans="1:3" x14ac:dyDescent="0.45">
      <c r="A840" s="33" t="s">
        <v>68</v>
      </c>
      <c r="B840" s="32">
        <v>1721.41</v>
      </c>
      <c r="C840" s="28">
        <v>44985</v>
      </c>
    </row>
    <row r="841" spans="1:3" x14ac:dyDescent="0.45">
      <c r="A841" s="27" t="s">
        <v>260</v>
      </c>
      <c r="B841" s="32"/>
    </row>
    <row r="842" spans="1:3" x14ac:dyDescent="0.45">
      <c r="A842" s="33" t="s">
        <v>40</v>
      </c>
      <c r="B842" s="32">
        <v>75555.17</v>
      </c>
      <c r="C842" s="28">
        <v>44880</v>
      </c>
    </row>
    <row r="843" spans="1:3" x14ac:dyDescent="0.45">
      <c r="A843" s="33" t="s">
        <v>41</v>
      </c>
      <c r="B843" s="32">
        <v>79404.800000000003</v>
      </c>
      <c r="C843" s="28">
        <v>44925</v>
      </c>
    </row>
    <row r="844" spans="1:3" x14ac:dyDescent="0.45">
      <c r="A844" s="33" t="s">
        <v>66</v>
      </c>
      <c r="B844" s="32">
        <v>26898.13</v>
      </c>
      <c r="C844" s="28">
        <v>44985</v>
      </c>
    </row>
    <row r="845" spans="1:3" x14ac:dyDescent="0.45">
      <c r="A845" s="33" t="s">
        <v>68</v>
      </c>
      <c r="B845" s="32">
        <v>62753.87</v>
      </c>
      <c r="C845" s="28">
        <v>44985</v>
      </c>
    </row>
    <row r="846" spans="1:3" x14ac:dyDescent="0.45">
      <c r="A846" s="27" t="s">
        <v>261</v>
      </c>
      <c r="B846" s="32"/>
    </row>
    <row r="847" spans="1:3" x14ac:dyDescent="0.45">
      <c r="A847" s="33" t="s">
        <v>40</v>
      </c>
      <c r="B847" s="32">
        <v>26343.32</v>
      </c>
      <c r="C847" s="28">
        <v>44880</v>
      </c>
    </row>
    <row r="848" spans="1:3" x14ac:dyDescent="0.45">
      <c r="A848" s="33" t="s">
        <v>59</v>
      </c>
      <c r="B848" s="32">
        <v>1918.28</v>
      </c>
      <c r="C848" s="28">
        <v>44880</v>
      </c>
    </row>
    <row r="849" spans="1:3" x14ac:dyDescent="0.45">
      <c r="A849" s="33" t="s">
        <v>41</v>
      </c>
      <c r="B849" s="32">
        <v>27685.54</v>
      </c>
      <c r="C849" s="28">
        <v>44925</v>
      </c>
    </row>
    <row r="850" spans="1:3" x14ac:dyDescent="0.45">
      <c r="A850" s="33" t="s">
        <v>60</v>
      </c>
      <c r="B850" s="32">
        <v>2016.02</v>
      </c>
      <c r="C850" s="28">
        <v>44925</v>
      </c>
    </row>
    <row r="851" spans="1:3" x14ac:dyDescent="0.45">
      <c r="A851" s="33" t="s">
        <v>66</v>
      </c>
      <c r="B851" s="32">
        <v>9378.39</v>
      </c>
      <c r="C851" s="28">
        <v>44985</v>
      </c>
    </row>
    <row r="852" spans="1:3" x14ac:dyDescent="0.45">
      <c r="A852" s="33" t="s">
        <v>67</v>
      </c>
      <c r="B852" s="32">
        <v>682.92</v>
      </c>
      <c r="C852" s="28">
        <v>44985</v>
      </c>
    </row>
    <row r="853" spans="1:3" x14ac:dyDescent="0.45">
      <c r="A853" s="33" t="s">
        <v>68</v>
      </c>
      <c r="B853" s="32">
        <v>21879.97</v>
      </c>
      <c r="C853" s="28">
        <v>44985</v>
      </c>
    </row>
    <row r="854" spans="1:3" x14ac:dyDescent="0.45">
      <c r="A854" s="33" t="s">
        <v>69</v>
      </c>
      <c r="B854" s="32">
        <v>1593.27</v>
      </c>
      <c r="C854" s="28">
        <v>44985</v>
      </c>
    </row>
    <row r="855" spans="1:3" x14ac:dyDescent="0.45">
      <c r="A855" s="27" t="s">
        <v>262</v>
      </c>
      <c r="B855" s="32"/>
    </row>
    <row r="856" spans="1:3" x14ac:dyDescent="0.45">
      <c r="A856" s="33" t="s">
        <v>40</v>
      </c>
      <c r="B856" s="32">
        <v>42965.15</v>
      </c>
      <c r="C856" s="28">
        <v>44880</v>
      </c>
    </row>
    <row r="857" spans="1:3" x14ac:dyDescent="0.45">
      <c r="A857" s="33" t="s">
        <v>41</v>
      </c>
      <c r="B857" s="32">
        <v>45154.28</v>
      </c>
      <c r="C857" s="28">
        <v>44925</v>
      </c>
    </row>
    <row r="858" spans="1:3" x14ac:dyDescent="0.45">
      <c r="A858" s="33" t="s">
        <v>66</v>
      </c>
      <c r="B858" s="32">
        <v>15295.87</v>
      </c>
      <c r="C858" s="28">
        <v>44985</v>
      </c>
    </row>
    <row r="859" spans="1:3" x14ac:dyDescent="0.45">
      <c r="A859" s="33" t="s">
        <v>68</v>
      </c>
      <c r="B859" s="32">
        <v>35685.58</v>
      </c>
      <c r="C859" s="28">
        <v>44985</v>
      </c>
    </row>
    <row r="860" spans="1:3" x14ac:dyDescent="0.45">
      <c r="A860" s="27" t="s">
        <v>263</v>
      </c>
      <c r="B860" s="32"/>
    </row>
    <row r="861" spans="1:3" x14ac:dyDescent="0.45">
      <c r="A861" s="33" t="s">
        <v>40</v>
      </c>
      <c r="B861" s="32">
        <v>167726.9</v>
      </c>
      <c r="C861" s="28">
        <v>44880</v>
      </c>
    </row>
    <row r="862" spans="1:3" x14ac:dyDescent="0.45">
      <c r="A862" s="33" t="s">
        <v>59</v>
      </c>
      <c r="B862" s="32">
        <v>41569.629999999997</v>
      </c>
      <c r="C862" s="28">
        <v>44880</v>
      </c>
    </row>
    <row r="863" spans="1:3" x14ac:dyDescent="0.45">
      <c r="A863" s="33" t="s">
        <v>41</v>
      </c>
      <c r="B863" s="32">
        <v>176272.8</v>
      </c>
      <c r="C863" s="28">
        <v>44925</v>
      </c>
    </row>
    <row r="864" spans="1:3" x14ac:dyDescent="0.45">
      <c r="A864" s="33" t="s">
        <v>60</v>
      </c>
      <c r="B864" s="32">
        <v>43687.65</v>
      </c>
      <c r="C864" s="28">
        <v>44925</v>
      </c>
    </row>
    <row r="865" spans="1:3" x14ac:dyDescent="0.45">
      <c r="A865" s="33" t="s">
        <v>66</v>
      </c>
      <c r="B865" s="32">
        <v>56454.879999999997</v>
      </c>
      <c r="C865" s="28">
        <v>44985</v>
      </c>
    </row>
    <row r="866" spans="1:3" x14ac:dyDescent="0.45">
      <c r="A866" s="33" t="s">
        <v>67</v>
      </c>
      <c r="B866" s="32">
        <v>14799.06</v>
      </c>
      <c r="C866" s="28">
        <v>44985</v>
      </c>
    </row>
    <row r="867" spans="1:3" x14ac:dyDescent="0.45">
      <c r="A867" s="33" t="s">
        <v>68</v>
      </c>
      <c r="B867" s="32">
        <v>131710.38</v>
      </c>
      <c r="C867" s="28">
        <v>44985</v>
      </c>
    </row>
    <row r="868" spans="1:3" x14ac:dyDescent="0.45">
      <c r="A868" s="33" t="s">
        <v>69</v>
      </c>
      <c r="B868" s="32">
        <v>34526.49</v>
      </c>
      <c r="C868" s="28">
        <v>44985</v>
      </c>
    </row>
    <row r="869" spans="1:3" x14ac:dyDescent="0.45">
      <c r="A869" s="27" t="s">
        <v>264</v>
      </c>
      <c r="B869" s="32"/>
    </row>
    <row r="870" spans="1:3" x14ac:dyDescent="0.45">
      <c r="A870" s="33" t="s">
        <v>40</v>
      </c>
      <c r="B870" s="32">
        <v>43902.6</v>
      </c>
      <c r="C870" s="28">
        <v>44880</v>
      </c>
    </row>
    <row r="871" spans="1:3" x14ac:dyDescent="0.45">
      <c r="A871" s="33" t="s">
        <v>41</v>
      </c>
      <c r="B871" s="32">
        <v>46139.49</v>
      </c>
      <c r="C871" s="28">
        <v>44925</v>
      </c>
    </row>
    <row r="872" spans="1:3" x14ac:dyDescent="0.45">
      <c r="A872" s="27" t="s">
        <v>265</v>
      </c>
      <c r="B872" s="32"/>
    </row>
    <row r="873" spans="1:3" x14ac:dyDescent="0.45">
      <c r="A873" s="33" t="s">
        <v>40</v>
      </c>
      <c r="B873" s="32">
        <v>257361.3</v>
      </c>
      <c r="C873" s="28">
        <v>44880</v>
      </c>
    </row>
    <row r="874" spans="1:3" x14ac:dyDescent="0.45">
      <c r="A874" s="33" t="s">
        <v>59</v>
      </c>
      <c r="B874" s="32">
        <v>54397.05</v>
      </c>
      <c r="C874" s="28">
        <v>44880</v>
      </c>
    </row>
    <row r="875" spans="1:3" x14ac:dyDescent="0.45">
      <c r="A875" s="33" t="s">
        <v>41</v>
      </c>
      <c r="B875" s="32">
        <v>270474.19</v>
      </c>
      <c r="C875" s="28">
        <v>44925</v>
      </c>
    </row>
    <row r="876" spans="1:3" x14ac:dyDescent="0.45">
      <c r="A876" s="33" t="s">
        <v>60</v>
      </c>
      <c r="B876" s="32">
        <v>57168.639999999999</v>
      </c>
      <c r="C876" s="28">
        <v>44925</v>
      </c>
    </row>
    <row r="877" spans="1:3" x14ac:dyDescent="0.45">
      <c r="A877" s="33" t="s">
        <v>66</v>
      </c>
      <c r="B877" s="32">
        <v>91622.27</v>
      </c>
      <c r="C877" s="28">
        <v>44985</v>
      </c>
    </row>
    <row r="878" spans="1:3" x14ac:dyDescent="0.45">
      <c r="A878" s="33" t="s">
        <v>67</v>
      </c>
      <c r="B878" s="32">
        <v>22635.19</v>
      </c>
      <c r="C878" s="28">
        <v>44985</v>
      </c>
    </row>
    <row r="879" spans="1:3" x14ac:dyDescent="0.45">
      <c r="A879" s="33" t="s">
        <v>68</v>
      </c>
      <c r="B879" s="32">
        <v>213756.63</v>
      </c>
      <c r="C879" s="28">
        <v>44985</v>
      </c>
    </row>
    <row r="880" spans="1:3" x14ac:dyDescent="0.45">
      <c r="A880" s="33" t="s">
        <v>69</v>
      </c>
      <c r="B880" s="32">
        <v>52808.36</v>
      </c>
      <c r="C880" s="28">
        <v>44985</v>
      </c>
    </row>
    <row r="881" spans="1:3" x14ac:dyDescent="0.45">
      <c r="A881" s="27" t="s">
        <v>266</v>
      </c>
      <c r="B881" s="32"/>
    </row>
    <row r="882" spans="1:3" x14ac:dyDescent="0.45">
      <c r="A882" s="33" t="s">
        <v>40</v>
      </c>
      <c r="B882" s="32">
        <v>98267.32</v>
      </c>
      <c r="C882" s="28">
        <v>44880</v>
      </c>
    </row>
    <row r="883" spans="1:3" x14ac:dyDescent="0.45">
      <c r="A883" s="33" t="s">
        <v>41</v>
      </c>
      <c r="B883" s="32">
        <v>103274.16</v>
      </c>
      <c r="C883" s="28">
        <v>44925</v>
      </c>
    </row>
    <row r="884" spans="1:3" x14ac:dyDescent="0.45">
      <c r="A884" s="33" t="s">
        <v>66</v>
      </c>
      <c r="B884" s="32">
        <v>34983.800000000003</v>
      </c>
      <c r="C884" s="28">
        <v>44985</v>
      </c>
    </row>
    <row r="885" spans="1:3" x14ac:dyDescent="0.45">
      <c r="A885" s="33" t="s">
        <v>68</v>
      </c>
      <c r="B885" s="32">
        <v>81617.91</v>
      </c>
      <c r="C885" s="28">
        <v>44985</v>
      </c>
    </row>
    <row r="886" spans="1:3" x14ac:dyDescent="0.45">
      <c r="A886" s="27" t="s">
        <v>267</v>
      </c>
      <c r="B886" s="32"/>
    </row>
    <row r="887" spans="1:3" x14ac:dyDescent="0.45">
      <c r="A887" s="33" t="s">
        <v>40</v>
      </c>
      <c r="B887" s="32">
        <v>8993.14</v>
      </c>
      <c r="C887" s="28">
        <v>44880</v>
      </c>
    </row>
    <row r="888" spans="1:3" x14ac:dyDescent="0.45">
      <c r="A888" s="33" t="s">
        <v>41</v>
      </c>
      <c r="B888" s="32">
        <v>9451.35</v>
      </c>
      <c r="C888" s="28">
        <v>44925</v>
      </c>
    </row>
    <row r="889" spans="1:3" x14ac:dyDescent="0.45">
      <c r="A889" s="27" t="s">
        <v>268</v>
      </c>
      <c r="B889" s="32"/>
    </row>
    <row r="890" spans="1:3" x14ac:dyDescent="0.45">
      <c r="A890" s="33" t="s">
        <v>40</v>
      </c>
      <c r="B890" s="32">
        <v>267742.59999999998</v>
      </c>
      <c r="C890" s="28">
        <v>44880</v>
      </c>
    </row>
    <row r="891" spans="1:3" x14ac:dyDescent="0.45">
      <c r="A891" s="33" t="s">
        <v>59</v>
      </c>
      <c r="B891" s="32">
        <v>70185.919999999998</v>
      </c>
      <c r="C891" s="28">
        <v>44880</v>
      </c>
    </row>
    <row r="892" spans="1:3" x14ac:dyDescent="0.45">
      <c r="A892" s="33" t="s">
        <v>41</v>
      </c>
      <c r="B892" s="32">
        <v>281384.42</v>
      </c>
      <c r="C892" s="28">
        <v>44925</v>
      </c>
    </row>
    <row r="893" spans="1:3" x14ac:dyDescent="0.45">
      <c r="A893" s="33" t="s">
        <v>60</v>
      </c>
      <c r="B893" s="32">
        <v>73761.98</v>
      </c>
      <c r="C893" s="28">
        <v>44925</v>
      </c>
    </row>
    <row r="894" spans="1:3" x14ac:dyDescent="0.45">
      <c r="A894" s="33" t="s">
        <v>66</v>
      </c>
      <c r="B894" s="32">
        <v>95318.080000000002</v>
      </c>
      <c r="C894" s="28">
        <v>44985</v>
      </c>
    </row>
    <row r="895" spans="1:3" x14ac:dyDescent="0.45">
      <c r="A895" s="33" t="s">
        <v>67</v>
      </c>
      <c r="B895" s="32">
        <v>24986.639999999999</v>
      </c>
      <c r="C895" s="28">
        <v>44985</v>
      </c>
    </row>
    <row r="896" spans="1:3" x14ac:dyDescent="0.45">
      <c r="A896" s="33" t="s">
        <v>68</v>
      </c>
      <c r="B896" s="32">
        <v>222379.02</v>
      </c>
      <c r="C896" s="28">
        <v>44985</v>
      </c>
    </row>
    <row r="897" spans="1:3" x14ac:dyDescent="0.45">
      <c r="A897" s="33" t="s">
        <v>69</v>
      </c>
      <c r="B897" s="32">
        <v>58294.33</v>
      </c>
      <c r="C897" s="28">
        <v>44985</v>
      </c>
    </row>
    <row r="898" spans="1:3" x14ac:dyDescent="0.45">
      <c r="A898" s="27" t="s">
        <v>269</v>
      </c>
      <c r="B898" s="32"/>
    </row>
    <row r="899" spans="1:3" x14ac:dyDescent="0.45">
      <c r="A899" s="33" t="s">
        <v>40</v>
      </c>
      <c r="B899" s="32">
        <v>5308.38</v>
      </c>
      <c r="C899" s="28">
        <v>44880</v>
      </c>
    </row>
    <row r="900" spans="1:3" x14ac:dyDescent="0.45">
      <c r="A900" s="33" t="s">
        <v>41</v>
      </c>
      <c r="B900" s="32">
        <v>5578.84</v>
      </c>
      <c r="C900" s="28">
        <v>44925</v>
      </c>
    </row>
    <row r="901" spans="1:3" x14ac:dyDescent="0.45">
      <c r="A901" s="33" t="s">
        <v>66</v>
      </c>
      <c r="B901" s="32">
        <v>1889.82</v>
      </c>
      <c r="C901" s="28">
        <v>44985</v>
      </c>
    </row>
    <row r="902" spans="1:3" x14ac:dyDescent="0.45">
      <c r="A902" s="33" t="s">
        <v>68</v>
      </c>
      <c r="B902" s="32">
        <v>4408.9799999999996</v>
      </c>
      <c r="C902" s="28">
        <v>44985</v>
      </c>
    </row>
    <row r="903" spans="1:3" x14ac:dyDescent="0.45">
      <c r="A903" s="27" t="s">
        <v>270</v>
      </c>
      <c r="B903" s="32"/>
    </row>
    <row r="904" spans="1:3" x14ac:dyDescent="0.45">
      <c r="A904" s="33" t="s">
        <v>40</v>
      </c>
      <c r="B904" s="32">
        <v>117203.33</v>
      </c>
      <c r="C904" s="28">
        <v>44880</v>
      </c>
    </row>
    <row r="905" spans="1:3" x14ac:dyDescent="0.45">
      <c r="A905" s="33" t="s">
        <v>41</v>
      </c>
      <c r="B905" s="32">
        <v>123174.99</v>
      </c>
      <c r="C905" s="28">
        <v>44925</v>
      </c>
    </row>
    <row r="906" spans="1:3" x14ac:dyDescent="0.45">
      <c r="A906" s="27" t="s">
        <v>271</v>
      </c>
      <c r="B906" s="32"/>
    </row>
    <row r="907" spans="1:3" x14ac:dyDescent="0.45">
      <c r="A907" s="33" t="s">
        <v>40</v>
      </c>
      <c r="B907" s="32">
        <v>98454.46</v>
      </c>
      <c r="C907" s="28">
        <v>44880</v>
      </c>
    </row>
    <row r="908" spans="1:3" x14ac:dyDescent="0.45">
      <c r="A908" s="33" t="s">
        <v>41</v>
      </c>
      <c r="B908" s="32">
        <v>103470.83</v>
      </c>
      <c r="C908" s="28">
        <v>44925</v>
      </c>
    </row>
    <row r="909" spans="1:3" x14ac:dyDescent="0.45">
      <c r="A909" s="33" t="s">
        <v>66</v>
      </c>
      <c r="B909" s="32">
        <v>35050.42</v>
      </c>
      <c r="C909" s="28">
        <v>44985</v>
      </c>
    </row>
    <row r="910" spans="1:3" x14ac:dyDescent="0.45">
      <c r="A910" s="33" t="s">
        <v>68</v>
      </c>
      <c r="B910" s="32">
        <v>81773.34</v>
      </c>
      <c r="C910" s="28">
        <v>44985</v>
      </c>
    </row>
    <row r="911" spans="1:3" x14ac:dyDescent="0.45">
      <c r="A911" s="27" t="s">
        <v>273</v>
      </c>
      <c r="B911" s="32"/>
    </row>
    <row r="912" spans="1:3" x14ac:dyDescent="0.45">
      <c r="A912" s="33" t="s">
        <v>40</v>
      </c>
      <c r="B912" s="32">
        <v>2734472.98</v>
      </c>
      <c r="C912" s="28">
        <v>44880</v>
      </c>
    </row>
    <row r="913" spans="1:3" x14ac:dyDescent="0.45">
      <c r="A913" s="33" t="s">
        <v>59</v>
      </c>
      <c r="B913" s="32">
        <v>629773.64</v>
      </c>
      <c r="C913" s="28">
        <v>44880</v>
      </c>
    </row>
    <row r="914" spans="1:3" x14ac:dyDescent="0.45">
      <c r="A914" s="33" t="s">
        <v>233</v>
      </c>
      <c r="B914" s="32">
        <v>7717.44</v>
      </c>
      <c r="C914" s="28">
        <v>44972</v>
      </c>
    </row>
    <row r="915" spans="1:3" x14ac:dyDescent="0.45">
      <c r="A915" s="33" t="s">
        <v>41</v>
      </c>
      <c r="B915" s="32">
        <v>2873797.8</v>
      </c>
      <c r="C915" s="28">
        <v>44925</v>
      </c>
    </row>
    <row r="916" spans="1:3" x14ac:dyDescent="0.45">
      <c r="A916" s="33" t="s">
        <v>60</v>
      </c>
      <c r="B916" s="32">
        <v>661861.39</v>
      </c>
      <c r="C916" s="28">
        <v>44925</v>
      </c>
    </row>
    <row r="917" spans="1:3" x14ac:dyDescent="0.45">
      <c r="A917" s="33" t="s">
        <v>179</v>
      </c>
      <c r="B917" s="32">
        <v>8110.65</v>
      </c>
      <c r="C917" s="28">
        <v>44972</v>
      </c>
    </row>
    <row r="918" spans="1:3" x14ac:dyDescent="0.45">
      <c r="A918" s="33" t="s">
        <v>66</v>
      </c>
      <c r="B918" s="32">
        <v>1043177.92</v>
      </c>
      <c r="C918" s="28">
        <v>44985</v>
      </c>
    </row>
    <row r="919" spans="1:3" x14ac:dyDescent="0.45">
      <c r="A919" s="33" t="s">
        <v>67</v>
      </c>
      <c r="B919" s="32">
        <v>224203.46</v>
      </c>
      <c r="C919" s="28">
        <v>44985</v>
      </c>
    </row>
    <row r="920" spans="1:3" x14ac:dyDescent="0.45">
      <c r="A920" s="33" t="s">
        <v>68</v>
      </c>
      <c r="B920" s="32">
        <v>2433755.19</v>
      </c>
      <c r="C920" s="28">
        <v>44985</v>
      </c>
    </row>
    <row r="921" spans="1:3" x14ac:dyDescent="0.45">
      <c r="A921" s="33" t="s">
        <v>69</v>
      </c>
      <c r="B921" s="32">
        <v>523071.21</v>
      </c>
      <c r="C921" s="28">
        <v>44985</v>
      </c>
    </row>
    <row r="922" spans="1:3" x14ac:dyDescent="0.45">
      <c r="A922" s="27" t="s">
        <v>274</v>
      </c>
      <c r="B922" s="32"/>
    </row>
    <row r="923" spans="1:3" x14ac:dyDescent="0.45">
      <c r="A923" s="33" t="s">
        <v>40</v>
      </c>
      <c r="B923" s="32">
        <v>2380.0700000000002</v>
      </c>
      <c r="C923" s="28">
        <v>44880</v>
      </c>
    </row>
    <row r="924" spans="1:3" x14ac:dyDescent="0.45">
      <c r="A924" s="33" t="s">
        <v>41</v>
      </c>
      <c r="B924" s="32">
        <v>2501.34</v>
      </c>
      <c r="C924" s="28">
        <v>44925</v>
      </c>
    </row>
    <row r="925" spans="1:3" x14ac:dyDescent="0.45">
      <c r="A925" s="27" t="s">
        <v>275</v>
      </c>
      <c r="B925" s="32"/>
    </row>
    <row r="926" spans="1:3" x14ac:dyDescent="0.45">
      <c r="A926" s="33" t="s">
        <v>40</v>
      </c>
      <c r="B926" s="32">
        <v>43219.94</v>
      </c>
      <c r="C926" s="28">
        <v>44880</v>
      </c>
    </row>
    <row r="927" spans="1:3" x14ac:dyDescent="0.45">
      <c r="A927" s="33" t="s">
        <v>41</v>
      </c>
      <c r="B927" s="32">
        <v>45422.05</v>
      </c>
      <c r="C927" s="28">
        <v>44925</v>
      </c>
    </row>
    <row r="928" spans="1:3" x14ac:dyDescent="0.45">
      <c r="A928" s="27" t="s">
        <v>277</v>
      </c>
      <c r="B928" s="32"/>
    </row>
    <row r="929" spans="1:3" x14ac:dyDescent="0.45">
      <c r="A929" s="33" t="s">
        <v>40</v>
      </c>
      <c r="B929" s="32">
        <v>8731.32</v>
      </c>
      <c r="C929" s="28">
        <v>44880</v>
      </c>
    </row>
    <row r="930" spans="1:3" x14ac:dyDescent="0.45">
      <c r="A930" s="33" t="s">
        <v>41</v>
      </c>
      <c r="B930" s="32">
        <v>9176.19</v>
      </c>
      <c r="C930" s="28">
        <v>44925</v>
      </c>
    </row>
    <row r="931" spans="1:3" x14ac:dyDescent="0.45">
      <c r="A931" s="27" t="s">
        <v>278</v>
      </c>
      <c r="B931" s="32"/>
    </row>
    <row r="932" spans="1:3" x14ac:dyDescent="0.45">
      <c r="A932" s="33" t="s">
        <v>40</v>
      </c>
      <c r="B932" s="32">
        <v>45617.59</v>
      </c>
      <c r="C932" s="28">
        <v>44880</v>
      </c>
    </row>
    <row r="933" spans="1:3" x14ac:dyDescent="0.45">
      <c r="A933" s="33" t="s">
        <v>41</v>
      </c>
      <c r="B933" s="32">
        <v>47941.86</v>
      </c>
      <c r="C933" s="28">
        <v>44925</v>
      </c>
    </row>
    <row r="934" spans="1:3" x14ac:dyDescent="0.45">
      <c r="A934" s="27" t="s">
        <v>279</v>
      </c>
      <c r="B934" s="32"/>
    </row>
    <row r="935" spans="1:3" x14ac:dyDescent="0.45">
      <c r="A935" s="33" t="s">
        <v>40</v>
      </c>
      <c r="B935" s="32">
        <v>42101.51</v>
      </c>
      <c r="C935" s="28">
        <v>44880</v>
      </c>
    </row>
    <row r="936" spans="1:3" x14ac:dyDescent="0.45">
      <c r="A936" s="33" t="s">
        <v>41</v>
      </c>
      <c r="B936" s="32">
        <v>44246.64</v>
      </c>
      <c r="C936" s="28">
        <v>44925</v>
      </c>
    </row>
    <row r="937" spans="1:3" x14ac:dyDescent="0.45">
      <c r="A937" s="33" t="s">
        <v>66</v>
      </c>
      <c r="B937" s="32">
        <v>14988.41</v>
      </c>
      <c r="C937" s="28">
        <v>44985</v>
      </c>
    </row>
    <row r="938" spans="1:3" x14ac:dyDescent="0.45">
      <c r="A938" s="33" t="s">
        <v>68</v>
      </c>
      <c r="B938" s="32">
        <v>34968.26</v>
      </c>
      <c r="C938" s="28">
        <v>44985</v>
      </c>
    </row>
    <row r="939" spans="1:3" x14ac:dyDescent="0.45">
      <c r="A939" s="27" t="s">
        <v>280</v>
      </c>
      <c r="B939" s="32"/>
    </row>
    <row r="940" spans="1:3" x14ac:dyDescent="0.45">
      <c r="A940" s="33" t="s">
        <v>40</v>
      </c>
      <c r="B940" s="32">
        <v>25121.21</v>
      </c>
      <c r="C940" s="28">
        <v>44880</v>
      </c>
    </row>
    <row r="941" spans="1:3" x14ac:dyDescent="0.45">
      <c r="A941" s="33" t="s">
        <v>41</v>
      </c>
      <c r="B941" s="32">
        <v>26401.17</v>
      </c>
      <c r="C941" s="28">
        <v>44925</v>
      </c>
    </row>
    <row r="942" spans="1:3" x14ac:dyDescent="0.45">
      <c r="A942" s="33" t="s">
        <v>66</v>
      </c>
      <c r="B942" s="32">
        <v>8943.31</v>
      </c>
      <c r="C942" s="28">
        <v>44985</v>
      </c>
    </row>
    <row r="943" spans="1:3" x14ac:dyDescent="0.45">
      <c r="A943" s="33" t="s">
        <v>68</v>
      </c>
      <c r="B943" s="32">
        <v>20864.93</v>
      </c>
      <c r="C943" s="28">
        <v>44985</v>
      </c>
    </row>
    <row r="944" spans="1:3" x14ac:dyDescent="0.45">
      <c r="A944" s="27" t="s">
        <v>281</v>
      </c>
      <c r="B944" s="32"/>
    </row>
    <row r="945" spans="1:3" x14ac:dyDescent="0.45">
      <c r="A945" s="33" t="s">
        <v>40</v>
      </c>
      <c r="B945" s="32">
        <v>21595.47</v>
      </c>
      <c r="C945" s="28">
        <v>44880</v>
      </c>
    </row>
    <row r="946" spans="1:3" x14ac:dyDescent="0.45">
      <c r="A946" s="33" t="s">
        <v>41</v>
      </c>
      <c r="B946" s="32">
        <v>22695.79</v>
      </c>
      <c r="C946" s="28">
        <v>44925</v>
      </c>
    </row>
    <row r="947" spans="1:3" x14ac:dyDescent="0.45">
      <c r="A947" s="27" t="s">
        <v>282</v>
      </c>
      <c r="B947" s="32"/>
    </row>
    <row r="948" spans="1:3" x14ac:dyDescent="0.45">
      <c r="A948" s="33" t="s">
        <v>41</v>
      </c>
      <c r="B948" s="32">
        <v>6426.47</v>
      </c>
      <c r="C948" s="28">
        <v>44957</v>
      </c>
    </row>
    <row r="949" spans="1:3" x14ac:dyDescent="0.45">
      <c r="A949" s="33" t="s">
        <v>66</v>
      </c>
      <c r="B949" s="32">
        <v>2176.9499999999998</v>
      </c>
      <c r="C949" s="28">
        <v>44985</v>
      </c>
    </row>
    <row r="950" spans="1:3" x14ac:dyDescent="0.45">
      <c r="A950" s="33" t="s">
        <v>68</v>
      </c>
      <c r="B950" s="32">
        <v>5078.8599999999997</v>
      </c>
      <c r="C950" s="28">
        <v>44985</v>
      </c>
    </row>
    <row r="951" spans="1:3" x14ac:dyDescent="0.45">
      <c r="A951" s="27" t="s">
        <v>283</v>
      </c>
      <c r="B951" s="32"/>
    </row>
    <row r="952" spans="1:3" x14ac:dyDescent="0.45">
      <c r="A952" s="33" t="s">
        <v>40</v>
      </c>
      <c r="B952" s="32">
        <v>4662.62</v>
      </c>
      <c r="C952" s="28">
        <v>44880</v>
      </c>
    </row>
    <row r="953" spans="1:3" x14ac:dyDescent="0.45">
      <c r="A953" s="33" t="s">
        <v>41</v>
      </c>
      <c r="B953" s="32">
        <v>4900.1899999999996</v>
      </c>
      <c r="C953" s="28">
        <v>44925</v>
      </c>
    </row>
    <row r="954" spans="1:3" x14ac:dyDescent="0.45">
      <c r="A954" s="27" t="s">
        <v>284</v>
      </c>
      <c r="B954" s="32"/>
    </row>
    <row r="955" spans="1:3" x14ac:dyDescent="0.45">
      <c r="A955" s="33" t="s">
        <v>40</v>
      </c>
      <c r="B955" s="32">
        <v>80245.899999999994</v>
      </c>
      <c r="C955" s="28">
        <v>44880</v>
      </c>
    </row>
    <row r="956" spans="1:3" x14ac:dyDescent="0.45">
      <c r="A956" s="33" t="s">
        <v>41</v>
      </c>
      <c r="B956" s="32">
        <v>84334.53</v>
      </c>
      <c r="C956" s="28">
        <v>44925</v>
      </c>
    </row>
    <row r="957" spans="1:3" x14ac:dyDescent="0.45">
      <c r="A957" s="33" t="s">
        <v>66</v>
      </c>
      <c r="B957" s="32">
        <v>28568.06</v>
      </c>
      <c r="C957" s="28">
        <v>44985</v>
      </c>
    </row>
    <row r="958" spans="1:3" x14ac:dyDescent="0.45">
      <c r="A958" s="33" t="s">
        <v>68</v>
      </c>
      <c r="B958" s="32">
        <v>66649.86</v>
      </c>
      <c r="C958" s="28">
        <v>44985</v>
      </c>
    </row>
    <row r="959" spans="1:3" x14ac:dyDescent="0.45">
      <c r="A959" s="27" t="s">
        <v>285</v>
      </c>
      <c r="B959" s="32"/>
    </row>
    <row r="960" spans="1:3" x14ac:dyDescent="0.45">
      <c r="A960" s="33" t="s">
        <v>40</v>
      </c>
      <c r="B960" s="32">
        <v>44617.760000000002</v>
      </c>
      <c r="C960" s="28">
        <v>44880</v>
      </c>
    </row>
    <row r="961" spans="1:3" x14ac:dyDescent="0.45">
      <c r="A961" s="33" t="s">
        <v>41</v>
      </c>
      <c r="B961" s="32">
        <v>46891.09</v>
      </c>
      <c r="C961" s="28">
        <v>44925</v>
      </c>
    </row>
    <row r="962" spans="1:3" x14ac:dyDescent="0.45">
      <c r="A962" s="33" t="s">
        <v>66</v>
      </c>
      <c r="B962" s="32">
        <v>15884.21</v>
      </c>
      <c r="C962" s="28">
        <v>44985</v>
      </c>
    </row>
    <row r="963" spans="1:3" x14ac:dyDescent="0.45">
      <c r="A963" s="33" t="s">
        <v>68</v>
      </c>
      <c r="B963" s="32">
        <v>37058.18</v>
      </c>
      <c r="C963" s="28">
        <v>44985</v>
      </c>
    </row>
    <row r="964" spans="1:3" x14ac:dyDescent="0.45">
      <c r="A964" s="27" t="s">
        <v>286</v>
      </c>
      <c r="B964" s="32"/>
    </row>
    <row r="965" spans="1:3" x14ac:dyDescent="0.45">
      <c r="A965" s="33" t="s">
        <v>40</v>
      </c>
      <c r="B965" s="32">
        <v>7413.45</v>
      </c>
      <c r="C965" s="28">
        <v>44880</v>
      </c>
    </row>
    <row r="966" spans="1:3" x14ac:dyDescent="0.45">
      <c r="A966" s="33" t="s">
        <v>41</v>
      </c>
      <c r="B966" s="32">
        <v>7791.18</v>
      </c>
      <c r="C966" s="28">
        <v>44925</v>
      </c>
    </row>
    <row r="967" spans="1:3" x14ac:dyDescent="0.45">
      <c r="A967" s="27" t="s">
        <v>287</v>
      </c>
      <c r="B967" s="32"/>
    </row>
    <row r="968" spans="1:3" x14ac:dyDescent="0.45">
      <c r="A968" s="33" t="s">
        <v>40</v>
      </c>
      <c r="B968" s="32">
        <v>29167.95</v>
      </c>
      <c r="C968" s="28">
        <v>44880</v>
      </c>
    </row>
    <row r="969" spans="1:3" x14ac:dyDescent="0.45">
      <c r="A969" s="33" t="s">
        <v>41</v>
      </c>
      <c r="B969" s="32">
        <v>30654.09</v>
      </c>
      <c r="C969" s="28">
        <v>44925</v>
      </c>
    </row>
    <row r="970" spans="1:3" x14ac:dyDescent="0.45">
      <c r="A970" s="33" t="s">
        <v>66</v>
      </c>
      <c r="B970" s="32">
        <v>10383.98</v>
      </c>
      <c r="C970" s="28">
        <v>44985</v>
      </c>
    </row>
    <row r="971" spans="1:3" x14ac:dyDescent="0.45">
      <c r="A971" s="33" t="s">
        <v>68</v>
      </c>
      <c r="B971" s="32">
        <v>24226.03</v>
      </c>
      <c r="C971" s="28">
        <v>44985</v>
      </c>
    </row>
    <row r="972" spans="1:3" x14ac:dyDescent="0.45">
      <c r="A972" s="27" t="s">
        <v>288</v>
      </c>
      <c r="B972" s="32"/>
    </row>
    <row r="973" spans="1:3" x14ac:dyDescent="0.45">
      <c r="A973" s="33" t="s">
        <v>59</v>
      </c>
      <c r="B973" s="32">
        <v>4149.7299999999996</v>
      </c>
      <c r="C973" s="28">
        <v>45077</v>
      </c>
    </row>
    <row r="974" spans="1:3" x14ac:dyDescent="0.45">
      <c r="A974" s="33" t="s">
        <v>60</v>
      </c>
      <c r="B974" s="32">
        <v>4361.17</v>
      </c>
      <c r="C974" s="28">
        <v>45077</v>
      </c>
    </row>
    <row r="975" spans="1:3" x14ac:dyDescent="0.45">
      <c r="A975" s="33" t="s">
        <v>67</v>
      </c>
      <c r="B975" s="32">
        <v>1477.33</v>
      </c>
      <c r="C975" s="28">
        <v>45077</v>
      </c>
    </row>
    <row r="976" spans="1:3" x14ac:dyDescent="0.45">
      <c r="A976" s="33" t="s">
        <v>69</v>
      </c>
      <c r="B976" s="32">
        <v>3446.64</v>
      </c>
      <c r="C976" s="28">
        <v>45077</v>
      </c>
    </row>
    <row r="977" spans="1:3" x14ac:dyDescent="0.45">
      <c r="A977" s="27" t="s">
        <v>289</v>
      </c>
      <c r="B977" s="32"/>
    </row>
    <row r="978" spans="1:3" x14ac:dyDescent="0.45">
      <c r="A978" s="33" t="s">
        <v>40</v>
      </c>
      <c r="B978" s="32">
        <v>601711.61</v>
      </c>
      <c r="C978" s="28">
        <v>44880</v>
      </c>
    </row>
    <row r="979" spans="1:3" x14ac:dyDescent="0.45">
      <c r="A979" s="33" t="s">
        <v>59</v>
      </c>
      <c r="B979" s="32">
        <v>129001.91</v>
      </c>
      <c r="C979" s="28">
        <v>44880</v>
      </c>
    </row>
    <row r="980" spans="1:3" x14ac:dyDescent="0.45">
      <c r="A980" s="33" t="s">
        <v>41</v>
      </c>
      <c r="B980" s="32">
        <v>632369.56000000006</v>
      </c>
      <c r="C980" s="28">
        <v>44925</v>
      </c>
    </row>
    <row r="981" spans="1:3" x14ac:dyDescent="0.45">
      <c r="A981" s="33" t="s">
        <v>60</v>
      </c>
      <c r="B981" s="32">
        <v>135574.70000000001</v>
      </c>
      <c r="C981" s="28">
        <v>44925</v>
      </c>
    </row>
    <row r="982" spans="1:3" x14ac:dyDescent="0.45">
      <c r="A982" s="33" t="s">
        <v>66</v>
      </c>
      <c r="B982" s="32">
        <v>214213.2</v>
      </c>
      <c r="C982" s="28">
        <v>44985</v>
      </c>
    </row>
    <row r="983" spans="1:3" x14ac:dyDescent="0.45">
      <c r="A983" s="33" t="s">
        <v>67</v>
      </c>
      <c r="B983" s="32">
        <v>45925.5</v>
      </c>
      <c r="C983" s="28">
        <v>44985</v>
      </c>
    </row>
    <row r="984" spans="1:3" x14ac:dyDescent="0.45">
      <c r="A984" s="33" t="s">
        <v>68</v>
      </c>
      <c r="B984" s="32">
        <v>499763.73</v>
      </c>
      <c r="C984" s="28">
        <v>44985</v>
      </c>
    </row>
    <row r="985" spans="1:3" x14ac:dyDescent="0.45">
      <c r="A985" s="33" t="s">
        <v>69</v>
      </c>
      <c r="B985" s="32">
        <v>107145.13</v>
      </c>
      <c r="C985" s="28">
        <v>44985</v>
      </c>
    </row>
    <row r="986" spans="1:3" x14ac:dyDescent="0.45">
      <c r="A986" s="27" t="s">
        <v>299</v>
      </c>
      <c r="B986" s="32"/>
    </row>
    <row r="987" spans="1:3" x14ac:dyDescent="0.45">
      <c r="A987" s="33" t="s">
        <v>40</v>
      </c>
      <c r="B987" s="32">
        <v>8531.8799999999992</v>
      </c>
      <c r="C987" s="28">
        <v>44880</v>
      </c>
    </row>
    <row r="988" spans="1:3" x14ac:dyDescent="0.45">
      <c r="A988" s="33" t="s">
        <v>41</v>
      </c>
      <c r="B988" s="32">
        <v>8966.59</v>
      </c>
      <c r="C988" s="28">
        <v>44925</v>
      </c>
    </row>
    <row r="989" spans="1:3" x14ac:dyDescent="0.45">
      <c r="A989" s="33" t="s">
        <v>66</v>
      </c>
      <c r="B989" s="32">
        <v>3037.4</v>
      </c>
      <c r="C989" s="28">
        <v>44985</v>
      </c>
    </row>
    <row r="990" spans="1:3" x14ac:dyDescent="0.45">
      <c r="A990" s="33" t="s">
        <v>68</v>
      </c>
      <c r="B990" s="32">
        <v>7086.33</v>
      </c>
      <c r="C990" s="28">
        <v>44985</v>
      </c>
    </row>
    <row r="991" spans="1:3" x14ac:dyDescent="0.45">
      <c r="A991" s="27" t="s">
        <v>300</v>
      </c>
      <c r="B991" s="32"/>
    </row>
    <row r="992" spans="1:3" x14ac:dyDescent="0.45">
      <c r="A992" s="33" t="s">
        <v>40</v>
      </c>
      <c r="B992" s="32">
        <v>37067.25</v>
      </c>
      <c r="C992" s="28">
        <v>44880</v>
      </c>
    </row>
    <row r="993" spans="1:3" x14ac:dyDescent="0.45">
      <c r="A993" s="33" t="s">
        <v>41</v>
      </c>
      <c r="B993" s="32">
        <v>38955.879999999997</v>
      </c>
      <c r="C993" s="28">
        <v>44925</v>
      </c>
    </row>
    <row r="994" spans="1:3" x14ac:dyDescent="0.45">
      <c r="A994" s="27" t="s">
        <v>301</v>
      </c>
      <c r="B994" s="32"/>
    </row>
    <row r="995" spans="1:3" x14ac:dyDescent="0.45">
      <c r="A995" s="33" t="s">
        <v>40</v>
      </c>
      <c r="B995" s="32">
        <v>112736.64</v>
      </c>
      <c r="C995" s="28">
        <v>44880</v>
      </c>
    </row>
    <row r="996" spans="1:3" x14ac:dyDescent="0.45">
      <c r="A996" s="33" t="s">
        <v>59</v>
      </c>
      <c r="B996" s="32">
        <v>25284.05</v>
      </c>
      <c r="C996" s="28">
        <v>44880</v>
      </c>
    </row>
    <row r="997" spans="1:3" x14ac:dyDescent="0.45">
      <c r="A997" s="33" t="s">
        <v>41</v>
      </c>
      <c r="B997" s="32">
        <v>118480.71</v>
      </c>
      <c r="C997" s="28">
        <v>44925</v>
      </c>
    </row>
    <row r="998" spans="1:3" x14ac:dyDescent="0.45">
      <c r="A998" s="33" t="s">
        <v>60</v>
      </c>
      <c r="B998" s="32">
        <v>26572.3</v>
      </c>
      <c r="C998" s="28">
        <v>44925</v>
      </c>
    </row>
    <row r="999" spans="1:3" x14ac:dyDescent="0.45">
      <c r="A999" s="33" t="s">
        <v>66</v>
      </c>
      <c r="B999" s="32">
        <v>40134.97</v>
      </c>
      <c r="C999" s="28">
        <v>44985</v>
      </c>
    </row>
    <row r="1000" spans="1:3" x14ac:dyDescent="0.45">
      <c r="A1000" s="33" t="s">
        <v>67</v>
      </c>
      <c r="B1000" s="32">
        <v>9001.2800000000007</v>
      </c>
      <c r="C1000" s="28">
        <v>44985</v>
      </c>
    </row>
    <row r="1001" spans="1:3" x14ac:dyDescent="0.45">
      <c r="A1001" s="33" t="s">
        <v>68</v>
      </c>
      <c r="B1001" s="32">
        <v>93635.69</v>
      </c>
      <c r="C1001" s="28">
        <v>44985</v>
      </c>
    </row>
    <row r="1002" spans="1:3" x14ac:dyDescent="0.45">
      <c r="A1002" s="33" t="s">
        <v>69</v>
      </c>
      <c r="B1002" s="32">
        <v>21000.18</v>
      </c>
      <c r="C1002" s="28">
        <v>44985</v>
      </c>
    </row>
    <row r="1003" spans="1:3" x14ac:dyDescent="0.45">
      <c r="A1003" s="27" t="s">
        <v>302</v>
      </c>
      <c r="B1003" s="32"/>
    </row>
    <row r="1004" spans="1:3" x14ac:dyDescent="0.45">
      <c r="A1004" s="33" t="s">
        <v>40</v>
      </c>
      <c r="B1004" s="32">
        <v>60955.82</v>
      </c>
      <c r="C1004" s="28">
        <v>44880</v>
      </c>
    </row>
    <row r="1005" spans="1:3" x14ac:dyDescent="0.45">
      <c r="A1005" s="33" t="s">
        <v>41</v>
      </c>
      <c r="B1005" s="32">
        <v>64061.59</v>
      </c>
      <c r="C1005" s="28">
        <v>44925</v>
      </c>
    </row>
    <row r="1006" spans="1:3" x14ac:dyDescent="0.45">
      <c r="A1006" s="33" t="s">
        <v>66</v>
      </c>
      <c r="B1006" s="32">
        <v>21700.66</v>
      </c>
      <c r="C1006" s="28">
        <v>44985</v>
      </c>
    </row>
    <row r="1007" spans="1:3" x14ac:dyDescent="0.45">
      <c r="A1007" s="33" t="s">
        <v>68</v>
      </c>
      <c r="B1007" s="32">
        <v>50628.09</v>
      </c>
      <c r="C1007" s="28">
        <v>44985</v>
      </c>
    </row>
    <row r="1008" spans="1:3" x14ac:dyDescent="0.45">
      <c r="A1008" s="27" t="s">
        <v>303</v>
      </c>
      <c r="B1008" s="32"/>
    </row>
    <row r="1009" spans="1:3" x14ac:dyDescent="0.45">
      <c r="A1009" s="33" t="s">
        <v>40</v>
      </c>
      <c r="B1009" s="32">
        <v>46083.23</v>
      </c>
      <c r="C1009" s="28">
        <v>44880</v>
      </c>
    </row>
    <row r="1010" spans="1:3" x14ac:dyDescent="0.45">
      <c r="A1010" s="33" t="s">
        <v>41</v>
      </c>
      <c r="B1010" s="32">
        <v>48431.23</v>
      </c>
      <c r="C1010" s="28">
        <v>44925</v>
      </c>
    </row>
    <row r="1011" spans="1:3" x14ac:dyDescent="0.45">
      <c r="A1011" s="33" t="s">
        <v>66</v>
      </c>
      <c r="B1011" s="32">
        <v>16405.93</v>
      </c>
      <c r="C1011" s="28">
        <v>44985</v>
      </c>
    </row>
    <row r="1012" spans="1:3" x14ac:dyDescent="0.45">
      <c r="A1012" s="33" t="s">
        <v>68</v>
      </c>
      <c r="B1012" s="32">
        <v>38275.360000000001</v>
      </c>
      <c r="C1012" s="28">
        <v>44985</v>
      </c>
    </row>
    <row r="1013" spans="1:3" x14ac:dyDescent="0.45">
      <c r="A1013" s="27" t="s">
        <v>304</v>
      </c>
      <c r="B1013" s="32"/>
    </row>
    <row r="1014" spans="1:3" x14ac:dyDescent="0.45">
      <c r="A1014" s="33" t="s">
        <v>40</v>
      </c>
      <c r="B1014" s="32">
        <v>28815.64</v>
      </c>
      <c r="C1014" s="28">
        <v>44880</v>
      </c>
    </row>
    <row r="1015" spans="1:3" x14ac:dyDescent="0.45">
      <c r="A1015" s="33" t="s">
        <v>41</v>
      </c>
      <c r="B1015" s="32">
        <v>30283.83</v>
      </c>
      <c r="C1015" s="28">
        <v>44925</v>
      </c>
    </row>
    <row r="1016" spans="1:3" x14ac:dyDescent="0.45">
      <c r="A1016" s="33" t="s">
        <v>66</v>
      </c>
      <c r="B1016" s="32">
        <v>10258.549999999999</v>
      </c>
      <c r="C1016" s="28">
        <v>44985</v>
      </c>
    </row>
    <row r="1017" spans="1:3" x14ac:dyDescent="0.45">
      <c r="A1017" s="33" t="s">
        <v>68</v>
      </c>
      <c r="B1017" s="32">
        <v>23933.41</v>
      </c>
      <c r="C1017" s="28">
        <v>44985</v>
      </c>
    </row>
    <row r="1018" spans="1:3" x14ac:dyDescent="0.45">
      <c r="A1018" s="27" t="s">
        <v>305</v>
      </c>
      <c r="B1018" s="32"/>
    </row>
    <row r="1019" spans="1:3" x14ac:dyDescent="0.45">
      <c r="A1019" s="33" t="s">
        <v>40</v>
      </c>
      <c r="B1019" s="32">
        <v>7872.07</v>
      </c>
      <c r="C1019" s="28">
        <v>44880</v>
      </c>
    </row>
    <row r="1020" spans="1:3" x14ac:dyDescent="0.45">
      <c r="A1020" s="33" t="s">
        <v>41</v>
      </c>
      <c r="B1020" s="32">
        <v>8273.16</v>
      </c>
      <c r="C1020" s="28">
        <v>44925</v>
      </c>
    </row>
    <row r="1021" spans="1:3" x14ac:dyDescent="0.45">
      <c r="A1021" s="27" t="s">
        <v>306</v>
      </c>
      <c r="B1021" s="32"/>
    </row>
    <row r="1022" spans="1:3" x14ac:dyDescent="0.45">
      <c r="A1022" s="33" t="s">
        <v>40</v>
      </c>
      <c r="B1022" s="32">
        <v>156066.4</v>
      </c>
      <c r="C1022" s="28">
        <v>44880</v>
      </c>
    </row>
    <row r="1023" spans="1:3" x14ac:dyDescent="0.45">
      <c r="A1023" s="33" t="s">
        <v>41</v>
      </c>
      <c r="B1023" s="32">
        <v>164018.18</v>
      </c>
      <c r="C1023" s="28">
        <v>44925</v>
      </c>
    </row>
    <row r="1024" spans="1:3" x14ac:dyDescent="0.45">
      <c r="A1024" s="33" t="s">
        <v>66</v>
      </c>
      <c r="B1024" s="32">
        <v>55560.639999999999</v>
      </c>
      <c r="C1024" s="28">
        <v>44985</v>
      </c>
    </row>
    <row r="1025" spans="1:3" x14ac:dyDescent="0.45">
      <c r="A1025" s="33" t="s">
        <v>68</v>
      </c>
      <c r="B1025" s="32">
        <v>129624.1</v>
      </c>
      <c r="C1025" s="28">
        <v>44985</v>
      </c>
    </row>
    <row r="1026" spans="1:3" x14ac:dyDescent="0.45">
      <c r="A1026" s="27" t="s">
        <v>308</v>
      </c>
      <c r="B1026" s="32"/>
    </row>
    <row r="1027" spans="1:3" x14ac:dyDescent="0.45">
      <c r="A1027" s="33" t="s">
        <v>40</v>
      </c>
      <c r="B1027" s="32">
        <v>33888.550000000003</v>
      </c>
      <c r="C1027" s="28">
        <v>44939</v>
      </c>
    </row>
    <row r="1028" spans="1:3" x14ac:dyDescent="0.45">
      <c r="A1028" s="33" t="s">
        <v>41</v>
      </c>
      <c r="B1028" s="32">
        <v>35615.22</v>
      </c>
      <c r="C1028" s="28">
        <v>44939</v>
      </c>
    </row>
    <row r="1029" spans="1:3" x14ac:dyDescent="0.45">
      <c r="A1029" s="33" t="s">
        <v>66</v>
      </c>
      <c r="B1029" s="32">
        <v>12064.54</v>
      </c>
      <c r="C1029" s="28">
        <v>45046</v>
      </c>
    </row>
    <row r="1030" spans="1:3" x14ac:dyDescent="0.45">
      <c r="A1030" s="33" t="s">
        <v>68</v>
      </c>
      <c r="B1030" s="32">
        <v>28146.82</v>
      </c>
      <c r="C1030" s="28">
        <v>45046</v>
      </c>
    </row>
    <row r="1031" spans="1:3" x14ac:dyDescent="0.45">
      <c r="A1031" s="27" t="s">
        <v>309</v>
      </c>
      <c r="B1031" s="32"/>
    </row>
    <row r="1032" spans="1:3" x14ac:dyDescent="0.45">
      <c r="A1032" s="33" t="s">
        <v>40</v>
      </c>
      <c r="B1032" s="32">
        <v>40319.75</v>
      </c>
      <c r="C1032" s="28">
        <v>44880</v>
      </c>
    </row>
    <row r="1033" spans="1:3" x14ac:dyDescent="0.45">
      <c r="A1033" s="27" t="s">
        <v>310</v>
      </c>
      <c r="B1033" s="32"/>
    </row>
    <row r="1034" spans="1:3" x14ac:dyDescent="0.45">
      <c r="A1034" s="33" t="s">
        <v>40</v>
      </c>
      <c r="B1034" s="32">
        <v>80307.399999999994</v>
      </c>
      <c r="C1034" s="28">
        <v>44880</v>
      </c>
    </row>
    <row r="1035" spans="1:3" x14ac:dyDescent="0.45">
      <c r="A1035" s="33" t="s">
        <v>41</v>
      </c>
      <c r="B1035" s="32">
        <v>84399.17</v>
      </c>
      <c r="C1035" s="28">
        <v>44925</v>
      </c>
    </row>
    <row r="1036" spans="1:3" x14ac:dyDescent="0.45">
      <c r="A1036" s="27" t="s">
        <v>311</v>
      </c>
      <c r="B1036" s="32"/>
    </row>
    <row r="1037" spans="1:3" x14ac:dyDescent="0.45">
      <c r="A1037" s="33" t="s">
        <v>40</v>
      </c>
      <c r="B1037" s="32">
        <v>8083.81</v>
      </c>
      <c r="C1037" s="28">
        <v>44880</v>
      </c>
    </row>
    <row r="1038" spans="1:3" x14ac:dyDescent="0.45">
      <c r="A1038" s="33" t="s">
        <v>41</v>
      </c>
      <c r="B1038" s="32">
        <v>8495.69</v>
      </c>
      <c r="C1038" s="28">
        <v>44925</v>
      </c>
    </row>
    <row r="1039" spans="1:3" x14ac:dyDescent="0.45">
      <c r="A1039" s="33" t="s">
        <v>66</v>
      </c>
      <c r="B1039" s="32">
        <v>2877.89</v>
      </c>
      <c r="C1039" s="28">
        <v>44985</v>
      </c>
    </row>
    <row r="1040" spans="1:3" x14ac:dyDescent="0.45">
      <c r="A1040" s="33" t="s">
        <v>68</v>
      </c>
      <c r="B1040" s="32">
        <v>6714.17</v>
      </c>
      <c r="C1040" s="28">
        <v>44985</v>
      </c>
    </row>
    <row r="1041" spans="1:3" x14ac:dyDescent="0.45">
      <c r="A1041" s="27" t="s">
        <v>312</v>
      </c>
      <c r="B1041" s="32"/>
    </row>
    <row r="1042" spans="1:3" x14ac:dyDescent="0.45">
      <c r="A1042" s="33" t="s">
        <v>40</v>
      </c>
      <c r="B1042" s="32">
        <v>147473.01999999999</v>
      </c>
      <c r="C1042" s="28">
        <v>44880</v>
      </c>
    </row>
    <row r="1043" spans="1:3" x14ac:dyDescent="0.45">
      <c r="A1043" s="33" t="s">
        <v>41</v>
      </c>
      <c r="B1043" s="32">
        <v>154986.96</v>
      </c>
      <c r="C1043" s="28">
        <v>44925</v>
      </c>
    </row>
    <row r="1044" spans="1:3" x14ac:dyDescent="0.45">
      <c r="A1044" s="33" t="s">
        <v>66</v>
      </c>
      <c r="B1044" s="32">
        <v>52501.34</v>
      </c>
      <c r="C1044" s="28">
        <v>44985</v>
      </c>
    </row>
    <row r="1045" spans="1:3" x14ac:dyDescent="0.45">
      <c r="A1045" s="33" t="s">
        <v>68</v>
      </c>
      <c r="B1045" s="32">
        <v>122486.7</v>
      </c>
      <c r="C1045" s="28">
        <v>44985</v>
      </c>
    </row>
    <row r="1046" spans="1:3" x14ac:dyDescent="0.45">
      <c r="A1046" s="27" t="s">
        <v>313</v>
      </c>
      <c r="B1046" s="32"/>
    </row>
    <row r="1047" spans="1:3" x14ac:dyDescent="0.45">
      <c r="A1047" s="33" t="s">
        <v>40</v>
      </c>
      <c r="B1047" s="32">
        <v>2527159.04</v>
      </c>
      <c r="C1047" s="28">
        <v>44880</v>
      </c>
    </row>
    <row r="1048" spans="1:3" x14ac:dyDescent="0.45">
      <c r="A1048" s="33" t="s">
        <v>59</v>
      </c>
      <c r="B1048" s="32">
        <v>559767.84</v>
      </c>
      <c r="C1048" s="28">
        <v>44880</v>
      </c>
    </row>
    <row r="1049" spans="1:3" x14ac:dyDescent="0.45">
      <c r="A1049" s="33" t="s">
        <v>41</v>
      </c>
      <c r="B1049" s="32">
        <v>2655920.96</v>
      </c>
      <c r="C1049" s="28">
        <v>44925</v>
      </c>
    </row>
    <row r="1050" spans="1:3" x14ac:dyDescent="0.45">
      <c r="A1050" s="33" t="s">
        <v>60</v>
      </c>
      <c r="B1050" s="32">
        <v>588288.71</v>
      </c>
      <c r="C1050" s="28">
        <v>44925</v>
      </c>
    </row>
    <row r="1051" spans="1:3" x14ac:dyDescent="0.45">
      <c r="A1051" s="33" t="s">
        <v>66</v>
      </c>
      <c r="B1051" s="32">
        <v>950735.52</v>
      </c>
      <c r="C1051" s="28">
        <v>44985</v>
      </c>
    </row>
    <row r="1052" spans="1:3" x14ac:dyDescent="0.45">
      <c r="A1052" s="33" t="s">
        <v>67</v>
      </c>
      <c r="B1052" s="32">
        <v>232925.36</v>
      </c>
      <c r="C1052" s="28">
        <v>44985</v>
      </c>
    </row>
    <row r="1053" spans="1:3" x14ac:dyDescent="0.45">
      <c r="A1053" s="33" t="s">
        <v>68</v>
      </c>
      <c r="B1053" s="32">
        <v>2218085.23</v>
      </c>
      <c r="C1053" s="28">
        <v>44985</v>
      </c>
    </row>
    <row r="1054" spans="1:3" x14ac:dyDescent="0.45">
      <c r="A1054" s="33" t="s">
        <v>69</v>
      </c>
      <c r="B1054" s="32">
        <v>543419.56999999995</v>
      </c>
      <c r="C1054" s="28">
        <v>44985</v>
      </c>
    </row>
    <row r="1055" spans="1:3" x14ac:dyDescent="0.45">
      <c r="A1055" s="27" t="s">
        <v>314</v>
      </c>
      <c r="B1055" s="32"/>
    </row>
    <row r="1056" spans="1:3" x14ac:dyDescent="0.45">
      <c r="A1056" s="33" t="s">
        <v>40</v>
      </c>
      <c r="B1056" s="32">
        <v>41808.94</v>
      </c>
      <c r="C1056" s="28">
        <v>44880</v>
      </c>
    </row>
    <row r="1057" spans="1:3" x14ac:dyDescent="0.45">
      <c r="A1057" s="33" t="s">
        <v>41</v>
      </c>
      <c r="B1057" s="32">
        <v>43939.16</v>
      </c>
      <c r="C1057" s="28">
        <v>44925</v>
      </c>
    </row>
    <row r="1058" spans="1:3" x14ac:dyDescent="0.45">
      <c r="A1058" s="33" t="s">
        <v>66</v>
      </c>
      <c r="B1058" s="32">
        <v>14884.25</v>
      </c>
      <c r="C1058" s="28">
        <v>44985</v>
      </c>
    </row>
    <row r="1059" spans="1:3" x14ac:dyDescent="0.45">
      <c r="A1059" s="33" t="s">
        <v>68</v>
      </c>
      <c r="B1059" s="32">
        <v>34725.26</v>
      </c>
      <c r="C1059" s="28">
        <v>44985</v>
      </c>
    </row>
    <row r="1060" spans="1:3" x14ac:dyDescent="0.45">
      <c r="A1060" s="27" t="s">
        <v>315</v>
      </c>
      <c r="B1060" s="32"/>
    </row>
    <row r="1061" spans="1:3" x14ac:dyDescent="0.45">
      <c r="A1061" s="33" t="s">
        <v>40</v>
      </c>
      <c r="B1061" s="32">
        <v>22777.16</v>
      </c>
      <c r="C1061" s="28">
        <v>44880</v>
      </c>
    </row>
    <row r="1062" spans="1:3" x14ac:dyDescent="0.45">
      <c r="A1062" s="33" t="s">
        <v>41</v>
      </c>
      <c r="B1062" s="32">
        <v>23937.69</v>
      </c>
      <c r="C1062" s="28">
        <v>44925</v>
      </c>
    </row>
    <row r="1063" spans="1:3" x14ac:dyDescent="0.45">
      <c r="A1063" s="27" t="s">
        <v>316</v>
      </c>
      <c r="B1063" s="32"/>
    </row>
    <row r="1064" spans="1:3" x14ac:dyDescent="0.45">
      <c r="A1064" s="33" t="s">
        <v>40</v>
      </c>
      <c r="B1064" s="32">
        <v>108054.69</v>
      </c>
      <c r="C1064" s="28">
        <v>44880</v>
      </c>
    </row>
    <row r="1065" spans="1:3" x14ac:dyDescent="0.45">
      <c r="A1065" s="33" t="s">
        <v>41</v>
      </c>
      <c r="B1065" s="32">
        <v>113560.21</v>
      </c>
      <c r="C1065" s="28">
        <v>44925</v>
      </c>
    </row>
    <row r="1066" spans="1:3" x14ac:dyDescent="0.45">
      <c r="A1066" s="33" t="s">
        <v>66</v>
      </c>
      <c r="B1066" s="32">
        <v>38468.160000000003</v>
      </c>
      <c r="C1066" s="28">
        <v>44985</v>
      </c>
    </row>
    <row r="1067" spans="1:3" x14ac:dyDescent="0.45">
      <c r="A1067" s="33" t="s">
        <v>68</v>
      </c>
      <c r="B1067" s="32">
        <v>89747</v>
      </c>
      <c r="C1067" s="28">
        <v>44985</v>
      </c>
    </row>
    <row r="1068" spans="1:3" x14ac:dyDescent="0.45">
      <c r="A1068" s="27" t="s">
        <v>317</v>
      </c>
      <c r="B1068" s="32"/>
    </row>
    <row r="1069" spans="1:3" x14ac:dyDescent="0.45">
      <c r="A1069" s="33" t="s">
        <v>40</v>
      </c>
      <c r="B1069" s="32">
        <v>397013.21</v>
      </c>
      <c r="C1069" s="28">
        <v>44880</v>
      </c>
    </row>
    <row r="1070" spans="1:3" x14ac:dyDescent="0.45">
      <c r="A1070" s="33" t="s">
        <v>59</v>
      </c>
      <c r="B1070" s="32">
        <v>104072.85</v>
      </c>
      <c r="C1070" s="28">
        <v>44880</v>
      </c>
    </row>
    <row r="1071" spans="1:3" x14ac:dyDescent="0.45">
      <c r="A1071" s="33" t="s">
        <v>41</v>
      </c>
      <c r="B1071" s="32">
        <v>417241.53</v>
      </c>
      <c r="C1071" s="28">
        <v>44925</v>
      </c>
    </row>
    <row r="1072" spans="1:3" x14ac:dyDescent="0.45">
      <c r="A1072" s="33" t="s">
        <v>60</v>
      </c>
      <c r="B1072" s="32">
        <v>109375.5</v>
      </c>
      <c r="C1072" s="28">
        <v>44925</v>
      </c>
    </row>
    <row r="1073" spans="1:3" x14ac:dyDescent="0.45">
      <c r="A1073" s="33" t="s">
        <v>66</v>
      </c>
      <c r="B1073" s="32">
        <v>141339.26</v>
      </c>
      <c r="C1073" s="28">
        <v>44985</v>
      </c>
    </row>
    <row r="1074" spans="1:3" x14ac:dyDescent="0.45">
      <c r="A1074" s="33" t="s">
        <v>67</v>
      </c>
      <c r="B1074" s="32">
        <v>37050.6</v>
      </c>
      <c r="C1074" s="28">
        <v>44985</v>
      </c>
    </row>
    <row r="1075" spans="1:3" x14ac:dyDescent="0.45">
      <c r="A1075" s="33" t="s">
        <v>68</v>
      </c>
      <c r="B1075" s="32">
        <v>329747.34000000003</v>
      </c>
      <c r="C1075" s="28">
        <v>44985</v>
      </c>
    </row>
    <row r="1076" spans="1:3" x14ac:dyDescent="0.45">
      <c r="A1076" s="33" t="s">
        <v>69</v>
      </c>
      <c r="B1076" s="32">
        <v>86439.81</v>
      </c>
      <c r="C1076" s="28">
        <v>44985</v>
      </c>
    </row>
    <row r="1077" spans="1:3" x14ac:dyDescent="0.45">
      <c r="A1077" s="27" t="s">
        <v>318</v>
      </c>
      <c r="B1077" s="32"/>
    </row>
    <row r="1078" spans="1:3" x14ac:dyDescent="0.45">
      <c r="A1078" s="33" t="s">
        <v>40</v>
      </c>
      <c r="B1078" s="32">
        <v>2104226.88</v>
      </c>
      <c r="C1078" s="28">
        <v>44880</v>
      </c>
    </row>
    <row r="1079" spans="1:3" x14ac:dyDescent="0.45">
      <c r="A1079" s="33" t="s">
        <v>59</v>
      </c>
      <c r="B1079" s="32">
        <v>468757.33</v>
      </c>
      <c r="C1079" s="28">
        <v>44880</v>
      </c>
    </row>
    <row r="1080" spans="1:3" x14ac:dyDescent="0.45">
      <c r="A1080" s="33" t="s">
        <v>41</v>
      </c>
      <c r="B1080" s="32">
        <v>2211439.87</v>
      </c>
      <c r="C1080" s="28">
        <v>44925</v>
      </c>
    </row>
    <row r="1081" spans="1:3" x14ac:dyDescent="0.45">
      <c r="A1081" s="33" t="s">
        <v>60</v>
      </c>
      <c r="B1081" s="32">
        <v>492641.1</v>
      </c>
      <c r="C1081" s="28">
        <v>44925</v>
      </c>
    </row>
    <row r="1082" spans="1:3" x14ac:dyDescent="0.45">
      <c r="A1082" s="33" t="s">
        <v>66</v>
      </c>
      <c r="B1082" s="32">
        <v>749118.29</v>
      </c>
      <c r="C1082" s="28">
        <v>44985</v>
      </c>
    </row>
    <row r="1083" spans="1:3" x14ac:dyDescent="0.45">
      <c r="A1083" s="33" t="s">
        <v>67</v>
      </c>
      <c r="B1083" s="32">
        <v>166880.62</v>
      </c>
      <c r="C1083" s="28">
        <v>44985</v>
      </c>
    </row>
    <row r="1084" spans="1:3" x14ac:dyDescent="0.45">
      <c r="A1084" s="33" t="s">
        <v>68</v>
      </c>
      <c r="B1084" s="32">
        <v>1747708.13</v>
      </c>
      <c r="C1084" s="28">
        <v>44985</v>
      </c>
    </row>
    <row r="1085" spans="1:3" x14ac:dyDescent="0.45">
      <c r="A1085" s="33" t="s">
        <v>69</v>
      </c>
      <c r="B1085" s="32">
        <v>389335.87</v>
      </c>
      <c r="C1085" s="28">
        <v>44985</v>
      </c>
    </row>
    <row r="1086" spans="1:3" x14ac:dyDescent="0.45">
      <c r="A1086" s="27" t="s">
        <v>319</v>
      </c>
      <c r="B1086" s="32"/>
    </row>
    <row r="1087" spans="1:3" x14ac:dyDescent="0.45">
      <c r="A1087" s="33" t="s">
        <v>40</v>
      </c>
      <c r="B1087" s="32">
        <v>51908.21</v>
      </c>
      <c r="C1087" s="28">
        <v>44880</v>
      </c>
    </row>
    <row r="1088" spans="1:3" x14ac:dyDescent="0.45">
      <c r="A1088" s="33" t="s">
        <v>41</v>
      </c>
      <c r="B1088" s="32">
        <v>54553</v>
      </c>
      <c r="C1088" s="28">
        <v>44925</v>
      </c>
    </row>
    <row r="1089" spans="1:3" x14ac:dyDescent="0.45">
      <c r="A1089" s="33" t="s">
        <v>66</v>
      </c>
      <c r="B1089" s="32">
        <v>18479.66</v>
      </c>
      <c r="C1089" s="28">
        <v>44985</v>
      </c>
    </row>
    <row r="1090" spans="1:3" x14ac:dyDescent="0.45">
      <c r="A1090" s="33" t="s">
        <v>68</v>
      </c>
      <c r="B1090" s="32">
        <v>43113.41</v>
      </c>
      <c r="C1090" s="28">
        <v>44985</v>
      </c>
    </row>
    <row r="1091" spans="1:3" x14ac:dyDescent="0.45">
      <c r="A1091" s="27" t="s">
        <v>320</v>
      </c>
      <c r="B1091" s="32"/>
    </row>
    <row r="1092" spans="1:3" x14ac:dyDescent="0.45">
      <c r="A1092" s="33" t="s">
        <v>40</v>
      </c>
      <c r="B1092" s="32">
        <v>58330.63</v>
      </c>
      <c r="C1092" s="28">
        <v>44895</v>
      </c>
    </row>
    <row r="1093" spans="1:3" x14ac:dyDescent="0.45">
      <c r="A1093" s="33" t="s">
        <v>59</v>
      </c>
      <c r="B1093" s="32">
        <v>13082.12</v>
      </c>
      <c r="C1093" s="28">
        <v>44895</v>
      </c>
    </row>
    <row r="1094" spans="1:3" x14ac:dyDescent="0.45">
      <c r="A1094" s="33" t="s">
        <v>41</v>
      </c>
      <c r="B1094" s="32">
        <v>61302.64</v>
      </c>
      <c r="C1094" s="28">
        <v>44925</v>
      </c>
    </row>
    <row r="1095" spans="1:3" x14ac:dyDescent="0.45">
      <c r="A1095" s="33" t="s">
        <v>60</v>
      </c>
      <c r="B1095" s="32">
        <v>13748.68</v>
      </c>
      <c r="C1095" s="28">
        <v>44925</v>
      </c>
    </row>
    <row r="1096" spans="1:3" x14ac:dyDescent="0.45">
      <c r="A1096" s="33" t="s">
        <v>66</v>
      </c>
      <c r="B1096" s="32">
        <v>20766.080000000002</v>
      </c>
      <c r="C1096" s="28">
        <v>44985</v>
      </c>
    </row>
    <row r="1097" spans="1:3" x14ac:dyDescent="0.45">
      <c r="A1097" s="33" t="s">
        <v>67</v>
      </c>
      <c r="B1097" s="32">
        <v>4657.32</v>
      </c>
      <c r="C1097" s="28">
        <v>44985</v>
      </c>
    </row>
    <row r="1098" spans="1:3" x14ac:dyDescent="0.45">
      <c r="A1098" s="33" t="s">
        <v>68</v>
      </c>
      <c r="B1098" s="32">
        <v>48447.68</v>
      </c>
      <c r="C1098" s="28">
        <v>44985</v>
      </c>
    </row>
    <row r="1099" spans="1:3" x14ac:dyDescent="0.45">
      <c r="A1099" s="33" t="s">
        <v>69</v>
      </c>
      <c r="B1099" s="32">
        <v>10865.62</v>
      </c>
      <c r="C1099" s="28">
        <v>44985</v>
      </c>
    </row>
    <row r="1100" spans="1:3" x14ac:dyDescent="0.45">
      <c r="A1100" s="27" t="s">
        <v>321</v>
      </c>
      <c r="B1100" s="32"/>
    </row>
    <row r="1101" spans="1:3" x14ac:dyDescent="0.45">
      <c r="A1101" s="33" t="s">
        <v>40</v>
      </c>
      <c r="B1101" s="32">
        <v>97715.57</v>
      </c>
      <c r="C1101" s="28">
        <v>44880</v>
      </c>
    </row>
    <row r="1102" spans="1:3" x14ac:dyDescent="0.45">
      <c r="A1102" s="33" t="s">
        <v>41</v>
      </c>
      <c r="B1102" s="32">
        <v>102694.3</v>
      </c>
      <c r="C1102" s="28">
        <v>44925</v>
      </c>
    </row>
    <row r="1103" spans="1:3" x14ac:dyDescent="0.45">
      <c r="A1103" s="33" t="s">
        <v>66</v>
      </c>
      <c r="B1103" s="32">
        <v>34787.370000000003</v>
      </c>
      <c r="C1103" s="28">
        <v>44985</v>
      </c>
    </row>
    <row r="1104" spans="1:3" x14ac:dyDescent="0.45">
      <c r="A1104" s="33" t="s">
        <v>68</v>
      </c>
      <c r="B1104" s="32">
        <v>81159.64</v>
      </c>
      <c r="C1104" s="28">
        <v>44985</v>
      </c>
    </row>
    <row r="1105" spans="1:3" x14ac:dyDescent="0.45">
      <c r="A1105" s="27" t="s">
        <v>322</v>
      </c>
      <c r="B1105" s="32"/>
    </row>
    <row r="1106" spans="1:3" x14ac:dyDescent="0.45">
      <c r="A1106" s="33" t="s">
        <v>40</v>
      </c>
      <c r="B1106" s="32">
        <v>1877846.03</v>
      </c>
      <c r="C1106" s="28">
        <v>44880</v>
      </c>
    </row>
    <row r="1107" spans="1:3" x14ac:dyDescent="0.45">
      <c r="A1107" s="33" t="s">
        <v>59</v>
      </c>
      <c r="B1107" s="32">
        <v>401323.36</v>
      </c>
      <c r="C1107" s="28">
        <v>44880</v>
      </c>
    </row>
    <row r="1108" spans="1:3" x14ac:dyDescent="0.45">
      <c r="A1108" s="33" t="s">
        <v>41</v>
      </c>
      <c r="B1108" s="32">
        <v>2015898.73</v>
      </c>
      <c r="C1108" s="28">
        <v>44925</v>
      </c>
    </row>
    <row r="1109" spans="1:3" x14ac:dyDescent="0.45">
      <c r="A1109" s="33" t="s">
        <v>60</v>
      </c>
      <c r="B1109" s="32">
        <v>422890.71</v>
      </c>
      <c r="C1109" s="28">
        <v>44925</v>
      </c>
    </row>
    <row r="1110" spans="1:3" x14ac:dyDescent="0.45">
      <c r="A1110" s="33" t="s">
        <v>66</v>
      </c>
      <c r="B1110" s="32">
        <v>691031.33</v>
      </c>
      <c r="C1110" s="28">
        <v>44985</v>
      </c>
    </row>
    <row r="1111" spans="1:3" x14ac:dyDescent="0.45">
      <c r="A1111" s="33" t="s">
        <v>67</v>
      </c>
      <c r="B1111" s="32">
        <v>143252.89000000001</v>
      </c>
      <c r="C1111" s="28">
        <v>44985</v>
      </c>
    </row>
    <row r="1112" spans="1:3" x14ac:dyDescent="0.45">
      <c r="A1112" s="33" t="s">
        <v>68</v>
      </c>
      <c r="B1112" s="32">
        <v>1612190.05</v>
      </c>
      <c r="C1112" s="28">
        <v>44985</v>
      </c>
    </row>
    <row r="1113" spans="1:3" x14ac:dyDescent="0.45">
      <c r="A1113" s="33" t="s">
        <v>69</v>
      </c>
      <c r="B1113" s="32">
        <v>334211.90000000002</v>
      </c>
      <c r="C1113" s="28">
        <v>44985</v>
      </c>
    </row>
    <row r="1114" spans="1:3" x14ac:dyDescent="0.45">
      <c r="A1114" s="27" t="s">
        <v>334</v>
      </c>
      <c r="B1114" s="32"/>
    </row>
    <row r="1115" spans="1:3" x14ac:dyDescent="0.45">
      <c r="A1115" s="33" t="s">
        <v>40</v>
      </c>
      <c r="B1115" s="32">
        <v>11507.63</v>
      </c>
      <c r="C1115" s="28">
        <v>44880</v>
      </c>
    </row>
    <row r="1116" spans="1:3" x14ac:dyDescent="0.45">
      <c r="A1116" s="33" t="s">
        <v>41</v>
      </c>
      <c r="B1116" s="32">
        <v>12093.96</v>
      </c>
      <c r="C1116" s="28">
        <v>44925</v>
      </c>
    </row>
    <row r="1117" spans="1:3" x14ac:dyDescent="0.45">
      <c r="A1117" s="33" t="s">
        <v>66</v>
      </c>
      <c r="B1117" s="32">
        <v>4096.79</v>
      </c>
      <c r="C1117" s="28">
        <v>44985</v>
      </c>
    </row>
    <row r="1118" spans="1:3" x14ac:dyDescent="0.45">
      <c r="A1118" s="33" t="s">
        <v>68</v>
      </c>
      <c r="B1118" s="32">
        <v>9557.89</v>
      </c>
      <c r="C1118" s="28">
        <v>44985</v>
      </c>
    </row>
    <row r="1119" spans="1:3" x14ac:dyDescent="0.45">
      <c r="A1119" s="27" t="s">
        <v>335</v>
      </c>
      <c r="B1119" s="32"/>
    </row>
    <row r="1120" spans="1:3" x14ac:dyDescent="0.45">
      <c r="A1120" s="33" t="s">
        <v>40</v>
      </c>
      <c r="B1120" s="32">
        <v>7278.15</v>
      </c>
      <c r="C1120" s="28">
        <v>44910</v>
      </c>
    </row>
    <row r="1121" spans="1:3" x14ac:dyDescent="0.45">
      <c r="A1121" s="33" t="s">
        <v>41</v>
      </c>
      <c r="B1121" s="32">
        <v>7648.98</v>
      </c>
      <c r="C1121" s="28">
        <v>44925</v>
      </c>
    </row>
    <row r="1122" spans="1:3" x14ac:dyDescent="0.45">
      <c r="A1122" s="33" t="s">
        <v>66</v>
      </c>
      <c r="B1122" s="32">
        <v>2591.0700000000002</v>
      </c>
      <c r="C1122" s="28">
        <v>44985</v>
      </c>
    </row>
    <row r="1123" spans="1:3" x14ac:dyDescent="0.45">
      <c r="A1123" s="33" t="s">
        <v>68</v>
      </c>
      <c r="B1123" s="32">
        <v>6045.01</v>
      </c>
      <c r="C1123" s="28">
        <v>44985</v>
      </c>
    </row>
    <row r="1124" spans="1:3" x14ac:dyDescent="0.45">
      <c r="A1124" s="27" t="s">
        <v>336</v>
      </c>
      <c r="B1124" s="32"/>
    </row>
    <row r="1125" spans="1:3" x14ac:dyDescent="0.45">
      <c r="A1125" s="33" t="s">
        <v>40</v>
      </c>
      <c r="B1125" s="32">
        <v>4558.95</v>
      </c>
      <c r="C1125" s="28">
        <v>44880</v>
      </c>
    </row>
    <row r="1126" spans="1:3" x14ac:dyDescent="0.45">
      <c r="A1126" s="33" t="s">
        <v>59</v>
      </c>
      <c r="B1126" s="32">
        <v>1195.08</v>
      </c>
      <c r="C1126" s="28">
        <v>44880</v>
      </c>
    </row>
    <row r="1127" spans="1:3" x14ac:dyDescent="0.45">
      <c r="A1127" s="33" t="s">
        <v>41</v>
      </c>
      <c r="B1127" s="32">
        <v>4791.2299999999996</v>
      </c>
      <c r="C1127" s="28">
        <v>44925</v>
      </c>
    </row>
    <row r="1128" spans="1:3" x14ac:dyDescent="0.45">
      <c r="A1128" s="33" t="s">
        <v>60</v>
      </c>
      <c r="B1128" s="32">
        <v>1255.97</v>
      </c>
      <c r="C1128" s="28">
        <v>44925</v>
      </c>
    </row>
    <row r="1129" spans="1:3" x14ac:dyDescent="0.45">
      <c r="A1129" s="33" t="s">
        <v>66</v>
      </c>
      <c r="B1129" s="32">
        <v>1623.01</v>
      </c>
      <c r="C1129" s="28">
        <v>44985</v>
      </c>
    </row>
    <row r="1130" spans="1:3" x14ac:dyDescent="0.45">
      <c r="A1130" s="33" t="s">
        <v>67</v>
      </c>
      <c r="B1130" s="32">
        <v>425.46</v>
      </c>
      <c r="C1130" s="28">
        <v>44985</v>
      </c>
    </row>
    <row r="1131" spans="1:3" x14ac:dyDescent="0.45">
      <c r="A1131" s="33" t="s">
        <v>68</v>
      </c>
      <c r="B1131" s="32">
        <v>3786.53</v>
      </c>
      <c r="C1131" s="28">
        <v>44985</v>
      </c>
    </row>
    <row r="1132" spans="1:3" x14ac:dyDescent="0.45">
      <c r="A1132" s="33" t="s">
        <v>69</v>
      </c>
      <c r="B1132" s="32">
        <v>992.6</v>
      </c>
      <c r="C1132" s="28">
        <v>44985</v>
      </c>
    </row>
    <row r="1133" spans="1:3" x14ac:dyDescent="0.45">
      <c r="A1133" s="27" t="s">
        <v>337</v>
      </c>
      <c r="B1133" s="32"/>
    </row>
    <row r="1134" spans="1:3" x14ac:dyDescent="0.45">
      <c r="A1134" s="33" t="s">
        <v>40</v>
      </c>
      <c r="B1134" s="32">
        <v>1087322.5</v>
      </c>
      <c r="C1134" s="28">
        <v>44880</v>
      </c>
    </row>
    <row r="1135" spans="1:3" x14ac:dyDescent="0.45">
      <c r="A1135" s="33" t="s">
        <v>59</v>
      </c>
      <c r="B1135" s="32">
        <v>285030.2</v>
      </c>
      <c r="C1135" s="28">
        <v>44880</v>
      </c>
    </row>
    <row r="1136" spans="1:3" x14ac:dyDescent="0.45">
      <c r="A1136" s="33" t="s">
        <v>41</v>
      </c>
      <c r="B1136" s="32">
        <v>1142722.94</v>
      </c>
      <c r="C1136" s="28">
        <v>44925</v>
      </c>
    </row>
    <row r="1137" spans="1:3" x14ac:dyDescent="0.45">
      <c r="A1137" s="33" t="s">
        <v>60</v>
      </c>
      <c r="B1137" s="32">
        <v>299552.84000000003</v>
      </c>
      <c r="C1137" s="28">
        <v>44925</v>
      </c>
    </row>
    <row r="1138" spans="1:3" x14ac:dyDescent="0.45">
      <c r="A1138" s="33" t="s">
        <v>66</v>
      </c>
      <c r="B1138" s="32">
        <v>387093.8</v>
      </c>
      <c r="C1138" s="28">
        <v>44985</v>
      </c>
    </row>
    <row r="1139" spans="1:3" x14ac:dyDescent="0.45">
      <c r="A1139" s="33" t="s">
        <v>67</v>
      </c>
      <c r="B1139" s="32">
        <v>101472.58</v>
      </c>
      <c r="C1139" s="28">
        <v>44985</v>
      </c>
    </row>
    <row r="1140" spans="1:3" x14ac:dyDescent="0.45">
      <c r="A1140" s="33" t="s">
        <v>68</v>
      </c>
      <c r="B1140" s="32">
        <v>903097.66</v>
      </c>
      <c r="C1140" s="28">
        <v>44985</v>
      </c>
    </row>
    <row r="1141" spans="1:3" x14ac:dyDescent="0.45">
      <c r="A1141" s="33" t="s">
        <v>69</v>
      </c>
      <c r="B1141" s="32">
        <v>236737.59</v>
      </c>
      <c r="C1141" s="28">
        <v>44985</v>
      </c>
    </row>
    <row r="1142" spans="1:3" x14ac:dyDescent="0.45">
      <c r="A1142" s="27" t="s">
        <v>338</v>
      </c>
      <c r="B1142" s="32"/>
    </row>
    <row r="1143" spans="1:3" x14ac:dyDescent="0.45">
      <c r="A1143" s="33" t="s">
        <v>40</v>
      </c>
      <c r="B1143" s="32">
        <v>3379129.54</v>
      </c>
      <c r="C1143" s="28">
        <v>44880</v>
      </c>
    </row>
    <row r="1144" spans="1:3" x14ac:dyDescent="0.45">
      <c r="A1144" s="33" t="s">
        <v>59</v>
      </c>
      <c r="B1144" s="32">
        <v>704453.43</v>
      </c>
      <c r="C1144" s="28">
        <v>44880</v>
      </c>
    </row>
    <row r="1145" spans="1:3" x14ac:dyDescent="0.45">
      <c r="A1145" s="33" t="s">
        <v>41</v>
      </c>
      <c r="B1145" s="32">
        <v>3551300.39</v>
      </c>
      <c r="C1145" s="28">
        <v>44925</v>
      </c>
    </row>
    <row r="1146" spans="1:3" x14ac:dyDescent="0.45">
      <c r="A1146" s="33" t="s">
        <v>60</v>
      </c>
      <c r="B1146" s="32">
        <v>740346.21</v>
      </c>
      <c r="C1146" s="28">
        <v>44925</v>
      </c>
    </row>
    <row r="1147" spans="1:3" x14ac:dyDescent="0.45">
      <c r="A1147" s="33" t="s">
        <v>66</v>
      </c>
      <c r="B1147" s="32">
        <v>1322673.26</v>
      </c>
      <c r="C1147" s="28">
        <v>44985</v>
      </c>
    </row>
    <row r="1148" spans="1:3" x14ac:dyDescent="0.45">
      <c r="A1148" s="33" t="s">
        <v>67</v>
      </c>
      <c r="B1148" s="32">
        <v>250789.95</v>
      </c>
      <c r="C1148" s="28">
        <v>44985</v>
      </c>
    </row>
    <row r="1149" spans="1:3" x14ac:dyDescent="0.45">
      <c r="A1149" s="33" t="s">
        <v>68</v>
      </c>
      <c r="B1149" s="32">
        <v>3085823.52</v>
      </c>
      <c r="C1149" s="28">
        <v>44985</v>
      </c>
    </row>
    <row r="1150" spans="1:3" x14ac:dyDescent="0.45">
      <c r="A1150" s="33" t="s">
        <v>69</v>
      </c>
      <c r="B1150" s="32">
        <v>585098.02</v>
      </c>
      <c r="C1150" s="28">
        <v>44985</v>
      </c>
    </row>
    <row r="1151" spans="1:3" x14ac:dyDescent="0.45">
      <c r="A1151" s="27" t="s">
        <v>339</v>
      </c>
      <c r="B1151" s="32"/>
    </row>
    <row r="1152" spans="1:3" x14ac:dyDescent="0.45">
      <c r="A1152" s="33" t="s">
        <v>40</v>
      </c>
      <c r="B1152" s="32">
        <v>7007.55</v>
      </c>
      <c r="C1152" s="28">
        <v>44880</v>
      </c>
    </row>
    <row r="1153" spans="1:3" x14ac:dyDescent="0.45">
      <c r="A1153" s="33" t="s">
        <v>41</v>
      </c>
      <c r="B1153" s="32">
        <v>7364.59</v>
      </c>
      <c r="C1153" s="28">
        <v>44925</v>
      </c>
    </row>
    <row r="1154" spans="1:3" x14ac:dyDescent="0.45">
      <c r="A1154" s="33" t="s">
        <v>66</v>
      </c>
      <c r="B1154" s="32">
        <v>2494.73</v>
      </c>
      <c r="C1154" s="28">
        <v>44985</v>
      </c>
    </row>
    <row r="1155" spans="1:3" x14ac:dyDescent="0.45">
      <c r="A1155" s="33" t="s">
        <v>68</v>
      </c>
      <c r="B1155" s="32">
        <v>5820.26</v>
      </c>
      <c r="C1155" s="28">
        <v>44985</v>
      </c>
    </row>
    <row r="1156" spans="1:3" x14ac:dyDescent="0.45">
      <c r="A1156" s="27" t="s">
        <v>340</v>
      </c>
      <c r="B1156" s="32"/>
    </row>
    <row r="1157" spans="1:3" x14ac:dyDescent="0.45">
      <c r="A1157" s="33" t="s">
        <v>40</v>
      </c>
      <c r="B1157" s="32">
        <v>1665959.1</v>
      </c>
      <c r="C1157" s="28">
        <v>44880</v>
      </c>
    </row>
    <row r="1158" spans="1:3" x14ac:dyDescent="0.45">
      <c r="A1158" s="33" t="s">
        <v>59</v>
      </c>
      <c r="B1158" s="32">
        <v>436713.72</v>
      </c>
      <c r="C1158" s="28">
        <v>44880</v>
      </c>
    </row>
    <row r="1159" spans="1:3" x14ac:dyDescent="0.45">
      <c r="A1159" s="33" t="s">
        <v>41</v>
      </c>
      <c r="B1159" s="32">
        <v>1750841.8</v>
      </c>
      <c r="C1159" s="28">
        <v>44925</v>
      </c>
    </row>
    <row r="1160" spans="1:3" x14ac:dyDescent="0.45">
      <c r="A1160" s="33" t="s">
        <v>60</v>
      </c>
      <c r="B1160" s="32">
        <v>458964.83</v>
      </c>
      <c r="C1160" s="28">
        <v>44925</v>
      </c>
    </row>
    <row r="1161" spans="1:3" x14ac:dyDescent="0.45">
      <c r="A1161" s="33" t="s">
        <v>66</v>
      </c>
      <c r="B1161" s="32">
        <v>593092.15</v>
      </c>
      <c r="C1161" s="28">
        <v>44985</v>
      </c>
    </row>
    <row r="1162" spans="1:3" x14ac:dyDescent="0.45">
      <c r="A1162" s="33" t="s">
        <v>67</v>
      </c>
      <c r="B1162" s="32">
        <v>155472.89000000001</v>
      </c>
      <c r="C1162" s="28">
        <v>44985</v>
      </c>
    </row>
    <row r="1163" spans="1:3" x14ac:dyDescent="0.45">
      <c r="A1163" s="33" t="s">
        <v>68</v>
      </c>
      <c r="B1163" s="32">
        <v>1383695.97</v>
      </c>
      <c r="C1163" s="28">
        <v>44985</v>
      </c>
    </row>
    <row r="1164" spans="1:3" x14ac:dyDescent="0.45">
      <c r="A1164" s="33" t="s">
        <v>69</v>
      </c>
      <c r="B1164" s="32">
        <v>362721.4</v>
      </c>
      <c r="C1164" s="28">
        <v>44985</v>
      </c>
    </row>
    <row r="1165" spans="1:3" x14ac:dyDescent="0.45">
      <c r="A1165" s="27" t="s">
        <v>341</v>
      </c>
      <c r="B1165" s="32"/>
    </row>
    <row r="1166" spans="1:3" x14ac:dyDescent="0.45">
      <c r="A1166" s="33" t="s">
        <v>40</v>
      </c>
      <c r="B1166" s="32">
        <v>9874.35</v>
      </c>
      <c r="C1166" s="28">
        <v>44880</v>
      </c>
    </row>
    <row r="1167" spans="1:3" x14ac:dyDescent="0.45">
      <c r="A1167" s="33" t="s">
        <v>41</v>
      </c>
      <c r="B1167" s="32">
        <v>10377.459999999999</v>
      </c>
      <c r="C1167" s="28">
        <v>44925</v>
      </c>
    </row>
    <row r="1168" spans="1:3" x14ac:dyDescent="0.45">
      <c r="A1168" s="33" t="s">
        <v>66</v>
      </c>
      <c r="B1168" s="32">
        <v>3515.33</v>
      </c>
      <c r="C1168" s="28">
        <v>44985</v>
      </c>
    </row>
    <row r="1169" spans="1:3" x14ac:dyDescent="0.45">
      <c r="A1169" s="33" t="s">
        <v>68</v>
      </c>
      <c r="B1169" s="32">
        <v>8201.34</v>
      </c>
      <c r="C1169" s="28">
        <v>44985</v>
      </c>
    </row>
    <row r="1170" spans="1:3" x14ac:dyDescent="0.45">
      <c r="A1170" s="27" t="s">
        <v>342</v>
      </c>
      <c r="B1170" s="32"/>
    </row>
    <row r="1171" spans="1:3" x14ac:dyDescent="0.45">
      <c r="A1171" s="33" t="s">
        <v>40</v>
      </c>
      <c r="B1171" s="32">
        <v>5744.15</v>
      </c>
      <c r="C1171" s="28">
        <v>44880</v>
      </c>
    </row>
    <row r="1172" spans="1:3" x14ac:dyDescent="0.45">
      <c r="A1172" s="33" t="s">
        <v>41</v>
      </c>
      <c r="B1172" s="32">
        <v>6036.82</v>
      </c>
      <c r="C1172" s="28">
        <v>44925</v>
      </c>
    </row>
    <row r="1173" spans="1:3" x14ac:dyDescent="0.45">
      <c r="A1173" s="27" t="s">
        <v>343</v>
      </c>
      <c r="B1173" s="32"/>
    </row>
    <row r="1174" spans="1:3" x14ac:dyDescent="0.45">
      <c r="A1174" s="33" t="s">
        <v>40</v>
      </c>
      <c r="B1174" s="32">
        <v>961038.16</v>
      </c>
      <c r="C1174" s="28">
        <v>44880</v>
      </c>
    </row>
    <row r="1175" spans="1:3" x14ac:dyDescent="0.45">
      <c r="A1175" s="33" t="s">
        <v>59</v>
      </c>
      <c r="B1175" s="32">
        <v>242399.3</v>
      </c>
      <c r="C1175" s="28">
        <v>44880</v>
      </c>
    </row>
    <row r="1176" spans="1:3" x14ac:dyDescent="0.45">
      <c r="A1176" s="33" t="s">
        <v>41</v>
      </c>
      <c r="B1176" s="32">
        <v>1010004.26</v>
      </c>
      <c r="C1176" s="28">
        <v>44925</v>
      </c>
    </row>
    <row r="1177" spans="1:3" x14ac:dyDescent="0.45">
      <c r="A1177" s="33" t="s">
        <v>60</v>
      </c>
      <c r="B1177" s="32">
        <v>254749.85</v>
      </c>
      <c r="C1177" s="28">
        <v>44925</v>
      </c>
    </row>
    <row r="1178" spans="1:3" x14ac:dyDescent="0.45">
      <c r="A1178" s="33" t="s">
        <v>66</v>
      </c>
      <c r="B1178" s="32">
        <v>360398.05</v>
      </c>
      <c r="C1178" s="28">
        <v>44985</v>
      </c>
    </row>
    <row r="1179" spans="1:3" x14ac:dyDescent="0.45">
      <c r="A1179" s="33" t="s">
        <v>67</v>
      </c>
      <c r="B1179" s="32">
        <v>86295.71</v>
      </c>
      <c r="C1179" s="28">
        <v>44985</v>
      </c>
    </row>
    <row r="1180" spans="1:3" x14ac:dyDescent="0.45">
      <c r="A1180" s="33" t="s">
        <v>68</v>
      </c>
      <c r="B1180" s="32">
        <v>840815.9</v>
      </c>
      <c r="C1180" s="28">
        <v>44985</v>
      </c>
    </row>
    <row r="1181" spans="1:3" x14ac:dyDescent="0.45">
      <c r="A1181" s="33" t="s">
        <v>69</v>
      </c>
      <c r="B1181" s="32">
        <v>201329.63</v>
      </c>
      <c r="C1181" s="28">
        <v>44985</v>
      </c>
    </row>
    <row r="1182" spans="1:3" x14ac:dyDescent="0.45">
      <c r="A1182" s="27" t="s">
        <v>344</v>
      </c>
      <c r="B1182" s="32"/>
    </row>
    <row r="1183" spans="1:3" x14ac:dyDescent="0.45">
      <c r="A1183" s="33" t="s">
        <v>40</v>
      </c>
      <c r="B1183" s="32">
        <v>161789.47</v>
      </c>
      <c r="C1183" s="28">
        <v>44880</v>
      </c>
    </row>
    <row r="1184" spans="1:3" x14ac:dyDescent="0.45">
      <c r="A1184" s="33" t="s">
        <v>59</v>
      </c>
      <c r="B1184" s="32">
        <v>36285.379999999997</v>
      </c>
      <c r="C1184" s="28">
        <v>44880</v>
      </c>
    </row>
    <row r="1185" spans="1:3" x14ac:dyDescent="0.45">
      <c r="A1185" s="33" t="s">
        <v>41</v>
      </c>
      <c r="B1185" s="32">
        <v>170032.84</v>
      </c>
      <c r="C1185" s="28">
        <v>44925</v>
      </c>
    </row>
    <row r="1186" spans="1:3" x14ac:dyDescent="0.45">
      <c r="A1186" s="33" t="s">
        <v>60</v>
      </c>
      <c r="B1186" s="32">
        <v>38134.17</v>
      </c>
      <c r="C1186" s="28">
        <v>44925</v>
      </c>
    </row>
    <row r="1187" spans="1:3" x14ac:dyDescent="0.45">
      <c r="A1187" s="33" t="s">
        <v>66</v>
      </c>
      <c r="B1187" s="32">
        <v>57598.09</v>
      </c>
      <c r="C1187" s="28">
        <v>44985</v>
      </c>
    </row>
    <row r="1188" spans="1:3" x14ac:dyDescent="0.45">
      <c r="A1188" s="33" t="s">
        <v>67</v>
      </c>
      <c r="B1188" s="32">
        <v>15098.74</v>
      </c>
      <c r="C1188" s="28">
        <v>44985</v>
      </c>
    </row>
    <row r="1189" spans="1:3" x14ac:dyDescent="0.45">
      <c r="A1189" s="33" t="s">
        <v>68</v>
      </c>
      <c r="B1189" s="32">
        <v>134377.51</v>
      </c>
      <c r="C1189" s="28">
        <v>44985</v>
      </c>
    </row>
    <row r="1190" spans="1:3" x14ac:dyDescent="0.45">
      <c r="A1190" s="33" t="s">
        <v>69</v>
      </c>
      <c r="B1190" s="32">
        <v>35225.660000000003</v>
      </c>
      <c r="C1190" s="28">
        <v>44985</v>
      </c>
    </row>
    <row r="1191" spans="1:3" x14ac:dyDescent="0.45">
      <c r="A1191" s="27" t="s">
        <v>345</v>
      </c>
      <c r="B1191" s="32"/>
    </row>
    <row r="1192" spans="1:3" x14ac:dyDescent="0.45">
      <c r="A1192" s="33" t="s">
        <v>40</v>
      </c>
      <c r="B1192" s="32">
        <v>21474.23</v>
      </c>
      <c r="C1192" s="28">
        <v>44880</v>
      </c>
    </row>
    <row r="1193" spans="1:3" x14ac:dyDescent="0.45">
      <c r="A1193" s="33" t="s">
        <v>41</v>
      </c>
      <c r="B1193" s="32">
        <v>22568.37</v>
      </c>
      <c r="C1193" s="28">
        <v>44925</v>
      </c>
    </row>
    <row r="1194" spans="1:3" x14ac:dyDescent="0.45">
      <c r="A1194" s="33" t="s">
        <v>66</v>
      </c>
      <c r="B1194" s="32">
        <v>7644.96</v>
      </c>
      <c r="C1194" s="28">
        <v>44985</v>
      </c>
    </row>
    <row r="1195" spans="1:3" x14ac:dyDescent="0.45">
      <c r="A1195" s="33" t="s">
        <v>68</v>
      </c>
      <c r="B1195" s="32">
        <v>17835.86</v>
      </c>
      <c r="C1195" s="28">
        <v>44985</v>
      </c>
    </row>
    <row r="1196" spans="1:3" x14ac:dyDescent="0.45">
      <c r="A1196" s="27" t="s">
        <v>347</v>
      </c>
      <c r="B1196" s="32"/>
    </row>
    <row r="1197" spans="1:3" x14ac:dyDescent="0.45">
      <c r="A1197" s="33" t="s">
        <v>40</v>
      </c>
      <c r="B1197" s="32">
        <v>502707.16</v>
      </c>
      <c r="C1197" s="28">
        <v>44880</v>
      </c>
    </row>
    <row r="1198" spans="1:3" x14ac:dyDescent="0.45">
      <c r="A1198" s="33" t="s">
        <v>59</v>
      </c>
      <c r="B1198" s="32">
        <v>117783.46</v>
      </c>
      <c r="C1198" s="28">
        <v>44880</v>
      </c>
    </row>
    <row r="1199" spans="1:3" x14ac:dyDescent="0.45">
      <c r="A1199" s="33" t="s">
        <v>41</v>
      </c>
      <c r="B1199" s="32">
        <v>528320.72</v>
      </c>
      <c r="C1199" s="28">
        <v>44925</v>
      </c>
    </row>
    <row r="1200" spans="1:3" x14ac:dyDescent="0.45">
      <c r="A1200" s="33" t="s">
        <v>60</v>
      </c>
      <c r="B1200" s="32">
        <v>123784.67</v>
      </c>
      <c r="C1200" s="28">
        <v>44925</v>
      </c>
    </row>
    <row r="1201" spans="1:3" x14ac:dyDescent="0.45">
      <c r="A1201" s="33" t="s">
        <v>66</v>
      </c>
      <c r="B1201" s="32">
        <v>192114.68</v>
      </c>
      <c r="C1201" s="28">
        <v>44985</v>
      </c>
    </row>
    <row r="1202" spans="1:3" x14ac:dyDescent="0.45">
      <c r="A1202" s="33" t="s">
        <v>67</v>
      </c>
      <c r="B1202" s="32">
        <v>41931.67</v>
      </c>
      <c r="C1202" s="28">
        <v>44985</v>
      </c>
    </row>
    <row r="1203" spans="1:3" x14ac:dyDescent="0.45">
      <c r="A1203" s="33" t="s">
        <v>68</v>
      </c>
      <c r="B1203" s="32">
        <v>448207.42</v>
      </c>
      <c r="C1203" s="28">
        <v>44985</v>
      </c>
    </row>
    <row r="1204" spans="1:3" x14ac:dyDescent="0.45">
      <c r="A1204" s="33" t="s">
        <v>69</v>
      </c>
      <c r="B1204" s="32">
        <v>97827.43</v>
      </c>
      <c r="C1204" s="28">
        <v>44985</v>
      </c>
    </row>
    <row r="1205" spans="1:3" x14ac:dyDescent="0.45">
      <c r="A1205" s="27" t="s">
        <v>349</v>
      </c>
      <c r="B1205" s="32"/>
    </row>
    <row r="1206" spans="1:3" x14ac:dyDescent="0.45">
      <c r="A1206" s="33" t="s">
        <v>40</v>
      </c>
      <c r="B1206" s="32">
        <v>704036.21</v>
      </c>
      <c r="C1206" s="28">
        <v>44880</v>
      </c>
    </row>
    <row r="1207" spans="1:3" x14ac:dyDescent="0.45">
      <c r="A1207" s="33" t="s">
        <v>59</v>
      </c>
      <c r="B1207" s="32">
        <v>154926.51999999999</v>
      </c>
      <c r="C1207" s="28">
        <v>44880</v>
      </c>
    </row>
    <row r="1208" spans="1:3" x14ac:dyDescent="0.45">
      <c r="A1208" s="33" t="s">
        <v>41</v>
      </c>
      <c r="B1208" s="32">
        <v>739907.73</v>
      </c>
      <c r="C1208" s="28">
        <v>44925</v>
      </c>
    </row>
    <row r="1209" spans="1:3" x14ac:dyDescent="0.45">
      <c r="A1209" s="33" t="s">
        <v>60</v>
      </c>
      <c r="B1209" s="32">
        <v>162820.22</v>
      </c>
      <c r="C1209" s="28">
        <v>44925</v>
      </c>
    </row>
    <row r="1210" spans="1:3" x14ac:dyDescent="0.45">
      <c r="A1210" s="33" t="s">
        <v>66</v>
      </c>
      <c r="B1210" s="32">
        <v>259854.03</v>
      </c>
      <c r="C1210" s="28">
        <v>44985</v>
      </c>
    </row>
    <row r="1211" spans="1:3" x14ac:dyDescent="0.45">
      <c r="A1211" s="33" t="s">
        <v>67</v>
      </c>
      <c r="B1211" s="32">
        <v>55154.84</v>
      </c>
      <c r="C1211" s="28">
        <v>44985</v>
      </c>
    </row>
    <row r="1212" spans="1:3" x14ac:dyDescent="0.45">
      <c r="A1212" s="33" t="s">
        <v>68</v>
      </c>
      <c r="B1212" s="32">
        <v>606244.69999999995</v>
      </c>
      <c r="C1212" s="28">
        <v>44985</v>
      </c>
    </row>
    <row r="1213" spans="1:3" x14ac:dyDescent="0.45">
      <c r="A1213" s="33" t="s">
        <v>69</v>
      </c>
      <c r="B1213" s="32">
        <v>128677.35</v>
      </c>
      <c r="C1213" s="28">
        <v>44985</v>
      </c>
    </row>
    <row r="1214" spans="1:3" x14ac:dyDescent="0.45">
      <c r="A1214" s="27" t="s">
        <v>350</v>
      </c>
      <c r="B1214" s="32"/>
    </row>
    <row r="1215" spans="1:3" x14ac:dyDescent="0.45">
      <c r="A1215" s="33" t="s">
        <v>40</v>
      </c>
      <c r="B1215" s="32">
        <v>9949.0300000000007</v>
      </c>
      <c r="C1215" s="28">
        <v>44880</v>
      </c>
    </row>
    <row r="1216" spans="1:3" x14ac:dyDescent="0.45">
      <c r="A1216" s="33" t="s">
        <v>41</v>
      </c>
      <c r="B1216" s="32">
        <v>10455.950000000001</v>
      </c>
      <c r="C1216" s="28">
        <v>44925</v>
      </c>
    </row>
    <row r="1217" spans="1:3" x14ac:dyDescent="0.45">
      <c r="A1217" s="33" t="s">
        <v>66</v>
      </c>
      <c r="B1217" s="32">
        <v>3541.92</v>
      </c>
      <c r="C1217" s="28">
        <v>44985</v>
      </c>
    </row>
    <row r="1218" spans="1:3" x14ac:dyDescent="0.45">
      <c r="A1218" s="33" t="s">
        <v>68</v>
      </c>
      <c r="B1218" s="32">
        <v>8263.3700000000008</v>
      </c>
      <c r="C1218" s="28">
        <v>44985</v>
      </c>
    </row>
    <row r="1219" spans="1:3" x14ac:dyDescent="0.45">
      <c r="A1219" s="27" t="s">
        <v>351</v>
      </c>
      <c r="B1219" s="32"/>
    </row>
    <row r="1220" spans="1:3" x14ac:dyDescent="0.45">
      <c r="A1220" s="33" t="s">
        <v>40</v>
      </c>
      <c r="B1220" s="32">
        <v>48783.11</v>
      </c>
      <c r="C1220" s="28">
        <v>44880</v>
      </c>
    </row>
    <row r="1221" spans="1:3" x14ac:dyDescent="0.45">
      <c r="A1221" s="33" t="s">
        <v>41</v>
      </c>
      <c r="B1221" s="32">
        <v>51268.67</v>
      </c>
      <c r="C1221" s="28">
        <v>44925</v>
      </c>
    </row>
    <row r="1222" spans="1:3" x14ac:dyDescent="0.45">
      <c r="A1222" s="33" t="s">
        <v>66</v>
      </c>
      <c r="B1222" s="32">
        <v>17367.099999999999</v>
      </c>
      <c r="C1222" s="28">
        <v>44985</v>
      </c>
    </row>
    <row r="1223" spans="1:3" x14ac:dyDescent="0.45">
      <c r="A1223" s="33" t="s">
        <v>68</v>
      </c>
      <c r="B1223" s="32">
        <v>40517.79</v>
      </c>
      <c r="C1223" s="28">
        <v>44985</v>
      </c>
    </row>
    <row r="1224" spans="1:3" x14ac:dyDescent="0.45">
      <c r="A1224" s="27" t="s">
        <v>352</v>
      </c>
      <c r="B1224" s="32"/>
    </row>
    <row r="1225" spans="1:3" x14ac:dyDescent="0.45">
      <c r="A1225" s="33" t="s">
        <v>40</v>
      </c>
      <c r="B1225" s="32">
        <v>276124.24</v>
      </c>
      <c r="C1225" s="28">
        <v>44880</v>
      </c>
    </row>
    <row r="1226" spans="1:3" x14ac:dyDescent="0.45">
      <c r="A1226" s="33" t="s">
        <v>59</v>
      </c>
      <c r="B1226" s="32">
        <v>72383.08</v>
      </c>
      <c r="C1226" s="28">
        <v>44880</v>
      </c>
    </row>
    <row r="1227" spans="1:3" x14ac:dyDescent="0.45">
      <c r="A1227" s="33" t="s">
        <v>41</v>
      </c>
      <c r="B1227" s="32">
        <v>290193.12</v>
      </c>
      <c r="C1227" s="28">
        <v>44925</v>
      </c>
    </row>
    <row r="1228" spans="1:3" x14ac:dyDescent="0.45">
      <c r="A1228" s="33" t="s">
        <v>60</v>
      </c>
      <c r="B1228" s="32">
        <v>76071.08</v>
      </c>
      <c r="C1228" s="28">
        <v>44925</v>
      </c>
    </row>
    <row r="1229" spans="1:3" x14ac:dyDescent="0.45">
      <c r="A1229" s="33" t="s">
        <v>66</v>
      </c>
      <c r="B1229" s="32">
        <v>98302</v>
      </c>
      <c r="C1229" s="28">
        <v>44985</v>
      </c>
    </row>
    <row r="1230" spans="1:3" x14ac:dyDescent="0.45">
      <c r="A1230" s="33" t="s">
        <v>67</v>
      </c>
      <c r="B1230" s="32">
        <v>25768.84</v>
      </c>
      <c r="C1230" s="28">
        <v>44985</v>
      </c>
    </row>
    <row r="1231" spans="1:3" x14ac:dyDescent="0.45">
      <c r="A1231" s="33" t="s">
        <v>68</v>
      </c>
      <c r="B1231" s="32">
        <v>229340.56</v>
      </c>
      <c r="C1231" s="28">
        <v>44985</v>
      </c>
    </row>
    <row r="1232" spans="1:3" x14ac:dyDescent="0.45">
      <c r="A1232" s="33" t="s">
        <v>69</v>
      </c>
      <c r="B1232" s="32">
        <v>60119.23</v>
      </c>
      <c r="C1232" s="28">
        <v>44985</v>
      </c>
    </row>
    <row r="1233" spans="1:3" x14ac:dyDescent="0.45">
      <c r="A1233" s="27" t="s">
        <v>353</v>
      </c>
      <c r="B1233" s="32"/>
    </row>
    <row r="1234" spans="1:3" x14ac:dyDescent="0.45">
      <c r="A1234" s="33" t="s">
        <v>40</v>
      </c>
      <c r="B1234" s="32">
        <v>67147.17</v>
      </c>
      <c r="C1234" s="28">
        <v>44880</v>
      </c>
    </row>
    <row r="1235" spans="1:3" x14ac:dyDescent="0.45">
      <c r="A1235" s="33" t="s">
        <v>41</v>
      </c>
      <c r="B1235" s="32">
        <v>70568.399999999994</v>
      </c>
      <c r="C1235" s="28">
        <v>44925</v>
      </c>
    </row>
    <row r="1236" spans="1:3" x14ac:dyDescent="0.45">
      <c r="A1236" s="27" t="s">
        <v>354</v>
      </c>
      <c r="B1236" s="32"/>
    </row>
    <row r="1237" spans="1:3" x14ac:dyDescent="0.45">
      <c r="A1237" s="33" t="s">
        <v>40</v>
      </c>
      <c r="B1237" s="32">
        <v>657843.15</v>
      </c>
      <c r="C1237" s="28">
        <v>44895</v>
      </c>
    </row>
    <row r="1238" spans="1:3" x14ac:dyDescent="0.45">
      <c r="A1238" s="33" t="s">
        <v>59</v>
      </c>
      <c r="B1238" s="32">
        <v>163386.28</v>
      </c>
      <c r="C1238" s="28">
        <v>44880</v>
      </c>
    </row>
    <row r="1239" spans="1:3" x14ac:dyDescent="0.45">
      <c r="A1239" s="33" t="s">
        <v>41</v>
      </c>
      <c r="B1239" s="32">
        <v>691361.07</v>
      </c>
      <c r="C1239" s="28">
        <v>44925</v>
      </c>
    </row>
    <row r="1240" spans="1:3" x14ac:dyDescent="0.45">
      <c r="A1240" s="33" t="s">
        <v>60</v>
      </c>
      <c r="B1240" s="32">
        <v>171711.01</v>
      </c>
      <c r="C1240" s="28">
        <v>44925</v>
      </c>
    </row>
    <row r="1241" spans="1:3" x14ac:dyDescent="0.45">
      <c r="A1241" s="33" t="s">
        <v>66</v>
      </c>
      <c r="B1241" s="32">
        <v>258101.21</v>
      </c>
      <c r="C1241" s="28">
        <v>44985</v>
      </c>
    </row>
    <row r="1242" spans="1:3" x14ac:dyDescent="0.45">
      <c r="A1242" s="33" t="s">
        <v>67</v>
      </c>
      <c r="B1242" s="32">
        <v>58166.57</v>
      </c>
      <c r="C1242" s="28">
        <v>44985</v>
      </c>
    </row>
    <row r="1243" spans="1:3" x14ac:dyDescent="0.45">
      <c r="A1243" s="33" t="s">
        <v>68</v>
      </c>
      <c r="B1243" s="32">
        <v>602155.35</v>
      </c>
      <c r="C1243" s="28">
        <v>44985</v>
      </c>
    </row>
    <row r="1244" spans="1:3" x14ac:dyDescent="0.45">
      <c r="A1244" s="33" t="s">
        <v>69</v>
      </c>
      <c r="B1244" s="32">
        <v>135703.76999999999</v>
      </c>
      <c r="C1244" s="28">
        <v>44985</v>
      </c>
    </row>
    <row r="1245" spans="1:3" x14ac:dyDescent="0.45">
      <c r="A1245" s="27" t="s">
        <v>355</v>
      </c>
      <c r="B1245" s="32"/>
    </row>
    <row r="1246" spans="1:3" x14ac:dyDescent="0.45">
      <c r="A1246" s="33" t="s">
        <v>40</v>
      </c>
      <c r="B1246" s="32">
        <v>36744.81</v>
      </c>
      <c r="C1246" s="28">
        <v>44880</v>
      </c>
    </row>
    <row r="1247" spans="1:3" x14ac:dyDescent="0.45">
      <c r="A1247" s="33" t="s">
        <v>41</v>
      </c>
      <c r="B1247" s="32">
        <v>38617.01</v>
      </c>
      <c r="C1247" s="28">
        <v>44925</v>
      </c>
    </row>
    <row r="1248" spans="1:3" x14ac:dyDescent="0.45">
      <c r="A1248" s="33" t="s">
        <v>66</v>
      </c>
      <c r="B1248" s="32">
        <v>13081.39</v>
      </c>
      <c r="C1248" s="28">
        <v>44985</v>
      </c>
    </row>
    <row r="1249" spans="1:3" x14ac:dyDescent="0.45">
      <c r="A1249" s="33" t="s">
        <v>68</v>
      </c>
      <c r="B1249" s="32">
        <v>30519.15</v>
      </c>
      <c r="C1249" s="28">
        <v>44985</v>
      </c>
    </row>
    <row r="1250" spans="1:3" x14ac:dyDescent="0.45">
      <c r="A1250" s="27" t="s">
        <v>356</v>
      </c>
      <c r="B1250" s="32"/>
    </row>
    <row r="1251" spans="1:3" x14ac:dyDescent="0.45">
      <c r="A1251" s="33" t="s">
        <v>40</v>
      </c>
      <c r="B1251" s="32">
        <v>1387611.18</v>
      </c>
      <c r="C1251" s="28">
        <v>44880</v>
      </c>
    </row>
    <row r="1252" spans="1:3" x14ac:dyDescent="0.45">
      <c r="A1252" s="33" t="s">
        <v>59</v>
      </c>
      <c r="B1252" s="32">
        <v>346897.3</v>
      </c>
      <c r="C1252" s="28">
        <v>44880</v>
      </c>
    </row>
    <row r="1253" spans="1:3" x14ac:dyDescent="0.45">
      <c r="A1253" s="33" t="s">
        <v>41</v>
      </c>
      <c r="B1253" s="32">
        <v>1458311.69</v>
      </c>
      <c r="C1253" s="28">
        <v>44925</v>
      </c>
    </row>
    <row r="1254" spans="1:3" x14ac:dyDescent="0.45">
      <c r="A1254" s="33" t="s">
        <v>60</v>
      </c>
      <c r="B1254" s="32">
        <v>364572.15999999997</v>
      </c>
      <c r="C1254" s="28">
        <v>44925</v>
      </c>
    </row>
    <row r="1255" spans="1:3" x14ac:dyDescent="0.45">
      <c r="A1255" s="33" t="s">
        <v>66</v>
      </c>
      <c r="B1255" s="32">
        <v>501686.62</v>
      </c>
      <c r="C1255" s="28">
        <v>44985</v>
      </c>
    </row>
    <row r="1256" spans="1:3" x14ac:dyDescent="0.45">
      <c r="A1256" s="33" t="s">
        <v>67</v>
      </c>
      <c r="B1256" s="32">
        <v>123497.67</v>
      </c>
      <c r="C1256" s="28">
        <v>44985</v>
      </c>
    </row>
    <row r="1257" spans="1:3" x14ac:dyDescent="0.45">
      <c r="A1257" s="33" t="s">
        <v>68</v>
      </c>
      <c r="B1257" s="32">
        <v>1170445.04</v>
      </c>
      <c r="C1257" s="28">
        <v>44985</v>
      </c>
    </row>
    <row r="1258" spans="1:3" x14ac:dyDescent="0.45">
      <c r="A1258" s="33" t="s">
        <v>69</v>
      </c>
      <c r="B1258" s="32">
        <v>288122.56</v>
      </c>
      <c r="C1258" s="28">
        <v>44985</v>
      </c>
    </row>
    <row r="1259" spans="1:3" x14ac:dyDescent="0.45">
      <c r="A1259" s="27" t="s">
        <v>357</v>
      </c>
      <c r="B1259" s="32"/>
    </row>
    <row r="1260" spans="1:3" x14ac:dyDescent="0.45">
      <c r="A1260" s="33" t="s">
        <v>40</v>
      </c>
      <c r="B1260" s="32">
        <v>11909.14</v>
      </c>
      <c r="C1260" s="28">
        <v>44880</v>
      </c>
    </row>
    <row r="1261" spans="1:3" x14ac:dyDescent="0.45">
      <c r="A1261" s="33" t="s">
        <v>41</v>
      </c>
      <c r="B1261" s="32">
        <v>12515.93</v>
      </c>
      <c r="C1261" s="28">
        <v>44925</v>
      </c>
    </row>
    <row r="1262" spans="1:3" x14ac:dyDescent="0.45">
      <c r="A1262" s="33" t="s">
        <v>66</v>
      </c>
      <c r="B1262" s="32">
        <v>4239.7299999999996</v>
      </c>
      <c r="C1262" s="28">
        <v>44985</v>
      </c>
    </row>
    <row r="1263" spans="1:3" x14ac:dyDescent="0.45">
      <c r="A1263" s="33" t="s">
        <v>68</v>
      </c>
      <c r="B1263" s="32">
        <v>9891.3799999999992</v>
      </c>
      <c r="C1263" s="28">
        <v>44985</v>
      </c>
    </row>
    <row r="1264" spans="1:3" x14ac:dyDescent="0.45">
      <c r="A1264" s="27" t="s">
        <v>358</v>
      </c>
      <c r="B1264" s="32"/>
    </row>
    <row r="1265" spans="1:3" x14ac:dyDescent="0.45">
      <c r="A1265" s="33" t="s">
        <v>40</v>
      </c>
      <c r="B1265" s="32">
        <v>485313.93</v>
      </c>
      <c r="C1265" s="28">
        <v>44880</v>
      </c>
    </row>
    <row r="1266" spans="1:3" x14ac:dyDescent="0.45">
      <c r="A1266" s="33" t="s">
        <v>59</v>
      </c>
      <c r="B1266" s="32">
        <v>112942.1</v>
      </c>
      <c r="C1266" s="28">
        <v>44880</v>
      </c>
    </row>
    <row r="1267" spans="1:3" x14ac:dyDescent="0.45">
      <c r="A1267" s="33" t="s">
        <v>41</v>
      </c>
      <c r="B1267" s="32">
        <v>510041.28</v>
      </c>
      <c r="C1267" s="28">
        <v>44925</v>
      </c>
    </row>
    <row r="1268" spans="1:3" x14ac:dyDescent="0.45">
      <c r="A1268" s="33" t="s">
        <v>60</v>
      </c>
      <c r="B1268" s="32">
        <v>118696.64</v>
      </c>
      <c r="C1268" s="28">
        <v>44925</v>
      </c>
    </row>
    <row r="1269" spans="1:3" x14ac:dyDescent="0.45">
      <c r="A1269" s="33" t="s">
        <v>66</v>
      </c>
      <c r="B1269" s="32">
        <v>200862.82</v>
      </c>
      <c r="C1269" s="28">
        <v>44985</v>
      </c>
    </row>
    <row r="1270" spans="1:3" x14ac:dyDescent="0.45">
      <c r="A1270" s="33" t="s">
        <v>67</v>
      </c>
      <c r="B1270" s="32">
        <v>40208.11</v>
      </c>
      <c r="C1270" s="28">
        <v>44985</v>
      </c>
    </row>
    <row r="1271" spans="1:3" x14ac:dyDescent="0.45">
      <c r="A1271" s="33" t="s">
        <v>68</v>
      </c>
      <c r="B1271" s="32">
        <v>468617.01</v>
      </c>
      <c r="C1271" s="28">
        <v>44985</v>
      </c>
    </row>
    <row r="1272" spans="1:3" x14ac:dyDescent="0.45">
      <c r="A1272" s="33" t="s">
        <v>69</v>
      </c>
      <c r="B1272" s="32">
        <v>93806.34</v>
      </c>
      <c r="C1272" s="28">
        <v>44985</v>
      </c>
    </row>
    <row r="1273" spans="1:3" x14ac:dyDescent="0.45">
      <c r="A1273" s="27" t="s">
        <v>359</v>
      </c>
      <c r="B1273" s="32"/>
    </row>
    <row r="1274" spans="1:3" x14ac:dyDescent="0.45">
      <c r="A1274" s="33" t="s">
        <v>40</v>
      </c>
      <c r="B1274" s="32">
        <v>86795.71</v>
      </c>
      <c r="C1274" s="28">
        <v>44880</v>
      </c>
    </row>
    <row r="1275" spans="1:3" x14ac:dyDescent="0.45">
      <c r="A1275" s="33" t="s">
        <v>41</v>
      </c>
      <c r="B1275" s="32">
        <v>91218.06</v>
      </c>
      <c r="C1275" s="28">
        <v>44925</v>
      </c>
    </row>
    <row r="1276" spans="1:3" x14ac:dyDescent="0.45">
      <c r="A1276" s="33" t="s">
        <v>66</v>
      </c>
      <c r="B1276" s="32">
        <v>30899.83</v>
      </c>
      <c r="C1276" s="28">
        <v>44985</v>
      </c>
    </row>
    <row r="1277" spans="1:3" x14ac:dyDescent="0.45">
      <c r="A1277" s="33" t="s">
        <v>68</v>
      </c>
      <c r="B1277" s="32">
        <v>72089.929999999993</v>
      </c>
      <c r="C1277" s="28">
        <v>44985</v>
      </c>
    </row>
    <row r="1278" spans="1:3" x14ac:dyDescent="0.45">
      <c r="A1278" s="27" t="s">
        <v>360</v>
      </c>
      <c r="B1278" s="32"/>
    </row>
    <row r="1279" spans="1:3" x14ac:dyDescent="0.45">
      <c r="A1279" s="33" t="s">
        <v>40</v>
      </c>
      <c r="B1279" s="32">
        <v>101538.27</v>
      </c>
      <c r="C1279" s="28">
        <v>44880</v>
      </c>
    </row>
    <row r="1280" spans="1:3" x14ac:dyDescent="0.45">
      <c r="A1280" s="33" t="s">
        <v>41</v>
      </c>
      <c r="B1280" s="32">
        <v>106711.77</v>
      </c>
      <c r="C1280" s="28">
        <v>44925</v>
      </c>
    </row>
    <row r="1281" spans="1:3" x14ac:dyDescent="0.45">
      <c r="A1281" s="33" t="s">
        <v>66</v>
      </c>
      <c r="B1281" s="32">
        <v>36148.28</v>
      </c>
      <c r="C1281" s="28">
        <v>44985</v>
      </c>
    </row>
    <row r="1282" spans="1:3" x14ac:dyDescent="0.45">
      <c r="A1282" s="33" t="s">
        <v>68</v>
      </c>
      <c r="B1282" s="32">
        <v>84334.66</v>
      </c>
      <c r="C1282" s="28">
        <v>44985</v>
      </c>
    </row>
    <row r="1283" spans="1:3" x14ac:dyDescent="0.45">
      <c r="A1283" s="27" t="s">
        <v>363</v>
      </c>
      <c r="B1283" s="32"/>
    </row>
    <row r="1284" spans="1:3" x14ac:dyDescent="0.45">
      <c r="A1284" s="33" t="s">
        <v>40</v>
      </c>
      <c r="B1284" s="32">
        <v>618123.46</v>
      </c>
      <c r="C1284" s="28">
        <v>44880</v>
      </c>
    </row>
    <row r="1285" spans="1:3" x14ac:dyDescent="0.45">
      <c r="A1285" s="33" t="s">
        <v>59</v>
      </c>
      <c r="B1285" s="32">
        <v>135168.57999999999</v>
      </c>
      <c r="C1285" s="28">
        <v>44880</v>
      </c>
    </row>
    <row r="1286" spans="1:3" x14ac:dyDescent="0.45">
      <c r="A1286" s="33" t="s">
        <v>41</v>
      </c>
      <c r="B1286" s="32">
        <v>649617.63</v>
      </c>
      <c r="C1286" s="28">
        <v>44925</v>
      </c>
    </row>
    <row r="1287" spans="1:3" x14ac:dyDescent="0.45">
      <c r="A1287" s="33" t="s">
        <v>60</v>
      </c>
      <c r="B1287" s="32">
        <v>142055.57999999999</v>
      </c>
      <c r="C1287" s="28">
        <v>44925</v>
      </c>
    </row>
    <row r="1288" spans="1:3" x14ac:dyDescent="0.45">
      <c r="A1288" s="33" t="s">
        <v>66</v>
      </c>
      <c r="B1288" s="32">
        <v>220055.93</v>
      </c>
      <c r="C1288" s="28">
        <v>44985</v>
      </c>
    </row>
    <row r="1289" spans="1:3" x14ac:dyDescent="0.45">
      <c r="A1289" s="33" t="s">
        <v>67</v>
      </c>
      <c r="B1289" s="32">
        <v>48120.88</v>
      </c>
      <c r="C1289" s="28">
        <v>44985</v>
      </c>
    </row>
    <row r="1290" spans="1:3" x14ac:dyDescent="0.45">
      <c r="A1290" s="33" t="s">
        <v>68</v>
      </c>
      <c r="B1290" s="32">
        <v>513394.93</v>
      </c>
      <c r="C1290" s="28">
        <v>44985</v>
      </c>
    </row>
    <row r="1291" spans="1:3" x14ac:dyDescent="0.45">
      <c r="A1291" s="33" t="s">
        <v>69</v>
      </c>
      <c r="B1291" s="32">
        <v>112266.99</v>
      </c>
      <c r="C1291" s="28">
        <v>44985</v>
      </c>
    </row>
    <row r="1292" spans="1:3" x14ac:dyDescent="0.45">
      <c r="A1292" s="27" t="s">
        <v>364</v>
      </c>
      <c r="B1292" s="32"/>
    </row>
    <row r="1293" spans="1:3" x14ac:dyDescent="0.45">
      <c r="A1293" s="33" t="s">
        <v>40</v>
      </c>
      <c r="B1293" s="32">
        <v>35629.9</v>
      </c>
      <c r="C1293" s="28">
        <v>44880</v>
      </c>
    </row>
    <row r="1294" spans="1:3" x14ac:dyDescent="0.45">
      <c r="A1294" s="33" t="s">
        <v>41</v>
      </c>
      <c r="B1294" s="32">
        <v>37445.29</v>
      </c>
      <c r="C1294" s="28">
        <v>44925</v>
      </c>
    </row>
    <row r="1295" spans="1:3" x14ac:dyDescent="0.45">
      <c r="A1295" s="33" t="s">
        <v>66</v>
      </c>
      <c r="B1295" s="32">
        <v>12684.47</v>
      </c>
      <c r="C1295" s="28">
        <v>44985</v>
      </c>
    </row>
    <row r="1296" spans="1:3" x14ac:dyDescent="0.45">
      <c r="A1296" s="33" t="s">
        <v>68</v>
      </c>
      <c r="B1296" s="32">
        <v>29593.13</v>
      </c>
      <c r="C1296" s="28">
        <v>44985</v>
      </c>
    </row>
    <row r="1297" spans="1:3" x14ac:dyDescent="0.45">
      <c r="A1297" s="27" t="s">
        <v>365</v>
      </c>
      <c r="B1297" s="32"/>
    </row>
    <row r="1298" spans="1:3" x14ac:dyDescent="0.45">
      <c r="A1298" s="33" t="s">
        <v>40</v>
      </c>
      <c r="B1298" s="32">
        <v>125693.92</v>
      </c>
      <c r="C1298" s="28">
        <v>44880</v>
      </c>
    </row>
    <row r="1299" spans="1:3" x14ac:dyDescent="0.45">
      <c r="A1299" s="33" t="s">
        <v>59</v>
      </c>
      <c r="B1299" s="32">
        <v>28190.04</v>
      </c>
      <c r="C1299" s="28">
        <v>44880</v>
      </c>
    </row>
    <row r="1300" spans="1:3" x14ac:dyDescent="0.45">
      <c r="A1300" s="33" t="s">
        <v>41</v>
      </c>
      <c r="B1300" s="32">
        <v>132098.18</v>
      </c>
      <c r="C1300" s="28">
        <v>44925</v>
      </c>
    </row>
    <row r="1301" spans="1:3" x14ac:dyDescent="0.45">
      <c r="A1301" s="33" t="s">
        <v>60</v>
      </c>
      <c r="B1301" s="32">
        <v>29626.36</v>
      </c>
      <c r="C1301" s="28">
        <v>44925</v>
      </c>
    </row>
    <row r="1302" spans="1:3" x14ac:dyDescent="0.45">
      <c r="A1302" s="33" t="s">
        <v>66</v>
      </c>
      <c r="B1302" s="32">
        <v>44747.839999999997</v>
      </c>
      <c r="C1302" s="28">
        <v>44985</v>
      </c>
    </row>
    <row r="1303" spans="1:3" x14ac:dyDescent="0.45">
      <c r="A1303" s="33" t="s">
        <v>67</v>
      </c>
      <c r="B1303" s="32">
        <v>11730.18</v>
      </c>
      <c r="C1303" s="28">
        <v>44985</v>
      </c>
    </row>
    <row r="1304" spans="1:3" x14ac:dyDescent="0.45">
      <c r="A1304" s="33" t="s">
        <v>68</v>
      </c>
      <c r="B1304" s="32">
        <v>104397.63</v>
      </c>
      <c r="C1304" s="28">
        <v>44985</v>
      </c>
    </row>
    <row r="1305" spans="1:3" x14ac:dyDescent="0.45">
      <c r="A1305" s="33" t="s">
        <v>69</v>
      </c>
      <c r="B1305" s="32">
        <v>27366.74</v>
      </c>
      <c r="C1305" s="28">
        <v>44985</v>
      </c>
    </row>
    <row r="1306" spans="1:3" x14ac:dyDescent="0.45">
      <c r="A1306" s="27" t="s">
        <v>366</v>
      </c>
      <c r="B1306" s="32"/>
    </row>
    <row r="1307" spans="1:3" x14ac:dyDescent="0.45">
      <c r="A1307" s="33" t="s">
        <v>40</v>
      </c>
      <c r="B1307" s="32">
        <v>455980.81</v>
      </c>
      <c r="C1307" s="28">
        <v>44880</v>
      </c>
    </row>
    <row r="1308" spans="1:3" x14ac:dyDescent="0.45">
      <c r="A1308" s="33" t="s">
        <v>41</v>
      </c>
      <c r="B1308" s="32">
        <v>479213.6</v>
      </c>
      <c r="C1308" s="28">
        <v>44925</v>
      </c>
    </row>
    <row r="1309" spans="1:3" x14ac:dyDescent="0.45">
      <c r="A1309" s="33" t="s">
        <v>66</v>
      </c>
      <c r="B1309" s="32">
        <v>183684.95</v>
      </c>
      <c r="C1309" s="28">
        <v>44985</v>
      </c>
    </row>
    <row r="1310" spans="1:3" x14ac:dyDescent="0.45">
      <c r="A1310" s="33" t="s">
        <v>68</v>
      </c>
      <c r="B1310" s="32">
        <v>428540.71</v>
      </c>
      <c r="C1310" s="28">
        <v>44985</v>
      </c>
    </row>
    <row r="1311" spans="1:3" x14ac:dyDescent="0.45">
      <c r="A1311" s="27" t="s">
        <v>367</v>
      </c>
      <c r="B1311" s="32"/>
    </row>
    <row r="1312" spans="1:3" x14ac:dyDescent="0.45">
      <c r="A1312" s="33" t="s">
        <v>40</v>
      </c>
      <c r="B1312" s="32">
        <v>4068.7</v>
      </c>
      <c r="C1312" s="28">
        <v>44880</v>
      </c>
    </row>
    <row r="1313" spans="1:3" x14ac:dyDescent="0.45">
      <c r="A1313" s="33" t="s">
        <v>41</v>
      </c>
      <c r="B1313" s="32">
        <v>4276.01</v>
      </c>
      <c r="C1313" s="28">
        <v>44925</v>
      </c>
    </row>
    <row r="1314" spans="1:3" x14ac:dyDescent="0.45">
      <c r="A1314" s="33" t="s">
        <v>66</v>
      </c>
      <c r="B1314" s="32">
        <v>1448.48</v>
      </c>
      <c r="C1314" s="28">
        <v>44985</v>
      </c>
    </row>
    <row r="1315" spans="1:3" x14ac:dyDescent="0.45">
      <c r="A1315" s="33" t="s">
        <v>68</v>
      </c>
      <c r="B1315" s="32">
        <v>3379.34</v>
      </c>
      <c r="C1315" s="28">
        <v>44985</v>
      </c>
    </row>
    <row r="1316" spans="1:3" x14ac:dyDescent="0.45">
      <c r="A1316" s="27" t="s">
        <v>368</v>
      </c>
      <c r="B1316" s="32"/>
    </row>
    <row r="1317" spans="1:3" x14ac:dyDescent="0.45">
      <c r="A1317" s="33" t="s">
        <v>40</v>
      </c>
      <c r="B1317" s="32">
        <v>12261.45</v>
      </c>
      <c r="C1317" s="28">
        <v>44880</v>
      </c>
    </row>
    <row r="1318" spans="1:3" x14ac:dyDescent="0.45">
      <c r="A1318" s="27" t="s">
        <v>369</v>
      </c>
      <c r="B1318" s="32"/>
    </row>
    <row r="1319" spans="1:3" x14ac:dyDescent="0.45">
      <c r="A1319" s="33" t="s">
        <v>40</v>
      </c>
      <c r="B1319" s="32">
        <v>679179.44</v>
      </c>
      <c r="C1319" s="28">
        <v>44880</v>
      </c>
    </row>
    <row r="1320" spans="1:3" x14ac:dyDescent="0.45">
      <c r="A1320" s="33" t="s">
        <v>59</v>
      </c>
      <c r="B1320" s="32">
        <v>175774.21</v>
      </c>
      <c r="C1320" s="28">
        <v>44880</v>
      </c>
    </row>
    <row r="1321" spans="1:3" x14ac:dyDescent="0.45">
      <c r="A1321" s="33" t="s">
        <v>41</v>
      </c>
      <c r="B1321" s="32">
        <v>713784.48</v>
      </c>
      <c r="C1321" s="28">
        <v>44925</v>
      </c>
    </row>
    <row r="1322" spans="1:3" x14ac:dyDescent="0.45">
      <c r="A1322" s="33" t="s">
        <v>60</v>
      </c>
      <c r="B1322" s="32">
        <v>184730.13</v>
      </c>
      <c r="C1322" s="28">
        <v>44925</v>
      </c>
    </row>
    <row r="1323" spans="1:3" x14ac:dyDescent="0.45">
      <c r="A1323" s="33" t="s">
        <v>66</v>
      </c>
      <c r="B1323" s="32">
        <v>254266.23</v>
      </c>
      <c r="C1323" s="28">
        <v>44985</v>
      </c>
    </row>
    <row r="1324" spans="1:3" x14ac:dyDescent="0.45">
      <c r="A1324" s="33" t="s">
        <v>67</v>
      </c>
      <c r="B1324" s="32">
        <v>62576.75</v>
      </c>
      <c r="C1324" s="28">
        <v>44985</v>
      </c>
    </row>
    <row r="1325" spans="1:3" x14ac:dyDescent="0.45">
      <c r="A1325" s="33" t="s">
        <v>68</v>
      </c>
      <c r="B1325" s="32">
        <v>593208.23</v>
      </c>
      <c r="C1325" s="28">
        <v>44985</v>
      </c>
    </row>
    <row r="1326" spans="1:3" x14ac:dyDescent="0.45">
      <c r="A1326" s="33" t="s">
        <v>69</v>
      </c>
      <c r="B1326" s="32">
        <v>145992.82</v>
      </c>
      <c r="C1326" s="28">
        <v>44985</v>
      </c>
    </row>
    <row r="1327" spans="1:3" x14ac:dyDescent="0.45">
      <c r="A1327" s="27" t="s">
        <v>370</v>
      </c>
      <c r="B1327" s="32"/>
    </row>
    <row r="1328" spans="1:3" x14ac:dyDescent="0.45">
      <c r="A1328" s="33" t="s">
        <v>40</v>
      </c>
      <c r="B1328" s="32">
        <v>44480.7</v>
      </c>
      <c r="C1328" s="28">
        <v>44880</v>
      </c>
    </row>
    <row r="1329" spans="1:3" x14ac:dyDescent="0.45">
      <c r="A1329" s="33" t="s">
        <v>41</v>
      </c>
      <c r="B1329" s="32">
        <v>46747.05</v>
      </c>
      <c r="C1329" s="28">
        <v>44925</v>
      </c>
    </row>
    <row r="1330" spans="1:3" x14ac:dyDescent="0.45">
      <c r="A1330" s="33" t="s">
        <v>66</v>
      </c>
      <c r="B1330" s="32">
        <v>15835.42</v>
      </c>
      <c r="C1330" s="28">
        <v>44985</v>
      </c>
    </row>
    <row r="1331" spans="1:3" x14ac:dyDescent="0.45">
      <c r="A1331" s="33" t="s">
        <v>68</v>
      </c>
      <c r="B1331" s="32">
        <v>36944.35</v>
      </c>
      <c r="C1331" s="28">
        <v>44985</v>
      </c>
    </row>
    <row r="1332" spans="1:3" x14ac:dyDescent="0.45">
      <c r="A1332" s="27" t="s">
        <v>371</v>
      </c>
      <c r="B1332" s="32"/>
    </row>
    <row r="1333" spans="1:3" x14ac:dyDescent="0.45">
      <c r="A1333" s="33" t="s">
        <v>40</v>
      </c>
      <c r="B1333" s="32">
        <v>6372.33</v>
      </c>
      <c r="C1333" s="28">
        <v>44880</v>
      </c>
    </row>
    <row r="1334" spans="1:3" x14ac:dyDescent="0.45">
      <c r="A1334" s="33" t="s">
        <v>41</v>
      </c>
      <c r="B1334" s="32">
        <v>6697.01</v>
      </c>
      <c r="C1334" s="28">
        <v>44925</v>
      </c>
    </row>
    <row r="1335" spans="1:3" x14ac:dyDescent="0.45">
      <c r="A1335" s="33" t="s">
        <v>66</v>
      </c>
      <c r="B1335" s="32">
        <v>2268.59</v>
      </c>
      <c r="C1335" s="28">
        <v>44985</v>
      </c>
    </row>
    <row r="1336" spans="1:3" x14ac:dyDescent="0.45">
      <c r="A1336" s="33" t="s">
        <v>68</v>
      </c>
      <c r="B1336" s="32">
        <v>5292.67</v>
      </c>
      <c r="C1336" s="28">
        <v>44985</v>
      </c>
    </row>
    <row r="1337" spans="1:3" x14ac:dyDescent="0.45">
      <c r="A1337" s="27" t="s">
        <v>372</v>
      </c>
      <c r="B1337" s="32"/>
    </row>
    <row r="1338" spans="1:3" x14ac:dyDescent="0.45">
      <c r="A1338" s="33" t="s">
        <v>40</v>
      </c>
      <c r="B1338" s="32">
        <v>23658.38</v>
      </c>
      <c r="C1338" s="28">
        <v>44880</v>
      </c>
    </row>
    <row r="1339" spans="1:3" x14ac:dyDescent="0.45">
      <c r="A1339" s="33" t="s">
        <v>41</v>
      </c>
      <c r="B1339" s="32">
        <v>24863.8</v>
      </c>
      <c r="C1339" s="28">
        <v>44925</v>
      </c>
    </row>
    <row r="1340" spans="1:3" x14ac:dyDescent="0.45">
      <c r="A1340" s="33" t="s">
        <v>66</v>
      </c>
      <c r="B1340" s="32">
        <v>8422.5300000000007</v>
      </c>
      <c r="C1340" s="28">
        <v>44985</v>
      </c>
    </row>
    <row r="1341" spans="1:3" x14ac:dyDescent="0.45">
      <c r="A1341" s="33" t="s">
        <v>68</v>
      </c>
      <c r="B1341" s="32">
        <v>19649.939999999999</v>
      </c>
      <c r="C1341" s="28">
        <v>44985</v>
      </c>
    </row>
    <row r="1342" spans="1:3" x14ac:dyDescent="0.45">
      <c r="A1342" s="27" t="s">
        <v>373</v>
      </c>
      <c r="B1342" s="32"/>
    </row>
    <row r="1343" spans="1:3" x14ac:dyDescent="0.45">
      <c r="A1343" s="33" t="s">
        <v>40</v>
      </c>
      <c r="B1343" s="32">
        <v>997777.72</v>
      </c>
      <c r="C1343" s="28">
        <v>44880</v>
      </c>
    </row>
    <row r="1344" spans="1:3" x14ac:dyDescent="0.45">
      <c r="A1344" s="33" t="s">
        <v>41</v>
      </c>
      <c r="B1344" s="32">
        <v>1048615.72</v>
      </c>
      <c r="C1344" s="28">
        <v>44925</v>
      </c>
    </row>
    <row r="1345" spans="1:3" x14ac:dyDescent="0.45">
      <c r="A1345" s="33" t="s">
        <v>66</v>
      </c>
      <c r="B1345" s="32">
        <v>355215.27</v>
      </c>
      <c r="C1345" s="28">
        <v>44987</v>
      </c>
    </row>
    <row r="1346" spans="1:3" x14ac:dyDescent="0.45">
      <c r="A1346" s="33" t="s">
        <v>68</v>
      </c>
      <c r="B1346" s="32">
        <v>828724.44</v>
      </c>
      <c r="C1346" s="28">
        <v>44987</v>
      </c>
    </row>
    <row r="1347" spans="1:3" x14ac:dyDescent="0.45">
      <c r="A1347" s="27" t="s">
        <v>374</v>
      </c>
      <c r="B1347" s="32"/>
    </row>
    <row r="1348" spans="1:3" x14ac:dyDescent="0.45">
      <c r="A1348" s="33" t="s">
        <v>40</v>
      </c>
      <c r="B1348" s="32">
        <v>172445.75</v>
      </c>
      <c r="C1348" s="28">
        <v>44895</v>
      </c>
    </row>
    <row r="1349" spans="1:3" x14ac:dyDescent="0.45">
      <c r="A1349" s="33" t="s">
        <v>59</v>
      </c>
      <c r="B1349" s="32">
        <v>45204.85</v>
      </c>
      <c r="C1349" s="28">
        <v>44895</v>
      </c>
    </row>
    <row r="1350" spans="1:3" x14ac:dyDescent="0.45">
      <c r="A1350" s="33" t="s">
        <v>41</v>
      </c>
      <c r="B1350" s="32">
        <v>181232.08</v>
      </c>
      <c r="C1350" s="28">
        <v>44925</v>
      </c>
    </row>
    <row r="1351" spans="1:3" x14ac:dyDescent="0.45">
      <c r="A1351" s="33" t="s">
        <v>60</v>
      </c>
      <c r="B1351" s="32">
        <v>47508.09</v>
      </c>
      <c r="C1351" s="28">
        <v>44925</v>
      </c>
    </row>
    <row r="1352" spans="1:3" x14ac:dyDescent="0.45">
      <c r="A1352" s="33" t="s">
        <v>66</v>
      </c>
      <c r="B1352" s="32">
        <v>61391.8</v>
      </c>
      <c r="C1352" s="28">
        <v>44985</v>
      </c>
    </row>
    <row r="1353" spans="1:3" x14ac:dyDescent="0.45">
      <c r="A1353" s="33" t="s">
        <v>67</v>
      </c>
      <c r="B1353" s="32">
        <v>16093.22</v>
      </c>
      <c r="C1353" s="28">
        <v>44985</v>
      </c>
    </row>
    <row r="1354" spans="1:3" x14ac:dyDescent="0.45">
      <c r="A1354" s="33" t="s">
        <v>68</v>
      </c>
      <c r="B1354" s="32">
        <v>143228.29999999999</v>
      </c>
      <c r="C1354" s="28">
        <v>44985</v>
      </c>
    </row>
    <row r="1355" spans="1:3" x14ac:dyDescent="0.45">
      <c r="A1355" s="33" t="s">
        <v>69</v>
      </c>
      <c r="B1355" s="32">
        <v>37545.800000000003</v>
      </c>
      <c r="C1355" s="28">
        <v>44985</v>
      </c>
    </row>
    <row r="1356" spans="1:3" x14ac:dyDescent="0.45">
      <c r="A1356" s="27" t="s">
        <v>375</v>
      </c>
      <c r="B1356" s="32"/>
    </row>
    <row r="1357" spans="1:3" x14ac:dyDescent="0.45">
      <c r="A1357" s="33" t="s">
        <v>40</v>
      </c>
      <c r="B1357" s="32">
        <v>29014.2</v>
      </c>
      <c r="C1357" s="28">
        <v>44895</v>
      </c>
    </row>
    <row r="1358" spans="1:3" x14ac:dyDescent="0.45">
      <c r="A1358" s="33" t="s">
        <v>41</v>
      </c>
      <c r="B1358" s="32">
        <v>30492.51</v>
      </c>
      <c r="C1358" s="28">
        <v>44925</v>
      </c>
    </row>
    <row r="1359" spans="1:3" x14ac:dyDescent="0.45">
      <c r="A1359" s="33" t="s">
        <v>66</v>
      </c>
      <c r="B1359" s="32">
        <v>10329.24</v>
      </c>
      <c r="C1359" s="28">
        <v>44985</v>
      </c>
    </row>
    <row r="1360" spans="1:3" x14ac:dyDescent="0.45">
      <c r="A1360" s="33" t="s">
        <v>68</v>
      </c>
      <c r="B1360" s="32">
        <v>24098.33</v>
      </c>
      <c r="C1360" s="28">
        <v>44985</v>
      </c>
    </row>
    <row r="1361" spans="1:3" x14ac:dyDescent="0.45">
      <c r="A1361" s="27" t="s">
        <v>376</v>
      </c>
      <c r="B1361" s="32"/>
    </row>
    <row r="1362" spans="1:3" x14ac:dyDescent="0.45">
      <c r="A1362" s="33" t="s">
        <v>40</v>
      </c>
      <c r="B1362" s="32">
        <v>208910.3</v>
      </c>
      <c r="C1362" s="28">
        <v>44880</v>
      </c>
    </row>
    <row r="1363" spans="1:3" x14ac:dyDescent="0.45">
      <c r="A1363" s="33" t="s">
        <v>59</v>
      </c>
      <c r="B1363" s="32">
        <v>37765.18</v>
      </c>
      <c r="C1363" s="28">
        <v>44880</v>
      </c>
    </row>
    <row r="1364" spans="1:3" x14ac:dyDescent="0.45">
      <c r="A1364" s="33" t="s">
        <v>41</v>
      </c>
      <c r="B1364" s="32">
        <v>219554.54</v>
      </c>
      <c r="C1364" s="28">
        <v>44925</v>
      </c>
    </row>
    <row r="1365" spans="1:3" x14ac:dyDescent="0.45">
      <c r="A1365" s="33" t="s">
        <v>60</v>
      </c>
      <c r="B1365" s="32">
        <v>39689.370000000003</v>
      </c>
      <c r="C1365" s="28">
        <v>44925</v>
      </c>
    </row>
    <row r="1366" spans="1:3" x14ac:dyDescent="0.45">
      <c r="A1366" s="33" t="s">
        <v>66</v>
      </c>
      <c r="B1366" s="32">
        <v>74373.41</v>
      </c>
      <c r="C1366" s="28">
        <v>44985</v>
      </c>
    </row>
    <row r="1367" spans="1:3" x14ac:dyDescent="0.45">
      <c r="A1367" s="33" t="s">
        <v>67</v>
      </c>
      <c r="B1367" s="32">
        <v>15714.5</v>
      </c>
      <c r="C1367" s="28">
        <v>44985</v>
      </c>
    </row>
    <row r="1368" spans="1:3" x14ac:dyDescent="0.45">
      <c r="A1368" s="33" t="s">
        <v>68</v>
      </c>
      <c r="B1368" s="32">
        <v>173514.67</v>
      </c>
      <c r="C1368" s="28">
        <v>44985</v>
      </c>
    </row>
    <row r="1369" spans="1:3" x14ac:dyDescent="0.45">
      <c r="A1369" s="33" t="s">
        <v>69</v>
      </c>
      <c r="B1369" s="32">
        <v>36662.239999999998</v>
      </c>
      <c r="C1369" s="28">
        <v>44985</v>
      </c>
    </row>
    <row r="1370" spans="1:3" x14ac:dyDescent="0.45">
      <c r="A1370" s="27" t="s">
        <v>377</v>
      </c>
      <c r="B1370" s="32"/>
    </row>
    <row r="1371" spans="1:3" x14ac:dyDescent="0.45">
      <c r="A1371" s="33" t="s">
        <v>40</v>
      </c>
      <c r="B1371" s="32">
        <v>117393.11</v>
      </c>
      <c r="C1371" s="28">
        <v>44880</v>
      </c>
    </row>
    <row r="1372" spans="1:3" x14ac:dyDescent="0.45">
      <c r="A1372" s="33" t="s">
        <v>59</v>
      </c>
      <c r="B1372" s="32">
        <v>26328.38</v>
      </c>
      <c r="C1372" s="28">
        <v>44880</v>
      </c>
    </row>
    <row r="1373" spans="1:3" x14ac:dyDescent="0.45">
      <c r="A1373" s="33" t="s">
        <v>41</v>
      </c>
      <c r="B1373" s="32">
        <v>123374.43</v>
      </c>
      <c r="C1373" s="28">
        <v>44925</v>
      </c>
    </row>
    <row r="1374" spans="1:3" x14ac:dyDescent="0.45">
      <c r="A1374" s="33" t="s">
        <v>60</v>
      </c>
      <c r="B1374" s="32">
        <v>27669.84</v>
      </c>
      <c r="C1374" s="28">
        <v>44925</v>
      </c>
    </row>
    <row r="1375" spans="1:3" x14ac:dyDescent="0.45">
      <c r="A1375" s="33" t="s">
        <v>66</v>
      </c>
      <c r="B1375" s="32">
        <v>44595.21</v>
      </c>
      <c r="C1375" s="28">
        <v>44985</v>
      </c>
    </row>
    <row r="1376" spans="1:3" x14ac:dyDescent="0.45">
      <c r="A1376" s="33" t="s">
        <v>67</v>
      </c>
      <c r="B1376" s="32">
        <v>9373.07</v>
      </c>
      <c r="C1376" s="28">
        <v>44985</v>
      </c>
    </row>
    <row r="1377" spans="1:3" x14ac:dyDescent="0.45">
      <c r="A1377" s="33" t="s">
        <v>68</v>
      </c>
      <c r="B1377" s="32">
        <v>104041.53</v>
      </c>
      <c r="C1377" s="28">
        <v>44985</v>
      </c>
    </row>
    <row r="1378" spans="1:3" x14ac:dyDescent="0.45">
      <c r="A1378" s="33" t="s">
        <v>69</v>
      </c>
      <c r="B1378" s="32">
        <v>21867.57</v>
      </c>
      <c r="C1378" s="28">
        <v>44985</v>
      </c>
    </row>
    <row r="1379" spans="1:3" x14ac:dyDescent="0.45">
      <c r="A1379" s="27" t="s">
        <v>378</v>
      </c>
      <c r="B1379" s="32"/>
    </row>
    <row r="1380" spans="1:3" x14ac:dyDescent="0.45">
      <c r="A1380" s="33" t="s">
        <v>40</v>
      </c>
      <c r="B1380" s="32">
        <v>61482.97</v>
      </c>
      <c r="C1380" s="28">
        <v>44880</v>
      </c>
    </row>
    <row r="1381" spans="1:3" x14ac:dyDescent="0.45">
      <c r="A1381" s="33" t="s">
        <v>41</v>
      </c>
      <c r="B1381" s="32">
        <v>64615.6</v>
      </c>
      <c r="C1381" s="28">
        <v>44925</v>
      </c>
    </row>
    <row r="1382" spans="1:3" x14ac:dyDescent="0.45">
      <c r="A1382" s="33" t="s">
        <v>66</v>
      </c>
      <c r="B1382" s="32">
        <v>21888.33</v>
      </c>
      <c r="C1382" s="28">
        <v>44985</v>
      </c>
    </row>
    <row r="1383" spans="1:3" x14ac:dyDescent="0.45">
      <c r="A1383" s="33" t="s">
        <v>68</v>
      </c>
      <c r="B1383" s="32">
        <v>51065.919999999998</v>
      </c>
      <c r="C1383" s="28">
        <v>44985</v>
      </c>
    </row>
    <row r="1384" spans="1:3" x14ac:dyDescent="0.45">
      <c r="A1384" s="27" t="s">
        <v>379</v>
      </c>
      <c r="B1384" s="32"/>
    </row>
    <row r="1385" spans="1:3" x14ac:dyDescent="0.45">
      <c r="A1385" s="33" t="s">
        <v>40</v>
      </c>
      <c r="B1385" s="32">
        <v>46258.07</v>
      </c>
      <c r="C1385" s="28">
        <v>44880</v>
      </c>
    </row>
    <row r="1386" spans="1:3" x14ac:dyDescent="0.45">
      <c r="A1386" s="33" t="s">
        <v>41</v>
      </c>
      <c r="B1386" s="32">
        <v>48614.98</v>
      </c>
      <c r="C1386" s="28">
        <v>44925</v>
      </c>
    </row>
    <row r="1387" spans="1:3" x14ac:dyDescent="0.45">
      <c r="A1387" s="27" t="s">
        <v>380</v>
      </c>
      <c r="B1387" s="32"/>
    </row>
    <row r="1388" spans="1:3" x14ac:dyDescent="0.45">
      <c r="A1388" s="33" t="s">
        <v>40</v>
      </c>
      <c r="B1388" s="32">
        <v>45305.69</v>
      </c>
      <c r="C1388" s="28">
        <v>44880</v>
      </c>
    </row>
    <row r="1389" spans="1:3" x14ac:dyDescent="0.45">
      <c r="A1389" s="33" t="s">
        <v>59</v>
      </c>
      <c r="B1389" s="32">
        <v>10160.950000000001</v>
      </c>
      <c r="C1389" s="28">
        <v>44880</v>
      </c>
    </row>
    <row r="1390" spans="1:3" x14ac:dyDescent="0.45">
      <c r="A1390" s="33" t="s">
        <v>41</v>
      </c>
      <c r="B1390" s="32">
        <v>47614.07</v>
      </c>
      <c r="C1390" s="28">
        <v>44925</v>
      </c>
    </row>
    <row r="1391" spans="1:3" x14ac:dyDescent="0.45">
      <c r="A1391" s="33" t="s">
        <v>60</v>
      </c>
      <c r="B1391" s="32">
        <v>10678.66</v>
      </c>
      <c r="C1391" s="28">
        <v>44925</v>
      </c>
    </row>
    <row r="1392" spans="1:3" x14ac:dyDescent="0.45">
      <c r="A1392" s="33" t="s">
        <v>66</v>
      </c>
      <c r="B1392" s="32">
        <v>16129.12</v>
      </c>
      <c r="C1392" s="28">
        <v>44985</v>
      </c>
    </row>
    <row r="1393" spans="1:3" x14ac:dyDescent="0.45">
      <c r="A1393" s="33" t="s">
        <v>67</v>
      </c>
      <c r="B1393" s="32">
        <v>4228.08</v>
      </c>
      <c r="C1393" s="28">
        <v>44985</v>
      </c>
    </row>
    <row r="1394" spans="1:3" x14ac:dyDescent="0.45">
      <c r="A1394" s="33" t="s">
        <v>68</v>
      </c>
      <c r="B1394" s="32">
        <v>37629.56</v>
      </c>
      <c r="C1394" s="28">
        <v>44985</v>
      </c>
    </row>
    <row r="1395" spans="1:3" x14ac:dyDescent="0.45">
      <c r="A1395" s="33" t="s">
        <v>69</v>
      </c>
      <c r="B1395" s="32">
        <v>9864.19</v>
      </c>
      <c r="C1395" s="28">
        <v>44985</v>
      </c>
    </row>
    <row r="1396" spans="1:3" x14ac:dyDescent="0.45">
      <c r="A1396" s="27" t="s">
        <v>381</v>
      </c>
      <c r="B1396" s="32"/>
    </row>
    <row r="1397" spans="1:3" x14ac:dyDescent="0.45">
      <c r="A1397" s="33" t="s">
        <v>40</v>
      </c>
      <c r="B1397" s="32">
        <v>517653.54</v>
      </c>
      <c r="C1397" s="28">
        <v>44880</v>
      </c>
    </row>
    <row r="1398" spans="1:3" x14ac:dyDescent="0.45">
      <c r="A1398" s="33" t="s">
        <v>59</v>
      </c>
      <c r="B1398" s="32">
        <v>116767.56</v>
      </c>
      <c r="C1398" s="28">
        <v>44880</v>
      </c>
    </row>
    <row r="1399" spans="1:3" x14ac:dyDescent="0.45">
      <c r="A1399" s="33" t="s">
        <v>233</v>
      </c>
      <c r="B1399" s="32">
        <v>7815.84</v>
      </c>
      <c r="C1399" s="28">
        <v>45077</v>
      </c>
    </row>
    <row r="1400" spans="1:3" x14ac:dyDescent="0.45">
      <c r="A1400" s="33" t="s">
        <v>41</v>
      </c>
      <c r="B1400" s="32">
        <v>544028.64</v>
      </c>
      <c r="C1400" s="28">
        <v>44925</v>
      </c>
    </row>
    <row r="1401" spans="1:3" x14ac:dyDescent="0.45">
      <c r="A1401" s="33" t="s">
        <v>60</v>
      </c>
      <c r="B1401" s="32">
        <v>122717.01</v>
      </c>
      <c r="C1401" s="28">
        <v>44925</v>
      </c>
    </row>
    <row r="1402" spans="1:3" x14ac:dyDescent="0.45">
      <c r="A1402" s="33" t="s">
        <v>179</v>
      </c>
      <c r="B1402" s="32">
        <v>8214.07</v>
      </c>
      <c r="C1402" s="28">
        <v>45077</v>
      </c>
    </row>
    <row r="1403" spans="1:3" x14ac:dyDescent="0.45">
      <c r="A1403" s="33" t="s">
        <v>66</v>
      </c>
      <c r="B1403" s="32">
        <v>187070.49</v>
      </c>
      <c r="C1403" s="28">
        <v>44985</v>
      </c>
    </row>
    <row r="1404" spans="1:3" x14ac:dyDescent="0.45">
      <c r="A1404" s="33" t="s">
        <v>67</v>
      </c>
      <c r="B1404" s="32">
        <v>41570</v>
      </c>
      <c r="C1404" s="28">
        <v>44985</v>
      </c>
    </row>
    <row r="1405" spans="1:3" x14ac:dyDescent="0.45">
      <c r="A1405" s="33" t="s">
        <v>68</v>
      </c>
      <c r="B1405" s="32">
        <v>436439.21</v>
      </c>
      <c r="C1405" s="28">
        <v>44985</v>
      </c>
    </row>
    <row r="1406" spans="1:3" x14ac:dyDescent="0.45">
      <c r="A1406" s="33" t="s">
        <v>69</v>
      </c>
      <c r="B1406" s="32">
        <v>96983.65</v>
      </c>
      <c r="C1406" s="28">
        <v>44985</v>
      </c>
    </row>
    <row r="1407" spans="1:3" x14ac:dyDescent="0.45">
      <c r="A1407" s="27" t="s">
        <v>382</v>
      </c>
      <c r="B1407" s="32"/>
    </row>
    <row r="1408" spans="1:3" x14ac:dyDescent="0.45">
      <c r="A1408" s="33" t="s">
        <v>40</v>
      </c>
      <c r="B1408" s="32">
        <v>267320</v>
      </c>
      <c r="C1408" s="28">
        <v>44880</v>
      </c>
    </row>
    <row r="1409" spans="1:3" x14ac:dyDescent="0.45">
      <c r="A1409" s="33" t="s">
        <v>59</v>
      </c>
      <c r="B1409" s="32">
        <v>59953.29</v>
      </c>
      <c r="C1409" s="28">
        <v>44880</v>
      </c>
    </row>
    <row r="1410" spans="1:3" x14ac:dyDescent="0.45">
      <c r="A1410" s="33" t="s">
        <v>41</v>
      </c>
      <c r="B1410" s="32">
        <v>280940.28999999998</v>
      </c>
      <c r="C1410" s="28">
        <v>44925</v>
      </c>
    </row>
    <row r="1411" spans="1:3" x14ac:dyDescent="0.45">
      <c r="A1411" s="33" t="s">
        <v>60</v>
      </c>
      <c r="B1411" s="32">
        <v>63007.97</v>
      </c>
      <c r="C1411" s="28">
        <v>44925</v>
      </c>
    </row>
    <row r="1412" spans="1:3" x14ac:dyDescent="0.45">
      <c r="A1412" s="33" t="s">
        <v>66</v>
      </c>
      <c r="B1412" s="32">
        <v>95167.64</v>
      </c>
      <c r="C1412" s="28">
        <v>44985</v>
      </c>
    </row>
    <row r="1413" spans="1:3" x14ac:dyDescent="0.45">
      <c r="A1413" s="33" t="s">
        <v>67</v>
      </c>
      <c r="B1413" s="32">
        <v>21343.75</v>
      </c>
      <c r="C1413" s="28">
        <v>44985</v>
      </c>
    </row>
    <row r="1414" spans="1:3" x14ac:dyDescent="0.45">
      <c r="A1414" s="33" t="s">
        <v>68</v>
      </c>
      <c r="B1414" s="32">
        <v>222028.02</v>
      </c>
      <c r="C1414" s="28">
        <v>44985</v>
      </c>
    </row>
    <row r="1415" spans="1:3" x14ac:dyDescent="0.45">
      <c r="A1415" s="33" t="s">
        <v>69</v>
      </c>
      <c r="B1415" s="32">
        <v>49795.41</v>
      </c>
      <c r="C1415" s="28">
        <v>44985</v>
      </c>
    </row>
    <row r="1416" spans="1:3" x14ac:dyDescent="0.45">
      <c r="A1416" s="27" t="s">
        <v>383</v>
      </c>
      <c r="B1416" s="32"/>
    </row>
    <row r="1417" spans="1:3" x14ac:dyDescent="0.45">
      <c r="A1417" s="33" t="s">
        <v>40</v>
      </c>
      <c r="B1417" s="32">
        <v>35557.85</v>
      </c>
      <c r="C1417" s="28">
        <v>44880</v>
      </c>
    </row>
    <row r="1418" spans="1:3" x14ac:dyDescent="0.45">
      <c r="A1418" s="33" t="s">
        <v>41</v>
      </c>
      <c r="B1418" s="32">
        <v>37369.57</v>
      </c>
      <c r="C1418" s="28">
        <v>44925</v>
      </c>
    </row>
    <row r="1419" spans="1:3" x14ac:dyDescent="0.45">
      <c r="A1419" s="33" t="s">
        <v>66</v>
      </c>
      <c r="B1419" s="32">
        <v>12658.82</v>
      </c>
      <c r="C1419" s="28">
        <v>44985</v>
      </c>
    </row>
    <row r="1420" spans="1:3" x14ac:dyDescent="0.45">
      <c r="A1420" s="33" t="s">
        <v>68</v>
      </c>
      <c r="B1420" s="32">
        <v>29533.29</v>
      </c>
      <c r="C1420" s="28">
        <v>44985</v>
      </c>
    </row>
    <row r="1421" spans="1:3" x14ac:dyDescent="0.45">
      <c r="A1421" s="27" t="s">
        <v>384</v>
      </c>
      <c r="B1421" s="32"/>
    </row>
    <row r="1422" spans="1:3" x14ac:dyDescent="0.45">
      <c r="A1422" s="33" t="s">
        <v>40</v>
      </c>
      <c r="B1422" s="32">
        <v>40128.22</v>
      </c>
      <c r="C1422" s="28">
        <v>44880</v>
      </c>
    </row>
    <row r="1423" spans="1:3" x14ac:dyDescent="0.45">
      <c r="A1423" s="33" t="s">
        <v>41</v>
      </c>
      <c r="B1423" s="32">
        <v>42172.81</v>
      </c>
      <c r="C1423" s="28">
        <v>44925</v>
      </c>
    </row>
    <row r="1424" spans="1:3" x14ac:dyDescent="0.45">
      <c r="A1424" s="33" t="s">
        <v>66</v>
      </c>
      <c r="B1424" s="32">
        <v>14285.91</v>
      </c>
      <c r="C1424" s="28">
        <v>44985</v>
      </c>
    </row>
    <row r="1425" spans="1:3" x14ac:dyDescent="0.45">
      <c r="A1425" s="33" t="s">
        <v>68</v>
      </c>
      <c r="B1425" s="32">
        <v>33329.31</v>
      </c>
      <c r="C1425" s="28">
        <v>44985</v>
      </c>
    </row>
    <row r="1426" spans="1:3" x14ac:dyDescent="0.45">
      <c r="A1426" s="27" t="s">
        <v>385</v>
      </c>
      <c r="B1426" s="32"/>
    </row>
    <row r="1427" spans="1:3" x14ac:dyDescent="0.45">
      <c r="A1427" s="33" t="s">
        <v>40</v>
      </c>
      <c r="B1427" s="32">
        <v>21199.24</v>
      </c>
      <c r="C1427" s="28">
        <v>44880</v>
      </c>
    </row>
    <row r="1428" spans="1:3" x14ac:dyDescent="0.45">
      <c r="A1428" s="33" t="s">
        <v>41</v>
      </c>
      <c r="B1428" s="32">
        <v>22279.360000000001</v>
      </c>
      <c r="C1428" s="28">
        <v>44925</v>
      </c>
    </row>
    <row r="1429" spans="1:3" x14ac:dyDescent="0.45">
      <c r="A1429" s="33" t="s">
        <v>66</v>
      </c>
      <c r="B1429" s="32">
        <v>7547.06</v>
      </c>
      <c r="C1429" s="28">
        <v>44985</v>
      </c>
    </row>
    <row r="1430" spans="1:3" x14ac:dyDescent="0.45">
      <c r="A1430" s="33" t="s">
        <v>68</v>
      </c>
      <c r="B1430" s="32">
        <v>17607.45</v>
      </c>
      <c r="C1430" s="28">
        <v>44985</v>
      </c>
    </row>
    <row r="1431" spans="1:3" x14ac:dyDescent="0.45">
      <c r="A1431" s="27" t="s">
        <v>386</v>
      </c>
      <c r="B1431" s="32"/>
    </row>
    <row r="1432" spans="1:3" x14ac:dyDescent="0.45">
      <c r="A1432" s="33" t="s">
        <v>40</v>
      </c>
      <c r="B1432" s="32">
        <v>23560.86</v>
      </c>
      <c r="C1432" s="28">
        <v>44880</v>
      </c>
    </row>
    <row r="1433" spans="1:3" x14ac:dyDescent="0.45">
      <c r="A1433" s="33" t="s">
        <v>41</v>
      </c>
      <c r="B1433" s="32">
        <v>24761.31</v>
      </c>
      <c r="C1433" s="28">
        <v>44925</v>
      </c>
    </row>
    <row r="1434" spans="1:3" x14ac:dyDescent="0.45">
      <c r="A1434" s="33" t="s">
        <v>66</v>
      </c>
      <c r="B1434" s="32">
        <v>8387.82</v>
      </c>
      <c r="C1434" s="28">
        <v>44985</v>
      </c>
    </row>
    <row r="1435" spans="1:3" x14ac:dyDescent="0.45">
      <c r="A1435" s="33" t="s">
        <v>68</v>
      </c>
      <c r="B1435" s="32">
        <v>19568.95</v>
      </c>
      <c r="C1435" s="28">
        <v>44985</v>
      </c>
    </row>
    <row r="1436" spans="1:3" x14ac:dyDescent="0.45">
      <c r="A1436" s="27" t="s">
        <v>387</v>
      </c>
      <c r="B1436" s="32"/>
    </row>
    <row r="1437" spans="1:3" x14ac:dyDescent="0.45">
      <c r="A1437" s="33" t="s">
        <v>40</v>
      </c>
      <c r="B1437" s="32">
        <v>28371.96</v>
      </c>
      <c r="C1437" s="28">
        <v>44880</v>
      </c>
    </row>
    <row r="1438" spans="1:3" x14ac:dyDescent="0.45">
      <c r="A1438" s="33" t="s">
        <v>41</v>
      </c>
      <c r="B1438" s="32">
        <v>29817.54</v>
      </c>
      <c r="C1438" s="28">
        <v>44925</v>
      </c>
    </row>
    <row r="1439" spans="1:3" x14ac:dyDescent="0.45">
      <c r="A1439" s="33" t="s">
        <v>66</v>
      </c>
      <c r="B1439" s="32">
        <v>10100.6</v>
      </c>
      <c r="C1439" s="28">
        <v>44985</v>
      </c>
    </row>
    <row r="1440" spans="1:3" x14ac:dyDescent="0.45">
      <c r="A1440" s="33" t="s">
        <v>68</v>
      </c>
      <c r="B1440" s="32">
        <v>23564.9</v>
      </c>
      <c r="C1440" s="28">
        <v>44985</v>
      </c>
    </row>
    <row r="1441" spans="1:3" x14ac:dyDescent="0.45">
      <c r="A1441" s="27" t="s">
        <v>388</v>
      </c>
      <c r="B1441" s="32"/>
    </row>
    <row r="1442" spans="1:3" x14ac:dyDescent="0.45">
      <c r="A1442" s="33" t="s">
        <v>40</v>
      </c>
      <c r="B1442" s="32">
        <v>65271.4</v>
      </c>
      <c r="C1442" s="28">
        <v>44880</v>
      </c>
    </row>
    <row r="1443" spans="1:3" x14ac:dyDescent="0.45">
      <c r="A1443" s="33" t="s">
        <v>41</v>
      </c>
      <c r="B1443" s="32">
        <v>68597.06</v>
      </c>
      <c r="C1443" s="28">
        <v>44925</v>
      </c>
    </row>
    <row r="1444" spans="1:3" x14ac:dyDescent="0.45">
      <c r="A1444" s="33" t="s">
        <v>66</v>
      </c>
      <c r="B1444" s="32">
        <v>23237.040000000001</v>
      </c>
      <c r="C1444" s="28">
        <v>44985</v>
      </c>
    </row>
    <row r="1445" spans="1:3" x14ac:dyDescent="0.45">
      <c r="A1445" s="33" t="s">
        <v>68</v>
      </c>
      <c r="B1445" s="32">
        <v>54212.480000000003</v>
      </c>
      <c r="C1445" s="28">
        <v>44985</v>
      </c>
    </row>
    <row r="1446" spans="1:3" x14ac:dyDescent="0.45">
      <c r="A1446" s="27" t="s">
        <v>389</v>
      </c>
      <c r="B1446" s="32"/>
    </row>
    <row r="1447" spans="1:3" x14ac:dyDescent="0.45">
      <c r="A1447" s="33" t="s">
        <v>40</v>
      </c>
      <c r="B1447" s="32">
        <v>91817.67</v>
      </c>
      <c r="C1447" s="28">
        <v>44880</v>
      </c>
    </row>
    <row r="1448" spans="1:3" x14ac:dyDescent="0.45">
      <c r="A1448" s="33" t="s">
        <v>41</v>
      </c>
      <c r="B1448" s="32">
        <v>96495.89</v>
      </c>
      <c r="C1448" s="28">
        <v>44925</v>
      </c>
    </row>
    <row r="1449" spans="1:3" x14ac:dyDescent="0.45">
      <c r="A1449" s="33" t="s">
        <v>66</v>
      </c>
      <c r="B1449" s="32">
        <v>32687.68</v>
      </c>
      <c r="C1449" s="28">
        <v>44985</v>
      </c>
    </row>
    <row r="1450" spans="1:3" x14ac:dyDescent="0.45">
      <c r="A1450" s="33" t="s">
        <v>68</v>
      </c>
      <c r="B1450" s="32">
        <v>76261.02</v>
      </c>
      <c r="C1450" s="28">
        <v>44985</v>
      </c>
    </row>
    <row r="1451" spans="1:3" x14ac:dyDescent="0.45">
      <c r="A1451" s="27" t="s">
        <v>390</v>
      </c>
      <c r="B1451" s="32"/>
    </row>
    <row r="1452" spans="1:3" x14ac:dyDescent="0.45">
      <c r="A1452" s="33" t="s">
        <v>40</v>
      </c>
      <c r="B1452" s="32">
        <v>1365770.57</v>
      </c>
      <c r="C1452" s="28">
        <v>44880</v>
      </c>
    </row>
    <row r="1453" spans="1:3" x14ac:dyDescent="0.45">
      <c r="A1453" s="33" t="s">
        <v>59</v>
      </c>
      <c r="B1453" s="32">
        <v>316266.95</v>
      </c>
      <c r="C1453" s="28">
        <v>44880</v>
      </c>
    </row>
    <row r="1454" spans="1:3" x14ac:dyDescent="0.45">
      <c r="A1454" s="33" t="s">
        <v>41</v>
      </c>
      <c r="B1454" s="32">
        <v>1435358.29</v>
      </c>
      <c r="C1454" s="28">
        <v>44925</v>
      </c>
    </row>
    <row r="1455" spans="1:3" x14ac:dyDescent="0.45">
      <c r="A1455" s="33" t="s">
        <v>60</v>
      </c>
      <c r="B1455" s="32">
        <v>332381.15000000002</v>
      </c>
      <c r="C1455" s="28">
        <v>44925</v>
      </c>
    </row>
    <row r="1456" spans="1:3" x14ac:dyDescent="0.45">
      <c r="A1456" s="33" t="s">
        <v>66</v>
      </c>
      <c r="B1456" s="32">
        <v>486223.1</v>
      </c>
      <c r="C1456" s="28">
        <v>44985</v>
      </c>
    </row>
    <row r="1457" spans="1:3" x14ac:dyDescent="0.45">
      <c r="A1457" s="33" t="s">
        <v>67</v>
      </c>
      <c r="B1457" s="32">
        <v>112593.07</v>
      </c>
      <c r="C1457" s="28">
        <v>44985</v>
      </c>
    </row>
    <row r="1458" spans="1:3" x14ac:dyDescent="0.45">
      <c r="A1458" s="33" t="s">
        <v>68</v>
      </c>
      <c r="B1458" s="32">
        <v>1134368.33</v>
      </c>
      <c r="C1458" s="28">
        <v>44985</v>
      </c>
    </row>
    <row r="1459" spans="1:3" x14ac:dyDescent="0.45">
      <c r="A1459" s="33" t="s">
        <v>69</v>
      </c>
      <c r="B1459" s="32">
        <v>262681.90999999997</v>
      </c>
      <c r="C1459" s="28">
        <v>44985</v>
      </c>
    </row>
    <row r="1460" spans="1:3" x14ac:dyDescent="0.45">
      <c r="A1460" s="27" t="s">
        <v>393</v>
      </c>
      <c r="B1460" s="32"/>
    </row>
    <row r="1461" spans="1:3" x14ac:dyDescent="0.45">
      <c r="A1461" s="33" t="s">
        <v>40</v>
      </c>
      <c r="B1461" s="32">
        <v>18007.36</v>
      </c>
      <c r="C1461" s="28">
        <v>44880</v>
      </c>
    </row>
    <row r="1462" spans="1:3" x14ac:dyDescent="0.45">
      <c r="A1462" s="33" t="s">
        <v>41</v>
      </c>
      <c r="B1462" s="32">
        <v>18924.86</v>
      </c>
      <c r="C1462" s="28">
        <v>44925</v>
      </c>
    </row>
    <row r="1463" spans="1:3" x14ac:dyDescent="0.45">
      <c r="A1463" s="33" t="s">
        <v>66</v>
      </c>
      <c r="B1463" s="32">
        <v>6410.74</v>
      </c>
      <c r="C1463" s="28">
        <v>44985</v>
      </c>
    </row>
    <row r="1464" spans="1:3" x14ac:dyDescent="0.45">
      <c r="A1464" s="33" t="s">
        <v>68</v>
      </c>
      <c r="B1464" s="32">
        <v>14956.37</v>
      </c>
      <c r="C1464" s="28">
        <v>44985</v>
      </c>
    </row>
    <row r="1465" spans="1:3" x14ac:dyDescent="0.45">
      <c r="A1465" s="27" t="s">
        <v>394</v>
      </c>
      <c r="B1465" s="32"/>
    </row>
    <row r="1466" spans="1:3" x14ac:dyDescent="0.45">
      <c r="A1466" s="33" t="s">
        <v>40</v>
      </c>
      <c r="B1466" s="32">
        <v>28417.64</v>
      </c>
      <c r="C1466" s="28">
        <v>44880</v>
      </c>
    </row>
    <row r="1467" spans="1:3" x14ac:dyDescent="0.45">
      <c r="A1467" s="33" t="s">
        <v>41</v>
      </c>
      <c r="B1467" s="32">
        <v>29865.56</v>
      </c>
      <c r="C1467" s="28">
        <v>44925</v>
      </c>
    </row>
    <row r="1468" spans="1:3" x14ac:dyDescent="0.45">
      <c r="A1468" s="27" t="s">
        <v>395</v>
      </c>
      <c r="B1468" s="32"/>
    </row>
    <row r="1469" spans="1:3" x14ac:dyDescent="0.45">
      <c r="A1469" s="33" t="s">
        <v>40</v>
      </c>
      <c r="B1469" s="32">
        <v>27039.15</v>
      </c>
      <c r="C1469" s="28">
        <v>44880</v>
      </c>
    </row>
    <row r="1470" spans="1:3" x14ac:dyDescent="0.45">
      <c r="A1470" s="33" t="s">
        <v>41</v>
      </c>
      <c r="B1470" s="32">
        <v>28416.83</v>
      </c>
      <c r="C1470" s="28">
        <v>44925</v>
      </c>
    </row>
    <row r="1471" spans="1:3" x14ac:dyDescent="0.45">
      <c r="A1471" s="27" t="s">
        <v>396</v>
      </c>
      <c r="B1471" s="32"/>
    </row>
    <row r="1472" spans="1:3" x14ac:dyDescent="0.45">
      <c r="A1472" s="33" t="s">
        <v>40</v>
      </c>
      <c r="B1472" s="32">
        <v>7253.55</v>
      </c>
      <c r="C1472" s="28">
        <v>44880</v>
      </c>
    </row>
    <row r="1473" spans="1:3" x14ac:dyDescent="0.45">
      <c r="A1473" s="33" t="s">
        <v>41</v>
      </c>
      <c r="B1473" s="32">
        <v>7623.13</v>
      </c>
      <c r="C1473" s="28">
        <v>44925</v>
      </c>
    </row>
    <row r="1474" spans="1:3" x14ac:dyDescent="0.45">
      <c r="A1474" s="33" t="s">
        <v>66</v>
      </c>
      <c r="B1474" s="32">
        <v>2582.31</v>
      </c>
      <c r="C1474" s="28">
        <v>44985</v>
      </c>
    </row>
    <row r="1475" spans="1:3" x14ac:dyDescent="0.45">
      <c r="A1475" s="33" t="s">
        <v>68</v>
      </c>
      <c r="B1475" s="32">
        <v>6024.58</v>
      </c>
      <c r="C1475" s="28">
        <v>44985</v>
      </c>
    </row>
    <row r="1476" spans="1:3" x14ac:dyDescent="0.45">
      <c r="A1476" s="27" t="s">
        <v>397</v>
      </c>
      <c r="B1476" s="32"/>
    </row>
    <row r="1477" spans="1:3" x14ac:dyDescent="0.45">
      <c r="A1477" s="33" t="s">
        <v>40</v>
      </c>
      <c r="B1477" s="32">
        <v>36383.72</v>
      </c>
      <c r="C1477" s="28">
        <v>44880</v>
      </c>
    </row>
    <row r="1478" spans="1:3" x14ac:dyDescent="0.45">
      <c r="A1478" s="33" t="s">
        <v>41</v>
      </c>
      <c r="B1478" s="32">
        <v>38237.51</v>
      </c>
      <c r="C1478" s="28">
        <v>44925</v>
      </c>
    </row>
    <row r="1479" spans="1:3" x14ac:dyDescent="0.45">
      <c r="A1479" s="33" t="s">
        <v>66</v>
      </c>
      <c r="B1479" s="32">
        <v>12952.84</v>
      </c>
      <c r="C1479" s="28">
        <v>44985</v>
      </c>
    </row>
    <row r="1480" spans="1:3" x14ac:dyDescent="0.45">
      <c r="A1480" s="33" t="s">
        <v>68</v>
      </c>
      <c r="B1480" s="32">
        <v>30219.23</v>
      </c>
      <c r="C1480" s="28">
        <v>44985</v>
      </c>
    </row>
    <row r="1481" spans="1:3" x14ac:dyDescent="0.45">
      <c r="A1481" s="27" t="s">
        <v>398</v>
      </c>
      <c r="B1481" s="32"/>
    </row>
    <row r="1482" spans="1:3" x14ac:dyDescent="0.45">
      <c r="A1482" s="33" t="s">
        <v>40</v>
      </c>
      <c r="B1482" s="32">
        <v>57340.47</v>
      </c>
      <c r="C1482" s="28">
        <v>44880</v>
      </c>
    </row>
    <row r="1483" spans="1:3" x14ac:dyDescent="0.45">
      <c r="A1483" s="33" t="s">
        <v>59</v>
      </c>
      <c r="B1483" s="32">
        <v>15031.2</v>
      </c>
      <c r="C1483" s="28">
        <v>44880</v>
      </c>
    </row>
    <row r="1484" spans="1:3" x14ac:dyDescent="0.45">
      <c r="A1484" s="33" t="s">
        <v>41</v>
      </c>
      <c r="B1484" s="32">
        <v>60262.04</v>
      </c>
      <c r="C1484" s="28">
        <v>44925</v>
      </c>
    </row>
    <row r="1485" spans="1:3" x14ac:dyDescent="0.45">
      <c r="A1485" s="33" t="s">
        <v>60</v>
      </c>
      <c r="B1485" s="32">
        <v>15797.06</v>
      </c>
      <c r="C1485" s="28">
        <v>44925</v>
      </c>
    </row>
    <row r="1486" spans="1:3" x14ac:dyDescent="0.45">
      <c r="A1486" s="33" t="s">
        <v>66</v>
      </c>
      <c r="B1486" s="32">
        <v>20413.57</v>
      </c>
      <c r="C1486" s="28">
        <v>44985</v>
      </c>
    </row>
    <row r="1487" spans="1:3" x14ac:dyDescent="0.45">
      <c r="A1487" s="33" t="s">
        <v>67</v>
      </c>
      <c r="B1487" s="32">
        <v>5351.2</v>
      </c>
      <c r="C1487" s="28">
        <v>44985</v>
      </c>
    </row>
    <row r="1488" spans="1:3" x14ac:dyDescent="0.45">
      <c r="A1488" s="33" t="s">
        <v>68</v>
      </c>
      <c r="B1488" s="32">
        <v>47625.279999999999</v>
      </c>
      <c r="C1488" s="28">
        <v>44985</v>
      </c>
    </row>
    <row r="1489" spans="1:3" x14ac:dyDescent="0.45">
      <c r="A1489" s="33" t="s">
        <v>69</v>
      </c>
      <c r="B1489" s="32">
        <v>12484.47</v>
      </c>
      <c r="C1489" s="28">
        <v>44985</v>
      </c>
    </row>
    <row r="1490" spans="1:3" x14ac:dyDescent="0.45">
      <c r="A1490" s="27" t="s">
        <v>399</v>
      </c>
      <c r="B1490" s="32"/>
    </row>
    <row r="1491" spans="1:3" x14ac:dyDescent="0.45">
      <c r="A1491" s="33" t="s">
        <v>40</v>
      </c>
      <c r="B1491" s="32">
        <v>17417.830000000002</v>
      </c>
      <c r="C1491" s="28">
        <v>44880</v>
      </c>
    </row>
    <row r="1492" spans="1:3" x14ac:dyDescent="0.45">
      <c r="A1492" s="33" t="s">
        <v>41</v>
      </c>
      <c r="B1492" s="32">
        <v>18305.29</v>
      </c>
      <c r="C1492" s="28">
        <v>44925</v>
      </c>
    </row>
    <row r="1493" spans="1:3" x14ac:dyDescent="0.45">
      <c r="A1493" s="33" t="s">
        <v>66</v>
      </c>
      <c r="B1493" s="32">
        <v>6200.86</v>
      </c>
      <c r="C1493" s="28">
        <v>44985</v>
      </c>
    </row>
    <row r="1494" spans="1:3" x14ac:dyDescent="0.45">
      <c r="A1494" s="33" t="s">
        <v>68</v>
      </c>
      <c r="B1494" s="32">
        <v>14466.73</v>
      </c>
      <c r="C1494" s="28">
        <v>44985</v>
      </c>
    </row>
    <row r="1495" spans="1:3" x14ac:dyDescent="0.45">
      <c r="A1495" s="27" t="s">
        <v>400</v>
      </c>
      <c r="B1495" s="32"/>
    </row>
    <row r="1496" spans="1:3" x14ac:dyDescent="0.45">
      <c r="A1496" s="33" t="s">
        <v>40</v>
      </c>
      <c r="B1496" s="32">
        <v>31944.26</v>
      </c>
      <c r="C1496" s="28">
        <v>44880</v>
      </c>
    </row>
    <row r="1497" spans="1:3" x14ac:dyDescent="0.45">
      <c r="A1497" s="33" t="s">
        <v>41</v>
      </c>
      <c r="B1497" s="32">
        <v>33571.86</v>
      </c>
      <c r="C1497" s="28">
        <v>44925</v>
      </c>
    </row>
    <row r="1498" spans="1:3" x14ac:dyDescent="0.45">
      <c r="A1498" s="33" t="s">
        <v>66</v>
      </c>
      <c r="B1498" s="32">
        <v>11372.36</v>
      </c>
      <c r="C1498" s="28">
        <v>44985</v>
      </c>
    </row>
    <row r="1499" spans="1:3" x14ac:dyDescent="0.45">
      <c r="A1499" s="33" t="s">
        <v>68</v>
      </c>
      <c r="B1499" s="32">
        <v>26531.95</v>
      </c>
      <c r="C1499" s="28">
        <v>44985</v>
      </c>
    </row>
    <row r="1500" spans="1:3" x14ac:dyDescent="0.45">
      <c r="A1500" s="27" t="s">
        <v>401</v>
      </c>
      <c r="B1500" s="32"/>
    </row>
    <row r="1501" spans="1:3" x14ac:dyDescent="0.45">
      <c r="A1501" s="33" t="s">
        <v>40</v>
      </c>
      <c r="B1501" s="32">
        <v>226851.77</v>
      </c>
      <c r="C1501" s="28">
        <v>44880</v>
      </c>
    </row>
    <row r="1502" spans="1:3" x14ac:dyDescent="0.45">
      <c r="A1502" s="33" t="s">
        <v>59</v>
      </c>
      <c r="B1502" s="32">
        <v>44105.07</v>
      </c>
      <c r="C1502" s="28">
        <v>44880</v>
      </c>
    </row>
    <row r="1503" spans="1:3" x14ac:dyDescent="0.45">
      <c r="A1503" s="33" t="s">
        <v>41</v>
      </c>
      <c r="B1503" s="32">
        <v>238410.14</v>
      </c>
      <c r="C1503" s="28">
        <v>44925</v>
      </c>
    </row>
    <row r="1504" spans="1:3" x14ac:dyDescent="0.45">
      <c r="A1504" s="33" t="s">
        <v>60</v>
      </c>
      <c r="B1504" s="32">
        <v>46352.27</v>
      </c>
      <c r="C1504" s="28">
        <v>44925</v>
      </c>
    </row>
    <row r="1505" spans="1:3" x14ac:dyDescent="0.45">
      <c r="A1505" s="33" t="s">
        <v>66</v>
      </c>
      <c r="B1505" s="32">
        <v>80760.69</v>
      </c>
      <c r="C1505" s="28">
        <v>44985</v>
      </c>
    </row>
    <row r="1506" spans="1:3" x14ac:dyDescent="0.45">
      <c r="A1506" s="33" t="s">
        <v>67</v>
      </c>
      <c r="B1506" s="32">
        <v>15701.69</v>
      </c>
      <c r="C1506" s="28">
        <v>44985</v>
      </c>
    </row>
    <row r="1507" spans="1:3" x14ac:dyDescent="0.45">
      <c r="A1507" s="33" t="s">
        <v>68</v>
      </c>
      <c r="B1507" s="32">
        <v>188416.31</v>
      </c>
      <c r="C1507" s="28">
        <v>44985</v>
      </c>
    </row>
    <row r="1508" spans="1:3" x14ac:dyDescent="0.45">
      <c r="A1508" s="33" t="s">
        <v>69</v>
      </c>
      <c r="B1508" s="32">
        <v>36632.35</v>
      </c>
      <c r="C1508" s="28">
        <v>44985</v>
      </c>
    </row>
    <row r="1509" spans="1:3" x14ac:dyDescent="0.45">
      <c r="A1509" s="27" t="s">
        <v>403</v>
      </c>
      <c r="B1509" s="32"/>
    </row>
    <row r="1510" spans="1:3" x14ac:dyDescent="0.45">
      <c r="A1510" s="33" t="s">
        <v>40</v>
      </c>
      <c r="B1510" s="32">
        <v>117871.05</v>
      </c>
      <c r="C1510" s="28">
        <v>44880</v>
      </c>
    </row>
    <row r="1511" spans="1:3" x14ac:dyDescent="0.45">
      <c r="A1511" s="33" t="s">
        <v>59</v>
      </c>
      <c r="B1511" s="32">
        <v>26435.57</v>
      </c>
      <c r="C1511" s="28">
        <v>44880</v>
      </c>
    </row>
    <row r="1512" spans="1:3" x14ac:dyDescent="0.45">
      <c r="A1512" s="33" t="s">
        <v>41</v>
      </c>
      <c r="B1512" s="32">
        <v>123876.73</v>
      </c>
      <c r="C1512" s="28">
        <v>44925</v>
      </c>
    </row>
    <row r="1513" spans="1:3" x14ac:dyDescent="0.45">
      <c r="A1513" s="33" t="s">
        <v>60</v>
      </c>
      <c r="B1513" s="32">
        <v>27782.5</v>
      </c>
      <c r="C1513" s="28">
        <v>44925</v>
      </c>
    </row>
    <row r="1514" spans="1:3" x14ac:dyDescent="0.45">
      <c r="A1514" s="33" t="s">
        <v>66</v>
      </c>
      <c r="B1514" s="32">
        <v>41962.85</v>
      </c>
      <c r="C1514" s="28">
        <v>44985</v>
      </c>
    </row>
    <row r="1515" spans="1:3" x14ac:dyDescent="0.45">
      <c r="A1515" s="33" t="s">
        <v>67</v>
      </c>
      <c r="B1515" s="32">
        <v>9411.23</v>
      </c>
      <c r="C1515" s="28">
        <v>44985</v>
      </c>
    </row>
    <row r="1516" spans="1:3" x14ac:dyDescent="0.45">
      <c r="A1516" s="33" t="s">
        <v>68</v>
      </c>
      <c r="B1516" s="32">
        <v>97900.18</v>
      </c>
      <c r="C1516" s="28">
        <v>44985</v>
      </c>
    </row>
    <row r="1517" spans="1:3" x14ac:dyDescent="0.45">
      <c r="A1517" s="33" t="s">
        <v>69</v>
      </c>
      <c r="B1517" s="32">
        <v>21956.6</v>
      </c>
      <c r="C1517" s="28">
        <v>44985</v>
      </c>
    </row>
    <row r="1518" spans="1:3" x14ac:dyDescent="0.45">
      <c r="A1518" s="27" t="s">
        <v>404</v>
      </c>
      <c r="B1518" s="32"/>
    </row>
    <row r="1519" spans="1:3" x14ac:dyDescent="0.45">
      <c r="A1519" s="33" t="s">
        <v>40</v>
      </c>
      <c r="B1519" s="32">
        <v>8607.44</v>
      </c>
      <c r="C1519" s="28">
        <v>44880</v>
      </c>
    </row>
    <row r="1520" spans="1:3" x14ac:dyDescent="0.45">
      <c r="A1520" s="33" t="s">
        <v>41</v>
      </c>
      <c r="B1520" s="32">
        <v>9046</v>
      </c>
      <c r="C1520" s="28">
        <v>44925</v>
      </c>
    </row>
    <row r="1521" spans="1:3" x14ac:dyDescent="0.45">
      <c r="A1521" s="33" t="s">
        <v>66</v>
      </c>
      <c r="B1521" s="32">
        <v>3064.3</v>
      </c>
      <c r="C1521" s="28">
        <v>44985</v>
      </c>
    </row>
    <row r="1522" spans="1:3" x14ac:dyDescent="0.45">
      <c r="A1522" s="33" t="s">
        <v>68</v>
      </c>
      <c r="B1522" s="32">
        <v>7149.08</v>
      </c>
      <c r="C1522" s="28">
        <v>44985</v>
      </c>
    </row>
    <row r="1523" spans="1:3" hidden="1" x14ac:dyDescent="0.45">
      <c r="A1523" s="29"/>
      <c r="B1523" s="29"/>
      <c r="C1523" s="29"/>
    </row>
    <row r="1524" spans="1:3" hidden="1" x14ac:dyDescent="0.45">
      <c r="A1524" s="29"/>
      <c r="B1524" s="29"/>
      <c r="C1524" s="29"/>
    </row>
    <row r="1525" spans="1:3" hidden="1" x14ac:dyDescent="0.45">
      <c r="A1525" s="29"/>
      <c r="B1525" s="29"/>
      <c r="C1525" s="29"/>
    </row>
    <row r="1526" spans="1:3" hidden="1" x14ac:dyDescent="0.45">
      <c r="A1526" s="29"/>
      <c r="B1526" s="29"/>
      <c r="C1526" s="29"/>
    </row>
    <row r="1527" spans="1:3" hidden="1" x14ac:dyDescent="0.45">
      <c r="A1527" s="29"/>
      <c r="B1527" s="29"/>
      <c r="C1527" s="29"/>
    </row>
    <row r="1528" spans="1:3" hidden="1" x14ac:dyDescent="0.45">
      <c r="A1528" s="29"/>
      <c r="B1528" s="29"/>
      <c r="C1528" s="29"/>
    </row>
    <row r="1529" spans="1:3" hidden="1" x14ac:dyDescent="0.45">
      <c r="A1529" s="29"/>
      <c r="B1529" s="29"/>
      <c r="C1529" s="29"/>
    </row>
    <row r="1530" spans="1:3" hidden="1" x14ac:dyDescent="0.45">
      <c r="A1530" s="29"/>
      <c r="B1530" s="29"/>
      <c r="C1530" s="29"/>
    </row>
    <row r="1531" spans="1:3" hidden="1" x14ac:dyDescent="0.45">
      <c r="A1531" s="29"/>
      <c r="B1531" s="29"/>
      <c r="C1531" s="29"/>
    </row>
    <row r="1532" spans="1:3" hidden="1" x14ac:dyDescent="0.45">
      <c r="A1532" s="29"/>
      <c r="B1532" s="29"/>
      <c r="C1532" s="29"/>
    </row>
    <row r="1533" spans="1:3" hidden="1" x14ac:dyDescent="0.45">
      <c r="A1533" s="29"/>
      <c r="B1533" s="29"/>
      <c r="C1533" s="29"/>
    </row>
    <row r="1534" spans="1:3" hidden="1" x14ac:dyDescent="0.45">
      <c r="A1534" s="29"/>
      <c r="B1534" s="29"/>
      <c r="C1534" s="29"/>
    </row>
    <row r="1535" spans="1:3" hidden="1" x14ac:dyDescent="0.45">
      <c r="A1535" s="29"/>
      <c r="B1535" s="29"/>
      <c r="C1535" s="29"/>
    </row>
    <row r="1536" spans="1:3" hidden="1" x14ac:dyDescent="0.45">
      <c r="A1536" s="29"/>
      <c r="B1536" s="29"/>
      <c r="C1536" s="29"/>
    </row>
    <row r="1537" spans="1:3" hidden="1" x14ac:dyDescent="0.45">
      <c r="A1537" s="29"/>
      <c r="B1537" s="29"/>
      <c r="C1537" s="29"/>
    </row>
    <row r="1538" spans="1:3" hidden="1" x14ac:dyDescent="0.45">
      <c r="A1538" s="29"/>
      <c r="B1538" s="29"/>
      <c r="C1538" s="29"/>
    </row>
    <row r="1539" spans="1:3" hidden="1" x14ac:dyDescent="0.45">
      <c r="A1539" s="29"/>
      <c r="B1539" s="29"/>
      <c r="C1539" s="29"/>
    </row>
    <row r="1540" spans="1:3" hidden="1" x14ac:dyDescent="0.45">
      <c r="A1540" s="29"/>
      <c r="B1540" s="29"/>
      <c r="C1540" s="29"/>
    </row>
    <row r="1541" spans="1:3" hidden="1" x14ac:dyDescent="0.45">
      <c r="A1541" s="29"/>
      <c r="B1541" s="29"/>
      <c r="C1541" s="29"/>
    </row>
    <row r="1542" spans="1:3" hidden="1" x14ac:dyDescent="0.45">
      <c r="A1542" s="29"/>
      <c r="B1542" s="29"/>
      <c r="C1542" s="29"/>
    </row>
    <row r="1543" spans="1:3" hidden="1" x14ac:dyDescent="0.45">
      <c r="A1543" s="29"/>
      <c r="B1543" s="29"/>
      <c r="C1543" s="29"/>
    </row>
    <row r="1544" spans="1:3" hidden="1" x14ac:dyDescent="0.45">
      <c r="A1544" s="29"/>
      <c r="B1544" s="29"/>
      <c r="C1544" s="29"/>
    </row>
    <row r="1545" spans="1:3" hidden="1" x14ac:dyDescent="0.45">
      <c r="A1545" s="29"/>
      <c r="B1545" s="29"/>
      <c r="C1545" s="29"/>
    </row>
    <row r="1546" spans="1:3" hidden="1" x14ac:dyDescent="0.45">
      <c r="A1546" s="29"/>
      <c r="B1546" s="29"/>
      <c r="C1546" s="29"/>
    </row>
    <row r="1547" spans="1:3" hidden="1" x14ac:dyDescent="0.45">
      <c r="A1547" s="29"/>
      <c r="B1547" s="29"/>
      <c r="C1547" s="29"/>
    </row>
    <row r="1548" spans="1:3" hidden="1" x14ac:dyDescent="0.45">
      <c r="A1548" s="29"/>
      <c r="B1548" s="29"/>
      <c r="C1548" s="29"/>
    </row>
    <row r="1549" spans="1:3" hidden="1" x14ac:dyDescent="0.45">
      <c r="A1549" s="29"/>
      <c r="B1549" s="29"/>
      <c r="C1549" s="29"/>
    </row>
    <row r="1550" spans="1:3" hidden="1" x14ac:dyDescent="0.45">
      <c r="A1550" s="29"/>
      <c r="B1550" s="29"/>
      <c r="C1550" s="29"/>
    </row>
    <row r="1551" spans="1:3" hidden="1" x14ac:dyDescent="0.45">
      <c r="A1551" s="29"/>
      <c r="B1551" s="29"/>
      <c r="C1551" s="29"/>
    </row>
    <row r="1552" spans="1:3" hidden="1" x14ac:dyDescent="0.45">
      <c r="A1552" s="29"/>
      <c r="B1552" s="29"/>
      <c r="C1552" s="29"/>
    </row>
    <row r="1553" spans="1:3" hidden="1" x14ac:dyDescent="0.45">
      <c r="A1553" s="29"/>
      <c r="B1553" s="29"/>
      <c r="C1553" s="29"/>
    </row>
    <row r="1554" spans="1:3" hidden="1" x14ac:dyDescent="0.45">
      <c r="A1554" s="29"/>
      <c r="B1554" s="29"/>
      <c r="C1554" s="29"/>
    </row>
    <row r="1555" spans="1:3" hidden="1" x14ac:dyDescent="0.45">
      <c r="A1555" s="29"/>
      <c r="B1555" s="29"/>
      <c r="C1555" s="29"/>
    </row>
    <row r="1556" spans="1:3" hidden="1" x14ac:dyDescent="0.45">
      <c r="A1556" s="29"/>
      <c r="B1556" s="29"/>
      <c r="C1556" s="29"/>
    </row>
    <row r="1557" spans="1:3" hidden="1" x14ac:dyDescent="0.45">
      <c r="A1557" s="29"/>
      <c r="B1557" s="29"/>
      <c r="C1557" s="29"/>
    </row>
    <row r="1558" spans="1:3" hidden="1" x14ac:dyDescent="0.45">
      <c r="A1558" s="29"/>
      <c r="B1558" s="29"/>
      <c r="C1558" s="29"/>
    </row>
    <row r="1559" spans="1:3" hidden="1" x14ac:dyDescent="0.45">
      <c r="A1559" s="29"/>
      <c r="B1559" s="29"/>
      <c r="C1559" s="29"/>
    </row>
    <row r="1560" spans="1:3" hidden="1" x14ac:dyDescent="0.45">
      <c r="A1560" s="29"/>
      <c r="B1560" s="29"/>
      <c r="C1560" s="29"/>
    </row>
    <row r="1561" spans="1:3" hidden="1" x14ac:dyDescent="0.45">
      <c r="A1561" s="29"/>
      <c r="B1561" s="29"/>
      <c r="C1561" s="29"/>
    </row>
    <row r="1562" spans="1:3" hidden="1" x14ac:dyDescent="0.45">
      <c r="A1562" s="29"/>
      <c r="B1562" s="29"/>
      <c r="C1562" s="29"/>
    </row>
    <row r="1563" spans="1:3" hidden="1" x14ac:dyDescent="0.45">
      <c r="A1563" s="29"/>
      <c r="B1563" s="29"/>
      <c r="C1563" s="29"/>
    </row>
    <row r="1564" spans="1:3" hidden="1" x14ac:dyDescent="0.45">
      <c r="A1564" s="29"/>
      <c r="B1564" s="29"/>
      <c r="C1564" s="29"/>
    </row>
    <row r="1565" spans="1:3" hidden="1" x14ac:dyDescent="0.45">
      <c r="A1565" s="29"/>
      <c r="B1565" s="29"/>
      <c r="C1565" s="29"/>
    </row>
    <row r="1566" spans="1:3" hidden="1" x14ac:dyDescent="0.45">
      <c r="A1566" s="29"/>
      <c r="B1566" s="29"/>
      <c r="C1566" s="29"/>
    </row>
    <row r="1567" spans="1:3" hidden="1" x14ac:dyDescent="0.45">
      <c r="A1567" s="29"/>
      <c r="B1567" s="29"/>
      <c r="C1567" s="29"/>
    </row>
    <row r="1568" spans="1:3" hidden="1" x14ac:dyDescent="0.45">
      <c r="A1568" s="29"/>
      <c r="B1568" s="29"/>
      <c r="C1568" s="29"/>
    </row>
    <row r="1569" spans="1:3" hidden="1" x14ac:dyDescent="0.45">
      <c r="A1569" s="29"/>
      <c r="B1569" s="29"/>
      <c r="C1569" s="29"/>
    </row>
    <row r="1570" spans="1:3" hidden="1" x14ac:dyDescent="0.45">
      <c r="A1570" s="29"/>
      <c r="B1570" s="29"/>
      <c r="C1570" s="29"/>
    </row>
    <row r="1571" spans="1:3" hidden="1" x14ac:dyDescent="0.45">
      <c r="A1571" s="29"/>
      <c r="B1571" s="29"/>
      <c r="C1571" s="29"/>
    </row>
    <row r="1572" spans="1:3" hidden="1" x14ac:dyDescent="0.45">
      <c r="A1572" s="29"/>
      <c r="B1572" s="29"/>
      <c r="C1572" s="29"/>
    </row>
    <row r="1573" spans="1:3" hidden="1" x14ac:dyDescent="0.45">
      <c r="A1573" s="29"/>
      <c r="B1573" s="29"/>
      <c r="C1573" s="29"/>
    </row>
    <row r="1574" spans="1:3" hidden="1" x14ac:dyDescent="0.45">
      <c r="A1574" s="29"/>
      <c r="B1574" s="29"/>
      <c r="C1574" s="29"/>
    </row>
    <row r="1575" spans="1:3" hidden="1" x14ac:dyDescent="0.45">
      <c r="A1575" s="29"/>
      <c r="B1575" s="29"/>
      <c r="C1575" s="29"/>
    </row>
    <row r="1576" spans="1:3" hidden="1" x14ac:dyDescent="0.45">
      <c r="A1576" s="29"/>
      <c r="B1576" s="29"/>
      <c r="C1576" s="29"/>
    </row>
    <row r="1577" spans="1:3" hidden="1" x14ac:dyDescent="0.45">
      <c r="A1577" s="29"/>
      <c r="B1577" s="29"/>
      <c r="C1577" s="29"/>
    </row>
    <row r="1578" spans="1:3" hidden="1" x14ac:dyDescent="0.45">
      <c r="A1578" s="29"/>
      <c r="B1578" s="29"/>
      <c r="C1578" s="29"/>
    </row>
    <row r="1579" spans="1:3" hidden="1" x14ac:dyDescent="0.45">
      <c r="A1579" s="29"/>
      <c r="B1579" s="29"/>
      <c r="C1579" s="29"/>
    </row>
    <row r="1580" spans="1:3" hidden="1" x14ac:dyDescent="0.45">
      <c r="A1580" s="29"/>
      <c r="B1580" s="29"/>
      <c r="C1580" s="29"/>
    </row>
    <row r="1581" spans="1:3" hidden="1" x14ac:dyDescent="0.45">
      <c r="A1581" s="29"/>
      <c r="B1581" s="29"/>
      <c r="C1581" s="29"/>
    </row>
    <row r="1582" spans="1:3" hidden="1" x14ac:dyDescent="0.45">
      <c r="A1582" s="29"/>
      <c r="B1582" s="29"/>
      <c r="C1582" s="29"/>
    </row>
    <row r="1583" spans="1:3" hidden="1" x14ac:dyDescent="0.45">
      <c r="A1583" s="29"/>
      <c r="B1583" s="29"/>
      <c r="C1583" s="29"/>
    </row>
    <row r="1584" spans="1:3" hidden="1" x14ac:dyDescent="0.45">
      <c r="A1584" s="29"/>
      <c r="B1584" s="29"/>
      <c r="C1584" s="29"/>
    </row>
    <row r="1585" spans="1:3" hidden="1" x14ac:dyDescent="0.45">
      <c r="A1585" s="29"/>
      <c r="B1585" s="29"/>
      <c r="C1585" s="29"/>
    </row>
    <row r="1586" spans="1:3" hidden="1" x14ac:dyDescent="0.45">
      <c r="A1586" s="29"/>
      <c r="B1586" s="29"/>
      <c r="C1586" s="29"/>
    </row>
    <row r="1587" spans="1:3" hidden="1" x14ac:dyDescent="0.45">
      <c r="A1587" s="29"/>
      <c r="B1587" s="29"/>
      <c r="C1587" s="29"/>
    </row>
    <row r="1588" spans="1:3" hidden="1" x14ac:dyDescent="0.45">
      <c r="A1588" s="29"/>
      <c r="B1588" s="29"/>
      <c r="C1588" s="29"/>
    </row>
    <row r="1589" spans="1:3" hidden="1" x14ac:dyDescent="0.45">
      <c r="A1589" s="29"/>
      <c r="B1589" s="29"/>
      <c r="C1589" s="29"/>
    </row>
    <row r="1590" spans="1:3" hidden="1" x14ac:dyDescent="0.45">
      <c r="A1590" s="29"/>
      <c r="B1590" s="29"/>
      <c r="C1590" s="29"/>
    </row>
    <row r="1591" spans="1:3" hidden="1" x14ac:dyDescent="0.45">
      <c r="A1591" s="29"/>
      <c r="B1591" s="29"/>
      <c r="C1591" s="29"/>
    </row>
    <row r="1592" spans="1:3" hidden="1" x14ac:dyDescent="0.45">
      <c r="A1592" s="29"/>
      <c r="B1592" s="29"/>
      <c r="C1592" s="29"/>
    </row>
    <row r="1593" spans="1:3" hidden="1" x14ac:dyDescent="0.45">
      <c r="A1593" s="29"/>
      <c r="B1593" s="29"/>
      <c r="C1593" s="29"/>
    </row>
    <row r="1594" spans="1:3" hidden="1" x14ac:dyDescent="0.45">
      <c r="A1594" s="29"/>
      <c r="B1594" s="29"/>
      <c r="C1594" s="29"/>
    </row>
    <row r="1595" spans="1:3" hidden="1" x14ac:dyDescent="0.45">
      <c r="A1595" s="29"/>
      <c r="B1595" s="29"/>
      <c r="C1595" s="29"/>
    </row>
    <row r="1596" spans="1:3" hidden="1" x14ac:dyDescent="0.45">
      <c r="A1596" s="29"/>
      <c r="B1596" s="29"/>
      <c r="C1596" s="29"/>
    </row>
    <row r="1597" spans="1:3" hidden="1" x14ac:dyDescent="0.45">
      <c r="A1597" s="29"/>
      <c r="B1597" s="29"/>
      <c r="C1597" s="29"/>
    </row>
    <row r="1598" spans="1:3" hidden="1" x14ac:dyDescent="0.45">
      <c r="A1598" s="29"/>
      <c r="B1598" s="29"/>
      <c r="C1598" s="29"/>
    </row>
    <row r="1599" spans="1:3" hidden="1" x14ac:dyDescent="0.45">
      <c r="A1599" s="29"/>
      <c r="B1599" s="29"/>
      <c r="C1599" s="29"/>
    </row>
    <row r="1600" spans="1:3" hidden="1" x14ac:dyDescent="0.45">
      <c r="A1600" s="29"/>
      <c r="B1600" s="29"/>
      <c r="C1600" s="29"/>
    </row>
    <row r="1601" spans="1:3" hidden="1" x14ac:dyDescent="0.45">
      <c r="A1601" s="29"/>
      <c r="B1601" s="29"/>
      <c r="C1601" s="29"/>
    </row>
    <row r="1602" spans="1:3" hidden="1" x14ac:dyDescent="0.45">
      <c r="A1602" s="29"/>
      <c r="B1602" s="29"/>
      <c r="C1602" s="29"/>
    </row>
    <row r="1603" spans="1:3" hidden="1" x14ac:dyDescent="0.45">
      <c r="A1603" s="29"/>
      <c r="B1603" s="29"/>
      <c r="C1603" s="29"/>
    </row>
    <row r="1604" spans="1:3" hidden="1" x14ac:dyDescent="0.45">
      <c r="A1604" s="29"/>
      <c r="B1604" s="29"/>
      <c r="C1604" s="29"/>
    </row>
    <row r="1605" spans="1:3" hidden="1" x14ac:dyDescent="0.45">
      <c r="A1605" s="29"/>
      <c r="B1605" s="29"/>
      <c r="C1605" s="29"/>
    </row>
    <row r="1606" spans="1:3" hidden="1" x14ac:dyDescent="0.45">
      <c r="A1606" s="29"/>
      <c r="B1606" s="29"/>
      <c r="C1606" s="29"/>
    </row>
    <row r="1607" spans="1:3" hidden="1" x14ac:dyDescent="0.45">
      <c r="A1607" s="29"/>
      <c r="B1607" s="29"/>
      <c r="C1607" s="29"/>
    </row>
    <row r="1608" spans="1:3" hidden="1" x14ac:dyDescent="0.45">
      <c r="A1608" s="29"/>
      <c r="B1608" s="29"/>
      <c r="C1608" s="29"/>
    </row>
    <row r="1609" spans="1:3" hidden="1" x14ac:dyDescent="0.45">
      <c r="A1609" s="29"/>
      <c r="B1609" s="29"/>
      <c r="C1609" s="29"/>
    </row>
    <row r="1610" spans="1:3" hidden="1" x14ac:dyDescent="0.45">
      <c r="A1610" s="29"/>
      <c r="B1610" s="29"/>
      <c r="C1610" s="29"/>
    </row>
    <row r="1611" spans="1:3" hidden="1" x14ac:dyDescent="0.45">
      <c r="A1611" s="29"/>
      <c r="B1611" s="29"/>
      <c r="C1611" s="29"/>
    </row>
    <row r="1612" spans="1:3" hidden="1" x14ac:dyDescent="0.45">
      <c r="A1612" s="29"/>
      <c r="B1612" s="29"/>
      <c r="C1612" s="29"/>
    </row>
    <row r="1613" spans="1:3" hidden="1" x14ac:dyDescent="0.45">
      <c r="A1613" s="29"/>
      <c r="B1613" s="29"/>
      <c r="C1613" s="29"/>
    </row>
    <row r="1614" spans="1:3" hidden="1" x14ac:dyDescent="0.45">
      <c r="A1614" s="29"/>
      <c r="B1614" s="29"/>
      <c r="C1614" s="29"/>
    </row>
    <row r="1615" spans="1:3" hidden="1" x14ac:dyDescent="0.45">
      <c r="A1615" s="29"/>
      <c r="B1615" s="29"/>
      <c r="C1615" s="29"/>
    </row>
    <row r="1616" spans="1:3" hidden="1" x14ac:dyDescent="0.45">
      <c r="A1616" s="29"/>
      <c r="B1616" s="29"/>
      <c r="C1616" s="29"/>
    </row>
    <row r="1617" spans="1:3" hidden="1" x14ac:dyDescent="0.45">
      <c r="A1617" s="29"/>
      <c r="B1617" s="29"/>
      <c r="C1617" s="29"/>
    </row>
    <row r="1618" spans="1:3" hidden="1" x14ac:dyDescent="0.45">
      <c r="A1618" s="29"/>
      <c r="B1618" s="29"/>
      <c r="C1618" s="29"/>
    </row>
    <row r="1619" spans="1:3" hidden="1" x14ac:dyDescent="0.45">
      <c r="A1619" s="29"/>
      <c r="B1619" s="29"/>
      <c r="C1619" s="29"/>
    </row>
    <row r="1620" spans="1:3" hidden="1" x14ac:dyDescent="0.45">
      <c r="A1620" s="29"/>
      <c r="B1620" s="29"/>
      <c r="C1620" s="29"/>
    </row>
    <row r="1621" spans="1:3" hidden="1" x14ac:dyDescent="0.45">
      <c r="A1621" s="29"/>
      <c r="B1621" s="29"/>
      <c r="C1621" s="29"/>
    </row>
    <row r="1622" spans="1:3" hidden="1" x14ac:dyDescent="0.45">
      <c r="A1622" s="29"/>
      <c r="B1622" s="29"/>
      <c r="C1622" s="29"/>
    </row>
    <row r="1623" spans="1:3" hidden="1" x14ac:dyDescent="0.45">
      <c r="A1623" s="29"/>
      <c r="B1623" s="29"/>
      <c r="C1623" s="29"/>
    </row>
    <row r="1624" spans="1:3" hidden="1" x14ac:dyDescent="0.45">
      <c r="A1624" s="29"/>
      <c r="B1624" s="29"/>
      <c r="C1624" s="29"/>
    </row>
    <row r="1625" spans="1:3" hidden="1" x14ac:dyDescent="0.45">
      <c r="A1625" s="29"/>
      <c r="B1625" s="29"/>
      <c r="C1625" s="29"/>
    </row>
    <row r="1626" spans="1:3" hidden="1" x14ac:dyDescent="0.45">
      <c r="A1626" s="29"/>
      <c r="B1626" s="29"/>
      <c r="C1626" s="29"/>
    </row>
    <row r="1627" spans="1:3" hidden="1" x14ac:dyDescent="0.45">
      <c r="A1627" s="29"/>
      <c r="B1627" s="29"/>
      <c r="C1627" s="29"/>
    </row>
    <row r="1628" spans="1:3" hidden="1" x14ac:dyDescent="0.45">
      <c r="A1628" s="29"/>
      <c r="B1628" s="29"/>
      <c r="C1628" s="29"/>
    </row>
    <row r="1629" spans="1:3" hidden="1" x14ac:dyDescent="0.45">
      <c r="A1629" s="29"/>
      <c r="B1629" s="29"/>
      <c r="C1629" s="29"/>
    </row>
    <row r="1630" spans="1:3" hidden="1" x14ac:dyDescent="0.45">
      <c r="A1630" s="29"/>
      <c r="B1630" s="29"/>
      <c r="C1630" s="29"/>
    </row>
    <row r="1631" spans="1:3" hidden="1" x14ac:dyDescent="0.45">
      <c r="A1631" s="29"/>
      <c r="B1631" s="29"/>
      <c r="C1631" s="29"/>
    </row>
    <row r="1632" spans="1:3" hidden="1" x14ac:dyDescent="0.45">
      <c r="A1632" s="29"/>
      <c r="B1632" s="29"/>
      <c r="C1632" s="29"/>
    </row>
    <row r="1633" spans="1:3" hidden="1" x14ac:dyDescent="0.45">
      <c r="A1633" s="29"/>
      <c r="B1633" s="29"/>
      <c r="C1633" s="29"/>
    </row>
    <row r="1634" spans="1:3" hidden="1" x14ac:dyDescent="0.45">
      <c r="A1634" s="29"/>
      <c r="B1634" s="29"/>
      <c r="C1634" s="29"/>
    </row>
    <row r="1635" spans="1:3" hidden="1" x14ac:dyDescent="0.45">
      <c r="A1635" s="29"/>
      <c r="B1635" s="29"/>
      <c r="C1635" s="29"/>
    </row>
    <row r="1636" spans="1:3" hidden="1" x14ac:dyDescent="0.45">
      <c r="A1636" s="29"/>
      <c r="B1636" s="29"/>
      <c r="C1636" s="29"/>
    </row>
    <row r="1637" spans="1:3" hidden="1" x14ac:dyDescent="0.45">
      <c r="A1637" s="29"/>
      <c r="B1637" s="29"/>
      <c r="C1637" s="29"/>
    </row>
    <row r="1638" spans="1:3" hidden="1" x14ac:dyDescent="0.45">
      <c r="A1638" s="29"/>
      <c r="B1638" s="29"/>
      <c r="C1638" s="29"/>
    </row>
    <row r="1639" spans="1:3" hidden="1" x14ac:dyDescent="0.45">
      <c r="A1639" s="29"/>
      <c r="B1639" s="29"/>
      <c r="C1639" s="29"/>
    </row>
    <row r="1640" spans="1:3" hidden="1" x14ac:dyDescent="0.45">
      <c r="A1640" s="29"/>
      <c r="B1640" s="29"/>
      <c r="C1640" s="29"/>
    </row>
    <row r="1641" spans="1:3" hidden="1" x14ac:dyDescent="0.45">
      <c r="A1641" s="29"/>
      <c r="B1641" s="29"/>
      <c r="C1641" s="29"/>
    </row>
    <row r="1642" spans="1:3" hidden="1" x14ac:dyDescent="0.45">
      <c r="A1642" s="29"/>
      <c r="B1642" s="29"/>
      <c r="C1642" s="29"/>
    </row>
    <row r="1643" spans="1:3" hidden="1" x14ac:dyDescent="0.45">
      <c r="A1643" s="29"/>
      <c r="B1643" s="29"/>
      <c r="C1643" s="29"/>
    </row>
    <row r="1644" spans="1:3" hidden="1" x14ac:dyDescent="0.45">
      <c r="A1644" s="29"/>
      <c r="B1644" s="29"/>
      <c r="C1644" s="29"/>
    </row>
    <row r="1645" spans="1:3" hidden="1" x14ac:dyDescent="0.45">
      <c r="A1645" s="29"/>
      <c r="B1645" s="29"/>
      <c r="C1645" s="29"/>
    </row>
    <row r="1646" spans="1:3" hidden="1" x14ac:dyDescent="0.45">
      <c r="A1646" s="29"/>
      <c r="B1646" s="29"/>
      <c r="C1646" s="29"/>
    </row>
    <row r="1647" spans="1:3" hidden="1" x14ac:dyDescent="0.45">
      <c r="A1647" s="29"/>
      <c r="B1647" s="29"/>
      <c r="C1647" s="29"/>
    </row>
    <row r="1648" spans="1:3" hidden="1" x14ac:dyDescent="0.45">
      <c r="A1648" s="29"/>
      <c r="B1648" s="29"/>
      <c r="C1648" s="29"/>
    </row>
    <row r="1649" spans="1:3" hidden="1" x14ac:dyDescent="0.45">
      <c r="A1649" s="29"/>
      <c r="B1649" s="29"/>
      <c r="C1649" s="29"/>
    </row>
    <row r="1650" spans="1:3" hidden="1" x14ac:dyDescent="0.45">
      <c r="A1650" s="29"/>
      <c r="B1650" s="29"/>
      <c r="C1650" s="29"/>
    </row>
    <row r="1651" spans="1:3" hidden="1" x14ac:dyDescent="0.45">
      <c r="A1651" s="29"/>
      <c r="B1651" s="29"/>
      <c r="C1651" s="29"/>
    </row>
    <row r="1652" spans="1:3" hidden="1" x14ac:dyDescent="0.45">
      <c r="A1652" s="29"/>
      <c r="B1652" s="29"/>
      <c r="C1652" s="29"/>
    </row>
    <row r="1653" spans="1:3" hidden="1" x14ac:dyDescent="0.45">
      <c r="A1653" s="29"/>
      <c r="B1653" s="29"/>
      <c r="C1653" s="29"/>
    </row>
    <row r="1654" spans="1:3" hidden="1" x14ac:dyDescent="0.45">
      <c r="A1654" s="29"/>
      <c r="B1654" s="29"/>
      <c r="C1654" s="29"/>
    </row>
    <row r="1655" spans="1:3" hidden="1" x14ac:dyDescent="0.45">
      <c r="A1655" s="29"/>
      <c r="B1655" s="29"/>
      <c r="C1655" s="29"/>
    </row>
    <row r="1656" spans="1:3" hidden="1" x14ac:dyDescent="0.45">
      <c r="A1656" s="29"/>
      <c r="B1656" s="29"/>
      <c r="C1656" s="29"/>
    </row>
    <row r="1657" spans="1:3" hidden="1" x14ac:dyDescent="0.45">
      <c r="A1657" s="29"/>
      <c r="B1657" s="29"/>
      <c r="C1657" s="29"/>
    </row>
    <row r="1658" spans="1:3" hidden="1" x14ac:dyDescent="0.45">
      <c r="A1658" s="29"/>
      <c r="B1658" s="29"/>
      <c r="C1658" s="29"/>
    </row>
    <row r="1659" spans="1:3" hidden="1" x14ac:dyDescent="0.45">
      <c r="A1659" s="29"/>
      <c r="B1659" s="29"/>
      <c r="C1659" s="29"/>
    </row>
    <row r="1660" spans="1:3" hidden="1" x14ac:dyDescent="0.45">
      <c r="A1660" s="29"/>
      <c r="B1660" s="29"/>
      <c r="C1660" s="29"/>
    </row>
    <row r="1661" spans="1:3" hidden="1" x14ac:dyDescent="0.45">
      <c r="A1661" s="29"/>
      <c r="B1661" s="29"/>
      <c r="C1661" s="29"/>
    </row>
    <row r="1662" spans="1:3" hidden="1" x14ac:dyDescent="0.45">
      <c r="A1662" s="29"/>
      <c r="B1662" s="29"/>
      <c r="C1662" s="29"/>
    </row>
    <row r="1663" spans="1:3" hidden="1" x14ac:dyDescent="0.45">
      <c r="A1663" s="29"/>
      <c r="B1663" s="29"/>
      <c r="C1663" s="29"/>
    </row>
    <row r="1664" spans="1:3" hidden="1" x14ac:dyDescent="0.45">
      <c r="A1664" s="29"/>
      <c r="B1664" s="29"/>
      <c r="C1664" s="29"/>
    </row>
    <row r="1665" spans="1:3" hidden="1" x14ac:dyDescent="0.45">
      <c r="A1665" s="29"/>
      <c r="B1665" s="29"/>
      <c r="C1665" s="29"/>
    </row>
    <row r="1666" spans="1:3" hidden="1" x14ac:dyDescent="0.45">
      <c r="A1666" s="29"/>
      <c r="B1666" s="29"/>
      <c r="C1666" s="29"/>
    </row>
    <row r="1667" spans="1:3" hidden="1" x14ac:dyDescent="0.45">
      <c r="A1667" s="29"/>
      <c r="B1667" s="29"/>
      <c r="C1667" s="29"/>
    </row>
    <row r="1668" spans="1:3" hidden="1" x14ac:dyDescent="0.45">
      <c r="A1668" s="29"/>
      <c r="B1668" s="29"/>
      <c r="C1668" s="29"/>
    </row>
    <row r="1669" spans="1:3" hidden="1" x14ac:dyDescent="0.45">
      <c r="A1669" s="29"/>
      <c r="B1669" s="29"/>
      <c r="C1669" s="29"/>
    </row>
    <row r="1670" spans="1:3" hidden="1" x14ac:dyDescent="0.45">
      <c r="A1670" s="29"/>
      <c r="B1670" s="29"/>
      <c r="C1670" s="29"/>
    </row>
    <row r="1671" spans="1:3" hidden="1" x14ac:dyDescent="0.45">
      <c r="A1671" s="29"/>
      <c r="B1671" s="29"/>
      <c r="C1671" s="29"/>
    </row>
    <row r="1672" spans="1:3" hidden="1" x14ac:dyDescent="0.45">
      <c r="A1672" s="29"/>
      <c r="B1672" s="29"/>
      <c r="C1672" s="29"/>
    </row>
    <row r="1673" spans="1:3" hidden="1" x14ac:dyDescent="0.45">
      <c r="A1673" s="29"/>
      <c r="B1673" s="29"/>
      <c r="C1673" s="29"/>
    </row>
    <row r="1674" spans="1:3" hidden="1" x14ac:dyDescent="0.45">
      <c r="A1674" s="29"/>
      <c r="B1674" s="29"/>
      <c r="C1674" s="29"/>
    </row>
    <row r="1675" spans="1:3" hidden="1" x14ac:dyDescent="0.45">
      <c r="A1675" s="29"/>
      <c r="B1675" s="29"/>
      <c r="C1675" s="29"/>
    </row>
    <row r="1676" spans="1:3" hidden="1" x14ac:dyDescent="0.45">
      <c r="A1676" s="29"/>
      <c r="B1676" s="29"/>
      <c r="C1676" s="29"/>
    </row>
    <row r="1677" spans="1:3" hidden="1" x14ac:dyDescent="0.45">
      <c r="A1677" s="29"/>
      <c r="B1677" s="29"/>
      <c r="C1677" s="29"/>
    </row>
    <row r="1678" spans="1:3" hidden="1" x14ac:dyDescent="0.45">
      <c r="A1678" s="29"/>
      <c r="B1678" s="29"/>
      <c r="C1678" s="29"/>
    </row>
    <row r="1679" spans="1:3" hidden="1" x14ac:dyDescent="0.45">
      <c r="A1679" s="29"/>
      <c r="B1679" s="29"/>
      <c r="C1679" s="29"/>
    </row>
    <row r="1680" spans="1:3" hidden="1" x14ac:dyDescent="0.45">
      <c r="A1680" s="29"/>
      <c r="B1680" s="29"/>
      <c r="C1680" s="29"/>
    </row>
    <row r="1681" spans="1:3" hidden="1" x14ac:dyDescent="0.45">
      <c r="A1681" s="29"/>
      <c r="B1681" s="29"/>
      <c r="C1681" s="29"/>
    </row>
    <row r="1682" spans="1:3" hidden="1" x14ac:dyDescent="0.45">
      <c r="A1682" s="29"/>
      <c r="B1682" s="29"/>
      <c r="C1682" s="29"/>
    </row>
    <row r="1683" spans="1:3" hidden="1" x14ac:dyDescent="0.45">
      <c r="A1683" s="29"/>
      <c r="B1683" s="29"/>
      <c r="C1683" s="29"/>
    </row>
    <row r="1684" spans="1:3" hidden="1" x14ac:dyDescent="0.45">
      <c r="A1684" s="29"/>
      <c r="B1684" s="29"/>
      <c r="C1684" s="29"/>
    </row>
    <row r="1685" spans="1:3" hidden="1" x14ac:dyDescent="0.45">
      <c r="A1685" s="29"/>
      <c r="B1685" s="29"/>
      <c r="C1685" s="29"/>
    </row>
    <row r="1686" spans="1:3" hidden="1" x14ac:dyDescent="0.45">
      <c r="A1686" s="29"/>
      <c r="B1686" s="29"/>
      <c r="C1686" s="29"/>
    </row>
    <row r="1687" spans="1:3" hidden="1" x14ac:dyDescent="0.45">
      <c r="A1687" s="29"/>
      <c r="B1687" s="29"/>
      <c r="C1687" s="29"/>
    </row>
    <row r="1688" spans="1:3" hidden="1" x14ac:dyDescent="0.45">
      <c r="A1688" s="29"/>
      <c r="B1688" s="29"/>
      <c r="C1688" s="29"/>
    </row>
    <row r="1689" spans="1:3" hidden="1" x14ac:dyDescent="0.45">
      <c r="A1689" s="29"/>
      <c r="B1689" s="29"/>
      <c r="C1689" s="29"/>
    </row>
    <row r="1690" spans="1:3" hidden="1" x14ac:dyDescent="0.45">
      <c r="A1690" s="29"/>
      <c r="B1690" s="29"/>
      <c r="C1690" s="29"/>
    </row>
    <row r="1691" spans="1:3" hidden="1" x14ac:dyDescent="0.45">
      <c r="A1691" s="29"/>
      <c r="B1691" s="29"/>
      <c r="C1691" s="29"/>
    </row>
    <row r="1692" spans="1:3" hidden="1" x14ac:dyDescent="0.45">
      <c r="A1692" s="29"/>
      <c r="B1692" s="29"/>
      <c r="C1692" s="29"/>
    </row>
    <row r="1693" spans="1:3" hidden="1" x14ac:dyDescent="0.45">
      <c r="A1693" s="29"/>
      <c r="B1693" s="29"/>
      <c r="C1693" s="29"/>
    </row>
    <row r="1694" spans="1:3" hidden="1" x14ac:dyDescent="0.45">
      <c r="A1694" s="29"/>
      <c r="B1694" s="29"/>
      <c r="C1694" s="29"/>
    </row>
    <row r="1695" spans="1:3" hidden="1" x14ac:dyDescent="0.45">
      <c r="A1695" s="29"/>
      <c r="B1695" s="29"/>
      <c r="C1695" s="29"/>
    </row>
    <row r="1696" spans="1:3" hidden="1" x14ac:dyDescent="0.45">
      <c r="A1696" s="29"/>
      <c r="B1696" s="29"/>
      <c r="C1696" s="29"/>
    </row>
    <row r="1697" spans="1:3" hidden="1" x14ac:dyDescent="0.45">
      <c r="A1697" s="29"/>
      <c r="B1697" s="29"/>
      <c r="C1697" s="29"/>
    </row>
    <row r="1698" spans="1:3" hidden="1" x14ac:dyDescent="0.45">
      <c r="A1698" s="29"/>
      <c r="B1698" s="29"/>
      <c r="C1698" s="29"/>
    </row>
    <row r="1699" spans="1:3" hidden="1" x14ac:dyDescent="0.45">
      <c r="A1699" s="29"/>
      <c r="B1699" s="29"/>
      <c r="C1699" s="29"/>
    </row>
    <row r="1700" spans="1:3" hidden="1" x14ac:dyDescent="0.45">
      <c r="A1700" s="29"/>
      <c r="B1700" s="29"/>
      <c r="C1700" s="29"/>
    </row>
    <row r="1701" spans="1:3" hidden="1" x14ac:dyDescent="0.45">
      <c r="A1701" s="29"/>
      <c r="B1701" s="29"/>
      <c r="C1701" s="29"/>
    </row>
    <row r="1702" spans="1:3" hidden="1" x14ac:dyDescent="0.45">
      <c r="A1702" s="29"/>
      <c r="B1702" s="29"/>
      <c r="C1702" s="29"/>
    </row>
    <row r="1703" spans="1:3" hidden="1" x14ac:dyDescent="0.45">
      <c r="A1703" s="29"/>
      <c r="B1703" s="29"/>
      <c r="C1703" s="29"/>
    </row>
    <row r="1704" spans="1:3" hidden="1" x14ac:dyDescent="0.45">
      <c r="A1704" s="29"/>
      <c r="B1704" s="29"/>
      <c r="C1704" s="29"/>
    </row>
    <row r="1705" spans="1:3" hidden="1" x14ac:dyDescent="0.45">
      <c r="A1705" s="29"/>
      <c r="B1705" s="29"/>
      <c r="C1705" s="29"/>
    </row>
    <row r="1706" spans="1:3" hidden="1" x14ac:dyDescent="0.45">
      <c r="A1706" s="29"/>
      <c r="B1706" s="29"/>
      <c r="C1706" s="29"/>
    </row>
    <row r="1707" spans="1:3" hidden="1" x14ac:dyDescent="0.45">
      <c r="A1707" s="29"/>
      <c r="B1707" s="29"/>
      <c r="C1707" s="29"/>
    </row>
    <row r="1708" spans="1:3" hidden="1" x14ac:dyDescent="0.45">
      <c r="A1708" s="29"/>
      <c r="B1708" s="29"/>
      <c r="C1708" s="29"/>
    </row>
    <row r="1709" spans="1:3" hidden="1" x14ac:dyDescent="0.45">
      <c r="A1709" s="29"/>
      <c r="B1709" s="29"/>
      <c r="C1709" s="29"/>
    </row>
    <row r="1710" spans="1:3" hidden="1" x14ac:dyDescent="0.45">
      <c r="A1710" s="29"/>
      <c r="B1710" s="29"/>
      <c r="C1710" s="29"/>
    </row>
    <row r="1711" spans="1:3" hidden="1" x14ac:dyDescent="0.45">
      <c r="A1711" s="29"/>
      <c r="B1711" s="29"/>
      <c r="C1711" s="29"/>
    </row>
    <row r="1712" spans="1:3" hidden="1" x14ac:dyDescent="0.45">
      <c r="A1712" s="29"/>
      <c r="B1712" s="29"/>
      <c r="C1712" s="29"/>
    </row>
    <row r="1713" spans="1:3" hidden="1" x14ac:dyDescent="0.45">
      <c r="A1713" s="29"/>
      <c r="B1713" s="29"/>
      <c r="C1713" s="29"/>
    </row>
    <row r="1714" spans="1:3" hidden="1" x14ac:dyDescent="0.45">
      <c r="A1714" s="29"/>
      <c r="B1714" s="29"/>
      <c r="C1714" s="29"/>
    </row>
    <row r="1715" spans="1:3" hidden="1" x14ac:dyDescent="0.45">
      <c r="A1715" s="29"/>
      <c r="B1715" s="29"/>
      <c r="C1715" s="29"/>
    </row>
    <row r="1716" spans="1:3" hidden="1" x14ac:dyDescent="0.45">
      <c r="A1716" s="29"/>
      <c r="B1716" s="29"/>
      <c r="C1716" s="29"/>
    </row>
    <row r="1717" spans="1:3" hidden="1" x14ac:dyDescent="0.45">
      <c r="A1717" s="29"/>
      <c r="B1717" s="29"/>
      <c r="C1717" s="29"/>
    </row>
    <row r="1718" spans="1:3" hidden="1" x14ac:dyDescent="0.45">
      <c r="A1718" s="29"/>
      <c r="B1718" s="29"/>
      <c r="C1718" s="29"/>
    </row>
    <row r="1719" spans="1:3" hidden="1" x14ac:dyDescent="0.45">
      <c r="A1719" s="29"/>
      <c r="B1719" s="29"/>
      <c r="C1719" s="29"/>
    </row>
    <row r="1720" spans="1:3" hidden="1" x14ac:dyDescent="0.45">
      <c r="A1720" s="29"/>
      <c r="B1720" s="29"/>
      <c r="C1720" s="29"/>
    </row>
    <row r="1721" spans="1:3" hidden="1" x14ac:dyDescent="0.45">
      <c r="A1721" s="29"/>
      <c r="B1721" s="29"/>
      <c r="C1721" s="29"/>
    </row>
    <row r="1722" spans="1:3" hidden="1" x14ac:dyDescent="0.45">
      <c r="A1722" s="29"/>
      <c r="B1722" s="29"/>
      <c r="C1722" s="29"/>
    </row>
    <row r="1723" spans="1:3" hidden="1" x14ac:dyDescent="0.45">
      <c r="A1723" s="29"/>
      <c r="B1723" s="29"/>
      <c r="C1723" s="29"/>
    </row>
    <row r="1724" spans="1:3" hidden="1" x14ac:dyDescent="0.45">
      <c r="A1724" s="29"/>
      <c r="B1724" s="29"/>
      <c r="C1724" s="29"/>
    </row>
    <row r="1725" spans="1:3" hidden="1" x14ac:dyDescent="0.45">
      <c r="A1725" s="29"/>
      <c r="B1725" s="29"/>
      <c r="C1725" s="29"/>
    </row>
    <row r="1726" spans="1:3" hidden="1" x14ac:dyDescent="0.45">
      <c r="A1726" s="29"/>
      <c r="B1726" s="29"/>
      <c r="C1726" s="29"/>
    </row>
    <row r="1727" spans="1:3" hidden="1" x14ac:dyDescent="0.45">
      <c r="A1727" s="29"/>
      <c r="B1727" s="29"/>
      <c r="C1727" s="29"/>
    </row>
    <row r="1728" spans="1:3" hidden="1" x14ac:dyDescent="0.45">
      <c r="A1728" s="29"/>
      <c r="B1728" s="29"/>
      <c r="C1728" s="29"/>
    </row>
    <row r="1729" spans="1:3" hidden="1" x14ac:dyDescent="0.45">
      <c r="A1729" s="29"/>
      <c r="B1729" s="29"/>
      <c r="C1729" s="29"/>
    </row>
    <row r="1730" spans="1:3" hidden="1" x14ac:dyDescent="0.45">
      <c r="A1730" s="29"/>
      <c r="B1730" s="29"/>
      <c r="C1730" s="29"/>
    </row>
    <row r="1731" spans="1:3" hidden="1" x14ac:dyDescent="0.45">
      <c r="A1731" s="29"/>
      <c r="B1731" s="29"/>
      <c r="C1731" s="29"/>
    </row>
    <row r="1732" spans="1:3" hidden="1" x14ac:dyDescent="0.45">
      <c r="A1732" s="29"/>
      <c r="B1732" s="29"/>
      <c r="C1732" s="29"/>
    </row>
    <row r="1733" spans="1:3" hidden="1" x14ac:dyDescent="0.45">
      <c r="A1733" s="29"/>
      <c r="B1733" s="29"/>
      <c r="C1733" s="29"/>
    </row>
    <row r="1734" spans="1:3" hidden="1" x14ac:dyDescent="0.45">
      <c r="A1734" s="29"/>
      <c r="B1734" s="29"/>
      <c r="C1734" s="29"/>
    </row>
    <row r="1735" spans="1:3" hidden="1" x14ac:dyDescent="0.45">
      <c r="A1735" s="29"/>
      <c r="B1735" s="29"/>
      <c r="C1735" s="29"/>
    </row>
    <row r="1736" spans="1:3" hidden="1" x14ac:dyDescent="0.45">
      <c r="A1736" s="29"/>
      <c r="B1736" s="29"/>
      <c r="C1736" s="29"/>
    </row>
    <row r="1737" spans="1:3" hidden="1" x14ac:dyDescent="0.45">
      <c r="A1737" s="29"/>
      <c r="B1737" s="29"/>
      <c r="C1737" s="29"/>
    </row>
    <row r="1738" spans="1:3" hidden="1" x14ac:dyDescent="0.45">
      <c r="A1738" s="29"/>
      <c r="B1738" s="29"/>
      <c r="C1738" s="29"/>
    </row>
    <row r="1739" spans="1:3" hidden="1" x14ac:dyDescent="0.45">
      <c r="A1739" s="29"/>
      <c r="B1739" s="29"/>
      <c r="C1739" s="29"/>
    </row>
    <row r="1740" spans="1:3" hidden="1" x14ac:dyDescent="0.45">
      <c r="A1740" s="29"/>
      <c r="B1740" s="29"/>
      <c r="C1740" s="29"/>
    </row>
    <row r="1741" spans="1:3" hidden="1" x14ac:dyDescent="0.45">
      <c r="A1741" s="29"/>
      <c r="B1741" s="29"/>
      <c r="C1741" s="29"/>
    </row>
    <row r="1742" spans="1:3" hidden="1" x14ac:dyDescent="0.45">
      <c r="A1742" s="29"/>
      <c r="B1742" s="29"/>
      <c r="C1742" s="29"/>
    </row>
    <row r="1743" spans="1:3" hidden="1" x14ac:dyDescent="0.45">
      <c r="A1743" s="29"/>
      <c r="B1743" s="29"/>
      <c r="C1743" s="29"/>
    </row>
    <row r="1744" spans="1:3" hidden="1" x14ac:dyDescent="0.45">
      <c r="A1744" s="29"/>
      <c r="B1744" s="29"/>
      <c r="C1744" s="29"/>
    </row>
    <row r="1745" spans="1:3" hidden="1" x14ac:dyDescent="0.45">
      <c r="A1745" s="29"/>
      <c r="B1745" s="29"/>
      <c r="C1745" s="29"/>
    </row>
    <row r="1746" spans="1:3" hidden="1" x14ac:dyDescent="0.45">
      <c r="A1746" s="29"/>
      <c r="B1746" s="29"/>
      <c r="C1746" s="29"/>
    </row>
    <row r="1747" spans="1:3" hidden="1" x14ac:dyDescent="0.45">
      <c r="A1747" s="29"/>
      <c r="B1747" s="29"/>
      <c r="C1747" s="29"/>
    </row>
    <row r="1748" spans="1:3" hidden="1" x14ac:dyDescent="0.45">
      <c r="A1748" s="29"/>
      <c r="B1748" s="29"/>
      <c r="C1748" s="29"/>
    </row>
    <row r="1749" spans="1:3" hidden="1" x14ac:dyDescent="0.45">
      <c r="A1749" s="29"/>
      <c r="B1749" s="29"/>
      <c r="C1749" s="29"/>
    </row>
    <row r="1750" spans="1:3" hidden="1" x14ac:dyDescent="0.45">
      <c r="A1750" s="29"/>
      <c r="B1750" s="29"/>
      <c r="C1750" s="29"/>
    </row>
    <row r="1751" spans="1:3" hidden="1" x14ac:dyDescent="0.45">
      <c r="A1751" s="29"/>
      <c r="B1751" s="29"/>
      <c r="C1751" s="29"/>
    </row>
    <row r="1752" spans="1:3" hidden="1" x14ac:dyDescent="0.45">
      <c r="A1752" s="29"/>
      <c r="B1752" s="29"/>
      <c r="C1752" s="29"/>
    </row>
    <row r="1753" spans="1:3" hidden="1" x14ac:dyDescent="0.45">
      <c r="A1753" s="29"/>
      <c r="B1753" s="29"/>
      <c r="C1753" s="29"/>
    </row>
    <row r="1754" spans="1:3" hidden="1" x14ac:dyDescent="0.45">
      <c r="A1754" s="29"/>
      <c r="B1754" s="29"/>
      <c r="C1754" s="29"/>
    </row>
    <row r="1755" spans="1:3" hidden="1" x14ac:dyDescent="0.45">
      <c r="A1755" s="29"/>
      <c r="B1755" s="29"/>
      <c r="C1755" s="29"/>
    </row>
    <row r="1756" spans="1:3" hidden="1" x14ac:dyDescent="0.45">
      <c r="A1756" s="29"/>
      <c r="B1756" s="29"/>
      <c r="C1756" s="29"/>
    </row>
    <row r="1757" spans="1:3" hidden="1" x14ac:dyDescent="0.45">
      <c r="A1757" s="29"/>
      <c r="B1757" s="29"/>
      <c r="C1757" s="29"/>
    </row>
    <row r="1758" spans="1:3" hidden="1" x14ac:dyDescent="0.45">
      <c r="A1758" s="29"/>
      <c r="B1758" s="29"/>
      <c r="C1758" s="29"/>
    </row>
    <row r="1759" spans="1:3" hidden="1" x14ac:dyDescent="0.45">
      <c r="A1759" s="29"/>
      <c r="B1759" s="29"/>
      <c r="C1759" s="29"/>
    </row>
    <row r="1760" spans="1:3" hidden="1" x14ac:dyDescent="0.45">
      <c r="A1760" s="29"/>
      <c r="B1760" s="29"/>
      <c r="C1760" s="29"/>
    </row>
    <row r="1761" spans="1:3" hidden="1" x14ac:dyDescent="0.45">
      <c r="A1761" s="29"/>
      <c r="B1761" s="29"/>
      <c r="C1761" s="29"/>
    </row>
    <row r="1762" spans="1:3" hidden="1" x14ac:dyDescent="0.45">
      <c r="A1762" s="29"/>
      <c r="B1762" s="29"/>
      <c r="C1762" s="29"/>
    </row>
    <row r="1763" spans="1:3" hidden="1" x14ac:dyDescent="0.45">
      <c r="A1763" s="29"/>
      <c r="B1763" s="29"/>
      <c r="C1763" s="29"/>
    </row>
    <row r="1764" spans="1:3" hidden="1" x14ac:dyDescent="0.45">
      <c r="A1764" s="29"/>
      <c r="B1764" s="29"/>
      <c r="C1764" s="29"/>
    </row>
    <row r="1765" spans="1:3" hidden="1" x14ac:dyDescent="0.45">
      <c r="A1765" s="29"/>
      <c r="B1765" s="29"/>
      <c r="C1765" s="29"/>
    </row>
    <row r="1766" spans="1:3" hidden="1" x14ac:dyDescent="0.45">
      <c r="A1766" s="29"/>
      <c r="B1766" s="29"/>
      <c r="C1766" s="29"/>
    </row>
    <row r="1767" spans="1:3" hidden="1" x14ac:dyDescent="0.45">
      <c r="A1767" s="29"/>
      <c r="B1767" s="29"/>
      <c r="C1767" s="29"/>
    </row>
    <row r="1768" spans="1:3" hidden="1" x14ac:dyDescent="0.45">
      <c r="A1768" s="29"/>
      <c r="B1768" s="29"/>
      <c r="C1768" s="29"/>
    </row>
    <row r="1769" spans="1:3" hidden="1" x14ac:dyDescent="0.45">
      <c r="A1769" s="29"/>
      <c r="B1769" s="29"/>
      <c r="C1769" s="29"/>
    </row>
    <row r="1770" spans="1:3" hidden="1" x14ac:dyDescent="0.45">
      <c r="A1770" s="29"/>
      <c r="B1770" s="29"/>
      <c r="C1770" s="29"/>
    </row>
    <row r="1771" spans="1:3" hidden="1" x14ac:dyDescent="0.45">
      <c r="A1771" s="29"/>
      <c r="B1771" s="29"/>
      <c r="C1771" s="29"/>
    </row>
    <row r="1772" spans="1:3" hidden="1" x14ac:dyDescent="0.45">
      <c r="A1772" s="29"/>
      <c r="B1772" s="29"/>
      <c r="C1772" s="29"/>
    </row>
    <row r="1773" spans="1:3" hidden="1" x14ac:dyDescent="0.45">
      <c r="A1773" s="29"/>
      <c r="B1773" s="29"/>
      <c r="C1773" s="29"/>
    </row>
    <row r="1774" spans="1:3" hidden="1" x14ac:dyDescent="0.45">
      <c r="A1774" s="29"/>
      <c r="B1774" s="29"/>
      <c r="C1774" s="29"/>
    </row>
    <row r="1775" spans="1:3" hidden="1" x14ac:dyDescent="0.45">
      <c r="A1775" s="29"/>
      <c r="B1775" s="29"/>
      <c r="C1775" s="29"/>
    </row>
    <row r="1776" spans="1:3" hidden="1" x14ac:dyDescent="0.45">
      <c r="A1776" s="29"/>
      <c r="B1776" s="29"/>
      <c r="C1776" s="29"/>
    </row>
    <row r="1777" spans="1:3" hidden="1" x14ac:dyDescent="0.45">
      <c r="A1777" s="29"/>
      <c r="B1777" s="29"/>
      <c r="C1777" s="29"/>
    </row>
    <row r="1778" spans="1:3" hidden="1" x14ac:dyDescent="0.45">
      <c r="A1778" s="29"/>
      <c r="B1778" s="29"/>
      <c r="C1778" s="29"/>
    </row>
    <row r="1779" spans="1:3" hidden="1" x14ac:dyDescent="0.45">
      <c r="A1779" s="29"/>
      <c r="B1779" s="29"/>
      <c r="C1779" s="29"/>
    </row>
    <row r="1780" spans="1:3" hidden="1" x14ac:dyDescent="0.45">
      <c r="A1780" s="29"/>
      <c r="B1780" s="29"/>
      <c r="C1780" s="29"/>
    </row>
    <row r="1781" spans="1:3" hidden="1" x14ac:dyDescent="0.45">
      <c r="A1781" s="29"/>
      <c r="B1781" s="29"/>
      <c r="C1781" s="29"/>
    </row>
    <row r="1782" spans="1:3" hidden="1" x14ac:dyDescent="0.45">
      <c r="A1782" s="29"/>
      <c r="B1782" s="29"/>
      <c r="C1782" s="29"/>
    </row>
    <row r="1783" spans="1:3" hidden="1" x14ac:dyDescent="0.45">
      <c r="A1783" s="29"/>
      <c r="B1783" s="29"/>
      <c r="C1783" s="29"/>
    </row>
    <row r="1784" spans="1:3" hidden="1" x14ac:dyDescent="0.45">
      <c r="A1784" s="29"/>
      <c r="B1784" s="29"/>
      <c r="C1784" s="29"/>
    </row>
    <row r="1785" spans="1:3" hidden="1" x14ac:dyDescent="0.45">
      <c r="A1785" s="29"/>
      <c r="B1785" s="29"/>
      <c r="C1785" s="29"/>
    </row>
    <row r="1786" spans="1:3" hidden="1" x14ac:dyDescent="0.45">
      <c r="A1786" s="29"/>
      <c r="B1786" s="29"/>
      <c r="C1786" s="29"/>
    </row>
    <row r="1787" spans="1:3" hidden="1" x14ac:dyDescent="0.45">
      <c r="A1787" s="29"/>
      <c r="B1787" s="29"/>
      <c r="C1787" s="29"/>
    </row>
    <row r="1788" spans="1:3" hidden="1" x14ac:dyDescent="0.45">
      <c r="A1788" s="29"/>
      <c r="B1788" s="29"/>
      <c r="C1788" s="29"/>
    </row>
    <row r="1789" spans="1:3" hidden="1" x14ac:dyDescent="0.45">
      <c r="A1789" s="29"/>
      <c r="B1789" s="29"/>
      <c r="C1789" s="29"/>
    </row>
    <row r="1790" spans="1:3" hidden="1" x14ac:dyDescent="0.45">
      <c r="A1790" s="29"/>
      <c r="B1790" s="29"/>
      <c r="C1790" s="29"/>
    </row>
    <row r="1791" spans="1:3" hidden="1" x14ac:dyDescent="0.45">
      <c r="A1791" s="29"/>
      <c r="B1791" s="29"/>
      <c r="C1791" s="29"/>
    </row>
    <row r="1792" spans="1:3" hidden="1" x14ac:dyDescent="0.45">
      <c r="A1792" s="29"/>
      <c r="B1792" s="29"/>
      <c r="C1792" s="29"/>
    </row>
    <row r="1793" spans="1:3" hidden="1" x14ac:dyDescent="0.45">
      <c r="A1793" s="29"/>
      <c r="B1793" s="29"/>
      <c r="C1793" s="29"/>
    </row>
    <row r="1794" spans="1:3" hidden="1" x14ac:dyDescent="0.45">
      <c r="A1794" s="29"/>
      <c r="B1794" s="29"/>
      <c r="C1794" s="29"/>
    </row>
    <row r="1795" spans="1:3" hidden="1" x14ac:dyDescent="0.45">
      <c r="A1795" s="29"/>
      <c r="B1795" s="29"/>
      <c r="C1795" s="29"/>
    </row>
    <row r="1796" spans="1:3" hidden="1" x14ac:dyDescent="0.45">
      <c r="A1796" s="29"/>
      <c r="B1796" s="29"/>
      <c r="C1796" s="29"/>
    </row>
    <row r="1797" spans="1:3" hidden="1" x14ac:dyDescent="0.45">
      <c r="A1797" s="29"/>
      <c r="B1797" s="29"/>
      <c r="C1797" s="29"/>
    </row>
    <row r="1798" spans="1:3" hidden="1" x14ac:dyDescent="0.45">
      <c r="A1798" s="29"/>
      <c r="B1798" s="29"/>
      <c r="C1798" s="29"/>
    </row>
    <row r="1799" spans="1:3" hidden="1" x14ac:dyDescent="0.45">
      <c r="A1799" s="29"/>
      <c r="B1799" s="29"/>
      <c r="C1799" s="29"/>
    </row>
    <row r="1800" spans="1:3" hidden="1" x14ac:dyDescent="0.45">
      <c r="A1800" s="29"/>
      <c r="B1800" s="29"/>
      <c r="C1800" s="29"/>
    </row>
    <row r="1801" spans="1:3" hidden="1" x14ac:dyDescent="0.45">
      <c r="A1801" s="29"/>
      <c r="B1801" s="29"/>
      <c r="C1801" s="29"/>
    </row>
    <row r="1802" spans="1:3" hidden="1" x14ac:dyDescent="0.45">
      <c r="A1802" s="29"/>
      <c r="B1802" s="29"/>
      <c r="C1802" s="29"/>
    </row>
    <row r="1803" spans="1:3" hidden="1" x14ac:dyDescent="0.45">
      <c r="A1803" s="29"/>
      <c r="B1803" s="29"/>
      <c r="C1803" s="29"/>
    </row>
    <row r="1804" spans="1:3" hidden="1" x14ac:dyDescent="0.45">
      <c r="A1804" s="29"/>
      <c r="B1804" s="29"/>
      <c r="C1804" s="29"/>
    </row>
    <row r="1805" spans="1:3" hidden="1" x14ac:dyDescent="0.45">
      <c r="A1805" s="29"/>
      <c r="B1805" s="29"/>
      <c r="C1805" s="29"/>
    </row>
    <row r="1806" spans="1:3" hidden="1" x14ac:dyDescent="0.45">
      <c r="A1806" s="29"/>
      <c r="B1806" s="29"/>
      <c r="C1806" s="29"/>
    </row>
    <row r="1807" spans="1:3" hidden="1" x14ac:dyDescent="0.45">
      <c r="A1807" s="29"/>
      <c r="B1807" s="29"/>
      <c r="C1807" s="29"/>
    </row>
    <row r="1808" spans="1:3" hidden="1" x14ac:dyDescent="0.45">
      <c r="A1808" s="29"/>
      <c r="B1808" s="29"/>
      <c r="C1808" s="29"/>
    </row>
    <row r="1809" spans="1:3" hidden="1" x14ac:dyDescent="0.45">
      <c r="A1809" s="29"/>
      <c r="B1809" s="29"/>
      <c r="C1809" s="29"/>
    </row>
    <row r="1810" spans="1:3" hidden="1" x14ac:dyDescent="0.45">
      <c r="A1810" s="29"/>
      <c r="B1810" s="29"/>
      <c r="C1810" s="29"/>
    </row>
    <row r="1811" spans="1:3" hidden="1" x14ac:dyDescent="0.45">
      <c r="A1811" s="29"/>
      <c r="B1811" s="29"/>
      <c r="C1811" s="29"/>
    </row>
    <row r="1812" spans="1:3" hidden="1" x14ac:dyDescent="0.45">
      <c r="A1812" s="29"/>
      <c r="B1812" s="29"/>
      <c r="C1812" s="29"/>
    </row>
    <row r="1813" spans="1:3" hidden="1" x14ac:dyDescent="0.45">
      <c r="A1813" s="29"/>
      <c r="B1813" s="29"/>
      <c r="C1813" s="29"/>
    </row>
    <row r="1814" spans="1:3" hidden="1" x14ac:dyDescent="0.45">
      <c r="A1814" s="29"/>
      <c r="B1814" s="29"/>
      <c r="C1814" s="29"/>
    </row>
    <row r="1815" spans="1:3" hidden="1" x14ac:dyDescent="0.45">
      <c r="A1815" s="29"/>
      <c r="B1815" s="29"/>
      <c r="C1815" s="29"/>
    </row>
    <row r="1816" spans="1:3" hidden="1" x14ac:dyDescent="0.45">
      <c r="A1816" s="29"/>
      <c r="B1816" s="29"/>
      <c r="C1816" s="29"/>
    </row>
    <row r="1817" spans="1:3" hidden="1" x14ac:dyDescent="0.45">
      <c r="A1817" s="29"/>
      <c r="B1817" s="29"/>
      <c r="C1817" s="29"/>
    </row>
    <row r="1818" spans="1:3" hidden="1" x14ac:dyDescent="0.45">
      <c r="A1818" s="29"/>
      <c r="B1818" s="29"/>
      <c r="C1818" s="29"/>
    </row>
    <row r="1819" spans="1:3" hidden="1" x14ac:dyDescent="0.45">
      <c r="A1819" s="29"/>
      <c r="B1819" s="29"/>
      <c r="C1819" s="29"/>
    </row>
    <row r="1820" spans="1:3" hidden="1" x14ac:dyDescent="0.45">
      <c r="A1820" s="29"/>
      <c r="B1820" s="29"/>
      <c r="C1820" s="29"/>
    </row>
    <row r="1821" spans="1:3" hidden="1" x14ac:dyDescent="0.45">
      <c r="A1821" s="29"/>
      <c r="B1821" s="29"/>
      <c r="C1821" s="29"/>
    </row>
    <row r="1822" spans="1:3" hidden="1" x14ac:dyDescent="0.45">
      <c r="A1822" s="29"/>
      <c r="B1822" s="29"/>
      <c r="C1822" s="29"/>
    </row>
    <row r="1823" spans="1:3" hidden="1" x14ac:dyDescent="0.45">
      <c r="A1823" s="29"/>
      <c r="B1823" s="29"/>
      <c r="C1823" s="29"/>
    </row>
    <row r="1824" spans="1:3" hidden="1" x14ac:dyDescent="0.45">
      <c r="A1824" s="29"/>
      <c r="B1824" s="29"/>
      <c r="C1824" s="29"/>
    </row>
    <row r="1825" spans="1:3" hidden="1" x14ac:dyDescent="0.45">
      <c r="A1825" s="29"/>
      <c r="B1825" s="29"/>
      <c r="C1825" s="29"/>
    </row>
    <row r="1826" spans="1:3" hidden="1" x14ac:dyDescent="0.45">
      <c r="A1826" s="29"/>
      <c r="B1826" s="29"/>
      <c r="C1826" s="29"/>
    </row>
    <row r="1827" spans="1:3" hidden="1" x14ac:dyDescent="0.45">
      <c r="A1827" s="29"/>
      <c r="B1827" s="29"/>
      <c r="C1827" s="29"/>
    </row>
    <row r="1828" spans="1:3" hidden="1" x14ac:dyDescent="0.45">
      <c r="A1828" s="29"/>
      <c r="B1828" s="29"/>
      <c r="C1828" s="29"/>
    </row>
    <row r="1829" spans="1:3" hidden="1" x14ac:dyDescent="0.45">
      <c r="A1829" s="29"/>
      <c r="B1829" s="29"/>
      <c r="C1829" s="29"/>
    </row>
    <row r="1830" spans="1:3" hidden="1" x14ac:dyDescent="0.45">
      <c r="A1830" s="29"/>
      <c r="B1830" s="29"/>
      <c r="C1830" s="29"/>
    </row>
    <row r="1831" spans="1:3" hidden="1" x14ac:dyDescent="0.45">
      <c r="A1831" s="29"/>
      <c r="B1831" s="29"/>
      <c r="C1831" s="29"/>
    </row>
    <row r="1832" spans="1:3" hidden="1" x14ac:dyDescent="0.45">
      <c r="A1832" s="29"/>
      <c r="B1832" s="29"/>
      <c r="C1832" s="29"/>
    </row>
    <row r="1833" spans="1:3" hidden="1" x14ac:dyDescent="0.45">
      <c r="A1833" s="29"/>
      <c r="B1833" s="29"/>
      <c r="C1833" s="29"/>
    </row>
    <row r="1834" spans="1:3" hidden="1" x14ac:dyDescent="0.45">
      <c r="A1834" s="29"/>
      <c r="B1834" s="29"/>
      <c r="C1834" s="29"/>
    </row>
    <row r="1835" spans="1:3" hidden="1" x14ac:dyDescent="0.45">
      <c r="A1835" s="29"/>
      <c r="B1835" s="29"/>
      <c r="C1835" s="29"/>
    </row>
    <row r="1836" spans="1:3" hidden="1" x14ac:dyDescent="0.45">
      <c r="A1836" s="29"/>
      <c r="B1836" s="29"/>
      <c r="C1836" s="29"/>
    </row>
    <row r="1837" spans="1:3" hidden="1" x14ac:dyDescent="0.45">
      <c r="A1837" s="29"/>
      <c r="B1837" s="29"/>
      <c r="C1837" s="29"/>
    </row>
    <row r="1838" spans="1:3" hidden="1" x14ac:dyDescent="0.45">
      <c r="A1838" s="29"/>
      <c r="B1838" s="29"/>
      <c r="C1838" s="29"/>
    </row>
    <row r="1839" spans="1:3" hidden="1" x14ac:dyDescent="0.45">
      <c r="A1839" s="29"/>
      <c r="B1839" s="29"/>
      <c r="C1839" s="29"/>
    </row>
    <row r="1840" spans="1:3" hidden="1" x14ac:dyDescent="0.45">
      <c r="A1840" s="29"/>
      <c r="B1840" s="29"/>
      <c r="C1840" s="29"/>
    </row>
    <row r="1841" spans="1:3" hidden="1" x14ac:dyDescent="0.45">
      <c r="A1841" s="29"/>
      <c r="B1841" s="29"/>
      <c r="C1841" s="29"/>
    </row>
    <row r="1842" spans="1:3" hidden="1" x14ac:dyDescent="0.45">
      <c r="A1842" s="29"/>
      <c r="B1842" s="29"/>
      <c r="C1842" s="29"/>
    </row>
    <row r="1843" spans="1:3" hidden="1" x14ac:dyDescent="0.45">
      <c r="A1843" s="29"/>
      <c r="B1843" s="29"/>
      <c r="C1843" s="29"/>
    </row>
    <row r="1844" spans="1:3" hidden="1" x14ac:dyDescent="0.45">
      <c r="A1844" s="29"/>
      <c r="B1844" s="29"/>
      <c r="C1844" s="29"/>
    </row>
    <row r="1845" spans="1:3" hidden="1" x14ac:dyDescent="0.45">
      <c r="A1845" s="29"/>
      <c r="B1845" s="29"/>
      <c r="C1845" s="29"/>
    </row>
    <row r="1846" spans="1:3" hidden="1" x14ac:dyDescent="0.45">
      <c r="A1846" s="29"/>
      <c r="B1846" s="29"/>
      <c r="C1846" s="29"/>
    </row>
    <row r="1847" spans="1:3" hidden="1" x14ac:dyDescent="0.45">
      <c r="A1847" s="29"/>
      <c r="B1847" s="29"/>
      <c r="C1847" s="29"/>
    </row>
    <row r="1848" spans="1:3" hidden="1" x14ac:dyDescent="0.45">
      <c r="A1848" s="29"/>
      <c r="B1848" s="29"/>
      <c r="C1848" s="29"/>
    </row>
    <row r="1849" spans="1:3" hidden="1" x14ac:dyDescent="0.45">
      <c r="A1849" s="29"/>
      <c r="B1849" s="29"/>
      <c r="C1849" s="29"/>
    </row>
    <row r="1850" spans="1:3" hidden="1" x14ac:dyDescent="0.45">
      <c r="A1850" s="29"/>
      <c r="B1850" s="29"/>
      <c r="C1850" s="29"/>
    </row>
    <row r="1851" spans="1:3" hidden="1" x14ac:dyDescent="0.45">
      <c r="A1851" s="29"/>
      <c r="B1851" s="29"/>
      <c r="C1851" s="29"/>
    </row>
    <row r="1852" spans="1:3" hidden="1" x14ac:dyDescent="0.45">
      <c r="A1852" s="29"/>
      <c r="B1852" s="29"/>
      <c r="C1852" s="29"/>
    </row>
    <row r="1853" spans="1:3" hidden="1" x14ac:dyDescent="0.45">
      <c r="A1853" s="29"/>
      <c r="B1853" s="29"/>
      <c r="C1853" s="29"/>
    </row>
    <row r="1854" spans="1:3" hidden="1" x14ac:dyDescent="0.45">
      <c r="A1854" s="29"/>
      <c r="B1854" s="29"/>
      <c r="C1854" s="29"/>
    </row>
    <row r="1855" spans="1:3" hidden="1" x14ac:dyDescent="0.45">
      <c r="A1855" s="29"/>
      <c r="B1855" s="29"/>
      <c r="C1855" s="29"/>
    </row>
    <row r="1856" spans="1:3" hidden="1" x14ac:dyDescent="0.45">
      <c r="A1856" s="29"/>
      <c r="B1856" s="29"/>
      <c r="C1856" s="29"/>
    </row>
    <row r="1857" spans="1:3" hidden="1" x14ac:dyDescent="0.45">
      <c r="A1857" s="29"/>
      <c r="B1857" s="29"/>
      <c r="C1857" s="29"/>
    </row>
    <row r="1858" spans="1:3" hidden="1" x14ac:dyDescent="0.45">
      <c r="A1858" s="29"/>
      <c r="B1858" s="29"/>
      <c r="C1858" s="29"/>
    </row>
    <row r="1859" spans="1:3" hidden="1" x14ac:dyDescent="0.45">
      <c r="A1859" s="29"/>
      <c r="B1859" s="29"/>
      <c r="C1859" s="29"/>
    </row>
    <row r="1860" spans="1:3" hidden="1" x14ac:dyDescent="0.45">
      <c r="A1860" s="29"/>
      <c r="B1860" s="29"/>
      <c r="C1860" s="29"/>
    </row>
    <row r="1861" spans="1:3" hidden="1" x14ac:dyDescent="0.45">
      <c r="A1861" s="29"/>
      <c r="B1861" s="29"/>
      <c r="C1861" s="29"/>
    </row>
    <row r="1862" spans="1:3" hidden="1" x14ac:dyDescent="0.45">
      <c r="A1862" s="29"/>
      <c r="B1862" s="29"/>
      <c r="C1862" s="29"/>
    </row>
    <row r="1863" spans="1:3" hidden="1" x14ac:dyDescent="0.45">
      <c r="A1863" s="29"/>
      <c r="B1863" s="29"/>
      <c r="C1863" s="29"/>
    </row>
    <row r="1864" spans="1:3" hidden="1" x14ac:dyDescent="0.45">
      <c r="A1864" s="29"/>
      <c r="B1864" s="29"/>
      <c r="C1864" s="29"/>
    </row>
    <row r="1865" spans="1:3" hidden="1" x14ac:dyDescent="0.45">
      <c r="A1865" s="29"/>
      <c r="B1865" s="29"/>
      <c r="C1865" s="29"/>
    </row>
    <row r="1866" spans="1:3" hidden="1" x14ac:dyDescent="0.45">
      <c r="A1866" s="29"/>
      <c r="B1866" s="29"/>
      <c r="C1866" s="29"/>
    </row>
    <row r="1867" spans="1:3" hidden="1" x14ac:dyDescent="0.45">
      <c r="A1867" s="29"/>
      <c r="B1867" s="29"/>
      <c r="C1867" s="29"/>
    </row>
    <row r="1868" spans="1:3" hidden="1" x14ac:dyDescent="0.45">
      <c r="A1868" s="29"/>
      <c r="B1868" s="29"/>
      <c r="C1868" s="29"/>
    </row>
    <row r="1869" spans="1:3" hidden="1" x14ac:dyDescent="0.45">
      <c r="A1869" s="29"/>
      <c r="B1869" s="29"/>
      <c r="C1869" s="29"/>
    </row>
    <row r="1870" spans="1:3" hidden="1" x14ac:dyDescent="0.45">
      <c r="A1870" s="29"/>
      <c r="B1870" s="29"/>
      <c r="C1870" s="29"/>
    </row>
    <row r="1871" spans="1:3" hidden="1" x14ac:dyDescent="0.45">
      <c r="A1871" s="29"/>
      <c r="B1871" s="29"/>
      <c r="C1871" s="29"/>
    </row>
    <row r="1872" spans="1:3" hidden="1" x14ac:dyDescent="0.45">
      <c r="A1872" s="29"/>
      <c r="B1872" s="29"/>
      <c r="C1872" s="29"/>
    </row>
    <row r="1873" spans="1:3" hidden="1" x14ac:dyDescent="0.45">
      <c r="A1873" s="29"/>
      <c r="B1873" s="29"/>
      <c r="C1873" s="29"/>
    </row>
    <row r="1874" spans="1:3" hidden="1" x14ac:dyDescent="0.45">
      <c r="A1874" s="29"/>
      <c r="B1874" s="29"/>
      <c r="C1874" s="29"/>
    </row>
    <row r="1875" spans="1:3" hidden="1" x14ac:dyDescent="0.45">
      <c r="A1875" s="29"/>
      <c r="B1875" s="29"/>
      <c r="C1875" s="29"/>
    </row>
    <row r="1876" spans="1:3" hidden="1" x14ac:dyDescent="0.45">
      <c r="A1876" s="29"/>
      <c r="B1876" s="29"/>
      <c r="C1876" s="29"/>
    </row>
    <row r="1877" spans="1:3" hidden="1" x14ac:dyDescent="0.45">
      <c r="A1877" s="29"/>
      <c r="B1877" s="29"/>
      <c r="C1877" s="29"/>
    </row>
    <row r="1878" spans="1:3" hidden="1" x14ac:dyDescent="0.45">
      <c r="A1878" s="29"/>
      <c r="B1878" s="29"/>
      <c r="C1878" s="29"/>
    </row>
    <row r="1879" spans="1:3" hidden="1" x14ac:dyDescent="0.45">
      <c r="A1879" s="29"/>
      <c r="B1879" s="29"/>
      <c r="C1879" s="29"/>
    </row>
    <row r="1880" spans="1:3" hidden="1" x14ac:dyDescent="0.45">
      <c r="A1880" s="29"/>
      <c r="B1880" s="29"/>
      <c r="C1880" s="29"/>
    </row>
    <row r="1881" spans="1:3" hidden="1" x14ac:dyDescent="0.45">
      <c r="A1881" s="29"/>
      <c r="B1881" s="29"/>
      <c r="C1881" s="29"/>
    </row>
    <row r="1882" spans="1:3" hidden="1" x14ac:dyDescent="0.45">
      <c r="A1882" s="29"/>
      <c r="B1882" s="29"/>
      <c r="C1882" s="29"/>
    </row>
    <row r="1883" spans="1:3" hidden="1" x14ac:dyDescent="0.45">
      <c r="A1883" s="29"/>
      <c r="B1883" s="29"/>
      <c r="C1883" s="29"/>
    </row>
    <row r="1884" spans="1:3" hidden="1" x14ac:dyDescent="0.45">
      <c r="A1884" s="29"/>
      <c r="B1884" s="29"/>
      <c r="C1884" s="29"/>
    </row>
    <row r="1885" spans="1:3" hidden="1" x14ac:dyDescent="0.45">
      <c r="A1885" s="29"/>
      <c r="B1885" s="29"/>
      <c r="C1885" s="29"/>
    </row>
    <row r="1886" spans="1:3" hidden="1" x14ac:dyDescent="0.45">
      <c r="A1886" s="29"/>
      <c r="B1886" s="29"/>
      <c r="C1886" s="29"/>
    </row>
    <row r="1887" spans="1:3" hidden="1" x14ac:dyDescent="0.45">
      <c r="A1887" s="29"/>
      <c r="B1887" s="29"/>
      <c r="C1887" s="29"/>
    </row>
    <row r="1888" spans="1:3" hidden="1" x14ac:dyDescent="0.45">
      <c r="A1888" s="29"/>
      <c r="B1888" s="29"/>
      <c r="C1888" s="29"/>
    </row>
    <row r="1889" spans="1:3" hidden="1" x14ac:dyDescent="0.45">
      <c r="A1889" s="29"/>
      <c r="B1889" s="29"/>
      <c r="C1889" s="29"/>
    </row>
    <row r="1890" spans="1:3" hidden="1" x14ac:dyDescent="0.45">
      <c r="A1890" s="29"/>
      <c r="B1890" s="29"/>
      <c r="C1890" s="29"/>
    </row>
    <row r="1891" spans="1:3" hidden="1" x14ac:dyDescent="0.45">
      <c r="A1891" s="29"/>
      <c r="B1891" s="29"/>
      <c r="C1891" s="29"/>
    </row>
    <row r="1892" spans="1:3" hidden="1" x14ac:dyDescent="0.45">
      <c r="A1892" s="29"/>
      <c r="B1892" s="29"/>
      <c r="C1892" s="29"/>
    </row>
    <row r="1893" spans="1:3" hidden="1" x14ac:dyDescent="0.45">
      <c r="A1893" s="29"/>
      <c r="B1893" s="29"/>
      <c r="C1893" s="29"/>
    </row>
    <row r="1894" spans="1:3" hidden="1" x14ac:dyDescent="0.45">
      <c r="A1894" s="29"/>
      <c r="B1894" s="29"/>
      <c r="C1894" s="29"/>
    </row>
    <row r="1895" spans="1:3" hidden="1" x14ac:dyDescent="0.45">
      <c r="A1895" s="29"/>
      <c r="B1895" s="29"/>
      <c r="C1895" s="29"/>
    </row>
    <row r="1896" spans="1:3" hidden="1" x14ac:dyDescent="0.45">
      <c r="A1896" s="29"/>
      <c r="B1896" s="29"/>
      <c r="C1896" s="29"/>
    </row>
    <row r="1897" spans="1:3" hidden="1" x14ac:dyDescent="0.45">
      <c r="A1897" s="29"/>
      <c r="B1897" s="29"/>
      <c r="C1897" s="29"/>
    </row>
    <row r="1898" spans="1:3" hidden="1" x14ac:dyDescent="0.45">
      <c r="A1898" s="29"/>
      <c r="B1898" s="29"/>
      <c r="C1898" s="29"/>
    </row>
    <row r="1899" spans="1:3" hidden="1" x14ac:dyDescent="0.45">
      <c r="A1899" s="29"/>
      <c r="B1899" s="29"/>
      <c r="C1899" s="29"/>
    </row>
    <row r="1900" spans="1:3" hidden="1" x14ac:dyDescent="0.45">
      <c r="A1900" s="29"/>
      <c r="B1900" s="29"/>
      <c r="C1900" s="29"/>
    </row>
    <row r="1901" spans="1:3" hidden="1" x14ac:dyDescent="0.45">
      <c r="A1901" s="29"/>
      <c r="B1901" s="29"/>
      <c r="C1901" s="29"/>
    </row>
    <row r="1902" spans="1:3" hidden="1" x14ac:dyDescent="0.45">
      <c r="A1902" s="29"/>
      <c r="B1902" s="29"/>
      <c r="C1902" s="29"/>
    </row>
    <row r="1903" spans="1:3" hidden="1" x14ac:dyDescent="0.45">
      <c r="A1903" s="29"/>
      <c r="B1903" s="29"/>
      <c r="C1903" s="29"/>
    </row>
    <row r="1904" spans="1:3" hidden="1" x14ac:dyDescent="0.45">
      <c r="A1904" s="29"/>
      <c r="B1904" s="29"/>
      <c r="C1904" s="29"/>
    </row>
    <row r="1905" spans="1:3" hidden="1" x14ac:dyDescent="0.45">
      <c r="A1905" s="29"/>
      <c r="B1905" s="29"/>
      <c r="C1905" s="29"/>
    </row>
    <row r="1906" spans="1:3" hidden="1" x14ac:dyDescent="0.45">
      <c r="A1906" s="29"/>
      <c r="B1906" s="29"/>
      <c r="C1906" s="29"/>
    </row>
    <row r="1907" spans="1:3" hidden="1" x14ac:dyDescent="0.45">
      <c r="A1907" s="29"/>
      <c r="B1907" s="29"/>
      <c r="C1907" s="29"/>
    </row>
    <row r="1908" spans="1:3" hidden="1" x14ac:dyDescent="0.45">
      <c r="A1908" s="29"/>
      <c r="B1908" s="29"/>
      <c r="C1908" s="29"/>
    </row>
    <row r="1909" spans="1:3" hidden="1" x14ac:dyDescent="0.45">
      <c r="A1909" s="29"/>
      <c r="B1909" s="29"/>
      <c r="C1909" s="29"/>
    </row>
    <row r="1910" spans="1:3" hidden="1" x14ac:dyDescent="0.45">
      <c r="A1910" s="29"/>
      <c r="B1910" s="29"/>
      <c r="C1910" s="29"/>
    </row>
    <row r="1911" spans="1:3" hidden="1" x14ac:dyDescent="0.45">
      <c r="A1911" s="29"/>
      <c r="B1911" s="29"/>
      <c r="C1911" s="29"/>
    </row>
    <row r="1912" spans="1:3" hidden="1" x14ac:dyDescent="0.45">
      <c r="A1912" s="29"/>
      <c r="B1912" s="29"/>
      <c r="C1912" s="29"/>
    </row>
    <row r="1913" spans="1:3" hidden="1" x14ac:dyDescent="0.45">
      <c r="A1913" s="29"/>
      <c r="B1913" s="29"/>
      <c r="C1913" s="29"/>
    </row>
    <row r="1914" spans="1:3" hidden="1" x14ac:dyDescent="0.45">
      <c r="A1914" s="29"/>
      <c r="B1914" s="29"/>
      <c r="C1914" s="29"/>
    </row>
    <row r="1915" spans="1:3" hidden="1" x14ac:dyDescent="0.45">
      <c r="A1915" s="29"/>
      <c r="B1915" s="29"/>
      <c r="C1915" s="29"/>
    </row>
    <row r="1916" spans="1:3" hidden="1" x14ac:dyDescent="0.45">
      <c r="A1916" s="29"/>
      <c r="B1916" s="29"/>
      <c r="C1916" s="29"/>
    </row>
    <row r="1917" spans="1:3" hidden="1" x14ac:dyDescent="0.45">
      <c r="A1917" s="29"/>
      <c r="B1917" s="29"/>
      <c r="C1917" s="29"/>
    </row>
    <row r="1918" spans="1:3" hidden="1" x14ac:dyDescent="0.45">
      <c r="A1918" s="29"/>
      <c r="B1918" s="29"/>
      <c r="C1918" s="29"/>
    </row>
    <row r="1919" spans="1:3" hidden="1" x14ac:dyDescent="0.45">
      <c r="A1919" s="29"/>
      <c r="B1919" s="29"/>
      <c r="C1919" s="29"/>
    </row>
    <row r="1920" spans="1:3" hidden="1" x14ac:dyDescent="0.45">
      <c r="A1920" s="29"/>
      <c r="B1920" s="29"/>
      <c r="C1920" s="29"/>
    </row>
    <row r="1921" spans="1:3" hidden="1" x14ac:dyDescent="0.45">
      <c r="A1921" s="29"/>
      <c r="B1921" s="29"/>
      <c r="C1921" s="29"/>
    </row>
    <row r="1922" spans="1:3" hidden="1" x14ac:dyDescent="0.45">
      <c r="A1922" s="29"/>
      <c r="B1922" s="29"/>
      <c r="C1922" s="29"/>
    </row>
    <row r="1923" spans="1:3" hidden="1" x14ac:dyDescent="0.45">
      <c r="A1923" s="29"/>
      <c r="B1923" s="29"/>
      <c r="C1923" s="29"/>
    </row>
    <row r="1924" spans="1:3" hidden="1" x14ac:dyDescent="0.45">
      <c r="A1924" s="29"/>
      <c r="B1924" s="29"/>
      <c r="C1924" s="29"/>
    </row>
    <row r="1925" spans="1:3" hidden="1" x14ac:dyDescent="0.45">
      <c r="A1925" s="29"/>
      <c r="B1925" s="29"/>
      <c r="C1925" s="29"/>
    </row>
    <row r="1926" spans="1:3" hidden="1" x14ac:dyDescent="0.45">
      <c r="A1926" s="29"/>
      <c r="B1926" s="29"/>
      <c r="C1926" s="29"/>
    </row>
    <row r="1927" spans="1:3" hidden="1" x14ac:dyDescent="0.45">
      <c r="A1927" s="29"/>
      <c r="B1927" s="29"/>
      <c r="C1927" s="29"/>
    </row>
    <row r="1928" spans="1:3" hidden="1" x14ac:dyDescent="0.45">
      <c r="A1928" s="29"/>
      <c r="B1928" s="29"/>
      <c r="C1928" s="29"/>
    </row>
    <row r="1929" spans="1:3" hidden="1" x14ac:dyDescent="0.45">
      <c r="A1929" s="29"/>
      <c r="B1929" s="29"/>
      <c r="C1929" s="29"/>
    </row>
    <row r="1930" spans="1:3" hidden="1" x14ac:dyDescent="0.45">
      <c r="A1930" s="29"/>
      <c r="B1930" s="29"/>
      <c r="C1930" s="29"/>
    </row>
    <row r="1931" spans="1:3" hidden="1" x14ac:dyDescent="0.45">
      <c r="A1931" s="29"/>
      <c r="B1931" s="29"/>
      <c r="C1931" s="29"/>
    </row>
    <row r="1932" spans="1:3" hidden="1" x14ac:dyDescent="0.45">
      <c r="A1932" s="29"/>
      <c r="B1932" s="29"/>
      <c r="C1932" s="29"/>
    </row>
    <row r="1933" spans="1:3" hidden="1" x14ac:dyDescent="0.45">
      <c r="A1933" s="29"/>
      <c r="B1933" s="29"/>
      <c r="C1933" s="29"/>
    </row>
    <row r="1934" spans="1:3" hidden="1" x14ac:dyDescent="0.45">
      <c r="A1934" s="29"/>
      <c r="B1934" s="29"/>
      <c r="C1934" s="29"/>
    </row>
    <row r="1935" spans="1:3" hidden="1" x14ac:dyDescent="0.45">
      <c r="A1935" s="29"/>
      <c r="B1935" s="29"/>
      <c r="C1935" s="29"/>
    </row>
    <row r="1936" spans="1:3" hidden="1" x14ac:dyDescent="0.45">
      <c r="A1936" s="29"/>
      <c r="B1936" s="29"/>
      <c r="C1936" s="29"/>
    </row>
    <row r="1937" spans="1:3" hidden="1" x14ac:dyDescent="0.45">
      <c r="A1937" s="29"/>
      <c r="B1937" s="29"/>
      <c r="C1937" s="29"/>
    </row>
    <row r="1938" spans="1:3" hidden="1" x14ac:dyDescent="0.45">
      <c r="A1938" s="29"/>
      <c r="B1938" s="29"/>
      <c r="C1938" s="29"/>
    </row>
    <row r="1939" spans="1:3" hidden="1" x14ac:dyDescent="0.45">
      <c r="A1939" s="29"/>
      <c r="B1939" s="29"/>
      <c r="C1939" s="29"/>
    </row>
    <row r="1940" spans="1:3" hidden="1" x14ac:dyDescent="0.45">
      <c r="A1940" s="29"/>
      <c r="B1940" s="29"/>
      <c r="C1940" s="29"/>
    </row>
    <row r="1941" spans="1:3" hidden="1" x14ac:dyDescent="0.45">
      <c r="A1941" s="29"/>
      <c r="B1941" s="29"/>
      <c r="C1941" s="29"/>
    </row>
    <row r="1942" spans="1:3" hidden="1" x14ac:dyDescent="0.45">
      <c r="A1942" s="29"/>
      <c r="B1942" s="29"/>
      <c r="C1942" s="29"/>
    </row>
    <row r="1943" spans="1:3" hidden="1" x14ac:dyDescent="0.45">
      <c r="A1943" s="29"/>
      <c r="B1943" s="29"/>
      <c r="C1943" s="29"/>
    </row>
    <row r="1944" spans="1:3" hidden="1" x14ac:dyDescent="0.45">
      <c r="A1944" s="29"/>
      <c r="B1944" s="29"/>
      <c r="C1944" s="29"/>
    </row>
    <row r="1945" spans="1:3" hidden="1" x14ac:dyDescent="0.45">
      <c r="A1945" s="29"/>
      <c r="B1945" s="29"/>
      <c r="C1945" s="29"/>
    </row>
    <row r="1946" spans="1:3" hidden="1" x14ac:dyDescent="0.45">
      <c r="A1946" s="29"/>
      <c r="B1946" s="29"/>
      <c r="C1946" s="29"/>
    </row>
    <row r="1947" spans="1:3" hidden="1" x14ac:dyDescent="0.45">
      <c r="A1947" s="29"/>
      <c r="B1947" s="29"/>
      <c r="C1947" s="29"/>
    </row>
    <row r="1948" spans="1:3" hidden="1" x14ac:dyDescent="0.45">
      <c r="A1948" s="29"/>
      <c r="B1948" s="29"/>
      <c r="C1948" s="29"/>
    </row>
    <row r="1949" spans="1:3" hidden="1" x14ac:dyDescent="0.45">
      <c r="A1949" s="29"/>
      <c r="B1949" s="29"/>
      <c r="C1949" s="29"/>
    </row>
    <row r="1950" spans="1:3" hidden="1" x14ac:dyDescent="0.45">
      <c r="A1950" s="29"/>
      <c r="B1950" s="29"/>
      <c r="C1950" s="29"/>
    </row>
    <row r="1951" spans="1:3" hidden="1" x14ac:dyDescent="0.45">
      <c r="A1951" s="29"/>
      <c r="B1951" s="29"/>
      <c r="C1951" s="29"/>
    </row>
    <row r="1952" spans="1:3" hidden="1" x14ac:dyDescent="0.45">
      <c r="A1952" s="29"/>
      <c r="B1952" s="29"/>
      <c r="C1952" s="29"/>
    </row>
    <row r="1953" spans="1:3" hidden="1" x14ac:dyDescent="0.45">
      <c r="A1953" s="29"/>
      <c r="B1953" s="29"/>
      <c r="C1953" s="29"/>
    </row>
    <row r="1954" spans="1:3" hidden="1" x14ac:dyDescent="0.45">
      <c r="A1954" s="29"/>
      <c r="B1954" s="29"/>
      <c r="C1954" s="29"/>
    </row>
    <row r="1955" spans="1:3" hidden="1" x14ac:dyDescent="0.45">
      <c r="A1955" s="29"/>
      <c r="B1955" s="29"/>
      <c r="C1955" s="29"/>
    </row>
    <row r="1956" spans="1:3" hidden="1" x14ac:dyDescent="0.45">
      <c r="A1956" s="29"/>
      <c r="B1956" s="29"/>
      <c r="C1956" s="29"/>
    </row>
    <row r="1957" spans="1:3" hidden="1" x14ac:dyDescent="0.45">
      <c r="A1957" s="29"/>
      <c r="B1957" s="29"/>
      <c r="C1957" s="29"/>
    </row>
    <row r="1958" spans="1:3" hidden="1" x14ac:dyDescent="0.45">
      <c r="A1958" s="29"/>
      <c r="B1958" s="29"/>
      <c r="C1958" s="29"/>
    </row>
    <row r="1959" spans="1:3" hidden="1" x14ac:dyDescent="0.45">
      <c r="A1959" s="29"/>
      <c r="B1959" s="29"/>
      <c r="C1959" s="29"/>
    </row>
    <row r="1960" spans="1:3" hidden="1" x14ac:dyDescent="0.45">
      <c r="A1960" s="29"/>
      <c r="B1960" s="29"/>
      <c r="C1960" s="29"/>
    </row>
    <row r="1961" spans="1:3" hidden="1" x14ac:dyDescent="0.45">
      <c r="A1961" s="29"/>
      <c r="B1961" s="29"/>
      <c r="C1961" s="29"/>
    </row>
    <row r="1962" spans="1:3" hidden="1" x14ac:dyDescent="0.45">
      <c r="A1962" s="29"/>
      <c r="B1962" s="29"/>
      <c r="C1962" s="29"/>
    </row>
    <row r="1963" spans="1:3" hidden="1" x14ac:dyDescent="0.45">
      <c r="A1963" s="29"/>
      <c r="B1963" s="29"/>
      <c r="C1963" s="29"/>
    </row>
    <row r="1964" spans="1:3" hidden="1" x14ac:dyDescent="0.45">
      <c r="A1964" s="29"/>
      <c r="B1964" s="29"/>
      <c r="C1964" s="29"/>
    </row>
    <row r="1965" spans="1:3" hidden="1" x14ac:dyDescent="0.45">
      <c r="A1965" s="29"/>
      <c r="B1965" s="29"/>
      <c r="C1965" s="29"/>
    </row>
    <row r="1966" spans="1:3" hidden="1" x14ac:dyDescent="0.45">
      <c r="A1966" s="29"/>
      <c r="B1966" s="29"/>
      <c r="C1966" s="29"/>
    </row>
    <row r="1967" spans="1:3" hidden="1" x14ac:dyDescent="0.45">
      <c r="A1967" s="29"/>
      <c r="B1967" s="29"/>
      <c r="C1967" s="29"/>
    </row>
    <row r="1968" spans="1:3" hidden="1" x14ac:dyDescent="0.45">
      <c r="A1968" s="29"/>
      <c r="B1968" s="29"/>
      <c r="C1968" s="29"/>
    </row>
    <row r="1969" spans="1:3" hidden="1" x14ac:dyDescent="0.45">
      <c r="A1969" s="29"/>
      <c r="B1969" s="29"/>
      <c r="C1969" s="29"/>
    </row>
    <row r="1970" spans="1:3" hidden="1" x14ac:dyDescent="0.45">
      <c r="A1970" s="29"/>
      <c r="B1970" s="29"/>
      <c r="C1970" s="29"/>
    </row>
    <row r="1971" spans="1:3" hidden="1" x14ac:dyDescent="0.45">
      <c r="A1971" s="29"/>
      <c r="B1971" s="29"/>
      <c r="C1971" s="29"/>
    </row>
    <row r="1972" spans="1:3" hidden="1" x14ac:dyDescent="0.45">
      <c r="A1972" s="29"/>
      <c r="B1972" s="29"/>
      <c r="C1972" s="29"/>
    </row>
    <row r="1973" spans="1:3" hidden="1" x14ac:dyDescent="0.45">
      <c r="A1973" s="29"/>
      <c r="B1973" s="29"/>
      <c r="C1973" s="29"/>
    </row>
    <row r="1974" spans="1:3" hidden="1" x14ac:dyDescent="0.45">
      <c r="A1974" s="29"/>
      <c r="B1974" s="29"/>
      <c r="C1974" s="29"/>
    </row>
    <row r="1975" spans="1:3" hidden="1" x14ac:dyDescent="0.45">
      <c r="A1975" s="29"/>
      <c r="B1975" s="29"/>
      <c r="C1975" s="29"/>
    </row>
    <row r="1976" spans="1:3" hidden="1" x14ac:dyDescent="0.45">
      <c r="A1976" s="29"/>
      <c r="B1976" s="29"/>
      <c r="C1976" s="29"/>
    </row>
    <row r="1977" spans="1:3" hidden="1" x14ac:dyDescent="0.45">
      <c r="A1977" s="29"/>
      <c r="B1977" s="29"/>
      <c r="C1977" s="29"/>
    </row>
    <row r="1978" spans="1:3" hidden="1" x14ac:dyDescent="0.45">
      <c r="A1978" s="29"/>
      <c r="B1978" s="29"/>
      <c r="C1978" s="29"/>
    </row>
    <row r="1979" spans="1:3" hidden="1" x14ac:dyDescent="0.45">
      <c r="A1979" s="29"/>
      <c r="B1979" s="29"/>
      <c r="C1979" s="29"/>
    </row>
    <row r="1980" spans="1:3" hidden="1" x14ac:dyDescent="0.45">
      <c r="A1980" s="29"/>
      <c r="B1980" s="29"/>
      <c r="C1980" s="29"/>
    </row>
    <row r="1981" spans="1:3" hidden="1" x14ac:dyDescent="0.45">
      <c r="A1981" s="29"/>
      <c r="B1981" s="29"/>
      <c r="C1981" s="29"/>
    </row>
    <row r="1982" spans="1:3" hidden="1" x14ac:dyDescent="0.45">
      <c r="A1982" s="29"/>
      <c r="B1982" s="29"/>
      <c r="C1982" s="29"/>
    </row>
    <row r="1983" spans="1:3" hidden="1" x14ac:dyDescent="0.45">
      <c r="A1983" s="29"/>
      <c r="B1983" s="29"/>
      <c r="C1983" s="29"/>
    </row>
    <row r="1984" spans="1:3" hidden="1" x14ac:dyDescent="0.45">
      <c r="A1984" s="29"/>
      <c r="B1984" s="29"/>
      <c r="C1984" s="29"/>
    </row>
    <row r="1985" spans="1:3" hidden="1" x14ac:dyDescent="0.45">
      <c r="A1985" s="29"/>
      <c r="B1985" s="29"/>
      <c r="C1985" s="29"/>
    </row>
    <row r="1986" spans="1:3" hidden="1" x14ac:dyDescent="0.45">
      <c r="A1986" s="29"/>
      <c r="B1986" s="29"/>
      <c r="C1986" s="29"/>
    </row>
    <row r="1987" spans="1:3" hidden="1" x14ac:dyDescent="0.45">
      <c r="A1987" s="29"/>
      <c r="B1987" s="29"/>
      <c r="C1987" s="29"/>
    </row>
    <row r="1988" spans="1:3" hidden="1" x14ac:dyDescent="0.45">
      <c r="A1988" s="29"/>
      <c r="B1988" s="29"/>
      <c r="C1988" s="29"/>
    </row>
    <row r="1989" spans="1:3" hidden="1" x14ac:dyDescent="0.45">
      <c r="A1989" s="29"/>
      <c r="B1989" s="29"/>
      <c r="C1989" s="29"/>
    </row>
    <row r="1990" spans="1:3" hidden="1" x14ac:dyDescent="0.45">
      <c r="A1990" s="29"/>
      <c r="B1990" s="29"/>
      <c r="C1990" s="29"/>
    </row>
    <row r="1991" spans="1:3" hidden="1" x14ac:dyDescent="0.45">
      <c r="A1991" s="29"/>
      <c r="B1991" s="29"/>
      <c r="C1991" s="29"/>
    </row>
    <row r="1992" spans="1:3" hidden="1" x14ac:dyDescent="0.45">
      <c r="A1992" s="29"/>
      <c r="B1992" s="29"/>
      <c r="C1992" s="29"/>
    </row>
    <row r="1993" spans="1:3" hidden="1" x14ac:dyDescent="0.45">
      <c r="A1993" s="29"/>
      <c r="B1993" s="29"/>
      <c r="C1993" s="29"/>
    </row>
    <row r="1994" spans="1:3" hidden="1" x14ac:dyDescent="0.45">
      <c r="A1994" s="29"/>
      <c r="B1994" s="29"/>
      <c r="C1994" s="29"/>
    </row>
    <row r="1995" spans="1:3" hidden="1" x14ac:dyDescent="0.45">
      <c r="A1995" s="29"/>
      <c r="B1995" s="29"/>
      <c r="C1995" s="29"/>
    </row>
    <row r="1996" spans="1:3" hidden="1" x14ac:dyDescent="0.45">
      <c r="A1996" s="29"/>
      <c r="B1996" s="29"/>
      <c r="C1996" s="29"/>
    </row>
    <row r="1997" spans="1:3" hidden="1" x14ac:dyDescent="0.45">
      <c r="A1997" s="29"/>
      <c r="B1997" s="29"/>
      <c r="C1997" s="29"/>
    </row>
    <row r="1998" spans="1:3" hidden="1" x14ac:dyDescent="0.45">
      <c r="A1998" s="29"/>
      <c r="B1998" s="29"/>
      <c r="C1998" s="29"/>
    </row>
    <row r="1999" spans="1:3" hidden="1" x14ac:dyDescent="0.45">
      <c r="A1999" s="29"/>
      <c r="B1999" s="29"/>
      <c r="C1999" s="29"/>
    </row>
    <row r="2000" spans="1:3" hidden="1" x14ac:dyDescent="0.45">
      <c r="A2000" s="29"/>
      <c r="B2000" s="29"/>
      <c r="C2000" s="29"/>
    </row>
    <row r="2001" spans="1:3" hidden="1" x14ac:dyDescent="0.45">
      <c r="A2001" s="29"/>
      <c r="B2001" s="29"/>
      <c r="C2001" s="29"/>
    </row>
    <row r="2002" spans="1:3" hidden="1" x14ac:dyDescent="0.45">
      <c r="A2002" s="29"/>
      <c r="B2002" s="29"/>
      <c r="C2002" s="29"/>
    </row>
    <row r="2003" spans="1:3" hidden="1" x14ac:dyDescent="0.45">
      <c r="A2003" s="29"/>
      <c r="B2003" s="29"/>
      <c r="C2003" s="29"/>
    </row>
    <row r="2004" spans="1:3" hidden="1" x14ac:dyDescent="0.45">
      <c r="A2004" s="29"/>
      <c r="B2004" s="29"/>
      <c r="C2004" s="29"/>
    </row>
    <row r="2005" spans="1:3" hidden="1" x14ac:dyDescent="0.45">
      <c r="A2005" s="29"/>
      <c r="B2005" s="29"/>
      <c r="C2005" s="29"/>
    </row>
    <row r="2006" spans="1:3" hidden="1" x14ac:dyDescent="0.45">
      <c r="A2006" s="29"/>
      <c r="B2006" s="29"/>
      <c r="C2006" s="29"/>
    </row>
    <row r="2007" spans="1:3" hidden="1" x14ac:dyDescent="0.45">
      <c r="A2007" s="29"/>
      <c r="B2007" s="29"/>
      <c r="C2007" s="29"/>
    </row>
    <row r="2008" spans="1:3" hidden="1" x14ac:dyDescent="0.45">
      <c r="A2008" s="29"/>
      <c r="B2008" s="29"/>
      <c r="C2008" s="29"/>
    </row>
    <row r="2009" spans="1:3" hidden="1" x14ac:dyDescent="0.45">
      <c r="A2009" s="29"/>
      <c r="B2009" s="29"/>
      <c r="C2009" s="29"/>
    </row>
    <row r="2010" spans="1:3" hidden="1" x14ac:dyDescent="0.45">
      <c r="A2010" s="29"/>
      <c r="B2010" s="29"/>
      <c r="C2010" s="29"/>
    </row>
    <row r="2011" spans="1:3" hidden="1" x14ac:dyDescent="0.45">
      <c r="A2011" s="29"/>
      <c r="B2011" s="29"/>
      <c r="C2011" s="29"/>
    </row>
    <row r="2012" spans="1:3" hidden="1" x14ac:dyDescent="0.45">
      <c r="A2012" s="29"/>
      <c r="B2012" s="29"/>
      <c r="C2012" s="29"/>
    </row>
    <row r="2013" spans="1:3" hidden="1" x14ac:dyDescent="0.45">
      <c r="A2013" s="29"/>
      <c r="B2013" s="29"/>
      <c r="C2013" s="29"/>
    </row>
    <row r="2014" spans="1:3" hidden="1" x14ac:dyDescent="0.45">
      <c r="A2014" s="29"/>
      <c r="B2014" s="29"/>
      <c r="C2014" s="29"/>
    </row>
    <row r="2015" spans="1:3" hidden="1" x14ac:dyDescent="0.45">
      <c r="A2015" s="29"/>
      <c r="B2015" s="29"/>
      <c r="C2015" s="29"/>
    </row>
    <row r="2016" spans="1:3" hidden="1" x14ac:dyDescent="0.45">
      <c r="A2016" s="29"/>
      <c r="B2016" s="29"/>
      <c r="C2016" s="29"/>
    </row>
    <row r="2017" spans="1:3" hidden="1" x14ac:dyDescent="0.45">
      <c r="A2017" s="29"/>
      <c r="B2017" s="29"/>
      <c r="C2017" s="29"/>
    </row>
    <row r="2018" spans="1:3" hidden="1" x14ac:dyDescent="0.45">
      <c r="A2018" s="29"/>
      <c r="B2018" s="29"/>
      <c r="C2018" s="29"/>
    </row>
    <row r="2019" spans="1:3" hidden="1" x14ac:dyDescent="0.45">
      <c r="A2019" s="29"/>
      <c r="B2019" s="29"/>
      <c r="C2019" s="29"/>
    </row>
    <row r="2020" spans="1:3" hidden="1" x14ac:dyDescent="0.45">
      <c r="A2020" s="29"/>
      <c r="B2020" s="29"/>
      <c r="C2020" s="29"/>
    </row>
    <row r="2021" spans="1:3" hidden="1" x14ac:dyDescent="0.45">
      <c r="A2021" s="29"/>
      <c r="B2021" s="29"/>
      <c r="C2021" s="29"/>
    </row>
    <row r="2022" spans="1:3" hidden="1" x14ac:dyDescent="0.45">
      <c r="A2022" s="29"/>
      <c r="B2022" s="29"/>
      <c r="C2022" s="29"/>
    </row>
    <row r="2023" spans="1:3" hidden="1" x14ac:dyDescent="0.45">
      <c r="A2023" s="29"/>
      <c r="B2023" s="29"/>
      <c r="C2023" s="29"/>
    </row>
    <row r="2024" spans="1:3" hidden="1" x14ac:dyDescent="0.45">
      <c r="A2024" s="29"/>
      <c r="B2024" s="29"/>
      <c r="C2024" s="29"/>
    </row>
    <row r="2025" spans="1:3" hidden="1" x14ac:dyDescent="0.45">
      <c r="A2025" s="29"/>
      <c r="B2025" s="29"/>
      <c r="C2025" s="29"/>
    </row>
    <row r="2026" spans="1:3" hidden="1" x14ac:dyDescent="0.45">
      <c r="A2026" s="29"/>
      <c r="B2026" s="29"/>
      <c r="C2026" s="29"/>
    </row>
    <row r="2027" spans="1:3" hidden="1" x14ac:dyDescent="0.45">
      <c r="A2027" s="29"/>
      <c r="B2027" s="29"/>
      <c r="C2027" s="29"/>
    </row>
    <row r="2028" spans="1:3" hidden="1" x14ac:dyDescent="0.45">
      <c r="A2028" s="29"/>
      <c r="B2028" s="29"/>
      <c r="C2028" s="29"/>
    </row>
    <row r="2029" spans="1:3" hidden="1" x14ac:dyDescent="0.45">
      <c r="A2029" s="29"/>
      <c r="B2029" s="29"/>
      <c r="C2029" s="29"/>
    </row>
    <row r="2030" spans="1:3" hidden="1" x14ac:dyDescent="0.45">
      <c r="A2030" s="29"/>
      <c r="B2030" s="29"/>
      <c r="C2030" s="29"/>
    </row>
    <row r="2031" spans="1:3" hidden="1" x14ac:dyDescent="0.45">
      <c r="A2031" s="29"/>
      <c r="B2031" s="29"/>
      <c r="C2031" s="29"/>
    </row>
    <row r="2032" spans="1:3" hidden="1" x14ac:dyDescent="0.45">
      <c r="A2032" s="29"/>
      <c r="B2032" s="29"/>
      <c r="C2032" s="29"/>
    </row>
    <row r="2033" spans="1:3" hidden="1" x14ac:dyDescent="0.45">
      <c r="A2033" s="29"/>
      <c r="B2033" s="29"/>
      <c r="C2033" s="29"/>
    </row>
    <row r="2034" spans="1:3" hidden="1" x14ac:dyDescent="0.45">
      <c r="A2034" s="29"/>
      <c r="B2034" s="29"/>
      <c r="C2034" s="29"/>
    </row>
    <row r="2035" spans="1:3" hidden="1" x14ac:dyDescent="0.45">
      <c r="A2035" s="29"/>
      <c r="B2035" s="29"/>
      <c r="C2035" s="29"/>
    </row>
    <row r="2036" spans="1:3" hidden="1" x14ac:dyDescent="0.45">
      <c r="A2036" s="29"/>
      <c r="B2036" s="29"/>
      <c r="C2036" s="29"/>
    </row>
    <row r="2037" spans="1:3" hidden="1" x14ac:dyDescent="0.45">
      <c r="A2037" s="29"/>
      <c r="B2037" s="29"/>
      <c r="C2037" s="29"/>
    </row>
    <row r="2038" spans="1:3" hidden="1" x14ac:dyDescent="0.45">
      <c r="A2038" s="29"/>
      <c r="B2038" s="29"/>
      <c r="C2038" s="29"/>
    </row>
    <row r="2039" spans="1:3" hidden="1" x14ac:dyDescent="0.45">
      <c r="A2039" s="29"/>
      <c r="B2039" s="29"/>
      <c r="C2039" s="29"/>
    </row>
    <row r="2040" spans="1:3" hidden="1" x14ac:dyDescent="0.45">
      <c r="A2040" s="29"/>
      <c r="B2040" s="29"/>
      <c r="C2040" s="29"/>
    </row>
    <row r="2041" spans="1:3" hidden="1" x14ac:dyDescent="0.45">
      <c r="A2041" s="29"/>
      <c r="B2041" s="29"/>
      <c r="C2041" s="29"/>
    </row>
    <row r="2042" spans="1:3" hidden="1" x14ac:dyDescent="0.45">
      <c r="A2042" s="29"/>
      <c r="B2042" s="29"/>
      <c r="C2042" s="29"/>
    </row>
    <row r="2043" spans="1:3" hidden="1" x14ac:dyDescent="0.45">
      <c r="A2043" s="29"/>
      <c r="B2043" s="29"/>
      <c r="C2043" s="29"/>
    </row>
    <row r="2044" spans="1:3" hidden="1" x14ac:dyDescent="0.45">
      <c r="A2044" s="29"/>
      <c r="B2044" s="29"/>
      <c r="C2044" s="29"/>
    </row>
    <row r="2045" spans="1:3" hidden="1" x14ac:dyDescent="0.45">
      <c r="A2045" s="29"/>
      <c r="B2045" s="29"/>
      <c r="C2045" s="29"/>
    </row>
    <row r="2046" spans="1:3" hidden="1" x14ac:dyDescent="0.45">
      <c r="A2046" s="29"/>
      <c r="B2046" s="29"/>
      <c r="C2046" s="29"/>
    </row>
    <row r="2047" spans="1:3" hidden="1" x14ac:dyDescent="0.45">
      <c r="A2047" s="29"/>
      <c r="B2047" s="29"/>
      <c r="C2047" s="29"/>
    </row>
    <row r="2048" spans="1:3" hidden="1" x14ac:dyDescent="0.45">
      <c r="A2048" s="29"/>
      <c r="B2048" s="29"/>
      <c r="C2048" s="29"/>
    </row>
    <row r="2049" spans="1:3" hidden="1" x14ac:dyDescent="0.45">
      <c r="A2049" s="29"/>
      <c r="B2049" s="29"/>
      <c r="C2049" s="29"/>
    </row>
    <row r="2050" spans="1:3" hidden="1" x14ac:dyDescent="0.45">
      <c r="A2050" s="29"/>
      <c r="B2050" s="29"/>
      <c r="C2050" s="29"/>
    </row>
    <row r="2051" spans="1:3" hidden="1" x14ac:dyDescent="0.45">
      <c r="A2051" s="29"/>
      <c r="B2051" s="29"/>
      <c r="C2051" s="29"/>
    </row>
    <row r="2052" spans="1:3" hidden="1" x14ac:dyDescent="0.45">
      <c r="A2052" s="29"/>
      <c r="B2052" s="29"/>
      <c r="C2052" s="29"/>
    </row>
    <row r="2053" spans="1:3" hidden="1" x14ac:dyDescent="0.45">
      <c r="A2053" s="29"/>
      <c r="B2053" s="29"/>
      <c r="C2053" s="29"/>
    </row>
    <row r="2054" spans="1:3" hidden="1" x14ac:dyDescent="0.45">
      <c r="A2054" s="29"/>
      <c r="B2054" s="29"/>
      <c r="C2054" s="29"/>
    </row>
    <row r="2055" spans="1:3" hidden="1" x14ac:dyDescent="0.45">
      <c r="A2055" s="29"/>
      <c r="B2055" s="29"/>
      <c r="C2055" s="29"/>
    </row>
    <row r="2056" spans="1:3" hidden="1" x14ac:dyDescent="0.45">
      <c r="A2056" s="29"/>
      <c r="B2056" s="29"/>
      <c r="C2056" s="29"/>
    </row>
    <row r="2057" spans="1:3" hidden="1" x14ac:dyDescent="0.45">
      <c r="A2057" s="29"/>
      <c r="B2057" s="29"/>
      <c r="C2057" s="29"/>
    </row>
    <row r="2058" spans="1:3" hidden="1" x14ac:dyDescent="0.45">
      <c r="A2058" s="29"/>
      <c r="B2058" s="29"/>
      <c r="C2058" s="29"/>
    </row>
    <row r="2059" spans="1:3" hidden="1" x14ac:dyDescent="0.45">
      <c r="A2059" s="29"/>
      <c r="B2059" s="29"/>
      <c r="C2059" s="29"/>
    </row>
    <row r="2060" spans="1:3" hidden="1" x14ac:dyDescent="0.45">
      <c r="A2060" s="29"/>
      <c r="B2060" s="29"/>
      <c r="C2060" s="29"/>
    </row>
    <row r="2061" spans="1:3" hidden="1" x14ac:dyDescent="0.45">
      <c r="A2061" s="29"/>
      <c r="B2061" s="29"/>
      <c r="C2061" s="29"/>
    </row>
    <row r="2062" spans="1:3" hidden="1" x14ac:dyDescent="0.45">
      <c r="A2062" s="29"/>
      <c r="B2062" s="29"/>
      <c r="C2062" s="29"/>
    </row>
    <row r="2063" spans="1:3" hidden="1" x14ac:dyDescent="0.45">
      <c r="A2063" s="29"/>
      <c r="B2063" s="29"/>
      <c r="C2063" s="29"/>
    </row>
    <row r="2064" spans="1:3" hidden="1" x14ac:dyDescent="0.45">
      <c r="A2064" s="29"/>
      <c r="B2064" s="29"/>
      <c r="C2064" s="29"/>
    </row>
    <row r="2065" spans="1:3" hidden="1" x14ac:dyDescent="0.45">
      <c r="A2065" s="29"/>
      <c r="B2065" s="29"/>
      <c r="C2065" s="29"/>
    </row>
    <row r="2066" spans="1:3" hidden="1" x14ac:dyDescent="0.45">
      <c r="A2066" s="29"/>
      <c r="B2066" s="29"/>
      <c r="C2066" s="29"/>
    </row>
    <row r="2067" spans="1:3" hidden="1" x14ac:dyDescent="0.45">
      <c r="A2067" s="29"/>
      <c r="B2067" s="29"/>
      <c r="C2067" s="29"/>
    </row>
    <row r="2068" spans="1:3" hidden="1" x14ac:dyDescent="0.45">
      <c r="A2068" s="29"/>
      <c r="B2068" s="29"/>
      <c r="C2068" s="29"/>
    </row>
    <row r="2069" spans="1:3" hidden="1" x14ac:dyDescent="0.45">
      <c r="A2069" s="29"/>
      <c r="B2069" s="29"/>
      <c r="C2069" s="29"/>
    </row>
    <row r="2070" spans="1:3" hidden="1" x14ac:dyDescent="0.45">
      <c r="A2070" s="29"/>
      <c r="B2070" s="29"/>
      <c r="C2070" s="29"/>
    </row>
    <row r="2071" spans="1:3" hidden="1" x14ac:dyDescent="0.45">
      <c r="A2071" s="29"/>
      <c r="B2071" s="29"/>
      <c r="C2071" s="29"/>
    </row>
    <row r="2072" spans="1:3" hidden="1" x14ac:dyDescent="0.45">
      <c r="A2072" s="29"/>
      <c r="B2072" s="29"/>
      <c r="C2072" s="29"/>
    </row>
    <row r="2073" spans="1:3" hidden="1" x14ac:dyDescent="0.45">
      <c r="A2073" s="29"/>
      <c r="B2073" s="29"/>
      <c r="C2073" s="29"/>
    </row>
    <row r="2074" spans="1:3" hidden="1" x14ac:dyDescent="0.45">
      <c r="A2074" s="29"/>
      <c r="B2074" s="29"/>
      <c r="C2074" s="29"/>
    </row>
    <row r="2075" spans="1:3" hidden="1" x14ac:dyDescent="0.45">
      <c r="A2075" s="29"/>
      <c r="B2075" s="29"/>
      <c r="C2075" s="29"/>
    </row>
    <row r="2076" spans="1:3" hidden="1" x14ac:dyDescent="0.45">
      <c r="A2076" s="29"/>
      <c r="B2076" s="29"/>
      <c r="C2076" s="29"/>
    </row>
    <row r="2077" spans="1:3" hidden="1" x14ac:dyDescent="0.45">
      <c r="A2077" s="29"/>
      <c r="B2077" s="29"/>
      <c r="C2077" s="29"/>
    </row>
    <row r="2078" spans="1:3" hidden="1" x14ac:dyDescent="0.45">
      <c r="A2078" s="29"/>
      <c r="B2078" s="29"/>
      <c r="C2078" s="29"/>
    </row>
    <row r="2079" spans="1:3" hidden="1" x14ac:dyDescent="0.45">
      <c r="A2079" s="29"/>
      <c r="B2079" s="29"/>
      <c r="C2079" s="29"/>
    </row>
    <row r="2080" spans="1:3" hidden="1" x14ac:dyDescent="0.45">
      <c r="A2080" s="29"/>
      <c r="B2080" s="29"/>
      <c r="C2080" s="29"/>
    </row>
    <row r="2081" spans="1:3" hidden="1" x14ac:dyDescent="0.45">
      <c r="A2081" s="29"/>
      <c r="B2081" s="29"/>
      <c r="C2081" s="29"/>
    </row>
    <row r="2082" spans="1:3" hidden="1" x14ac:dyDescent="0.45">
      <c r="A2082" s="29"/>
      <c r="B2082" s="29"/>
      <c r="C2082" s="29"/>
    </row>
    <row r="2083" spans="1:3" hidden="1" x14ac:dyDescent="0.45">
      <c r="A2083" s="29"/>
      <c r="B2083" s="29"/>
      <c r="C2083" s="29"/>
    </row>
    <row r="2084" spans="1:3" hidden="1" x14ac:dyDescent="0.45">
      <c r="A2084" s="29"/>
      <c r="B2084" s="29"/>
      <c r="C2084" s="29"/>
    </row>
    <row r="2085" spans="1:3" hidden="1" x14ac:dyDescent="0.45">
      <c r="A2085" s="29"/>
      <c r="B2085" s="29"/>
      <c r="C2085" s="29"/>
    </row>
    <row r="2086" spans="1:3" hidden="1" x14ac:dyDescent="0.45">
      <c r="A2086" s="29"/>
      <c r="B2086" s="29"/>
      <c r="C2086" s="29"/>
    </row>
    <row r="2087" spans="1:3" hidden="1" x14ac:dyDescent="0.45">
      <c r="A2087" s="29"/>
      <c r="B2087" s="29"/>
      <c r="C2087" s="29"/>
    </row>
    <row r="2088" spans="1:3" hidden="1" x14ac:dyDescent="0.45">
      <c r="A2088" s="29"/>
      <c r="B2088" s="29"/>
      <c r="C2088" s="29"/>
    </row>
    <row r="2089" spans="1:3" hidden="1" x14ac:dyDescent="0.45">
      <c r="A2089" s="29"/>
      <c r="B2089" s="29"/>
      <c r="C2089" s="29"/>
    </row>
    <row r="2090" spans="1:3" hidden="1" x14ac:dyDescent="0.45">
      <c r="A2090" s="29"/>
      <c r="B2090" s="29"/>
      <c r="C2090" s="29"/>
    </row>
    <row r="2091" spans="1:3" hidden="1" x14ac:dyDescent="0.45">
      <c r="A2091" s="29"/>
      <c r="B2091" s="29"/>
      <c r="C2091" s="29"/>
    </row>
    <row r="2092" spans="1:3" hidden="1" x14ac:dyDescent="0.45">
      <c r="A2092" s="29"/>
      <c r="B2092" s="29"/>
      <c r="C2092" s="29"/>
    </row>
    <row r="2093" spans="1:3" hidden="1" x14ac:dyDescent="0.45">
      <c r="A2093" s="29"/>
      <c r="B2093" s="29"/>
      <c r="C2093" s="29"/>
    </row>
    <row r="2094" spans="1:3" hidden="1" x14ac:dyDescent="0.45">
      <c r="A2094" s="29"/>
      <c r="B2094" s="29"/>
      <c r="C2094" s="29"/>
    </row>
    <row r="2095" spans="1:3" hidden="1" x14ac:dyDescent="0.45">
      <c r="A2095" s="29"/>
      <c r="B2095" s="29"/>
      <c r="C2095" s="29"/>
    </row>
    <row r="2096" spans="1:3" hidden="1" x14ac:dyDescent="0.45">
      <c r="A2096" s="29"/>
      <c r="B2096" s="29"/>
      <c r="C2096" s="29"/>
    </row>
    <row r="2097" spans="1:3" hidden="1" x14ac:dyDescent="0.45">
      <c r="A2097" s="29"/>
      <c r="B2097" s="29"/>
      <c r="C2097" s="29"/>
    </row>
    <row r="2098" spans="1:3" hidden="1" x14ac:dyDescent="0.45">
      <c r="A2098" s="29"/>
      <c r="B2098" s="29"/>
      <c r="C2098" s="29"/>
    </row>
    <row r="2099" spans="1:3" hidden="1" x14ac:dyDescent="0.45">
      <c r="A2099" s="29"/>
      <c r="B2099" s="29"/>
      <c r="C2099" s="29"/>
    </row>
    <row r="2100" spans="1:3" hidden="1" x14ac:dyDescent="0.45">
      <c r="A2100" s="29"/>
      <c r="B2100" s="29"/>
      <c r="C2100" s="29"/>
    </row>
    <row r="2101" spans="1:3" hidden="1" x14ac:dyDescent="0.45">
      <c r="A2101" s="29"/>
      <c r="B2101" s="29"/>
      <c r="C2101" s="29"/>
    </row>
    <row r="2102" spans="1:3" hidden="1" x14ac:dyDescent="0.45">
      <c r="A2102" s="29"/>
      <c r="B2102" s="29"/>
      <c r="C2102" s="29"/>
    </row>
    <row r="2103" spans="1:3" hidden="1" x14ac:dyDescent="0.45">
      <c r="A2103" s="29"/>
      <c r="B2103" s="29"/>
      <c r="C2103" s="29"/>
    </row>
    <row r="2104" spans="1:3" hidden="1" x14ac:dyDescent="0.45">
      <c r="A2104" s="29"/>
      <c r="B2104" s="29"/>
      <c r="C2104" s="29"/>
    </row>
    <row r="2105" spans="1:3" hidden="1" x14ac:dyDescent="0.45">
      <c r="A2105" s="29"/>
      <c r="B2105" s="29"/>
      <c r="C2105" s="29"/>
    </row>
    <row r="2106" spans="1:3" hidden="1" x14ac:dyDescent="0.45">
      <c r="A2106" s="29"/>
      <c r="B2106" s="29"/>
      <c r="C2106" s="29"/>
    </row>
    <row r="2107" spans="1:3" hidden="1" x14ac:dyDescent="0.45">
      <c r="A2107" s="29"/>
      <c r="B2107" s="29"/>
      <c r="C2107" s="29"/>
    </row>
    <row r="2108" spans="1:3" hidden="1" x14ac:dyDescent="0.45">
      <c r="A2108" s="29"/>
      <c r="B2108" s="29"/>
      <c r="C2108" s="29"/>
    </row>
    <row r="2109" spans="1:3" hidden="1" x14ac:dyDescent="0.45">
      <c r="A2109" s="29"/>
      <c r="B2109" s="29"/>
      <c r="C2109" s="29"/>
    </row>
    <row r="2110" spans="1:3" hidden="1" x14ac:dyDescent="0.45">
      <c r="A2110" s="29"/>
      <c r="B2110" s="29"/>
      <c r="C2110" s="29"/>
    </row>
    <row r="2111" spans="1:3" hidden="1" x14ac:dyDescent="0.45">
      <c r="A2111" s="29"/>
      <c r="B2111" s="29"/>
      <c r="C2111" s="29"/>
    </row>
    <row r="2112" spans="1:3" hidden="1" x14ac:dyDescent="0.45">
      <c r="A2112" s="29"/>
      <c r="B2112" s="29"/>
      <c r="C2112" s="29"/>
    </row>
    <row r="2113" spans="1:3" hidden="1" x14ac:dyDescent="0.45">
      <c r="A2113" s="29"/>
      <c r="B2113" s="29"/>
      <c r="C2113" s="29"/>
    </row>
    <row r="2114" spans="1:3" hidden="1" x14ac:dyDescent="0.45">
      <c r="A2114" s="29"/>
      <c r="B2114" s="29"/>
      <c r="C2114" s="29"/>
    </row>
    <row r="2115" spans="1:3" hidden="1" x14ac:dyDescent="0.45">
      <c r="A2115" s="29"/>
      <c r="B2115" s="29"/>
      <c r="C2115" s="29"/>
    </row>
    <row r="2116" spans="1:3" hidden="1" x14ac:dyDescent="0.45">
      <c r="A2116" s="29"/>
      <c r="B2116" s="29"/>
      <c r="C2116" s="29"/>
    </row>
    <row r="2117" spans="1:3" hidden="1" x14ac:dyDescent="0.45">
      <c r="A2117" s="29"/>
      <c r="B2117" s="29"/>
      <c r="C2117" s="29"/>
    </row>
    <row r="2118" spans="1:3" hidden="1" x14ac:dyDescent="0.45">
      <c r="A2118" s="29"/>
      <c r="B2118" s="29"/>
      <c r="C2118" s="29"/>
    </row>
    <row r="2119" spans="1:3" hidden="1" x14ac:dyDescent="0.45">
      <c r="A2119" s="29"/>
      <c r="B2119" s="29"/>
      <c r="C2119" s="29"/>
    </row>
    <row r="2120" spans="1:3" hidden="1" x14ac:dyDescent="0.45">
      <c r="A2120" s="29"/>
      <c r="B2120" s="29"/>
      <c r="C2120" s="29"/>
    </row>
    <row r="2121" spans="1:3" hidden="1" x14ac:dyDescent="0.45">
      <c r="A2121" s="29"/>
      <c r="B2121" s="29"/>
      <c r="C2121" s="29"/>
    </row>
    <row r="2122" spans="1:3" hidden="1" x14ac:dyDescent="0.45">
      <c r="A2122" s="29"/>
      <c r="B2122" s="29"/>
      <c r="C2122" s="29"/>
    </row>
    <row r="2123" spans="1:3" hidden="1" x14ac:dyDescent="0.45">
      <c r="A2123" s="29"/>
      <c r="B2123" s="29"/>
      <c r="C2123" s="29"/>
    </row>
    <row r="2124" spans="1:3" hidden="1" x14ac:dyDescent="0.45">
      <c r="A2124" s="29"/>
      <c r="B2124" s="29"/>
      <c r="C2124" s="29"/>
    </row>
    <row r="2125" spans="1:3" hidden="1" x14ac:dyDescent="0.45">
      <c r="A2125" s="29"/>
      <c r="B2125" s="29"/>
      <c r="C2125" s="29"/>
    </row>
    <row r="2126" spans="1:3" hidden="1" x14ac:dyDescent="0.45">
      <c r="A2126" s="29"/>
      <c r="B2126" s="29"/>
      <c r="C2126" s="29"/>
    </row>
    <row r="2127" spans="1:3" hidden="1" x14ac:dyDescent="0.45">
      <c r="A2127" s="29"/>
      <c r="B2127" s="29"/>
      <c r="C2127" s="29"/>
    </row>
    <row r="2128" spans="1:3" hidden="1" x14ac:dyDescent="0.45">
      <c r="A2128" s="29"/>
      <c r="B2128" s="29"/>
      <c r="C2128" s="29"/>
    </row>
    <row r="2129" spans="1:3" hidden="1" x14ac:dyDescent="0.45">
      <c r="A2129" s="29"/>
      <c r="B2129" s="29"/>
      <c r="C2129" s="29"/>
    </row>
    <row r="2130" spans="1:3" hidden="1" x14ac:dyDescent="0.45">
      <c r="A2130" s="29"/>
      <c r="B2130" s="29"/>
      <c r="C2130" s="29"/>
    </row>
    <row r="2131" spans="1:3" hidden="1" x14ac:dyDescent="0.45">
      <c r="A2131" s="29"/>
      <c r="B2131" s="29"/>
      <c r="C2131" s="29"/>
    </row>
    <row r="2132" spans="1:3" hidden="1" x14ac:dyDescent="0.45">
      <c r="A2132" s="29"/>
      <c r="B2132" s="29"/>
      <c r="C2132" s="29"/>
    </row>
    <row r="2133" spans="1:3" hidden="1" x14ac:dyDescent="0.45">
      <c r="A2133" s="29"/>
      <c r="B2133" s="29"/>
      <c r="C2133" s="29"/>
    </row>
    <row r="2134" spans="1:3" hidden="1" x14ac:dyDescent="0.45">
      <c r="A2134" s="29"/>
      <c r="B2134" s="29"/>
      <c r="C2134" s="29"/>
    </row>
    <row r="2135" spans="1:3" hidden="1" x14ac:dyDescent="0.45">
      <c r="A2135" s="29"/>
      <c r="B2135" s="29"/>
      <c r="C2135" s="29"/>
    </row>
    <row r="2136" spans="1:3" hidden="1" x14ac:dyDescent="0.45">
      <c r="A2136" s="29"/>
      <c r="B2136" s="29"/>
      <c r="C2136" s="29"/>
    </row>
    <row r="2137" spans="1:3" hidden="1" x14ac:dyDescent="0.45">
      <c r="A2137" s="29"/>
      <c r="B2137" s="29"/>
      <c r="C2137" s="29"/>
    </row>
    <row r="2138" spans="1:3" hidden="1" x14ac:dyDescent="0.45">
      <c r="A2138" s="29"/>
      <c r="B2138" s="29"/>
      <c r="C2138" s="29"/>
    </row>
    <row r="2139" spans="1:3" hidden="1" x14ac:dyDescent="0.45">
      <c r="A2139" s="29"/>
      <c r="B2139" s="29"/>
      <c r="C2139" s="29"/>
    </row>
    <row r="2140" spans="1:3" hidden="1" x14ac:dyDescent="0.45">
      <c r="A2140" s="29"/>
      <c r="B2140" s="29"/>
      <c r="C2140" s="29"/>
    </row>
    <row r="2141" spans="1:3" hidden="1" x14ac:dyDescent="0.45">
      <c r="A2141" s="29"/>
      <c r="B2141" s="29"/>
      <c r="C2141" s="29"/>
    </row>
    <row r="2142" spans="1:3" hidden="1" x14ac:dyDescent="0.45">
      <c r="A2142" s="29"/>
      <c r="B2142" s="29"/>
      <c r="C2142" s="29"/>
    </row>
    <row r="2143" spans="1:3" hidden="1" x14ac:dyDescent="0.45">
      <c r="A2143" s="29"/>
      <c r="B2143" s="29"/>
      <c r="C2143" s="29"/>
    </row>
    <row r="2144" spans="1:3" hidden="1" x14ac:dyDescent="0.45">
      <c r="A2144" s="29"/>
      <c r="B2144" s="29"/>
      <c r="C2144" s="29"/>
    </row>
    <row r="2145" spans="1:3" hidden="1" x14ac:dyDescent="0.45">
      <c r="A2145" s="29"/>
      <c r="B2145" s="29"/>
      <c r="C2145" s="29"/>
    </row>
    <row r="2146" spans="1:3" hidden="1" x14ac:dyDescent="0.45">
      <c r="A2146" s="29"/>
      <c r="B2146" s="29"/>
      <c r="C2146" s="29"/>
    </row>
    <row r="2147" spans="1:3" hidden="1" x14ac:dyDescent="0.45">
      <c r="A2147" s="29"/>
      <c r="B2147" s="29"/>
      <c r="C2147" s="29"/>
    </row>
    <row r="2148" spans="1:3" hidden="1" x14ac:dyDescent="0.45">
      <c r="A2148" s="29"/>
      <c r="B2148" s="29"/>
      <c r="C2148" s="29"/>
    </row>
    <row r="2149" spans="1:3" hidden="1" x14ac:dyDescent="0.45">
      <c r="A2149" s="29"/>
      <c r="B2149" s="29"/>
      <c r="C2149" s="29"/>
    </row>
    <row r="2150" spans="1:3" hidden="1" x14ac:dyDescent="0.45">
      <c r="A2150" s="29"/>
      <c r="B2150" s="29"/>
      <c r="C2150" s="29"/>
    </row>
    <row r="2151" spans="1:3" hidden="1" x14ac:dyDescent="0.45">
      <c r="A2151" s="29"/>
      <c r="B2151" s="29"/>
      <c r="C2151" s="29"/>
    </row>
    <row r="2152" spans="1:3" hidden="1" x14ac:dyDescent="0.45">
      <c r="A2152" s="29"/>
      <c r="B2152" s="29"/>
      <c r="C2152" s="29"/>
    </row>
    <row r="2153" spans="1:3" hidden="1" x14ac:dyDescent="0.45">
      <c r="A2153" s="29"/>
      <c r="B2153" s="29"/>
      <c r="C2153" s="29"/>
    </row>
    <row r="2154" spans="1:3" hidden="1" x14ac:dyDescent="0.45">
      <c r="A2154" s="29"/>
      <c r="B2154" s="29"/>
      <c r="C2154" s="29"/>
    </row>
    <row r="2155" spans="1:3" hidden="1" x14ac:dyDescent="0.45">
      <c r="A2155" s="29"/>
      <c r="B2155" s="29"/>
      <c r="C2155" s="29"/>
    </row>
    <row r="2156" spans="1:3" hidden="1" x14ac:dyDescent="0.45">
      <c r="A2156" s="29"/>
      <c r="B2156" s="29"/>
      <c r="C2156" s="29"/>
    </row>
    <row r="2157" spans="1:3" hidden="1" x14ac:dyDescent="0.45">
      <c r="A2157" s="29"/>
      <c r="B2157" s="29"/>
      <c r="C2157" s="29"/>
    </row>
    <row r="2158" spans="1:3" hidden="1" x14ac:dyDescent="0.45">
      <c r="A2158" s="29"/>
      <c r="B2158" s="29"/>
      <c r="C2158" s="29"/>
    </row>
    <row r="2159" spans="1:3" hidden="1" x14ac:dyDescent="0.45">
      <c r="A2159" s="29"/>
      <c r="B2159" s="29"/>
      <c r="C2159" s="29"/>
    </row>
    <row r="2160" spans="1:3" hidden="1" x14ac:dyDescent="0.45">
      <c r="A2160" s="29"/>
      <c r="B2160" s="29"/>
      <c r="C2160" s="29"/>
    </row>
    <row r="2161" spans="1:3" hidden="1" x14ac:dyDescent="0.45">
      <c r="A2161" s="29"/>
      <c r="B2161" s="29"/>
      <c r="C2161" s="29"/>
    </row>
    <row r="2162" spans="1:3" hidden="1" x14ac:dyDescent="0.45">
      <c r="A2162" s="29"/>
      <c r="B2162" s="29"/>
      <c r="C2162" s="29"/>
    </row>
    <row r="2163" spans="1:3" hidden="1" x14ac:dyDescent="0.45">
      <c r="A2163" s="29"/>
      <c r="B2163" s="29"/>
      <c r="C2163" s="29"/>
    </row>
    <row r="2164" spans="1:3" hidden="1" x14ac:dyDescent="0.45">
      <c r="A2164" s="29"/>
      <c r="B2164" s="29"/>
      <c r="C2164" s="29"/>
    </row>
    <row r="2165" spans="1:3" hidden="1" x14ac:dyDescent="0.45">
      <c r="A2165" s="29"/>
      <c r="B2165" s="29"/>
      <c r="C2165" s="29"/>
    </row>
    <row r="2166" spans="1:3" hidden="1" x14ac:dyDescent="0.45">
      <c r="A2166" s="29"/>
      <c r="B2166" s="29"/>
      <c r="C2166" s="29"/>
    </row>
    <row r="2167" spans="1:3" hidden="1" x14ac:dyDescent="0.45">
      <c r="A2167" s="29"/>
      <c r="B2167" s="29"/>
      <c r="C2167" s="29"/>
    </row>
    <row r="2168" spans="1:3" hidden="1" x14ac:dyDescent="0.45">
      <c r="A2168" s="29"/>
      <c r="B2168" s="29"/>
      <c r="C2168" s="29"/>
    </row>
    <row r="2169" spans="1:3" hidden="1" x14ac:dyDescent="0.45">
      <c r="A2169" s="29"/>
      <c r="B2169" s="29"/>
      <c r="C2169" s="29"/>
    </row>
    <row r="2170" spans="1:3" hidden="1" x14ac:dyDescent="0.45">
      <c r="A2170" s="29"/>
      <c r="B2170" s="29"/>
      <c r="C2170" s="29"/>
    </row>
    <row r="2171" spans="1:3" hidden="1" x14ac:dyDescent="0.45">
      <c r="A2171" s="29"/>
      <c r="B2171" s="29"/>
      <c r="C2171" s="29"/>
    </row>
    <row r="2172" spans="1:3" hidden="1" x14ac:dyDescent="0.45">
      <c r="A2172" s="29"/>
      <c r="B2172" s="29"/>
      <c r="C2172" s="29"/>
    </row>
    <row r="2173" spans="1:3" hidden="1" x14ac:dyDescent="0.45">
      <c r="A2173" s="29"/>
      <c r="B2173" s="29"/>
      <c r="C2173" s="29"/>
    </row>
    <row r="2174" spans="1:3" hidden="1" x14ac:dyDescent="0.45">
      <c r="A2174" s="29"/>
      <c r="B2174" s="29"/>
      <c r="C2174" s="29"/>
    </row>
    <row r="2175" spans="1:3" hidden="1" x14ac:dyDescent="0.45">
      <c r="A2175" s="29"/>
      <c r="B2175" s="29"/>
      <c r="C2175" s="29"/>
    </row>
    <row r="2176" spans="1:3" hidden="1" x14ac:dyDescent="0.45">
      <c r="A2176" s="29"/>
      <c r="B2176" s="29"/>
      <c r="C2176" s="29"/>
    </row>
    <row r="2177" spans="1:3" hidden="1" x14ac:dyDescent="0.45">
      <c r="A2177" s="29"/>
      <c r="B2177" s="29"/>
      <c r="C2177" s="29"/>
    </row>
    <row r="2178" spans="1:3" hidden="1" x14ac:dyDescent="0.45">
      <c r="A2178" s="29"/>
      <c r="B2178" s="29"/>
      <c r="C2178" s="29"/>
    </row>
    <row r="2179" spans="1:3" hidden="1" x14ac:dyDescent="0.45">
      <c r="A2179" s="29"/>
      <c r="B2179" s="29"/>
      <c r="C2179" s="29"/>
    </row>
    <row r="2180" spans="1:3" hidden="1" x14ac:dyDescent="0.45">
      <c r="A2180" s="29"/>
      <c r="B2180" s="29"/>
      <c r="C2180" s="29"/>
    </row>
    <row r="2181" spans="1:3" hidden="1" x14ac:dyDescent="0.45">
      <c r="A2181" s="29"/>
      <c r="B2181" s="29"/>
      <c r="C2181" s="29"/>
    </row>
    <row r="2182" spans="1:3" hidden="1" x14ac:dyDescent="0.45">
      <c r="A2182" s="29"/>
      <c r="B2182" s="29"/>
      <c r="C2182" s="29"/>
    </row>
    <row r="2183" spans="1:3" hidden="1" x14ac:dyDescent="0.45">
      <c r="A2183" s="29"/>
      <c r="B2183" s="29"/>
      <c r="C2183" s="29"/>
    </row>
    <row r="2184" spans="1:3" hidden="1" x14ac:dyDescent="0.45">
      <c r="A2184" s="29"/>
      <c r="B2184" s="29"/>
      <c r="C2184" s="29"/>
    </row>
    <row r="2185" spans="1:3" hidden="1" x14ac:dyDescent="0.45">
      <c r="A2185" s="29"/>
      <c r="B2185" s="29"/>
      <c r="C2185" s="29"/>
    </row>
    <row r="2186" spans="1:3" hidden="1" x14ac:dyDescent="0.45">
      <c r="A2186" s="29"/>
      <c r="B2186" s="29"/>
      <c r="C2186" s="29"/>
    </row>
    <row r="2187" spans="1:3" hidden="1" x14ac:dyDescent="0.45">
      <c r="A2187" s="29"/>
      <c r="B2187" s="29"/>
      <c r="C2187" s="29"/>
    </row>
    <row r="2188" spans="1:3" hidden="1" x14ac:dyDescent="0.45">
      <c r="A2188" s="29"/>
      <c r="B2188" s="29"/>
      <c r="C2188" s="29"/>
    </row>
    <row r="2189" spans="1:3" hidden="1" x14ac:dyDescent="0.45">
      <c r="A2189" s="29"/>
      <c r="B2189" s="29"/>
      <c r="C2189" s="29"/>
    </row>
    <row r="2190" spans="1:3" hidden="1" x14ac:dyDescent="0.45">
      <c r="A2190" s="29"/>
      <c r="B2190" s="29"/>
      <c r="C2190" s="29"/>
    </row>
    <row r="2191" spans="1:3" hidden="1" x14ac:dyDescent="0.45">
      <c r="A2191" s="29"/>
      <c r="B2191" s="29"/>
      <c r="C2191" s="29"/>
    </row>
    <row r="2192" spans="1:3" hidden="1" x14ac:dyDescent="0.45">
      <c r="A2192" s="29"/>
      <c r="B2192" s="29"/>
      <c r="C2192" s="29"/>
    </row>
    <row r="2193" spans="1:3" hidden="1" x14ac:dyDescent="0.45">
      <c r="A2193" s="29"/>
      <c r="B2193" s="29"/>
      <c r="C2193" s="29"/>
    </row>
    <row r="2194" spans="1:3" hidden="1" x14ac:dyDescent="0.45">
      <c r="A2194" s="29"/>
      <c r="B2194" s="29"/>
      <c r="C2194" s="29"/>
    </row>
    <row r="2195" spans="1:3" hidden="1" x14ac:dyDescent="0.45">
      <c r="A2195" s="29"/>
      <c r="B2195" s="29"/>
      <c r="C2195" s="29"/>
    </row>
    <row r="2196" spans="1:3" hidden="1" x14ac:dyDescent="0.45">
      <c r="A2196" s="29"/>
      <c r="B2196" s="29"/>
      <c r="C2196" s="29"/>
    </row>
    <row r="2197" spans="1:3" hidden="1" x14ac:dyDescent="0.45">
      <c r="A2197" s="29"/>
      <c r="B2197" s="29"/>
      <c r="C2197" s="29"/>
    </row>
    <row r="2198" spans="1:3" hidden="1" x14ac:dyDescent="0.45">
      <c r="A2198" s="29"/>
      <c r="B2198" s="29"/>
      <c r="C2198" s="29"/>
    </row>
    <row r="2199" spans="1:3" hidden="1" x14ac:dyDescent="0.45">
      <c r="A2199" s="29"/>
      <c r="B2199" s="29"/>
      <c r="C2199" s="29"/>
    </row>
    <row r="2200" spans="1:3" hidden="1" x14ac:dyDescent="0.45">
      <c r="A2200" s="29"/>
      <c r="B2200" s="29"/>
      <c r="C2200" s="29"/>
    </row>
    <row r="2201" spans="1:3" hidden="1" x14ac:dyDescent="0.45">
      <c r="A2201" s="29"/>
      <c r="B2201" s="29"/>
      <c r="C2201" s="29"/>
    </row>
    <row r="2202" spans="1:3" hidden="1" x14ac:dyDescent="0.45">
      <c r="A2202" s="29"/>
      <c r="B2202" s="29"/>
      <c r="C2202" s="29"/>
    </row>
    <row r="2203" spans="1:3" hidden="1" x14ac:dyDescent="0.45">
      <c r="A2203" s="29"/>
      <c r="B2203" s="29"/>
      <c r="C2203" s="29"/>
    </row>
    <row r="2204" spans="1:3" hidden="1" x14ac:dyDescent="0.45">
      <c r="A2204" s="29"/>
      <c r="B2204" s="29"/>
      <c r="C2204" s="29"/>
    </row>
    <row r="2205" spans="1:3" hidden="1" x14ac:dyDescent="0.45">
      <c r="A2205" s="29"/>
      <c r="B2205" s="29"/>
      <c r="C2205" s="29"/>
    </row>
    <row r="2206" spans="1:3" hidden="1" x14ac:dyDescent="0.45">
      <c r="A2206" s="29"/>
      <c r="B2206" s="29"/>
      <c r="C2206" s="29"/>
    </row>
    <row r="2207" spans="1:3" hidden="1" x14ac:dyDescent="0.45">
      <c r="A2207" s="29"/>
      <c r="B2207" s="29"/>
      <c r="C2207" s="29"/>
    </row>
    <row r="2208" spans="1:3" hidden="1" x14ac:dyDescent="0.45">
      <c r="A2208" s="29"/>
      <c r="B2208" s="29"/>
      <c r="C2208" s="29"/>
    </row>
    <row r="2209" spans="1:3" hidden="1" x14ac:dyDescent="0.45">
      <c r="A2209" s="29"/>
      <c r="B2209" s="29"/>
      <c r="C2209" s="29"/>
    </row>
    <row r="2210" spans="1:3" hidden="1" x14ac:dyDescent="0.45">
      <c r="A2210" s="29"/>
      <c r="B2210" s="29"/>
      <c r="C2210" s="29"/>
    </row>
    <row r="2211" spans="1:3" hidden="1" x14ac:dyDescent="0.45">
      <c r="A2211" s="29"/>
      <c r="B2211" s="29"/>
      <c r="C2211" s="29"/>
    </row>
    <row r="2212" spans="1:3" hidden="1" x14ac:dyDescent="0.45">
      <c r="A2212" s="29"/>
      <c r="B2212" s="29"/>
      <c r="C2212" s="29"/>
    </row>
    <row r="2213" spans="1:3" hidden="1" x14ac:dyDescent="0.45">
      <c r="A2213" s="29"/>
      <c r="B2213" s="29"/>
      <c r="C2213" s="29"/>
    </row>
    <row r="2214" spans="1:3" hidden="1" x14ac:dyDescent="0.45">
      <c r="A2214" s="29"/>
      <c r="B2214" s="29"/>
      <c r="C2214" s="29"/>
    </row>
    <row r="2215" spans="1:3" hidden="1" x14ac:dyDescent="0.45">
      <c r="A2215" s="29"/>
      <c r="B2215" s="29"/>
      <c r="C2215" s="29"/>
    </row>
    <row r="2216" spans="1:3" hidden="1" x14ac:dyDescent="0.45">
      <c r="A2216" s="29"/>
      <c r="B2216" s="29"/>
      <c r="C2216" s="29"/>
    </row>
    <row r="2217" spans="1:3" hidden="1" x14ac:dyDescent="0.45">
      <c r="A2217" s="29"/>
      <c r="B2217" s="29"/>
      <c r="C2217" s="29"/>
    </row>
    <row r="2218" spans="1:3" hidden="1" x14ac:dyDescent="0.45">
      <c r="A2218" s="29"/>
      <c r="B2218" s="29"/>
      <c r="C2218" s="29"/>
    </row>
    <row r="2219" spans="1:3" hidden="1" x14ac:dyDescent="0.45">
      <c r="A2219" s="29"/>
      <c r="B2219" s="29"/>
      <c r="C2219" s="29"/>
    </row>
    <row r="2220" spans="1:3" hidden="1" x14ac:dyDescent="0.45">
      <c r="A2220" s="29"/>
      <c r="B2220" s="29"/>
      <c r="C2220" s="29"/>
    </row>
    <row r="2221" spans="1:3" hidden="1" x14ac:dyDescent="0.45">
      <c r="A2221" s="29"/>
      <c r="B2221" s="29"/>
      <c r="C2221" s="29"/>
    </row>
    <row r="2222" spans="1:3" hidden="1" x14ac:dyDescent="0.45">
      <c r="A2222" s="29"/>
      <c r="B2222" s="29"/>
      <c r="C2222" s="29"/>
    </row>
    <row r="2223" spans="1:3" hidden="1" x14ac:dyDescent="0.45">
      <c r="A2223" s="29"/>
      <c r="B2223" s="29"/>
      <c r="C2223" s="29"/>
    </row>
    <row r="2224" spans="1:3" hidden="1" x14ac:dyDescent="0.45">
      <c r="A2224" s="29"/>
      <c r="B2224" s="29"/>
      <c r="C2224" s="29"/>
    </row>
    <row r="2225" spans="1:3" hidden="1" x14ac:dyDescent="0.45">
      <c r="A2225" s="29"/>
      <c r="B2225" s="29"/>
      <c r="C2225" s="29"/>
    </row>
    <row r="2226" spans="1:3" hidden="1" x14ac:dyDescent="0.45">
      <c r="A2226" s="29"/>
      <c r="B2226" s="29"/>
      <c r="C2226" s="29"/>
    </row>
    <row r="2227" spans="1:3" hidden="1" x14ac:dyDescent="0.45">
      <c r="A2227" s="29"/>
      <c r="B2227" s="29"/>
      <c r="C2227" s="29"/>
    </row>
    <row r="2228" spans="1:3" hidden="1" x14ac:dyDescent="0.45">
      <c r="A2228" s="29"/>
      <c r="B2228" s="29"/>
      <c r="C2228" s="29"/>
    </row>
    <row r="2229" spans="1:3" hidden="1" x14ac:dyDescent="0.45">
      <c r="A2229" s="29"/>
      <c r="B2229" s="29"/>
      <c r="C2229" s="29"/>
    </row>
    <row r="2230" spans="1:3" hidden="1" x14ac:dyDescent="0.45">
      <c r="A2230" s="29"/>
      <c r="B2230" s="29"/>
      <c r="C2230" s="29"/>
    </row>
    <row r="2231" spans="1:3" hidden="1" x14ac:dyDescent="0.45">
      <c r="A2231" s="29"/>
      <c r="B2231" s="29"/>
      <c r="C2231" s="29"/>
    </row>
    <row r="2232" spans="1:3" hidden="1" x14ac:dyDescent="0.45">
      <c r="A2232" s="29"/>
      <c r="B2232" s="29"/>
      <c r="C2232" s="29"/>
    </row>
    <row r="2233" spans="1:3" hidden="1" x14ac:dyDescent="0.45">
      <c r="A2233" s="29"/>
      <c r="B2233" s="29"/>
      <c r="C2233" s="29"/>
    </row>
    <row r="2234" spans="1:3" hidden="1" x14ac:dyDescent="0.45">
      <c r="A2234" s="29"/>
      <c r="B2234" s="29"/>
      <c r="C2234" s="29"/>
    </row>
    <row r="2235" spans="1:3" hidden="1" x14ac:dyDescent="0.45">
      <c r="A2235" s="29"/>
      <c r="B2235" s="29"/>
      <c r="C2235" s="29"/>
    </row>
    <row r="2236" spans="1:3" hidden="1" x14ac:dyDescent="0.45">
      <c r="A2236" s="29"/>
      <c r="B2236" s="29"/>
      <c r="C2236" s="29"/>
    </row>
    <row r="2237" spans="1:3" hidden="1" x14ac:dyDescent="0.45">
      <c r="A2237" s="29"/>
      <c r="B2237" s="29"/>
      <c r="C2237" s="29"/>
    </row>
    <row r="2238" spans="1:3" hidden="1" x14ac:dyDescent="0.45">
      <c r="A2238" s="29"/>
      <c r="B2238" s="29"/>
      <c r="C2238" s="29"/>
    </row>
    <row r="2239" spans="1:3" hidden="1" x14ac:dyDescent="0.45">
      <c r="A2239" s="29"/>
      <c r="B2239" s="29"/>
      <c r="C2239" s="29"/>
    </row>
    <row r="2240" spans="1:3" hidden="1" x14ac:dyDescent="0.45">
      <c r="A2240" s="29"/>
      <c r="B2240" s="29"/>
      <c r="C2240" s="29"/>
    </row>
    <row r="2241" spans="1:3" hidden="1" x14ac:dyDescent="0.45">
      <c r="A2241" s="29"/>
      <c r="B2241" s="29"/>
      <c r="C2241" s="29"/>
    </row>
    <row r="2242" spans="1:3" hidden="1" x14ac:dyDescent="0.45">
      <c r="A2242" s="29"/>
      <c r="B2242" s="29"/>
      <c r="C2242" s="29"/>
    </row>
    <row r="2243" spans="1:3" hidden="1" x14ac:dyDescent="0.45">
      <c r="A2243" s="29"/>
      <c r="B2243" s="29"/>
      <c r="C2243" s="29"/>
    </row>
    <row r="2244" spans="1:3" hidden="1" x14ac:dyDescent="0.45">
      <c r="A2244" s="29"/>
      <c r="B2244" s="29"/>
      <c r="C2244" s="29"/>
    </row>
    <row r="2245" spans="1:3" hidden="1" x14ac:dyDescent="0.45">
      <c r="A2245" s="29"/>
      <c r="B2245" s="29"/>
      <c r="C2245" s="29"/>
    </row>
    <row r="2246" spans="1:3" hidden="1" x14ac:dyDescent="0.45">
      <c r="A2246" s="29"/>
      <c r="B2246" s="29"/>
      <c r="C2246" s="29"/>
    </row>
    <row r="2247" spans="1:3" hidden="1" x14ac:dyDescent="0.45">
      <c r="A2247" s="29"/>
      <c r="B2247" s="29"/>
      <c r="C2247" s="29"/>
    </row>
    <row r="2248" spans="1:3" hidden="1" x14ac:dyDescent="0.45">
      <c r="A2248" s="29"/>
      <c r="B2248" s="29"/>
      <c r="C2248" s="29"/>
    </row>
    <row r="2249" spans="1:3" hidden="1" x14ac:dyDescent="0.45">
      <c r="A2249" s="29"/>
      <c r="B2249" s="29"/>
      <c r="C2249" s="29"/>
    </row>
    <row r="2250" spans="1:3" hidden="1" x14ac:dyDescent="0.45">
      <c r="A2250" s="29"/>
      <c r="B2250" s="29"/>
      <c r="C2250" s="29"/>
    </row>
    <row r="2251" spans="1:3" hidden="1" x14ac:dyDescent="0.45">
      <c r="A2251" s="29"/>
      <c r="B2251" s="29"/>
      <c r="C2251" s="29"/>
    </row>
    <row r="2252" spans="1:3" hidden="1" x14ac:dyDescent="0.45">
      <c r="A2252" s="29"/>
      <c r="B2252" s="29"/>
      <c r="C2252" s="29"/>
    </row>
    <row r="2253" spans="1:3" hidden="1" x14ac:dyDescent="0.45">
      <c r="A2253" s="29"/>
      <c r="B2253" s="29"/>
      <c r="C2253" s="29"/>
    </row>
    <row r="2254" spans="1:3" hidden="1" x14ac:dyDescent="0.45">
      <c r="A2254" s="29"/>
      <c r="B2254" s="29"/>
      <c r="C2254" s="29"/>
    </row>
    <row r="2255" spans="1:3" hidden="1" x14ac:dyDescent="0.45">
      <c r="A2255" s="29"/>
      <c r="B2255" s="29"/>
      <c r="C2255" s="29"/>
    </row>
    <row r="2256" spans="1:3" hidden="1" x14ac:dyDescent="0.45">
      <c r="A2256" s="29"/>
      <c r="B2256" s="29"/>
      <c r="C2256" s="29"/>
    </row>
    <row r="2257" spans="1:3" hidden="1" x14ac:dyDescent="0.45">
      <c r="A2257" s="29"/>
      <c r="B2257" s="29"/>
      <c r="C2257" s="29"/>
    </row>
    <row r="2258" spans="1:3" hidden="1" x14ac:dyDescent="0.45">
      <c r="A2258" s="29"/>
      <c r="B2258" s="29"/>
      <c r="C2258" s="29"/>
    </row>
    <row r="2259" spans="1:3" hidden="1" x14ac:dyDescent="0.45">
      <c r="A2259" s="29"/>
      <c r="B2259" s="29"/>
      <c r="C2259" s="29"/>
    </row>
    <row r="2260" spans="1:3" hidden="1" x14ac:dyDescent="0.45">
      <c r="A2260" s="29"/>
      <c r="B2260" s="29"/>
      <c r="C2260" s="29"/>
    </row>
    <row r="2261" spans="1:3" hidden="1" x14ac:dyDescent="0.45">
      <c r="A2261" s="29"/>
      <c r="B2261" s="29"/>
      <c r="C2261" s="29"/>
    </row>
    <row r="2262" spans="1:3" hidden="1" x14ac:dyDescent="0.45">
      <c r="A2262" s="29"/>
      <c r="B2262" s="29"/>
      <c r="C2262" s="29"/>
    </row>
    <row r="2263" spans="1:3" hidden="1" x14ac:dyDescent="0.45">
      <c r="A2263" s="29"/>
      <c r="B2263" s="29"/>
      <c r="C2263" s="29"/>
    </row>
    <row r="2264" spans="1:3" hidden="1" x14ac:dyDescent="0.45">
      <c r="A2264" s="29"/>
      <c r="B2264" s="29"/>
      <c r="C2264" s="29"/>
    </row>
    <row r="2265" spans="1:3" hidden="1" x14ac:dyDescent="0.45">
      <c r="A2265" s="29"/>
      <c r="B2265" s="29"/>
      <c r="C2265" s="29"/>
    </row>
    <row r="2266" spans="1:3" hidden="1" x14ac:dyDescent="0.45">
      <c r="A2266" s="29"/>
      <c r="B2266" s="29"/>
      <c r="C2266" s="29"/>
    </row>
    <row r="2267" spans="1:3" hidden="1" x14ac:dyDescent="0.45">
      <c r="A2267" s="29"/>
      <c r="B2267" s="29"/>
      <c r="C2267" s="29"/>
    </row>
    <row r="2268" spans="1:3" hidden="1" x14ac:dyDescent="0.45">
      <c r="A2268" s="29"/>
      <c r="B2268" s="29"/>
      <c r="C2268" s="29"/>
    </row>
    <row r="2269" spans="1:3" hidden="1" x14ac:dyDescent="0.45">
      <c r="A2269" s="29"/>
      <c r="B2269" s="29"/>
      <c r="C2269" s="29"/>
    </row>
    <row r="2270" spans="1:3" hidden="1" x14ac:dyDescent="0.45">
      <c r="A2270" s="29"/>
      <c r="B2270" s="29"/>
      <c r="C2270" s="29"/>
    </row>
    <row r="2271" spans="1:3" hidden="1" x14ac:dyDescent="0.45">
      <c r="A2271" s="29"/>
      <c r="B2271" s="29"/>
      <c r="C2271" s="29"/>
    </row>
    <row r="2272" spans="1:3" hidden="1" x14ac:dyDescent="0.45">
      <c r="A2272" s="29"/>
      <c r="B2272" s="29"/>
      <c r="C2272" s="29"/>
    </row>
    <row r="2273" spans="1:3" hidden="1" x14ac:dyDescent="0.45">
      <c r="A2273" s="29"/>
      <c r="B2273" s="29"/>
      <c r="C2273" s="29"/>
    </row>
    <row r="2274" spans="1:3" hidden="1" x14ac:dyDescent="0.45">
      <c r="A2274" s="29"/>
      <c r="B2274" s="29"/>
      <c r="C2274" s="29"/>
    </row>
    <row r="2275" spans="1:3" hidden="1" x14ac:dyDescent="0.45">
      <c r="A2275" s="29"/>
      <c r="B2275" s="29"/>
      <c r="C2275" s="29"/>
    </row>
    <row r="2276" spans="1:3" hidden="1" x14ac:dyDescent="0.45">
      <c r="A2276" s="29"/>
      <c r="B2276" s="29"/>
      <c r="C2276" s="29"/>
    </row>
    <row r="2277" spans="1:3" hidden="1" x14ac:dyDescent="0.45">
      <c r="A2277" s="29"/>
      <c r="B2277" s="29"/>
      <c r="C2277" s="29"/>
    </row>
    <row r="2278" spans="1:3" hidden="1" x14ac:dyDescent="0.45">
      <c r="A2278" s="29"/>
      <c r="B2278" s="29"/>
      <c r="C2278" s="29"/>
    </row>
    <row r="2279" spans="1:3" hidden="1" x14ac:dyDescent="0.45">
      <c r="A2279" s="29"/>
      <c r="B2279" s="29"/>
      <c r="C2279" s="29"/>
    </row>
    <row r="2280" spans="1:3" hidden="1" x14ac:dyDescent="0.45">
      <c r="A2280" s="29"/>
      <c r="B2280" s="29"/>
      <c r="C2280" s="29"/>
    </row>
    <row r="2281" spans="1:3" hidden="1" x14ac:dyDescent="0.45">
      <c r="A2281" s="29"/>
      <c r="B2281" s="29"/>
      <c r="C2281" s="29"/>
    </row>
    <row r="2282" spans="1:3" hidden="1" x14ac:dyDescent="0.45">
      <c r="A2282" s="29"/>
      <c r="B2282" s="29"/>
      <c r="C2282" s="29"/>
    </row>
    <row r="2283" spans="1:3" hidden="1" x14ac:dyDescent="0.45">
      <c r="A2283" s="29"/>
      <c r="B2283" s="29"/>
      <c r="C2283" s="29"/>
    </row>
    <row r="2284" spans="1:3" hidden="1" x14ac:dyDescent="0.45">
      <c r="A2284" s="29"/>
      <c r="B2284" s="29"/>
      <c r="C2284" s="29"/>
    </row>
    <row r="2285" spans="1:3" hidden="1" x14ac:dyDescent="0.45">
      <c r="A2285" s="29"/>
      <c r="B2285" s="29"/>
      <c r="C2285" s="29"/>
    </row>
    <row r="2286" spans="1:3" hidden="1" x14ac:dyDescent="0.45">
      <c r="A2286" s="29"/>
      <c r="B2286" s="29"/>
      <c r="C2286" s="29"/>
    </row>
    <row r="2287" spans="1:3" hidden="1" x14ac:dyDescent="0.45">
      <c r="A2287" s="29"/>
      <c r="B2287" s="29"/>
      <c r="C2287" s="29"/>
    </row>
    <row r="2288" spans="1:3" hidden="1" x14ac:dyDescent="0.45">
      <c r="A2288" s="29"/>
      <c r="B2288" s="29"/>
      <c r="C2288" s="29"/>
    </row>
    <row r="2289" spans="1:3" hidden="1" x14ac:dyDescent="0.45">
      <c r="A2289" s="29"/>
      <c r="B2289" s="29"/>
      <c r="C2289" s="29"/>
    </row>
    <row r="2290" spans="1:3" hidden="1" x14ac:dyDescent="0.45">
      <c r="A2290" s="29"/>
      <c r="B2290" s="29"/>
      <c r="C2290" s="29"/>
    </row>
    <row r="2291" spans="1:3" hidden="1" x14ac:dyDescent="0.45">
      <c r="A2291" s="29"/>
      <c r="B2291" s="29"/>
      <c r="C2291" s="29"/>
    </row>
    <row r="2292" spans="1:3" hidden="1" x14ac:dyDescent="0.45">
      <c r="A2292" s="29"/>
      <c r="B2292" s="29"/>
      <c r="C2292" s="29"/>
    </row>
    <row r="2293" spans="1:3" hidden="1" x14ac:dyDescent="0.45">
      <c r="A2293" s="29"/>
      <c r="B2293" s="29"/>
      <c r="C2293" s="29"/>
    </row>
    <row r="2294" spans="1:3" hidden="1" x14ac:dyDescent="0.45">
      <c r="A2294" s="29"/>
      <c r="B2294" s="29"/>
      <c r="C2294" s="29"/>
    </row>
    <row r="2295" spans="1:3" hidden="1" x14ac:dyDescent="0.45">
      <c r="A2295" s="29"/>
      <c r="B2295" s="29"/>
      <c r="C2295" s="29"/>
    </row>
    <row r="2296" spans="1:3" hidden="1" x14ac:dyDescent="0.45">
      <c r="A2296" s="29"/>
      <c r="B2296" s="29"/>
      <c r="C2296" s="29"/>
    </row>
    <row r="2297" spans="1:3" hidden="1" x14ac:dyDescent="0.45">
      <c r="A2297" s="29"/>
      <c r="B2297" s="29"/>
      <c r="C2297" s="29"/>
    </row>
    <row r="2298" spans="1:3" hidden="1" x14ac:dyDescent="0.45">
      <c r="A2298" s="29"/>
      <c r="B2298" s="29"/>
      <c r="C2298" s="29"/>
    </row>
    <row r="2299" spans="1:3" hidden="1" x14ac:dyDescent="0.45">
      <c r="A2299" s="29"/>
      <c r="B2299" s="29"/>
      <c r="C2299" s="29"/>
    </row>
    <row r="2300" spans="1:3" hidden="1" x14ac:dyDescent="0.45">
      <c r="A2300" s="29"/>
      <c r="B2300" s="29"/>
      <c r="C2300" s="29"/>
    </row>
    <row r="2301" spans="1:3" hidden="1" x14ac:dyDescent="0.45">
      <c r="A2301" s="29"/>
      <c r="B2301" s="29"/>
      <c r="C2301" s="29"/>
    </row>
    <row r="2302" spans="1:3" hidden="1" x14ac:dyDescent="0.45">
      <c r="A2302" s="29"/>
      <c r="B2302" s="29"/>
      <c r="C2302" s="29"/>
    </row>
    <row r="2303" spans="1:3" hidden="1" x14ac:dyDescent="0.45">
      <c r="A2303" s="29"/>
      <c r="B2303" s="29"/>
      <c r="C2303" s="29"/>
    </row>
    <row r="2304" spans="1:3" hidden="1" x14ac:dyDescent="0.45">
      <c r="A2304" s="29"/>
      <c r="B2304" s="29"/>
      <c r="C2304" s="29"/>
    </row>
    <row r="2305" spans="1:3" hidden="1" x14ac:dyDescent="0.45">
      <c r="A2305" s="29"/>
      <c r="B2305" s="29"/>
      <c r="C2305" s="29"/>
    </row>
    <row r="2306" spans="1:3" hidden="1" x14ac:dyDescent="0.45">
      <c r="A2306" s="29"/>
      <c r="B2306" s="29"/>
      <c r="C2306" s="29"/>
    </row>
    <row r="2307" spans="1:3" hidden="1" x14ac:dyDescent="0.45">
      <c r="A2307" s="29"/>
      <c r="B2307" s="29"/>
      <c r="C2307" s="29"/>
    </row>
    <row r="2308" spans="1:3" hidden="1" x14ac:dyDescent="0.45">
      <c r="A2308" s="29"/>
      <c r="B2308" s="29"/>
      <c r="C2308" s="29"/>
    </row>
    <row r="2309" spans="1:3" hidden="1" x14ac:dyDescent="0.45">
      <c r="A2309" s="29"/>
      <c r="B2309" s="29"/>
      <c r="C2309" s="29"/>
    </row>
    <row r="2310" spans="1:3" hidden="1" x14ac:dyDescent="0.45">
      <c r="A2310" s="29"/>
      <c r="B2310" s="29"/>
      <c r="C2310" s="29"/>
    </row>
    <row r="2311" spans="1:3" hidden="1" x14ac:dyDescent="0.45">
      <c r="A2311" s="29"/>
      <c r="B2311" s="29"/>
      <c r="C2311" s="29"/>
    </row>
    <row r="2312" spans="1:3" hidden="1" x14ac:dyDescent="0.45">
      <c r="A2312" s="29"/>
      <c r="B2312" s="29"/>
      <c r="C2312" s="29"/>
    </row>
    <row r="2313" spans="1:3" hidden="1" x14ac:dyDescent="0.45">
      <c r="A2313" s="29"/>
      <c r="B2313" s="29"/>
      <c r="C2313" s="29"/>
    </row>
    <row r="2314" spans="1:3" hidden="1" x14ac:dyDescent="0.45">
      <c r="A2314" s="29"/>
      <c r="B2314" s="29"/>
      <c r="C2314" s="29"/>
    </row>
    <row r="2315" spans="1:3" hidden="1" x14ac:dyDescent="0.45">
      <c r="A2315" s="29"/>
      <c r="B2315" s="29"/>
      <c r="C2315" s="29"/>
    </row>
    <row r="2316" spans="1:3" hidden="1" x14ac:dyDescent="0.45">
      <c r="A2316" s="29"/>
      <c r="B2316" s="29"/>
      <c r="C2316" s="29"/>
    </row>
    <row r="2317" spans="1:3" hidden="1" x14ac:dyDescent="0.45">
      <c r="A2317" s="29"/>
      <c r="B2317" s="29"/>
      <c r="C2317" s="29"/>
    </row>
    <row r="2318" spans="1:3" hidden="1" x14ac:dyDescent="0.45">
      <c r="A2318" s="29"/>
      <c r="B2318" s="29"/>
      <c r="C2318" s="29"/>
    </row>
    <row r="2319" spans="1:3" hidden="1" x14ac:dyDescent="0.45">
      <c r="A2319" s="29"/>
      <c r="B2319" s="29"/>
      <c r="C2319" s="29"/>
    </row>
    <row r="2320" spans="1:3" hidden="1" x14ac:dyDescent="0.45">
      <c r="A2320" s="29"/>
      <c r="B2320" s="29"/>
      <c r="C2320" s="29"/>
    </row>
    <row r="2321" spans="1:3" hidden="1" x14ac:dyDescent="0.45">
      <c r="A2321" s="29"/>
      <c r="B2321" s="29"/>
      <c r="C2321" s="29"/>
    </row>
    <row r="2322" spans="1:3" hidden="1" x14ac:dyDescent="0.45">
      <c r="A2322" s="29"/>
      <c r="B2322" s="29"/>
      <c r="C2322" s="29"/>
    </row>
    <row r="2323" spans="1:3" hidden="1" x14ac:dyDescent="0.45">
      <c r="A2323" s="29"/>
      <c r="B2323" s="29"/>
      <c r="C2323" s="29"/>
    </row>
    <row r="2324" spans="1:3" hidden="1" x14ac:dyDescent="0.45">
      <c r="A2324" s="29"/>
      <c r="B2324" s="29"/>
      <c r="C2324" s="29"/>
    </row>
    <row r="2325" spans="1:3" hidden="1" x14ac:dyDescent="0.45">
      <c r="A2325" s="29"/>
      <c r="B2325" s="29"/>
      <c r="C2325" s="29"/>
    </row>
    <row r="2326" spans="1:3" hidden="1" x14ac:dyDescent="0.45">
      <c r="A2326" s="29"/>
      <c r="B2326" s="29"/>
      <c r="C2326" s="29"/>
    </row>
    <row r="2327" spans="1:3" hidden="1" x14ac:dyDescent="0.45">
      <c r="A2327" s="29"/>
      <c r="B2327" s="29"/>
      <c r="C2327" s="29"/>
    </row>
    <row r="2328" spans="1:3" hidden="1" x14ac:dyDescent="0.45">
      <c r="A2328" s="29"/>
      <c r="B2328" s="29"/>
      <c r="C2328" s="29"/>
    </row>
    <row r="2329" spans="1:3" hidden="1" x14ac:dyDescent="0.45">
      <c r="A2329" s="29"/>
      <c r="B2329" s="29"/>
      <c r="C2329" s="29"/>
    </row>
    <row r="2330" spans="1:3" hidden="1" x14ac:dyDescent="0.45">
      <c r="A2330" s="29"/>
      <c r="B2330" s="29"/>
      <c r="C2330" s="29"/>
    </row>
    <row r="2331" spans="1:3" hidden="1" x14ac:dyDescent="0.45">
      <c r="A2331" s="29"/>
      <c r="B2331" s="29"/>
      <c r="C2331" s="29"/>
    </row>
    <row r="2332" spans="1:3" hidden="1" x14ac:dyDescent="0.45">
      <c r="A2332" s="29"/>
      <c r="B2332" s="29"/>
      <c r="C2332" s="29"/>
    </row>
    <row r="2333" spans="1:3" hidden="1" x14ac:dyDescent="0.45">
      <c r="A2333" s="29"/>
      <c r="B2333" s="29"/>
      <c r="C2333" s="29"/>
    </row>
    <row r="2334" spans="1:3" hidden="1" x14ac:dyDescent="0.45">
      <c r="A2334" s="29"/>
      <c r="B2334" s="29"/>
      <c r="C2334" s="29"/>
    </row>
    <row r="2335" spans="1:3" hidden="1" x14ac:dyDescent="0.45">
      <c r="A2335" s="29"/>
      <c r="B2335" s="29"/>
      <c r="C2335" s="29"/>
    </row>
    <row r="2336" spans="1:3" hidden="1" x14ac:dyDescent="0.45">
      <c r="A2336" s="29"/>
      <c r="B2336" s="29"/>
      <c r="C2336" s="29"/>
    </row>
    <row r="2337" spans="1:3" hidden="1" x14ac:dyDescent="0.45">
      <c r="A2337" s="29"/>
      <c r="B2337" s="29"/>
      <c r="C2337" s="29"/>
    </row>
    <row r="2338" spans="1:3" hidden="1" x14ac:dyDescent="0.45">
      <c r="A2338" s="29"/>
      <c r="B2338" s="29"/>
      <c r="C2338" s="29"/>
    </row>
    <row r="2339" spans="1:3" hidden="1" x14ac:dyDescent="0.45">
      <c r="A2339" s="29"/>
      <c r="B2339" s="29"/>
      <c r="C2339" s="29"/>
    </row>
    <row r="2340" spans="1:3" hidden="1" x14ac:dyDescent="0.45">
      <c r="A2340" s="29"/>
      <c r="B2340" s="29"/>
      <c r="C2340" s="29"/>
    </row>
    <row r="2341" spans="1:3" hidden="1" x14ac:dyDescent="0.45">
      <c r="A2341" s="29"/>
      <c r="B2341" s="29"/>
      <c r="C2341" s="29"/>
    </row>
    <row r="2342" spans="1:3" hidden="1" x14ac:dyDescent="0.45">
      <c r="A2342" s="29"/>
      <c r="B2342" s="29"/>
      <c r="C2342" s="29"/>
    </row>
    <row r="2343" spans="1:3" hidden="1" x14ac:dyDescent="0.45">
      <c r="A2343" s="29"/>
      <c r="B2343" s="29"/>
      <c r="C2343" s="29"/>
    </row>
    <row r="2344" spans="1:3" hidden="1" x14ac:dyDescent="0.45">
      <c r="A2344" s="29"/>
      <c r="B2344" s="29"/>
      <c r="C2344" s="29"/>
    </row>
    <row r="2345" spans="1:3" hidden="1" x14ac:dyDescent="0.45">
      <c r="A2345" s="29"/>
      <c r="B2345" s="29"/>
      <c r="C2345" s="29"/>
    </row>
    <row r="2346" spans="1:3" hidden="1" x14ac:dyDescent="0.45">
      <c r="A2346" s="29"/>
      <c r="B2346" s="29"/>
      <c r="C2346" s="29"/>
    </row>
    <row r="2347" spans="1:3" hidden="1" x14ac:dyDescent="0.45">
      <c r="A2347" s="29"/>
      <c r="B2347" s="29"/>
      <c r="C2347" s="29"/>
    </row>
    <row r="2348" spans="1:3" hidden="1" x14ac:dyDescent="0.45">
      <c r="A2348" s="29"/>
      <c r="B2348" s="29"/>
      <c r="C2348" s="29"/>
    </row>
    <row r="2349" spans="1:3" hidden="1" x14ac:dyDescent="0.45">
      <c r="A2349" s="29"/>
      <c r="B2349" s="29"/>
      <c r="C2349" s="29"/>
    </row>
    <row r="2350" spans="1:3" hidden="1" x14ac:dyDescent="0.45">
      <c r="A2350" s="29"/>
      <c r="B2350" s="29"/>
      <c r="C2350" s="29"/>
    </row>
    <row r="2351" spans="1:3" hidden="1" x14ac:dyDescent="0.45">
      <c r="A2351" s="29"/>
      <c r="B2351" s="29"/>
      <c r="C2351" s="29"/>
    </row>
    <row r="2352" spans="1:3" hidden="1" x14ac:dyDescent="0.45">
      <c r="A2352" s="29"/>
      <c r="B2352" s="29"/>
      <c r="C2352" s="29"/>
    </row>
    <row r="2353" spans="1:3" hidden="1" x14ac:dyDescent="0.45">
      <c r="A2353" s="29"/>
      <c r="B2353" s="29"/>
      <c r="C2353" s="29"/>
    </row>
    <row r="2354" spans="1:3" hidden="1" x14ac:dyDescent="0.45">
      <c r="A2354" s="29"/>
      <c r="B2354" s="29"/>
      <c r="C2354" s="29"/>
    </row>
    <row r="2355" spans="1:3" hidden="1" x14ac:dyDescent="0.45">
      <c r="A2355" s="29"/>
      <c r="B2355" s="29"/>
      <c r="C2355" s="29"/>
    </row>
    <row r="2356" spans="1:3" hidden="1" x14ac:dyDescent="0.45">
      <c r="A2356" s="29"/>
      <c r="B2356" s="29"/>
      <c r="C2356" s="29"/>
    </row>
    <row r="2357" spans="1:3" hidden="1" x14ac:dyDescent="0.45">
      <c r="A2357" s="29"/>
      <c r="B2357" s="29"/>
      <c r="C2357" s="29"/>
    </row>
    <row r="2358" spans="1:3" hidden="1" x14ac:dyDescent="0.45">
      <c r="A2358" s="29"/>
      <c r="B2358" s="29"/>
      <c r="C2358" s="29"/>
    </row>
    <row r="2359" spans="1:3" hidden="1" x14ac:dyDescent="0.45">
      <c r="A2359" s="29"/>
      <c r="B2359" s="29"/>
      <c r="C2359" s="29"/>
    </row>
    <row r="2360" spans="1:3" hidden="1" x14ac:dyDescent="0.45">
      <c r="A2360" s="29"/>
      <c r="B2360" s="29"/>
      <c r="C2360" s="29"/>
    </row>
    <row r="2361" spans="1:3" hidden="1" x14ac:dyDescent="0.45">
      <c r="A2361" s="29"/>
      <c r="B2361" s="29"/>
      <c r="C2361" s="29"/>
    </row>
    <row r="2362" spans="1:3" hidden="1" x14ac:dyDescent="0.45">
      <c r="A2362" s="29"/>
      <c r="B2362" s="29"/>
      <c r="C2362" s="29"/>
    </row>
    <row r="2363" spans="1:3" hidden="1" x14ac:dyDescent="0.45">
      <c r="A2363" s="29"/>
      <c r="B2363" s="29"/>
      <c r="C2363" s="29"/>
    </row>
    <row r="2364" spans="1:3" hidden="1" x14ac:dyDescent="0.45">
      <c r="A2364" s="29"/>
      <c r="B2364" s="29"/>
      <c r="C2364" s="29"/>
    </row>
    <row r="2365" spans="1:3" hidden="1" x14ac:dyDescent="0.45">
      <c r="A2365" s="29"/>
      <c r="B2365" s="29"/>
      <c r="C2365" s="29"/>
    </row>
    <row r="2366" spans="1:3" hidden="1" x14ac:dyDescent="0.45">
      <c r="A2366" s="29"/>
      <c r="B2366" s="29"/>
      <c r="C2366" s="29"/>
    </row>
    <row r="2367" spans="1:3" hidden="1" x14ac:dyDescent="0.45">
      <c r="A2367" s="29"/>
      <c r="B2367" s="29"/>
      <c r="C2367" s="29"/>
    </row>
    <row r="2368" spans="1:3" hidden="1" x14ac:dyDescent="0.45">
      <c r="A2368" s="29"/>
      <c r="B2368" s="29"/>
      <c r="C2368" s="29"/>
    </row>
    <row r="2369" spans="1:3" hidden="1" x14ac:dyDescent="0.45">
      <c r="A2369" s="29"/>
      <c r="B2369" s="29"/>
      <c r="C2369" s="29"/>
    </row>
    <row r="2370" spans="1:3" hidden="1" x14ac:dyDescent="0.45">
      <c r="A2370" s="29"/>
      <c r="B2370" s="29"/>
      <c r="C2370" s="29"/>
    </row>
    <row r="2371" spans="1:3" hidden="1" x14ac:dyDescent="0.45">
      <c r="A2371" s="29"/>
      <c r="B2371" s="29"/>
      <c r="C2371" s="29"/>
    </row>
    <row r="2372" spans="1:3" hidden="1" x14ac:dyDescent="0.45">
      <c r="A2372" s="29"/>
      <c r="B2372" s="29"/>
      <c r="C2372" s="29"/>
    </row>
    <row r="2373" spans="1:3" hidden="1" x14ac:dyDescent="0.45">
      <c r="A2373" s="29"/>
      <c r="B2373" s="29"/>
      <c r="C2373" s="29"/>
    </row>
    <row r="2374" spans="1:3" hidden="1" x14ac:dyDescent="0.45">
      <c r="A2374" s="29"/>
      <c r="B2374" s="29"/>
      <c r="C2374" s="29"/>
    </row>
    <row r="2375" spans="1:3" hidden="1" x14ac:dyDescent="0.45">
      <c r="A2375" s="29"/>
      <c r="B2375" s="29"/>
      <c r="C2375" s="29"/>
    </row>
    <row r="2376" spans="1:3" hidden="1" x14ac:dyDescent="0.45">
      <c r="A2376" s="29"/>
      <c r="B2376" s="29"/>
      <c r="C2376" s="29"/>
    </row>
    <row r="2377" spans="1:3" hidden="1" x14ac:dyDescent="0.45">
      <c r="A2377" s="29"/>
      <c r="B2377" s="29"/>
      <c r="C2377" s="29"/>
    </row>
    <row r="2378" spans="1:3" hidden="1" x14ac:dyDescent="0.45">
      <c r="A2378" s="29"/>
      <c r="B2378" s="29"/>
      <c r="C2378" s="29"/>
    </row>
    <row r="2379" spans="1:3" hidden="1" x14ac:dyDescent="0.45">
      <c r="A2379" s="29"/>
      <c r="B2379" s="29"/>
      <c r="C2379" s="29"/>
    </row>
    <row r="2380" spans="1:3" hidden="1" x14ac:dyDescent="0.45">
      <c r="A2380" s="29"/>
      <c r="B2380" s="29"/>
      <c r="C2380" s="29"/>
    </row>
    <row r="2381" spans="1:3" hidden="1" x14ac:dyDescent="0.45">
      <c r="A2381" s="29"/>
      <c r="B2381" s="29"/>
      <c r="C2381" s="29"/>
    </row>
    <row r="2382" spans="1:3" hidden="1" x14ac:dyDescent="0.45">
      <c r="A2382" s="29"/>
      <c r="B2382" s="29"/>
      <c r="C2382" s="29"/>
    </row>
    <row r="2383" spans="1:3" hidden="1" x14ac:dyDescent="0.45">
      <c r="A2383" s="29"/>
      <c r="B2383" s="29"/>
      <c r="C2383" s="29"/>
    </row>
    <row r="2384" spans="1:3" hidden="1" x14ac:dyDescent="0.45">
      <c r="A2384" s="29"/>
      <c r="B2384" s="29"/>
      <c r="C2384" s="29"/>
    </row>
    <row r="2385" spans="1:3" hidden="1" x14ac:dyDescent="0.45">
      <c r="A2385" s="29"/>
      <c r="B2385" s="29"/>
      <c r="C2385" s="29"/>
    </row>
    <row r="2386" spans="1:3" hidden="1" x14ac:dyDescent="0.45">
      <c r="A2386" s="29"/>
      <c r="B2386" s="29"/>
      <c r="C2386" s="29"/>
    </row>
    <row r="2387" spans="1:3" hidden="1" x14ac:dyDescent="0.45">
      <c r="A2387" s="29"/>
      <c r="B2387" s="29"/>
      <c r="C2387" s="29"/>
    </row>
    <row r="2388" spans="1:3" hidden="1" x14ac:dyDescent="0.45">
      <c r="A2388" s="29"/>
      <c r="B2388" s="29"/>
      <c r="C2388" s="29"/>
    </row>
    <row r="2389" spans="1:3" hidden="1" x14ac:dyDescent="0.45">
      <c r="A2389" s="29"/>
      <c r="B2389" s="29"/>
      <c r="C2389" s="29"/>
    </row>
    <row r="2390" spans="1:3" hidden="1" x14ac:dyDescent="0.45">
      <c r="A2390" s="29"/>
      <c r="B2390" s="29"/>
      <c r="C2390" s="29"/>
    </row>
    <row r="2391" spans="1:3" hidden="1" x14ac:dyDescent="0.45">
      <c r="A2391" s="29"/>
      <c r="B2391" s="29"/>
      <c r="C2391" s="29"/>
    </row>
    <row r="2392" spans="1:3" hidden="1" x14ac:dyDescent="0.45">
      <c r="A2392" s="29"/>
      <c r="B2392" s="29"/>
      <c r="C2392" s="29"/>
    </row>
    <row r="2393" spans="1:3" hidden="1" x14ac:dyDescent="0.45">
      <c r="A2393" s="29"/>
      <c r="B2393" s="29"/>
      <c r="C2393" s="29"/>
    </row>
    <row r="2394" spans="1:3" hidden="1" x14ac:dyDescent="0.45">
      <c r="A2394" s="29"/>
      <c r="B2394" s="29"/>
      <c r="C2394" s="29"/>
    </row>
    <row r="2395" spans="1:3" hidden="1" x14ac:dyDescent="0.45">
      <c r="A2395" s="29"/>
      <c r="B2395" s="29"/>
      <c r="C2395" s="29"/>
    </row>
    <row r="2396" spans="1:3" hidden="1" x14ac:dyDescent="0.45">
      <c r="A2396" s="29"/>
      <c r="B2396" s="29"/>
      <c r="C2396" s="29"/>
    </row>
    <row r="2397" spans="1:3" hidden="1" x14ac:dyDescent="0.45">
      <c r="A2397" s="29"/>
      <c r="B2397" s="29"/>
      <c r="C2397" s="29"/>
    </row>
    <row r="2398" spans="1:3" hidden="1" x14ac:dyDescent="0.45">
      <c r="A2398" s="29"/>
      <c r="B2398" s="29"/>
      <c r="C2398" s="29"/>
    </row>
    <row r="2399" spans="1:3" hidden="1" x14ac:dyDescent="0.45">
      <c r="A2399" s="29"/>
      <c r="B2399" s="29"/>
      <c r="C2399" s="29"/>
    </row>
    <row r="2400" spans="1:3" hidden="1" x14ac:dyDescent="0.45">
      <c r="A2400" s="29"/>
      <c r="B2400" s="29"/>
      <c r="C2400" s="29"/>
    </row>
    <row r="2401" spans="1:3" hidden="1" x14ac:dyDescent="0.45">
      <c r="A2401" s="29"/>
      <c r="B2401" s="29"/>
      <c r="C2401" s="29"/>
    </row>
    <row r="2402" spans="1:3" hidden="1" x14ac:dyDescent="0.45">
      <c r="A2402" s="29"/>
      <c r="B2402" s="29"/>
      <c r="C2402" s="29"/>
    </row>
    <row r="2403" spans="1:3" hidden="1" x14ac:dyDescent="0.45">
      <c r="A2403" s="29"/>
      <c r="B2403" s="29"/>
      <c r="C2403" s="29"/>
    </row>
    <row r="2404" spans="1:3" hidden="1" x14ac:dyDescent="0.45">
      <c r="A2404" s="29"/>
      <c r="B2404" s="29"/>
      <c r="C2404" s="29"/>
    </row>
    <row r="2405" spans="1:3" hidden="1" x14ac:dyDescent="0.45">
      <c r="A2405" s="29"/>
      <c r="B2405" s="29"/>
      <c r="C2405" s="29"/>
    </row>
    <row r="2406" spans="1:3" hidden="1" x14ac:dyDescent="0.45">
      <c r="A2406" s="29"/>
      <c r="B2406" s="29"/>
      <c r="C2406" s="29"/>
    </row>
    <row r="2407" spans="1:3" hidden="1" x14ac:dyDescent="0.45">
      <c r="A2407" s="29"/>
      <c r="B2407" s="29"/>
      <c r="C2407" s="29"/>
    </row>
    <row r="2408" spans="1:3" hidden="1" x14ac:dyDescent="0.45">
      <c r="A2408" s="29"/>
      <c r="B2408" s="29"/>
      <c r="C2408" s="29"/>
    </row>
    <row r="2409" spans="1:3" hidden="1" x14ac:dyDescent="0.45">
      <c r="A2409" s="29"/>
      <c r="B2409" s="29"/>
      <c r="C2409" s="29"/>
    </row>
    <row r="2410" spans="1:3" hidden="1" x14ac:dyDescent="0.45">
      <c r="A2410" s="29"/>
      <c r="B2410" s="29"/>
      <c r="C2410" s="29"/>
    </row>
    <row r="2411" spans="1:3" hidden="1" x14ac:dyDescent="0.45">
      <c r="A2411" s="29"/>
      <c r="B2411" s="29"/>
      <c r="C2411" s="29"/>
    </row>
    <row r="2412" spans="1:3" hidden="1" x14ac:dyDescent="0.45">
      <c r="A2412" s="29"/>
      <c r="B2412" s="29"/>
      <c r="C2412" s="29"/>
    </row>
    <row r="2413" spans="1:3" hidden="1" x14ac:dyDescent="0.45">
      <c r="A2413" s="29"/>
      <c r="B2413" s="29"/>
      <c r="C2413" s="29"/>
    </row>
    <row r="2414" spans="1:3" hidden="1" x14ac:dyDescent="0.45">
      <c r="A2414" s="29"/>
      <c r="B2414" s="29"/>
      <c r="C2414" s="29"/>
    </row>
    <row r="2415" spans="1:3" hidden="1" x14ac:dyDescent="0.45">
      <c r="A2415" s="29"/>
      <c r="B2415" s="29"/>
      <c r="C2415" s="29"/>
    </row>
    <row r="2416" spans="1:3" hidden="1" x14ac:dyDescent="0.45">
      <c r="A2416" s="29"/>
      <c r="B2416" s="29"/>
      <c r="C2416" s="29"/>
    </row>
    <row r="2417" spans="1:3" hidden="1" x14ac:dyDescent="0.45">
      <c r="A2417" s="29"/>
      <c r="B2417" s="29"/>
      <c r="C2417" s="29"/>
    </row>
    <row r="2418" spans="1:3" hidden="1" x14ac:dyDescent="0.45">
      <c r="A2418" s="29"/>
      <c r="B2418" s="29"/>
      <c r="C2418" s="29"/>
    </row>
    <row r="2419" spans="1:3" hidden="1" x14ac:dyDescent="0.45">
      <c r="A2419" s="29"/>
      <c r="B2419" s="29"/>
      <c r="C2419" s="29"/>
    </row>
    <row r="2420" spans="1:3" hidden="1" x14ac:dyDescent="0.45">
      <c r="A2420" s="29"/>
      <c r="B2420" s="29"/>
      <c r="C2420" s="29"/>
    </row>
    <row r="2421" spans="1:3" hidden="1" x14ac:dyDescent="0.45">
      <c r="A2421" s="29"/>
      <c r="B2421" s="29"/>
      <c r="C2421" s="29"/>
    </row>
    <row r="2422" spans="1:3" hidden="1" x14ac:dyDescent="0.45">
      <c r="A2422" s="29"/>
      <c r="B2422" s="29"/>
      <c r="C2422" s="29"/>
    </row>
    <row r="2423" spans="1:3" hidden="1" x14ac:dyDescent="0.45">
      <c r="A2423" s="29"/>
      <c r="B2423" s="29"/>
      <c r="C2423" s="29"/>
    </row>
    <row r="2424" spans="1:3" hidden="1" x14ac:dyDescent="0.45">
      <c r="A2424" s="29"/>
      <c r="B2424" s="29"/>
      <c r="C2424" s="29"/>
    </row>
    <row r="2425" spans="1:3" hidden="1" x14ac:dyDescent="0.45">
      <c r="A2425" s="29"/>
      <c r="B2425" s="29"/>
      <c r="C2425" s="29"/>
    </row>
    <row r="2426" spans="1:3" hidden="1" x14ac:dyDescent="0.45">
      <c r="A2426" s="29"/>
      <c r="B2426" s="29"/>
      <c r="C2426" s="29"/>
    </row>
    <row r="2427" spans="1:3" hidden="1" x14ac:dyDescent="0.45">
      <c r="A2427" s="29"/>
      <c r="B2427" s="29"/>
      <c r="C2427" s="29"/>
    </row>
    <row r="2428" spans="1:3" hidden="1" x14ac:dyDescent="0.45">
      <c r="A2428" s="29"/>
      <c r="B2428" s="29"/>
      <c r="C2428" s="29"/>
    </row>
    <row r="2429" spans="1:3" hidden="1" x14ac:dyDescent="0.45">
      <c r="A2429" s="29"/>
      <c r="B2429" s="29"/>
      <c r="C2429" s="29"/>
    </row>
    <row r="2430" spans="1:3" hidden="1" x14ac:dyDescent="0.45">
      <c r="A2430" s="29"/>
      <c r="B2430" s="29"/>
      <c r="C2430" s="29"/>
    </row>
    <row r="2431" spans="1:3" hidden="1" x14ac:dyDescent="0.45">
      <c r="A2431" s="29"/>
      <c r="B2431" s="29"/>
      <c r="C2431" s="29"/>
    </row>
    <row r="2432" spans="1:3" hidden="1" x14ac:dyDescent="0.45">
      <c r="A2432" s="29"/>
      <c r="B2432" s="29"/>
      <c r="C2432" s="29"/>
    </row>
    <row r="2433" spans="1:3" hidden="1" x14ac:dyDescent="0.45">
      <c r="A2433" s="29"/>
      <c r="B2433" s="29"/>
      <c r="C2433" s="29"/>
    </row>
    <row r="2434" spans="1:3" hidden="1" x14ac:dyDescent="0.45">
      <c r="A2434" s="29"/>
      <c r="B2434" s="29"/>
      <c r="C2434" s="29"/>
    </row>
    <row r="2435" spans="1:3" hidden="1" x14ac:dyDescent="0.45">
      <c r="A2435" s="29"/>
      <c r="B2435" s="29"/>
      <c r="C2435" s="29"/>
    </row>
    <row r="2436" spans="1:3" hidden="1" x14ac:dyDescent="0.45">
      <c r="A2436" s="29"/>
      <c r="B2436" s="29"/>
      <c r="C2436" s="29"/>
    </row>
    <row r="2437" spans="1:3" hidden="1" x14ac:dyDescent="0.45">
      <c r="A2437" s="29"/>
      <c r="B2437" s="29"/>
      <c r="C2437" s="29"/>
    </row>
    <row r="2438" spans="1:3" hidden="1" x14ac:dyDescent="0.45">
      <c r="A2438" s="29"/>
      <c r="B2438" s="29"/>
      <c r="C2438" s="29"/>
    </row>
    <row r="2439" spans="1:3" hidden="1" x14ac:dyDescent="0.45">
      <c r="A2439" s="29"/>
      <c r="B2439" s="29"/>
      <c r="C2439" s="29"/>
    </row>
    <row r="2440" spans="1:3" hidden="1" x14ac:dyDescent="0.45">
      <c r="A2440" s="29"/>
      <c r="B2440" s="29"/>
      <c r="C2440" s="29"/>
    </row>
    <row r="2441" spans="1:3" hidden="1" x14ac:dyDescent="0.45">
      <c r="A2441" s="29"/>
      <c r="B2441" s="29"/>
      <c r="C2441" s="29"/>
    </row>
    <row r="2442" spans="1:3" hidden="1" x14ac:dyDescent="0.45">
      <c r="A2442" s="29"/>
      <c r="B2442" s="29"/>
      <c r="C2442" s="29"/>
    </row>
    <row r="2443" spans="1:3" hidden="1" x14ac:dyDescent="0.45">
      <c r="A2443" s="29"/>
      <c r="B2443" s="29"/>
      <c r="C2443" s="29"/>
    </row>
    <row r="2444" spans="1:3" hidden="1" x14ac:dyDescent="0.45">
      <c r="A2444" s="29"/>
      <c r="B2444" s="29"/>
      <c r="C2444" s="29"/>
    </row>
    <row r="2445" spans="1:3" hidden="1" x14ac:dyDescent="0.45">
      <c r="A2445" s="29"/>
      <c r="B2445" s="29"/>
      <c r="C2445" s="29"/>
    </row>
    <row r="2446" spans="1:3" hidden="1" x14ac:dyDescent="0.45">
      <c r="A2446" s="29"/>
      <c r="B2446" s="29"/>
      <c r="C2446" s="29"/>
    </row>
    <row r="2447" spans="1:3" hidden="1" x14ac:dyDescent="0.45">
      <c r="A2447" s="29"/>
      <c r="B2447" s="29"/>
      <c r="C2447" s="29"/>
    </row>
    <row r="2448" spans="1:3" hidden="1" x14ac:dyDescent="0.45">
      <c r="A2448" s="29"/>
      <c r="B2448" s="29"/>
      <c r="C2448" s="29"/>
    </row>
    <row r="2449" spans="1:3" hidden="1" x14ac:dyDescent="0.45">
      <c r="A2449" s="29"/>
      <c r="B2449" s="29"/>
      <c r="C2449" s="29"/>
    </row>
    <row r="2450" spans="1:3" hidden="1" x14ac:dyDescent="0.45">
      <c r="A2450" s="29"/>
      <c r="B2450" s="29"/>
      <c r="C2450" s="29"/>
    </row>
    <row r="2451" spans="1:3" hidden="1" x14ac:dyDescent="0.45">
      <c r="A2451" s="29"/>
      <c r="B2451" s="29"/>
      <c r="C2451" s="29"/>
    </row>
    <row r="2452" spans="1:3" hidden="1" x14ac:dyDescent="0.45">
      <c r="A2452" s="29"/>
      <c r="B2452" s="29"/>
      <c r="C2452" s="29"/>
    </row>
    <row r="2453" spans="1:3" hidden="1" x14ac:dyDescent="0.45">
      <c r="A2453" s="29"/>
      <c r="B2453" s="29"/>
      <c r="C2453" s="29"/>
    </row>
    <row r="2454" spans="1:3" hidden="1" x14ac:dyDescent="0.45">
      <c r="A2454" s="29"/>
      <c r="B2454" s="29"/>
      <c r="C2454" s="29"/>
    </row>
    <row r="2455" spans="1:3" hidden="1" x14ac:dyDescent="0.45">
      <c r="A2455" s="29"/>
      <c r="B2455" s="29"/>
      <c r="C2455" s="29"/>
    </row>
    <row r="2456" spans="1:3" hidden="1" x14ac:dyDescent="0.45">
      <c r="A2456" s="29"/>
      <c r="B2456" s="29"/>
      <c r="C2456" s="29"/>
    </row>
    <row r="2457" spans="1:3" hidden="1" x14ac:dyDescent="0.45">
      <c r="A2457" s="29"/>
      <c r="B2457" s="29"/>
      <c r="C2457" s="29"/>
    </row>
    <row r="2458" spans="1:3" hidden="1" x14ac:dyDescent="0.45">
      <c r="A2458" s="29"/>
      <c r="B2458" s="29"/>
      <c r="C2458" s="29"/>
    </row>
    <row r="2459" spans="1:3" hidden="1" x14ac:dyDescent="0.45">
      <c r="A2459" s="29"/>
      <c r="B2459" s="29"/>
      <c r="C2459" s="29"/>
    </row>
    <row r="2460" spans="1:3" hidden="1" x14ac:dyDescent="0.45">
      <c r="A2460" s="29"/>
      <c r="B2460" s="29"/>
      <c r="C2460" s="29"/>
    </row>
    <row r="2461" spans="1:3" hidden="1" x14ac:dyDescent="0.45">
      <c r="A2461" s="29"/>
      <c r="B2461" s="29"/>
      <c r="C2461" s="29"/>
    </row>
    <row r="2462" spans="1:3" hidden="1" x14ac:dyDescent="0.45">
      <c r="A2462" s="29"/>
      <c r="B2462" s="29"/>
      <c r="C2462" s="29"/>
    </row>
    <row r="2463" spans="1:3" hidden="1" x14ac:dyDescent="0.45">
      <c r="A2463" s="29"/>
      <c r="B2463" s="29"/>
      <c r="C2463" s="29"/>
    </row>
    <row r="2464" spans="1:3" hidden="1" x14ac:dyDescent="0.45">
      <c r="A2464" s="29"/>
      <c r="B2464" s="29"/>
      <c r="C2464" s="29"/>
    </row>
    <row r="2465" spans="1:3" hidden="1" x14ac:dyDescent="0.45">
      <c r="A2465" s="29"/>
      <c r="B2465" s="29"/>
      <c r="C2465" s="29"/>
    </row>
    <row r="2466" spans="1:3" hidden="1" x14ac:dyDescent="0.45">
      <c r="A2466" s="29"/>
      <c r="B2466" s="29"/>
      <c r="C2466" s="29"/>
    </row>
    <row r="2467" spans="1:3" hidden="1" x14ac:dyDescent="0.45">
      <c r="A2467" s="29"/>
      <c r="B2467" s="29"/>
      <c r="C2467" s="29"/>
    </row>
    <row r="2468" spans="1:3" hidden="1" x14ac:dyDescent="0.45">
      <c r="A2468" s="29"/>
      <c r="B2468" s="29"/>
      <c r="C2468" s="29"/>
    </row>
    <row r="2469" spans="1:3" hidden="1" x14ac:dyDescent="0.45">
      <c r="A2469" s="29"/>
      <c r="B2469" s="29"/>
      <c r="C2469" s="29"/>
    </row>
    <row r="2470" spans="1:3" hidden="1" x14ac:dyDescent="0.45">
      <c r="A2470" s="29"/>
      <c r="B2470" s="29"/>
      <c r="C2470" s="29"/>
    </row>
    <row r="2471" spans="1:3" hidden="1" x14ac:dyDescent="0.45">
      <c r="A2471" s="29"/>
      <c r="B2471" s="29"/>
      <c r="C2471" s="29"/>
    </row>
    <row r="2472" spans="1:3" hidden="1" x14ac:dyDescent="0.45">
      <c r="A2472" s="29"/>
      <c r="B2472" s="29"/>
      <c r="C2472" s="29"/>
    </row>
    <row r="2473" spans="1:3" hidden="1" x14ac:dyDescent="0.45">
      <c r="A2473" s="29"/>
      <c r="B2473" s="29"/>
      <c r="C2473" s="29"/>
    </row>
    <row r="2474" spans="1:3" hidden="1" x14ac:dyDescent="0.45">
      <c r="A2474" s="29"/>
      <c r="B2474" s="29"/>
      <c r="C2474" s="29"/>
    </row>
    <row r="2475" spans="1:3" hidden="1" x14ac:dyDescent="0.45">
      <c r="A2475" s="29"/>
      <c r="B2475" s="29"/>
      <c r="C2475" s="29"/>
    </row>
    <row r="2476" spans="1:3" hidden="1" x14ac:dyDescent="0.45">
      <c r="A2476" s="29"/>
      <c r="B2476" s="29"/>
      <c r="C2476" s="29"/>
    </row>
    <row r="2477" spans="1:3" hidden="1" x14ac:dyDescent="0.45">
      <c r="A2477" s="29"/>
      <c r="B2477" s="29"/>
      <c r="C2477" s="29"/>
    </row>
    <row r="2478" spans="1:3" hidden="1" x14ac:dyDescent="0.45">
      <c r="A2478" s="29"/>
      <c r="B2478" s="29"/>
      <c r="C2478" s="29"/>
    </row>
    <row r="2479" spans="1:3" hidden="1" x14ac:dyDescent="0.45">
      <c r="A2479" s="29"/>
      <c r="B2479" s="29"/>
      <c r="C2479" s="29"/>
    </row>
    <row r="2480" spans="1:3" hidden="1" x14ac:dyDescent="0.45">
      <c r="A2480" s="29"/>
      <c r="B2480" s="29"/>
      <c r="C2480" s="29"/>
    </row>
    <row r="2481" spans="1:3" hidden="1" x14ac:dyDescent="0.45">
      <c r="A2481" s="29"/>
      <c r="B2481" s="29"/>
      <c r="C2481" s="29"/>
    </row>
    <row r="2482" spans="1:3" hidden="1" x14ac:dyDescent="0.45">
      <c r="A2482" s="29"/>
      <c r="B2482" s="29"/>
      <c r="C2482" s="29"/>
    </row>
    <row r="2483" spans="1:3" hidden="1" x14ac:dyDescent="0.45">
      <c r="A2483" s="29"/>
      <c r="B2483" s="29"/>
      <c r="C2483" s="29"/>
    </row>
    <row r="2484" spans="1:3" hidden="1" x14ac:dyDescent="0.45">
      <c r="A2484" s="29"/>
      <c r="B2484" s="29"/>
      <c r="C2484" s="29"/>
    </row>
    <row r="2485" spans="1:3" hidden="1" x14ac:dyDescent="0.45">
      <c r="A2485" s="29"/>
      <c r="B2485" s="29"/>
      <c r="C2485" s="29"/>
    </row>
    <row r="2486" spans="1:3" hidden="1" x14ac:dyDescent="0.45">
      <c r="A2486" s="29"/>
      <c r="B2486" s="29"/>
      <c r="C2486" s="29"/>
    </row>
    <row r="2487" spans="1:3" hidden="1" x14ac:dyDescent="0.45">
      <c r="A2487" s="29"/>
      <c r="B2487" s="29"/>
      <c r="C2487" s="29"/>
    </row>
    <row r="2488" spans="1:3" hidden="1" x14ac:dyDescent="0.45">
      <c r="A2488" s="29"/>
      <c r="B2488" s="29"/>
      <c r="C2488" s="29"/>
    </row>
    <row r="2489" spans="1:3" hidden="1" x14ac:dyDescent="0.45">
      <c r="A2489" s="29"/>
      <c r="B2489" s="29"/>
      <c r="C2489" s="29"/>
    </row>
    <row r="2490" spans="1:3" hidden="1" x14ac:dyDescent="0.45">
      <c r="A2490" s="29"/>
      <c r="B2490" s="29"/>
      <c r="C2490" s="29"/>
    </row>
    <row r="2491" spans="1:3" hidden="1" x14ac:dyDescent="0.45">
      <c r="A2491" s="29"/>
      <c r="B2491" s="29"/>
      <c r="C2491" s="29"/>
    </row>
    <row r="2492" spans="1:3" hidden="1" x14ac:dyDescent="0.45">
      <c r="A2492" s="29"/>
      <c r="B2492" s="29"/>
      <c r="C2492" s="29"/>
    </row>
    <row r="2493" spans="1:3" hidden="1" x14ac:dyDescent="0.45">
      <c r="A2493" s="29"/>
      <c r="B2493" s="29"/>
      <c r="C2493" s="29"/>
    </row>
    <row r="2494" spans="1:3" hidden="1" x14ac:dyDescent="0.45">
      <c r="A2494" s="29"/>
      <c r="B2494" s="29"/>
      <c r="C2494" s="29"/>
    </row>
    <row r="2495" spans="1:3" hidden="1" x14ac:dyDescent="0.45">
      <c r="A2495" s="29"/>
      <c r="B2495" s="29"/>
      <c r="C2495" s="29"/>
    </row>
    <row r="2496" spans="1:3" hidden="1" x14ac:dyDescent="0.45">
      <c r="A2496" s="29"/>
      <c r="B2496" s="29"/>
      <c r="C2496" s="29"/>
    </row>
    <row r="2497" spans="1:3" hidden="1" x14ac:dyDescent="0.45">
      <c r="A2497" s="29"/>
      <c r="B2497" s="29"/>
      <c r="C2497" s="29"/>
    </row>
    <row r="2498" spans="1:3" hidden="1" x14ac:dyDescent="0.45">
      <c r="A2498" s="29"/>
      <c r="B2498" s="29"/>
      <c r="C2498" s="29"/>
    </row>
    <row r="2499" spans="1:3" hidden="1" x14ac:dyDescent="0.45">
      <c r="A2499" s="29"/>
      <c r="B2499" s="29"/>
      <c r="C2499" s="29"/>
    </row>
    <row r="2500" spans="1:3" hidden="1" x14ac:dyDescent="0.45">
      <c r="A2500" s="29"/>
      <c r="B2500" s="29"/>
      <c r="C2500" s="29"/>
    </row>
    <row r="2501" spans="1:3" hidden="1" x14ac:dyDescent="0.45">
      <c r="A2501" s="29"/>
      <c r="B2501" s="29"/>
      <c r="C2501" s="29"/>
    </row>
    <row r="2502" spans="1:3" hidden="1" x14ac:dyDescent="0.45">
      <c r="A2502" s="29"/>
      <c r="B2502" s="29"/>
      <c r="C2502" s="29"/>
    </row>
    <row r="2503" spans="1:3" hidden="1" x14ac:dyDescent="0.45">
      <c r="A2503" s="29"/>
      <c r="B2503" s="29"/>
      <c r="C2503" s="29"/>
    </row>
    <row r="2504" spans="1:3" hidden="1" x14ac:dyDescent="0.45">
      <c r="A2504" s="29"/>
      <c r="B2504" s="29"/>
      <c r="C2504" s="29"/>
    </row>
    <row r="2505" spans="1:3" hidden="1" x14ac:dyDescent="0.45">
      <c r="A2505" s="29"/>
      <c r="B2505" s="29"/>
      <c r="C2505" s="29"/>
    </row>
    <row r="2506" spans="1:3" hidden="1" x14ac:dyDescent="0.45">
      <c r="A2506" s="29"/>
      <c r="B2506" s="29"/>
      <c r="C2506" s="29"/>
    </row>
    <row r="2507" spans="1:3" hidden="1" x14ac:dyDescent="0.45">
      <c r="A2507" s="29"/>
      <c r="B2507" s="29"/>
      <c r="C2507" s="29"/>
    </row>
    <row r="2508" spans="1:3" hidden="1" x14ac:dyDescent="0.45">
      <c r="A2508" s="29"/>
      <c r="B2508" s="29"/>
      <c r="C2508" s="29"/>
    </row>
    <row r="2509" spans="1:3" hidden="1" x14ac:dyDescent="0.45">
      <c r="A2509" s="29"/>
      <c r="B2509" s="29"/>
      <c r="C2509" s="29"/>
    </row>
    <row r="2510" spans="1:3" hidden="1" x14ac:dyDescent="0.45">
      <c r="A2510" s="29"/>
      <c r="B2510" s="29"/>
      <c r="C2510" s="29"/>
    </row>
    <row r="2511" spans="1:3" hidden="1" x14ac:dyDescent="0.45">
      <c r="A2511" s="29"/>
      <c r="B2511" s="29"/>
      <c r="C2511" s="29"/>
    </row>
    <row r="2512" spans="1:3" hidden="1" x14ac:dyDescent="0.45">
      <c r="A2512" s="29"/>
      <c r="B2512" s="29"/>
      <c r="C2512" s="29"/>
    </row>
    <row r="2513" spans="1:3" hidden="1" x14ac:dyDescent="0.45">
      <c r="A2513" s="29"/>
      <c r="B2513" s="29"/>
      <c r="C2513" s="29"/>
    </row>
    <row r="2514" spans="1:3" hidden="1" x14ac:dyDescent="0.45">
      <c r="A2514" s="29"/>
      <c r="B2514" s="29"/>
      <c r="C2514" s="29"/>
    </row>
    <row r="2515" spans="1:3" hidden="1" x14ac:dyDescent="0.45">
      <c r="A2515" s="29"/>
      <c r="B2515" s="29"/>
      <c r="C2515" s="29"/>
    </row>
    <row r="2516" spans="1:3" hidden="1" x14ac:dyDescent="0.45">
      <c r="A2516" s="29"/>
      <c r="B2516" s="29"/>
      <c r="C2516" s="29"/>
    </row>
    <row r="2517" spans="1:3" hidden="1" x14ac:dyDescent="0.45">
      <c r="A2517" s="29"/>
      <c r="B2517" s="29"/>
      <c r="C2517" s="29"/>
    </row>
    <row r="2518" spans="1:3" hidden="1" x14ac:dyDescent="0.45">
      <c r="A2518" s="29"/>
      <c r="B2518" s="29"/>
      <c r="C2518" s="29"/>
    </row>
    <row r="2519" spans="1:3" hidden="1" x14ac:dyDescent="0.45">
      <c r="A2519" s="29"/>
      <c r="B2519" s="29"/>
      <c r="C2519" s="29"/>
    </row>
    <row r="2520" spans="1:3" hidden="1" x14ac:dyDescent="0.45">
      <c r="A2520" s="29"/>
      <c r="B2520" s="29"/>
      <c r="C2520" s="29"/>
    </row>
    <row r="2521" spans="1:3" hidden="1" x14ac:dyDescent="0.45">
      <c r="A2521" s="29"/>
      <c r="B2521" s="29"/>
      <c r="C2521" s="29"/>
    </row>
    <row r="2522" spans="1:3" hidden="1" x14ac:dyDescent="0.45">
      <c r="A2522" s="29"/>
      <c r="B2522" s="29"/>
      <c r="C2522" s="29"/>
    </row>
    <row r="2523" spans="1:3" hidden="1" x14ac:dyDescent="0.45">
      <c r="A2523" s="29"/>
      <c r="B2523" s="29"/>
      <c r="C2523" s="29"/>
    </row>
    <row r="2524" spans="1:3" hidden="1" x14ac:dyDescent="0.45">
      <c r="A2524" s="29"/>
      <c r="B2524" s="29"/>
      <c r="C2524" s="29"/>
    </row>
    <row r="2525" spans="1:3" hidden="1" x14ac:dyDescent="0.45">
      <c r="A2525" s="29"/>
      <c r="B2525" s="29"/>
      <c r="C2525" s="29"/>
    </row>
    <row r="2526" spans="1:3" hidden="1" x14ac:dyDescent="0.45">
      <c r="A2526" s="29"/>
      <c r="B2526" s="29"/>
      <c r="C2526" s="29"/>
    </row>
    <row r="2527" spans="1:3" hidden="1" x14ac:dyDescent="0.45">
      <c r="A2527" s="29"/>
      <c r="B2527" s="29"/>
      <c r="C2527" s="29"/>
    </row>
    <row r="2528" spans="1:3" hidden="1" x14ac:dyDescent="0.45">
      <c r="A2528" s="29"/>
      <c r="B2528" s="29"/>
      <c r="C2528" s="29"/>
    </row>
    <row r="2529" spans="1:3" hidden="1" x14ac:dyDescent="0.45">
      <c r="A2529" s="29"/>
      <c r="B2529" s="29"/>
      <c r="C2529" s="29"/>
    </row>
    <row r="2530" spans="1:3" hidden="1" x14ac:dyDescent="0.45">
      <c r="A2530" s="29"/>
      <c r="B2530" s="29"/>
      <c r="C2530" s="29"/>
    </row>
    <row r="2531" spans="1:3" hidden="1" x14ac:dyDescent="0.45">
      <c r="A2531" s="29"/>
      <c r="B2531" s="29"/>
      <c r="C2531" s="29"/>
    </row>
    <row r="2532" spans="1:3" hidden="1" x14ac:dyDescent="0.45">
      <c r="A2532" s="29"/>
      <c r="B2532" s="29"/>
      <c r="C2532" s="29"/>
    </row>
    <row r="2533" spans="1:3" hidden="1" x14ac:dyDescent="0.45">
      <c r="A2533" s="29"/>
      <c r="B2533" s="29"/>
      <c r="C2533" s="29"/>
    </row>
    <row r="2534" spans="1:3" hidden="1" x14ac:dyDescent="0.45">
      <c r="A2534" s="29"/>
      <c r="B2534" s="29"/>
      <c r="C2534" s="29"/>
    </row>
    <row r="2535" spans="1:3" hidden="1" x14ac:dyDescent="0.45">
      <c r="A2535" s="29"/>
      <c r="B2535" s="29"/>
      <c r="C2535" s="29"/>
    </row>
    <row r="2536" spans="1:3" hidden="1" x14ac:dyDescent="0.45">
      <c r="A2536" s="29"/>
      <c r="B2536" s="29"/>
      <c r="C2536" s="29"/>
    </row>
    <row r="2537" spans="1:3" hidden="1" x14ac:dyDescent="0.45">
      <c r="A2537" s="29"/>
      <c r="B2537" s="29"/>
      <c r="C2537" s="29"/>
    </row>
    <row r="2538" spans="1:3" hidden="1" x14ac:dyDescent="0.45">
      <c r="A2538" s="29"/>
      <c r="B2538" s="29"/>
      <c r="C2538" s="29"/>
    </row>
    <row r="2539" spans="1:3" hidden="1" x14ac:dyDescent="0.45">
      <c r="A2539" s="29"/>
      <c r="B2539" s="29"/>
      <c r="C2539" s="29"/>
    </row>
    <row r="2540" spans="1:3" hidden="1" x14ac:dyDescent="0.45">
      <c r="A2540" s="29"/>
      <c r="B2540" s="29"/>
      <c r="C2540" s="29"/>
    </row>
    <row r="2541" spans="1:3" hidden="1" x14ac:dyDescent="0.45">
      <c r="A2541" s="29"/>
      <c r="B2541" s="29"/>
      <c r="C2541" s="29"/>
    </row>
    <row r="2542" spans="1:3" hidden="1" x14ac:dyDescent="0.45">
      <c r="A2542" s="29"/>
      <c r="B2542" s="29"/>
      <c r="C2542" s="29"/>
    </row>
    <row r="2543" spans="1:3" hidden="1" x14ac:dyDescent="0.45">
      <c r="A2543" s="29"/>
      <c r="B2543" s="29"/>
      <c r="C2543" s="29"/>
    </row>
    <row r="2544" spans="1:3" hidden="1" x14ac:dyDescent="0.45">
      <c r="A2544" s="29"/>
      <c r="B2544" s="29"/>
      <c r="C2544" s="29"/>
    </row>
    <row r="2545" spans="1:3" hidden="1" x14ac:dyDescent="0.45">
      <c r="A2545" s="29"/>
      <c r="B2545" s="29"/>
      <c r="C2545" s="29"/>
    </row>
    <row r="2546" spans="1:3" hidden="1" x14ac:dyDescent="0.45">
      <c r="A2546" s="29"/>
      <c r="B2546" s="29"/>
      <c r="C2546" s="29"/>
    </row>
    <row r="2547" spans="1:3" hidden="1" x14ac:dyDescent="0.45">
      <c r="A2547" s="29"/>
      <c r="B2547" s="29"/>
      <c r="C2547" s="29"/>
    </row>
    <row r="2548" spans="1:3" hidden="1" x14ac:dyDescent="0.45">
      <c r="A2548" s="29"/>
      <c r="B2548" s="29"/>
      <c r="C2548" s="29"/>
    </row>
    <row r="2549" spans="1:3" hidden="1" x14ac:dyDescent="0.45">
      <c r="A2549" s="29"/>
      <c r="B2549" s="29"/>
      <c r="C2549" s="29"/>
    </row>
    <row r="2550" spans="1:3" hidden="1" x14ac:dyDescent="0.45">
      <c r="A2550" s="29"/>
      <c r="B2550" s="29"/>
      <c r="C2550" s="29"/>
    </row>
    <row r="2551" spans="1:3" hidden="1" x14ac:dyDescent="0.45">
      <c r="A2551" s="29"/>
      <c r="B2551" s="29"/>
      <c r="C2551" s="29"/>
    </row>
    <row r="2552" spans="1:3" hidden="1" x14ac:dyDescent="0.45">
      <c r="A2552" s="29"/>
      <c r="B2552" s="29"/>
      <c r="C2552" s="29"/>
    </row>
    <row r="2553" spans="1:3" hidden="1" x14ac:dyDescent="0.45">
      <c r="A2553" s="29"/>
      <c r="B2553" s="29"/>
      <c r="C2553" s="29"/>
    </row>
    <row r="2554" spans="1:3" hidden="1" x14ac:dyDescent="0.45">
      <c r="A2554" s="29"/>
      <c r="B2554" s="29"/>
      <c r="C2554" s="29"/>
    </row>
    <row r="2555" spans="1:3" hidden="1" x14ac:dyDescent="0.45">
      <c r="A2555" s="29"/>
      <c r="B2555" s="29"/>
      <c r="C2555" s="29"/>
    </row>
    <row r="2556" spans="1:3" hidden="1" x14ac:dyDescent="0.45">
      <c r="A2556" s="29"/>
      <c r="B2556" s="29"/>
      <c r="C2556" s="29"/>
    </row>
    <row r="2557" spans="1:3" hidden="1" x14ac:dyDescent="0.45">
      <c r="A2557" s="29"/>
      <c r="B2557" s="29"/>
      <c r="C2557" s="29"/>
    </row>
    <row r="2558" spans="1:3" hidden="1" x14ac:dyDescent="0.45">
      <c r="A2558" s="29"/>
      <c r="B2558" s="29"/>
      <c r="C2558" s="29"/>
    </row>
    <row r="2559" spans="1:3" hidden="1" x14ac:dyDescent="0.45">
      <c r="A2559" s="29"/>
      <c r="B2559" s="29"/>
      <c r="C2559" s="29"/>
    </row>
    <row r="2560" spans="1:3" hidden="1" x14ac:dyDescent="0.45">
      <c r="A2560" s="29"/>
      <c r="B2560" s="29"/>
      <c r="C2560" s="29"/>
    </row>
    <row r="2561" spans="1:3" hidden="1" x14ac:dyDescent="0.45">
      <c r="A2561" s="29"/>
      <c r="B2561" s="29"/>
      <c r="C2561" s="29"/>
    </row>
    <row r="2562" spans="1:3" hidden="1" x14ac:dyDescent="0.45">
      <c r="A2562" s="29"/>
      <c r="B2562" s="29"/>
      <c r="C2562" s="29"/>
    </row>
    <row r="2563" spans="1:3" hidden="1" x14ac:dyDescent="0.45">
      <c r="A2563" s="29"/>
      <c r="B2563" s="29"/>
      <c r="C2563" s="29"/>
    </row>
    <row r="2564" spans="1:3" hidden="1" x14ac:dyDescent="0.45">
      <c r="A2564" s="29"/>
      <c r="B2564" s="29"/>
      <c r="C2564" s="29"/>
    </row>
    <row r="2565" spans="1:3" hidden="1" x14ac:dyDescent="0.45">
      <c r="A2565" s="29"/>
      <c r="B2565" s="29"/>
      <c r="C2565" s="29"/>
    </row>
    <row r="2566" spans="1:3" hidden="1" x14ac:dyDescent="0.45">
      <c r="A2566" s="29"/>
      <c r="B2566" s="29"/>
      <c r="C2566" s="29"/>
    </row>
    <row r="2567" spans="1:3" hidden="1" x14ac:dyDescent="0.45">
      <c r="A2567" s="29"/>
      <c r="B2567" s="29"/>
      <c r="C2567" s="29"/>
    </row>
    <row r="2568" spans="1:3" hidden="1" x14ac:dyDescent="0.45">
      <c r="A2568" s="29"/>
      <c r="B2568" s="29"/>
      <c r="C2568" s="29"/>
    </row>
    <row r="2569" spans="1:3" hidden="1" x14ac:dyDescent="0.45">
      <c r="A2569" s="29"/>
      <c r="B2569" s="29"/>
      <c r="C2569" s="29"/>
    </row>
    <row r="2570" spans="1:3" hidden="1" x14ac:dyDescent="0.45">
      <c r="A2570" s="29"/>
      <c r="B2570" s="29"/>
      <c r="C2570" s="29"/>
    </row>
    <row r="2571" spans="1:3" hidden="1" x14ac:dyDescent="0.45">
      <c r="A2571" s="29"/>
      <c r="B2571" s="29"/>
      <c r="C2571" s="29"/>
    </row>
    <row r="2572" spans="1:3" hidden="1" x14ac:dyDescent="0.45">
      <c r="A2572" s="29"/>
      <c r="B2572" s="29"/>
      <c r="C2572" s="29"/>
    </row>
    <row r="2573" spans="1:3" hidden="1" x14ac:dyDescent="0.45">
      <c r="A2573" s="29"/>
      <c r="B2573" s="29"/>
      <c r="C2573" s="29"/>
    </row>
    <row r="2574" spans="1:3" hidden="1" x14ac:dyDescent="0.45">
      <c r="A2574" s="29"/>
      <c r="B2574" s="29"/>
      <c r="C2574" s="29"/>
    </row>
    <row r="2575" spans="1:3" hidden="1" x14ac:dyDescent="0.45">
      <c r="A2575" s="29"/>
      <c r="B2575" s="29"/>
      <c r="C2575" s="29"/>
    </row>
    <row r="2576" spans="1:3" hidden="1" x14ac:dyDescent="0.45">
      <c r="A2576" s="29"/>
      <c r="B2576" s="29"/>
      <c r="C2576" s="29"/>
    </row>
    <row r="2577" spans="1:3" hidden="1" x14ac:dyDescent="0.45">
      <c r="A2577" s="29"/>
      <c r="B2577" s="29"/>
      <c r="C2577" s="29"/>
    </row>
    <row r="2578" spans="1:3" hidden="1" x14ac:dyDescent="0.45">
      <c r="A2578" s="29"/>
      <c r="B2578" s="29"/>
      <c r="C2578" s="29"/>
    </row>
    <row r="2579" spans="1:3" hidden="1" x14ac:dyDescent="0.45">
      <c r="A2579" s="29"/>
      <c r="B2579" s="29"/>
      <c r="C2579" s="29"/>
    </row>
    <row r="2580" spans="1:3" hidden="1" x14ac:dyDescent="0.45">
      <c r="A2580" s="29"/>
      <c r="B2580" s="29"/>
      <c r="C2580" s="29"/>
    </row>
    <row r="2581" spans="1:3" hidden="1" x14ac:dyDescent="0.45">
      <c r="A2581" s="29"/>
      <c r="B2581" s="29"/>
      <c r="C2581" s="29"/>
    </row>
    <row r="2582" spans="1:3" hidden="1" x14ac:dyDescent="0.45">
      <c r="A2582" s="29"/>
      <c r="B2582" s="29"/>
      <c r="C2582" s="29"/>
    </row>
    <row r="2583" spans="1:3" hidden="1" x14ac:dyDescent="0.45">
      <c r="A2583" s="29"/>
      <c r="B2583" s="29"/>
      <c r="C2583" s="29"/>
    </row>
    <row r="2584" spans="1:3" hidden="1" x14ac:dyDescent="0.45">
      <c r="A2584" s="29"/>
      <c r="B2584" s="29"/>
      <c r="C2584" s="29"/>
    </row>
    <row r="2585" spans="1:3" hidden="1" x14ac:dyDescent="0.45">
      <c r="A2585" s="29"/>
      <c r="B2585" s="29"/>
      <c r="C2585" s="29"/>
    </row>
    <row r="2586" spans="1:3" hidden="1" x14ac:dyDescent="0.45">
      <c r="A2586" s="29"/>
      <c r="B2586" s="29"/>
      <c r="C2586" s="29"/>
    </row>
    <row r="2587" spans="1:3" hidden="1" x14ac:dyDescent="0.45">
      <c r="A2587" s="29"/>
      <c r="B2587" s="29"/>
      <c r="C2587" s="29"/>
    </row>
    <row r="2588" spans="1:3" hidden="1" x14ac:dyDescent="0.45">
      <c r="A2588" s="29"/>
      <c r="B2588" s="29"/>
      <c r="C2588" s="29"/>
    </row>
    <row r="2589" spans="1:3" hidden="1" x14ac:dyDescent="0.45">
      <c r="A2589" s="29"/>
      <c r="B2589" s="29"/>
      <c r="C2589" s="29"/>
    </row>
    <row r="2590" spans="1:3" hidden="1" x14ac:dyDescent="0.45">
      <c r="A2590" s="29"/>
      <c r="B2590" s="29"/>
      <c r="C2590" s="29"/>
    </row>
    <row r="2591" spans="1:3" hidden="1" x14ac:dyDescent="0.45">
      <c r="A2591" s="29"/>
      <c r="B2591" s="29"/>
      <c r="C2591" s="29"/>
    </row>
    <row r="2592" spans="1:3" hidden="1" x14ac:dyDescent="0.45">
      <c r="A2592" s="29"/>
      <c r="B2592" s="29"/>
      <c r="C2592" s="29"/>
    </row>
    <row r="2593" spans="1:3" hidden="1" x14ac:dyDescent="0.45">
      <c r="A2593" s="29"/>
      <c r="B2593" s="29"/>
      <c r="C2593" s="29"/>
    </row>
    <row r="2594" spans="1:3" hidden="1" x14ac:dyDescent="0.45">
      <c r="A2594" s="29"/>
      <c r="B2594" s="29"/>
      <c r="C2594" s="29"/>
    </row>
    <row r="2595" spans="1:3" hidden="1" x14ac:dyDescent="0.45">
      <c r="A2595" s="29"/>
      <c r="B2595" s="29"/>
      <c r="C2595" s="29"/>
    </row>
    <row r="2596" spans="1:3" hidden="1" x14ac:dyDescent="0.45">
      <c r="A2596" s="29"/>
      <c r="B2596" s="29"/>
      <c r="C2596" s="29"/>
    </row>
    <row r="2597" spans="1:3" hidden="1" x14ac:dyDescent="0.45">
      <c r="A2597" s="29"/>
      <c r="B2597" s="29"/>
      <c r="C2597" s="29"/>
    </row>
    <row r="2598" spans="1:3" hidden="1" x14ac:dyDescent="0.45">
      <c r="A2598" s="29"/>
      <c r="B2598" s="29"/>
      <c r="C2598" s="29"/>
    </row>
    <row r="2599" spans="1:3" hidden="1" x14ac:dyDescent="0.45">
      <c r="A2599" s="29"/>
      <c r="B2599" s="29"/>
      <c r="C2599" s="29"/>
    </row>
    <row r="2600" spans="1:3" hidden="1" x14ac:dyDescent="0.45">
      <c r="A2600" s="29"/>
      <c r="B2600" s="29"/>
      <c r="C2600" s="29"/>
    </row>
    <row r="2601" spans="1:3" hidden="1" x14ac:dyDescent="0.45">
      <c r="A2601" s="29"/>
      <c r="B2601" s="29"/>
      <c r="C2601" s="29"/>
    </row>
    <row r="2602" spans="1:3" hidden="1" x14ac:dyDescent="0.45">
      <c r="A2602" s="29"/>
      <c r="B2602" s="29"/>
      <c r="C2602" s="29"/>
    </row>
    <row r="2603" spans="1:3" hidden="1" x14ac:dyDescent="0.45">
      <c r="A2603" s="29"/>
      <c r="B2603" s="29"/>
      <c r="C2603" s="29"/>
    </row>
    <row r="2604" spans="1:3" hidden="1" x14ac:dyDescent="0.45">
      <c r="A2604" s="29"/>
      <c r="B2604" s="29"/>
      <c r="C2604" s="29"/>
    </row>
    <row r="2605" spans="1:3" hidden="1" x14ac:dyDescent="0.45">
      <c r="A2605" s="29"/>
      <c r="B2605" s="29"/>
      <c r="C2605" s="29"/>
    </row>
    <row r="2606" spans="1:3" hidden="1" x14ac:dyDescent="0.45">
      <c r="A2606" s="29"/>
      <c r="B2606" s="29"/>
      <c r="C2606" s="29"/>
    </row>
    <row r="2607" spans="1:3" hidden="1" x14ac:dyDescent="0.45">
      <c r="A2607" s="29"/>
      <c r="B2607" s="29"/>
      <c r="C2607" s="29"/>
    </row>
    <row r="2608" spans="1:3" hidden="1" x14ac:dyDescent="0.45">
      <c r="A2608" s="29"/>
      <c r="B2608" s="29"/>
      <c r="C2608" s="29"/>
    </row>
    <row r="2609" spans="1:3" hidden="1" x14ac:dyDescent="0.45">
      <c r="A2609" s="29"/>
      <c r="B2609" s="29"/>
      <c r="C2609" s="29"/>
    </row>
    <row r="2610" spans="1:3" hidden="1" x14ac:dyDescent="0.45">
      <c r="A2610" s="29"/>
      <c r="B2610" s="29"/>
      <c r="C2610" s="29"/>
    </row>
    <row r="2611" spans="1:3" hidden="1" x14ac:dyDescent="0.45">
      <c r="A2611" s="29"/>
      <c r="B2611" s="29"/>
      <c r="C2611" s="29"/>
    </row>
    <row r="2612" spans="1:3" hidden="1" x14ac:dyDescent="0.45">
      <c r="A2612" s="29"/>
      <c r="B2612" s="29"/>
      <c r="C2612" s="29"/>
    </row>
    <row r="2613" spans="1:3" hidden="1" x14ac:dyDescent="0.45">
      <c r="A2613" s="29"/>
      <c r="B2613" s="29"/>
      <c r="C2613" s="29"/>
    </row>
    <row r="2614" spans="1:3" hidden="1" x14ac:dyDescent="0.45">
      <c r="A2614" s="29"/>
      <c r="B2614" s="29"/>
      <c r="C2614" s="29"/>
    </row>
    <row r="2615" spans="1:3" hidden="1" x14ac:dyDescent="0.45">
      <c r="A2615" s="29"/>
      <c r="B2615" s="29"/>
      <c r="C2615" s="29"/>
    </row>
    <row r="2616" spans="1:3" hidden="1" x14ac:dyDescent="0.45">
      <c r="A2616" s="29"/>
      <c r="B2616" s="29"/>
      <c r="C2616" s="29"/>
    </row>
    <row r="2617" spans="1:3" hidden="1" x14ac:dyDescent="0.45">
      <c r="A2617" s="29"/>
      <c r="B2617" s="29"/>
      <c r="C2617" s="29"/>
    </row>
    <row r="2618" spans="1:3" hidden="1" x14ac:dyDescent="0.45">
      <c r="A2618" s="29"/>
      <c r="B2618" s="29"/>
      <c r="C2618" s="29"/>
    </row>
    <row r="2619" spans="1:3" hidden="1" x14ac:dyDescent="0.45">
      <c r="A2619" s="29"/>
      <c r="B2619" s="29"/>
      <c r="C2619" s="29"/>
    </row>
    <row r="2620" spans="1:3" hidden="1" x14ac:dyDescent="0.45">
      <c r="A2620" s="29"/>
      <c r="B2620" s="29"/>
      <c r="C2620" s="29"/>
    </row>
    <row r="2621" spans="1:3" hidden="1" x14ac:dyDescent="0.45">
      <c r="A2621" s="29"/>
      <c r="B2621" s="29"/>
      <c r="C2621" s="29"/>
    </row>
    <row r="2622" spans="1:3" hidden="1" x14ac:dyDescent="0.45">
      <c r="A2622" s="29"/>
      <c r="B2622" s="29"/>
      <c r="C2622" s="29"/>
    </row>
    <row r="2623" spans="1:3" hidden="1" x14ac:dyDescent="0.45">
      <c r="A2623" s="29"/>
      <c r="B2623" s="29"/>
      <c r="C2623" s="29"/>
    </row>
    <row r="2624" spans="1:3" hidden="1" x14ac:dyDescent="0.45">
      <c r="A2624" s="29"/>
      <c r="B2624" s="29"/>
      <c r="C2624" s="29"/>
    </row>
    <row r="2625" spans="1:3" hidden="1" x14ac:dyDescent="0.45">
      <c r="A2625" s="29"/>
      <c r="B2625" s="29"/>
      <c r="C2625" s="29"/>
    </row>
    <row r="2626" spans="1:3" hidden="1" x14ac:dyDescent="0.45">
      <c r="A2626" s="29"/>
      <c r="B2626" s="29"/>
      <c r="C2626" s="29"/>
    </row>
    <row r="2627" spans="1:3" hidden="1" x14ac:dyDescent="0.45">
      <c r="A2627" s="29"/>
      <c r="B2627" s="29"/>
      <c r="C2627" s="29"/>
    </row>
    <row r="2628" spans="1:3" hidden="1" x14ac:dyDescent="0.45">
      <c r="A2628" s="29"/>
      <c r="B2628" s="29"/>
      <c r="C2628" s="29"/>
    </row>
    <row r="2629" spans="1:3" hidden="1" x14ac:dyDescent="0.45">
      <c r="A2629" s="29"/>
      <c r="B2629" s="29"/>
      <c r="C2629" s="29"/>
    </row>
    <row r="2630" spans="1:3" hidden="1" x14ac:dyDescent="0.45">
      <c r="A2630" s="29"/>
      <c r="B2630" s="29"/>
      <c r="C2630" s="29"/>
    </row>
    <row r="2631" spans="1:3" hidden="1" x14ac:dyDescent="0.45">
      <c r="A2631" s="29"/>
      <c r="B2631" s="29"/>
      <c r="C2631" s="29"/>
    </row>
    <row r="2632" spans="1:3" hidden="1" x14ac:dyDescent="0.45">
      <c r="A2632" s="29"/>
      <c r="B2632" s="29"/>
      <c r="C2632" s="29"/>
    </row>
    <row r="2633" spans="1:3" hidden="1" x14ac:dyDescent="0.45">
      <c r="A2633" s="29"/>
      <c r="B2633" s="29"/>
      <c r="C2633" s="29"/>
    </row>
    <row r="2634" spans="1:3" hidden="1" x14ac:dyDescent="0.45">
      <c r="A2634" s="29"/>
      <c r="B2634" s="29"/>
      <c r="C2634" s="29"/>
    </row>
    <row r="2635" spans="1:3" hidden="1" x14ac:dyDescent="0.45">
      <c r="A2635" s="29"/>
      <c r="B2635" s="29"/>
      <c r="C2635" s="29"/>
    </row>
    <row r="2636" spans="1:3" hidden="1" x14ac:dyDescent="0.45">
      <c r="A2636" s="29"/>
      <c r="B2636" s="29"/>
      <c r="C2636" s="29"/>
    </row>
    <row r="2637" spans="1:3" hidden="1" x14ac:dyDescent="0.45">
      <c r="A2637" s="29"/>
      <c r="B2637" s="29"/>
      <c r="C2637" s="29"/>
    </row>
    <row r="2638" spans="1:3" hidden="1" x14ac:dyDescent="0.45">
      <c r="A2638" s="29"/>
      <c r="B2638" s="29"/>
      <c r="C2638" s="29"/>
    </row>
    <row r="2639" spans="1:3" hidden="1" x14ac:dyDescent="0.45">
      <c r="A2639" s="29"/>
      <c r="B2639" s="29"/>
      <c r="C2639" s="29"/>
    </row>
    <row r="2640" spans="1:3" hidden="1" x14ac:dyDescent="0.45">
      <c r="A2640" s="29"/>
      <c r="B2640" s="29"/>
      <c r="C2640" s="29"/>
    </row>
    <row r="2641" spans="1:3" hidden="1" x14ac:dyDescent="0.45">
      <c r="A2641" s="29"/>
      <c r="B2641" s="29"/>
      <c r="C2641" s="29"/>
    </row>
    <row r="2642" spans="1:3" hidden="1" x14ac:dyDescent="0.45">
      <c r="A2642" s="29"/>
      <c r="B2642" s="29"/>
      <c r="C2642" s="29"/>
    </row>
    <row r="2643" spans="1:3" hidden="1" x14ac:dyDescent="0.45">
      <c r="A2643" s="29"/>
      <c r="B2643" s="29"/>
      <c r="C2643" s="29"/>
    </row>
    <row r="2644" spans="1:3" hidden="1" x14ac:dyDescent="0.45">
      <c r="A2644" s="29"/>
      <c r="B2644" s="29"/>
      <c r="C2644" s="29"/>
    </row>
    <row r="2645" spans="1:3" hidden="1" x14ac:dyDescent="0.45">
      <c r="A2645" s="29"/>
      <c r="B2645" s="29"/>
      <c r="C2645" s="29"/>
    </row>
    <row r="2646" spans="1:3" hidden="1" x14ac:dyDescent="0.45">
      <c r="A2646" s="29"/>
      <c r="B2646" s="29"/>
      <c r="C2646" s="29"/>
    </row>
    <row r="2647" spans="1:3" hidden="1" x14ac:dyDescent="0.45">
      <c r="A2647" s="29"/>
      <c r="B2647" s="29"/>
      <c r="C2647" s="29"/>
    </row>
    <row r="2648" spans="1:3" hidden="1" x14ac:dyDescent="0.45">
      <c r="A2648" s="29"/>
      <c r="B2648" s="29"/>
      <c r="C2648" s="29"/>
    </row>
    <row r="2649" spans="1:3" hidden="1" x14ac:dyDescent="0.45">
      <c r="A2649" s="29"/>
      <c r="B2649" s="29"/>
      <c r="C2649" s="29"/>
    </row>
    <row r="2650" spans="1:3" hidden="1" x14ac:dyDescent="0.45">
      <c r="A2650" s="29"/>
      <c r="B2650" s="29"/>
      <c r="C2650" s="29"/>
    </row>
    <row r="2651" spans="1:3" hidden="1" x14ac:dyDescent="0.45">
      <c r="A2651" s="29"/>
      <c r="B2651" s="29"/>
      <c r="C2651" s="29"/>
    </row>
    <row r="2652" spans="1:3" hidden="1" x14ac:dyDescent="0.45">
      <c r="A2652" s="29"/>
      <c r="B2652" s="29"/>
      <c r="C2652" s="29"/>
    </row>
    <row r="2653" spans="1:3" hidden="1" x14ac:dyDescent="0.45">
      <c r="A2653" s="29"/>
      <c r="B2653" s="29"/>
      <c r="C2653" s="29"/>
    </row>
    <row r="2654" spans="1:3" hidden="1" x14ac:dyDescent="0.45">
      <c r="A2654" s="29"/>
      <c r="B2654" s="29"/>
      <c r="C2654" s="29"/>
    </row>
    <row r="2655" spans="1:3" hidden="1" x14ac:dyDescent="0.45">
      <c r="A2655" s="29"/>
      <c r="B2655" s="29"/>
      <c r="C2655" s="29"/>
    </row>
    <row r="2656" spans="1:3" hidden="1" x14ac:dyDescent="0.45">
      <c r="A2656" s="29"/>
      <c r="B2656" s="29"/>
      <c r="C2656" s="29"/>
    </row>
    <row r="2657" spans="1:3" hidden="1" x14ac:dyDescent="0.45">
      <c r="A2657" s="29"/>
      <c r="B2657" s="29"/>
      <c r="C2657" s="29"/>
    </row>
    <row r="2658" spans="1:3" hidden="1" x14ac:dyDescent="0.45">
      <c r="A2658" s="29"/>
      <c r="B2658" s="29"/>
      <c r="C2658" s="29"/>
    </row>
    <row r="2659" spans="1:3" hidden="1" x14ac:dyDescent="0.45">
      <c r="A2659" s="29"/>
      <c r="B2659" s="29"/>
      <c r="C2659" s="29"/>
    </row>
    <row r="2660" spans="1:3" hidden="1" x14ac:dyDescent="0.45">
      <c r="A2660" s="29"/>
      <c r="B2660" s="29"/>
      <c r="C2660" s="29"/>
    </row>
    <row r="2661" spans="1:3" hidden="1" x14ac:dyDescent="0.45">
      <c r="A2661" s="29"/>
      <c r="B2661" s="29"/>
      <c r="C2661" s="29"/>
    </row>
    <row r="2662" spans="1:3" hidden="1" x14ac:dyDescent="0.45">
      <c r="A2662" s="29"/>
      <c r="B2662" s="29"/>
      <c r="C2662" s="29"/>
    </row>
    <row r="2663" spans="1:3" hidden="1" x14ac:dyDescent="0.45">
      <c r="A2663" s="29"/>
      <c r="B2663" s="29"/>
      <c r="C2663" s="29"/>
    </row>
    <row r="2664" spans="1:3" hidden="1" x14ac:dyDescent="0.45">
      <c r="A2664" s="29"/>
      <c r="B2664" s="29"/>
      <c r="C2664" s="29"/>
    </row>
    <row r="2665" spans="1:3" hidden="1" x14ac:dyDescent="0.45">
      <c r="A2665" s="29"/>
      <c r="B2665" s="29"/>
      <c r="C2665" s="29"/>
    </row>
    <row r="2666" spans="1:3" hidden="1" x14ac:dyDescent="0.45">
      <c r="A2666" s="29"/>
      <c r="B2666" s="29"/>
      <c r="C2666" s="29"/>
    </row>
    <row r="2667" spans="1:3" hidden="1" x14ac:dyDescent="0.45">
      <c r="A2667" s="29"/>
      <c r="B2667" s="29"/>
      <c r="C2667" s="29"/>
    </row>
    <row r="2668" spans="1:3" hidden="1" x14ac:dyDescent="0.45">
      <c r="A2668" s="29"/>
      <c r="B2668" s="29"/>
      <c r="C2668" s="29"/>
    </row>
    <row r="2669" spans="1:3" hidden="1" x14ac:dyDescent="0.45">
      <c r="A2669" s="29"/>
      <c r="B2669" s="29"/>
      <c r="C2669" s="29"/>
    </row>
    <row r="2670" spans="1:3" hidden="1" x14ac:dyDescent="0.45">
      <c r="A2670" s="29"/>
      <c r="B2670" s="29"/>
      <c r="C2670" s="29"/>
    </row>
    <row r="2671" spans="1:3" hidden="1" x14ac:dyDescent="0.45">
      <c r="A2671" s="29"/>
      <c r="B2671" s="29"/>
      <c r="C2671" s="29"/>
    </row>
    <row r="2672" spans="1:3" hidden="1" x14ac:dyDescent="0.45">
      <c r="A2672" s="29"/>
      <c r="B2672" s="29"/>
      <c r="C2672" s="29"/>
    </row>
    <row r="2673" spans="1:3" hidden="1" x14ac:dyDescent="0.45">
      <c r="A2673" s="29"/>
      <c r="B2673" s="29"/>
      <c r="C2673" s="29"/>
    </row>
    <row r="2674" spans="1:3" hidden="1" x14ac:dyDescent="0.45">
      <c r="A2674" s="29"/>
      <c r="B2674" s="29"/>
      <c r="C2674" s="29"/>
    </row>
    <row r="2675" spans="1:3" hidden="1" x14ac:dyDescent="0.45">
      <c r="A2675" s="29"/>
      <c r="B2675" s="29"/>
      <c r="C2675" s="29"/>
    </row>
    <row r="2676" spans="1:3" hidden="1" x14ac:dyDescent="0.45">
      <c r="A2676" s="29"/>
      <c r="B2676" s="29"/>
      <c r="C2676" s="29"/>
    </row>
    <row r="2677" spans="1:3" hidden="1" x14ac:dyDescent="0.45">
      <c r="A2677" s="29"/>
      <c r="B2677" s="29"/>
      <c r="C2677" s="29"/>
    </row>
    <row r="2678" spans="1:3" hidden="1" x14ac:dyDescent="0.45">
      <c r="A2678" s="29"/>
      <c r="B2678" s="29"/>
      <c r="C2678" s="29"/>
    </row>
    <row r="2679" spans="1:3" hidden="1" x14ac:dyDescent="0.45">
      <c r="A2679" s="29"/>
      <c r="B2679" s="29"/>
      <c r="C2679" s="29"/>
    </row>
    <row r="2680" spans="1:3" hidden="1" x14ac:dyDescent="0.45">
      <c r="A2680" s="29"/>
      <c r="B2680" s="29"/>
      <c r="C2680" s="29"/>
    </row>
    <row r="2681" spans="1:3" hidden="1" x14ac:dyDescent="0.45">
      <c r="A2681" s="29"/>
      <c r="B2681" s="29"/>
      <c r="C2681" s="29"/>
    </row>
    <row r="2682" spans="1:3" hidden="1" x14ac:dyDescent="0.45">
      <c r="A2682" s="29"/>
      <c r="B2682" s="29"/>
      <c r="C2682" s="29"/>
    </row>
    <row r="2683" spans="1:3" hidden="1" x14ac:dyDescent="0.45">
      <c r="A2683" s="29"/>
      <c r="B2683" s="29"/>
      <c r="C2683" s="29"/>
    </row>
    <row r="2684" spans="1:3" hidden="1" x14ac:dyDescent="0.45">
      <c r="A2684" s="29"/>
      <c r="B2684" s="29"/>
      <c r="C2684" s="29"/>
    </row>
    <row r="2685" spans="1:3" hidden="1" x14ac:dyDescent="0.45">
      <c r="A2685" s="29"/>
      <c r="B2685" s="29"/>
      <c r="C2685" s="29"/>
    </row>
    <row r="2686" spans="1:3" hidden="1" x14ac:dyDescent="0.45">
      <c r="A2686" s="29"/>
      <c r="B2686" s="29"/>
      <c r="C2686" s="29"/>
    </row>
    <row r="2687" spans="1:3" hidden="1" x14ac:dyDescent="0.45">
      <c r="A2687" s="29"/>
      <c r="B2687" s="29"/>
      <c r="C2687" s="29"/>
    </row>
    <row r="2688" spans="1:3" hidden="1" x14ac:dyDescent="0.45">
      <c r="A2688" s="29"/>
      <c r="B2688" s="29"/>
      <c r="C2688" s="29"/>
    </row>
    <row r="2689" spans="1:3" hidden="1" x14ac:dyDescent="0.45">
      <c r="A2689" s="29"/>
      <c r="B2689" s="29"/>
      <c r="C2689" s="29"/>
    </row>
    <row r="2690" spans="1:3" hidden="1" x14ac:dyDescent="0.45">
      <c r="A2690" s="29"/>
      <c r="B2690" s="29"/>
      <c r="C2690" s="29"/>
    </row>
    <row r="2691" spans="1:3" hidden="1" x14ac:dyDescent="0.45">
      <c r="A2691" s="29"/>
      <c r="B2691" s="29"/>
      <c r="C2691" s="29"/>
    </row>
    <row r="2692" spans="1:3" hidden="1" x14ac:dyDescent="0.45">
      <c r="A2692" s="29"/>
      <c r="B2692" s="29"/>
      <c r="C2692" s="29"/>
    </row>
    <row r="2693" spans="1:3" hidden="1" x14ac:dyDescent="0.45">
      <c r="A2693" s="29"/>
      <c r="B2693" s="29"/>
      <c r="C2693" s="29"/>
    </row>
    <row r="2694" spans="1:3" hidden="1" x14ac:dyDescent="0.45">
      <c r="A2694" s="29"/>
      <c r="B2694" s="29"/>
      <c r="C2694" s="29"/>
    </row>
    <row r="2695" spans="1:3" hidden="1" x14ac:dyDescent="0.45">
      <c r="A2695" s="29"/>
      <c r="B2695" s="29"/>
      <c r="C2695" s="29"/>
    </row>
    <row r="2696" spans="1:3" hidden="1" x14ac:dyDescent="0.45">
      <c r="A2696" s="29"/>
      <c r="B2696" s="29"/>
      <c r="C2696" s="29"/>
    </row>
    <row r="2697" spans="1:3" hidden="1" x14ac:dyDescent="0.45">
      <c r="A2697" s="29"/>
      <c r="B2697" s="29"/>
      <c r="C2697" s="29"/>
    </row>
    <row r="2698" spans="1:3" hidden="1" x14ac:dyDescent="0.45">
      <c r="A2698" s="29"/>
      <c r="B2698" s="29"/>
      <c r="C2698" s="29"/>
    </row>
    <row r="2699" spans="1:3" hidden="1" x14ac:dyDescent="0.45">
      <c r="A2699" s="29"/>
      <c r="B2699" s="29"/>
      <c r="C2699" s="29"/>
    </row>
    <row r="2700" spans="1:3" hidden="1" x14ac:dyDescent="0.45">
      <c r="A2700" s="29"/>
      <c r="B2700" s="29"/>
      <c r="C2700" s="29"/>
    </row>
    <row r="2701" spans="1:3" hidden="1" x14ac:dyDescent="0.45">
      <c r="A2701" s="29"/>
      <c r="B2701" s="29"/>
      <c r="C2701" s="29"/>
    </row>
    <row r="2702" spans="1:3" hidden="1" x14ac:dyDescent="0.45">
      <c r="A2702" s="29"/>
      <c r="B2702" s="29"/>
      <c r="C2702" s="29"/>
    </row>
    <row r="2703" spans="1:3" hidden="1" x14ac:dyDescent="0.45">
      <c r="A2703" s="29"/>
      <c r="B2703" s="29"/>
      <c r="C2703" s="29"/>
    </row>
    <row r="2704" spans="1:3" hidden="1" x14ac:dyDescent="0.45">
      <c r="A2704" s="29"/>
      <c r="B2704" s="29"/>
      <c r="C2704" s="29"/>
    </row>
    <row r="2705" spans="1:3" hidden="1" x14ac:dyDescent="0.45">
      <c r="A2705" s="29"/>
      <c r="B2705" s="29"/>
      <c r="C2705" s="29"/>
    </row>
    <row r="2706" spans="1:3" hidden="1" x14ac:dyDescent="0.45">
      <c r="A2706" s="29"/>
      <c r="B2706" s="29"/>
      <c r="C2706" s="29"/>
    </row>
    <row r="2707" spans="1:3" hidden="1" x14ac:dyDescent="0.45">
      <c r="A2707" s="29"/>
      <c r="B2707" s="29"/>
      <c r="C2707" s="29"/>
    </row>
    <row r="2708" spans="1:3" hidden="1" x14ac:dyDescent="0.45">
      <c r="A2708" s="29"/>
      <c r="B2708" s="29"/>
      <c r="C2708" s="29"/>
    </row>
    <row r="2709" spans="1:3" hidden="1" x14ac:dyDescent="0.45">
      <c r="A2709" s="29"/>
      <c r="B2709" s="29"/>
      <c r="C2709" s="29"/>
    </row>
    <row r="2710" spans="1:3" hidden="1" x14ac:dyDescent="0.45">
      <c r="A2710" s="29"/>
      <c r="B2710" s="29"/>
      <c r="C2710" s="29"/>
    </row>
    <row r="2711" spans="1:3" hidden="1" x14ac:dyDescent="0.45">
      <c r="A2711" s="29"/>
      <c r="B2711" s="29"/>
      <c r="C2711" s="29"/>
    </row>
    <row r="2712" spans="1:3" hidden="1" x14ac:dyDescent="0.45">
      <c r="A2712" s="29"/>
      <c r="B2712" s="29"/>
      <c r="C2712" s="29"/>
    </row>
    <row r="2713" spans="1:3" hidden="1" x14ac:dyDescent="0.45">
      <c r="A2713" s="29"/>
      <c r="B2713" s="29"/>
      <c r="C2713" s="29"/>
    </row>
    <row r="2714" spans="1:3" hidden="1" x14ac:dyDescent="0.45">
      <c r="A2714" s="29"/>
      <c r="B2714" s="29"/>
      <c r="C2714" s="29"/>
    </row>
    <row r="2715" spans="1:3" hidden="1" x14ac:dyDescent="0.45">
      <c r="A2715" s="29"/>
      <c r="B2715" s="29"/>
      <c r="C2715" s="29"/>
    </row>
    <row r="2716" spans="1:3" hidden="1" x14ac:dyDescent="0.45">
      <c r="A2716" s="29"/>
      <c r="B2716" s="29"/>
      <c r="C2716" s="29"/>
    </row>
    <row r="2717" spans="1:3" hidden="1" x14ac:dyDescent="0.45">
      <c r="A2717" s="29"/>
      <c r="B2717" s="29"/>
      <c r="C2717" s="29"/>
    </row>
    <row r="2718" spans="1:3" hidden="1" x14ac:dyDescent="0.45">
      <c r="A2718" s="29"/>
      <c r="B2718" s="29"/>
      <c r="C2718" s="29"/>
    </row>
    <row r="2719" spans="1:3" hidden="1" x14ac:dyDescent="0.45">
      <c r="A2719" s="29"/>
      <c r="B2719" s="29"/>
      <c r="C2719" s="29"/>
    </row>
    <row r="2720" spans="1:3" hidden="1" x14ac:dyDescent="0.45">
      <c r="A2720" s="29"/>
      <c r="B2720" s="29"/>
      <c r="C2720" s="29"/>
    </row>
    <row r="2721" spans="1:3" hidden="1" x14ac:dyDescent="0.45">
      <c r="A2721" s="29"/>
      <c r="B2721" s="29"/>
      <c r="C2721" s="29"/>
    </row>
    <row r="2722" spans="1:3" hidden="1" x14ac:dyDescent="0.45">
      <c r="A2722" s="29"/>
      <c r="B2722" s="29"/>
      <c r="C2722" s="29"/>
    </row>
    <row r="2723" spans="1:3" hidden="1" x14ac:dyDescent="0.45">
      <c r="A2723" s="29"/>
      <c r="B2723" s="29"/>
      <c r="C2723" s="29"/>
    </row>
    <row r="2724" spans="1:3" hidden="1" x14ac:dyDescent="0.45">
      <c r="A2724" s="29"/>
      <c r="B2724" s="29"/>
      <c r="C2724" s="29"/>
    </row>
    <row r="2725" spans="1:3" hidden="1" x14ac:dyDescent="0.45">
      <c r="A2725" s="29"/>
      <c r="B2725" s="29"/>
      <c r="C2725" s="29"/>
    </row>
    <row r="2726" spans="1:3" hidden="1" x14ac:dyDescent="0.45">
      <c r="A2726" s="29"/>
      <c r="B2726" s="29"/>
      <c r="C2726" s="29"/>
    </row>
    <row r="2727" spans="1:3" hidden="1" x14ac:dyDescent="0.45">
      <c r="A2727" s="29"/>
      <c r="B2727" s="29"/>
      <c r="C2727" s="29"/>
    </row>
    <row r="2728" spans="1:3" hidden="1" x14ac:dyDescent="0.45">
      <c r="A2728" s="29"/>
      <c r="B2728" s="29"/>
      <c r="C2728" s="29"/>
    </row>
    <row r="2729" spans="1:3" hidden="1" x14ac:dyDescent="0.45">
      <c r="A2729" s="29"/>
      <c r="B2729" s="29"/>
      <c r="C2729" s="29"/>
    </row>
    <row r="2730" spans="1:3" hidden="1" x14ac:dyDescent="0.45">
      <c r="A2730" s="29"/>
      <c r="B2730" s="29"/>
      <c r="C2730" s="29"/>
    </row>
    <row r="2731" spans="1:3" hidden="1" x14ac:dyDescent="0.45">
      <c r="A2731" s="29"/>
      <c r="B2731" s="29"/>
      <c r="C2731" s="29"/>
    </row>
    <row r="2732" spans="1:3" hidden="1" x14ac:dyDescent="0.45">
      <c r="A2732" s="29"/>
      <c r="B2732" s="29"/>
      <c r="C2732" s="29"/>
    </row>
    <row r="2733" spans="1:3" hidden="1" x14ac:dyDescent="0.45">
      <c r="A2733" s="29"/>
      <c r="B2733" s="29"/>
      <c r="C2733" s="29"/>
    </row>
    <row r="2734" spans="1:3" hidden="1" x14ac:dyDescent="0.45">
      <c r="A2734" s="29"/>
      <c r="B2734" s="29"/>
      <c r="C2734" s="29"/>
    </row>
    <row r="2735" spans="1:3" hidden="1" x14ac:dyDescent="0.45">
      <c r="A2735" s="29"/>
      <c r="B2735" s="29"/>
      <c r="C2735" s="29"/>
    </row>
    <row r="2736" spans="1:3" hidden="1" x14ac:dyDescent="0.45">
      <c r="A2736" s="29"/>
      <c r="B2736" s="29"/>
      <c r="C2736" s="29"/>
    </row>
    <row r="2737" spans="1:3" hidden="1" x14ac:dyDescent="0.45">
      <c r="A2737" s="29"/>
      <c r="B2737" s="29"/>
      <c r="C2737" s="29"/>
    </row>
    <row r="2738" spans="1:3" hidden="1" x14ac:dyDescent="0.45">
      <c r="A2738" s="29"/>
      <c r="B2738" s="29"/>
      <c r="C2738" s="29"/>
    </row>
    <row r="2739" spans="1:3" hidden="1" x14ac:dyDescent="0.45">
      <c r="A2739" s="29"/>
      <c r="B2739" s="29"/>
      <c r="C2739" s="29"/>
    </row>
    <row r="2740" spans="1:3" hidden="1" x14ac:dyDescent="0.45">
      <c r="A2740" s="29"/>
      <c r="B2740" s="29"/>
      <c r="C2740" s="29"/>
    </row>
    <row r="2741" spans="1:3" hidden="1" x14ac:dyDescent="0.45">
      <c r="A2741" s="29"/>
      <c r="B2741" s="29"/>
      <c r="C2741" s="29"/>
    </row>
    <row r="2742" spans="1:3" hidden="1" x14ac:dyDescent="0.45">
      <c r="A2742" s="29"/>
      <c r="B2742" s="29"/>
      <c r="C2742" s="29"/>
    </row>
    <row r="2743" spans="1:3" hidden="1" x14ac:dyDescent="0.45">
      <c r="A2743" s="29"/>
      <c r="B2743" s="29"/>
      <c r="C2743" s="29"/>
    </row>
    <row r="2744" spans="1:3" hidden="1" x14ac:dyDescent="0.45">
      <c r="A2744" s="29"/>
      <c r="B2744" s="29"/>
      <c r="C2744" s="29"/>
    </row>
    <row r="2745" spans="1:3" hidden="1" x14ac:dyDescent="0.45">
      <c r="A2745" s="29"/>
      <c r="B2745" s="29"/>
      <c r="C2745" s="29"/>
    </row>
    <row r="2746" spans="1:3" hidden="1" x14ac:dyDescent="0.45">
      <c r="A2746" s="29"/>
      <c r="B2746" s="29"/>
      <c r="C2746" s="29"/>
    </row>
    <row r="2747" spans="1:3" hidden="1" x14ac:dyDescent="0.45">
      <c r="A2747" s="29"/>
      <c r="B2747" s="29"/>
      <c r="C2747" s="29"/>
    </row>
    <row r="2748" spans="1:3" hidden="1" x14ac:dyDescent="0.45">
      <c r="A2748" s="29"/>
      <c r="B2748" s="29"/>
      <c r="C2748" s="29"/>
    </row>
    <row r="2749" spans="1:3" hidden="1" x14ac:dyDescent="0.45">
      <c r="A2749" s="29"/>
      <c r="B2749" s="29"/>
      <c r="C2749" s="29"/>
    </row>
    <row r="2750" spans="1:3" hidden="1" x14ac:dyDescent="0.45">
      <c r="A2750" s="29"/>
      <c r="B2750" s="29"/>
      <c r="C2750" s="29"/>
    </row>
    <row r="2751" spans="1:3" hidden="1" x14ac:dyDescent="0.45">
      <c r="A2751" s="29"/>
      <c r="B2751" s="29"/>
      <c r="C2751" s="29"/>
    </row>
    <row r="2752" spans="1:3" hidden="1" x14ac:dyDescent="0.45">
      <c r="A2752" s="29"/>
      <c r="B2752" s="29"/>
      <c r="C2752" s="29"/>
    </row>
    <row r="2753" spans="1:3" hidden="1" x14ac:dyDescent="0.45">
      <c r="A2753" s="29"/>
      <c r="B2753" s="29"/>
      <c r="C2753" s="29"/>
    </row>
    <row r="2754" spans="1:3" hidden="1" x14ac:dyDescent="0.45">
      <c r="A2754" s="29"/>
      <c r="B2754" s="29"/>
      <c r="C2754" s="29"/>
    </row>
    <row r="2755" spans="1:3" hidden="1" x14ac:dyDescent="0.45">
      <c r="A2755" s="29"/>
      <c r="B2755" s="29"/>
      <c r="C2755" s="29"/>
    </row>
    <row r="2756" spans="1:3" hidden="1" x14ac:dyDescent="0.45">
      <c r="A2756" s="29"/>
      <c r="B2756" s="29"/>
      <c r="C2756" s="29"/>
    </row>
    <row r="2757" spans="1:3" hidden="1" x14ac:dyDescent="0.45">
      <c r="A2757" s="29"/>
      <c r="B2757" s="29"/>
      <c r="C2757" s="29"/>
    </row>
    <row r="2758" spans="1:3" hidden="1" x14ac:dyDescent="0.45">
      <c r="A2758" s="29"/>
      <c r="B2758" s="29"/>
      <c r="C2758" s="29"/>
    </row>
    <row r="2759" spans="1:3" hidden="1" x14ac:dyDescent="0.45">
      <c r="A2759" s="29"/>
      <c r="B2759" s="29"/>
      <c r="C2759" s="29"/>
    </row>
    <row r="2760" spans="1:3" hidden="1" x14ac:dyDescent="0.45">
      <c r="A2760" s="29"/>
      <c r="B2760" s="29"/>
      <c r="C2760" s="29"/>
    </row>
    <row r="2761" spans="1:3" hidden="1" x14ac:dyDescent="0.45">
      <c r="A2761" s="29"/>
      <c r="B2761" s="29"/>
      <c r="C2761" s="29"/>
    </row>
    <row r="2762" spans="1:3" hidden="1" x14ac:dyDescent="0.45">
      <c r="A2762" s="29"/>
      <c r="B2762" s="29"/>
      <c r="C2762" s="29"/>
    </row>
    <row r="2763" spans="1:3" hidden="1" x14ac:dyDescent="0.45">
      <c r="A2763" s="29"/>
      <c r="B2763" s="29"/>
      <c r="C2763" s="29"/>
    </row>
    <row r="2764" spans="1:3" hidden="1" x14ac:dyDescent="0.45">
      <c r="A2764" s="29"/>
      <c r="B2764" s="29"/>
      <c r="C2764" s="29"/>
    </row>
    <row r="2765" spans="1:3" hidden="1" x14ac:dyDescent="0.45">
      <c r="A2765" s="29"/>
      <c r="B2765" s="29"/>
      <c r="C2765" s="29"/>
    </row>
    <row r="2766" spans="1:3" hidden="1" x14ac:dyDescent="0.45">
      <c r="A2766" s="29"/>
      <c r="B2766" s="29"/>
      <c r="C2766" s="29"/>
    </row>
    <row r="2767" spans="1:3" hidden="1" x14ac:dyDescent="0.45">
      <c r="A2767" s="29"/>
      <c r="B2767" s="29"/>
      <c r="C2767" s="29"/>
    </row>
    <row r="2768" spans="1:3" hidden="1" x14ac:dyDescent="0.45">
      <c r="A2768" s="29"/>
      <c r="B2768" s="29"/>
      <c r="C2768" s="29"/>
    </row>
    <row r="2769" spans="1:3" hidden="1" x14ac:dyDescent="0.45">
      <c r="A2769" s="29"/>
      <c r="B2769" s="29"/>
      <c r="C2769" s="29"/>
    </row>
    <row r="2770" spans="1:3" hidden="1" x14ac:dyDescent="0.45">
      <c r="A2770" s="29"/>
      <c r="B2770" s="29"/>
      <c r="C2770" s="29"/>
    </row>
    <row r="2771" spans="1:3" hidden="1" x14ac:dyDescent="0.45">
      <c r="A2771" s="29"/>
      <c r="B2771" s="29"/>
      <c r="C2771" s="29"/>
    </row>
    <row r="2772" spans="1:3" hidden="1" x14ac:dyDescent="0.45">
      <c r="A2772" s="29"/>
      <c r="B2772" s="29"/>
      <c r="C2772" s="29"/>
    </row>
    <row r="2773" spans="1:3" hidden="1" x14ac:dyDescent="0.45">
      <c r="A2773" s="29"/>
      <c r="B2773" s="29"/>
      <c r="C2773" s="29"/>
    </row>
    <row r="2774" spans="1:3" hidden="1" x14ac:dyDescent="0.45">
      <c r="A2774" s="29"/>
      <c r="B2774" s="29"/>
      <c r="C2774" s="29"/>
    </row>
    <row r="2775" spans="1:3" hidden="1" x14ac:dyDescent="0.45">
      <c r="A2775" s="29"/>
      <c r="B2775" s="29"/>
      <c r="C2775" s="29"/>
    </row>
    <row r="2776" spans="1:3" hidden="1" x14ac:dyDescent="0.45">
      <c r="A2776" s="29"/>
      <c r="B2776" s="29"/>
      <c r="C2776" s="29"/>
    </row>
    <row r="2777" spans="1:3" hidden="1" x14ac:dyDescent="0.45">
      <c r="A2777" s="29"/>
      <c r="B2777" s="29"/>
      <c r="C2777" s="29"/>
    </row>
    <row r="2778" spans="1:3" hidden="1" x14ac:dyDescent="0.45">
      <c r="A2778" s="29"/>
      <c r="B2778" s="29"/>
      <c r="C2778" s="29"/>
    </row>
    <row r="2779" spans="1:3" hidden="1" x14ac:dyDescent="0.45">
      <c r="A2779" s="29"/>
      <c r="B2779" s="29"/>
      <c r="C2779" s="29"/>
    </row>
    <row r="2780" spans="1:3" hidden="1" x14ac:dyDescent="0.45">
      <c r="A2780" s="29"/>
      <c r="B2780" s="29"/>
      <c r="C2780" s="29"/>
    </row>
    <row r="2781" spans="1:3" hidden="1" x14ac:dyDescent="0.45">
      <c r="A2781" s="29"/>
      <c r="B2781" s="29"/>
      <c r="C2781" s="29"/>
    </row>
    <row r="2782" spans="1:3" hidden="1" x14ac:dyDescent="0.45">
      <c r="A2782" s="29"/>
      <c r="B2782" s="29"/>
      <c r="C2782" s="29"/>
    </row>
    <row r="2783" spans="1:3" hidden="1" x14ac:dyDescent="0.45">
      <c r="A2783" s="29"/>
      <c r="B2783" s="29"/>
      <c r="C2783" s="29"/>
    </row>
    <row r="2784" spans="1:3" hidden="1" x14ac:dyDescent="0.45">
      <c r="A2784" s="29"/>
      <c r="B2784" s="29"/>
      <c r="C2784" s="29"/>
    </row>
    <row r="2785" spans="1:3" hidden="1" x14ac:dyDescent="0.45">
      <c r="A2785" s="29"/>
      <c r="B2785" s="29"/>
      <c r="C2785" s="29"/>
    </row>
    <row r="2786" spans="1:3" hidden="1" x14ac:dyDescent="0.45">
      <c r="A2786" s="29"/>
      <c r="B2786" s="29"/>
      <c r="C2786" s="29"/>
    </row>
    <row r="2787" spans="1:3" hidden="1" x14ac:dyDescent="0.45">
      <c r="A2787" s="29"/>
      <c r="B2787" s="29"/>
      <c r="C2787" s="29"/>
    </row>
    <row r="2788" spans="1:3" hidden="1" x14ac:dyDescent="0.45">
      <c r="A2788" s="29"/>
      <c r="B2788" s="29"/>
      <c r="C2788" s="29"/>
    </row>
    <row r="2789" spans="1:3" hidden="1" x14ac:dyDescent="0.45">
      <c r="A2789" s="29"/>
      <c r="B2789" s="29"/>
      <c r="C2789" s="29"/>
    </row>
    <row r="2790" spans="1:3" hidden="1" x14ac:dyDescent="0.45">
      <c r="A2790" s="29"/>
      <c r="B2790" s="29"/>
      <c r="C2790" s="29"/>
    </row>
    <row r="2791" spans="1:3" hidden="1" x14ac:dyDescent="0.45">
      <c r="A2791" s="29"/>
      <c r="B2791" s="29"/>
      <c r="C2791" s="29"/>
    </row>
    <row r="2792" spans="1:3" hidden="1" x14ac:dyDescent="0.45">
      <c r="A2792" s="29"/>
      <c r="B2792" s="29"/>
      <c r="C2792" s="29"/>
    </row>
    <row r="2793" spans="1:3" hidden="1" x14ac:dyDescent="0.45">
      <c r="A2793" s="29"/>
      <c r="B2793" s="29"/>
      <c r="C2793" s="29"/>
    </row>
    <row r="2794" spans="1:3" hidden="1" x14ac:dyDescent="0.45">
      <c r="A2794" s="29"/>
      <c r="B2794" s="29"/>
      <c r="C2794" s="29"/>
    </row>
    <row r="2795" spans="1:3" hidden="1" x14ac:dyDescent="0.45">
      <c r="A2795" s="29"/>
      <c r="B2795" s="29"/>
      <c r="C2795" s="29"/>
    </row>
    <row r="2796" spans="1:3" hidden="1" x14ac:dyDescent="0.45">
      <c r="A2796" s="29"/>
      <c r="B2796" s="29"/>
      <c r="C2796" s="29"/>
    </row>
    <row r="2797" spans="1:3" hidden="1" x14ac:dyDescent="0.45">
      <c r="A2797" s="29"/>
      <c r="B2797" s="29"/>
      <c r="C2797" s="29"/>
    </row>
    <row r="2798" spans="1:3" hidden="1" x14ac:dyDescent="0.45">
      <c r="A2798" s="29"/>
      <c r="B2798" s="29"/>
      <c r="C2798" s="29"/>
    </row>
    <row r="2799" spans="1:3" hidden="1" x14ac:dyDescent="0.45">
      <c r="A2799" s="29"/>
      <c r="B2799" s="29"/>
      <c r="C2799" s="29"/>
    </row>
    <row r="2800" spans="1:3" hidden="1" x14ac:dyDescent="0.45">
      <c r="A2800" s="29"/>
      <c r="B2800" s="29"/>
      <c r="C2800" s="29"/>
    </row>
    <row r="2801" spans="1:3" hidden="1" x14ac:dyDescent="0.45">
      <c r="A2801" s="29"/>
      <c r="B2801" s="29"/>
      <c r="C2801" s="29"/>
    </row>
    <row r="2802" spans="1:3" hidden="1" x14ac:dyDescent="0.45">
      <c r="A2802" s="29"/>
      <c r="B2802" s="29"/>
      <c r="C2802" s="29"/>
    </row>
    <row r="2803" spans="1:3" hidden="1" x14ac:dyDescent="0.45">
      <c r="A2803" s="29"/>
      <c r="B2803" s="29"/>
      <c r="C2803" s="29"/>
    </row>
    <row r="2804" spans="1:3" hidden="1" x14ac:dyDescent="0.45">
      <c r="A2804" s="29"/>
      <c r="B2804" s="29"/>
      <c r="C2804" s="29"/>
    </row>
    <row r="2805" spans="1:3" hidden="1" x14ac:dyDescent="0.45">
      <c r="A2805" s="29"/>
      <c r="B2805" s="29"/>
      <c r="C2805" s="29"/>
    </row>
    <row r="2806" spans="1:3" hidden="1" x14ac:dyDescent="0.45">
      <c r="A2806" s="29"/>
      <c r="B2806" s="29"/>
      <c r="C2806" s="29"/>
    </row>
    <row r="2807" spans="1:3" hidden="1" x14ac:dyDescent="0.45">
      <c r="A2807" s="29"/>
      <c r="B2807" s="29"/>
      <c r="C2807" s="29"/>
    </row>
    <row r="2808" spans="1:3" hidden="1" x14ac:dyDescent="0.45">
      <c r="A2808" s="29"/>
      <c r="B2808" s="29"/>
      <c r="C2808" s="29"/>
    </row>
    <row r="2809" spans="1:3" hidden="1" x14ac:dyDescent="0.45">
      <c r="A2809" s="29"/>
      <c r="B2809" s="29"/>
      <c r="C2809" s="29"/>
    </row>
    <row r="2810" spans="1:3" hidden="1" x14ac:dyDescent="0.45">
      <c r="A2810" s="29"/>
      <c r="B2810" s="29"/>
      <c r="C2810" s="29"/>
    </row>
    <row r="2811" spans="1:3" hidden="1" x14ac:dyDescent="0.45">
      <c r="A2811" s="29"/>
      <c r="B2811" s="29"/>
      <c r="C2811" s="29"/>
    </row>
    <row r="2812" spans="1:3" hidden="1" x14ac:dyDescent="0.45">
      <c r="A2812" s="29"/>
      <c r="B2812" s="29"/>
      <c r="C2812" s="29"/>
    </row>
    <row r="2813" spans="1:3" hidden="1" x14ac:dyDescent="0.45">
      <c r="A2813" s="29"/>
      <c r="B2813" s="29"/>
      <c r="C2813" s="29"/>
    </row>
    <row r="2814" spans="1:3" hidden="1" x14ac:dyDescent="0.45">
      <c r="A2814" s="29"/>
      <c r="B2814" s="29"/>
      <c r="C2814" s="29"/>
    </row>
    <row r="2815" spans="1:3" hidden="1" x14ac:dyDescent="0.45">
      <c r="A2815" s="29"/>
      <c r="B2815" s="29"/>
      <c r="C2815" s="29"/>
    </row>
    <row r="2816" spans="1:3" hidden="1" x14ac:dyDescent="0.45">
      <c r="A2816" s="29"/>
      <c r="B2816" s="29"/>
      <c r="C2816" s="29"/>
    </row>
    <row r="2817" spans="1:3" hidden="1" x14ac:dyDescent="0.45">
      <c r="A2817" s="29"/>
      <c r="B2817" s="29"/>
      <c r="C2817" s="29"/>
    </row>
    <row r="2818" spans="1:3" hidden="1" x14ac:dyDescent="0.45">
      <c r="A2818" s="29"/>
      <c r="B2818" s="29"/>
      <c r="C2818" s="29"/>
    </row>
    <row r="2819" spans="1:3" hidden="1" x14ac:dyDescent="0.45">
      <c r="A2819" s="29"/>
      <c r="B2819" s="29"/>
      <c r="C2819" s="29"/>
    </row>
    <row r="2820" spans="1:3" hidden="1" x14ac:dyDescent="0.45">
      <c r="A2820" s="29"/>
      <c r="B2820" s="29"/>
      <c r="C2820" s="29"/>
    </row>
    <row r="2821" spans="1:3" hidden="1" x14ac:dyDescent="0.45">
      <c r="A2821" s="29"/>
      <c r="B2821" s="29"/>
      <c r="C2821" s="29"/>
    </row>
    <row r="2822" spans="1:3" hidden="1" x14ac:dyDescent="0.45">
      <c r="A2822" s="29"/>
      <c r="B2822" s="29"/>
      <c r="C2822" s="29"/>
    </row>
    <row r="2823" spans="1:3" hidden="1" x14ac:dyDescent="0.45">
      <c r="A2823" s="29"/>
      <c r="B2823" s="29"/>
      <c r="C2823" s="29"/>
    </row>
    <row r="2824" spans="1:3" hidden="1" x14ac:dyDescent="0.45">
      <c r="A2824" s="29"/>
      <c r="B2824" s="29"/>
      <c r="C2824" s="29"/>
    </row>
    <row r="2825" spans="1:3" hidden="1" x14ac:dyDescent="0.45">
      <c r="A2825" s="29"/>
      <c r="B2825" s="29"/>
      <c r="C2825" s="29"/>
    </row>
    <row r="2826" spans="1:3" hidden="1" x14ac:dyDescent="0.45">
      <c r="A2826" s="29"/>
      <c r="B2826" s="29"/>
      <c r="C2826" s="29"/>
    </row>
    <row r="2827" spans="1:3" hidden="1" x14ac:dyDescent="0.45">
      <c r="A2827" s="29"/>
      <c r="B2827" s="29"/>
      <c r="C2827" s="29"/>
    </row>
    <row r="2828" spans="1:3" hidden="1" x14ac:dyDescent="0.45">
      <c r="A2828" s="29"/>
      <c r="B2828" s="29"/>
      <c r="C2828" s="29"/>
    </row>
    <row r="2829" spans="1:3" hidden="1" x14ac:dyDescent="0.45">
      <c r="A2829" s="29"/>
      <c r="B2829" s="29"/>
      <c r="C2829" s="29"/>
    </row>
    <row r="2830" spans="1:3" hidden="1" x14ac:dyDescent="0.45">
      <c r="A2830" s="29"/>
      <c r="B2830" s="29"/>
      <c r="C2830" s="29"/>
    </row>
    <row r="2831" spans="1:3" hidden="1" x14ac:dyDescent="0.45">
      <c r="A2831" s="29"/>
      <c r="B2831" s="29"/>
      <c r="C2831" s="29"/>
    </row>
    <row r="2832" spans="1:3" hidden="1" x14ac:dyDescent="0.45">
      <c r="A2832" s="29"/>
      <c r="B2832" s="29"/>
      <c r="C2832" s="29"/>
    </row>
    <row r="2833" spans="1:3" hidden="1" x14ac:dyDescent="0.45">
      <c r="A2833" s="29"/>
      <c r="B2833" s="29"/>
      <c r="C2833" s="29"/>
    </row>
    <row r="2834" spans="1:3" hidden="1" x14ac:dyDescent="0.45">
      <c r="A2834" s="29"/>
      <c r="B2834" s="29"/>
      <c r="C2834" s="29"/>
    </row>
    <row r="2835" spans="1:3" hidden="1" x14ac:dyDescent="0.45">
      <c r="A2835" s="29"/>
      <c r="B2835" s="29"/>
      <c r="C2835" s="29"/>
    </row>
    <row r="2836" spans="1:3" hidden="1" x14ac:dyDescent="0.45">
      <c r="A2836" s="29"/>
      <c r="B2836" s="29"/>
      <c r="C2836" s="29"/>
    </row>
    <row r="2837" spans="1:3" hidden="1" x14ac:dyDescent="0.45">
      <c r="A2837" s="29"/>
      <c r="B2837" s="29"/>
      <c r="C2837" s="29"/>
    </row>
    <row r="2838" spans="1:3" hidden="1" x14ac:dyDescent="0.45">
      <c r="A2838" s="29"/>
      <c r="B2838" s="29"/>
      <c r="C2838" s="29"/>
    </row>
    <row r="2839" spans="1:3" hidden="1" x14ac:dyDescent="0.45">
      <c r="A2839" s="29"/>
      <c r="B2839" s="29"/>
      <c r="C2839" s="29"/>
    </row>
    <row r="2840" spans="1:3" hidden="1" x14ac:dyDescent="0.45">
      <c r="A2840" s="29"/>
      <c r="B2840" s="29"/>
      <c r="C2840" s="29"/>
    </row>
    <row r="2841" spans="1:3" hidden="1" x14ac:dyDescent="0.45">
      <c r="A2841" s="29"/>
      <c r="B2841" s="29"/>
      <c r="C2841" s="29"/>
    </row>
    <row r="2842" spans="1:3" hidden="1" x14ac:dyDescent="0.45">
      <c r="A2842" s="29"/>
      <c r="B2842" s="29"/>
      <c r="C2842" s="29"/>
    </row>
    <row r="2843" spans="1:3" hidden="1" x14ac:dyDescent="0.45">
      <c r="A2843" s="29"/>
      <c r="B2843" s="29"/>
      <c r="C2843" s="29"/>
    </row>
    <row r="2844" spans="1:3" hidden="1" x14ac:dyDescent="0.45">
      <c r="A2844" s="29"/>
      <c r="B2844" s="29"/>
      <c r="C2844" s="29"/>
    </row>
    <row r="2845" spans="1:3" hidden="1" x14ac:dyDescent="0.45">
      <c r="A2845" s="29"/>
      <c r="B2845" s="29"/>
      <c r="C2845" s="29"/>
    </row>
    <row r="2846" spans="1:3" hidden="1" x14ac:dyDescent="0.45">
      <c r="A2846" s="29"/>
      <c r="B2846" s="29"/>
      <c r="C2846" s="29"/>
    </row>
    <row r="2847" spans="1:3" hidden="1" x14ac:dyDescent="0.45">
      <c r="A2847" s="29"/>
      <c r="B2847" s="29"/>
      <c r="C2847" s="29"/>
    </row>
    <row r="2848" spans="1:3" hidden="1" x14ac:dyDescent="0.45">
      <c r="A2848" s="29"/>
      <c r="B2848" s="29"/>
      <c r="C2848" s="29"/>
    </row>
    <row r="2849" spans="1:3" hidden="1" x14ac:dyDescent="0.45">
      <c r="A2849" s="29"/>
      <c r="B2849" s="29"/>
      <c r="C2849" s="29"/>
    </row>
    <row r="2850" spans="1:3" hidden="1" x14ac:dyDescent="0.45">
      <c r="A2850" s="29"/>
      <c r="B2850" s="29"/>
      <c r="C2850" s="29"/>
    </row>
    <row r="2851" spans="1:3" hidden="1" x14ac:dyDescent="0.45">
      <c r="A2851" s="29"/>
      <c r="B2851" s="29"/>
      <c r="C2851" s="29"/>
    </row>
    <row r="2852" spans="1:3" hidden="1" x14ac:dyDescent="0.45">
      <c r="A2852" s="29"/>
      <c r="B2852" s="29"/>
      <c r="C2852" s="29"/>
    </row>
    <row r="2853" spans="1:3" hidden="1" x14ac:dyDescent="0.45">
      <c r="A2853" s="29"/>
      <c r="B2853" s="29"/>
      <c r="C2853" s="29"/>
    </row>
    <row r="2854" spans="1:3" hidden="1" x14ac:dyDescent="0.45">
      <c r="A2854" s="29"/>
      <c r="B2854" s="29"/>
      <c r="C2854" s="29"/>
    </row>
    <row r="2855" spans="1:3" hidden="1" x14ac:dyDescent="0.45">
      <c r="A2855" s="29"/>
      <c r="B2855" s="29"/>
      <c r="C2855" s="29"/>
    </row>
    <row r="2856" spans="1:3" hidden="1" x14ac:dyDescent="0.45">
      <c r="A2856" s="29"/>
      <c r="B2856" s="29"/>
      <c r="C2856" s="29"/>
    </row>
    <row r="2857" spans="1:3" hidden="1" x14ac:dyDescent="0.45">
      <c r="A2857" s="29"/>
      <c r="B2857" s="29"/>
      <c r="C2857" s="29"/>
    </row>
    <row r="2858" spans="1:3" hidden="1" x14ac:dyDescent="0.45">
      <c r="A2858" s="29"/>
      <c r="B2858" s="29"/>
      <c r="C2858" s="29"/>
    </row>
    <row r="2859" spans="1:3" hidden="1" x14ac:dyDescent="0.45">
      <c r="A2859" s="29"/>
      <c r="B2859" s="29"/>
      <c r="C2859" s="29"/>
    </row>
    <row r="2860" spans="1:3" hidden="1" x14ac:dyDescent="0.45">
      <c r="A2860" s="29"/>
      <c r="B2860" s="29"/>
      <c r="C2860" s="29"/>
    </row>
    <row r="2861" spans="1:3" hidden="1" x14ac:dyDescent="0.45">
      <c r="A2861" s="29"/>
      <c r="B2861" s="29"/>
      <c r="C2861" s="29"/>
    </row>
    <row r="2862" spans="1:3" hidden="1" x14ac:dyDescent="0.45">
      <c r="A2862" s="29"/>
      <c r="B2862" s="29"/>
      <c r="C2862" s="29"/>
    </row>
    <row r="2863" spans="1:3" hidden="1" x14ac:dyDescent="0.45">
      <c r="A2863" s="29"/>
      <c r="B2863" s="29"/>
      <c r="C2863" s="29"/>
    </row>
    <row r="2864" spans="1:3" hidden="1" x14ac:dyDescent="0.45">
      <c r="A2864" s="29"/>
      <c r="B2864" s="29"/>
      <c r="C2864" s="29"/>
    </row>
    <row r="2865" spans="1:3" hidden="1" x14ac:dyDescent="0.45">
      <c r="A2865" s="29"/>
      <c r="B2865" s="29"/>
      <c r="C2865" s="29"/>
    </row>
    <row r="2866" spans="1:3" hidden="1" x14ac:dyDescent="0.45">
      <c r="A2866" s="29"/>
      <c r="B2866" s="29"/>
      <c r="C2866" s="29"/>
    </row>
    <row r="2867" spans="1:3" hidden="1" x14ac:dyDescent="0.45">
      <c r="A2867" s="29"/>
      <c r="B2867" s="29"/>
      <c r="C2867" s="29"/>
    </row>
    <row r="2868" spans="1:3" hidden="1" x14ac:dyDescent="0.45">
      <c r="A2868" s="29"/>
      <c r="B2868" s="29"/>
      <c r="C2868" s="29"/>
    </row>
    <row r="2869" spans="1:3" hidden="1" x14ac:dyDescent="0.45">
      <c r="A2869" s="29"/>
      <c r="B2869" s="29"/>
      <c r="C2869" s="29"/>
    </row>
    <row r="2870" spans="1:3" hidden="1" x14ac:dyDescent="0.45">
      <c r="A2870" s="29"/>
      <c r="B2870" s="29"/>
      <c r="C2870" s="29"/>
    </row>
    <row r="2871" spans="1:3" hidden="1" x14ac:dyDescent="0.45">
      <c r="A2871" s="29"/>
      <c r="B2871" s="29"/>
      <c r="C2871" s="29"/>
    </row>
    <row r="2872" spans="1:3" hidden="1" x14ac:dyDescent="0.45">
      <c r="A2872" s="29"/>
      <c r="B2872" s="29"/>
      <c r="C2872" s="29"/>
    </row>
    <row r="2873" spans="1:3" hidden="1" x14ac:dyDescent="0.45">
      <c r="A2873" s="29"/>
      <c r="B2873" s="29"/>
      <c r="C2873" s="29"/>
    </row>
    <row r="2874" spans="1:3" hidden="1" x14ac:dyDescent="0.45">
      <c r="A2874" s="29"/>
      <c r="B2874" s="29"/>
      <c r="C2874" s="29"/>
    </row>
    <row r="2875" spans="1:3" hidden="1" x14ac:dyDescent="0.45">
      <c r="A2875" s="29"/>
      <c r="B2875" s="29"/>
      <c r="C2875" s="29"/>
    </row>
    <row r="2876" spans="1:3" hidden="1" x14ac:dyDescent="0.45">
      <c r="A2876" s="29"/>
      <c r="B2876" s="29"/>
      <c r="C2876" s="29"/>
    </row>
    <row r="2877" spans="1:3" hidden="1" x14ac:dyDescent="0.45">
      <c r="A2877" s="29"/>
      <c r="B2877" s="29"/>
      <c r="C2877" s="29"/>
    </row>
    <row r="2878" spans="1:3" hidden="1" x14ac:dyDescent="0.45">
      <c r="A2878" s="29"/>
      <c r="B2878" s="29"/>
      <c r="C2878" s="29"/>
    </row>
    <row r="2879" spans="1:3" hidden="1" x14ac:dyDescent="0.45">
      <c r="A2879" s="29"/>
      <c r="B2879" s="29"/>
      <c r="C2879" s="29"/>
    </row>
    <row r="2880" spans="1:3" hidden="1" x14ac:dyDescent="0.45">
      <c r="A2880" s="29"/>
      <c r="B2880" s="29"/>
      <c r="C2880" s="29"/>
    </row>
    <row r="2881" spans="1:3" hidden="1" x14ac:dyDescent="0.45">
      <c r="A2881" s="29"/>
      <c r="B2881" s="29"/>
      <c r="C2881" s="29"/>
    </row>
    <row r="2882" spans="1:3" hidden="1" x14ac:dyDescent="0.45">
      <c r="A2882" s="29"/>
      <c r="B2882" s="29"/>
      <c r="C2882" s="29"/>
    </row>
    <row r="2883" spans="1:3" hidden="1" x14ac:dyDescent="0.45">
      <c r="A2883" s="29"/>
      <c r="B2883" s="29"/>
      <c r="C2883" s="29"/>
    </row>
    <row r="2884" spans="1:3" hidden="1" x14ac:dyDescent="0.45">
      <c r="A2884" s="29"/>
      <c r="B2884" s="29"/>
      <c r="C2884" s="29"/>
    </row>
    <row r="2885" spans="1:3" hidden="1" x14ac:dyDescent="0.45">
      <c r="A2885" s="29"/>
      <c r="B2885" s="29"/>
      <c r="C2885" s="29"/>
    </row>
    <row r="2886" spans="1:3" hidden="1" x14ac:dyDescent="0.45">
      <c r="A2886" s="29"/>
      <c r="B2886" s="29"/>
      <c r="C2886" s="29"/>
    </row>
    <row r="2887" spans="1:3" hidden="1" x14ac:dyDescent="0.45">
      <c r="A2887" s="29"/>
      <c r="B2887" s="29"/>
      <c r="C2887" s="29"/>
    </row>
    <row r="2888" spans="1:3" hidden="1" x14ac:dyDescent="0.45">
      <c r="A2888" s="29"/>
      <c r="B2888" s="29"/>
      <c r="C2888" s="29"/>
    </row>
    <row r="2889" spans="1:3" hidden="1" x14ac:dyDescent="0.45">
      <c r="A2889" s="29"/>
      <c r="B2889" s="29"/>
      <c r="C2889" s="29"/>
    </row>
    <row r="2890" spans="1:3" hidden="1" x14ac:dyDescent="0.45">
      <c r="A2890" s="29"/>
      <c r="B2890" s="29"/>
      <c r="C2890" s="29"/>
    </row>
    <row r="2891" spans="1:3" hidden="1" x14ac:dyDescent="0.45">
      <c r="A2891" s="29"/>
      <c r="B2891" s="29"/>
      <c r="C2891" s="29"/>
    </row>
    <row r="2892" spans="1:3" hidden="1" x14ac:dyDescent="0.45">
      <c r="A2892" s="29"/>
      <c r="B2892" s="29"/>
      <c r="C2892" s="29"/>
    </row>
    <row r="2893" spans="1:3" hidden="1" x14ac:dyDescent="0.45">
      <c r="A2893" s="29"/>
      <c r="B2893" s="29"/>
      <c r="C2893" s="29"/>
    </row>
    <row r="2894" spans="1:3" hidden="1" x14ac:dyDescent="0.45">
      <c r="A2894" s="29"/>
      <c r="B2894" s="29"/>
      <c r="C2894" s="29"/>
    </row>
    <row r="2895" spans="1:3" hidden="1" x14ac:dyDescent="0.45">
      <c r="A2895" s="29"/>
      <c r="B2895" s="29"/>
      <c r="C2895" s="29"/>
    </row>
    <row r="2896" spans="1:3" hidden="1" x14ac:dyDescent="0.45">
      <c r="A2896" s="29"/>
      <c r="B2896" s="29"/>
      <c r="C2896" s="29"/>
    </row>
    <row r="2897" spans="1:3" hidden="1" x14ac:dyDescent="0.45">
      <c r="A2897" s="29"/>
      <c r="B2897" s="29"/>
      <c r="C2897" s="29"/>
    </row>
    <row r="2898" spans="1:3" hidden="1" x14ac:dyDescent="0.45">
      <c r="A2898" s="29"/>
      <c r="B2898" s="29"/>
      <c r="C2898" s="29"/>
    </row>
    <row r="2899" spans="1:3" hidden="1" x14ac:dyDescent="0.45">
      <c r="A2899" s="29"/>
      <c r="B2899" s="29"/>
      <c r="C2899" s="29"/>
    </row>
    <row r="2900" spans="1:3" hidden="1" x14ac:dyDescent="0.45">
      <c r="A2900" s="29"/>
      <c r="B2900" s="29"/>
      <c r="C2900" s="29"/>
    </row>
    <row r="2901" spans="1:3" hidden="1" x14ac:dyDescent="0.45">
      <c r="A2901" s="29"/>
      <c r="B2901" s="29"/>
      <c r="C2901" s="29"/>
    </row>
    <row r="2902" spans="1:3" hidden="1" x14ac:dyDescent="0.45">
      <c r="A2902" s="29"/>
      <c r="B2902" s="29"/>
      <c r="C2902" s="29"/>
    </row>
    <row r="2903" spans="1:3" hidden="1" x14ac:dyDescent="0.45">
      <c r="A2903" s="29"/>
      <c r="B2903" s="29"/>
      <c r="C2903" s="29"/>
    </row>
    <row r="2904" spans="1:3" hidden="1" x14ac:dyDescent="0.45">
      <c r="A2904" s="29"/>
      <c r="B2904" s="29"/>
      <c r="C2904" s="29"/>
    </row>
    <row r="2905" spans="1:3" hidden="1" x14ac:dyDescent="0.45">
      <c r="A2905" s="29"/>
      <c r="B2905" s="29"/>
      <c r="C2905" s="29"/>
    </row>
    <row r="2906" spans="1:3" hidden="1" x14ac:dyDescent="0.45">
      <c r="A2906" s="29"/>
      <c r="B2906" s="29"/>
      <c r="C2906" s="29"/>
    </row>
    <row r="2907" spans="1:3" hidden="1" x14ac:dyDescent="0.45">
      <c r="A2907" s="29"/>
      <c r="B2907" s="29"/>
      <c r="C2907" s="29"/>
    </row>
    <row r="2908" spans="1:3" hidden="1" x14ac:dyDescent="0.45">
      <c r="A2908" s="29"/>
      <c r="B2908" s="29"/>
      <c r="C2908" s="29"/>
    </row>
    <row r="2909" spans="1:3" hidden="1" x14ac:dyDescent="0.45">
      <c r="A2909" s="29"/>
      <c r="B2909" s="29"/>
      <c r="C2909" s="29"/>
    </row>
    <row r="2910" spans="1:3" hidden="1" x14ac:dyDescent="0.45">
      <c r="A2910" s="29"/>
      <c r="B2910" s="29"/>
      <c r="C2910" s="29"/>
    </row>
    <row r="2911" spans="1:3" hidden="1" x14ac:dyDescent="0.45">
      <c r="A2911" s="29"/>
      <c r="B2911" s="29"/>
      <c r="C2911" s="29"/>
    </row>
    <row r="2912" spans="1:3" hidden="1" x14ac:dyDescent="0.45">
      <c r="A2912" s="29"/>
      <c r="B2912" s="29"/>
      <c r="C2912" s="29"/>
    </row>
    <row r="2913" spans="1:3" hidden="1" x14ac:dyDescent="0.45">
      <c r="A2913" s="29"/>
      <c r="B2913" s="29"/>
      <c r="C2913" s="29"/>
    </row>
    <row r="2914" spans="1:3" hidden="1" x14ac:dyDescent="0.45">
      <c r="A2914" s="29"/>
      <c r="B2914" s="29"/>
      <c r="C2914" s="29"/>
    </row>
    <row r="2915" spans="1:3" hidden="1" x14ac:dyDescent="0.45">
      <c r="A2915" s="29"/>
      <c r="B2915" s="29"/>
      <c r="C2915" s="29"/>
    </row>
    <row r="2916" spans="1:3" hidden="1" x14ac:dyDescent="0.45">
      <c r="A2916" s="29"/>
      <c r="B2916" s="29"/>
      <c r="C2916" s="29"/>
    </row>
    <row r="2917" spans="1:3" hidden="1" x14ac:dyDescent="0.45">
      <c r="A2917" s="29"/>
      <c r="B2917" s="29"/>
      <c r="C2917" s="29"/>
    </row>
    <row r="2918" spans="1:3" hidden="1" x14ac:dyDescent="0.45">
      <c r="A2918" s="29"/>
      <c r="B2918" s="29"/>
      <c r="C2918" s="29"/>
    </row>
    <row r="2919" spans="1:3" hidden="1" x14ac:dyDescent="0.45">
      <c r="A2919" s="29"/>
      <c r="B2919" s="29"/>
      <c r="C2919" s="29"/>
    </row>
    <row r="2920" spans="1:3" hidden="1" x14ac:dyDescent="0.45">
      <c r="A2920" s="29"/>
      <c r="B2920" s="29"/>
      <c r="C2920" s="29"/>
    </row>
    <row r="2921" spans="1:3" hidden="1" x14ac:dyDescent="0.45">
      <c r="A2921" s="29"/>
      <c r="B2921" s="29"/>
      <c r="C2921" s="29"/>
    </row>
    <row r="2922" spans="1:3" hidden="1" x14ac:dyDescent="0.45">
      <c r="A2922" s="29"/>
      <c r="B2922" s="29"/>
      <c r="C2922" s="29"/>
    </row>
    <row r="2923" spans="1:3" hidden="1" x14ac:dyDescent="0.45">
      <c r="A2923" s="29"/>
      <c r="B2923" s="29"/>
      <c r="C2923" s="29"/>
    </row>
    <row r="2924" spans="1:3" hidden="1" x14ac:dyDescent="0.45">
      <c r="A2924" s="29"/>
      <c r="B2924" s="29"/>
      <c r="C2924" s="29"/>
    </row>
    <row r="2925" spans="1:3" hidden="1" x14ac:dyDescent="0.45">
      <c r="A2925" s="29"/>
      <c r="B2925" s="29"/>
      <c r="C2925" s="29"/>
    </row>
    <row r="2926" spans="1:3" hidden="1" x14ac:dyDescent="0.45">
      <c r="A2926" s="29"/>
      <c r="B2926" s="29"/>
      <c r="C2926" s="29"/>
    </row>
    <row r="2927" spans="1:3" hidden="1" x14ac:dyDescent="0.45">
      <c r="A2927" s="29"/>
      <c r="B2927" s="29"/>
      <c r="C2927" s="29"/>
    </row>
    <row r="2928" spans="1:3" hidden="1" x14ac:dyDescent="0.45">
      <c r="A2928" s="29"/>
      <c r="B2928" s="29"/>
      <c r="C2928" s="29"/>
    </row>
    <row r="2929" spans="1:3" hidden="1" x14ac:dyDescent="0.45">
      <c r="A2929" s="29"/>
      <c r="B2929" s="29"/>
      <c r="C2929" s="29"/>
    </row>
    <row r="2930" spans="1:3" hidden="1" x14ac:dyDescent="0.45">
      <c r="A2930" s="29"/>
      <c r="B2930" s="29"/>
      <c r="C2930" s="29"/>
    </row>
    <row r="2931" spans="1:3" hidden="1" x14ac:dyDescent="0.45">
      <c r="A2931" s="29"/>
      <c r="B2931" s="29"/>
      <c r="C2931" s="29"/>
    </row>
    <row r="2932" spans="1:3" hidden="1" x14ac:dyDescent="0.45">
      <c r="A2932" s="29"/>
      <c r="B2932" s="29"/>
      <c r="C2932" s="29"/>
    </row>
    <row r="2933" spans="1:3" hidden="1" x14ac:dyDescent="0.45">
      <c r="A2933" s="29"/>
      <c r="B2933" s="29"/>
      <c r="C2933" s="29"/>
    </row>
    <row r="2934" spans="1:3" hidden="1" x14ac:dyDescent="0.45">
      <c r="A2934" s="29"/>
      <c r="B2934" s="29"/>
      <c r="C2934" s="29"/>
    </row>
    <row r="2935" spans="1:3" hidden="1" x14ac:dyDescent="0.45">
      <c r="A2935" s="29"/>
      <c r="B2935" s="29"/>
      <c r="C2935" s="29"/>
    </row>
    <row r="2936" spans="1:3" hidden="1" x14ac:dyDescent="0.45">
      <c r="A2936" s="29"/>
      <c r="B2936" s="29"/>
      <c r="C2936" s="29"/>
    </row>
    <row r="2937" spans="1:3" hidden="1" x14ac:dyDescent="0.45">
      <c r="A2937" s="29"/>
      <c r="B2937" s="29"/>
      <c r="C2937" s="29"/>
    </row>
    <row r="2938" spans="1:3" hidden="1" x14ac:dyDescent="0.45">
      <c r="A2938" s="29"/>
      <c r="B2938" s="29"/>
      <c r="C2938" s="29"/>
    </row>
    <row r="2939" spans="1:3" hidden="1" x14ac:dyDescent="0.45">
      <c r="A2939" s="29"/>
      <c r="B2939" s="29"/>
      <c r="C2939" s="29"/>
    </row>
    <row r="2940" spans="1:3" hidden="1" x14ac:dyDescent="0.45">
      <c r="A2940" s="29"/>
      <c r="B2940" s="29"/>
      <c r="C2940" s="29"/>
    </row>
    <row r="2941" spans="1:3" hidden="1" x14ac:dyDescent="0.45">
      <c r="A2941" s="29"/>
      <c r="B2941" s="29"/>
      <c r="C2941" s="29"/>
    </row>
    <row r="2942" spans="1:3" hidden="1" x14ac:dyDescent="0.45">
      <c r="A2942" s="29"/>
      <c r="B2942" s="29"/>
      <c r="C2942" s="29"/>
    </row>
    <row r="2943" spans="1:3" hidden="1" x14ac:dyDescent="0.45">
      <c r="A2943" s="29"/>
      <c r="B2943" s="29"/>
      <c r="C2943" s="29"/>
    </row>
    <row r="2944" spans="1:3" hidden="1" x14ac:dyDescent="0.45">
      <c r="A2944" s="29"/>
      <c r="B2944" s="29"/>
      <c r="C2944" s="29"/>
    </row>
    <row r="2945" spans="1:3" hidden="1" x14ac:dyDescent="0.45">
      <c r="A2945" s="29"/>
      <c r="B2945" s="29"/>
      <c r="C2945" s="29"/>
    </row>
    <row r="2946" spans="1:3" hidden="1" x14ac:dyDescent="0.45">
      <c r="A2946" s="29"/>
      <c r="B2946" s="29"/>
      <c r="C2946" s="29"/>
    </row>
    <row r="2947" spans="1:3" hidden="1" x14ac:dyDescent="0.45">
      <c r="A2947" s="29"/>
      <c r="B2947" s="29"/>
      <c r="C2947" s="29"/>
    </row>
    <row r="2948" spans="1:3" hidden="1" x14ac:dyDescent="0.45">
      <c r="A2948" s="29"/>
      <c r="B2948" s="29"/>
      <c r="C2948" s="29"/>
    </row>
    <row r="2949" spans="1:3" hidden="1" x14ac:dyDescent="0.45">
      <c r="A2949" s="29"/>
      <c r="B2949" s="29"/>
      <c r="C2949" s="29"/>
    </row>
    <row r="2950" spans="1:3" hidden="1" x14ac:dyDescent="0.45">
      <c r="A2950" s="29"/>
      <c r="B2950" s="29"/>
      <c r="C2950" s="29"/>
    </row>
    <row r="2951" spans="1:3" hidden="1" x14ac:dyDescent="0.45">
      <c r="A2951" s="29"/>
      <c r="B2951" s="29"/>
      <c r="C2951" s="29"/>
    </row>
    <row r="2952" spans="1:3" hidden="1" x14ac:dyDescent="0.45">
      <c r="A2952" s="29"/>
      <c r="B2952" s="29"/>
      <c r="C2952" s="29"/>
    </row>
    <row r="2953" spans="1:3" hidden="1" x14ac:dyDescent="0.45">
      <c r="A2953" s="29"/>
      <c r="B2953" s="29"/>
      <c r="C2953" s="29"/>
    </row>
    <row r="2954" spans="1:3" hidden="1" x14ac:dyDescent="0.45">
      <c r="A2954" s="29"/>
      <c r="B2954" s="29"/>
      <c r="C2954" s="29"/>
    </row>
    <row r="2955" spans="1:3" hidden="1" x14ac:dyDescent="0.45">
      <c r="A2955" s="29"/>
      <c r="B2955" s="29"/>
      <c r="C2955" s="29"/>
    </row>
    <row r="2956" spans="1:3" hidden="1" x14ac:dyDescent="0.45">
      <c r="A2956" s="29"/>
      <c r="B2956" s="29"/>
      <c r="C2956" s="29"/>
    </row>
    <row r="2957" spans="1:3" hidden="1" x14ac:dyDescent="0.45">
      <c r="A2957" s="29"/>
      <c r="B2957" s="29"/>
      <c r="C2957" s="29"/>
    </row>
    <row r="2958" spans="1:3" hidden="1" x14ac:dyDescent="0.45">
      <c r="A2958" s="29"/>
      <c r="B2958" s="29"/>
      <c r="C2958" s="29"/>
    </row>
    <row r="2959" spans="1:3" hidden="1" x14ac:dyDescent="0.45">
      <c r="A2959" s="29"/>
      <c r="B2959" s="29"/>
      <c r="C2959" s="29"/>
    </row>
    <row r="2960" spans="1:3" hidden="1" x14ac:dyDescent="0.45">
      <c r="A2960" s="29"/>
      <c r="B2960" s="29"/>
      <c r="C2960" s="29"/>
    </row>
    <row r="2961" spans="1:3" hidden="1" x14ac:dyDescent="0.45">
      <c r="A2961" s="29"/>
      <c r="B2961" s="29"/>
      <c r="C2961" s="29"/>
    </row>
    <row r="2962" spans="1:3" hidden="1" x14ac:dyDescent="0.45">
      <c r="A2962" s="29"/>
      <c r="B2962" s="29"/>
      <c r="C2962" s="29"/>
    </row>
    <row r="2963" spans="1:3" hidden="1" x14ac:dyDescent="0.45">
      <c r="A2963" s="29"/>
      <c r="B2963" s="29"/>
      <c r="C2963" s="29"/>
    </row>
    <row r="2964" spans="1:3" hidden="1" x14ac:dyDescent="0.45">
      <c r="A2964" s="29"/>
      <c r="B2964" s="29"/>
      <c r="C2964" s="29"/>
    </row>
    <row r="2965" spans="1:3" hidden="1" x14ac:dyDescent="0.45">
      <c r="A2965" s="29"/>
      <c r="B2965" s="29"/>
      <c r="C2965" s="29"/>
    </row>
    <row r="2966" spans="1:3" hidden="1" x14ac:dyDescent="0.45">
      <c r="A2966" s="29"/>
      <c r="B2966" s="29"/>
      <c r="C2966" s="29"/>
    </row>
    <row r="2967" spans="1:3" hidden="1" x14ac:dyDescent="0.45">
      <c r="A2967" s="29"/>
      <c r="B2967" s="29"/>
      <c r="C2967" s="29"/>
    </row>
    <row r="2968" spans="1:3" hidden="1" x14ac:dyDescent="0.45">
      <c r="A2968" s="29"/>
      <c r="B2968" s="29"/>
      <c r="C2968" s="29"/>
    </row>
    <row r="2969" spans="1:3" hidden="1" x14ac:dyDescent="0.45">
      <c r="A2969" s="29"/>
      <c r="B2969" s="29"/>
      <c r="C2969" s="29"/>
    </row>
    <row r="2970" spans="1:3" hidden="1" x14ac:dyDescent="0.45">
      <c r="A2970" s="29"/>
      <c r="B2970" s="29"/>
      <c r="C2970" s="29"/>
    </row>
    <row r="2971" spans="1:3" hidden="1" x14ac:dyDescent="0.45">
      <c r="A2971" s="29"/>
      <c r="B2971" s="29"/>
      <c r="C2971" s="29"/>
    </row>
    <row r="2972" spans="1:3" hidden="1" x14ac:dyDescent="0.45">
      <c r="A2972" s="29"/>
      <c r="B2972" s="29"/>
      <c r="C2972" s="29"/>
    </row>
    <row r="2973" spans="1:3" hidden="1" x14ac:dyDescent="0.45">
      <c r="A2973" s="29"/>
      <c r="B2973" s="29"/>
      <c r="C2973" s="29"/>
    </row>
    <row r="2974" spans="1:3" hidden="1" x14ac:dyDescent="0.45">
      <c r="A2974" s="29"/>
      <c r="B2974" s="29"/>
      <c r="C2974" s="29"/>
    </row>
    <row r="2975" spans="1:3" hidden="1" x14ac:dyDescent="0.45">
      <c r="A2975" s="29"/>
      <c r="B2975" s="29"/>
      <c r="C2975" s="29"/>
    </row>
    <row r="2976" spans="1:3" hidden="1" x14ac:dyDescent="0.45">
      <c r="A2976" s="29"/>
      <c r="B2976" s="29"/>
      <c r="C2976" s="29"/>
    </row>
    <row r="2977" spans="1:3" hidden="1" x14ac:dyDescent="0.45">
      <c r="A2977" s="29"/>
      <c r="B2977" s="29"/>
      <c r="C2977" s="29"/>
    </row>
    <row r="2978" spans="1:3" hidden="1" x14ac:dyDescent="0.45">
      <c r="A2978" s="29"/>
      <c r="B2978" s="29"/>
      <c r="C2978" s="29"/>
    </row>
    <row r="2979" spans="1:3" hidden="1" x14ac:dyDescent="0.45">
      <c r="A2979" s="29"/>
      <c r="B2979" s="29"/>
      <c r="C2979" s="29"/>
    </row>
    <row r="2980" spans="1:3" hidden="1" x14ac:dyDescent="0.45">
      <c r="A2980" s="29"/>
      <c r="B2980" s="29"/>
      <c r="C2980" s="29"/>
    </row>
    <row r="2981" spans="1:3" hidden="1" x14ac:dyDescent="0.45">
      <c r="A2981" s="29"/>
      <c r="B2981" s="29"/>
      <c r="C2981" s="29"/>
    </row>
    <row r="2982" spans="1:3" hidden="1" x14ac:dyDescent="0.45">
      <c r="A2982" s="29"/>
      <c r="B2982" s="29"/>
      <c r="C2982" s="29"/>
    </row>
    <row r="2983" spans="1:3" hidden="1" x14ac:dyDescent="0.45">
      <c r="A2983" s="29"/>
      <c r="B2983" s="29"/>
      <c r="C2983" s="29"/>
    </row>
    <row r="2984" spans="1:3" hidden="1" x14ac:dyDescent="0.45">
      <c r="A2984" s="29"/>
      <c r="B2984" s="29"/>
      <c r="C2984" s="29"/>
    </row>
    <row r="2985" spans="1:3" hidden="1" x14ac:dyDescent="0.45">
      <c r="A2985" s="29"/>
      <c r="B2985" s="29"/>
      <c r="C2985" s="29"/>
    </row>
    <row r="2986" spans="1:3" hidden="1" x14ac:dyDescent="0.45">
      <c r="A2986" s="29"/>
      <c r="B2986" s="29"/>
      <c r="C2986" s="29"/>
    </row>
    <row r="2987" spans="1:3" hidden="1" x14ac:dyDescent="0.45">
      <c r="A2987" s="29"/>
      <c r="B2987" s="29"/>
      <c r="C2987" s="29"/>
    </row>
    <row r="2988" spans="1:3" hidden="1" x14ac:dyDescent="0.45">
      <c r="A2988" s="29"/>
      <c r="B2988" s="29"/>
      <c r="C2988" s="29"/>
    </row>
    <row r="2989" spans="1:3" hidden="1" x14ac:dyDescent="0.45">
      <c r="A2989" s="29"/>
      <c r="B2989" s="29"/>
      <c r="C2989" s="29"/>
    </row>
    <row r="2990" spans="1:3" hidden="1" x14ac:dyDescent="0.45">
      <c r="A2990" s="29"/>
      <c r="B2990" s="29"/>
      <c r="C2990" s="29"/>
    </row>
    <row r="2991" spans="1:3" hidden="1" x14ac:dyDescent="0.45">
      <c r="A2991" s="29"/>
      <c r="B2991" s="29"/>
      <c r="C2991" s="29"/>
    </row>
    <row r="2992" spans="1:3" hidden="1" x14ac:dyDescent="0.45">
      <c r="A2992" s="29"/>
      <c r="B2992" s="29"/>
      <c r="C2992" s="29"/>
    </row>
    <row r="2993" spans="1:3" hidden="1" x14ac:dyDescent="0.45">
      <c r="A2993" s="29"/>
      <c r="B2993" s="29"/>
      <c r="C2993" s="29"/>
    </row>
    <row r="2994" spans="1:3" hidden="1" x14ac:dyDescent="0.45">
      <c r="A2994" s="29"/>
      <c r="B2994" s="29"/>
      <c r="C2994" s="29"/>
    </row>
    <row r="2995" spans="1:3" hidden="1" x14ac:dyDescent="0.45">
      <c r="A2995" s="29"/>
      <c r="B2995" s="29"/>
      <c r="C2995" s="29"/>
    </row>
    <row r="2996" spans="1:3" hidden="1" x14ac:dyDescent="0.45">
      <c r="A2996" s="29"/>
      <c r="B2996" s="29"/>
      <c r="C2996" s="29"/>
    </row>
    <row r="2997" spans="1:3" hidden="1" x14ac:dyDescent="0.45">
      <c r="A2997" s="29"/>
      <c r="B2997" s="29"/>
      <c r="C2997" s="29"/>
    </row>
    <row r="2998" spans="1:3" hidden="1" x14ac:dyDescent="0.45">
      <c r="A2998" s="29"/>
      <c r="B2998" s="29"/>
      <c r="C2998" s="29"/>
    </row>
    <row r="2999" spans="1:3" hidden="1" x14ac:dyDescent="0.45">
      <c r="A2999" s="29"/>
      <c r="B2999" s="29"/>
      <c r="C2999" s="29"/>
    </row>
    <row r="3000" spans="1:3" hidden="1" x14ac:dyDescent="0.45">
      <c r="A3000" s="29"/>
      <c r="B3000" s="29"/>
      <c r="C3000" s="29"/>
    </row>
    <row r="3001" spans="1:3" hidden="1" x14ac:dyDescent="0.45">
      <c r="A3001" s="29"/>
      <c r="B3001" s="29"/>
      <c r="C3001" s="29"/>
    </row>
    <row r="3002" spans="1:3" hidden="1" x14ac:dyDescent="0.45">
      <c r="A3002" s="29"/>
      <c r="B3002" s="29"/>
      <c r="C3002" s="29"/>
    </row>
    <row r="3003" spans="1:3" hidden="1" x14ac:dyDescent="0.45">
      <c r="A3003" s="29"/>
      <c r="B3003" s="29"/>
      <c r="C3003" s="29"/>
    </row>
    <row r="3004" spans="1:3" hidden="1" x14ac:dyDescent="0.45">
      <c r="A3004" s="29"/>
      <c r="B3004" s="29"/>
      <c r="C3004" s="29"/>
    </row>
    <row r="3005" spans="1:3" hidden="1" x14ac:dyDescent="0.45">
      <c r="A3005" s="29"/>
      <c r="B3005" s="29"/>
      <c r="C3005" s="29"/>
    </row>
    <row r="3006" spans="1:3" hidden="1" x14ac:dyDescent="0.45">
      <c r="A3006" s="29"/>
      <c r="B3006" s="29"/>
      <c r="C3006" s="29"/>
    </row>
    <row r="3007" spans="1:3" hidden="1" x14ac:dyDescent="0.45">
      <c r="A3007" s="29"/>
      <c r="B3007" s="29"/>
      <c r="C3007" s="29"/>
    </row>
    <row r="3008" spans="1:3" hidden="1" x14ac:dyDescent="0.45">
      <c r="A3008" s="29"/>
      <c r="B3008" s="29"/>
      <c r="C3008" s="29"/>
    </row>
    <row r="3009" spans="1:3" hidden="1" x14ac:dyDescent="0.45">
      <c r="A3009" s="29"/>
      <c r="B3009" s="29"/>
      <c r="C3009" s="29"/>
    </row>
    <row r="3010" spans="1:3" hidden="1" x14ac:dyDescent="0.45">
      <c r="A3010" s="29"/>
      <c r="B3010" s="29"/>
      <c r="C3010" s="29"/>
    </row>
    <row r="3011" spans="1:3" hidden="1" x14ac:dyDescent="0.45">
      <c r="A3011" s="29"/>
      <c r="B3011" s="29"/>
      <c r="C3011" s="29"/>
    </row>
    <row r="3012" spans="1:3" hidden="1" x14ac:dyDescent="0.45">
      <c r="A3012" s="29"/>
      <c r="B3012" s="29"/>
      <c r="C3012" s="29"/>
    </row>
    <row r="3013" spans="1:3" hidden="1" x14ac:dyDescent="0.45">
      <c r="A3013" s="29"/>
      <c r="B3013" s="29"/>
      <c r="C3013" s="29"/>
    </row>
    <row r="3014" spans="1:3" hidden="1" x14ac:dyDescent="0.45">
      <c r="A3014" s="29"/>
      <c r="B3014" s="29"/>
      <c r="C3014" s="29"/>
    </row>
    <row r="3015" spans="1:3" hidden="1" x14ac:dyDescent="0.45">
      <c r="A3015" s="29"/>
      <c r="B3015" s="29"/>
      <c r="C3015" s="29"/>
    </row>
    <row r="3016" spans="1:3" hidden="1" x14ac:dyDescent="0.45">
      <c r="A3016" s="29"/>
      <c r="B3016" s="29"/>
      <c r="C3016" s="29"/>
    </row>
    <row r="3017" spans="1:3" hidden="1" x14ac:dyDescent="0.45">
      <c r="A3017" s="29"/>
      <c r="B3017" s="29"/>
      <c r="C3017" s="29"/>
    </row>
    <row r="3018" spans="1:3" hidden="1" x14ac:dyDescent="0.45">
      <c r="A3018" s="29"/>
      <c r="B3018" s="29"/>
      <c r="C3018" s="29"/>
    </row>
    <row r="3019" spans="1:3" hidden="1" x14ac:dyDescent="0.45">
      <c r="A3019" s="29"/>
      <c r="B3019" s="29"/>
      <c r="C3019" s="29"/>
    </row>
    <row r="3020" spans="1:3" hidden="1" x14ac:dyDescent="0.45">
      <c r="A3020" s="29"/>
      <c r="B3020" s="29"/>
      <c r="C3020" s="29"/>
    </row>
    <row r="3021" spans="1:3" hidden="1" x14ac:dyDescent="0.45">
      <c r="A3021" s="29"/>
      <c r="B3021" s="29"/>
      <c r="C3021" s="29"/>
    </row>
    <row r="3022" spans="1:3" hidden="1" x14ac:dyDescent="0.45">
      <c r="A3022" s="29"/>
      <c r="B3022" s="29"/>
      <c r="C3022" s="29"/>
    </row>
    <row r="3023" spans="1:3" hidden="1" x14ac:dyDescent="0.45">
      <c r="A3023" s="29"/>
      <c r="B3023" s="29"/>
      <c r="C3023" s="29"/>
    </row>
    <row r="3024" spans="1:3" hidden="1" x14ac:dyDescent="0.45">
      <c r="A3024" s="29"/>
      <c r="B3024" s="29"/>
      <c r="C3024" s="29"/>
    </row>
    <row r="3025" spans="1:3" hidden="1" x14ac:dyDescent="0.45">
      <c r="A3025" s="29"/>
      <c r="B3025" s="29"/>
      <c r="C3025" s="29"/>
    </row>
    <row r="3026" spans="1:3" hidden="1" x14ac:dyDescent="0.45">
      <c r="A3026" s="29"/>
      <c r="B3026" s="29"/>
      <c r="C3026" s="29"/>
    </row>
    <row r="3027" spans="1:3" hidden="1" x14ac:dyDescent="0.45">
      <c r="A3027" s="29"/>
      <c r="B3027" s="29"/>
      <c r="C3027" s="29"/>
    </row>
    <row r="3028" spans="1:3" hidden="1" x14ac:dyDescent="0.45">
      <c r="A3028" s="29"/>
      <c r="B3028" s="29"/>
      <c r="C3028" s="29"/>
    </row>
    <row r="3029" spans="1:3" hidden="1" x14ac:dyDescent="0.45">
      <c r="A3029" s="29"/>
      <c r="B3029" s="29"/>
      <c r="C3029" s="29"/>
    </row>
    <row r="3030" spans="1:3" hidden="1" x14ac:dyDescent="0.45">
      <c r="A3030" s="29"/>
      <c r="B3030" s="29"/>
      <c r="C3030" s="29"/>
    </row>
    <row r="3031" spans="1:3" hidden="1" x14ac:dyDescent="0.45">
      <c r="A3031" s="29"/>
      <c r="B3031" s="29"/>
      <c r="C3031" s="29"/>
    </row>
    <row r="3032" spans="1:3" hidden="1" x14ac:dyDescent="0.45">
      <c r="A3032" s="29"/>
      <c r="B3032" s="29"/>
      <c r="C3032" s="29"/>
    </row>
    <row r="3033" spans="1:3" hidden="1" x14ac:dyDescent="0.45">
      <c r="A3033" s="29"/>
      <c r="B3033" s="29"/>
      <c r="C3033" s="29"/>
    </row>
    <row r="3034" spans="1:3" hidden="1" x14ac:dyDescent="0.45">
      <c r="A3034" s="29"/>
      <c r="B3034" s="29"/>
      <c r="C3034" s="29"/>
    </row>
    <row r="3035" spans="1:3" hidden="1" x14ac:dyDescent="0.45">
      <c r="A3035" s="29"/>
      <c r="B3035" s="29"/>
      <c r="C3035" s="29"/>
    </row>
    <row r="3036" spans="1:3" hidden="1" x14ac:dyDescent="0.45">
      <c r="A3036" s="29"/>
      <c r="B3036" s="29"/>
      <c r="C3036" s="29"/>
    </row>
    <row r="3037" spans="1:3" hidden="1" x14ac:dyDescent="0.45">
      <c r="A3037" s="29"/>
      <c r="B3037" s="29"/>
      <c r="C3037" s="29"/>
    </row>
    <row r="3038" spans="1:3" hidden="1" x14ac:dyDescent="0.45">
      <c r="A3038" s="29"/>
      <c r="B3038" s="29"/>
      <c r="C3038" s="29"/>
    </row>
    <row r="3039" spans="1:3" hidden="1" x14ac:dyDescent="0.45">
      <c r="A3039" s="29"/>
      <c r="B3039" s="29"/>
      <c r="C3039" s="29"/>
    </row>
    <row r="3040" spans="1:3" hidden="1" x14ac:dyDescent="0.45">
      <c r="A3040" s="29"/>
      <c r="B3040" s="29"/>
      <c r="C3040" s="29"/>
    </row>
    <row r="3041" spans="1:3" hidden="1" x14ac:dyDescent="0.45">
      <c r="A3041" s="29"/>
      <c r="B3041" s="29"/>
      <c r="C3041" s="29"/>
    </row>
    <row r="3042" spans="1:3" hidden="1" x14ac:dyDescent="0.45">
      <c r="A3042" s="29"/>
      <c r="B3042" s="29"/>
      <c r="C3042" s="29"/>
    </row>
    <row r="3043" spans="1:3" hidden="1" x14ac:dyDescent="0.45">
      <c r="A3043" s="29"/>
      <c r="B3043" s="29"/>
      <c r="C3043" s="29"/>
    </row>
    <row r="3044" spans="1:3" hidden="1" x14ac:dyDescent="0.45">
      <c r="A3044" s="29"/>
      <c r="B3044" s="29"/>
      <c r="C3044" s="29"/>
    </row>
    <row r="3045" spans="1:3" hidden="1" x14ac:dyDescent="0.45">
      <c r="A3045" s="29"/>
      <c r="B3045" s="29"/>
      <c r="C3045" s="29"/>
    </row>
    <row r="3046" spans="1:3" hidden="1" x14ac:dyDescent="0.45">
      <c r="A3046" s="29"/>
      <c r="B3046" s="29"/>
      <c r="C3046" s="29"/>
    </row>
    <row r="3047" spans="1:3" hidden="1" x14ac:dyDescent="0.45">
      <c r="A3047" s="29"/>
      <c r="B3047" s="29"/>
      <c r="C3047" s="29"/>
    </row>
    <row r="3048" spans="1:3" hidden="1" x14ac:dyDescent="0.45">
      <c r="A3048" s="29"/>
      <c r="B3048" s="29"/>
      <c r="C3048" s="29"/>
    </row>
    <row r="3049" spans="1:3" hidden="1" x14ac:dyDescent="0.45">
      <c r="A3049" s="29"/>
      <c r="B3049" s="29"/>
      <c r="C3049" s="29"/>
    </row>
    <row r="3050" spans="1:3" hidden="1" x14ac:dyDescent="0.45">
      <c r="A3050" s="29"/>
      <c r="B3050" s="29"/>
      <c r="C3050" s="29"/>
    </row>
    <row r="3051" spans="1:3" hidden="1" x14ac:dyDescent="0.45">
      <c r="A3051" s="29"/>
      <c r="B3051" s="29"/>
      <c r="C3051" s="29"/>
    </row>
    <row r="3052" spans="1:3" hidden="1" x14ac:dyDescent="0.45">
      <c r="A3052" s="29"/>
      <c r="B3052" s="29"/>
      <c r="C3052" s="29"/>
    </row>
    <row r="3053" spans="1:3" hidden="1" x14ac:dyDescent="0.45">
      <c r="A3053" s="29"/>
      <c r="B3053" s="29"/>
      <c r="C3053" s="29"/>
    </row>
    <row r="3054" spans="1:3" hidden="1" x14ac:dyDescent="0.45">
      <c r="A3054" s="29"/>
      <c r="B3054" s="29"/>
      <c r="C3054" s="29"/>
    </row>
    <row r="3055" spans="1:3" hidden="1" x14ac:dyDescent="0.45">
      <c r="A3055" s="29"/>
      <c r="B3055" s="29"/>
      <c r="C3055" s="29"/>
    </row>
    <row r="3056" spans="1:3" hidden="1" x14ac:dyDescent="0.45">
      <c r="A3056" s="29"/>
      <c r="B3056" s="29"/>
      <c r="C3056" s="29"/>
    </row>
    <row r="3057" spans="1:3" hidden="1" x14ac:dyDescent="0.45">
      <c r="A3057" s="29"/>
      <c r="B3057" s="29"/>
      <c r="C3057" s="29"/>
    </row>
    <row r="3058" spans="1:3" hidden="1" x14ac:dyDescent="0.45">
      <c r="A3058" s="29"/>
      <c r="B3058" s="29"/>
      <c r="C3058" s="29"/>
    </row>
    <row r="3059" spans="1:3" hidden="1" x14ac:dyDescent="0.45">
      <c r="A3059" s="29"/>
      <c r="B3059" s="29"/>
      <c r="C3059" s="29"/>
    </row>
    <row r="3060" spans="1:3" hidden="1" x14ac:dyDescent="0.45">
      <c r="A3060" s="29"/>
      <c r="B3060" s="29"/>
      <c r="C3060" s="29"/>
    </row>
    <row r="3061" spans="1:3" hidden="1" x14ac:dyDescent="0.45">
      <c r="A3061" s="29"/>
      <c r="B3061" s="29"/>
      <c r="C3061" s="29"/>
    </row>
    <row r="3062" spans="1:3" hidden="1" x14ac:dyDescent="0.45">
      <c r="A3062" s="29"/>
      <c r="B3062" s="29"/>
      <c r="C3062" s="29"/>
    </row>
    <row r="3063" spans="1:3" hidden="1" x14ac:dyDescent="0.45">
      <c r="A3063" s="29"/>
      <c r="B3063" s="29"/>
      <c r="C3063" s="29"/>
    </row>
    <row r="3064" spans="1:3" hidden="1" x14ac:dyDescent="0.45">
      <c r="A3064" s="29"/>
      <c r="B3064" s="29"/>
      <c r="C3064" s="29"/>
    </row>
    <row r="3065" spans="1:3" hidden="1" x14ac:dyDescent="0.45">
      <c r="A3065" s="29"/>
      <c r="B3065" s="29"/>
      <c r="C3065" s="29"/>
    </row>
    <row r="3066" spans="1:3" hidden="1" x14ac:dyDescent="0.45">
      <c r="A3066" s="29"/>
      <c r="B3066" s="29"/>
      <c r="C3066" s="29"/>
    </row>
    <row r="3067" spans="1:3" hidden="1" x14ac:dyDescent="0.45">
      <c r="A3067" s="29"/>
      <c r="B3067" s="29"/>
      <c r="C3067" s="29"/>
    </row>
    <row r="3068" spans="1:3" hidden="1" x14ac:dyDescent="0.45">
      <c r="A3068" s="29"/>
      <c r="B3068" s="29"/>
      <c r="C3068" s="29"/>
    </row>
    <row r="3069" spans="1:3" hidden="1" x14ac:dyDescent="0.45">
      <c r="A3069" s="29"/>
      <c r="B3069" s="29"/>
      <c r="C3069" s="29"/>
    </row>
    <row r="3070" spans="1:3" hidden="1" x14ac:dyDescent="0.45">
      <c r="A3070" s="29"/>
      <c r="B3070" s="29"/>
      <c r="C3070" s="29"/>
    </row>
    <row r="3071" spans="1:3" hidden="1" x14ac:dyDescent="0.45">
      <c r="A3071" s="29"/>
      <c r="B3071" s="29"/>
      <c r="C3071" s="29"/>
    </row>
    <row r="3072" spans="1:3" hidden="1" x14ac:dyDescent="0.45">
      <c r="A3072" s="29"/>
      <c r="B3072" s="29"/>
      <c r="C3072" s="29"/>
    </row>
    <row r="3073" spans="1:3" hidden="1" x14ac:dyDescent="0.45">
      <c r="A3073" s="29"/>
      <c r="B3073" s="29"/>
      <c r="C3073" s="29"/>
    </row>
    <row r="3074" spans="1:3" hidden="1" x14ac:dyDescent="0.45">
      <c r="A3074" s="29"/>
      <c r="B3074" s="29"/>
      <c r="C3074" s="29"/>
    </row>
    <row r="3075" spans="1:3" hidden="1" x14ac:dyDescent="0.45">
      <c r="A3075" s="29"/>
      <c r="B3075" s="29"/>
      <c r="C3075" s="29"/>
    </row>
    <row r="3076" spans="1:3" hidden="1" x14ac:dyDescent="0.45">
      <c r="A3076" s="29"/>
      <c r="B3076" s="29"/>
      <c r="C3076" s="29"/>
    </row>
    <row r="3077" spans="1:3" hidden="1" x14ac:dyDescent="0.45">
      <c r="A3077" s="29"/>
      <c r="B3077" s="29"/>
      <c r="C3077" s="29"/>
    </row>
    <row r="3078" spans="1:3" hidden="1" x14ac:dyDescent="0.45">
      <c r="A3078" s="29"/>
      <c r="B3078" s="29"/>
      <c r="C3078" s="29"/>
    </row>
    <row r="3079" spans="1:3" hidden="1" x14ac:dyDescent="0.45">
      <c r="A3079" s="29"/>
      <c r="B3079" s="29"/>
      <c r="C3079" s="29"/>
    </row>
    <row r="3080" spans="1:3" hidden="1" x14ac:dyDescent="0.45">
      <c r="A3080" s="29"/>
      <c r="B3080" s="29"/>
      <c r="C3080" s="29"/>
    </row>
    <row r="3081" spans="1:3" hidden="1" x14ac:dyDescent="0.45">
      <c r="A3081" s="29"/>
      <c r="B3081" s="29"/>
      <c r="C3081" s="29"/>
    </row>
    <row r="3082" spans="1:3" hidden="1" x14ac:dyDescent="0.45">
      <c r="A3082" s="29"/>
      <c r="B3082" s="29"/>
      <c r="C3082" s="29"/>
    </row>
    <row r="3083" spans="1:3" hidden="1" x14ac:dyDescent="0.45">
      <c r="A3083" s="29"/>
      <c r="B3083" s="29"/>
      <c r="C3083" s="29"/>
    </row>
    <row r="3084" spans="1:3" hidden="1" x14ac:dyDescent="0.45">
      <c r="A3084" s="29"/>
      <c r="B3084" s="29"/>
      <c r="C3084" s="29"/>
    </row>
    <row r="3085" spans="1:3" hidden="1" x14ac:dyDescent="0.45">
      <c r="A3085" s="29"/>
      <c r="B3085" s="29"/>
      <c r="C3085" s="29"/>
    </row>
    <row r="3086" spans="1:3" hidden="1" x14ac:dyDescent="0.45">
      <c r="A3086" s="29"/>
      <c r="B3086" s="29"/>
      <c r="C3086" s="29"/>
    </row>
    <row r="3087" spans="1:3" hidden="1" x14ac:dyDescent="0.45">
      <c r="A3087" s="29"/>
      <c r="B3087" s="29"/>
      <c r="C3087" s="29"/>
    </row>
    <row r="3088" spans="1:3" hidden="1" x14ac:dyDescent="0.45">
      <c r="A3088" s="29"/>
      <c r="B3088" s="29"/>
      <c r="C3088" s="29"/>
    </row>
    <row r="3089" spans="1:3" hidden="1" x14ac:dyDescent="0.45">
      <c r="A3089" s="29"/>
      <c r="B3089" s="29"/>
      <c r="C3089" s="29"/>
    </row>
    <row r="3090" spans="1:3" hidden="1" x14ac:dyDescent="0.45">
      <c r="A3090" s="29"/>
      <c r="B3090" s="29"/>
      <c r="C3090" s="29"/>
    </row>
    <row r="3091" spans="1:3" hidden="1" x14ac:dyDescent="0.45">
      <c r="A3091" s="29"/>
      <c r="B3091" s="29"/>
      <c r="C3091" s="29"/>
    </row>
    <row r="3092" spans="1:3" hidden="1" x14ac:dyDescent="0.45">
      <c r="A3092" s="29"/>
      <c r="B3092" s="29"/>
      <c r="C3092" s="29"/>
    </row>
    <row r="3093" spans="1:3" hidden="1" x14ac:dyDescent="0.45">
      <c r="A3093" s="29"/>
      <c r="B3093" s="29"/>
      <c r="C3093" s="29"/>
    </row>
    <row r="3094" spans="1:3" hidden="1" x14ac:dyDescent="0.45">
      <c r="A3094" s="29"/>
      <c r="B3094" s="29"/>
      <c r="C3094" s="29"/>
    </row>
    <row r="3095" spans="1:3" hidden="1" x14ac:dyDescent="0.45">
      <c r="A3095" s="29"/>
      <c r="B3095" s="29"/>
      <c r="C3095" s="29"/>
    </row>
    <row r="3096" spans="1:3" hidden="1" x14ac:dyDescent="0.45">
      <c r="A3096" s="29"/>
      <c r="B3096" s="29"/>
      <c r="C3096" s="29"/>
    </row>
    <row r="3097" spans="1:3" hidden="1" x14ac:dyDescent="0.45">
      <c r="A3097" s="29"/>
      <c r="B3097" s="29"/>
      <c r="C3097" s="29"/>
    </row>
    <row r="3098" spans="1:3" hidden="1" x14ac:dyDescent="0.45">
      <c r="A3098" s="29"/>
      <c r="B3098" s="29"/>
      <c r="C3098" s="29"/>
    </row>
    <row r="3099" spans="1:3" hidden="1" x14ac:dyDescent="0.45">
      <c r="A3099" s="29"/>
      <c r="B3099" s="29"/>
      <c r="C3099" s="29"/>
    </row>
    <row r="3100" spans="1:3" hidden="1" x14ac:dyDescent="0.45">
      <c r="A3100" s="29"/>
      <c r="B3100" s="29"/>
      <c r="C3100" s="29"/>
    </row>
    <row r="3101" spans="1:3" hidden="1" x14ac:dyDescent="0.45">
      <c r="A3101" s="29"/>
      <c r="B3101" s="29"/>
      <c r="C3101" s="29"/>
    </row>
    <row r="3102" spans="1:3" hidden="1" x14ac:dyDescent="0.45">
      <c r="A3102" s="29"/>
      <c r="B3102" s="29"/>
      <c r="C3102" s="29"/>
    </row>
    <row r="3103" spans="1:3" hidden="1" x14ac:dyDescent="0.45">
      <c r="A3103" s="29"/>
      <c r="B3103" s="29"/>
      <c r="C3103" s="29"/>
    </row>
    <row r="3104" spans="1:3" hidden="1" x14ac:dyDescent="0.45">
      <c r="A3104" s="29"/>
      <c r="B3104" s="29"/>
      <c r="C3104" s="29"/>
    </row>
    <row r="3105" spans="1:3" hidden="1" x14ac:dyDescent="0.45">
      <c r="A3105" s="29"/>
      <c r="B3105" s="29"/>
      <c r="C3105" s="29"/>
    </row>
    <row r="3106" spans="1:3" hidden="1" x14ac:dyDescent="0.45">
      <c r="A3106" s="29"/>
      <c r="B3106" s="29"/>
      <c r="C3106" s="29"/>
    </row>
    <row r="3107" spans="1:3" hidden="1" x14ac:dyDescent="0.45">
      <c r="A3107" s="29"/>
      <c r="B3107" s="29"/>
      <c r="C3107" s="29"/>
    </row>
    <row r="3108" spans="1:3" hidden="1" x14ac:dyDescent="0.45">
      <c r="A3108" s="29"/>
      <c r="B3108" s="29"/>
      <c r="C3108" s="29"/>
    </row>
    <row r="3109" spans="1:3" hidden="1" x14ac:dyDescent="0.45">
      <c r="A3109" s="29"/>
      <c r="B3109" s="29"/>
      <c r="C3109" s="29"/>
    </row>
    <row r="3110" spans="1:3" hidden="1" x14ac:dyDescent="0.45">
      <c r="A3110" s="29"/>
      <c r="B3110" s="29"/>
      <c r="C3110" s="29"/>
    </row>
    <row r="3111" spans="1:3" hidden="1" x14ac:dyDescent="0.45">
      <c r="A3111" s="29"/>
      <c r="B3111" s="29"/>
      <c r="C3111" s="29"/>
    </row>
    <row r="3112" spans="1:3" hidden="1" x14ac:dyDescent="0.45">
      <c r="A3112" s="29"/>
      <c r="B3112" s="29"/>
      <c r="C3112" s="29"/>
    </row>
    <row r="3113" spans="1:3" hidden="1" x14ac:dyDescent="0.45">
      <c r="A3113" s="29"/>
      <c r="B3113" s="29"/>
      <c r="C3113" s="29"/>
    </row>
    <row r="3114" spans="1:3" hidden="1" x14ac:dyDescent="0.45">
      <c r="A3114" s="29"/>
      <c r="B3114" s="29"/>
      <c r="C3114" s="29"/>
    </row>
    <row r="3115" spans="1:3" hidden="1" x14ac:dyDescent="0.45">
      <c r="A3115" s="29"/>
      <c r="B3115" s="29"/>
      <c r="C3115" s="29"/>
    </row>
    <row r="3116" spans="1:3" hidden="1" x14ac:dyDescent="0.45">
      <c r="A3116" s="29"/>
      <c r="B3116" s="29"/>
      <c r="C3116" s="29"/>
    </row>
    <row r="3117" spans="1:3" hidden="1" x14ac:dyDescent="0.45">
      <c r="A3117" s="29"/>
      <c r="B3117" s="29"/>
      <c r="C3117" s="29"/>
    </row>
    <row r="3118" spans="1:3" hidden="1" x14ac:dyDescent="0.45">
      <c r="A3118" s="29"/>
      <c r="B3118" s="29"/>
      <c r="C3118" s="29"/>
    </row>
    <row r="3119" spans="1:3" hidden="1" x14ac:dyDescent="0.45">
      <c r="A3119" s="29"/>
      <c r="B3119" s="29"/>
      <c r="C3119" s="29"/>
    </row>
    <row r="3120" spans="1:3" hidden="1" x14ac:dyDescent="0.45">
      <c r="A3120" s="29"/>
      <c r="B3120" s="29"/>
      <c r="C3120" s="29"/>
    </row>
    <row r="3121" spans="1:3" hidden="1" x14ac:dyDescent="0.45">
      <c r="A3121" s="29"/>
      <c r="B3121" s="29"/>
      <c r="C3121" s="29"/>
    </row>
    <row r="3122" spans="1:3" hidden="1" x14ac:dyDescent="0.45">
      <c r="A3122" s="29"/>
      <c r="B3122" s="29"/>
      <c r="C3122" s="29"/>
    </row>
    <row r="3123" spans="1:3" hidden="1" x14ac:dyDescent="0.45">
      <c r="A3123" s="29"/>
      <c r="B3123" s="29"/>
      <c r="C3123" s="29"/>
    </row>
    <row r="3124" spans="1:3" hidden="1" x14ac:dyDescent="0.45">
      <c r="A3124" s="29"/>
      <c r="B3124" s="29"/>
      <c r="C3124" s="29"/>
    </row>
    <row r="3125" spans="1:3" hidden="1" x14ac:dyDescent="0.45">
      <c r="A3125" s="29"/>
      <c r="B3125" s="29"/>
      <c r="C3125" s="29"/>
    </row>
    <row r="3126" spans="1:3" hidden="1" x14ac:dyDescent="0.45">
      <c r="A3126" s="29"/>
      <c r="B3126" s="29"/>
      <c r="C3126" s="29"/>
    </row>
    <row r="3127" spans="1:3" hidden="1" x14ac:dyDescent="0.45">
      <c r="A3127" s="29"/>
      <c r="B3127" s="29"/>
      <c r="C3127" s="29"/>
    </row>
    <row r="3128" spans="1:3" hidden="1" x14ac:dyDescent="0.45">
      <c r="A3128" s="29"/>
      <c r="B3128" s="29"/>
      <c r="C3128" s="29"/>
    </row>
    <row r="3129" spans="1:3" hidden="1" x14ac:dyDescent="0.45">
      <c r="A3129" s="29"/>
      <c r="B3129" s="29"/>
      <c r="C3129" s="29"/>
    </row>
    <row r="3130" spans="1:3" hidden="1" x14ac:dyDescent="0.45">
      <c r="A3130" s="29"/>
      <c r="B3130" s="29"/>
      <c r="C3130" s="29"/>
    </row>
    <row r="3131" spans="1:3" hidden="1" x14ac:dyDescent="0.45">
      <c r="A3131" s="29"/>
      <c r="B3131" s="29"/>
      <c r="C3131" s="29"/>
    </row>
    <row r="3132" spans="1:3" hidden="1" x14ac:dyDescent="0.45">
      <c r="A3132" s="29"/>
      <c r="B3132" s="29"/>
      <c r="C3132" s="29"/>
    </row>
    <row r="3133" spans="1:3" hidden="1" x14ac:dyDescent="0.45">
      <c r="A3133" s="29"/>
      <c r="B3133" s="29"/>
      <c r="C3133" s="29"/>
    </row>
    <row r="3134" spans="1:3" hidden="1" x14ac:dyDescent="0.45">
      <c r="A3134" s="29"/>
      <c r="B3134" s="29"/>
      <c r="C3134" s="29"/>
    </row>
    <row r="3135" spans="1:3" hidden="1" x14ac:dyDescent="0.45">
      <c r="A3135" s="29"/>
      <c r="B3135" s="29"/>
      <c r="C3135" s="29"/>
    </row>
    <row r="3136" spans="1:3" hidden="1" x14ac:dyDescent="0.45">
      <c r="A3136" s="29"/>
      <c r="B3136" s="29"/>
      <c r="C3136" s="29"/>
    </row>
    <row r="3137" spans="1:3" hidden="1" x14ac:dyDescent="0.45">
      <c r="A3137" s="29"/>
      <c r="B3137" s="29"/>
      <c r="C3137" s="29"/>
    </row>
    <row r="3138" spans="1:3" hidden="1" x14ac:dyDescent="0.45">
      <c r="A3138" s="29"/>
      <c r="B3138" s="29"/>
      <c r="C3138" s="29"/>
    </row>
    <row r="3139" spans="1:3" hidden="1" x14ac:dyDescent="0.45">
      <c r="A3139" s="29"/>
      <c r="B3139" s="29"/>
      <c r="C3139" s="29"/>
    </row>
    <row r="3140" spans="1:3" hidden="1" x14ac:dyDescent="0.45">
      <c r="A3140" s="29"/>
      <c r="B3140" s="29"/>
      <c r="C3140" s="29"/>
    </row>
    <row r="3141" spans="1:3" hidden="1" x14ac:dyDescent="0.45">
      <c r="A3141" s="29"/>
      <c r="B3141" s="29"/>
      <c r="C3141" s="29"/>
    </row>
    <row r="3142" spans="1:3" hidden="1" x14ac:dyDescent="0.45">
      <c r="A3142" s="29"/>
      <c r="B3142" s="29"/>
      <c r="C3142" s="29"/>
    </row>
    <row r="3143" spans="1:3" hidden="1" x14ac:dyDescent="0.45">
      <c r="A3143" s="29"/>
      <c r="B3143" s="29"/>
      <c r="C3143" s="29"/>
    </row>
    <row r="3144" spans="1:3" hidden="1" x14ac:dyDescent="0.45">
      <c r="A3144" s="29"/>
      <c r="B3144" s="29"/>
      <c r="C3144" s="29"/>
    </row>
    <row r="3145" spans="1:3" hidden="1" x14ac:dyDescent="0.45">
      <c r="A3145" s="29"/>
      <c r="B3145" s="29"/>
      <c r="C3145" s="29"/>
    </row>
    <row r="3146" spans="1:3" hidden="1" x14ac:dyDescent="0.45">
      <c r="A3146" s="29"/>
      <c r="B3146" s="29"/>
      <c r="C3146" s="29"/>
    </row>
    <row r="3147" spans="1:3" hidden="1" x14ac:dyDescent="0.45">
      <c r="A3147" s="29"/>
      <c r="B3147" s="29"/>
      <c r="C3147" s="29"/>
    </row>
    <row r="3148" spans="1:3" hidden="1" x14ac:dyDescent="0.45">
      <c r="A3148" s="29"/>
      <c r="B3148" s="29"/>
      <c r="C3148" s="29"/>
    </row>
    <row r="3149" spans="1:3" hidden="1" x14ac:dyDescent="0.45">
      <c r="A3149" s="29"/>
      <c r="B3149" s="29"/>
      <c r="C3149" s="29"/>
    </row>
    <row r="3150" spans="1:3" hidden="1" x14ac:dyDescent="0.45">
      <c r="A3150" s="29"/>
      <c r="B3150" s="29"/>
      <c r="C3150" s="29"/>
    </row>
    <row r="3151" spans="1:3" hidden="1" x14ac:dyDescent="0.45">
      <c r="A3151" s="29"/>
      <c r="B3151" s="29"/>
      <c r="C3151" s="29"/>
    </row>
    <row r="3152" spans="1:3" hidden="1" x14ac:dyDescent="0.45">
      <c r="A3152" s="29"/>
      <c r="B3152" s="29"/>
      <c r="C3152" s="29"/>
    </row>
    <row r="3153" spans="1:3" hidden="1" x14ac:dyDescent="0.45">
      <c r="A3153" s="29"/>
      <c r="B3153" s="29"/>
      <c r="C3153" s="29"/>
    </row>
    <row r="3154" spans="1:3" hidden="1" x14ac:dyDescent="0.45">
      <c r="A3154" s="29"/>
      <c r="B3154" s="29"/>
      <c r="C3154" s="29"/>
    </row>
    <row r="3155" spans="1:3" hidden="1" x14ac:dyDescent="0.45">
      <c r="A3155" s="29"/>
      <c r="B3155" s="29"/>
      <c r="C3155" s="29"/>
    </row>
    <row r="3156" spans="1:3" hidden="1" x14ac:dyDescent="0.45">
      <c r="A3156" s="29"/>
      <c r="B3156" s="29"/>
      <c r="C3156" s="29"/>
    </row>
    <row r="3157" spans="1:3" hidden="1" x14ac:dyDescent="0.45">
      <c r="A3157" s="29"/>
      <c r="B3157" s="29"/>
      <c r="C3157" s="29"/>
    </row>
    <row r="3158" spans="1:3" hidden="1" x14ac:dyDescent="0.45">
      <c r="A3158" s="29"/>
      <c r="B3158" s="29"/>
      <c r="C3158" s="29"/>
    </row>
    <row r="3159" spans="1:3" hidden="1" x14ac:dyDescent="0.45">
      <c r="A3159" s="29"/>
      <c r="B3159" s="29"/>
      <c r="C3159" s="29"/>
    </row>
    <row r="3160" spans="1:3" hidden="1" x14ac:dyDescent="0.45">
      <c r="A3160" s="29"/>
      <c r="B3160" s="29"/>
      <c r="C3160" s="29"/>
    </row>
    <row r="3161" spans="1:3" hidden="1" x14ac:dyDescent="0.45">
      <c r="A3161" s="29"/>
      <c r="B3161" s="29"/>
      <c r="C3161" s="29"/>
    </row>
    <row r="3162" spans="1:3" hidden="1" x14ac:dyDescent="0.45">
      <c r="A3162" s="29"/>
      <c r="B3162" s="29"/>
      <c r="C3162" s="29"/>
    </row>
    <row r="3163" spans="1:3" hidden="1" x14ac:dyDescent="0.45">
      <c r="A3163" s="29"/>
      <c r="B3163" s="29"/>
      <c r="C3163" s="29"/>
    </row>
    <row r="3164" spans="1:3" hidden="1" x14ac:dyDescent="0.45">
      <c r="A3164" s="29"/>
      <c r="B3164" s="29"/>
      <c r="C3164" s="29"/>
    </row>
    <row r="3165" spans="1:3" hidden="1" x14ac:dyDescent="0.45">
      <c r="A3165" s="29"/>
      <c r="B3165" s="29"/>
      <c r="C3165" s="29"/>
    </row>
    <row r="3166" spans="1:3" hidden="1" x14ac:dyDescent="0.45">
      <c r="A3166" s="29"/>
      <c r="B3166" s="29"/>
      <c r="C3166" s="29"/>
    </row>
    <row r="3167" spans="1:3" hidden="1" x14ac:dyDescent="0.45">
      <c r="A3167" s="29"/>
      <c r="B3167" s="29"/>
      <c r="C3167" s="29"/>
    </row>
    <row r="3168" spans="1:3" hidden="1" x14ac:dyDescent="0.45">
      <c r="A3168" s="29"/>
      <c r="B3168" s="29"/>
      <c r="C3168" s="29"/>
    </row>
    <row r="3169" spans="1:3" hidden="1" x14ac:dyDescent="0.45">
      <c r="A3169" s="29"/>
      <c r="B3169" s="29"/>
      <c r="C3169" s="29"/>
    </row>
    <row r="3170" spans="1:3" hidden="1" x14ac:dyDescent="0.45">
      <c r="A3170" s="29"/>
      <c r="B3170" s="29"/>
      <c r="C3170" s="29"/>
    </row>
    <row r="3171" spans="1:3" hidden="1" x14ac:dyDescent="0.45">
      <c r="A3171" s="29"/>
      <c r="B3171" s="29"/>
      <c r="C3171" s="29"/>
    </row>
    <row r="3172" spans="1:3" hidden="1" x14ac:dyDescent="0.45">
      <c r="A3172" s="29"/>
      <c r="B3172" s="29"/>
      <c r="C3172" s="29"/>
    </row>
    <row r="3173" spans="1:3" hidden="1" x14ac:dyDescent="0.45">
      <c r="A3173" s="29"/>
      <c r="B3173" s="29"/>
      <c r="C3173" s="29"/>
    </row>
    <row r="3174" spans="1:3" hidden="1" x14ac:dyDescent="0.45">
      <c r="A3174" s="29"/>
      <c r="B3174" s="29"/>
      <c r="C3174" s="29"/>
    </row>
    <row r="3175" spans="1:3" hidden="1" x14ac:dyDescent="0.45">
      <c r="A3175" s="29"/>
      <c r="B3175" s="29"/>
      <c r="C3175" s="29"/>
    </row>
    <row r="3176" spans="1:3" hidden="1" x14ac:dyDescent="0.45">
      <c r="A3176" s="29"/>
      <c r="B3176" s="29"/>
      <c r="C3176" s="29"/>
    </row>
    <row r="3177" spans="1:3" hidden="1" x14ac:dyDescent="0.45">
      <c r="A3177" s="29"/>
      <c r="B3177" s="29"/>
      <c r="C3177" s="29"/>
    </row>
    <row r="3178" spans="1:3" hidden="1" x14ac:dyDescent="0.45">
      <c r="A3178" s="29"/>
      <c r="B3178" s="29"/>
      <c r="C3178" s="29"/>
    </row>
    <row r="3179" spans="1:3" hidden="1" x14ac:dyDescent="0.45">
      <c r="A3179" s="29"/>
      <c r="B3179" s="29"/>
      <c r="C3179" s="29"/>
    </row>
    <row r="3180" spans="1:3" hidden="1" x14ac:dyDescent="0.45">
      <c r="A3180" s="29"/>
      <c r="B3180" s="29"/>
      <c r="C3180" s="29"/>
    </row>
    <row r="3181" spans="1:3" hidden="1" x14ac:dyDescent="0.45">
      <c r="A3181" s="29"/>
      <c r="B3181" s="29"/>
      <c r="C3181" s="29"/>
    </row>
    <row r="3182" spans="1:3" hidden="1" x14ac:dyDescent="0.45">
      <c r="A3182" s="29"/>
      <c r="B3182" s="29"/>
      <c r="C3182" s="29"/>
    </row>
    <row r="3183" spans="1:3" hidden="1" x14ac:dyDescent="0.45">
      <c r="A3183" s="29"/>
      <c r="B3183" s="29"/>
      <c r="C3183" s="29"/>
    </row>
    <row r="3184" spans="1:3" hidden="1" x14ac:dyDescent="0.45">
      <c r="A3184" s="29"/>
      <c r="B3184" s="29"/>
      <c r="C3184" s="29"/>
    </row>
    <row r="3185" spans="1:3" hidden="1" x14ac:dyDescent="0.45">
      <c r="A3185" s="29"/>
      <c r="B3185" s="29"/>
      <c r="C3185" s="29"/>
    </row>
    <row r="3186" spans="1:3" hidden="1" x14ac:dyDescent="0.45">
      <c r="A3186" s="29"/>
      <c r="B3186" s="29"/>
      <c r="C3186" s="29"/>
    </row>
    <row r="3187" spans="1:3" hidden="1" x14ac:dyDescent="0.45">
      <c r="A3187" s="29"/>
      <c r="B3187" s="29"/>
      <c r="C3187" s="29"/>
    </row>
    <row r="3188" spans="1:3" hidden="1" x14ac:dyDescent="0.45">
      <c r="A3188" s="29"/>
      <c r="B3188" s="29"/>
      <c r="C3188" s="29"/>
    </row>
    <row r="3189" spans="1:3" hidden="1" x14ac:dyDescent="0.45">
      <c r="A3189" s="29"/>
      <c r="B3189" s="29"/>
      <c r="C3189" s="29"/>
    </row>
    <row r="3190" spans="1:3" hidden="1" x14ac:dyDescent="0.45">
      <c r="A3190" s="29"/>
      <c r="B3190" s="29"/>
      <c r="C3190" s="29"/>
    </row>
    <row r="3191" spans="1:3" hidden="1" x14ac:dyDescent="0.45">
      <c r="A3191" s="29"/>
      <c r="B3191" s="29"/>
      <c r="C3191" s="29"/>
    </row>
    <row r="3192" spans="1:3" hidden="1" x14ac:dyDescent="0.45">
      <c r="A3192" s="29"/>
      <c r="B3192" s="29"/>
      <c r="C3192" s="29"/>
    </row>
    <row r="3193" spans="1:3" hidden="1" x14ac:dyDescent="0.45">
      <c r="A3193" s="29"/>
      <c r="B3193" s="29"/>
      <c r="C3193" s="29"/>
    </row>
    <row r="3194" spans="1:3" hidden="1" x14ac:dyDescent="0.45">
      <c r="A3194" s="29"/>
      <c r="B3194" s="29"/>
      <c r="C3194" s="29"/>
    </row>
    <row r="3195" spans="1:3" hidden="1" x14ac:dyDescent="0.45">
      <c r="A3195" s="29"/>
      <c r="B3195" s="29"/>
      <c r="C3195" s="29"/>
    </row>
    <row r="3196" spans="1:3" hidden="1" x14ac:dyDescent="0.45">
      <c r="A3196" s="29"/>
      <c r="B3196" s="29"/>
      <c r="C3196" s="29"/>
    </row>
    <row r="3197" spans="1:3" hidden="1" x14ac:dyDescent="0.45">
      <c r="A3197" s="29"/>
      <c r="B3197" s="29"/>
      <c r="C3197" s="29"/>
    </row>
    <row r="3198" spans="1:3" hidden="1" x14ac:dyDescent="0.45">
      <c r="A3198" s="29"/>
      <c r="B3198" s="29"/>
      <c r="C3198" s="29"/>
    </row>
    <row r="3199" spans="1:3" hidden="1" x14ac:dyDescent="0.45">
      <c r="A3199" s="29"/>
      <c r="B3199" s="29"/>
      <c r="C3199" s="29"/>
    </row>
    <row r="3200" spans="1:3" hidden="1" x14ac:dyDescent="0.45">
      <c r="A3200" s="29"/>
      <c r="B3200" s="29"/>
      <c r="C3200" s="29"/>
    </row>
    <row r="3201" spans="1:3" hidden="1" x14ac:dyDescent="0.45">
      <c r="A3201" s="29"/>
      <c r="B3201" s="29"/>
      <c r="C3201" s="29"/>
    </row>
    <row r="3202" spans="1:3" hidden="1" x14ac:dyDescent="0.45">
      <c r="A3202" s="29"/>
      <c r="B3202" s="29"/>
      <c r="C3202" s="29"/>
    </row>
    <row r="3203" spans="1:3" hidden="1" x14ac:dyDescent="0.45">
      <c r="A3203" s="29"/>
      <c r="B3203" s="29"/>
      <c r="C3203" s="29"/>
    </row>
    <row r="3204" spans="1:3" hidden="1" x14ac:dyDescent="0.45">
      <c r="A3204" s="29"/>
      <c r="B3204" s="29"/>
      <c r="C3204" s="29"/>
    </row>
    <row r="3205" spans="1:3" hidden="1" x14ac:dyDescent="0.45">
      <c r="A3205" s="29"/>
      <c r="B3205" s="29"/>
      <c r="C3205" s="29"/>
    </row>
    <row r="3206" spans="1:3" hidden="1" x14ac:dyDescent="0.45">
      <c r="A3206" s="29"/>
      <c r="B3206" s="29"/>
      <c r="C3206" s="29"/>
    </row>
    <row r="3207" spans="1:3" hidden="1" x14ac:dyDescent="0.45">
      <c r="A3207" s="29"/>
      <c r="B3207" s="29"/>
      <c r="C3207" s="29"/>
    </row>
    <row r="3208" spans="1:3" hidden="1" x14ac:dyDescent="0.45">
      <c r="A3208" s="29"/>
      <c r="B3208" s="29"/>
      <c r="C3208" s="29"/>
    </row>
    <row r="3209" spans="1:3" hidden="1" x14ac:dyDescent="0.45">
      <c r="A3209" s="29"/>
      <c r="B3209" s="29"/>
      <c r="C3209" s="29"/>
    </row>
    <row r="3210" spans="1:3" hidden="1" x14ac:dyDescent="0.45">
      <c r="A3210" s="29"/>
      <c r="B3210" s="29"/>
      <c r="C3210" s="29"/>
    </row>
    <row r="3211" spans="1:3" hidden="1" x14ac:dyDescent="0.45">
      <c r="A3211" s="29"/>
      <c r="B3211" s="29"/>
      <c r="C3211" s="29"/>
    </row>
    <row r="3212" spans="1:3" hidden="1" x14ac:dyDescent="0.45">
      <c r="A3212" s="29"/>
      <c r="B3212" s="29"/>
      <c r="C3212" s="29"/>
    </row>
    <row r="3213" spans="1:3" hidden="1" x14ac:dyDescent="0.45">
      <c r="A3213" s="29"/>
      <c r="B3213" s="29"/>
      <c r="C3213" s="29"/>
    </row>
    <row r="3214" spans="1:3" hidden="1" x14ac:dyDescent="0.45">
      <c r="A3214" s="29"/>
      <c r="B3214" s="29"/>
      <c r="C3214" s="29"/>
    </row>
    <row r="3215" spans="1:3" hidden="1" x14ac:dyDescent="0.45">
      <c r="A3215" s="29"/>
      <c r="B3215" s="29"/>
      <c r="C3215" s="29"/>
    </row>
    <row r="3216" spans="1:3" hidden="1" x14ac:dyDescent="0.45">
      <c r="A3216" s="29"/>
      <c r="B3216" s="29"/>
      <c r="C3216" s="29"/>
    </row>
    <row r="3217" spans="1:3" hidden="1" x14ac:dyDescent="0.45">
      <c r="A3217" s="29"/>
      <c r="B3217" s="29"/>
      <c r="C3217" s="29"/>
    </row>
    <row r="3218" spans="1:3" hidden="1" x14ac:dyDescent="0.45">
      <c r="A3218" s="29"/>
      <c r="B3218" s="29"/>
      <c r="C3218" s="29"/>
    </row>
    <row r="3219" spans="1:3" hidden="1" x14ac:dyDescent="0.45">
      <c r="A3219" s="29"/>
      <c r="B3219" s="29"/>
      <c r="C3219" s="29"/>
    </row>
    <row r="3220" spans="1:3" hidden="1" x14ac:dyDescent="0.45">
      <c r="A3220" s="29"/>
      <c r="B3220" s="29"/>
      <c r="C3220" s="29"/>
    </row>
    <row r="3221" spans="1:3" hidden="1" x14ac:dyDescent="0.45">
      <c r="A3221" s="29"/>
      <c r="B3221" s="29"/>
      <c r="C3221" s="29"/>
    </row>
    <row r="3222" spans="1:3" hidden="1" x14ac:dyDescent="0.45">
      <c r="A3222" s="29"/>
      <c r="B3222" s="29"/>
      <c r="C3222" s="29"/>
    </row>
    <row r="3223" spans="1:3" hidden="1" x14ac:dyDescent="0.45">
      <c r="A3223" s="29"/>
      <c r="B3223" s="29"/>
      <c r="C3223" s="29"/>
    </row>
    <row r="3224" spans="1:3" hidden="1" x14ac:dyDescent="0.45">
      <c r="A3224" s="29"/>
      <c r="B3224" s="29"/>
      <c r="C3224" s="29"/>
    </row>
    <row r="3225" spans="1:3" hidden="1" x14ac:dyDescent="0.45">
      <c r="A3225" s="29"/>
      <c r="B3225" s="29"/>
      <c r="C3225" s="29"/>
    </row>
    <row r="3226" spans="1:3" hidden="1" x14ac:dyDescent="0.45">
      <c r="A3226" s="29"/>
      <c r="B3226" s="29"/>
      <c r="C3226" s="29"/>
    </row>
    <row r="3227" spans="1:3" hidden="1" x14ac:dyDescent="0.45">
      <c r="A3227" s="29"/>
      <c r="B3227" s="29"/>
      <c r="C3227" s="29"/>
    </row>
    <row r="3228" spans="1:3" hidden="1" x14ac:dyDescent="0.45">
      <c r="A3228" s="29"/>
      <c r="B3228" s="29"/>
      <c r="C3228" s="29"/>
    </row>
    <row r="3229" spans="1:3" hidden="1" x14ac:dyDescent="0.45">
      <c r="A3229" s="29"/>
      <c r="B3229" s="29"/>
      <c r="C3229" s="29"/>
    </row>
    <row r="3230" spans="1:3" hidden="1" x14ac:dyDescent="0.45">
      <c r="A3230" s="29"/>
      <c r="B3230" s="29"/>
      <c r="C3230" s="29"/>
    </row>
    <row r="3231" spans="1:3" hidden="1" x14ac:dyDescent="0.45">
      <c r="A3231" s="29"/>
      <c r="B3231" s="29"/>
      <c r="C3231" s="29"/>
    </row>
    <row r="3232" spans="1:3" hidden="1" x14ac:dyDescent="0.45">
      <c r="A3232" s="29"/>
      <c r="B3232" s="29"/>
      <c r="C3232" s="29"/>
    </row>
    <row r="3233" spans="1:3" hidden="1" x14ac:dyDescent="0.45">
      <c r="A3233" s="29"/>
      <c r="B3233" s="29"/>
      <c r="C3233" s="29"/>
    </row>
    <row r="3234" spans="1:3" hidden="1" x14ac:dyDescent="0.45">
      <c r="A3234" s="29"/>
      <c r="B3234" s="29"/>
      <c r="C3234" s="29"/>
    </row>
    <row r="3235" spans="1:3" hidden="1" x14ac:dyDescent="0.45">
      <c r="A3235" s="29"/>
      <c r="B3235" s="29"/>
      <c r="C3235" s="29"/>
    </row>
    <row r="3236" spans="1:3" hidden="1" x14ac:dyDescent="0.45">
      <c r="A3236" s="29"/>
      <c r="B3236" s="29"/>
      <c r="C3236" s="29"/>
    </row>
    <row r="3237" spans="1:3" hidden="1" x14ac:dyDescent="0.45">
      <c r="A3237" s="29"/>
      <c r="B3237" s="29"/>
      <c r="C3237" s="29"/>
    </row>
    <row r="3238" spans="1:3" hidden="1" x14ac:dyDescent="0.45">
      <c r="A3238" s="29"/>
      <c r="B3238" s="29"/>
      <c r="C3238" s="29"/>
    </row>
    <row r="3239" spans="1:3" hidden="1" x14ac:dyDescent="0.45">
      <c r="A3239" s="29"/>
      <c r="B3239" s="29"/>
      <c r="C3239" s="29"/>
    </row>
    <row r="3240" spans="1:3" hidden="1" x14ac:dyDescent="0.45">
      <c r="A3240" s="29"/>
      <c r="B3240" s="29"/>
      <c r="C3240" s="29"/>
    </row>
    <row r="3241" spans="1:3" hidden="1" x14ac:dyDescent="0.45">
      <c r="A3241" s="29"/>
      <c r="B3241" s="29"/>
      <c r="C3241" s="29"/>
    </row>
    <row r="3242" spans="1:3" hidden="1" x14ac:dyDescent="0.45">
      <c r="A3242" s="29"/>
      <c r="B3242" s="29"/>
      <c r="C3242" s="29"/>
    </row>
    <row r="3243" spans="1:3" hidden="1" x14ac:dyDescent="0.45">
      <c r="A3243" s="29"/>
      <c r="B3243" s="29"/>
      <c r="C3243" s="29"/>
    </row>
    <row r="3244" spans="1:3" hidden="1" x14ac:dyDescent="0.45">
      <c r="A3244" s="29"/>
      <c r="B3244" s="29"/>
      <c r="C3244" s="29"/>
    </row>
    <row r="3245" spans="1:3" hidden="1" x14ac:dyDescent="0.45">
      <c r="A3245" s="29"/>
      <c r="B3245" s="29"/>
      <c r="C3245" s="29"/>
    </row>
    <row r="3246" spans="1:3" hidden="1" x14ac:dyDescent="0.45">
      <c r="A3246" s="29"/>
      <c r="B3246" s="29"/>
      <c r="C3246" s="29"/>
    </row>
    <row r="3247" spans="1:3" hidden="1" x14ac:dyDescent="0.45">
      <c r="A3247" s="29"/>
      <c r="B3247" s="29"/>
      <c r="C3247" s="29"/>
    </row>
    <row r="3248" spans="1:3" hidden="1" x14ac:dyDescent="0.45">
      <c r="A3248" s="29"/>
      <c r="B3248" s="29"/>
      <c r="C3248" s="29"/>
    </row>
    <row r="3249" spans="1:3" hidden="1" x14ac:dyDescent="0.45">
      <c r="A3249" s="29"/>
      <c r="B3249" s="29"/>
      <c r="C3249" s="29"/>
    </row>
    <row r="3250" spans="1:3" hidden="1" x14ac:dyDescent="0.45">
      <c r="A3250" s="29"/>
      <c r="B3250" s="29"/>
      <c r="C3250" s="29"/>
    </row>
    <row r="3251" spans="1:3" hidden="1" x14ac:dyDescent="0.45">
      <c r="A3251" s="29"/>
      <c r="B3251" s="29"/>
      <c r="C3251" s="29"/>
    </row>
    <row r="3252" spans="1:3" hidden="1" x14ac:dyDescent="0.45">
      <c r="A3252" s="29"/>
      <c r="B3252" s="29"/>
      <c r="C3252" s="29"/>
    </row>
    <row r="3253" spans="1:3" hidden="1" x14ac:dyDescent="0.45">
      <c r="A3253" s="29"/>
      <c r="B3253" s="29"/>
      <c r="C3253" s="29"/>
    </row>
    <row r="3254" spans="1:3" hidden="1" x14ac:dyDescent="0.45">
      <c r="A3254" s="29"/>
      <c r="B3254" s="29"/>
      <c r="C3254" s="29"/>
    </row>
    <row r="3255" spans="1:3" hidden="1" x14ac:dyDescent="0.45">
      <c r="A3255" s="29"/>
      <c r="B3255" s="29"/>
      <c r="C3255" s="29"/>
    </row>
    <row r="3256" spans="1:3" hidden="1" x14ac:dyDescent="0.45">
      <c r="A3256" s="29"/>
      <c r="B3256" s="29"/>
      <c r="C3256" s="29"/>
    </row>
    <row r="3257" spans="1:3" hidden="1" x14ac:dyDescent="0.45">
      <c r="A3257" s="29"/>
      <c r="B3257" s="29"/>
      <c r="C3257" s="29"/>
    </row>
    <row r="3258" spans="1:3" hidden="1" x14ac:dyDescent="0.45">
      <c r="A3258" s="29"/>
      <c r="B3258" s="29"/>
      <c r="C3258" s="29"/>
    </row>
    <row r="3259" spans="1:3" hidden="1" x14ac:dyDescent="0.45">
      <c r="A3259" s="29"/>
      <c r="B3259" s="29"/>
      <c r="C3259" s="29"/>
    </row>
    <row r="3260" spans="1:3" hidden="1" x14ac:dyDescent="0.45">
      <c r="A3260" s="29"/>
      <c r="B3260" s="29"/>
      <c r="C3260" s="29"/>
    </row>
    <row r="3261" spans="1:3" hidden="1" x14ac:dyDescent="0.45">
      <c r="A3261" s="29"/>
      <c r="B3261" s="29"/>
      <c r="C3261" s="29"/>
    </row>
    <row r="3262" spans="1:3" hidden="1" x14ac:dyDescent="0.45">
      <c r="A3262" s="29"/>
      <c r="B3262" s="29"/>
      <c r="C3262" s="29"/>
    </row>
    <row r="3263" spans="1:3" hidden="1" x14ac:dyDescent="0.45">
      <c r="A3263" s="29"/>
      <c r="B3263" s="29"/>
      <c r="C3263" s="29"/>
    </row>
    <row r="3264" spans="1:3" hidden="1" x14ac:dyDescent="0.45">
      <c r="A3264" s="29"/>
      <c r="B3264" s="29"/>
      <c r="C3264" s="29"/>
    </row>
    <row r="3265" spans="1:3" hidden="1" x14ac:dyDescent="0.45">
      <c r="A3265" s="29"/>
      <c r="B3265" s="29"/>
      <c r="C3265" s="29"/>
    </row>
    <row r="3266" spans="1:3" hidden="1" x14ac:dyDescent="0.45">
      <c r="A3266" s="29"/>
      <c r="B3266" s="29"/>
      <c r="C3266" s="29"/>
    </row>
    <row r="3267" spans="1:3" hidden="1" x14ac:dyDescent="0.45">
      <c r="A3267" s="29"/>
      <c r="B3267" s="29"/>
      <c r="C3267" s="29"/>
    </row>
    <row r="3268" spans="1:3" hidden="1" x14ac:dyDescent="0.45">
      <c r="A3268" s="29"/>
      <c r="B3268" s="29"/>
      <c r="C3268" s="29"/>
    </row>
    <row r="3269" spans="1:3" hidden="1" x14ac:dyDescent="0.45">
      <c r="A3269" s="29"/>
      <c r="B3269" s="29"/>
      <c r="C3269" s="29"/>
    </row>
    <row r="3270" spans="1:3" hidden="1" x14ac:dyDescent="0.45">
      <c r="A3270" s="29"/>
      <c r="B3270" s="29"/>
      <c r="C3270" s="29"/>
    </row>
    <row r="3271" spans="1:3" hidden="1" x14ac:dyDescent="0.45">
      <c r="A3271" s="29"/>
      <c r="B3271" s="29"/>
      <c r="C3271" s="29"/>
    </row>
    <row r="3272" spans="1:3" hidden="1" x14ac:dyDescent="0.45">
      <c r="A3272" s="29"/>
      <c r="B3272" s="29"/>
      <c r="C3272" s="29"/>
    </row>
    <row r="3273" spans="1:3" hidden="1" x14ac:dyDescent="0.45">
      <c r="A3273" s="29"/>
      <c r="B3273" s="29"/>
      <c r="C3273" s="29"/>
    </row>
    <row r="3274" spans="1:3" hidden="1" x14ac:dyDescent="0.45">
      <c r="A3274" s="29"/>
      <c r="B3274" s="29"/>
      <c r="C3274" s="29"/>
    </row>
    <row r="3275" spans="1:3" hidden="1" x14ac:dyDescent="0.45">
      <c r="A3275" s="29"/>
      <c r="B3275" s="29"/>
      <c r="C3275" s="29"/>
    </row>
    <row r="3276" spans="1:3" hidden="1" x14ac:dyDescent="0.45">
      <c r="A3276" s="29"/>
      <c r="B3276" s="29"/>
      <c r="C3276" s="29"/>
    </row>
    <row r="3277" spans="1:3" hidden="1" x14ac:dyDescent="0.45">
      <c r="A3277" s="29"/>
      <c r="B3277" s="29"/>
      <c r="C3277" s="29"/>
    </row>
    <row r="3278" spans="1:3" hidden="1" x14ac:dyDescent="0.45">
      <c r="A3278" s="29"/>
      <c r="B3278" s="29"/>
      <c r="C3278" s="29"/>
    </row>
    <row r="3279" spans="1:3" hidden="1" x14ac:dyDescent="0.45">
      <c r="A3279" s="29"/>
      <c r="B3279" s="29"/>
      <c r="C3279" s="29"/>
    </row>
    <row r="3280" spans="1:3" hidden="1" x14ac:dyDescent="0.45">
      <c r="A3280" s="29"/>
      <c r="B3280" s="29"/>
      <c r="C3280" s="29"/>
    </row>
    <row r="3281" spans="1:3" hidden="1" x14ac:dyDescent="0.45">
      <c r="A3281" s="29"/>
      <c r="B3281" s="29"/>
      <c r="C3281" s="29"/>
    </row>
    <row r="3282" spans="1:3" hidden="1" x14ac:dyDescent="0.45">
      <c r="A3282" s="29"/>
      <c r="B3282" s="29"/>
      <c r="C3282" s="29"/>
    </row>
    <row r="3283" spans="1:3" hidden="1" x14ac:dyDescent="0.45">
      <c r="A3283" s="29"/>
      <c r="B3283" s="29"/>
      <c r="C3283" s="29"/>
    </row>
    <row r="3284" spans="1:3" hidden="1" x14ac:dyDescent="0.45">
      <c r="A3284" s="29"/>
      <c r="B3284" s="29"/>
      <c r="C3284" s="29"/>
    </row>
    <row r="3285" spans="1:3" hidden="1" x14ac:dyDescent="0.45">
      <c r="A3285" s="29"/>
      <c r="B3285" s="29"/>
      <c r="C3285" s="29"/>
    </row>
    <row r="3286" spans="1:3" hidden="1" x14ac:dyDescent="0.45">
      <c r="A3286" s="29"/>
      <c r="B3286" s="29"/>
      <c r="C3286" s="29"/>
    </row>
    <row r="3287" spans="1:3" hidden="1" x14ac:dyDescent="0.45">
      <c r="A3287" s="29"/>
      <c r="B3287" s="29"/>
      <c r="C3287" s="29"/>
    </row>
    <row r="3288" spans="1:3" hidden="1" x14ac:dyDescent="0.45">
      <c r="A3288" s="29"/>
      <c r="B3288" s="29"/>
      <c r="C3288" s="29"/>
    </row>
    <row r="3289" spans="1:3" hidden="1" x14ac:dyDescent="0.45">
      <c r="A3289" s="29"/>
      <c r="B3289" s="29"/>
      <c r="C3289" s="29"/>
    </row>
    <row r="3290" spans="1:3" hidden="1" x14ac:dyDescent="0.45">
      <c r="A3290" s="29"/>
      <c r="B3290" s="29"/>
      <c r="C3290" s="29"/>
    </row>
    <row r="3291" spans="1:3" hidden="1" x14ac:dyDescent="0.45">
      <c r="A3291" s="29"/>
      <c r="B3291" s="29"/>
      <c r="C3291" s="29"/>
    </row>
    <row r="3292" spans="1:3" hidden="1" x14ac:dyDescent="0.45">
      <c r="A3292" s="29"/>
      <c r="B3292" s="29"/>
      <c r="C3292" s="29"/>
    </row>
    <row r="3293" spans="1:3" hidden="1" x14ac:dyDescent="0.45">
      <c r="A3293" s="29"/>
      <c r="B3293" s="29"/>
      <c r="C3293" s="29"/>
    </row>
    <row r="3294" spans="1:3" hidden="1" x14ac:dyDescent="0.45">
      <c r="A3294" s="29"/>
      <c r="B3294" s="29"/>
      <c r="C3294" s="29"/>
    </row>
    <row r="3295" spans="1:3" hidden="1" x14ac:dyDescent="0.45">
      <c r="A3295" s="29"/>
      <c r="B3295" s="29"/>
      <c r="C3295" s="29"/>
    </row>
    <row r="3296" spans="1:3" hidden="1" x14ac:dyDescent="0.45">
      <c r="A3296" s="29"/>
      <c r="B3296" s="29"/>
      <c r="C3296" s="29"/>
    </row>
    <row r="3297" spans="1:3" hidden="1" x14ac:dyDescent="0.45">
      <c r="A3297" s="29"/>
      <c r="B3297" s="29"/>
      <c r="C3297" s="29"/>
    </row>
    <row r="3298" spans="1:3" hidden="1" x14ac:dyDescent="0.45">
      <c r="A3298" s="29"/>
      <c r="B3298" s="29"/>
      <c r="C3298" s="29"/>
    </row>
    <row r="3299" spans="1:3" hidden="1" x14ac:dyDescent="0.45">
      <c r="A3299" s="29"/>
      <c r="B3299" s="29"/>
      <c r="C3299" s="29"/>
    </row>
    <row r="3300" spans="1:3" hidden="1" x14ac:dyDescent="0.45">
      <c r="A3300" s="29"/>
      <c r="B3300" s="29"/>
      <c r="C3300" s="29"/>
    </row>
    <row r="3301" spans="1:3" hidden="1" x14ac:dyDescent="0.45">
      <c r="A3301" s="29"/>
      <c r="B3301" s="29"/>
      <c r="C3301" s="29"/>
    </row>
    <row r="3302" spans="1:3" hidden="1" x14ac:dyDescent="0.45">
      <c r="A3302" s="29"/>
      <c r="B3302" s="29"/>
      <c r="C3302" s="29"/>
    </row>
    <row r="3303" spans="1:3" hidden="1" x14ac:dyDescent="0.45">
      <c r="A3303" s="29"/>
      <c r="B3303" s="29"/>
      <c r="C3303" s="29"/>
    </row>
    <row r="3304" spans="1:3" hidden="1" x14ac:dyDescent="0.45">
      <c r="A3304" s="29"/>
      <c r="B3304" s="29"/>
      <c r="C3304" s="29"/>
    </row>
    <row r="3305" spans="1:3" hidden="1" x14ac:dyDescent="0.45">
      <c r="A3305" s="29"/>
      <c r="B3305" s="29"/>
      <c r="C3305" s="29"/>
    </row>
    <row r="3306" spans="1:3" hidden="1" x14ac:dyDescent="0.45">
      <c r="A3306" s="29"/>
      <c r="B3306" s="29"/>
      <c r="C3306" s="29"/>
    </row>
    <row r="3307" spans="1:3" hidden="1" x14ac:dyDescent="0.45">
      <c r="A3307" s="29"/>
      <c r="B3307" s="29"/>
      <c r="C3307" s="29"/>
    </row>
    <row r="3308" spans="1:3" hidden="1" x14ac:dyDescent="0.45">
      <c r="A3308" s="29"/>
      <c r="B3308" s="29"/>
      <c r="C3308" s="29"/>
    </row>
    <row r="3309" spans="1:3" hidden="1" x14ac:dyDescent="0.45">
      <c r="A3309" s="29"/>
      <c r="B3309" s="29"/>
      <c r="C3309" s="29"/>
    </row>
    <row r="3310" spans="1:3" hidden="1" x14ac:dyDescent="0.45">
      <c r="A3310" s="29"/>
      <c r="B3310" s="29"/>
      <c r="C3310" s="29"/>
    </row>
    <row r="3311" spans="1:3" hidden="1" x14ac:dyDescent="0.45">
      <c r="A3311" s="29"/>
      <c r="B3311" s="29"/>
      <c r="C3311" s="29"/>
    </row>
    <row r="3312" spans="1:3" hidden="1" x14ac:dyDescent="0.45">
      <c r="A3312" s="29"/>
      <c r="B3312" s="29"/>
      <c r="C3312" s="29"/>
    </row>
    <row r="3313" spans="1:3" hidden="1" x14ac:dyDescent="0.45">
      <c r="A3313" s="29"/>
      <c r="B3313" s="29"/>
      <c r="C3313" s="29"/>
    </row>
    <row r="3314" spans="1:3" hidden="1" x14ac:dyDescent="0.45">
      <c r="A3314" s="29"/>
      <c r="B3314" s="29"/>
      <c r="C3314" s="29"/>
    </row>
    <row r="3315" spans="1:3" hidden="1" x14ac:dyDescent="0.45">
      <c r="A3315" s="29"/>
      <c r="B3315" s="29"/>
      <c r="C3315" s="29"/>
    </row>
    <row r="3316" spans="1:3" hidden="1" x14ac:dyDescent="0.45">
      <c r="A3316" s="29"/>
      <c r="B3316" s="29"/>
      <c r="C3316" s="29"/>
    </row>
    <row r="3317" spans="1:3" hidden="1" x14ac:dyDescent="0.45">
      <c r="A3317" s="29"/>
      <c r="B3317" s="29"/>
      <c r="C3317" s="29"/>
    </row>
    <row r="3318" spans="1:3" hidden="1" x14ac:dyDescent="0.45">
      <c r="A3318" s="29"/>
      <c r="B3318" s="29"/>
      <c r="C3318" s="29"/>
    </row>
    <row r="3319" spans="1:3" hidden="1" x14ac:dyDescent="0.45">
      <c r="A3319" s="29"/>
      <c r="B3319" s="29"/>
      <c r="C3319" s="29"/>
    </row>
    <row r="3320" spans="1:3" hidden="1" x14ac:dyDescent="0.45">
      <c r="A3320" s="29"/>
      <c r="B3320" s="29"/>
      <c r="C3320" s="29"/>
    </row>
    <row r="3321" spans="1:3" hidden="1" x14ac:dyDescent="0.45">
      <c r="A3321" s="29"/>
      <c r="B3321" s="29"/>
      <c r="C3321" s="29"/>
    </row>
    <row r="3322" spans="1:3" hidden="1" x14ac:dyDescent="0.45">
      <c r="A3322" s="29"/>
      <c r="B3322" s="29"/>
      <c r="C3322" s="29"/>
    </row>
    <row r="3323" spans="1:3" hidden="1" x14ac:dyDescent="0.45">
      <c r="A3323" s="29"/>
      <c r="B3323" s="29"/>
      <c r="C3323" s="29"/>
    </row>
    <row r="3324" spans="1:3" hidden="1" x14ac:dyDescent="0.45">
      <c r="A3324" s="29"/>
      <c r="B3324" s="29"/>
      <c r="C3324" s="29"/>
    </row>
    <row r="3325" spans="1:3" hidden="1" x14ac:dyDescent="0.45">
      <c r="A3325" s="29"/>
      <c r="B3325" s="29"/>
      <c r="C3325" s="29"/>
    </row>
    <row r="3326" spans="1:3" hidden="1" x14ac:dyDescent="0.45">
      <c r="A3326" s="29"/>
      <c r="B3326" s="29"/>
      <c r="C3326" s="29"/>
    </row>
    <row r="3327" spans="1:3" hidden="1" x14ac:dyDescent="0.45">
      <c r="A3327" s="29"/>
      <c r="B3327" s="29"/>
      <c r="C3327" s="29"/>
    </row>
    <row r="3328" spans="1:3" hidden="1" x14ac:dyDescent="0.45">
      <c r="A3328" s="29"/>
      <c r="B3328" s="29"/>
      <c r="C3328" s="29"/>
    </row>
    <row r="3329" spans="1:3" hidden="1" x14ac:dyDescent="0.45">
      <c r="A3329" s="29"/>
      <c r="B3329" s="29"/>
      <c r="C3329" s="29"/>
    </row>
    <row r="3330" spans="1:3" hidden="1" x14ac:dyDescent="0.45">
      <c r="A3330" s="29"/>
      <c r="B3330" s="29"/>
      <c r="C3330" s="29"/>
    </row>
    <row r="3331" spans="1:3" hidden="1" x14ac:dyDescent="0.45">
      <c r="A3331" s="29"/>
      <c r="B3331" s="29"/>
      <c r="C3331" s="29"/>
    </row>
    <row r="3332" spans="1:3" hidden="1" x14ac:dyDescent="0.45">
      <c r="A3332" s="29"/>
      <c r="B3332" s="29"/>
      <c r="C3332" s="29"/>
    </row>
    <row r="3333" spans="1:3" hidden="1" x14ac:dyDescent="0.45">
      <c r="A3333" s="29"/>
      <c r="B3333" s="29"/>
      <c r="C3333" s="29"/>
    </row>
    <row r="3334" spans="1:3" hidden="1" x14ac:dyDescent="0.45">
      <c r="A3334" s="29"/>
      <c r="B3334" s="29"/>
      <c r="C3334" s="29"/>
    </row>
    <row r="3335" spans="1:3" hidden="1" x14ac:dyDescent="0.45">
      <c r="A3335" s="29"/>
      <c r="B3335" s="29"/>
      <c r="C3335" s="29"/>
    </row>
    <row r="3336" spans="1:3" hidden="1" x14ac:dyDescent="0.45">
      <c r="A3336" s="29"/>
      <c r="B3336" s="29"/>
      <c r="C3336" s="29"/>
    </row>
    <row r="3337" spans="1:3" hidden="1" x14ac:dyDescent="0.45">
      <c r="A3337" s="29"/>
      <c r="B3337" s="29"/>
      <c r="C3337" s="29"/>
    </row>
    <row r="3338" spans="1:3" hidden="1" x14ac:dyDescent="0.45">
      <c r="A3338" s="29"/>
      <c r="B3338" s="29"/>
      <c r="C3338" s="29"/>
    </row>
    <row r="3339" spans="1:3" hidden="1" x14ac:dyDescent="0.45">
      <c r="A3339" s="29"/>
      <c r="B3339" s="29"/>
      <c r="C3339" s="29"/>
    </row>
    <row r="3340" spans="1:3" hidden="1" x14ac:dyDescent="0.45">
      <c r="A3340" s="29"/>
      <c r="B3340" s="29"/>
      <c r="C3340" s="29"/>
    </row>
    <row r="3341" spans="1:3" hidden="1" x14ac:dyDescent="0.45">
      <c r="A3341" s="29"/>
      <c r="B3341" s="29"/>
      <c r="C3341" s="29"/>
    </row>
    <row r="3342" spans="1:3" hidden="1" x14ac:dyDescent="0.45">
      <c r="A3342" s="29"/>
      <c r="B3342" s="29"/>
      <c r="C3342" s="29"/>
    </row>
    <row r="3343" spans="1:3" hidden="1" x14ac:dyDescent="0.45">
      <c r="A3343" s="29"/>
      <c r="B3343" s="29"/>
      <c r="C3343" s="29"/>
    </row>
    <row r="3344" spans="1:3" hidden="1" x14ac:dyDescent="0.45">
      <c r="A3344" s="29"/>
      <c r="B3344" s="29"/>
      <c r="C3344" s="29"/>
    </row>
    <row r="3345" spans="1:3" hidden="1" x14ac:dyDescent="0.45">
      <c r="A3345" s="29"/>
      <c r="B3345" s="29"/>
      <c r="C3345" s="29"/>
    </row>
    <row r="3346" spans="1:3" hidden="1" x14ac:dyDescent="0.45">
      <c r="A3346" s="29"/>
      <c r="B3346" s="29"/>
      <c r="C3346" s="29"/>
    </row>
    <row r="3347" spans="1:3" hidden="1" x14ac:dyDescent="0.45">
      <c r="A3347" s="29"/>
      <c r="B3347" s="29"/>
      <c r="C3347" s="29"/>
    </row>
    <row r="3348" spans="1:3" hidden="1" x14ac:dyDescent="0.45">
      <c r="A3348" s="29"/>
      <c r="B3348" s="29"/>
      <c r="C3348" s="29"/>
    </row>
    <row r="3349" spans="1:3" hidden="1" x14ac:dyDescent="0.45">
      <c r="A3349" s="29"/>
      <c r="B3349" s="29"/>
      <c r="C3349" s="29"/>
    </row>
    <row r="3350" spans="1:3" hidden="1" x14ac:dyDescent="0.45">
      <c r="A3350" s="29"/>
      <c r="B3350" s="29"/>
      <c r="C3350" s="29"/>
    </row>
    <row r="3351" spans="1:3" hidden="1" x14ac:dyDescent="0.45">
      <c r="A3351" s="29"/>
      <c r="B3351" s="29"/>
      <c r="C3351" s="29"/>
    </row>
    <row r="3352" spans="1:3" hidden="1" x14ac:dyDescent="0.45">
      <c r="A3352" s="29"/>
      <c r="B3352" s="29"/>
      <c r="C3352" s="29"/>
    </row>
    <row r="3353" spans="1:3" hidden="1" x14ac:dyDescent="0.45">
      <c r="A3353" s="29"/>
      <c r="B3353" s="29"/>
      <c r="C3353" s="29"/>
    </row>
    <row r="3354" spans="1:3" hidden="1" x14ac:dyDescent="0.45">
      <c r="A3354" s="29"/>
      <c r="B3354" s="29"/>
      <c r="C3354" s="29"/>
    </row>
    <row r="3355" spans="1:3" hidden="1" x14ac:dyDescent="0.45">
      <c r="A3355" s="29"/>
      <c r="B3355" s="29"/>
      <c r="C3355" s="29"/>
    </row>
    <row r="3356" spans="1:3" hidden="1" x14ac:dyDescent="0.45">
      <c r="A3356" s="29"/>
      <c r="B3356" s="29"/>
      <c r="C3356" s="29"/>
    </row>
    <row r="3357" spans="1:3" hidden="1" x14ac:dyDescent="0.45">
      <c r="A3357" s="29"/>
      <c r="B3357" s="29"/>
      <c r="C3357" s="29"/>
    </row>
    <row r="3358" spans="1:3" hidden="1" x14ac:dyDescent="0.45">
      <c r="A3358" s="29"/>
      <c r="B3358" s="29"/>
      <c r="C3358" s="29"/>
    </row>
    <row r="3359" spans="1:3" hidden="1" x14ac:dyDescent="0.45">
      <c r="A3359" s="29"/>
      <c r="B3359" s="29"/>
      <c r="C3359" s="29"/>
    </row>
    <row r="3360" spans="1:3" hidden="1" x14ac:dyDescent="0.45">
      <c r="A3360" s="29"/>
      <c r="B3360" s="29"/>
      <c r="C3360" s="29"/>
    </row>
    <row r="3361" spans="1:3" hidden="1" x14ac:dyDescent="0.45">
      <c r="A3361" s="29"/>
      <c r="B3361" s="29"/>
      <c r="C3361" s="29"/>
    </row>
    <row r="3362" spans="1:3" hidden="1" x14ac:dyDescent="0.45">
      <c r="A3362" s="29"/>
      <c r="B3362" s="29"/>
      <c r="C3362" s="29"/>
    </row>
    <row r="3363" spans="1:3" hidden="1" x14ac:dyDescent="0.45">
      <c r="A3363" s="29"/>
      <c r="B3363" s="29"/>
      <c r="C3363" s="29"/>
    </row>
    <row r="3364" spans="1:3" hidden="1" x14ac:dyDescent="0.45">
      <c r="A3364" s="29"/>
      <c r="B3364" s="29"/>
      <c r="C3364" s="29"/>
    </row>
    <row r="3365" spans="1:3" hidden="1" x14ac:dyDescent="0.45">
      <c r="A3365" s="29"/>
      <c r="B3365" s="29"/>
      <c r="C3365" s="29"/>
    </row>
    <row r="3366" spans="1:3" hidden="1" x14ac:dyDescent="0.45">
      <c r="A3366" s="29"/>
      <c r="B3366" s="29"/>
      <c r="C3366" s="29"/>
    </row>
    <row r="3367" spans="1:3" hidden="1" x14ac:dyDescent="0.45">
      <c r="A3367" s="29"/>
      <c r="B3367" s="29"/>
      <c r="C3367" s="29"/>
    </row>
    <row r="3368" spans="1:3" hidden="1" x14ac:dyDescent="0.45">
      <c r="A3368" s="29"/>
      <c r="B3368" s="29"/>
      <c r="C3368" s="29"/>
    </row>
    <row r="3369" spans="1:3" hidden="1" x14ac:dyDescent="0.45">
      <c r="A3369" s="29"/>
      <c r="B3369" s="29"/>
      <c r="C3369" s="29"/>
    </row>
    <row r="3370" spans="1:3" hidden="1" x14ac:dyDescent="0.45">
      <c r="A3370" s="29"/>
      <c r="B3370" s="29"/>
      <c r="C3370" s="29"/>
    </row>
    <row r="3371" spans="1:3" hidden="1" x14ac:dyDescent="0.45">
      <c r="A3371" s="29"/>
      <c r="B3371" s="29"/>
      <c r="C3371" s="29"/>
    </row>
    <row r="3372" spans="1:3" hidden="1" x14ac:dyDescent="0.45">
      <c r="A3372" s="29"/>
      <c r="B3372" s="29"/>
      <c r="C3372" s="29"/>
    </row>
    <row r="3373" spans="1:3" hidden="1" x14ac:dyDescent="0.45">
      <c r="A3373" s="29"/>
      <c r="B3373" s="29"/>
      <c r="C3373" s="29"/>
    </row>
    <row r="3374" spans="1:3" hidden="1" x14ac:dyDescent="0.45">
      <c r="A3374" s="29"/>
      <c r="B3374" s="29"/>
      <c r="C3374" s="29"/>
    </row>
    <row r="3375" spans="1:3" hidden="1" x14ac:dyDescent="0.45">
      <c r="A3375" s="29"/>
      <c r="B3375" s="29"/>
      <c r="C3375" s="29"/>
    </row>
    <row r="3376" spans="1:3" hidden="1" x14ac:dyDescent="0.45">
      <c r="A3376" s="29"/>
      <c r="B3376" s="29"/>
      <c r="C3376" s="29"/>
    </row>
    <row r="3377" spans="1:3" hidden="1" x14ac:dyDescent="0.45">
      <c r="A3377" s="29"/>
      <c r="B3377" s="29"/>
      <c r="C3377" s="29"/>
    </row>
    <row r="3378" spans="1:3" hidden="1" x14ac:dyDescent="0.45">
      <c r="A3378" s="29"/>
      <c r="B3378" s="29"/>
      <c r="C3378" s="29"/>
    </row>
    <row r="3379" spans="1:3" hidden="1" x14ac:dyDescent="0.45">
      <c r="A3379" s="29"/>
      <c r="B3379" s="29"/>
      <c r="C3379" s="29"/>
    </row>
    <row r="3380" spans="1:3" hidden="1" x14ac:dyDescent="0.45">
      <c r="A3380" s="29"/>
      <c r="B3380" s="29"/>
      <c r="C3380" s="29"/>
    </row>
    <row r="3381" spans="1:3" hidden="1" x14ac:dyDescent="0.45">
      <c r="A3381" s="29"/>
      <c r="B3381" s="29"/>
      <c r="C3381" s="29"/>
    </row>
    <row r="3382" spans="1:3" hidden="1" x14ac:dyDescent="0.45">
      <c r="A3382" s="29"/>
      <c r="B3382" s="29"/>
      <c r="C3382" s="29"/>
    </row>
    <row r="3383" spans="1:3" hidden="1" x14ac:dyDescent="0.45">
      <c r="A3383" s="29"/>
      <c r="B3383" s="29"/>
      <c r="C3383" s="29"/>
    </row>
    <row r="3384" spans="1:3" hidden="1" x14ac:dyDescent="0.45">
      <c r="A3384" s="29"/>
      <c r="B3384" s="29"/>
      <c r="C3384" s="29"/>
    </row>
    <row r="3385" spans="1:3" hidden="1" x14ac:dyDescent="0.45">
      <c r="A3385" s="29"/>
      <c r="B3385" s="29"/>
      <c r="C3385" s="29"/>
    </row>
    <row r="3386" spans="1:3" hidden="1" x14ac:dyDescent="0.45">
      <c r="A3386" s="29"/>
      <c r="B3386" s="29"/>
      <c r="C3386" s="29"/>
    </row>
    <row r="3387" spans="1:3" hidden="1" x14ac:dyDescent="0.45">
      <c r="A3387" s="29"/>
      <c r="B3387" s="29"/>
      <c r="C3387" s="29"/>
    </row>
    <row r="3388" spans="1:3" hidden="1" x14ac:dyDescent="0.45">
      <c r="A3388" s="29"/>
      <c r="B3388" s="29"/>
      <c r="C3388" s="29"/>
    </row>
    <row r="3389" spans="1:3" hidden="1" x14ac:dyDescent="0.45">
      <c r="A3389" s="29"/>
      <c r="B3389" s="29"/>
      <c r="C3389" s="29"/>
    </row>
    <row r="3390" spans="1:3" hidden="1" x14ac:dyDescent="0.45">
      <c r="A3390" s="29"/>
      <c r="B3390" s="29"/>
      <c r="C3390" s="29"/>
    </row>
    <row r="3391" spans="1:3" hidden="1" x14ac:dyDescent="0.45">
      <c r="A3391" s="29"/>
      <c r="B3391" s="29"/>
      <c r="C3391" s="29"/>
    </row>
    <row r="3392" spans="1:3" hidden="1" x14ac:dyDescent="0.45">
      <c r="A3392" s="29"/>
      <c r="B3392" s="29"/>
      <c r="C3392" s="29"/>
    </row>
    <row r="3393" spans="1:3" hidden="1" x14ac:dyDescent="0.45">
      <c r="A3393" s="29"/>
      <c r="B3393" s="29"/>
      <c r="C3393" s="29"/>
    </row>
    <row r="3394" spans="1:3" hidden="1" x14ac:dyDescent="0.45">
      <c r="A3394" s="29"/>
      <c r="B3394" s="29"/>
      <c r="C3394" s="29"/>
    </row>
    <row r="3395" spans="1:3" hidden="1" x14ac:dyDescent="0.45">
      <c r="A3395" s="29"/>
      <c r="B3395" s="29"/>
      <c r="C3395" s="29"/>
    </row>
    <row r="3396" spans="1:3" hidden="1" x14ac:dyDescent="0.45">
      <c r="A3396" s="29"/>
      <c r="B3396" s="29"/>
      <c r="C3396" s="29"/>
    </row>
    <row r="3397" spans="1:3" hidden="1" x14ac:dyDescent="0.45">
      <c r="A3397" s="29"/>
      <c r="B3397" s="29"/>
      <c r="C3397" s="29"/>
    </row>
    <row r="3398" spans="1:3" hidden="1" x14ac:dyDescent="0.45">
      <c r="A3398" s="29"/>
      <c r="B3398" s="29"/>
      <c r="C3398" s="29"/>
    </row>
    <row r="3399" spans="1:3" hidden="1" x14ac:dyDescent="0.45">
      <c r="A3399" s="29"/>
      <c r="B3399" s="29"/>
      <c r="C3399" s="29"/>
    </row>
    <row r="3400" spans="1:3" hidden="1" x14ac:dyDescent="0.45">
      <c r="A3400" s="29"/>
      <c r="B3400" s="29"/>
      <c r="C3400" s="29"/>
    </row>
    <row r="3401" spans="1:3" hidden="1" x14ac:dyDescent="0.45">
      <c r="A3401" s="29"/>
      <c r="B3401" s="29"/>
      <c r="C3401" s="29"/>
    </row>
    <row r="3402" spans="1:3" hidden="1" x14ac:dyDescent="0.45">
      <c r="A3402" s="29"/>
      <c r="B3402" s="29"/>
      <c r="C3402" s="29"/>
    </row>
    <row r="3403" spans="1:3" hidden="1" x14ac:dyDescent="0.45">
      <c r="A3403" s="29"/>
      <c r="B3403" s="29"/>
      <c r="C3403" s="29"/>
    </row>
    <row r="3404" spans="1:3" hidden="1" x14ac:dyDescent="0.45">
      <c r="A3404" s="29"/>
      <c r="B3404" s="29"/>
      <c r="C3404" s="29"/>
    </row>
    <row r="3405" spans="1:3" hidden="1" x14ac:dyDescent="0.45">
      <c r="A3405" s="29"/>
      <c r="B3405" s="29"/>
      <c r="C3405" s="29"/>
    </row>
    <row r="3406" spans="1:3" hidden="1" x14ac:dyDescent="0.45">
      <c r="A3406" s="29"/>
      <c r="B3406" s="29"/>
      <c r="C3406" s="29"/>
    </row>
    <row r="3407" spans="1:3" hidden="1" x14ac:dyDescent="0.45">
      <c r="A3407" s="29"/>
      <c r="B3407" s="29"/>
      <c r="C3407" s="29"/>
    </row>
    <row r="3408" spans="1:3" hidden="1" x14ac:dyDescent="0.45">
      <c r="A3408" s="29"/>
      <c r="B3408" s="29"/>
      <c r="C3408" s="29"/>
    </row>
    <row r="3409" spans="1:3" hidden="1" x14ac:dyDescent="0.45">
      <c r="A3409" s="29"/>
      <c r="B3409" s="29"/>
      <c r="C3409" s="29"/>
    </row>
    <row r="3410" spans="1:3" hidden="1" x14ac:dyDescent="0.45">
      <c r="A3410" s="29"/>
      <c r="B3410" s="29"/>
      <c r="C3410" s="29"/>
    </row>
    <row r="3411" spans="1:3" hidden="1" x14ac:dyDescent="0.45">
      <c r="A3411" s="29"/>
      <c r="B3411" s="29"/>
      <c r="C3411" s="29"/>
    </row>
    <row r="3412" spans="1:3" hidden="1" x14ac:dyDescent="0.45">
      <c r="A3412" s="29"/>
      <c r="B3412" s="29"/>
      <c r="C3412" s="29"/>
    </row>
    <row r="3413" spans="1:3" hidden="1" x14ac:dyDescent="0.45">
      <c r="A3413" s="29"/>
      <c r="B3413" s="29"/>
      <c r="C3413" s="29"/>
    </row>
    <row r="3414" spans="1:3" hidden="1" x14ac:dyDescent="0.45">
      <c r="A3414" s="29"/>
      <c r="B3414" s="29"/>
      <c r="C3414" s="29"/>
    </row>
    <row r="3415" spans="1:3" hidden="1" x14ac:dyDescent="0.45">
      <c r="A3415" s="29"/>
      <c r="B3415" s="29"/>
      <c r="C3415" s="29"/>
    </row>
    <row r="3416" spans="1:3" hidden="1" x14ac:dyDescent="0.45">
      <c r="A3416" s="29"/>
      <c r="B3416" s="29"/>
      <c r="C3416" s="29"/>
    </row>
    <row r="3417" spans="1:3" hidden="1" x14ac:dyDescent="0.45">
      <c r="A3417" s="29"/>
      <c r="B3417" s="29"/>
      <c r="C3417" s="29"/>
    </row>
    <row r="3418" spans="1:3" hidden="1" x14ac:dyDescent="0.45">
      <c r="A3418" s="29"/>
      <c r="B3418" s="29"/>
      <c r="C3418" s="29"/>
    </row>
    <row r="3419" spans="1:3" hidden="1" x14ac:dyDescent="0.45">
      <c r="A3419" s="29"/>
      <c r="B3419" s="29"/>
      <c r="C3419" s="29"/>
    </row>
    <row r="3420" spans="1:3" hidden="1" x14ac:dyDescent="0.45">
      <c r="A3420" s="29"/>
      <c r="B3420" s="29"/>
      <c r="C3420" s="29"/>
    </row>
    <row r="3421" spans="1:3" hidden="1" x14ac:dyDescent="0.45">
      <c r="A3421" s="29"/>
      <c r="B3421" s="29"/>
      <c r="C3421" s="29"/>
    </row>
    <row r="3422" spans="1:3" hidden="1" x14ac:dyDescent="0.45">
      <c r="A3422" s="29"/>
      <c r="B3422" s="29"/>
      <c r="C3422" s="29"/>
    </row>
    <row r="3423" spans="1:3" hidden="1" x14ac:dyDescent="0.45">
      <c r="A3423" s="29"/>
      <c r="B3423" s="29"/>
      <c r="C3423" s="29"/>
    </row>
    <row r="3424" spans="1:3" hidden="1" x14ac:dyDescent="0.45">
      <c r="A3424" s="29"/>
      <c r="B3424" s="29"/>
      <c r="C3424" s="29"/>
    </row>
    <row r="3425" spans="1:3" hidden="1" x14ac:dyDescent="0.45">
      <c r="A3425" s="29"/>
      <c r="B3425" s="29"/>
      <c r="C3425" s="29"/>
    </row>
    <row r="3426" spans="1:3" hidden="1" x14ac:dyDescent="0.45">
      <c r="A3426" s="29"/>
      <c r="B3426" s="29"/>
      <c r="C3426" s="29"/>
    </row>
    <row r="3427" spans="1:3" hidden="1" x14ac:dyDescent="0.45">
      <c r="A3427" s="29"/>
      <c r="B3427" s="29"/>
      <c r="C3427" s="29"/>
    </row>
    <row r="3428" spans="1:3" hidden="1" x14ac:dyDescent="0.45">
      <c r="A3428" s="29"/>
      <c r="B3428" s="29"/>
      <c r="C3428" s="29"/>
    </row>
    <row r="3429" spans="1:3" hidden="1" x14ac:dyDescent="0.45">
      <c r="A3429" s="29"/>
      <c r="B3429" s="29"/>
      <c r="C3429" s="29"/>
    </row>
    <row r="3430" spans="1:3" hidden="1" x14ac:dyDescent="0.45">
      <c r="A3430" s="29"/>
      <c r="B3430" s="29"/>
      <c r="C3430" s="29"/>
    </row>
    <row r="3431" spans="1:3" hidden="1" x14ac:dyDescent="0.45">
      <c r="A3431" s="29"/>
      <c r="B3431" s="29"/>
      <c r="C3431" s="29"/>
    </row>
    <row r="3432" spans="1:3" hidden="1" x14ac:dyDescent="0.45">
      <c r="A3432" s="29"/>
      <c r="B3432" s="29"/>
      <c r="C3432" s="29"/>
    </row>
    <row r="3433" spans="1:3" hidden="1" x14ac:dyDescent="0.45">
      <c r="A3433" s="29"/>
      <c r="B3433" s="29"/>
      <c r="C3433" s="29"/>
    </row>
    <row r="3434" spans="1:3" hidden="1" x14ac:dyDescent="0.45">
      <c r="A3434" s="29"/>
      <c r="B3434" s="29"/>
      <c r="C3434" s="29"/>
    </row>
    <row r="3435" spans="1:3" hidden="1" x14ac:dyDescent="0.45">
      <c r="A3435" s="29"/>
      <c r="B3435" s="29"/>
      <c r="C3435" s="29"/>
    </row>
    <row r="3436" spans="1:3" hidden="1" x14ac:dyDescent="0.45">
      <c r="A3436" s="29"/>
      <c r="B3436" s="29"/>
      <c r="C3436" s="29"/>
    </row>
    <row r="3437" spans="1:3" hidden="1" x14ac:dyDescent="0.45">
      <c r="A3437" s="29"/>
      <c r="B3437" s="29"/>
      <c r="C3437" s="29"/>
    </row>
    <row r="3438" spans="1:3" hidden="1" x14ac:dyDescent="0.45">
      <c r="A3438" s="29"/>
      <c r="B3438" s="29"/>
      <c r="C3438" s="29"/>
    </row>
    <row r="3439" spans="1:3" hidden="1" x14ac:dyDescent="0.45">
      <c r="A3439" s="29"/>
      <c r="B3439" s="29"/>
      <c r="C3439" s="29"/>
    </row>
    <row r="3440" spans="1:3" hidden="1" x14ac:dyDescent="0.45">
      <c r="A3440" s="29"/>
      <c r="B3440" s="29"/>
      <c r="C3440" s="29"/>
    </row>
    <row r="3441" spans="1:3" hidden="1" x14ac:dyDescent="0.45">
      <c r="A3441" s="29"/>
      <c r="B3441" s="29"/>
      <c r="C3441" s="29"/>
    </row>
    <row r="3442" spans="1:3" hidden="1" x14ac:dyDescent="0.45">
      <c r="A3442" s="29"/>
      <c r="B3442" s="29"/>
      <c r="C3442" s="29"/>
    </row>
    <row r="3443" spans="1:3" hidden="1" x14ac:dyDescent="0.45">
      <c r="A3443" s="29"/>
      <c r="B3443" s="29"/>
      <c r="C3443" s="29"/>
    </row>
    <row r="3444" spans="1:3" hidden="1" x14ac:dyDescent="0.45">
      <c r="A3444" s="29"/>
      <c r="B3444" s="29"/>
      <c r="C3444" s="29"/>
    </row>
    <row r="3445" spans="1:3" hidden="1" x14ac:dyDescent="0.45">
      <c r="A3445" s="29"/>
      <c r="B3445" s="29"/>
      <c r="C3445" s="29"/>
    </row>
    <row r="3446" spans="1:3" hidden="1" x14ac:dyDescent="0.45">
      <c r="A3446" s="29"/>
      <c r="B3446" s="29"/>
      <c r="C3446" s="29"/>
    </row>
    <row r="3447" spans="1:3" hidden="1" x14ac:dyDescent="0.45">
      <c r="A3447" s="29"/>
      <c r="B3447" s="29"/>
      <c r="C3447" s="29"/>
    </row>
    <row r="3448" spans="1:3" hidden="1" x14ac:dyDescent="0.45">
      <c r="A3448" s="29"/>
      <c r="B3448" s="29"/>
      <c r="C3448" s="29"/>
    </row>
    <row r="3449" spans="1:3" hidden="1" x14ac:dyDescent="0.45">
      <c r="A3449" s="29"/>
      <c r="B3449" s="29"/>
      <c r="C3449" s="29"/>
    </row>
    <row r="3450" spans="1:3" hidden="1" x14ac:dyDescent="0.45">
      <c r="A3450" s="29"/>
      <c r="B3450" s="29"/>
      <c r="C3450" s="29"/>
    </row>
    <row r="3451" spans="1:3" hidden="1" x14ac:dyDescent="0.45">
      <c r="A3451" s="29"/>
      <c r="B3451" s="29"/>
      <c r="C3451" s="29"/>
    </row>
    <row r="3452" spans="1:3" hidden="1" x14ac:dyDescent="0.45">
      <c r="A3452" s="29"/>
      <c r="B3452" s="29"/>
      <c r="C3452" s="29"/>
    </row>
    <row r="3453" spans="1:3" hidden="1" x14ac:dyDescent="0.45">
      <c r="A3453" s="29"/>
      <c r="B3453" s="29"/>
      <c r="C3453" s="29"/>
    </row>
    <row r="3454" spans="1:3" hidden="1" x14ac:dyDescent="0.45">
      <c r="A3454" s="29"/>
      <c r="B3454" s="29"/>
      <c r="C3454" s="29"/>
    </row>
    <row r="3455" spans="1:3" hidden="1" x14ac:dyDescent="0.45">
      <c r="A3455" s="29"/>
      <c r="B3455" s="29"/>
      <c r="C3455" s="29"/>
    </row>
    <row r="3456" spans="1:3" hidden="1" x14ac:dyDescent="0.45">
      <c r="A3456" s="29"/>
      <c r="B3456" s="29"/>
      <c r="C3456" s="29"/>
    </row>
    <row r="3457" spans="1:3" hidden="1" x14ac:dyDescent="0.45">
      <c r="A3457" s="29"/>
      <c r="B3457" s="29"/>
      <c r="C3457" s="29"/>
    </row>
    <row r="3458" spans="1:3" hidden="1" x14ac:dyDescent="0.45">
      <c r="A3458" s="29"/>
      <c r="B3458" s="29"/>
      <c r="C3458" s="29"/>
    </row>
    <row r="3459" spans="1:3" hidden="1" x14ac:dyDescent="0.45">
      <c r="A3459" s="29"/>
      <c r="B3459" s="29"/>
      <c r="C3459" s="29"/>
    </row>
    <row r="3460" spans="1:3" hidden="1" x14ac:dyDescent="0.45">
      <c r="A3460" s="29"/>
      <c r="B3460" s="29"/>
      <c r="C3460" s="29"/>
    </row>
    <row r="3461" spans="1:3" hidden="1" x14ac:dyDescent="0.45">
      <c r="A3461" s="29"/>
      <c r="B3461" s="29"/>
      <c r="C3461" s="29"/>
    </row>
    <row r="3462" spans="1:3" hidden="1" x14ac:dyDescent="0.45">
      <c r="A3462" s="29"/>
      <c r="B3462" s="29"/>
      <c r="C3462" s="29"/>
    </row>
    <row r="3463" spans="1:3" hidden="1" x14ac:dyDescent="0.45">
      <c r="A3463" s="29"/>
      <c r="B3463" s="29"/>
      <c r="C3463" s="29"/>
    </row>
    <row r="3464" spans="1:3" hidden="1" x14ac:dyDescent="0.45">
      <c r="A3464" s="29"/>
      <c r="B3464" s="29"/>
      <c r="C3464" s="29"/>
    </row>
    <row r="3465" spans="1:3" hidden="1" x14ac:dyDescent="0.45">
      <c r="A3465" s="29"/>
      <c r="B3465" s="29"/>
      <c r="C3465" s="29"/>
    </row>
    <row r="3466" spans="1:3" hidden="1" x14ac:dyDescent="0.45">
      <c r="A3466" s="29"/>
      <c r="B3466" s="29"/>
      <c r="C3466" s="29"/>
    </row>
    <row r="3467" spans="1:3" hidden="1" x14ac:dyDescent="0.45">
      <c r="A3467" s="29"/>
      <c r="B3467" s="29"/>
      <c r="C3467" s="29"/>
    </row>
    <row r="3468" spans="1:3" hidden="1" x14ac:dyDescent="0.45">
      <c r="A3468" s="29"/>
      <c r="B3468" s="29"/>
      <c r="C3468" s="29"/>
    </row>
    <row r="3469" spans="1:3" hidden="1" x14ac:dyDescent="0.45">
      <c r="A3469" s="29"/>
      <c r="B3469" s="29"/>
      <c r="C3469" s="29"/>
    </row>
    <row r="3470" spans="1:3" hidden="1" x14ac:dyDescent="0.45">
      <c r="A3470" s="29"/>
      <c r="B3470" s="29"/>
      <c r="C3470" s="29"/>
    </row>
    <row r="3471" spans="1:3" hidden="1" x14ac:dyDescent="0.45">
      <c r="A3471" s="29"/>
      <c r="B3471" s="29"/>
      <c r="C3471" s="29"/>
    </row>
    <row r="3472" spans="1:3" hidden="1" x14ac:dyDescent="0.45">
      <c r="A3472" s="29"/>
      <c r="B3472" s="29"/>
      <c r="C3472" s="29"/>
    </row>
    <row r="3473" spans="1:3" hidden="1" x14ac:dyDescent="0.45">
      <c r="A3473" s="29"/>
      <c r="B3473" s="29"/>
      <c r="C3473" s="29"/>
    </row>
    <row r="3474" spans="1:3" hidden="1" x14ac:dyDescent="0.45">
      <c r="A3474" s="29"/>
      <c r="B3474" s="29"/>
      <c r="C3474" s="29"/>
    </row>
    <row r="3475" spans="1:3" hidden="1" x14ac:dyDescent="0.45">
      <c r="A3475" s="29"/>
      <c r="B3475" s="29"/>
      <c r="C3475" s="29"/>
    </row>
    <row r="3476" spans="1:3" hidden="1" x14ac:dyDescent="0.45">
      <c r="A3476" s="29"/>
      <c r="B3476" s="29"/>
      <c r="C3476" s="29"/>
    </row>
    <row r="3477" spans="1:3" hidden="1" x14ac:dyDescent="0.45">
      <c r="A3477" s="29"/>
      <c r="B3477" s="29"/>
      <c r="C3477" s="29"/>
    </row>
    <row r="3478" spans="1:3" hidden="1" x14ac:dyDescent="0.45">
      <c r="A3478" s="29"/>
      <c r="B3478" s="29"/>
      <c r="C3478" s="29"/>
    </row>
    <row r="3479" spans="1:3" hidden="1" x14ac:dyDescent="0.45">
      <c r="A3479" s="29"/>
      <c r="B3479" s="29"/>
      <c r="C3479" s="29"/>
    </row>
    <row r="3480" spans="1:3" hidden="1" x14ac:dyDescent="0.45">
      <c r="A3480" s="29"/>
      <c r="B3480" s="29"/>
      <c r="C3480" s="29"/>
    </row>
    <row r="3481" spans="1:3" hidden="1" x14ac:dyDescent="0.45">
      <c r="A3481" s="29"/>
      <c r="B3481" s="29"/>
      <c r="C3481" s="29"/>
    </row>
    <row r="3482" spans="1:3" hidden="1" x14ac:dyDescent="0.45">
      <c r="A3482" s="29"/>
      <c r="B3482" s="29"/>
      <c r="C3482" s="29"/>
    </row>
    <row r="3483" spans="1:3" hidden="1" x14ac:dyDescent="0.45">
      <c r="A3483" s="29"/>
      <c r="B3483" s="29"/>
      <c r="C3483" s="29"/>
    </row>
    <row r="3484" spans="1:3" hidden="1" x14ac:dyDescent="0.45">
      <c r="A3484" s="29"/>
      <c r="B3484" s="29"/>
      <c r="C3484" s="29"/>
    </row>
    <row r="3485" spans="1:3" hidden="1" x14ac:dyDescent="0.45">
      <c r="A3485" s="29"/>
      <c r="B3485" s="29"/>
      <c r="C3485" s="29"/>
    </row>
    <row r="3486" spans="1:3" hidden="1" x14ac:dyDescent="0.45">
      <c r="A3486" s="29"/>
      <c r="B3486" s="29"/>
      <c r="C3486" s="29"/>
    </row>
    <row r="3487" spans="1:3" hidden="1" x14ac:dyDescent="0.45">
      <c r="A3487" s="29"/>
      <c r="B3487" s="29"/>
      <c r="C3487" s="29"/>
    </row>
    <row r="3488" spans="1:3" hidden="1" x14ac:dyDescent="0.45">
      <c r="A3488" s="29"/>
      <c r="B3488" s="29"/>
      <c r="C3488" s="29"/>
    </row>
    <row r="3489" spans="1:3" hidden="1" x14ac:dyDescent="0.45">
      <c r="A3489" s="29"/>
      <c r="B3489" s="29"/>
      <c r="C3489" s="29"/>
    </row>
    <row r="3490" spans="1:3" hidden="1" x14ac:dyDescent="0.45">
      <c r="A3490" s="29"/>
      <c r="B3490" s="29"/>
      <c r="C3490" s="29"/>
    </row>
    <row r="3491" spans="1:3" hidden="1" x14ac:dyDescent="0.45">
      <c r="A3491" s="29"/>
      <c r="B3491" s="29"/>
      <c r="C3491" s="29"/>
    </row>
    <row r="3492" spans="1:3" hidden="1" x14ac:dyDescent="0.45">
      <c r="A3492" s="29"/>
      <c r="B3492" s="29"/>
      <c r="C3492" s="29"/>
    </row>
    <row r="3493" spans="1:3" hidden="1" x14ac:dyDescent="0.45">
      <c r="A3493" s="29"/>
      <c r="B3493" s="29"/>
      <c r="C3493" s="29"/>
    </row>
    <row r="3494" spans="1:3" hidden="1" x14ac:dyDescent="0.45">
      <c r="A3494" s="29"/>
      <c r="B3494" s="29"/>
      <c r="C3494" s="29"/>
    </row>
    <row r="3495" spans="1:3" hidden="1" x14ac:dyDescent="0.45">
      <c r="A3495" s="29"/>
      <c r="B3495" s="29"/>
      <c r="C3495" s="29"/>
    </row>
    <row r="3496" spans="1:3" hidden="1" x14ac:dyDescent="0.45">
      <c r="A3496" s="29"/>
      <c r="B3496" s="29"/>
      <c r="C3496" s="29"/>
    </row>
    <row r="3497" spans="1:3" hidden="1" x14ac:dyDescent="0.45">
      <c r="A3497" s="29"/>
      <c r="B3497" s="29"/>
      <c r="C3497" s="29"/>
    </row>
    <row r="3498" spans="1:3" hidden="1" x14ac:dyDescent="0.45">
      <c r="A3498" s="29"/>
      <c r="B3498" s="29"/>
      <c r="C3498" s="29"/>
    </row>
    <row r="3499" spans="1:3" hidden="1" x14ac:dyDescent="0.45">
      <c r="A3499" s="29"/>
      <c r="B3499" s="29"/>
      <c r="C3499" s="29"/>
    </row>
    <row r="3500" spans="1:3" hidden="1" x14ac:dyDescent="0.45">
      <c r="A3500" s="29"/>
      <c r="B3500" s="29"/>
      <c r="C3500" s="29"/>
    </row>
    <row r="3501" spans="1:3" hidden="1" x14ac:dyDescent="0.45">
      <c r="A3501" s="29"/>
      <c r="B3501" s="29"/>
      <c r="C3501" s="29"/>
    </row>
    <row r="3502" spans="1:3" hidden="1" x14ac:dyDescent="0.45">
      <c r="A3502" s="29"/>
      <c r="B3502" s="29"/>
      <c r="C3502" s="29"/>
    </row>
    <row r="3503" spans="1:3" hidden="1" x14ac:dyDescent="0.45">
      <c r="A3503" s="29"/>
      <c r="B3503" s="29"/>
      <c r="C3503" s="29"/>
    </row>
    <row r="3504" spans="1:3" hidden="1" x14ac:dyDescent="0.45">
      <c r="A3504" s="29"/>
      <c r="B3504" s="29"/>
      <c r="C3504" s="29"/>
    </row>
    <row r="3505" spans="1:3" hidden="1" x14ac:dyDescent="0.45">
      <c r="A3505" s="29"/>
      <c r="B3505" s="29"/>
      <c r="C3505" s="29"/>
    </row>
    <row r="3506" spans="1:3" hidden="1" x14ac:dyDescent="0.45">
      <c r="A3506" s="29"/>
      <c r="B3506" s="29"/>
      <c r="C3506" s="29"/>
    </row>
    <row r="3507" spans="1:3" hidden="1" x14ac:dyDescent="0.45">
      <c r="A3507" s="29"/>
      <c r="B3507" s="29"/>
      <c r="C3507" s="29"/>
    </row>
    <row r="3508" spans="1:3" hidden="1" x14ac:dyDescent="0.45">
      <c r="A3508" s="29"/>
      <c r="B3508" s="29"/>
      <c r="C3508" s="29"/>
    </row>
    <row r="3509" spans="1:3" hidden="1" x14ac:dyDescent="0.45">
      <c r="A3509" s="29"/>
      <c r="B3509" s="29"/>
      <c r="C3509" s="29"/>
    </row>
    <row r="3510" spans="1:3" hidden="1" x14ac:dyDescent="0.45">
      <c r="A3510" s="29"/>
      <c r="B3510" s="29"/>
      <c r="C3510" s="29"/>
    </row>
    <row r="3511" spans="1:3" hidden="1" x14ac:dyDescent="0.45">
      <c r="A3511" s="29"/>
      <c r="B3511" s="29"/>
      <c r="C3511" s="29"/>
    </row>
    <row r="3512" spans="1:3" hidden="1" x14ac:dyDescent="0.45">
      <c r="A3512" s="29"/>
      <c r="B3512" s="29"/>
      <c r="C3512" s="29"/>
    </row>
    <row r="3513" spans="1:3" hidden="1" x14ac:dyDescent="0.45">
      <c r="A3513" s="29"/>
      <c r="B3513" s="29"/>
      <c r="C3513" s="29"/>
    </row>
    <row r="3514" spans="1:3" hidden="1" x14ac:dyDescent="0.45">
      <c r="A3514" s="29"/>
      <c r="B3514" s="29"/>
      <c r="C3514" s="29"/>
    </row>
    <row r="3515" spans="1:3" hidden="1" x14ac:dyDescent="0.45">
      <c r="A3515" s="29"/>
      <c r="B3515" s="29"/>
      <c r="C3515" s="29"/>
    </row>
    <row r="3516" spans="1:3" hidden="1" x14ac:dyDescent="0.45">
      <c r="A3516" s="29"/>
      <c r="B3516" s="29"/>
      <c r="C3516" s="29"/>
    </row>
    <row r="3517" spans="1:3" hidden="1" x14ac:dyDescent="0.45">
      <c r="A3517" s="29"/>
      <c r="B3517" s="29"/>
      <c r="C3517" s="29"/>
    </row>
    <row r="3518" spans="1:3" hidden="1" x14ac:dyDescent="0.45">
      <c r="A3518" s="29"/>
      <c r="B3518" s="29"/>
      <c r="C3518" s="29"/>
    </row>
    <row r="3519" spans="1:3" hidden="1" x14ac:dyDescent="0.45">
      <c r="A3519" s="29"/>
      <c r="B3519" s="29"/>
      <c r="C3519" s="29"/>
    </row>
    <row r="3520" spans="1:3" hidden="1" x14ac:dyDescent="0.45">
      <c r="A3520" s="29"/>
      <c r="B3520" s="29"/>
      <c r="C3520" s="29"/>
    </row>
    <row r="3521" spans="1:3" hidden="1" x14ac:dyDescent="0.45">
      <c r="A3521" s="29"/>
      <c r="B3521" s="29"/>
      <c r="C3521" s="29"/>
    </row>
    <row r="3522" spans="1:3" hidden="1" x14ac:dyDescent="0.45">
      <c r="A3522" s="29"/>
      <c r="B3522" s="29"/>
      <c r="C3522" s="29"/>
    </row>
    <row r="3523" spans="1:3" hidden="1" x14ac:dyDescent="0.45">
      <c r="A3523" s="29"/>
      <c r="B3523" s="29"/>
      <c r="C3523" s="29"/>
    </row>
    <row r="3524" spans="1:3" hidden="1" x14ac:dyDescent="0.45">
      <c r="A3524" s="29"/>
      <c r="B3524" s="29"/>
      <c r="C3524" s="29"/>
    </row>
    <row r="3525" spans="1:3" hidden="1" x14ac:dyDescent="0.45">
      <c r="A3525" s="29"/>
      <c r="B3525" s="29"/>
      <c r="C3525" s="29"/>
    </row>
    <row r="3526" spans="1:3" hidden="1" x14ac:dyDescent="0.45">
      <c r="A3526" s="29"/>
      <c r="B3526" s="29"/>
      <c r="C3526" s="29"/>
    </row>
    <row r="3527" spans="1:3" hidden="1" x14ac:dyDescent="0.45">
      <c r="A3527" s="29"/>
      <c r="B3527" s="29"/>
      <c r="C3527" s="29"/>
    </row>
    <row r="3528" spans="1:3" hidden="1" x14ac:dyDescent="0.45">
      <c r="A3528" s="29"/>
      <c r="B3528" s="29"/>
      <c r="C3528" s="29"/>
    </row>
    <row r="3529" spans="1:3" hidden="1" x14ac:dyDescent="0.45">
      <c r="A3529" s="29"/>
      <c r="B3529" s="29"/>
      <c r="C3529" s="29"/>
    </row>
    <row r="3530" spans="1:3" hidden="1" x14ac:dyDescent="0.45">
      <c r="A3530" s="29"/>
      <c r="B3530" s="29"/>
      <c r="C3530" s="29"/>
    </row>
    <row r="3531" spans="1:3" hidden="1" x14ac:dyDescent="0.45">
      <c r="A3531" s="29"/>
      <c r="B3531" s="29"/>
      <c r="C3531" s="29"/>
    </row>
    <row r="3532" spans="1:3" hidden="1" x14ac:dyDescent="0.45">
      <c r="A3532" s="29"/>
      <c r="B3532" s="29"/>
      <c r="C3532" s="29"/>
    </row>
    <row r="3533" spans="1:3" hidden="1" x14ac:dyDescent="0.45">
      <c r="A3533" s="29"/>
      <c r="B3533" s="29"/>
      <c r="C3533" s="29"/>
    </row>
    <row r="3534" spans="1:3" hidden="1" x14ac:dyDescent="0.45">
      <c r="A3534" s="29"/>
      <c r="B3534" s="29"/>
      <c r="C3534" s="29"/>
    </row>
    <row r="3535" spans="1:3" hidden="1" x14ac:dyDescent="0.45">
      <c r="A3535" s="29"/>
      <c r="B3535" s="29"/>
      <c r="C3535" s="29"/>
    </row>
    <row r="3536" spans="1:3" hidden="1" x14ac:dyDescent="0.45">
      <c r="A3536" s="29"/>
      <c r="B3536" s="29"/>
      <c r="C3536" s="29"/>
    </row>
    <row r="3537" spans="1:3" hidden="1" x14ac:dyDescent="0.45">
      <c r="A3537" s="29"/>
      <c r="B3537" s="29"/>
      <c r="C3537" s="29"/>
    </row>
    <row r="3538" spans="1:3" hidden="1" x14ac:dyDescent="0.45">
      <c r="A3538" s="29"/>
      <c r="B3538" s="29"/>
      <c r="C3538" s="29"/>
    </row>
    <row r="3539" spans="1:3" hidden="1" x14ac:dyDescent="0.45">
      <c r="A3539" s="29"/>
      <c r="B3539" s="29"/>
      <c r="C3539" s="29"/>
    </row>
    <row r="3540" spans="1:3" hidden="1" x14ac:dyDescent="0.45">
      <c r="A3540" s="29"/>
      <c r="B3540" s="29"/>
      <c r="C3540" s="29"/>
    </row>
    <row r="3541" spans="1:3" hidden="1" x14ac:dyDescent="0.45">
      <c r="A3541" s="29"/>
      <c r="B3541" s="29"/>
      <c r="C3541" s="29"/>
    </row>
    <row r="3542" spans="1:3" hidden="1" x14ac:dyDescent="0.45">
      <c r="A3542" s="29"/>
      <c r="B3542" s="29"/>
      <c r="C3542" s="29"/>
    </row>
    <row r="3543" spans="1:3" hidden="1" x14ac:dyDescent="0.45">
      <c r="A3543" s="29"/>
      <c r="B3543" s="29"/>
      <c r="C3543" s="29"/>
    </row>
    <row r="3544" spans="1:3" hidden="1" x14ac:dyDescent="0.45">
      <c r="A3544" s="29"/>
      <c r="B3544" s="29"/>
      <c r="C3544" s="29"/>
    </row>
    <row r="3545" spans="1:3" hidden="1" x14ac:dyDescent="0.45">
      <c r="A3545" s="29"/>
      <c r="B3545" s="29"/>
      <c r="C3545" s="29"/>
    </row>
    <row r="3546" spans="1:3" hidden="1" x14ac:dyDescent="0.45">
      <c r="A3546" s="29"/>
      <c r="B3546" s="29"/>
      <c r="C3546" s="29"/>
    </row>
    <row r="3547" spans="1:3" hidden="1" x14ac:dyDescent="0.45">
      <c r="A3547" s="29"/>
      <c r="B3547" s="29"/>
      <c r="C3547" s="29"/>
    </row>
    <row r="3548" spans="1:3" hidden="1" x14ac:dyDescent="0.45">
      <c r="A3548" s="29"/>
      <c r="B3548" s="29"/>
      <c r="C3548" s="29"/>
    </row>
    <row r="3549" spans="1:3" hidden="1" x14ac:dyDescent="0.45">
      <c r="A3549" s="29"/>
      <c r="B3549" s="29"/>
      <c r="C3549" s="29"/>
    </row>
    <row r="3550" spans="1:3" hidden="1" x14ac:dyDescent="0.45">
      <c r="A3550" s="29"/>
      <c r="B3550" s="29"/>
      <c r="C3550" s="29"/>
    </row>
    <row r="3551" spans="1:3" hidden="1" x14ac:dyDescent="0.45">
      <c r="A3551" s="29"/>
      <c r="B3551" s="29"/>
      <c r="C3551" s="29"/>
    </row>
    <row r="3552" spans="1:3" hidden="1" x14ac:dyDescent="0.45">
      <c r="A3552" s="29"/>
      <c r="B3552" s="29"/>
      <c r="C3552" s="29"/>
    </row>
    <row r="3553" spans="1:3" hidden="1" x14ac:dyDescent="0.45">
      <c r="A3553" s="29"/>
      <c r="B3553" s="29"/>
      <c r="C3553" s="29"/>
    </row>
    <row r="3554" spans="1:3" hidden="1" x14ac:dyDescent="0.45">
      <c r="A3554" s="29"/>
      <c r="B3554" s="29"/>
      <c r="C3554" s="29"/>
    </row>
    <row r="3555" spans="1:3" hidden="1" x14ac:dyDescent="0.45">
      <c r="A3555" s="29"/>
      <c r="B3555" s="29"/>
      <c r="C3555" s="29"/>
    </row>
    <row r="3556" spans="1:3" hidden="1" x14ac:dyDescent="0.45">
      <c r="A3556" s="29"/>
      <c r="B3556" s="29"/>
      <c r="C3556" s="29"/>
    </row>
    <row r="3557" spans="1:3" hidden="1" x14ac:dyDescent="0.45">
      <c r="A3557" s="29"/>
      <c r="B3557" s="29"/>
      <c r="C3557" s="29"/>
    </row>
    <row r="3558" spans="1:3" hidden="1" x14ac:dyDescent="0.45">
      <c r="A3558" s="29"/>
      <c r="B3558" s="29"/>
      <c r="C3558" s="29"/>
    </row>
    <row r="3559" spans="1:3" hidden="1" x14ac:dyDescent="0.45">
      <c r="A3559" s="29"/>
      <c r="B3559" s="29"/>
      <c r="C3559" s="29"/>
    </row>
    <row r="3560" spans="1:3" hidden="1" x14ac:dyDescent="0.45">
      <c r="A3560" s="29"/>
      <c r="B3560" s="29"/>
      <c r="C3560" s="29"/>
    </row>
    <row r="3561" spans="1:3" hidden="1" x14ac:dyDescent="0.45">
      <c r="A3561" s="29"/>
      <c r="B3561" s="29"/>
      <c r="C3561" s="29"/>
    </row>
    <row r="3562" spans="1:3" hidden="1" x14ac:dyDescent="0.45">
      <c r="A3562" s="29"/>
      <c r="B3562" s="29"/>
      <c r="C3562" s="29"/>
    </row>
    <row r="3563" spans="1:3" hidden="1" x14ac:dyDescent="0.45">
      <c r="A3563" s="29"/>
      <c r="B3563" s="29"/>
      <c r="C3563" s="29"/>
    </row>
    <row r="3564" spans="1:3" hidden="1" x14ac:dyDescent="0.45">
      <c r="A3564" s="29"/>
      <c r="B3564" s="29"/>
      <c r="C3564" s="29"/>
    </row>
    <row r="3565" spans="1:3" hidden="1" x14ac:dyDescent="0.45">
      <c r="A3565" s="29"/>
      <c r="B3565" s="29"/>
      <c r="C3565" s="29"/>
    </row>
    <row r="3566" spans="1:3" hidden="1" x14ac:dyDescent="0.45">
      <c r="A3566" s="29"/>
      <c r="B3566" s="29"/>
      <c r="C3566" s="29"/>
    </row>
    <row r="3567" spans="1:3" hidden="1" x14ac:dyDescent="0.45">
      <c r="A3567" s="29"/>
      <c r="B3567" s="29"/>
      <c r="C3567" s="29"/>
    </row>
    <row r="3568" spans="1:3" hidden="1" x14ac:dyDescent="0.45">
      <c r="A3568" s="29"/>
      <c r="B3568" s="29"/>
      <c r="C3568" s="29"/>
    </row>
    <row r="3569" spans="1:3" hidden="1" x14ac:dyDescent="0.45">
      <c r="A3569" s="29"/>
      <c r="B3569" s="29"/>
      <c r="C3569" s="29"/>
    </row>
    <row r="3570" spans="1:3" hidden="1" x14ac:dyDescent="0.45">
      <c r="A3570" s="29"/>
      <c r="B3570" s="29"/>
      <c r="C3570" s="29"/>
    </row>
    <row r="3571" spans="1:3" hidden="1" x14ac:dyDescent="0.45">
      <c r="A3571" s="29"/>
      <c r="B3571" s="29"/>
      <c r="C3571" s="29"/>
    </row>
    <row r="3572" spans="1:3" hidden="1" x14ac:dyDescent="0.45">
      <c r="A3572" s="29"/>
      <c r="B3572" s="29"/>
      <c r="C3572" s="29"/>
    </row>
    <row r="3573" spans="1:3" hidden="1" x14ac:dyDescent="0.45">
      <c r="A3573" s="29"/>
      <c r="B3573" s="29"/>
      <c r="C3573" s="29"/>
    </row>
    <row r="3574" spans="1:3" hidden="1" x14ac:dyDescent="0.45">
      <c r="A3574" s="29"/>
      <c r="B3574" s="29"/>
      <c r="C3574" s="29"/>
    </row>
    <row r="3575" spans="1:3" hidden="1" x14ac:dyDescent="0.45">
      <c r="A3575" s="29"/>
      <c r="B3575" s="29"/>
      <c r="C3575" s="29"/>
    </row>
    <row r="3576" spans="1:3" hidden="1" x14ac:dyDescent="0.45">
      <c r="A3576" s="29"/>
      <c r="B3576" s="29"/>
      <c r="C3576" s="29"/>
    </row>
    <row r="3577" spans="1:3" hidden="1" x14ac:dyDescent="0.45">
      <c r="A3577" s="29"/>
      <c r="B3577" s="29"/>
      <c r="C3577" s="29"/>
    </row>
    <row r="3578" spans="1:3" hidden="1" x14ac:dyDescent="0.45">
      <c r="A3578" s="29"/>
      <c r="B3578" s="29"/>
      <c r="C3578" s="29"/>
    </row>
    <row r="3579" spans="1:3" hidden="1" x14ac:dyDescent="0.45">
      <c r="A3579" s="29"/>
      <c r="B3579" s="29"/>
      <c r="C3579" s="29"/>
    </row>
    <row r="3580" spans="1:3" hidden="1" x14ac:dyDescent="0.45">
      <c r="A3580" s="29"/>
      <c r="B3580" s="29"/>
      <c r="C3580" s="29"/>
    </row>
    <row r="3581" spans="1:3" hidden="1" x14ac:dyDescent="0.45">
      <c r="A3581" s="29"/>
      <c r="B3581" s="29"/>
      <c r="C3581" s="29"/>
    </row>
    <row r="3582" spans="1:3" hidden="1" x14ac:dyDescent="0.45">
      <c r="A3582" s="29"/>
      <c r="B3582" s="29"/>
      <c r="C3582" s="29"/>
    </row>
    <row r="3583" spans="1:3" hidden="1" x14ac:dyDescent="0.45">
      <c r="A3583" s="29"/>
      <c r="B3583" s="29"/>
      <c r="C3583" s="29"/>
    </row>
    <row r="3584" spans="1:3" hidden="1" x14ac:dyDescent="0.45">
      <c r="A3584" s="29"/>
      <c r="B3584" s="29"/>
      <c r="C3584" s="29"/>
    </row>
    <row r="3585" spans="1:3" hidden="1" x14ac:dyDescent="0.45">
      <c r="A3585" s="29"/>
      <c r="B3585" s="29"/>
      <c r="C3585" s="29"/>
    </row>
    <row r="3586" spans="1:3" hidden="1" x14ac:dyDescent="0.45">
      <c r="A3586" s="29"/>
      <c r="B3586" s="29"/>
      <c r="C3586" s="29"/>
    </row>
    <row r="3587" spans="1:3" hidden="1" x14ac:dyDescent="0.45">
      <c r="A3587" s="29"/>
      <c r="B3587" s="29"/>
      <c r="C3587" s="29"/>
    </row>
    <row r="3588" spans="1:3" hidden="1" x14ac:dyDescent="0.45">
      <c r="A3588" s="29"/>
      <c r="B3588" s="29"/>
      <c r="C3588" s="29"/>
    </row>
    <row r="3589" spans="1:3" hidden="1" x14ac:dyDescent="0.45">
      <c r="A3589" s="29"/>
      <c r="B3589" s="29"/>
      <c r="C3589" s="29"/>
    </row>
    <row r="3590" spans="1:3" hidden="1" x14ac:dyDescent="0.45">
      <c r="A3590" s="29"/>
      <c r="B3590" s="29"/>
      <c r="C3590" s="29"/>
    </row>
    <row r="3591" spans="1:3" hidden="1" x14ac:dyDescent="0.45">
      <c r="A3591" s="29"/>
      <c r="B3591" s="29"/>
      <c r="C3591" s="29"/>
    </row>
    <row r="3592" spans="1:3" hidden="1" x14ac:dyDescent="0.45">
      <c r="A3592" s="29"/>
      <c r="B3592" s="29"/>
      <c r="C3592" s="29"/>
    </row>
    <row r="3593" spans="1:3" hidden="1" x14ac:dyDescent="0.45">
      <c r="A3593" s="29"/>
      <c r="B3593" s="29"/>
      <c r="C3593" s="29"/>
    </row>
    <row r="3594" spans="1:3" hidden="1" x14ac:dyDescent="0.45">
      <c r="A3594" s="29"/>
      <c r="B3594" s="29"/>
      <c r="C3594" s="29"/>
    </row>
    <row r="3595" spans="1:3" hidden="1" x14ac:dyDescent="0.45">
      <c r="A3595" s="29"/>
      <c r="B3595" s="29"/>
      <c r="C3595" s="29"/>
    </row>
    <row r="3596" spans="1:3" hidden="1" x14ac:dyDescent="0.45">
      <c r="A3596" s="29"/>
      <c r="B3596" s="29"/>
      <c r="C3596" s="29"/>
    </row>
    <row r="3597" spans="1:3" hidden="1" x14ac:dyDescent="0.45">
      <c r="A3597" s="29"/>
      <c r="B3597" s="29"/>
      <c r="C3597" s="29"/>
    </row>
    <row r="3598" spans="1:3" hidden="1" x14ac:dyDescent="0.45">
      <c r="A3598" s="29"/>
      <c r="B3598" s="29"/>
      <c r="C3598" s="29"/>
    </row>
    <row r="3599" spans="1:3" hidden="1" x14ac:dyDescent="0.45">
      <c r="A3599" s="29"/>
      <c r="B3599" s="29"/>
      <c r="C3599" s="29"/>
    </row>
    <row r="3600" spans="1:3" hidden="1" x14ac:dyDescent="0.45">
      <c r="A3600" s="29"/>
      <c r="B3600" s="29"/>
      <c r="C3600" s="29"/>
    </row>
    <row r="3601" spans="1:3" hidden="1" x14ac:dyDescent="0.45">
      <c r="A3601" s="29"/>
      <c r="B3601" s="29"/>
      <c r="C3601" s="29"/>
    </row>
    <row r="3602" spans="1:3" hidden="1" x14ac:dyDescent="0.45">
      <c r="A3602" s="29"/>
      <c r="B3602" s="29"/>
      <c r="C3602" s="29"/>
    </row>
    <row r="3603" spans="1:3" hidden="1" x14ac:dyDescent="0.45">
      <c r="A3603" s="29"/>
      <c r="B3603" s="29"/>
      <c r="C3603" s="29"/>
    </row>
    <row r="3604" spans="1:3" hidden="1" x14ac:dyDescent="0.45">
      <c r="A3604" s="29"/>
      <c r="B3604" s="29"/>
      <c r="C3604" s="29"/>
    </row>
    <row r="3605" spans="1:3" hidden="1" x14ac:dyDescent="0.45">
      <c r="A3605" s="29"/>
      <c r="B3605" s="29"/>
      <c r="C3605" s="29"/>
    </row>
    <row r="3606" spans="1:3" hidden="1" x14ac:dyDescent="0.45">
      <c r="A3606" s="29"/>
      <c r="B3606" s="29"/>
      <c r="C3606" s="29"/>
    </row>
    <row r="3607" spans="1:3" hidden="1" x14ac:dyDescent="0.45">
      <c r="A3607" s="29"/>
      <c r="B3607" s="29"/>
      <c r="C3607" s="29"/>
    </row>
    <row r="3608" spans="1:3" hidden="1" x14ac:dyDescent="0.45">
      <c r="A3608" s="29"/>
      <c r="B3608" s="29"/>
      <c r="C3608" s="29"/>
    </row>
    <row r="3609" spans="1:3" hidden="1" x14ac:dyDescent="0.45">
      <c r="A3609" s="29"/>
      <c r="B3609" s="29"/>
      <c r="C3609" s="29"/>
    </row>
    <row r="3610" spans="1:3" hidden="1" x14ac:dyDescent="0.45">
      <c r="A3610" s="29"/>
      <c r="B3610" s="29"/>
      <c r="C3610" s="29"/>
    </row>
    <row r="3611" spans="1:3" hidden="1" x14ac:dyDescent="0.45">
      <c r="A3611" s="29"/>
      <c r="B3611" s="29"/>
      <c r="C3611" s="29"/>
    </row>
    <row r="3612" spans="1:3" hidden="1" x14ac:dyDescent="0.45">
      <c r="A3612" s="29"/>
      <c r="B3612" s="29"/>
      <c r="C3612" s="29"/>
    </row>
    <row r="3613" spans="1:3" hidden="1" x14ac:dyDescent="0.45">
      <c r="A3613" s="29"/>
      <c r="B3613" s="29"/>
      <c r="C3613" s="29"/>
    </row>
    <row r="3614" spans="1:3" hidden="1" x14ac:dyDescent="0.45">
      <c r="A3614" s="29"/>
      <c r="B3614" s="29"/>
      <c r="C3614" s="29"/>
    </row>
    <row r="3615" spans="1:3" hidden="1" x14ac:dyDescent="0.45">
      <c r="A3615" s="29"/>
      <c r="B3615" s="29"/>
      <c r="C3615" s="29"/>
    </row>
    <row r="3616" spans="1:3" hidden="1" x14ac:dyDescent="0.45">
      <c r="A3616" s="29"/>
      <c r="B3616" s="29"/>
      <c r="C3616" s="29"/>
    </row>
    <row r="3617" spans="1:3" hidden="1" x14ac:dyDescent="0.45">
      <c r="A3617" s="29"/>
      <c r="B3617" s="29"/>
      <c r="C3617" s="29"/>
    </row>
    <row r="3618" spans="1:3" hidden="1" x14ac:dyDescent="0.45">
      <c r="A3618" s="29"/>
      <c r="B3618" s="29"/>
      <c r="C3618" s="29"/>
    </row>
    <row r="3619" spans="1:3" hidden="1" x14ac:dyDescent="0.45">
      <c r="A3619" s="29"/>
      <c r="B3619" s="29"/>
      <c r="C3619" s="29"/>
    </row>
    <row r="3620" spans="1:3" hidden="1" x14ac:dyDescent="0.45">
      <c r="A3620" s="29"/>
      <c r="B3620" s="29"/>
      <c r="C3620" s="29"/>
    </row>
    <row r="3621" spans="1:3" hidden="1" x14ac:dyDescent="0.45">
      <c r="A3621" s="29"/>
      <c r="B3621" s="29"/>
      <c r="C3621" s="29"/>
    </row>
    <row r="3622" spans="1:3" hidden="1" x14ac:dyDescent="0.45">
      <c r="A3622" s="29"/>
      <c r="B3622" s="29"/>
      <c r="C3622" s="29"/>
    </row>
    <row r="3623" spans="1:3" hidden="1" x14ac:dyDescent="0.45">
      <c r="A3623" s="29"/>
      <c r="B3623" s="29"/>
      <c r="C3623" s="29"/>
    </row>
    <row r="3624" spans="1:3" hidden="1" x14ac:dyDescent="0.45">
      <c r="A3624" s="29"/>
      <c r="B3624" s="29"/>
      <c r="C3624" s="29"/>
    </row>
    <row r="3625" spans="1:3" hidden="1" x14ac:dyDescent="0.45">
      <c r="A3625" s="29"/>
      <c r="B3625" s="29"/>
      <c r="C3625" s="29"/>
    </row>
    <row r="3626" spans="1:3" hidden="1" x14ac:dyDescent="0.45">
      <c r="A3626" s="29"/>
      <c r="B3626" s="29"/>
      <c r="C3626" s="29"/>
    </row>
    <row r="3627" spans="1:3" hidden="1" x14ac:dyDescent="0.45">
      <c r="A3627" s="29"/>
      <c r="B3627" s="29"/>
      <c r="C3627" s="29"/>
    </row>
    <row r="3628" spans="1:3" hidden="1" x14ac:dyDescent="0.45">
      <c r="A3628" s="29"/>
      <c r="B3628" s="29"/>
      <c r="C3628" s="29"/>
    </row>
    <row r="3629" spans="1:3" hidden="1" x14ac:dyDescent="0.45">
      <c r="A3629" s="29"/>
      <c r="B3629" s="29"/>
      <c r="C3629" s="29"/>
    </row>
    <row r="3630" spans="1:3" hidden="1" x14ac:dyDescent="0.45">
      <c r="A3630" s="29"/>
      <c r="B3630" s="29"/>
      <c r="C3630" s="29"/>
    </row>
    <row r="3631" spans="1:3" hidden="1" x14ac:dyDescent="0.45">
      <c r="A3631" s="29"/>
      <c r="B3631" s="29"/>
      <c r="C3631" s="29"/>
    </row>
    <row r="3632" spans="1:3" hidden="1" x14ac:dyDescent="0.45">
      <c r="A3632" s="29"/>
      <c r="B3632" s="29"/>
      <c r="C3632" s="29"/>
    </row>
    <row r="3633" spans="1:3" hidden="1" x14ac:dyDescent="0.45">
      <c r="A3633" s="29"/>
      <c r="B3633" s="29"/>
      <c r="C3633" s="29"/>
    </row>
    <row r="3634" spans="1:3" hidden="1" x14ac:dyDescent="0.45">
      <c r="A3634" s="29"/>
      <c r="B3634" s="29"/>
      <c r="C3634" s="29"/>
    </row>
    <row r="3635" spans="1:3" hidden="1" x14ac:dyDescent="0.45">
      <c r="A3635" s="29"/>
      <c r="B3635" s="29"/>
      <c r="C3635" s="29"/>
    </row>
    <row r="3636" spans="1:3" hidden="1" x14ac:dyDescent="0.45">
      <c r="A3636" s="29"/>
      <c r="B3636" s="29"/>
      <c r="C3636" s="29"/>
    </row>
    <row r="3637" spans="1:3" hidden="1" x14ac:dyDescent="0.45">
      <c r="A3637" s="29"/>
      <c r="B3637" s="29"/>
      <c r="C3637" s="29"/>
    </row>
    <row r="3638" spans="1:3" hidden="1" x14ac:dyDescent="0.45">
      <c r="A3638" s="29"/>
      <c r="B3638" s="29"/>
      <c r="C3638" s="29"/>
    </row>
    <row r="3639" spans="1:3" hidden="1" x14ac:dyDescent="0.45">
      <c r="A3639" s="29"/>
      <c r="B3639" s="29"/>
      <c r="C3639" s="29"/>
    </row>
    <row r="3640" spans="1:3" hidden="1" x14ac:dyDescent="0.45">
      <c r="A3640" s="29"/>
      <c r="B3640" s="29"/>
      <c r="C3640" s="29"/>
    </row>
    <row r="3641" spans="1:3" hidden="1" x14ac:dyDescent="0.45">
      <c r="A3641" s="29"/>
      <c r="B3641" s="29"/>
      <c r="C3641" s="29"/>
    </row>
    <row r="3642" spans="1:3" hidden="1" x14ac:dyDescent="0.45">
      <c r="A3642" s="29"/>
      <c r="B3642" s="29"/>
      <c r="C3642" s="29"/>
    </row>
    <row r="3643" spans="1:3" hidden="1" x14ac:dyDescent="0.45">
      <c r="A3643" s="29"/>
      <c r="B3643" s="29"/>
      <c r="C3643" s="29"/>
    </row>
    <row r="3644" spans="1:3" hidden="1" x14ac:dyDescent="0.45">
      <c r="A3644" s="29"/>
      <c r="B3644" s="29"/>
      <c r="C3644" s="29"/>
    </row>
    <row r="3645" spans="1:3" hidden="1" x14ac:dyDescent="0.45">
      <c r="A3645" s="29"/>
      <c r="B3645" s="29"/>
      <c r="C3645" s="29"/>
    </row>
    <row r="3646" spans="1:3" hidden="1" x14ac:dyDescent="0.45">
      <c r="A3646" s="29"/>
      <c r="B3646" s="29"/>
      <c r="C3646" s="29"/>
    </row>
    <row r="3647" spans="1:3" hidden="1" x14ac:dyDescent="0.45">
      <c r="A3647" s="29"/>
      <c r="B3647" s="29"/>
      <c r="C3647" s="29"/>
    </row>
    <row r="3648" spans="1:3" hidden="1" x14ac:dyDescent="0.45">
      <c r="A3648" s="29"/>
      <c r="B3648" s="29"/>
      <c r="C3648" s="29"/>
    </row>
    <row r="3649" spans="1:3" hidden="1" x14ac:dyDescent="0.45">
      <c r="A3649" s="29"/>
      <c r="B3649" s="29"/>
      <c r="C3649" s="29"/>
    </row>
    <row r="3650" spans="1:3" hidden="1" x14ac:dyDescent="0.45">
      <c r="A3650" s="29"/>
      <c r="B3650" s="29"/>
      <c r="C3650" s="29"/>
    </row>
    <row r="3651" spans="1:3" hidden="1" x14ac:dyDescent="0.45">
      <c r="A3651" s="29"/>
      <c r="B3651" s="29"/>
      <c r="C3651" s="29"/>
    </row>
    <row r="3652" spans="1:3" hidden="1" x14ac:dyDescent="0.45">
      <c r="A3652" s="29"/>
      <c r="B3652" s="29"/>
      <c r="C3652" s="29"/>
    </row>
    <row r="3653" spans="1:3" hidden="1" x14ac:dyDescent="0.45">
      <c r="A3653" s="29"/>
      <c r="B3653" s="29"/>
      <c r="C3653" s="29"/>
    </row>
    <row r="3654" spans="1:3" hidden="1" x14ac:dyDescent="0.45">
      <c r="A3654" s="29"/>
      <c r="B3654" s="29"/>
      <c r="C3654" s="29"/>
    </row>
    <row r="3655" spans="1:3" hidden="1" x14ac:dyDescent="0.45">
      <c r="A3655" s="29"/>
      <c r="B3655" s="29"/>
      <c r="C3655" s="29"/>
    </row>
    <row r="3656" spans="1:3" hidden="1" x14ac:dyDescent="0.45">
      <c r="A3656" s="29"/>
      <c r="B3656" s="29"/>
      <c r="C3656" s="29"/>
    </row>
    <row r="3657" spans="1:3" hidden="1" x14ac:dyDescent="0.45">
      <c r="A3657" s="29"/>
      <c r="B3657" s="29"/>
      <c r="C3657" s="29"/>
    </row>
    <row r="3658" spans="1:3" hidden="1" x14ac:dyDescent="0.45">
      <c r="A3658" s="29"/>
      <c r="B3658" s="29"/>
      <c r="C3658" s="29"/>
    </row>
    <row r="3659" spans="1:3" hidden="1" x14ac:dyDescent="0.45">
      <c r="A3659" s="29"/>
      <c r="B3659" s="29"/>
      <c r="C3659" s="29"/>
    </row>
    <row r="3660" spans="1:3" hidden="1" x14ac:dyDescent="0.45">
      <c r="A3660" s="29"/>
      <c r="B3660" s="29"/>
      <c r="C3660" s="29"/>
    </row>
    <row r="3661" spans="1:3" hidden="1" x14ac:dyDescent="0.45">
      <c r="A3661" s="29"/>
      <c r="B3661" s="29"/>
      <c r="C3661" s="29"/>
    </row>
    <row r="3662" spans="1:3" hidden="1" x14ac:dyDescent="0.45">
      <c r="A3662" s="29"/>
      <c r="B3662" s="29"/>
      <c r="C3662" s="29"/>
    </row>
    <row r="3663" spans="1:3" hidden="1" x14ac:dyDescent="0.45">
      <c r="A3663" s="29"/>
      <c r="B3663" s="29"/>
      <c r="C3663" s="29"/>
    </row>
    <row r="3664" spans="1:3" hidden="1" x14ac:dyDescent="0.45">
      <c r="A3664" s="29"/>
      <c r="B3664" s="29"/>
      <c r="C3664" s="29"/>
    </row>
    <row r="3665" spans="1:3" hidden="1" x14ac:dyDescent="0.45">
      <c r="A3665" s="29"/>
      <c r="B3665" s="29"/>
      <c r="C3665" s="29"/>
    </row>
    <row r="3666" spans="1:3" hidden="1" x14ac:dyDescent="0.45">
      <c r="A3666" s="29"/>
      <c r="B3666" s="29"/>
      <c r="C3666" s="29"/>
    </row>
    <row r="3667" spans="1:3" hidden="1" x14ac:dyDescent="0.45">
      <c r="A3667" s="29"/>
      <c r="B3667" s="29"/>
      <c r="C3667" s="29"/>
    </row>
    <row r="3668" spans="1:3" hidden="1" x14ac:dyDescent="0.45">
      <c r="A3668" s="29"/>
      <c r="B3668" s="29"/>
      <c r="C3668" s="29"/>
    </row>
    <row r="3669" spans="1:3" hidden="1" x14ac:dyDescent="0.45">
      <c r="A3669" s="29"/>
      <c r="B3669" s="29"/>
      <c r="C3669" s="29"/>
    </row>
    <row r="3670" spans="1:3" hidden="1" x14ac:dyDescent="0.45">
      <c r="A3670" s="29"/>
      <c r="B3670" s="29"/>
      <c r="C3670" s="29"/>
    </row>
    <row r="3671" spans="1:3" hidden="1" x14ac:dyDescent="0.45">
      <c r="A3671" s="29"/>
      <c r="B3671" s="29"/>
      <c r="C3671" s="29"/>
    </row>
    <row r="3672" spans="1:3" hidden="1" x14ac:dyDescent="0.45">
      <c r="A3672" s="29"/>
      <c r="B3672" s="29"/>
      <c r="C3672" s="29"/>
    </row>
    <row r="3673" spans="1:3" hidden="1" x14ac:dyDescent="0.45">
      <c r="A3673" s="29"/>
      <c r="B3673" s="29"/>
      <c r="C3673" s="29"/>
    </row>
    <row r="3674" spans="1:3" hidden="1" x14ac:dyDescent="0.45">
      <c r="A3674" s="29"/>
      <c r="B3674" s="29"/>
      <c r="C3674" s="29"/>
    </row>
    <row r="3675" spans="1:3" hidden="1" x14ac:dyDescent="0.45">
      <c r="A3675" s="29"/>
      <c r="B3675" s="29"/>
      <c r="C3675" s="29"/>
    </row>
    <row r="3676" spans="1:3" hidden="1" x14ac:dyDescent="0.45">
      <c r="A3676" s="29"/>
      <c r="B3676" s="29"/>
      <c r="C3676" s="29"/>
    </row>
    <row r="3677" spans="1:3" hidden="1" x14ac:dyDescent="0.45">
      <c r="A3677" s="29"/>
      <c r="B3677" s="29"/>
      <c r="C3677" s="29"/>
    </row>
    <row r="3678" spans="1:3" hidden="1" x14ac:dyDescent="0.45">
      <c r="A3678" s="29"/>
      <c r="B3678" s="29"/>
      <c r="C3678" s="29"/>
    </row>
    <row r="3679" spans="1:3" hidden="1" x14ac:dyDescent="0.45">
      <c r="A3679" s="29"/>
      <c r="B3679" s="29"/>
      <c r="C3679" s="29"/>
    </row>
    <row r="3680" spans="1:3" hidden="1" x14ac:dyDescent="0.45">
      <c r="A3680" s="29"/>
      <c r="B3680" s="29"/>
      <c r="C3680" s="29"/>
    </row>
    <row r="3681" spans="1:3" hidden="1" x14ac:dyDescent="0.45">
      <c r="A3681" s="29"/>
      <c r="B3681" s="29"/>
      <c r="C3681" s="29"/>
    </row>
    <row r="3682" spans="1:3" hidden="1" x14ac:dyDescent="0.45">
      <c r="A3682" s="29"/>
      <c r="B3682" s="29"/>
      <c r="C3682" s="29"/>
    </row>
    <row r="3683" spans="1:3" hidden="1" x14ac:dyDescent="0.45">
      <c r="A3683" s="29"/>
      <c r="B3683" s="29"/>
      <c r="C3683" s="29"/>
    </row>
    <row r="3684" spans="1:3" hidden="1" x14ac:dyDescent="0.45">
      <c r="A3684" s="29"/>
      <c r="B3684" s="29"/>
      <c r="C3684" s="29"/>
    </row>
    <row r="3685" spans="1:3" hidden="1" x14ac:dyDescent="0.45">
      <c r="A3685" s="29"/>
      <c r="B3685" s="29"/>
      <c r="C3685" s="29"/>
    </row>
    <row r="3686" spans="1:3" hidden="1" x14ac:dyDescent="0.45">
      <c r="A3686" s="29"/>
      <c r="B3686" s="29"/>
      <c r="C3686" s="29"/>
    </row>
    <row r="3687" spans="1:3" hidden="1" x14ac:dyDescent="0.45">
      <c r="A3687" s="29"/>
      <c r="B3687" s="29"/>
      <c r="C3687" s="29"/>
    </row>
    <row r="3688" spans="1:3" hidden="1" x14ac:dyDescent="0.45">
      <c r="A3688" s="29"/>
      <c r="B3688" s="29"/>
      <c r="C3688" s="29"/>
    </row>
    <row r="3689" spans="1:3" hidden="1" x14ac:dyDescent="0.45">
      <c r="A3689" s="29"/>
      <c r="B3689" s="29"/>
      <c r="C3689" s="29"/>
    </row>
    <row r="3690" spans="1:3" hidden="1" x14ac:dyDescent="0.45">
      <c r="A3690" s="29"/>
      <c r="B3690" s="29"/>
      <c r="C3690" s="29"/>
    </row>
    <row r="3691" spans="1:3" hidden="1" x14ac:dyDescent="0.45">
      <c r="A3691" s="29"/>
      <c r="B3691" s="29"/>
      <c r="C3691" s="29"/>
    </row>
    <row r="3692" spans="1:3" hidden="1" x14ac:dyDescent="0.45">
      <c r="A3692" s="29"/>
      <c r="B3692" s="29"/>
      <c r="C3692" s="29"/>
    </row>
    <row r="3693" spans="1:3" hidden="1" x14ac:dyDescent="0.45">
      <c r="A3693" s="29"/>
      <c r="B3693" s="29"/>
      <c r="C3693" s="29"/>
    </row>
    <row r="3694" spans="1:3" hidden="1" x14ac:dyDescent="0.45">
      <c r="A3694" s="29"/>
      <c r="B3694" s="29"/>
      <c r="C3694" s="29"/>
    </row>
    <row r="3695" spans="1:3" hidden="1" x14ac:dyDescent="0.45">
      <c r="A3695" s="29"/>
      <c r="B3695" s="29"/>
      <c r="C3695" s="29"/>
    </row>
    <row r="3696" spans="1:3" hidden="1" x14ac:dyDescent="0.45">
      <c r="A3696" s="29"/>
      <c r="B3696" s="29"/>
      <c r="C3696" s="29"/>
    </row>
    <row r="3697" spans="1:3" hidden="1" x14ac:dyDescent="0.45">
      <c r="A3697" s="29"/>
      <c r="B3697" s="29"/>
      <c r="C3697" s="29"/>
    </row>
    <row r="3698" spans="1:3" hidden="1" x14ac:dyDescent="0.45">
      <c r="A3698" s="29"/>
      <c r="B3698" s="29"/>
      <c r="C3698" s="29"/>
    </row>
    <row r="3699" spans="1:3" hidden="1" x14ac:dyDescent="0.45">
      <c r="A3699" s="29"/>
      <c r="B3699" s="29"/>
      <c r="C3699" s="29"/>
    </row>
    <row r="3700" spans="1:3" hidden="1" x14ac:dyDescent="0.45">
      <c r="A3700" s="29"/>
      <c r="B3700" s="29"/>
      <c r="C3700" s="29"/>
    </row>
    <row r="3701" spans="1:3" hidden="1" x14ac:dyDescent="0.45">
      <c r="A3701" s="29"/>
      <c r="B3701" s="29"/>
      <c r="C3701" s="29"/>
    </row>
    <row r="3702" spans="1:3" hidden="1" x14ac:dyDescent="0.45">
      <c r="A3702" s="29"/>
      <c r="B3702" s="29"/>
      <c r="C3702" s="29"/>
    </row>
    <row r="3703" spans="1:3" hidden="1" x14ac:dyDescent="0.45">
      <c r="A3703" s="29"/>
      <c r="B3703" s="29"/>
      <c r="C3703" s="29"/>
    </row>
    <row r="3704" spans="1:3" hidden="1" x14ac:dyDescent="0.45">
      <c r="A3704" s="29"/>
      <c r="B3704" s="29"/>
      <c r="C3704" s="29"/>
    </row>
    <row r="3705" spans="1:3" hidden="1" x14ac:dyDescent="0.45">
      <c r="A3705" s="29"/>
      <c r="B3705" s="29"/>
      <c r="C3705" s="29"/>
    </row>
    <row r="3706" spans="1:3" hidden="1" x14ac:dyDescent="0.45">
      <c r="A3706" s="29"/>
      <c r="B3706" s="29"/>
      <c r="C3706" s="29"/>
    </row>
    <row r="3707" spans="1:3" hidden="1" x14ac:dyDescent="0.45">
      <c r="A3707" s="29"/>
      <c r="B3707" s="29"/>
      <c r="C3707" s="29"/>
    </row>
    <row r="3708" spans="1:3" hidden="1" x14ac:dyDescent="0.45">
      <c r="A3708" s="29"/>
      <c r="B3708" s="29"/>
      <c r="C3708" s="29"/>
    </row>
    <row r="3709" spans="1:3" hidden="1" x14ac:dyDescent="0.45">
      <c r="A3709" s="29"/>
      <c r="B3709" s="29"/>
      <c r="C3709" s="29"/>
    </row>
    <row r="3710" spans="1:3" hidden="1" x14ac:dyDescent="0.45">
      <c r="A3710" s="29"/>
      <c r="B3710" s="29"/>
      <c r="C3710" s="29"/>
    </row>
    <row r="3711" spans="1:3" hidden="1" x14ac:dyDescent="0.45">
      <c r="A3711" s="29"/>
      <c r="B3711" s="29"/>
      <c r="C3711" s="29"/>
    </row>
    <row r="3712" spans="1:3" hidden="1" x14ac:dyDescent="0.45">
      <c r="A3712" s="29"/>
      <c r="B3712" s="29"/>
      <c r="C3712" s="29"/>
    </row>
    <row r="3713" spans="1:3" hidden="1" x14ac:dyDescent="0.45">
      <c r="A3713" s="29"/>
      <c r="B3713" s="29"/>
      <c r="C3713" s="29"/>
    </row>
    <row r="3714" spans="1:3" hidden="1" x14ac:dyDescent="0.45">
      <c r="A3714" s="29"/>
      <c r="B3714" s="29"/>
      <c r="C3714" s="29"/>
    </row>
    <row r="3715" spans="1:3" hidden="1" x14ac:dyDescent="0.45">
      <c r="A3715" s="29"/>
      <c r="B3715" s="29"/>
      <c r="C3715" s="29"/>
    </row>
    <row r="3716" spans="1:3" hidden="1" x14ac:dyDescent="0.45">
      <c r="A3716" s="29"/>
      <c r="B3716" s="29"/>
      <c r="C3716" s="29"/>
    </row>
    <row r="3717" spans="1:3" hidden="1" x14ac:dyDescent="0.45">
      <c r="A3717" s="29"/>
      <c r="B3717" s="29"/>
      <c r="C3717" s="29"/>
    </row>
    <row r="3718" spans="1:3" hidden="1" x14ac:dyDescent="0.45">
      <c r="A3718" s="29"/>
      <c r="B3718" s="29"/>
      <c r="C3718" s="29"/>
    </row>
    <row r="3719" spans="1:3" hidden="1" x14ac:dyDescent="0.45">
      <c r="A3719" s="29"/>
      <c r="B3719" s="29"/>
      <c r="C3719" s="29"/>
    </row>
    <row r="3720" spans="1:3" hidden="1" x14ac:dyDescent="0.45">
      <c r="A3720" s="29"/>
      <c r="B3720" s="29"/>
      <c r="C3720" s="29"/>
    </row>
    <row r="3721" spans="1:3" hidden="1" x14ac:dyDescent="0.45">
      <c r="A3721" s="29"/>
      <c r="B3721" s="29"/>
      <c r="C3721" s="29"/>
    </row>
    <row r="3722" spans="1:3" hidden="1" x14ac:dyDescent="0.45">
      <c r="A3722" s="29"/>
      <c r="B3722" s="29"/>
      <c r="C3722" s="29"/>
    </row>
    <row r="3723" spans="1:3" hidden="1" x14ac:dyDescent="0.45">
      <c r="A3723" s="29"/>
      <c r="B3723" s="29"/>
      <c r="C3723" s="29"/>
    </row>
    <row r="3724" spans="1:3" hidden="1" x14ac:dyDescent="0.45">
      <c r="A3724" s="29"/>
      <c r="B3724" s="29"/>
      <c r="C3724" s="29"/>
    </row>
    <row r="3725" spans="1:3" hidden="1" x14ac:dyDescent="0.45">
      <c r="A3725" s="29"/>
      <c r="B3725" s="29"/>
      <c r="C3725" s="29"/>
    </row>
    <row r="3726" spans="1:3" hidden="1" x14ac:dyDescent="0.45">
      <c r="A3726" s="29"/>
      <c r="B3726" s="29"/>
      <c r="C3726" s="29"/>
    </row>
    <row r="3727" spans="1:3" hidden="1" x14ac:dyDescent="0.45">
      <c r="A3727" s="29"/>
      <c r="B3727" s="29"/>
      <c r="C3727" s="29"/>
    </row>
    <row r="3728" spans="1:3" hidden="1" x14ac:dyDescent="0.45">
      <c r="A3728" s="29"/>
      <c r="B3728" s="29"/>
      <c r="C3728" s="29"/>
    </row>
    <row r="3729" spans="1:3" hidden="1" x14ac:dyDescent="0.45">
      <c r="A3729" s="29"/>
      <c r="B3729" s="29"/>
      <c r="C3729" s="29"/>
    </row>
    <row r="3730" spans="1:3" hidden="1" x14ac:dyDescent="0.45">
      <c r="A3730" s="29"/>
      <c r="B3730" s="29"/>
      <c r="C3730" s="29"/>
    </row>
    <row r="3731" spans="1:3" hidden="1" x14ac:dyDescent="0.45">
      <c r="A3731" s="29"/>
      <c r="B3731" s="29"/>
      <c r="C3731" s="29"/>
    </row>
    <row r="3732" spans="1:3" hidden="1" x14ac:dyDescent="0.45">
      <c r="A3732" s="29"/>
      <c r="B3732" s="29"/>
      <c r="C3732" s="29"/>
    </row>
    <row r="3733" spans="1:3" hidden="1" x14ac:dyDescent="0.45">
      <c r="A3733" s="29"/>
      <c r="B3733" s="29"/>
      <c r="C3733" s="29"/>
    </row>
    <row r="3734" spans="1:3" hidden="1" x14ac:dyDescent="0.45">
      <c r="A3734" s="29"/>
      <c r="B3734" s="29"/>
      <c r="C3734" s="29"/>
    </row>
    <row r="3735" spans="1:3" hidden="1" x14ac:dyDescent="0.45">
      <c r="A3735" s="29"/>
      <c r="B3735" s="29"/>
      <c r="C3735" s="29"/>
    </row>
    <row r="3736" spans="1:3" hidden="1" x14ac:dyDescent="0.45">
      <c r="A3736" s="29"/>
      <c r="B3736" s="29"/>
      <c r="C3736" s="29"/>
    </row>
    <row r="3737" spans="1:3" hidden="1" x14ac:dyDescent="0.45">
      <c r="A3737" s="29"/>
      <c r="B3737" s="29"/>
      <c r="C3737" s="29"/>
    </row>
    <row r="3738" spans="1:3" hidden="1" x14ac:dyDescent="0.45">
      <c r="A3738" s="29"/>
      <c r="B3738" s="29"/>
      <c r="C3738" s="29"/>
    </row>
    <row r="3739" spans="1:3" hidden="1" x14ac:dyDescent="0.45">
      <c r="A3739" s="29"/>
      <c r="B3739" s="29"/>
      <c r="C3739" s="29"/>
    </row>
    <row r="3740" spans="1:3" hidden="1" x14ac:dyDescent="0.45">
      <c r="A3740" s="29"/>
      <c r="B3740" s="29"/>
      <c r="C3740" s="29"/>
    </row>
    <row r="3741" spans="1:3" hidden="1" x14ac:dyDescent="0.45">
      <c r="A3741" s="29"/>
      <c r="B3741" s="29"/>
      <c r="C3741" s="29"/>
    </row>
    <row r="3742" spans="1:3" hidden="1" x14ac:dyDescent="0.45">
      <c r="A3742" s="29"/>
      <c r="B3742" s="29"/>
      <c r="C3742" s="29"/>
    </row>
    <row r="3743" spans="1:3" hidden="1" x14ac:dyDescent="0.45">
      <c r="A3743" s="29"/>
      <c r="B3743" s="29"/>
      <c r="C3743" s="29"/>
    </row>
    <row r="3744" spans="1:3" hidden="1" x14ac:dyDescent="0.45">
      <c r="A3744" s="29"/>
      <c r="B3744" s="29"/>
      <c r="C3744" s="29"/>
    </row>
    <row r="3745" spans="1:3" hidden="1" x14ac:dyDescent="0.45">
      <c r="A3745" s="29"/>
      <c r="B3745" s="29"/>
      <c r="C3745" s="29"/>
    </row>
    <row r="3746" spans="1:3" hidden="1" x14ac:dyDescent="0.45">
      <c r="A3746" s="29"/>
      <c r="B3746" s="29"/>
      <c r="C3746" s="29"/>
    </row>
    <row r="3747" spans="1:3" hidden="1" x14ac:dyDescent="0.45">
      <c r="A3747" s="29"/>
      <c r="B3747" s="29"/>
      <c r="C3747" s="29"/>
    </row>
    <row r="3748" spans="1:3" hidden="1" x14ac:dyDescent="0.45">
      <c r="A3748" s="29"/>
      <c r="B3748" s="29"/>
      <c r="C3748" s="29"/>
    </row>
    <row r="3749" spans="1:3" hidden="1" x14ac:dyDescent="0.45">
      <c r="A3749" s="29"/>
      <c r="B3749" s="29"/>
      <c r="C3749" s="29"/>
    </row>
    <row r="3750" spans="1:3" hidden="1" x14ac:dyDescent="0.45">
      <c r="A3750" s="29"/>
      <c r="B3750" s="29"/>
      <c r="C3750" s="29"/>
    </row>
    <row r="3751" spans="1:3" hidden="1" x14ac:dyDescent="0.45">
      <c r="A3751" s="29"/>
      <c r="B3751" s="29"/>
      <c r="C3751" s="29"/>
    </row>
    <row r="3752" spans="1:3" hidden="1" x14ac:dyDescent="0.45">
      <c r="A3752" s="29"/>
      <c r="B3752" s="29"/>
      <c r="C3752" s="29"/>
    </row>
    <row r="3753" spans="1:3" hidden="1" x14ac:dyDescent="0.45">
      <c r="A3753" s="29"/>
      <c r="B3753" s="29"/>
      <c r="C3753" s="29"/>
    </row>
    <row r="3754" spans="1:3" hidden="1" x14ac:dyDescent="0.45">
      <c r="A3754" s="29"/>
      <c r="B3754" s="29"/>
      <c r="C3754" s="29"/>
    </row>
    <row r="3755" spans="1:3" hidden="1" x14ac:dyDescent="0.45">
      <c r="A3755" s="29"/>
      <c r="B3755" s="29"/>
      <c r="C3755" s="29"/>
    </row>
    <row r="3756" spans="1:3" hidden="1" x14ac:dyDescent="0.45">
      <c r="A3756" s="29"/>
      <c r="B3756" s="29"/>
      <c r="C3756" s="29"/>
    </row>
    <row r="3757" spans="1:3" hidden="1" x14ac:dyDescent="0.45">
      <c r="A3757" s="29"/>
      <c r="B3757" s="29"/>
      <c r="C3757" s="29"/>
    </row>
    <row r="3758" spans="1:3" hidden="1" x14ac:dyDescent="0.45">
      <c r="A3758" s="29"/>
      <c r="B3758" s="29"/>
      <c r="C3758" s="29"/>
    </row>
    <row r="3759" spans="1:3" hidden="1" x14ac:dyDescent="0.45">
      <c r="A3759" s="29"/>
      <c r="B3759" s="29"/>
      <c r="C3759" s="29"/>
    </row>
    <row r="3760" spans="1:3" hidden="1" x14ac:dyDescent="0.45">
      <c r="A3760" s="29"/>
      <c r="B3760" s="29"/>
      <c r="C3760" s="29"/>
    </row>
    <row r="3761" spans="1:3" hidden="1" x14ac:dyDescent="0.45">
      <c r="A3761" s="29"/>
      <c r="B3761" s="29"/>
      <c r="C3761" s="29"/>
    </row>
    <row r="3762" spans="1:3" hidden="1" x14ac:dyDescent="0.45">
      <c r="A3762" s="29"/>
      <c r="B3762" s="29"/>
      <c r="C3762" s="29"/>
    </row>
    <row r="3763" spans="1:3" hidden="1" x14ac:dyDescent="0.45">
      <c r="A3763" s="29"/>
      <c r="B3763" s="29"/>
      <c r="C3763" s="29"/>
    </row>
    <row r="3764" spans="1:3" hidden="1" x14ac:dyDescent="0.45">
      <c r="A3764" s="29"/>
      <c r="B3764" s="29"/>
      <c r="C3764" s="29"/>
    </row>
    <row r="3765" spans="1:3" hidden="1" x14ac:dyDescent="0.45">
      <c r="A3765" s="29"/>
      <c r="B3765" s="29"/>
      <c r="C3765" s="29"/>
    </row>
    <row r="3766" spans="1:3" hidden="1" x14ac:dyDescent="0.45">
      <c r="A3766" s="29"/>
      <c r="B3766" s="29"/>
      <c r="C3766" s="29"/>
    </row>
    <row r="3767" spans="1:3" hidden="1" x14ac:dyDescent="0.45">
      <c r="A3767" s="29"/>
      <c r="B3767" s="29"/>
      <c r="C3767" s="29"/>
    </row>
    <row r="3768" spans="1:3" hidden="1" x14ac:dyDescent="0.45">
      <c r="A3768" s="29"/>
      <c r="B3768" s="29"/>
      <c r="C3768" s="29"/>
    </row>
    <row r="3769" spans="1:3" hidden="1" x14ac:dyDescent="0.45">
      <c r="A3769" s="29"/>
      <c r="B3769" s="29"/>
      <c r="C3769" s="29"/>
    </row>
    <row r="3770" spans="1:3" hidden="1" x14ac:dyDescent="0.45">
      <c r="A3770" s="29"/>
      <c r="B3770" s="29"/>
      <c r="C3770" s="29"/>
    </row>
    <row r="3771" spans="1:3" hidden="1" x14ac:dyDescent="0.45">
      <c r="A3771" s="29"/>
      <c r="B3771" s="29"/>
      <c r="C3771" s="29"/>
    </row>
    <row r="3772" spans="1:3" hidden="1" x14ac:dyDescent="0.45">
      <c r="A3772" s="29"/>
      <c r="B3772" s="29"/>
      <c r="C3772" s="29"/>
    </row>
    <row r="3773" spans="1:3" hidden="1" x14ac:dyDescent="0.45">
      <c r="A3773" s="29"/>
      <c r="B3773" s="29"/>
      <c r="C3773" s="29"/>
    </row>
    <row r="3774" spans="1:3" hidden="1" x14ac:dyDescent="0.45">
      <c r="A3774" s="29"/>
      <c r="B3774" s="29"/>
      <c r="C3774" s="29"/>
    </row>
    <row r="3775" spans="1:3" hidden="1" x14ac:dyDescent="0.45">
      <c r="A3775" s="29"/>
      <c r="B3775" s="29"/>
      <c r="C3775" s="29"/>
    </row>
    <row r="3776" spans="1:3" hidden="1" x14ac:dyDescent="0.45">
      <c r="A3776" s="29"/>
      <c r="B3776" s="29"/>
      <c r="C3776" s="29"/>
    </row>
    <row r="3777" spans="1:3" hidden="1" x14ac:dyDescent="0.45">
      <c r="A3777" s="29"/>
      <c r="B3777" s="29"/>
      <c r="C3777" s="29"/>
    </row>
    <row r="3778" spans="1:3" hidden="1" x14ac:dyDescent="0.45">
      <c r="A3778" s="29"/>
      <c r="B3778" s="29"/>
      <c r="C3778" s="29"/>
    </row>
    <row r="3779" spans="1:3" hidden="1" x14ac:dyDescent="0.45">
      <c r="A3779" s="29"/>
      <c r="B3779" s="29"/>
      <c r="C3779" s="29"/>
    </row>
    <row r="3780" spans="1:3" hidden="1" x14ac:dyDescent="0.45">
      <c r="A3780" s="29"/>
      <c r="B3780" s="29"/>
      <c r="C3780" s="29"/>
    </row>
    <row r="3781" spans="1:3" hidden="1" x14ac:dyDescent="0.45">
      <c r="A3781" s="29"/>
      <c r="B3781" s="29"/>
      <c r="C3781" s="29"/>
    </row>
    <row r="3782" spans="1:3" hidden="1" x14ac:dyDescent="0.45">
      <c r="A3782" s="29"/>
      <c r="B3782" s="29"/>
      <c r="C3782" s="29"/>
    </row>
    <row r="3783" spans="1:3" hidden="1" x14ac:dyDescent="0.45">
      <c r="A3783" s="29"/>
      <c r="B3783" s="29"/>
      <c r="C3783" s="29"/>
    </row>
    <row r="3784" spans="1:3" hidden="1" x14ac:dyDescent="0.45">
      <c r="A3784" s="29"/>
      <c r="B3784" s="29"/>
      <c r="C3784" s="29"/>
    </row>
    <row r="3785" spans="1:3" hidden="1" x14ac:dyDescent="0.45">
      <c r="A3785" s="29"/>
      <c r="B3785" s="29"/>
      <c r="C3785" s="29"/>
    </row>
    <row r="3786" spans="1:3" hidden="1" x14ac:dyDescent="0.45">
      <c r="A3786" s="29"/>
      <c r="B3786" s="29"/>
      <c r="C3786" s="29"/>
    </row>
    <row r="3787" spans="1:3" hidden="1" x14ac:dyDescent="0.45">
      <c r="A3787" s="29"/>
      <c r="B3787" s="29"/>
      <c r="C3787" s="29"/>
    </row>
    <row r="3788" spans="1:3" hidden="1" x14ac:dyDescent="0.45">
      <c r="A3788" s="29"/>
      <c r="B3788" s="29"/>
      <c r="C3788" s="29"/>
    </row>
    <row r="3789" spans="1:3" hidden="1" x14ac:dyDescent="0.45">
      <c r="A3789" s="29"/>
      <c r="B3789" s="29"/>
      <c r="C3789" s="29"/>
    </row>
    <row r="3790" spans="1:3" hidden="1" x14ac:dyDescent="0.45">
      <c r="A3790" s="29"/>
      <c r="B3790" s="29"/>
      <c r="C3790" s="29"/>
    </row>
    <row r="3791" spans="1:3" hidden="1" x14ac:dyDescent="0.45">
      <c r="A3791" s="29"/>
      <c r="B3791" s="29"/>
      <c r="C3791" s="29"/>
    </row>
    <row r="3792" spans="1:3" hidden="1" x14ac:dyDescent="0.45">
      <c r="A3792" s="29"/>
      <c r="B3792" s="29"/>
      <c r="C3792" s="29"/>
    </row>
    <row r="3793" spans="1:3" hidden="1" x14ac:dyDescent="0.45">
      <c r="A3793" s="29"/>
      <c r="B3793" s="29"/>
      <c r="C3793" s="29"/>
    </row>
    <row r="3794" spans="1:3" hidden="1" x14ac:dyDescent="0.45">
      <c r="A3794" s="29"/>
      <c r="B3794" s="29"/>
      <c r="C3794" s="29"/>
    </row>
    <row r="3795" spans="1:3" hidden="1" x14ac:dyDescent="0.45">
      <c r="A3795" s="29"/>
      <c r="B3795" s="29"/>
      <c r="C3795" s="29"/>
    </row>
    <row r="3796" spans="1:3" hidden="1" x14ac:dyDescent="0.45">
      <c r="A3796" s="29"/>
      <c r="B3796" s="29"/>
      <c r="C3796" s="29"/>
    </row>
    <row r="3797" spans="1:3" hidden="1" x14ac:dyDescent="0.45">
      <c r="A3797" s="29"/>
      <c r="B3797" s="29"/>
      <c r="C3797" s="29"/>
    </row>
    <row r="3798" spans="1:3" hidden="1" x14ac:dyDescent="0.45">
      <c r="A3798" s="29"/>
      <c r="B3798" s="29"/>
      <c r="C3798" s="29"/>
    </row>
    <row r="3799" spans="1:3" hidden="1" x14ac:dyDescent="0.45">
      <c r="A3799" s="29"/>
      <c r="B3799" s="29"/>
      <c r="C3799" s="29"/>
    </row>
    <row r="3800" spans="1:3" hidden="1" x14ac:dyDescent="0.45">
      <c r="A3800" s="29"/>
      <c r="B3800" s="29"/>
      <c r="C3800" s="29"/>
    </row>
    <row r="3801" spans="1:3" hidden="1" x14ac:dyDescent="0.45">
      <c r="A3801" s="29"/>
      <c r="B3801" s="29"/>
      <c r="C3801" s="29"/>
    </row>
    <row r="3802" spans="1:3" hidden="1" x14ac:dyDescent="0.45">
      <c r="A3802" s="29"/>
      <c r="B3802" s="29"/>
      <c r="C3802" s="29"/>
    </row>
    <row r="3803" spans="1:3" hidden="1" x14ac:dyDescent="0.45">
      <c r="A3803" s="29"/>
      <c r="B3803" s="29"/>
      <c r="C3803" s="29"/>
    </row>
    <row r="3804" spans="1:3" hidden="1" x14ac:dyDescent="0.45">
      <c r="A3804" s="29"/>
      <c r="B3804" s="29"/>
      <c r="C3804" s="29"/>
    </row>
    <row r="3805" spans="1:3" hidden="1" x14ac:dyDescent="0.45">
      <c r="A3805" s="29"/>
      <c r="B3805" s="29"/>
      <c r="C3805" s="29"/>
    </row>
    <row r="3806" spans="1:3" hidden="1" x14ac:dyDescent="0.45">
      <c r="A3806" s="29"/>
      <c r="B3806" s="29"/>
      <c r="C3806" s="29"/>
    </row>
    <row r="3807" spans="1:3" hidden="1" x14ac:dyDescent="0.45">
      <c r="A3807" s="29"/>
      <c r="B3807" s="29"/>
      <c r="C3807" s="29"/>
    </row>
    <row r="3808" spans="1:3" hidden="1" x14ac:dyDescent="0.45">
      <c r="A3808" s="29"/>
      <c r="B3808" s="29"/>
      <c r="C3808" s="29"/>
    </row>
    <row r="3809" spans="1:3" hidden="1" x14ac:dyDescent="0.45">
      <c r="A3809" s="29"/>
      <c r="B3809" s="29"/>
      <c r="C3809" s="29"/>
    </row>
    <row r="3810" spans="1:3" hidden="1" x14ac:dyDescent="0.45">
      <c r="A3810" s="29"/>
      <c r="B3810" s="29"/>
      <c r="C3810" s="29"/>
    </row>
    <row r="3811" spans="1:3" hidden="1" x14ac:dyDescent="0.45">
      <c r="A3811" s="29"/>
      <c r="B3811" s="29"/>
      <c r="C3811" s="29"/>
    </row>
    <row r="3812" spans="1:3" hidden="1" x14ac:dyDescent="0.45">
      <c r="A3812" s="29"/>
      <c r="B3812" s="29"/>
      <c r="C3812" s="29"/>
    </row>
    <row r="3813" spans="1:3" hidden="1" x14ac:dyDescent="0.45">
      <c r="A3813" s="29"/>
      <c r="B3813" s="29"/>
      <c r="C3813" s="29"/>
    </row>
    <row r="3814" spans="1:3" hidden="1" x14ac:dyDescent="0.45">
      <c r="A3814" s="29"/>
      <c r="B3814" s="29"/>
      <c r="C3814" s="29"/>
    </row>
    <row r="3815" spans="1:3" hidden="1" x14ac:dyDescent="0.45">
      <c r="A3815" s="29"/>
      <c r="B3815" s="29"/>
      <c r="C3815" s="29"/>
    </row>
    <row r="3816" spans="1:3" hidden="1" x14ac:dyDescent="0.45">
      <c r="A3816" s="29"/>
      <c r="B3816" s="29"/>
      <c r="C3816" s="29"/>
    </row>
    <row r="3817" spans="1:3" hidden="1" x14ac:dyDescent="0.45">
      <c r="A3817" s="29"/>
      <c r="B3817" s="29"/>
      <c r="C3817" s="29"/>
    </row>
    <row r="3818" spans="1:3" hidden="1" x14ac:dyDescent="0.45">
      <c r="A3818" s="29"/>
      <c r="B3818" s="29"/>
      <c r="C3818" s="29"/>
    </row>
    <row r="3819" spans="1:3" hidden="1" x14ac:dyDescent="0.45">
      <c r="A3819" s="29"/>
      <c r="B3819" s="29"/>
      <c r="C3819" s="29"/>
    </row>
    <row r="3820" spans="1:3" hidden="1" x14ac:dyDescent="0.45">
      <c r="A3820" s="29"/>
      <c r="B3820" s="29"/>
      <c r="C3820" s="29"/>
    </row>
    <row r="3821" spans="1:3" hidden="1" x14ac:dyDescent="0.45">
      <c r="A3821" s="29"/>
      <c r="B3821" s="29"/>
      <c r="C3821" s="29"/>
    </row>
    <row r="3822" spans="1:3" hidden="1" x14ac:dyDescent="0.45">
      <c r="A3822" s="29"/>
      <c r="B3822" s="29"/>
      <c r="C3822" s="29"/>
    </row>
    <row r="3823" spans="1:3" hidden="1" x14ac:dyDescent="0.45">
      <c r="A3823" s="29"/>
      <c r="B3823" s="29"/>
      <c r="C3823" s="29"/>
    </row>
    <row r="3824" spans="1:3" hidden="1" x14ac:dyDescent="0.45">
      <c r="A3824" s="29"/>
      <c r="B3824" s="29"/>
      <c r="C3824" s="29"/>
    </row>
    <row r="3825" spans="1:3" hidden="1" x14ac:dyDescent="0.45">
      <c r="A3825" s="29"/>
      <c r="B3825" s="29"/>
      <c r="C3825" s="29"/>
    </row>
    <row r="3826" spans="1:3" hidden="1" x14ac:dyDescent="0.45">
      <c r="A3826" s="29"/>
      <c r="B3826" s="29"/>
      <c r="C3826" s="29"/>
    </row>
    <row r="3827" spans="1:3" hidden="1" x14ac:dyDescent="0.45">
      <c r="A3827" s="29"/>
      <c r="B3827" s="29"/>
      <c r="C3827" s="29"/>
    </row>
    <row r="3828" spans="1:3" hidden="1" x14ac:dyDescent="0.45">
      <c r="A3828" s="29"/>
      <c r="B3828" s="29"/>
      <c r="C3828" s="29"/>
    </row>
    <row r="3829" spans="1:3" hidden="1" x14ac:dyDescent="0.45">
      <c r="A3829" s="29"/>
      <c r="B3829" s="29"/>
      <c r="C3829" s="29"/>
    </row>
    <row r="3830" spans="1:3" hidden="1" x14ac:dyDescent="0.45">
      <c r="A3830" s="29"/>
      <c r="B3830" s="29"/>
      <c r="C3830" s="29"/>
    </row>
    <row r="3831" spans="1:3" hidden="1" x14ac:dyDescent="0.45">
      <c r="A3831" s="29"/>
      <c r="B3831" s="29"/>
      <c r="C3831" s="29"/>
    </row>
    <row r="3832" spans="1:3" hidden="1" x14ac:dyDescent="0.45">
      <c r="A3832" s="29"/>
      <c r="B3832" s="29"/>
      <c r="C3832" s="29"/>
    </row>
    <row r="3833" spans="1:3" hidden="1" x14ac:dyDescent="0.45">
      <c r="A3833" s="29"/>
      <c r="B3833" s="29"/>
      <c r="C3833" s="29"/>
    </row>
    <row r="3834" spans="1:3" hidden="1" x14ac:dyDescent="0.45">
      <c r="A3834" s="29"/>
      <c r="B3834" s="29"/>
      <c r="C3834" s="29"/>
    </row>
    <row r="3835" spans="1:3" hidden="1" x14ac:dyDescent="0.45">
      <c r="A3835" s="29"/>
      <c r="B3835" s="29"/>
      <c r="C3835" s="29"/>
    </row>
    <row r="3836" spans="1:3" hidden="1" x14ac:dyDescent="0.45">
      <c r="A3836" s="29"/>
      <c r="B3836" s="29"/>
      <c r="C3836" s="29"/>
    </row>
    <row r="3837" spans="1:3" hidden="1" x14ac:dyDescent="0.45">
      <c r="A3837" s="29"/>
      <c r="B3837" s="29"/>
      <c r="C3837" s="29"/>
    </row>
    <row r="3838" spans="1:3" hidden="1" x14ac:dyDescent="0.45">
      <c r="A3838" s="29"/>
      <c r="B3838" s="29"/>
      <c r="C3838" s="29"/>
    </row>
    <row r="3839" spans="1:3" hidden="1" x14ac:dyDescent="0.45">
      <c r="A3839" s="29"/>
      <c r="B3839" s="29"/>
      <c r="C3839" s="29"/>
    </row>
    <row r="3840" spans="1:3" hidden="1" x14ac:dyDescent="0.45">
      <c r="A3840" s="29"/>
      <c r="B3840" s="29"/>
      <c r="C3840" s="29"/>
    </row>
    <row r="3841" spans="1:3" hidden="1" x14ac:dyDescent="0.45">
      <c r="A3841" s="29"/>
      <c r="B3841" s="29"/>
      <c r="C3841" s="29"/>
    </row>
    <row r="3842" spans="1:3" hidden="1" x14ac:dyDescent="0.45">
      <c r="A3842" s="29"/>
      <c r="B3842" s="29"/>
      <c r="C3842" s="29"/>
    </row>
    <row r="3843" spans="1:3" hidden="1" x14ac:dyDescent="0.45">
      <c r="A3843" s="29"/>
      <c r="B3843" s="29"/>
      <c r="C3843" s="29"/>
    </row>
    <row r="3844" spans="1:3" hidden="1" x14ac:dyDescent="0.45">
      <c r="A3844" s="29"/>
      <c r="B3844" s="29"/>
      <c r="C3844" s="29"/>
    </row>
    <row r="3845" spans="1:3" hidden="1" x14ac:dyDescent="0.45">
      <c r="A3845" s="29"/>
      <c r="B3845" s="29"/>
      <c r="C3845" s="29"/>
    </row>
    <row r="3846" spans="1:3" hidden="1" x14ac:dyDescent="0.45">
      <c r="A3846" s="29"/>
      <c r="B3846" s="29"/>
      <c r="C3846" s="29"/>
    </row>
    <row r="3847" spans="1:3" hidden="1" x14ac:dyDescent="0.45">
      <c r="A3847" s="29"/>
      <c r="B3847" s="29"/>
      <c r="C3847" s="29"/>
    </row>
    <row r="3848" spans="1:3" hidden="1" x14ac:dyDescent="0.45">
      <c r="A3848" s="29"/>
      <c r="B3848" s="29"/>
      <c r="C3848" s="29"/>
    </row>
    <row r="3849" spans="1:3" hidden="1" x14ac:dyDescent="0.45">
      <c r="A3849" s="29"/>
      <c r="B3849" s="29"/>
      <c r="C3849" s="29"/>
    </row>
    <row r="3850" spans="1:3" hidden="1" x14ac:dyDescent="0.45">
      <c r="A3850" s="29"/>
      <c r="B3850" s="29"/>
      <c r="C3850" s="29"/>
    </row>
    <row r="3851" spans="1:3" hidden="1" x14ac:dyDescent="0.45">
      <c r="A3851" s="29"/>
      <c r="B3851" s="29"/>
      <c r="C3851" s="29"/>
    </row>
    <row r="3852" spans="1:3" hidden="1" x14ac:dyDescent="0.45">
      <c r="A3852" s="29"/>
      <c r="B3852" s="29"/>
      <c r="C3852" s="29"/>
    </row>
    <row r="3853" spans="1:3" hidden="1" x14ac:dyDescent="0.45">
      <c r="A3853" s="29"/>
      <c r="B3853" s="29"/>
      <c r="C3853" s="29"/>
    </row>
    <row r="3854" spans="1:3" hidden="1" x14ac:dyDescent="0.45">
      <c r="A3854" s="29"/>
      <c r="B3854" s="29"/>
      <c r="C3854" s="29"/>
    </row>
    <row r="3855" spans="1:3" hidden="1" x14ac:dyDescent="0.45">
      <c r="A3855" s="29"/>
      <c r="B3855" s="29"/>
      <c r="C3855" s="29"/>
    </row>
    <row r="3856" spans="1:3" hidden="1" x14ac:dyDescent="0.45">
      <c r="A3856" s="29"/>
      <c r="B3856" s="29"/>
      <c r="C3856" s="29"/>
    </row>
    <row r="3857" spans="1:3" hidden="1" x14ac:dyDescent="0.45">
      <c r="A3857" s="29"/>
      <c r="B3857" s="29"/>
      <c r="C3857" s="29"/>
    </row>
    <row r="3858" spans="1:3" hidden="1" x14ac:dyDescent="0.45">
      <c r="A3858" s="29"/>
      <c r="B3858" s="29"/>
      <c r="C3858" s="29"/>
    </row>
    <row r="3859" spans="1:3" hidden="1" x14ac:dyDescent="0.45">
      <c r="A3859" s="29"/>
      <c r="B3859" s="29"/>
      <c r="C3859" s="29"/>
    </row>
    <row r="3860" spans="1:3" hidden="1" x14ac:dyDescent="0.45">
      <c r="A3860" s="29"/>
      <c r="B3860" s="29"/>
      <c r="C3860" s="29"/>
    </row>
    <row r="3861" spans="1:3" hidden="1" x14ac:dyDescent="0.45">
      <c r="A3861" s="29"/>
      <c r="B3861" s="29"/>
      <c r="C3861" s="29"/>
    </row>
    <row r="3862" spans="1:3" hidden="1" x14ac:dyDescent="0.45">
      <c r="A3862" s="29"/>
      <c r="B3862" s="29"/>
      <c r="C3862" s="29"/>
    </row>
    <row r="3863" spans="1:3" hidden="1" x14ac:dyDescent="0.45">
      <c r="A3863" s="29"/>
      <c r="B3863" s="29"/>
      <c r="C3863" s="29"/>
    </row>
    <row r="3864" spans="1:3" hidden="1" x14ac:dyDescent="0.45">
      <c r="A3864" s="29"/>
      <c r="B3864" s="29"/>
      <c r="C3864" s="29"/>
    </row>
    <row r="3865" spans="1:3" hidden="1" x14ac:dyDescent="0.45">
      <c r="A3865" s="29"/>
      <c r="B3865" s="29"/>
      <c r="C3865" s="29"/>
    </row>
    <row r="3866" spans="1:3" hidden="1" x14ac:dyDescent="0.45">
      <c r="A3866" s="29"/>
      <c r="B3866" s="29"/>
      <c r="C3866" s="29"/>
    </row>
    <row r="3867" spans="1:3" hidden="1" x14ac:dyDescent="0.45">
      <c r="A3867" s="29"/>
      <c r="B3867" s="29"/>
      <c r="C3867" s="29"/>
    </row>
    <row r="3868" spans="1:3" hidden="1" x14ac:dyDescent="0.45">
      <c r="A3868" s="29"/>
      <c r="B3868" s="29"/>
      <c r="C3868" s="29"/>
    </row>
    <row r="3869" spans="1:3" hidden="1" x14ac:dyDescent="0.45">
      <c r="A3869" s="29"/>
      <c r="B3869" s="29"/>
      <c r="C3869" s="29"/>
    </row>
    <row r="3870" spans="1:3" hidden="1" x14ac:dyDescent="0.45">
      <c r="A3870" s="29"/>
      <c r="B3870" s="29"/>
      <c r="C3870" s="29"/>
    </row>
    <row r="3871" spans="1:3" hidden="1" x14ac:dyDescent="0.45">
      <c r="A3871" s="29"/>
      <c r="B3871" s="29"/>
      <c r="C3871" s="29"/>
    </row>
    <row r="3872" spans="1:3" hidden="1" x14ac:dyDescent="0.45">
      <c r="A3872" s="29"/>
      <c r="B3872" s="29"/>
      <c r="C3872" s="29"/>
    </row>
    <row r="3873" spans="1:3" hidden="1" x14ac:dyDescent="0.45">
      <c r="A3873" s="29"/>
      <c r="B3873" s="29"/>
      <c r="C3873" s="29"/>
    </row>
    <row r="3874" spans="1:3" hidden="1" x14ac:dyDescent="0.45">
      <c r="A3874" s="29"/>
      <c r="B3874" s="29"/>
      <c r="C3874" s="29"/>
    </row>
    <row r="3875" spans="1:3" hidden="1" x14ac:dyDescent="0.45">
      <c r="A3875" s="29"/>
      <c r="B3875" s="29"/>
      <c r="C3875" s="29"/>
    </row>
    <row r="3876" spans="1:3" hidden="1" x14ac:dyDescent="0.45">
      <c r="A3876" s="29"/>
      <c r="B3876" s="29"/>
      <c r="C3876" s="29"/>
    </row>
    <row r="3877" spans="1:3" hidden="1" x14ac:dyDescent="0.45">
      <c r="A3877" s="29"/>
      <c r="B3877" s="29"/>
      <c r="C3877" s="29"/>
    </row>
    <row r="3878" spans="1:3" hidden="1" x14ac:dyDescent="0.45">
      <c r="A3878" s="29"/>
      <c r="B3878" s="29"/>
      <c r="C3878" s="29"/>
    </row>
    <row r="3879" spans="1:3" hidden="1" x14ac:dyDescent="0.45">
      <c r="A3879" s="29"/>
      <c r="B3879" s="29"/>
      <c r="C3879" s="29"/>
    </row>
    <row r="3880" spans="1:3" hidden="1" x14ac:dyDescent="0.45">
      <c r="A3880" s="29"/>
      <c r="B3880" s="29"/>
      <c r="C3880" s="29"/>
    </row>
    <row r="3881" spans="1:3" hidden="1" x14ac:dyDescent="0.45">
      <c r="A3881" s="29"/>
      <c r="B3881" s="29"/>
      <c r="C3881" s="29"/>
    </row>
    <row r="3882" spans="1:3" hidden="1" x14ac:dyDescent="0.45">
      <c r="A3882" s="29"/>
      <c r="B3882" s="29"/>
      <c r="C3882" s="29"/>
    </row>
    <row r="3883" spans="1:3" hidden="1" x14ac:dyDescent="0.45">
      <c r="A3883" s="29"/>
      <c r="B3883" s="29"/>
      <c r="C3883" s="29"/>
    </row>
    <row r="3884" spans="1:3" hidden="1" x14ac:dyDescent="0.45">
      <c r="A3884" s="29"/>
      <c r="B3884" s="29"/>
      <c r="C3884" s="29"/>
    </row>
    <row r="3885" spans="1:3" hidden="1" x14ac:dyDescent="0.45">
      <c r="A3885" s="29"/>
      <c r="B3885" s="29"/>
      <c r="C3885" s="29"/>
    </row>
    <row r="3886" spans="1:3" hidden="1" x14ac:dyDescent="0.45">
      <c r="A3886" s="29"/>
      <c r="B3886" s="29"/>
      <c r="C3886" s="29"/>
    </row>
    <row r="3887" spans="1:3" hidden="1" x14ac:dyDescent="0.45">
      <c r="A3887" s="29"/>
      <c r="B3887" s="29"/>
      <c r="C3887" s="29"/>
    </row>
    <row r="3888" spans="1:3" hidden="1" x14ac:dyDescent="0.45">
      <c r="A3888" s="29"/>
      <c r="B3888" s="29"/>
      <c r="C3888" s="29"/>
    </row>
    <row r="3889" spans="1:3" hidden="1" x14ac:dyDescent="0.45">
      <c r="A3889" s="29"/>
      <c r="B3889" s="29"/>
      <c r="C3889" s="29"/>
    </row>
    <row r="3890" spans="1:3" hidden="1" x14ac:dyDescent="0.45">
      <c r="A3890" s="29"/>
      <c r="B3890" s="29"/>
      <c r="C3890" s="29"/>
    </row>
    <row r="3891" spans="1:3" hidden="1" x14ac:dyDescent="0.45">
      <c r="A3891" s="29"/>
      <c r="B3891" s="29"/>
      <c r="C3891" s="29"/>
    </row>
    <row r="3892" spans="1:3" hidden="1" x14ac:dyDescent="0.45">
      <c r="A3892" s="29"/>
      <c r="B3892" s="29"/>
      <c r="C3892" s="29"/>
    </row>
    <row r="3893" spans="1:3" hidden="1" x14ac:dyDescent="0.45">
      <c r="A3893" s="29"/>
      <c r="B3893" s="29"/>
      <c r="C3893" s="29"/>
    </row>
    <row r="3894" spans="1:3" hidden="1" x14ac:dyDescent="0.45">
      <c r="A3894" s="29"/>
      <c r="B3894" s="29"/>
      <c r="C3894" s="29"/>
    </row>
    <row r="3895" spans="1:3" hidden="1" x14ac:dyDescent="0.45">
      <c r="A3895" s="29"/>
      <c r="B3895" s="29"/>
      <c r="C3895" s="29"/>
    </row>
    <row r="3896" spans="1:3" hidden="1" x14ac:dyDescent="0.45">
      <c r="A3896" s="29"/>
      <c r="B3896" s="29"/>
      <c r="C3896" s="29"/>
    </row>
    <row r="3897" spans="1:3" hidden="1" x14ac:dyDescent="0.45">
      <c r="A3897" s="29"/>
      <c r="B3897" s="29"/>
      <c r="C3897" s="29"/>
    </row>
    <row r="3898" spans="1:3" hidden="1" x14ac:dyDescent="0.45">
      <c r="A3898" s="29"/>
      <c r="B3898" s="29"/>
      <c r="C3898" s="29"/>
    </row>
    <row r="3899" spans="1:3" hidden="1" x14ac:dyDescent="0.45">
      <c r="A3899" s="29"/>
      <c r="B3899" s="29"/>
      <c r="C3899" s="29"/>
    </row>
    <row r="3900" spans="1:3" hidden="1" x14ac:dyDescent="0.45">
      <c r="A3900" s="29"/>
      <c r="B3900" s="29"/>
      <c r="C3900" s="29"/>
    </row>
    <row r="3901" spans="1:3" hidden="1" x14ac:dyDescent="0.45">
      <c r="A3901" s="29"/>
      <c r="B3901" s="29"/>
      <c r="C3901" s="29"/>
    </row>
    <row r="3902" spans="1:3" hidden="1" x14ac:dyDescent="0.45">
      <c r="A3902" s="29"/>
      <c r="B3902" s="29"/>
      <c r="C3902" s="29"/>
    </row>
    <row r="3903" spans="1:3" hidden="1" x14ac:dyDescent="0.45">
      <c r="A3903" s="29"/>
      <c r="B3903" s="29"/>
      <c r="C3903" s="29"/>
    </row>
    <row r="3904" spans="1:3" hidden="1" x14ac:dyDescent="0.45">
      <c r="A3904" s="29"/>
      <c r="B3904" s="29"/>
      <c r="C3904" s="29"/>
    </row>
    <row r="3905" spans="1:3" hidden="1" x14ac:dyDescent="0.45">
      <c r="A3905" s="29"/>
      <c r="B3905" s="29"/>
      <c r="C3905" s="29"/>
    </row>
    <row r="3906" spans="1:3" hidden="1" x14ac:dyDescent="0.45">
      <c r="A3906" s="29"/>
      <c r="B3906" s="29"/>
      <c r="C3906" s="29"/>
    </row>
    <row r="3907" spans="1:3" hidden="1" x14ac:dyDescent="0.45">
      <c r="A3907" s="29"/>
      <c r="B3907" s="29"/>
      <c r="C3907" s="29"/>
    </row>
    <row r="3908" spans="1:3" hidden="1" x14ac:dyDescent="0.45">
      <c r="A3908" s="29"/>
      <c r="B3908" s="29"/>
      <c r="C3908" s="29"/>
    </row>
    <row r="3909" spans="1:3" hidden="1" x14ac:dyDescent="0.45">
      <c r="A3909" s="29"/>
      <c r="B3909" s="29"/>
      <c r="C3909" s="29"/>
    </row>
    <row r="3910" spans="1:3" hidden="1" x14ac:dyDescent="0.45">
      <c r="A3910" s="29"/>
      <c r="B3910" s="29"/>
      <c r="C3910" s="29"/>
    </row>
    <row r="3911" spans="1:3" hidden="1" x14ac:dyDescent="0.45">
      <c r="A3911" s="29"/>
      <c r="B3911" s="29"/>
      <c r="C3911" s="29"/>
    </row>
    <row r="3912" spans="1:3" hidden="1" x14ac:dyDescent="0.45">
      <c r="A3912" s="29"/>
      <c r="B3912" s="29"/>
      <c r="C3912" s="29"/>
    </row>
    <row r="3913" spans="1:3" hidden="1" x14ac:dyDescent="0.45">
      <c r="A3913" s="29"/>
      <c r="B3913" s="29"/>
      <c r="C3913" s="29"/>
    </row>
    <row r="3914" spans="1:3" hidden="1" x14ac:dyDescent="0.45">
      <c r="A3914" s="29"/>
      <c r="B3914" s="29"/>
      <c r="C3914" s="29"/>
    </row>
    <row r="3915" spans="1:3" hidden="1" x14ac:dyDescent="0.45">
      <c r="A3915" s="29"/>
      <c r="B3915" s="29"/>
      <c r="C3915" s="29"/>
    </row>
    <row r="3916" spans="1:3" hidden="1" x14ac:dyDescent="0.45">
      <c r="A3916" s="29"/>
      <c r="B3916" s="29"/>
      <c r="C3916" s="29"/>
    </row>
    <row r="3917" spans="1:3" hidden="1" x14ac:dyDescent="0.45">
      <c r="A3917" s="29"/>
      <c r="B3917" s="29"/>
      <c r="C3917" s="29"/>
    </row>
    <row r="3918" spans="1:3" hidden="1" x14ac:dyDescent="0.45">
      <c r="A3918" s="29"/>
      <c r="B3918" s="29"/>
      <c r="C3918" s="29"/>
    </row>
    <row r="3919" spans="1:3" hidden="1" x14ac:dyDescent="0.45">
      <c r="A3919" s="29"/>
      <c r="B3919" s="29"/>
      <c r="C3919" s="29"/>
    </row>
    <row r="3920" spans="1:3" hidden="1" x14ac:dyDescent="0.45">
      <c r="A3920" s="29"/>
      <c r="B3920" s="29"/>
      <c r="C3920" s="29"/>
    </row>
    <row r="3921" spans="1:3" hidden="1" x14ac:dyDescent="0.45">
      <c r="A3921" s="29"/>
      <c r="B3921" s="29"/>
      <c r="C3921" s="29"/>
    </row>
    <row r="3922" spans="1:3" hidden="1" x14ac:dyDescent="0.45">
      <c r="A3922" s="29"/>
      <c r="B3922" s="29"/>
      <c r="C3922" s="29"/>
    </row>
    <row r="3923" spans="1:3" hidden="1" x14ac:dyDescent="0.45">
      <c r="A3923" s="29"/>
      <c r="B3923" s="29"/>
      <c r="C3923" s="29"/>
    </row>
    <row r="3924" spans="1:3" hidden="1" x14ac:dyDescent="0.45">
      <c r="A3924" s="29"/>
      <c r="B3924" s="29"/>
      <c r="C3924" s="29"/>
    </row>
    <row r="3925" spans="1:3" hidden="1" x14ac:dyDescent="0.45">
      <c r="A3925" s="29"/>
      <c r="B3925" s="29"/>
      <c r="C3925" s="29"/>
    </row>
    <row r="3926" spans="1:3" hidden="1" x14ac:dyDescent="0.45">
      <c r="A3926" s="29"/>
      <c r="B3926" s="29"/>
      <c r="C3926" s="29"/>
    </row>
    <row r="3927" spans="1:3" hidden="1" x14ac:dyDescent="0.45">
      <c r="A3927" s="29"/>
      <c r="B3927" s="29"/>
      <c r="C3927" s="29"/>
    </row>
    <row r="3928" spans="1:3" hidden="1" x14ac:dyDescent="0.45">
      <c r="A3928" s="29"/>
      <c r="B3928" s="29"/>
      <c r="C3928" s="29"/>
    </row>
    <row r="3929" spans="1:3" hidden="1" x14ac:dyDescent="0.45">
      <c r="A3929" s="29"/>
      <c r="B3929" s="29"/>
      <c r="C3929" s="29"/>
    </row>
    <row r="3930" spans="1:3" hidden="1" x14ac:dyDescent="0.45">
      <c r="A3930" s="29"/>
      <c r="B3930" s="29"/>
      <c r="C3930" s="29"/>
    </row>
    <row r="3931" spans="1:3" hidden="1" x14ac:dyDescent="0.45">
      <c r="A3931" s="29"/>
      <c r="B3931" s="29"/>
      <c r="C3931" s="29"/>
    </row>
    <row r="3932" spans="1:3" hidden="1" x14ac:dyDescent="0.45">
      <c r="A3932" s="29"/>
      <c r="B3932" s="29"/>
      <c r="C3932" s="29"/>
    </row>
    <row r="3933" spans="1:3" hidden="1" x14ac:dyDescent="0.45">
      <c r="A3933" s="29"/>
      <c r="B3933" s="29"/>
      <c r="C3933" s="29"/>
    </row>
    <row r="3934" spans="1:3" hidden="1" x14ac:dyDescent="0.45">
      <c r="A3934" s="29"/>
      <c r="B3934" s="29"/>
      <c r="C3934" s="29"/>
    </row>
    <row r="3935" spans="1:3" hidden="1" x14ac:dyDescent="0.45">
      <c r="A3935" s="29"/>
      <c r="B3935" s="29"/>
      <c r="C3935" s="29"/>
    </row>
    <row r="3936" spans="1:3" hidden="1" x14ac:dyDescent="0.45">
      <c r="A3936" s="29"/>
      <c r="B3936" s="29"/>
      <c r="C3936" s="29"/>
    </row>
    <row r="3937" spans="1:3" hidden="1" x14ac:dyDescent="0.45">
      <c r="A3937" s="29"/>
      <c r="B3937" s="29"/>
      <c r="C3937" s="29"/>
    </row>
    <row r="3938" spans="1:3" hidden="1" x14ac:dyDescent="0.45">
      <c r="A3938" s="29"/>
      <c r="B3938" s="29"/>
      <c r="C3938" s="29"/>
    </row>
    <row r="3939" spans="1:3" hidden="1" x14ac:dyDescent="0.45">
      <c r="A3939" s="29"/>
      <c r="B3939" s="29"/>
      <c r="C3939" s="29"/>
    </row>
    <row r="3940" spans="1:3" hidden="1" x14ac:dyDescent="0.45">
      <c r="A3940" s="29"/>
      <c r="B3940" s="29"/>
      <c r="C3940" s="29"/>
    </row>
    <row r="3941" spans="1:3" hidden="1" x14ac:dyDescent="0.45">
      <c r="A3941" s="29"/>
      <c r="B3941" s="29"/>
      <c r="C3941" s="29"/>
    </row>
    <row r="3942" spans="1:3" hidden="1" x14ac:dyDescent="0.45">
      <c r="A3942" s="29"/>
      <c r="B3942" s="29"/>
      <c r="C3942" s="29"/>
    </row>
    <row r="3943" spans="1:3" hidden="1" x14ac:dyDescent="0.45">
      <c r="A3943" s="29"/>
      <c r="B3943" s="29"/>
      <c r="C3943" s="29"/>
    </row>
    <row r="3944" spans="1:3" hidden="1" x14ac:dyDescent="0.45">
      <c r="A3944" s="29"/>
      <c r="B3944" s="29"/>
      <c r="C3944" s="29"/>
    </row>
    <row r="3945" spans="1:3" hidden="1" x14ac:dyDescent="0.45">
      <c r="A3945" s="29"/>
      <c r="B3945" s="29"/>
      <c r="C3945" s="29"/>
    </row>
    <row r="3946" spans="1:3" hidden="1" x14ac:dyDescent="0.45">
      <c r="A3946" s="29"/>
      <c r="B3946" s="29"/>
      <c r="C3946" s="29"/>
    </row>
    <row r="3947" spans="1:3" hidden="1" x14ac:dyDescent="0.45">
      <c r="A3947" s="29"/>
      <c r="B3947" s="29"/>
      <c r="C3947" s="29"/>
    </row>
    <row r="3948" spans="1:3" hidden="1" x14ac:dyDescent="0.45">
      <c r="A3948" s="29"/>
      <c r="B3948" s="29"/>
      <c r="C3948" s="29"/>
    </row>
    <row r="3949" spans="1:3" hidden="1" x14ac:dyDescent="0.45">
      <c r="A3949" s="29"/>
      <c r="B3949" s="29"/>
      <c r="C3949" s="29"/>
    </row>
    <row r="3950" spans="1:3" hidden="1" x14ac:dyDescent="0.45">
      <c r="A3950" s="29"/>
      <c r="B3950" s="29"/>
      <c r="C3950" s="29"/>
    </row>
    <row r="3951" spans="1:3" hidden="1" x14ac:dyDescent="0.45">
      <c r="A3951" s="29"/>
      <c r="B3951" s="29"/>
      <c r="C3951" s="29"/>
    </row>
    <row r="3952" spans="1:3" hidden="1" x14ac:dyDescent="0.45">
      <c r="A3952" s="29"/>
      <c r="B3952" s="29"/>
      <c r="C3952" s="29"/>
    </row>
    <row r="3953" spans="1:3" hidden="1" x14ac:dyDescent="0.45">
      <c r="A3953" s="29"/>
      <c r="B3953" s="29"/>
      <c r="C3953" s="29"/>
    </row>
    <row r="3954" spans="1:3" hidden="1" x14ac:dyDescent="0.45">
      <c r="A3954" s="29"/>
      <c r="B3954" s="29"/>
      <c r="C3954" s="29"/>
    </row>
    <row r="3955" spans="1:3" hidden="1" x14ac:dyDescent="0.45">
      <c r="A3955" s="29"/>
      <c r="B3955" s="29"/>
      <c r="C3955" s="29"/>
    </row>
    <row r="3956" spans="1:3" hidden="1" x14ac:dyDescent="0.45">
      <c r="A3956" s="29"/>
      <c r="B3956" s="29"/>
      <c r="C3956" s="29"/>
    </row>
    <row r="3957" spans="1:3" hidden="1" x14ac:dyDescent="0.45">
      <c r="A3957" s="29"/>
      <c r="B3957" s="29"/>
      <c r="C3957" s="29"/>
    </row>
    <row r="3958" spans="1:3" hidden="1" x14ac:dyDescent="0.45">
      <c r="A3958" s="29"/>
      <c r="B3958" s="29"/>
      <c r="C3958" s="29"/>
    </row>
    <row r="3959" spans="1:3" hidden="1" x14ac:dyDescent="0.45">
      <c r="A3959" s="29"/>
      <c r="B3959" s="29"/>
      <c r="C3959" s="29"/>
    </row>
    <row r="3960" spans="1:3" hidden="1" x14ac:dyDescent="0.45">
      <c r="A3960" s="29"/>
      <c r="B3960" s="29"/>
      <c r="C3960" s="29"/>
    </row>
    <row r="3961" spans="1:3" hidden="1" x14ac:dyDescent="0.45">
      <c r="A3961" s="29"/>
      <c r="B3961" s="29"/>
      <c r="C3961" s="29"/>
    </row>
    <row r="3962" spans="1:3" hidden="1" x14ac:dyDescent="0.45">
      <c r="A3962" s="29"/>
      <c r="B3962" s="29"/>
      <c r="C3962" s="29"/>
    </row>
    <row r="3963" spans="1:3" hidden="1" x14ac:dyDescent="0.45">
      <c r="A3963" s="29"/>
      <c r="B3963" s="29"/>
      <c r="C3963" s="29"/>
    </row>
    <row r="3964" spans="1:3" hidden="1" x14ac:dyDescent="0.45">
      <c r="A3964" s="29"/>
      <c r="B3964" s="29"/>
      <c r="C3964" s="29"/>
    </row>
    <row r="3965" spans="1:3" hidden="1" x14ac:dyDescent="0.45">
      <c r="A3965" s="29"/>
      <c r="B3965" s="29"/>
      <c r="C3965" s="29"/>
    </row>
    <row r="3966" spans="1:3" hidden="1" x14ac:dyDescent="0.45">
      <c r="A3966" s="29"/>
      <c r="B3966" s="29"/>
      <c r="C3966" s="29"/>
    </row>
    <row r="3967" spans="1:3" hidden="1" x14ac:dyDescent="0.45">
      <c r="A3967" s="29"/>
      <c r="B3967" s="29"/>
      <c r="C3967" s="29"/>
    </row>
    <row r="3968" spans="1:3" hidden="1" x14ac:dyDescent="0.45">
      <c r="A3968" s="29"/>
      <c r="B3968" s="29"/>
      <c r="C3968" s="29"/>
    </row>
    <row r="3969" spans="1:3" hidden="1" x14ac:dyDescent="0.45">
      <c r="A3969" s="29"/>
      <c r="B3969" s="29"/>
      <c r="C3969" s="29"/>
    </row>
    <row r="3970" spans="1:3" hidden="1" x14ac:dyDescent="0.45">
      <c r="A3970" s="29"/>
      <c r="B3970" s="29"/>
      <c r="C3970" s="29"/>
    </row>
    <row r="3971" spans="1:3" hidden="1" x14ac:dyDescent="0.45">
      <c r="A3971" s="29"/>
      <c r="B3971" s="29"/>
      <c r="C3971" s="29"/>
    </row>
    <row r="3972" spans="1:3" hidden="1" x14ac:dyDescent="0.45">
      <c r="A3972" s="29"/>
      <c r="B3972" s="29"/>
      <c r="C3972" s="29"/>
    </row>
    <row r="3973" spans="1:3" hidden="1" x14ac:dyDescent="0.45">
      <c r="A3973" s="29"/>
      <c r="B3973" s="29"/>
      <c r="C3973" s="29"/>
    </row>
    <row r="3974" spans="1:3" hidden="1" x14ac:dyDescent="0.45">
      <c r="A3974" s="29"/>
      <c r="B3974" s="29"/>
      <c r="C3974" s="29"/>
    </row>
    <row r="3975" spans="1:3" hidden="1" x14ac:dyDescent="0.45">
      <c r="A3975" s="29"/>
      <c r="B3975" s="29"/>
      <c r="C3975" s="29"/>
    </row>
    <row r="3976" spans="1:3" hidden="1" x14ac:dyDescent="0.45">
      <c r="A3976" s="29"/>
      <c r="B3976" s="29"/>
      <c r="C3976" s="29"/>
    </row>
    <row r="3977" spans="1:3" hidden="1" x14ac:dyDescent="0.45">
      <c r="A3977" s="29"/>
      <c r="B3977" s="29"/>
      <c r="C3977" s="29"/>
    </row>
    <row r="3978" spans="1:3" hidden="1" x14ac:dyDescent="0.45">
      <c r="A3978" s="29"/>
      <c r="B3978" s="29"/>
      <c r="C3978" s="29"/>
    </row>
    <row r="3979" spans="1:3" hidden="1" x14ac:dyDescent="0.45">
      <c r="A3979" s="29"/>
      <c r="B3979" s="29"/>
      <c r="C3979" s="29"/>
    </row>
    <row r="3980" spans="1:3" hidden="1" x14ac:dyDescent="0.45">
      <c r="A3980" s="29"/>
      <c r="B3980" s="29"/>
      <c r="C3980" s="29"/>
    </row>
    <row r="3981" spans="1:3" hidden="1" x14ac:dyDescent="0.45">
      <c r="A3981" s="29"/>
      <c r="B3981" s="29"/>
      <c r="C3981" s="29"/>
    </row>
    <row r="3982" spans="1:3" hidden="1" x14ac:dyDescent="0.45">
      <c r="A3982" s="29"/>
      <c r="B3982" s="29"/>
      <c r="C3982" s="29"/>
    </row>
    <row r="3983" spans="1:3" hidden="1" x14ac:dyDescent="0.45">
      <c r="A3983" s="29"/>
      <c r="B3983" s="29"/>
      <c r="C3983" s="29"/>
    </row>
    <row r="3984" spans="1:3" hidden="1" x14ac:dyDescent="0.45">
      <c r="A3984" s="29"/>
      <c r="B3984" s="29"/>
      <c r="C3984" s="29"/>
    </row>
    <row r="3985" spans="1:3" hidden="1" x14ac:dyDescent="0.45">
      <c r="A3985" s="29"/>
      <c r="B3985" s="29"/>
      <c r="C3985" s="29"/>
    </row>
    <row r="3986" spans="1:3" hidden="1" x14ac:dyDescent="0.45">
      <c r="A3986" s="29"/>
      <c r="B3986" s="29"/>
      <c r="C3986" s="29"/>
    </row>
    <row r="3987" spans="1:3" hidden="1" x14ac:dyDescent="0.45">
      <c r="A3987" s="29"/>
      <c r="B3987" s="29"/>
      <c r="C3987" s="29"/>
    </row>
    <row r="3988" spans="1:3" hidden="1" x14ac:dyDescent="0.45">
      <c r="A3988" s="29"/>
      <c r="B3988" s="29"/>
      <c r="C3988" s="29"/>
    </row>
    <row r="3989" spans="1:3" hidden="1" x14ac:dyDescent="0.45">
      <c r="A3989" s="29"/>
      <c r="B3989" s="29"/>
      <c r="C3989" s="29"/>
    </row>
    <row r="3990" spans="1:3" hidden="1" x14ac:dyDescent="0.45">
      <c r="A3990" s="29"/>
      <c r="B3990" s="29"/>
      <c r="C3990" s="29"/>
    </row>
    <row r="3991" spans="1:3" hidden="1" x14ac:dyDescent="0.45">
      <c r="A3991" s="29"/>
      <c r="B3991" s="29"/>
      <c r="C3991" s="29"/>
    </row>
    <row r="3992" spans="1:3" hidden="1" x14ac:dyDescent="0.45">
      <c r="A3992" s="29"/>
      <c r="B3992" s="29"/>
      <c r="C3992" s="29"/>
    </row>
    <row r="3993" spans="1:3" hidden="1" x14ac:dyDescent="0.45">
      <c r="A3993" s="29"/>
      <c r="B3993" s="29"/>
      <c r="C3993" s="29"/>
    </row>
    <row r="3994" spans="1:3" hidden="1" x14ac:dyDescent="0.45">
      <c r="A3994" s="29"/>
      <c r="B3994" s="29"/>
      <c r="C3994" s="29"/>
    </row>
    <row r="3995" spans="1:3" hidden="1" x14ac:dyDescent="0.45">
      <c r="A3995" s="29"/>
      <c r="B3995" s="29"/>
      <c r="C3995" s="29"/>
    </row>
    <row r="3996" spans="1:3" hidden="1" x14ac:dyDescent="0.45">
      <c r="A3996" s="29"/>
      <c r="B3996" s="29"/>
      <c r="C3996" s="29"/>
    </row>
    <row r="3997" spans="1:3" hidden="1" x14ac:dyDescent="0.45">
      <c r="A3997" s="29"/>
      <c r="B3997" s="29"/>
      <c r="C3997" s="29"/>
    </row>
    <row r="3998" spans="1:3" hidden="1" x14ac:dyDescent="0.45">
      <c r="A3998" s="29"/>
      <c r="B3998" s="29"/>
      <c r="C3998" s="29"/>
    </row>
    <row r="3999" spans="1:3" hidden="1" x14ac:dyDescent="0.45">
      <c r="A3999" s="29"/>
      <c r="B3999" s="29"/>
      <c r="C3999" s="29"/>
    </row>
    <row r="4000" spans="1:3" hidden="1" x14ac:dyDescent="0.45">
      <c r="A4000" s="29"/>
      <c r="B4000" s="29"/>
      <c r="C4000" s="29"/>
    </row>
    <row r="4001" spans="1:3" hidden="1" x14ac:dyDescent="0.45">
      <c r="A4001" s="29"/>
      <c r="B4001" s="29"/>
      <c r="C4001" s="29"/>
    </row>
    <row r="4002" spans="1:3" hidden="1" x14ac:dyDescent="0.45">
      <c r="A4002" s="29"/>
      <c r="B4002" s="29"/>
      <c r="C4002" s="29"/>
    </row>
    <row r="4003" spans="1:3" hidden="1" x14ac:dyDescent="0.45">
      <c r="A4003" s="29"/>
      <c r="B4003" s="29"/>
      <c r="C4003" s="29"/>
    </row>
    <row r="4004" spans="1:3" hidden="1" x14ac:dyDescent="0.45">
      <c r="A4004" s="29"/>
      <c r="B4004" s="29"/>
      <c r="C4004" s="29"/>
    </row>
    <row r="4005" spans="1:3" hidden="1" x14ac:dyDescent="0.45">
      <c r="A4005" s="29"/>
      <c r="B4005" s="29"/>
      <c r="C4005" s="29"/>
    </row>
    <row r="4006" spans="1:3" hidden="1" x14ac:dyDescent="0.45">
      <c r="A4006" s="29"/>
      <c r="B4006" s="29"/>
      <c r="C4006" s="29"/>
    </row>
    <row r="4007" spans="1:3" hidden="1" x14ac:dyDescent="0.45">
      <c r="A4007" s="29"/>
      <c r="B4007" s="29"/>
      <c r="C4007" s="29"/>
    </row>
    <row r="4008" spans="1:3" hidden="1" x14ac:dyDescent="0.45">
      <c r="A4008" s="29"/>
      <c r="B4008" s="29"/>
      <c r="C4008" s="29"/>
    </row>
    <row r="4009" spans="1:3" hidden="1" x14ac:dyDescent="0.45">
      <c r="A4009" s="29"/>
      <c r="B4009" s="29"/>
      <c r="C4009" s="29"/>
    </row>
    <row r="4010" spans="1:3" hidden="1" x14ac:dyDescent="0.45">
      <c r="A4010" s="29"/>
      <c r="B4010" s="29"/>
      <c r="C4010" s="29"/>
    </row>
    <row r="4011" spans="1:3" hidden="1" x14ac:dyDescent="0.45">
      <c r="A4011" s="29"/>
      <c r="B4011" s="29"/>
      <c r="C4011" s="29"/>
    </row>
    <row r="4012" spans="1:3" hidden="1" x14ac:dyDescent="0.45">
      <c r="A4012" s="29"/>
      <c r="B4012" s="29"/>
      <c r="C4012" s="29"/>
    </row>
    <row r="4013" spans="1:3" hidden="1" x14ac:dyDescent="0.45">
      <c r="A4013" s="29"/>
      <c r="B4013" s="29"/>
      <c r="C4013" s="29"/>
    </row>
    <row r="4014" spans="1:3" hidden="1" x14ac:dyDescent="0.45">
      <c r="A4014" s="29"/>
      <c r="B4014" s="29"/>
      <c r="C4014" s="29"/>
    </row>
    <row r="4015" spans="1:3" hidden="1" x14ac:dyDescent="0.45">
      <c r="A4015" s="29"/>
      <c r="B4015" s="29"/>
      <c r="C4015" s="29"/>
    </row>
    <row r="4016" spans="1:3" hidden="1" x14ac:dyDescent="0.45">
      <c r="A4016" s="29"/>
      <c r="B4016" s="29"/>
      <c r="C4016" s="29"/>
    </row>
    <row r="4017" spans="1:3" hidden="1" x14ac:dyDescent="0.45">
      <c r="A4017" s="29"/>
      <c r="B4017" s="29"/>
      <c r="C4017" s="29"/>
    </row>
    <row r="4018" spans="1:3" hidden="1" x14ac:dyDescent="0.45">
      <c r="A4018" s="29"/>
      <c r="B4018" s="29"/>
      <c r="C4018" s="29"/>
    </row>
    <row r="4019" spans="1:3" hidden="1" x14ac:dyDescent="0.45">
      <c r="A4019" s="29"/>
      <c r="B4019" s="29"/>
      <c r="C4019" s="29"/>
    </row>
    <row r="4020" spans="1:3" hidden="1" x14ac:dyDescent="0.45">
      <c r="A4020" s="29"/>
      <c r="B4020" s="29"/>
      <c r="C4020" s="29"/>
    </row>
    <row r="4021" spans="1:3" hidden="1" x14ac:dyDescent="0.45">
      <c r="A4021" s="29"/>
      <c r="B4021" s="29"/>
      <c r="C4021" s="29"/>
    </row>
    <row r="4022" spans="1:3" hidden="1" x14ac:dyDescent="0.45">
      <c r="A4022" s="29"/>
      <c r="B4022" s="29"/>
      <c r="C4022" s="29"/>
    </row>
    <row r="4023" spans="1:3" hidden="1" x14ac:dyDescent="0.45">
      <c r="A4023" s="29"/>
      <c r="B4023" s="29"/>
      <c r="C4023" s="29"/>
    </row>
    <row r="4024" spans="1:3" hidden="1" x14ac:dyDescent="0.45">
      <c r="A4024" s="29"/>
      <c r="B4024" s="29"/>
      <c r="C4024" s="29"/>
    </row>
    <row r="4025" spans="1:3" hidden="1" x14ac:dyDescent="0.45">
      <c r="A4025" s="29"/>
      <c r="B4025" s="29"/>
      <c r="C4025" s="29"/>
    </row>
    <row r="4026" spans="1:3" hidden="1" x14ac:dyDescent="0.45">
      <c r="A4026" s="29"/>
      <c r="B4026" s="29"/>
      <c r="C4026" s="29"/>
    </row>
    <row r="4027" spans="1:3" hidden="1" x14ac:dyDescent="0.45">
      <c r="A4027" s="29"/>
      <c r="B4027" s="29"/>
      <c r="C4027" s="29"/>
    </row>
    <row r="4028" spans="1:3" hidden="1" x14ac:dyDescent="0.45">
      <c r="A4028" s="29"/>
      <c r="B4028" s="29"/>
      <c r="C4028" s="29"/>
    </row>
    <row r="4029" spans="1:3" hidden="1" x14ac:dyDescent="0.45">
      <c r="A4029" s="29"/>
      <c r="B4029" s="29"/>
      <c r="C4029" s="29"/>
    </row>
    <row r="4030" spans="1:3" hidden="1" x14ac:dyDescent="0.45">
      <c r="A4030" s="29"/>
      <c r="B4030" s="29"/>
      <c r="C4030" s="29"/>
    </row>
    <row r="4031" spans="1:3" hidden="1" x14ac:dyDescent="0.45">
      <c r="A4031" s="29"/>
      <c r="B4031" s="29"/>
      <c r="C4031" s="29"/>
    </row>
    <row r="4032" spans="1:3" hidden="1" x14ac:dyDescent="0.45">
      <c r="A4032" s="29"/>
      <c r="B4032" s="29"/>
      <c r="C4032" s="29"/>
    </row>
    <row r="4033" spans="1:3" hidden="1" x14ac:dyDescent="0.45">
      <c r="A4033" s="29"/>
      <c r="B4033" s="29"/>
      <c r="C4033" s="29"/>
    </row>
    <row r="4034" spans="1:3" hidden="1" x14ac:dyDescent="0.45">
      <c r="A4034" s="29"/>
      <c r="B4034" s="29"/>
      <c r="C4034" s="29"/>
    </row>
    <row r="4035" spans="1:3" hidden="1" x14ac:dyDescent="0.45">
      <c r="A4035" s="29"/>
      <c r="B4035" s="29"/>
      <c r="C4035" s="29"/>
    </row>
    <row r="4036" spans="1:3" hidden="1" x14ac:dyDescent="0.45">
      <c r="A4036" s="29"/>
      <c r="B4036" s="29"/>
      <c r="C4036" s="29"/>
    </row>
    <row r="4037" spans="1:3" hidden="1" x14ac:dyDescent="0.45">
      <c r="A4037" s="29"/>
      <c r="B4037" s="29"/>
      <c r="C4037" s="29"/>
    </row>
    <row r="4038" spans="1:3" hidden="1" x14ac:dyDescent="0.45">
      <c r="A4038" s="29"/>
      <c r="B4038" s="29"/>
      <c r="C4038" s="29"/>
    </row>
    <row r="4039" spans="1:3" hidden="1" x14ac:dyDescent="0.45">
      <c r="A4039" s="29"/>
      <c r="B4039" s="29"/>
      <c r="C4039" s="29"/>
    </row>
    <row r="4040" spans="1:3" hidden="1" x14ac:dyDescent="0.45">
      <c r="A4040" s="29"/>
      <c r="B4040" s="29"/>
      <c r="C4040" s="29"/>
    </row>
    <row r="4041" spans="1:3" hidden="1" x14ac:dyDescent="0.45">
      <c r="A4041" s="29"/>
      <c r="B4041" s="29"/>
      <c r="C4041" s="29"/>
    </row>
    <row r="4042" spans="1:3" hidden="1" x14ac:dyDescent="0.45">
      <c r="A4042" s="29"/>
      <c r="B4042" s="29"/>
      <c r="C4042" s="29"/>
    </row>
    <row r="4043" spans="1:3" hidden="1" x14ac:dyDescent="0.45">
      <c r="A4043" s="29"/>
      <c r="B4043" s="29"/>
      <c r="C4043" s="29"/>
    </row>
    <row r="4044" spans="1:3" hidden="1" x14ac:dyDescent="0.45">
      <c r="A4044" s="29"/>
      <c r="B4044" s="29"/>
      <c r="C4044" s="29"/>
    </row>
    <row r="4045" spans="1:3" hidden="1" x14ac:dyDescent="0.45">
      <c r="A4045" s="29"/>
      <c r="B4045" s="29"/>
      <c r="C4045" s="29"/>
    </row>
    <row r="4046" spans="1:3" hidden="1" x14ac:dyDescent="0.45">
      <c r="A4046" s="29"/>
      <c r="B4046" s="29"/>
      <c r="C4046" s="29"/>
    </row>
    <row r="4047" spans="1:3" hidden="1" x14ac:dyDescent="0.45">
      <c r="A4047" s="29"/>
      <c r="B4047" s="29"/>
      <c r="C4047" s="29"/>
    </row>
    <row r="4048" spans="1:3" hidden="1" x14ac:dyDescent="0.45">
      <c r="A4048" s="29"/>
      <c r="B4048" s="29"/>
      <c r="C4048" s="29"/>
    </row>
    <row r="4049" spans="1:3" hidden="1" x14ac:dyDescent="0.45">
      <c r="A4049" s="29"/>
      <c r="B4049" s="29"/>
      <c r="C4049" s="29"/>
    </row>
    <row r="4050" spans="1:3" hidden="1" x14ac:dyDescent="0.45">
      <c r="A4050" s="29"/>
      <c r="B4050" s="29"/>
      <c r="C4050" s="29"/>
    </row>
    <row r="4051" spans="1:3" hidden="1" x14ac:dyDescent="0.45">
      <c r="A4051" s="29"/>
      <c r="B4051" s="29"/>
      <c r="C4051" s="29"/>
    </row>
    <row r="4052" spans="1:3" hidden="1" x14ac:dyDescent="0.45">
      <c r="A4052" s="29"/>
      <c r="B4052" s="29"/>
      <c r="C4052" s="29"/>
    </row>
    <row r="4053" spans="1:3" hidden="1" x14ac:dyDescent="0.45">
      <c r="A4053" s="29"/>
      <c r="B4053" s="29"/>
      <c r="C4053" s="29"/>
    </row>
    <row r="4054" spans="1:3" hidden="1" x14ac:dyDescent="0.45">
      <c r="A4054" s="29"/>
      <c r="B4054" s="29"/>
      <c r="C4054" s="29"/>
    </row>
    <row r="4055" spans="1:3" hidden="1" x14ac:dyDescent="0.45">
      <c r="A4055" s="29"/>
      <c r="B4055" s="29"/>
      <c r="C4055" s="29"/>
    </row>
    <row r="4056" spans="1:3" hidden="1" x14ac:dyDescent="0.45">
      <c r="A4056" s="29"/>
      <c r="B4056" s="29"/>
      <c r="C4056" s="29"/>
    </row>
    <row r="4057" spans="1:3" hidden="1" x14ac:dyDescent="0.45">
      <c r="A4057" s="29"/>
      <c r="B4057" s="29"/>
      <c r="C4057" s="29"/>
    </row>
    <row r="4058" spans="1:3" hidden="1" x14ac:dyDescent="0.45">
      <c r="A4058" s="29"/>
      <c r="B4058" s="29"/>
      <c r="C4058" s="29"/>
    </row>
    <row r="4059" spans="1:3" hidden="1" x14ac:dyDescent="0.45">
      <c r="A4059" s="29"/>
      <c r="B4059" s="29"/>
      <c r="C4059" s="29"/>
    </row>
    <row r="4060" spans="1:3" hidden="1" x14ac:dyDescent="0.45">
      <c r="A4060" s="29"/>
      <c r="B4060" s="29"/>
      <c r="C4060" s="29"/>
    </row>
    <row r="4061" spans="1:3" hidden="1" x14ac:dyDescent="0.45">
      <c r="A4061" s="29"/>
      <c r="B4061" s="29"/>
      <c r="C4061" s="29"/>
    </row>
    <row r="4062" spans="1:3" hidden="1" x14ac:dyDescent="0.45">
      <c r="A4062" s="29"/>
      <c r="B4062" s="29"/>
      <c r="C4062" s="29"/>
    </row>
    <row r="4063" spans="1:3" hidden="1" x14ac:dyDescent="0.45">
      <c r="A4063" s="29"/>
      <c r="B4063" s="29"/>
      <c r="C4063" s="29"/>
    </row>
    <row r="4064" spans="1:3" hidden="1" x14ac:dyDescent="0.45">
      <c r="A4064" s="29"/>
      <c r="B4064" s="29"/>
      <c r="C4064" s="29"/>
    </row>
    <row r="4065" spans="1:3" hidden="1" x14ac:dyDescent="0.45">
      <c r="A4065" s="29"/>
      <c r="B4065" s="29"/>
      <c r="C4065" s="29"/>
    </row>
    <row r="4066" spans="1:3" hidden="1" x14ac:dyDescent="0.45">
      <c r="A4066" s="29"/>
      <c r="B4066" s="29"/>
      <c r="C4066" s="29"/>
    </row>
    <row r="4067" spans="1:3" hidden="1" x14ac:dyDescent="0.45">
      <c r="A4067" s="29"/>
      <c r="B4067" s="29"/>
      <c r="C4067" s="29"/>
    </row>
    <row r="4068" spans="1:3" hidden="1" x14ac:dyDescent="0.45">
      <c r="A4068" s="29"/>
      <c r="B4068" s="29"/>
      <c r="C4068" s="29"/>
    </row>
    <row r="4069" spans="1:3" hidden="1" x14ac:dyDescent="0.45">
      <c r="A4069" s="29"/>
      <c r="B4069" s="29"/>
      <c r="C4069" s="29"/>
    </row>
    <row r="4070" spans="1:3" hidden="1" x14ac:dyDescent="0.45">
      <c r="A4070" s="29"/>
      <c r="B4070" s="29"/>
      <c r="C4070" s="29"/>
    </row>
    <row r="4071" spans="1:3" hidden="1" x14ac:dyDescent="0.45">
      <c r="A4071" s="29"/>
      <c r="B4071" s="29"/>
      <c r="C4071" s="29"/>
    </row>
    <row r="4072" spans="1:3" hidden="1" x14ac:dyDescent="0.45">
      <c r="A4072" s="29"/>
      <c r="B4072" s="29"/>
      <c r="C4072" s="29"/>
    </row>
    <row r="4073" spans="1:3" hidden="1" x14ac:dyDescent="0.45">
      <c r="A4073" s="29"/>
      <c r="B4073" s="29"/>
      <c r="C4073" s="29"/>
    </row>
    <row r="4074" spans="1:3" hidden="1" x14ac:dyDescent="0.45">
      <c r="A4074" s="29"/>
      <c r="B4074" s="29"/>
      <c r="C4074" s="29"/>
    </row>
    <row r="4075" spans="1:3" hidden="1" x14ac:dyDescent="0.45">
      <c r="A4075" s="29"/>
      <c r="B4075" s="29"/>
      <c r="C4075" s="29"/>
    </row>
    <row r="4076" spans="1:3" hidden="1" x14ac:dyDescent="0.45">
      <c r="A4076" s="29"/>
      <c r="B4076" s="29"/>
      <c r="C4076" s="29"/>
    </row>
    <row r="4077" spans="1:3" hidden="1" x14ac:dyDescent="0.45">
      <c r="A4077" s="29"/>
      <c r="B4077" s="29"/>
      <c r="C4077" s="29"/>
    </row>
    <row r="4078" spans="1:3" hidden="1" x14ac:dyDescent="0.45">
      <c r="A4078" s="29"/>
      <c r="B4078" s="29"/>
      <c r="C4078" s="29"/>
    </row>
    <row r="4079" spans="1:3" hidden="1" x14ac:dyDescent="0.45">
      <c r="A4079" s="29"/>
      <c r="B4079" s="29"/>
      <c r="C4079" s="29"/>
    </row>
    <row r="4080" spans="1:3" hidden="1" x14ac:dyDescent="0.45">
      <c r="A4080" s="29"/>
      <c r="B4080" s="29"/>
      <c r="C4080" s="29"/>
    </row>
    <row r="4081" spans="1:3" hidden="1" x14ac:dyDescent="0.45">
      <c r="A4081" s="29"/>
      <c r="B4081" s="29"/>
      <c r="C4081" s="29"/>
    </row>
    <row r="4082" spans="1:3" hidden="1" x14ac:dyDescent="0.45">
      <c r="A4082" s="29"/>
      <c r="B4082" s="29"/>
      <c r="C4082" s="29"/>
    </row>
    <row r="4083" spans="1:3" hidden="1" x14ac:dyDescent="0.45">
      <c r="A4083" s="29"/>
      <c r="B4083" s="29"/>
      <c r="C4083" s="29"/>
    </row>
    <row r="4084" spans="1:3" hidden="1" x14ac:dyDescent="0.45">
      <c r="A4084" s="29"/>
      <c r="B4084" s="29"/>
      <c r="C4084" s="29"/>
    </row>
    <row r="4085" spans="1:3" hidden="1" x14ac:dyDescent="0.45">
      <c r="A4085" s="29"/>
      <c r="B4085" s="29"/>
      <c r="C4085" s="29"/>
    </row>
    <row r="4086" spans="1:3" hidden="1" x14ac:dyDescent="0.45">
      <c r="A4086" s="29"/>
      <c r="B4086" s="29"/>
      <c r="C4086" s="29"/>
    </row>
    <row r="4087" spans="1:3" hidden="1" x14ac:dyDescent="0.45">
      <c r="A4087" s="29"/>
      <c r="B4087" s="29"/>
      <c r="C4087" s="29"/>
    </row>
    <row r="4088" spans="1:3" hidden="1" x14ac:dyDescent="0.45">
      <c r="A4088" s="29"/>
      <c r="B4088" s="29"/>
      <c r="C4088" s="29"/>
    </row>
    <row r="4089" spans="1:3" hidden="1" x14ac:dyDescent="0.45">
      <c r="A4089" s="29"/>
      <c r="B4089" s="29"/>
      <c r="C4089" s="29"/>
    </row>
    <row r="4090" spans="1:3" hidden="1" x14ac:dyDescent="0.45">
      <c r="A4090" s="29"/>
      <c r="B4090" s="29"/>
      <c r="C4090" s="29"/>
    </row>
    <row r="4091" spans="1:3" hidden="1" x14ac:dyDescent="0.45">
      <c r="A4091" s="29"/>
      <c r="B4091" s="29"/>
      <c r="C4091" s="29"/>
    </row>
    <row r="4092" spans="1:3" hidden="1" x14ac:dyDescent="0.45">
      <c r="A4092" s="29"/>
      <c r="B4092" s="29"/>
      <c r="C4092" s="29"/>
    </row>
    <row r="4093" spans="1:3" hidden="1" x14ac:dyDescent="0.45">
      <c r="A4093" s="29"/>
      <c r="B4093" s="29"/>
      <c r="C4093" s="29"/>
    </row>
    <row r="4094" spans="1:3" hidden="1" x14ac:dyDescent="0.45">
      <c r="A4094" s="29"/>
      <c r="B4094" s="29"/>
      <c r="C4094" s="29"/>
    </row>
    <row r="4095" spans="1:3" hidden="1" x14ac:dyDescent="0.45">
      <c r="A4095" s="29"/>
      <c r="B4095" s="29"/>
      <c r="C4095" s="29"/>
    </row>
    <row r="4096" spans="1:3" hidden="1" x14ac:dyDescent="0.45">
      <c r="A4096" s="29"/>
      <c r="B4096" s="29"/>
      <c r="C4096" s="29"/>
    </row>
    <row r="4097" spans="1:3" hidden="1" x14ac:dyDescent="0.45">
      <c r="A4097" s="29"/>
      <c r="B4097" s="29"/>
      <c r="C4097" s="29"/>
    </row>
    <row r="4098" spans="1:3" hidden="1" x14ac:dyDescent="0.45">
      <c r="A4098" s="29"/>
      <c r="B4098" s="29"/>
      <c r="C4098" s="29"/>
    </row>
    <row r="4099" spans="1:3" hidden="1" x14ac:dyDescent="0.45">
      <c r="A4099" s="29"/>
      <c r="B4099" s="29"/>
      <c r="C4099" s="29"/>
    </row>
    <row r="4100" spans="1:3" hidden="1" x14ac:dyDescent="0.45">
      <c r="A4100" s="29"/>
      <c r="B4100" s="29"/>
      <c r="C4100" s="29"/>
    </row>
    <row r="4101" spans="1:3" hidden="1" x14ac:dyDescent="0.45">
      <c r="A4101" s="29"/>
      <c r="B4101" s="29"/>
      <c r="C4101" s="29"/>
    </row>
    <row r="4102" spans="1:3" hidden="1" x14ac:dyDescent="0.45">
      <c r="A4102" s="29"/>
      <c r="B4102" s="29"/>
      <c r="C4102" s="29"/>
    </row>
    <row r="4103" spans="1:3" hidden="1" x14ac:dyDescent="0.45">
      <c r="A4103" s="29"/>
      <c r="B4103" s="29"/>
      <c r="C4103" s="29"/>
    </row>
    <row r="4104" spans="1:3" hidden="1" x14ac:dyDescent="0.45">
      <c r="A4104" s="29"/>
      <c r="B4104" s="29"/>
      <c r="C4104" s="29"/>
    </row>
    <row r="4105" spans="1:3" hidden="1" x14ac:dyDescent="0.45">
      <c r="A4105" s="29"/>
      <c r="B4105" s="29"/>
      <c r="C4105" s="29"/>
    </row>
    <row r="4106" spans="1:3" hidden="1" x14ac:dyDescent="0.45">
      <c r="A4106" s="29"/>
      <c r="B4106" s="29"/>
      <c r="C4106" s="29"/>
    </row>
    <row r="4107" spans="1:3" hidden="1" x14ac:dyDescent="0.45">
      <c r="A4107" s="29"/>
      <c r="B4107" s="29"/>
      <c r="C4107" s="29"/>
    </row>
    <row r="4108" spans="1:3" hidden="1" x14ac:dyDescent="0.45">
      <c r="A4108" s="29"/>
      <c r="B4108" s="29"/>
      <c r="C4108" s="29"/>
    </row>
    <row r="4109" spans="1:3" hidden="1" x14ac:dyDescent="0.45">
      <c r="A4109" s="29"/>
      <c r="B4109" s="29"/>
      <c r="C4109" s="29"/>
    </row>
    <row r="4110" spans="1:3" hidden="1" x14ac:dyDescent="0.45">
      <c r="A4110" s="29"/>
      <c r="B4110" s="29"/>
      <c r="C4110" s="29"/>
    </row>
    <row r="4111" spans="1:3" hidden="1" x14ac:dyDescent="0.45">
      <c r="A4111" s="29"/>
      <c r="B4111" s="29"/>
      <c r="C4111" s="29"/>
    </row>
    <row r="4112" spans="1:3" hidden="1" x14ac:dyDescent="0.45">
      <c r="A4112" s="29"/>
      <c r="B4112" s="29"/>
      <c r="C4112" s="29"/>
    </row>
    <row r="4113" spans="1:3" hidden="1" x14ac:dyDescent="0.45">
      <c r="A4113" s="29"/>
      <c r="B4113" s="29"/>
      <c r="C4113" s="29"/>
    </row>
    <row r="4114" spans="1:3" hidden="1" x14ac:dyDescent="0.45">
      <c r="A4114" s="29"/>
      <c r="B4114" s="29"/>
      <c r="C4114" s="29"/>
    </row>
    <row r="4115" spans="1:3" hidden="1" x14ac:dyDescent="0.45">
      <c r="A4115" s="29"/>
      <c r="B4115" s="29"/>
      <c r="C4115" s="29"/>
    </row>
    <row r="4116" spans="1:3" hidden="1" x14ac:dyDescent="0.45">
      <c r="A4116" s="29"/>
      <c r="B4116" s="29"/>
      <c r="C4116" s="29"/>
    </row>
    <row r="4117" spans="1:3" hidden="1" x14ac:dyDescent="0.45">
      <c r="A4117" s="29"/>
      <c r="B4117" s="29"/>
      <c r="C4117" s="29"/>
    </row>
    <row r="4118" spans="1:3" hidden="1" x14ac:dyDescent="0.45">
      <c r="A4118" s="29"/>
      <c r="B4118" s="29"/>
      <c r="C4118" s="29"/>
    </row>
    <row r="4119" spans="1:3" hidden="1" x14ac:dyDescent="0.45">
      <c r="A4119" s="29"/>
      <c r="B4119" s="29"/>
      <c r="C4119" s="29"/>
    </row>
    <row r="4120" spans="1:3" hidden="1" x14ac:dyDescent="0.45">
      <c r="A4120" s="29"/>
      <c r="B4120" s="29"/>
      <c r="C4120" s="29"/>
    </row>
    <row r="4121" spans="1:3" hidden="1" x14ac:dyDescent="0.45">
      <c r="A4121" s="29"/>
      <c r="B4121" s="29"/>
      <c r="C4121" s="29"/>
    </row>
    <row r="4122" spans="1:3" hidden="1" x14ac:dyDescent="0.45">
      <c r="A4122" s="29"/>
      <c r="B4122" s="29"/>
      <c r="C4122" s="29"/>
    </row>
    <row r="4123" spans="1:3" hidden="1" x14ac:dyDescent="0.45">
      <c r="A4123" s="29"/>
      <c r="B4123" s="29"/>
      <c r="C4123" s="29"/>
    </row>
    <row r="4124" spans="1:3" hidden="1" x14ac:dyDescent="0.45">
      <c r="A4124" s="29"/>
      <c r="B4124" s="29"/>
      <c r="C4124" s="29"/>
    </row>
    <row r="4125" spans="1:3" hidden="1" x14ac:dyDescent="0.45">
      <c r="A4125" s="29"/>
      <c r="B4125" s="29"/>
      <c r="C4125" s="29"/>
    </row>
    <row r="4126" spans="1:3" hidden="1" x14ac:dyDescent="0.45">
      <c r="A4126" s="29"/>
      <c r="B4126" s="29"/>
      <c r="C4126" s="29"/>
    </row>
    <row r="4127" spans="1:3" hidden="1" x14ac:dyDescent="0.45">
      <c r="A4127" s="29"/>
      <c r="B4127" s="29"/>
      <c r="C4127" s="29"/>
    </row>
    <row r="4128" spans="1:3" hidden="1" x14ac:dyDescent="0.45">
      <c r="A4128" s="29"/>
      <c r="B4128" s="29"/>
      <c r="C4128" s="29"/>
    </row>
    <row r="4129" spans="1:3" hidden="1" x14ac:dyDescent="0.45">
      <c r="A4129" s="29"/>
      <c r="B4129" s="29"/>
      <c r="C4129" s="29"/>
    </row>
    <row r="4130" spans="1:3" hidden="1" x14ac:dyDescent="0.45">
      <c r="A4130" s="29"/>
      <c r="B4130" s="29"/>
      <c r="C4130" s="29"/>
    </row>
    <row r="4131" spans="1:3" hidden="1" x14ac:dyDescent="0.45">
      <c r="A4131" s="29"/>
      <c r="B4131" s="29"/>
      <c r="C4131" s="29"/>
    </row>
    <row r="4132" spans="1:3" hidden="1" x14ac:dyDescent="0.45">
      <c r="A4132" s="29"/>
      <c r="B4132" s="29"/>
      <c r="C4132" s="29"/>
    </row>
    <row r="4133" spans="1:3" hidden="1" x14ac:dyDescent="0.45">
      <c r="A4133" s="29"/>
      <c r="B4133" s="29"/>
      <c r="C4133" s="29"/>
    </row>
    <row r="4134" spans="1:3" hidden="1" x14ac:dyDescent="0.45">
      <c r="A4134" s="29"/>
      <c r="B4134" s="29"/>
      <c r="C4134" s="29"/>
    </row>
    <row r="4135" spans="1:3" hidden="1" x14ac:dyDescent="0.45">
      <c r="A4135" s="29"/>
      <c r="B4135" s="29"/>
      <c r="C4135" s="29"/>
    </row>
    <row r="4136" spans="1:3" hidden="1" x14ac:dyDescent="0.45">
      <c r="A4136" s="29"/>
      <c r="B4136" s="29"/>
      <c r="C4136" s="29"/>
    </row>
    <row r="4137" spans="1:3" hidden="1" x14ac:dyDescent="0.45">
      <c r="A4137" s="29"/>
      <c r="B4137" s="29"/>
      <c r="C4137" s="29"/>
    </row>
    <row r="4138" spans="1:3" hidden="1" x14ac:dyDescent="0.45">
      <c r="A4138" s="29"/>
      <c r="B4138" s="29"/>
      <c r="C4138" s="29"/>
    </row>
    <row r="4139" spans="1:3" hidden="1" x14ac:dyDescent="0.45">
      <c r="A4139" s="29"/>
      <c r="B4139" s="29"/>
      <c r="C4139" s="29"/>
    </row>
    <row r="4140" spans="1:3" hidden="1" x14ac:dyDescent="0.45">
      <c r="A4140" s="29"/>
      <c r="B4140" s="29"/>
      <c r="C4140" s="29"/>
    </row>
    <row r="4141" spans="1:3" hidden="1" x14ac:dyDescent="0.45">
      <c r="A4141" s="29"/>
      <c r="B4141" s="29"/>
      <c r="C4141" s="29"/>
    </row>
    <row r="4142" spans="1:3" hidden="1" x14ac:dyDescent="0.45">
      <c r="A4142" s="29"/>
      <c r="B4142" s="29"/>
      <c r="C4142" s="29"/>
    </row>
    <row r="4143" spans="1:3" hidden="1" x14ac:dyDescent="0.45">
      <c r="A4143" s="29"/>
      <c r="B4143" s="29"/>
      <c r="C4143" s="29"/>
    </row>
    <row r="4144" spans="1:3" hidden="1" x14ac:dyDescent="0.45">
      <c r="A4144" s="29"/>
      <c r="B4144" s="29"/>
      <c r="C4144" s="29"/>
    </row>
    <row r="4145" spans="1:3" hidden="1" x14ac:dyDescent="0.45">
      <c r="A4145" s="29"/>
      <c r="B4145" s="29"/>
      <c r="C4145" s="29"/>
    </row>
    <row r="4146" spans="1:3" hidden="1" x14ac:dyDescent="0.45">
      <c r="A4146" s="29"/>
      <c r="B4146" s="29"/>
      <c r="C4146" s="29"/>
    </row>
    <row r="4147" spans="1:3" hidden="1" x14ac:dyDescent="0.45">
      <c r="A4147" s="29"/>
      <c r="B4147" s="29"/>
      <c r="C4147" s="29"/>
    </row>
    <row r="4148" spans="1:3" hidden="1" x14ac:dyDescent="0.45">
      <c r="A4148" s="29"/>
      <c r="B4148" s="29"/>
      <c r="C4148" s="29"/>
    </row>
    <row r="4149" spans="1:3" hidden="1" x14ac:dyDescent="0.45">
      <c r="A4149" s="29"/>
      <c r="B4149" s="29"/>
      <c r="C4149" s="29"/>
    </row>
    <row r="4150" spans="1:3" hidden="1" x14ac:dyDescent="0.45">
      <c r="A4150" s="29"/>
      <c r="B4150" s="29"/>
      <c r="C4150" s="29"/>
    </row>
    <row r="4151" spans="1:3" hidden="1" x14ac:dyDescent="0.45">
      <c r="A4151" s="29"/>
      <c r="B4151" s="29"/>
      <c r="C4151" s="29"/>
    </row>
    <row r="4152" spans="1:3" hidden="1" x14ac:dyDescent="0.45">
      <c r="A4152" s="29"/>
      <c r="B4152" s="29"/>
      <c r="C4152" s="29"/>
    </row>
    <row r="4153" spans="1:3" hidden="1" x14ac:dyDescent="0.45">
      <c r="A4153" s="29"/>
      <c r="B4153" s="29"/>
      <c r="C4153" s="29"/>
    </row>
    <row r="4154" spans="1:3" hidden="1" x14ac:dyDescent="0.45">
      <c r="A4154" s="29"/>
      <c r="B4154" s="29"/>
      <c r="C4154" s="29"/>
    </row>
    <row r="4155" spans="1:3" hidden="1" x14ac:dyDescent="0.45">
      <c r="A4155" s="29"/>
      <c r="B4155" s="29"/>
      <c r="C4155" s="29"/>
    </row>
    <row r="4156" spans="1:3" hidden="1" x14ac:dyDescent="0.45">
      <c r="A4156" s="29"/>
      <c r="B4156" s="29"/>
      <c r="C4156" s="29"/>
    </row>
    <row r="4157" spans="1:3" hidden="1" x14ac:dyDescent="0.45">
      <c r="A4157" s="29"/>
      <c r="B4157" s="29"/>
      <c r="C4157" s="29"/>
    </row>
    <row r="4158" spans="1:3" hidden="1" x14ac:dyDescent="0.45">
      <c r="A4158" s="29"/>
      <c r="B4158" s="29"/>
      <c r="C4158" s="29"/>
    </row>
    <row r="4159" spans="1:3" hidden="1" x14ac:dyDescent="0.45">
      <c r="A4159" s="29"/>
      <c r="B4159" s="29"/>
      <c r="C4159" s="29"/>
    </row>
    <row r="4160" spans="1:3" hidden="1" x14ac:dyDescent="0.45">
      <c r="A4160" s="29"/>
      <c r="B4160" s="29"/>
      <c r="C4160" s="29"/>
    </row>
    <row r="4161" spans="1:3" hidden="1" x14ac:dyDescent="0.45">
      <c r="A4161" s="29"/>
      <c r="B4161" s="29"/>
      <c r="C4161" s="29"/>
    </row>
    <row r="4162" spans="1:3" hidden="1" x14ac:dyDescent="0.45">
      <c r="A4162" s="29"/>
      <c r="B4162" s="29"/>
      <c r="C4162" s="29"/>
    </row>
    <row r="4163" spans="1:3" hidden="1" x14ac:dyDescent="0.45">
      <c r="A4163" s="29"/>
      <c r="B4163" s="29"/>
      <c r="C4163" s="29"/>
    </row>
    <row r="4164" spans="1:3" hidden="1" x14ac:dyDescent="0.45">
      <c r="A4164" s="29"/>
      <c r="B4164" s="29"/>
      <c r="C4164" s="29"/>
    </row>
    <row r="4165" spans="1:3" hidden="1" x14ac:dyDescent="0.45">
      <c r="A4165" s="29"/>
      <c r="B4165" s="29"/>
      <c r="C4165" s="29"/>
    </row>
    <row r="4166" spans="1:3" hidden="1" x14ac:dyDescent="0.45">
      <c r="A4166" s="29"/>
      <c r="B4166" s="29"/>
      <c r="C4166" s="29"/>
    </row>
    <row r="4167" spans="1:3" hidden="1" x14ac:dyDescent="0.45">
      <c r="A4167" s="29"/>
      <c r="B4167" s="29"/>
      <c r="C4167" s="29"/>
    </row>
    <row r="4168" spans="1:3" hidden="1" x14ac:dyDescent="0.45">
      <c r="A4168" s="29"/>
      <c r="B4168" s="29"/>
      <c r="C4168" s="29"/>
    </row>
    <row r="4169" spans="1:3" hidden="1" x14ac:dyDescent="0.45">
      <c r="A4169" s="29"/>
      <c r="B4169" s="29"/>
      <c r="C4169" s="29"/>
    </row>
    <row r="4170" spans="1:3" hidden="1" x14ac:dyDescent="0.45">
      <c r="A4170" s="29"/>
      <c r="B4170" s="29"/>
      <c r="C4170" s="29"/>
    </row>
    <row r="4171" spans="1:3" hidden="1" x14ac:dyDescent="0.45">
      <c r="A4171" s="29"/>
      <c r="B4171" s="29"/>
      <c r="C4171" s="29"/>
    </row>
    <row r="4172" spans="1:3" hidden="1" x14ac:dyDescent="0.45">
      <c r="A4172" s="29"/>
      <c r="B4172" s="29"/>
      <c r="C4172" s="29"/>
    </row>
    <row r="4173" spans="1:3" hidden="1" x14ac:dyDescent="0.45">
      <c r="A4173" s="29"/>
      <c r="B4173" s="29"/>
      <c r="C4173" s="29"/>
    </row>
    <row r="4174" spans="1:3" hidden="1" x14ac:dyDescent="0.45">
      <c r="A4174" s="29"/>
      <c r="B4174" s="29"/>
      <c r="C4174" s="29"/>
    </row>
    <row r="4175" spans="1:3" hidden="1" x14ac:dyDescent="0.45">
      <c r="A4175" s="29"/>
      <c r="B4175" s="29"/>
      <c r="C4175" s="29"/>
    </row>
    <row r="4176" spans="1:3" hidden="1" x14ac:dyDescent="0.45">
      <c r="A4176" s="29"/>
      <c r="B4176" s="29"/>
      <c r="C4176" s="29"/>
    </row>
    <row r="4177" spans="1:3" hidden="1" x14ac:dyDescent="0.45">
      <c r="A4177" s="29"/>
      <c r="B4177" s="29"/>
      <c r="C4177" s="29"/>
    </row>
    <row r="4178" spans="1:3" hidden="1" x14ac:dyDescent="0.45">
      <c r="A4178" s="29"/>
      <c r="B4178" s="29"/>
      <c r="C4178" s="29"/>
    </row>
    <row r="4179" spans="1:3" hidden="1" x14ac:dyDescent="0.45">
      <c r="A4179" s="29"/>
      <c r="B4179" s="29"/>
      <c r="C4179" s="29"/>
    </row>
    <row r="4180" spans="1:3" hidden="1" x14ac:dyDescent="0.45">
      <c r="A4180" s="29"/>
      <c r="B4180" s="29"/>
      <c r="C4180" s="29"/>
    </row>
    <row r="4181" spans="1:3" hidden="1" x14ac:dyDescent="0.45">
      <c r="A4181" s="29"/>
      <c r="B4181" s="29"/>
      <c r="C4181" s="29"/>
    </row>
    <row r="4182" spans="1:3" hidden="1" x14ac:dyDescent="0.45">
      <c r="A4182" s="29"/>
      <c r="B4182" s="29"/>
      <c r="C4182" s="29"/>
    </row>
    <row r="4183" spans="1:3" hidden="1" x14ac:dyDescent="0.45">
      <c r="A4183" s="29"/>
      <c r="B4183" s="29"/>
      <c r="C4183" s="29"/>
    </row>
    <row r="4184" spans="1:3" hidden="1" x14ac:dyDescent="0.45">
      <c r="A4184" s="29"/>
      <c r="B4184" s="29"/>
      <c r="C4184" s="29"/>
    </row>
    <row r="4185" spans="1:3" hidden="1" x14ac:dyDescent="0.45">
      <c r="A4185" s="29"/>
      <c r="B4185" s="29"/>
      <c r="C4185" s="29"/>
    </row>
    <row r="4186" spans="1:3" hidden="1" x14ac:dyDescent="0.45">
      <c r="A4186" s="29"/>
      <c r="B4186" s="29"/>
      <c r="C4186" s="29"/>
    </row>
    <row r="4187" spans="1:3" hidden="1" x14ac:dyDescent="0.45">
      <c r="A4187" s="29"/>
      <c r="B4187" s="29"/>
      <c r="C4187" s="29"/>
    </row>
    <row r="4188" spans="1:3" hidden="1" x14ac:dyDescent="0.45">
      <c r="A4188" s="29"/>
      <c r="B4188" s="29"/>
      <c r="C4188" s="29"/>
    </row>
    <row r="4189" spans="1:3" hidden="1" x14ac:dyDescent="0.45">
      <c r="A4189" s="29"/>
      <c r="B4189" s="29"/>
      <c r="C4189" s="29"/>
    </row>
    <row r="4190" spans="1:3" hidden="1" x14ac:dyDescent="0.45">
      <c r="A4190" s="29"/>
      <c r="B4190" s="29"/>
      <c r="C4190" s="29"/>
    </row>
    <row r="4191" spans="1:3" hidden="1" x14ac:dyDescent="0.45">
      <c r="A4191" s="29"/>
      <c r="B4191" s="29"/>
      <c r="C4191" s="29"/>
    </row>
    <row r="4192" spans="1:3" hidden="1" x14ac:dyDescent="0.45">
      <c r="A4192" s="29"/>
      <c r="B4192" s="29"/>
      <c r="C4192" s="29"/>
    </row>
    <row r="4193" spans="1:3" hidden="1" x14ac:dyDescent="0.45">
      <c r="A4193" s="29"/>
      <c r="B4193" s="29"/>
      <c r="C4193" s="29"/>
    </row>
    <row r="4194" spans="1:3" hidden="1" x14ac:dyDescent="0.45">
      <c r="A4194" s="29"/>
      <c r="B4194" s="29"/>
      <c r="C4194" s="29"/>
    </row>
    <row r="4195" spans="1:3" hidden="1" x14ac:dyDescent="0.45">
      <c r="A4195" s="29"/>
      <c r="B4195" s="29"/>
      <c r="C4195" s="29"/>
    </row>
    <row r="4196" spans="1:3" hidden="1" x14ac:dyDescent="0.45">
      <c r="A4196" s="29"/>
      <c r="B4196" s="29"/>
      <c r="C4196" s="29"/>
    </row>
    <row r="4197" spans="1:3" hidden="1" x14ac:dyDescent="0.45">
      <c r="A4197" s="29"/>
      <c r="B4197" s="29"/>
      <c r="C4197" s="29"/>
    </row>
    <row r="4198" spans="1:3" hidden="1" x14ac:dyDescent="0.45">
      <c r="A4198" s="29"/>
      <c r="B4198" s="29"/>
      <c r="C4198" s="29"/>
    </row>
    <row r="4199" spans="1:3" hidden="1" x14ac:dyDescent="0.45">
      <c r="A4199" s="29"/>
      <c r="B4199" s="29"/>
      <c r="C4199" s="29"/>
    </row>
    <row r="4200" spans="1:3" hidden="1" x14ac:dyDescent="0.45">
      <c r="A4200" s="29"/>
      <c r="B4200" s="29"/>
      <c r="C4200" s="29"/>
    </row>
    <row r="4201" spans="1:3" hidden="1" x14ac:dyDescent="0.45">
      <c r="A4201" s="29"/>
      <c r="B4201" s="29"/>
      <c r="C4201" s="29"/>
    </row>
    <row r="4202" spans="1:3" hidden="1" x14ac:dyDescent="0.45">
      <c r="A4202" s="29"/>
      <c r="B4202" s="29"/>
      <c r="C4202" s="29"/>
    </row>
    <row r="4203" spans="1:3" hidden="1" x14ac:dyDescent="0.45">
      <c r="A4203" s="29"/>
      <c r="B4203" s="29"/>
      <c r="C4203" s="29"/>
    </row>
    <row r="4204" spans="1:3" hidden="1" x14ac:dyDescent="0.45">
      <c r="A4204" s="29"/>
      <c r="B4204" s="29"/>
      <c r="C4204" s="29"/>
    </row>
    <row r="4205" spans="1:3" hidden="1" x14ac:dyDescent="0.45">
      <c r="A4205" s="29"/>
      <c r="B4205" s="29"/>
      <c r="C4205" s="29"/>
    </row>
    <row r="4206" spans="1:3" hidden="1" x14ac:dyDescent="0.45">
      <c r="A4206" s="29"/>
      <c r="B4206" s="29"/>
      <c r="C4206" s="29"/>
    </row>
    <row r="4207" spans="1:3" hidden="1" x14ac:dyDescent="0.45">
      <c r="A4207" s="29"/>
      <c r="B4207" s="29"/>
      <c r="C4207" s="29"/>
    </row>
    <row r="4208" spans="1:3" hidden="1" x14ac:dyDescent="0.45">
      <c r="A4208" s="29"/>
      <c r="B4208" s="29"/>
      <c r="C4208" s="29"/>
    </row>
    <row r="4209" spans="1:3" hidden="1" x14ac:dyDescent="0.45">
      <c r="A4209" s="29"/>
      <c r="B4209" s="29"/>
      <c r="C4209" s="29"/>
    </row>
    <row r="4210" spans="1:3" hidden="1" x14ac:dyDescent="0.45">
      <c r="A4210" s="29"/>
      <c r="B4210" s="29"/>
      <c r="C4210" s="29"/>
    </row>
    <row r="4211" spans="1:3" hidden="1" x14ac:dyDescent="0.45">
      <c r="A4211" s="29"/>
      <c r="B4211" s="29"/>
      <c r="C4211" s="29"/>
    </row>
    <row r="4212" spans="1:3" hidden="1" x14ac:dyDescent="0.45">
      <c r="A4212" s="29"/>
      <c r="B4212" s="29"/>
      <c r="C4212" s="29"/>
    </row>
    <row r="4213" spans="1:3" hidden="1" x14ac:dyDescent="0.45">
      <c r="A4213" s="29"/>
      <c r="B4213" s="29"/>
      <c r="C4213" s="29"/>
    </row>
    <row r="4214" spans="1:3" hidden="1" x14ac:dyDescent="0.45">
      <c r="A4214" s="29"/>
      <c r="B4214" s="29"/>
      <c r="C4214" s="29"/>
    </row>
    <row r="4215" spans="1:3" hidden="1" x14ac:dyDescent="0.45">
      <c r="A4215" s="29"/>
      <c r="B4215" s="29"/>
      <c r="C4215" s="29"/>
    </row>
    <row r="4216" spans="1:3" hidden="1" x14ac:dyDescent="0.45">
      <c r="A4216" s="29"/>
      <c r="B4216" s="29"/>
      <c r="C4216" s="29"/>
    </row>
    <row r="4217" spans="1:3" hidden="1" x14ac:dyDescent="0.45">
      <c r="A4217" s="29"/>
      <c r="B4217" s="29"/>
      <c r="C4217" s="29"/>
    </row>
    <row r="4218" spans="1:3" hidden="1" x14ac:dyDescent="0.45">
      <c r="A4218" s="29"/>
      <c r="B4218" s="29"/>
      <c r="C4218" s="29"/>
    </row>
    <row r="4219" spans="1:3" hidden="1" x14ac:dyDescent="0.45">
      <c r="A4219" s="29"/>
      <c r="B4219" s="29"/>
      <c r="C4219" s="29"/>
    </row>
    <row r="4220" spans="1:3" hidden="1" x14ac:dyDescent="0.45">
      <c r="A4220" s="29"/>
      <c r="B4220" s="29"/>
      <c r="C4220" s="29"/>
    </row>
    <row r="4221" spans="1:3" hidden="1" x14ac:dyDescent="0.45">
      <c r="A4221" s="29"/>
      <c r="B4221" s="29"/>
      <c r="C4221" s="29"/>
    </row>
    <row r="4222" spans="1:3" hidden="1" x14ac:dyDescent="0.45">
      <c r="A4222" s="29"/>
      <c r="B4222" s="29"/>
      <c r="C4222" s="29"/>
    </row>
    <row r="4223" spans="1:3" hidden="1" x14ac:dyDescent="0.45">
      <c r="A4223" s="29"/>
      <c r="B4223" s="29"/>
      <c r="C4223" s="29"/>
    </row>
    <row r="4224" spans="1:3" hidden="1" x14ac:dyDescent="0.45">
      <c r="A4224" s="29"/>
      <c r="B4224" s="29"/>
      <c r="C4224" s="29"/>
    </row>
    <row r="4225" spans="1:3" hidden="1" x14ac:dyDescent="0.45">
      <c r="A4225" s="29"/>
      <c r="B4225" s="29"/>
      <c r="C4225" s="29"/>
    </row>
    <row r="4226" spans="1:3" hidden="1" x14ac:dyDescent="0.45">
      <c r="A4226" s="29"/>
      <c r="B4226" s="29"/>
      <c r="C4226" s="29"/>
    </row>
    <row r="4227" spans="1:3" hidden="1" x14ac:dyDescent="0.45">
      <c r="A4227" s="29"/>
      <c r="B4227" s="29"/>
      <c r="C4227" s="29"/>
    </row>
    <row r="4228" spans="1:3" hidden="1" x14ac:dyDescent="0.45">
      <c r="A4228" s="29"/>
      <c r="B4228" s="29"/>
      <c r="C4228" s="29"/>
    </row>
    <row r="4229" spans="1:3" hidden="1" x14ac:dyDescent="0.45">
      <c r="A4229" s="29"/>
      <c r="B4229" s="29"/>
      <c r="C4229" s="29"/>
    </row>
    <row r="4230" spans="1:3" hidden="1" x14ac:dyDescent="0.45">
      <c r="A4230" s="29"/>
      <c r="B4230" s="29"/>
      <c r="C4230" s="29"/>
    </row>
    <row r="4231" spans="1:3" hidden="1" x14ac:dyDescent="0.45">
      <c r="A4231" s="29"/>
      <c r="B4231" s="29"/>
      <c r="C4231" s="29"/>
    </row>
    <row r="4232" spans="1:3" hidden="1" x14ac:dyDescent="0.45">
      <c r="A4232" s="29"/>
      <c r="B4232" s="29"/>
      <c r="C4232" s="29"/>
    </row>
    <row r="4233" spans="1:3" hidden="1" x14ac:dyDescent="0.45">
      <c r="A4233" s="29"/>
      <c r="B4233" s="29"/>
      <c r="C4233" s="29"/>
    </row>
    <row r="4234" spans="1:3" hidden="1" x14ac:dyDescent="0.45">
      <c r="A4234" s="29"/>
      <c r="B4234" s="29"/>
      <c r="C4234" s="29"/>
    </row>
    <row r="4235" spans="1:3" hidden="1" x14ac:dyDescent="0.45">
      <c r="A4235" s="29"/>
      <c r="B4235" s="29"/>
      <c r="C4235" s="29"/>
    </row>
    <row r="4236" spans="1:3" hidden="1" x14ac:dyDescent="0.45">
      <c r="A4236" s="29"/>
      <c r="B4236" s="29"/>
      <c r="C4236" s="29"/>
    </row>
    <row r="4237" spans="1:3" hidden="1" x14ac:dyDescent="0.45">
      <c r="A4237" s="29"/>
      <c r="B4237" s="29"/>
      <c r="C4237" s="29"/>
    </row>
    <row r="4238" spans="1:3" hidden="1" x14ac:dyDescent="0.45">
      <c r="A4238" s="29"/>
      <c r="B4238" s="29"/>
      <c r="C4238" s="29"/>
    </row>
    <row r="4239" spans="1:3" hidden="1" x14ac:dyDescent="0.45">
      <c r="A4239" s="29"/>
      <c r="B4239" s="29"/>
      <c r="C4239" s="29"/>
    </row>
    <row r="4240" spans="1:3" hidden="1" x14ac:dyDescent="0.45">
      <c r="A4240" s="29"/>
      <c r="B4240" s="29"/>
      <c r="C4240" s="29"/>
    </row>
    <row r="4241" spans="1:3" hidden="1" x14ac:dyDescent="0.45">
      <c r="A4241" s="29"/>
      <c r="B4241" s="29"/>
      <c r="C4241" s="29"/>
    </row>
    <row r="4242" spans="1:3" hidden="1" x14ac:dyDescent="0.45">
      <c r="A4242" s="29"/>
      <c r="B4242" s="29"/>
      <c r="C4242" s="29"/>
    </row>
    <row r="4243" spans="1:3" hidden="1" x14ac:dyDescent="0.45">
      <c r="A4243" s="29"/>
      <c r="B4243" s="29"/>
      <c r="C4243" s="29"/>
    </row>
    <row r="4244" spans="1:3" hidden="1" x14ac:dyDescent="0.45">
      <c r="A4244" s="29"/>
      <c r="B4244" s="29"/>
      <c r="C4244" s="29"/>
    </row>
    <row r="4245" spans="1:3" hidden="1" x14ac:dyDescent="0.45">
      <c r="A4245" s="29"/>
      <c r="B4245" s="29"/>
      <c r="C4245" s="29"/>
    </row>
    <row r="4246" spans="1:3" hidden="1" x14ac:dyDescent="0.45">
      <c r="A4246" s="29"/>
      <c r="B4246" s="29"/>
      <c r="C4246" s="29"/>
    </row>
    <row r="4247" spans="1:3" hidden="1" x14ac:dyDescent="0.45">
      <c r="A4247" s="29"/>
      <c r="B4247" s="29"/>
      <c r="C4247" s="29"/>
    </row>
    <row r="4248" spans="1:3" hidden="1" x14ac:dyDescent="0.45">
      <c r="A4248" s="29"/>
      <c r="B4248" s="29"/>
      <c r="C4248" s="29"/>
    </row>
    <row r="4249" spans="1:3" hidden="1" x14ac:dyDescent="0.45">
      <c r="A4249" s="29"/>
      <c r="B4249" s="29"/>
      <c r="C4249" s="29"/>
    </row>
    <row r="4250" spans="1:3" hidden="1" x14ac:dyDescent="0.45">
      <c r="A4250" s="29"/>
      <c r="B4250" s="29"/>
      <c r="C4250" s="29"/>
    </row>
    <row r="4251" spans="1:3" hidden="1" x14ac:dyDescent="0.45">
      <c r="A4251" s="29"/>
      <c r="B4251" s="29"/>
      <c r="C4251" s="29"/>
    </row>
    <row r="4252" spans="1:3" hidden="1" x14ac:dyDescent="0.45">
      <c r="A4252" s="29"/>
      <c r="B4252" s="29"/>
      <c r="C4252" s="29"/>
    </row>
    <row r="4253" spans="1:3" hidden="1" x14ac:dyDescent="0.45">
      <c r="A4253" s="29"/>
      <c r="B4253" s="29"/>
      <c r="C4253" s="29"/>
    </row>
    <row r="4254" spans="1:3" hidden="1" x14ac:dyDescent="0.45">
      <c r="A4254" s="29"/>
      <c r="B4254" s="29"/>
      <c r="C4254" s="29"/>
    </row>
    <row r="4255" spans="1:3" hidden="1" x14ac:dyDescent="0.45">
      <c r="A4255" s="29"/>
      <c r="B4255" s="29"/>
      <c r="C4255" s="29"/>
    </row>
    <row r="4256" spans="1:3" hidden="1" x14ac:dyDescent="0.45">
      <c r="A4256" s="29"/>
      <c r="B4256" s="29"/>
      <c r="C4256" s="29"/>
    </row>
    <row r="4257" spans="1:3" hidden="1" x14ac:dyDescent="0.45">
      <c r="A4257" s="29"/>
      <c r="B4257" s="29"/>
      <c r="C4257" s="29"/>
    </row>
    <row r="4258" spans="1:3" hidden="1" x14ac:dyDescent="0.45">
      <c r="A4258" s="29"/>
      <c r="B4258" s="29"/>
      <c r="C4258" s="29"/>
    </row>
    <row r="4259" spans="1:3" hidden="1" x14ac:dyDescent="0.45">
      <c r="A4259" s="29"/>
      <c r="B4259" s="29"/>
      <c r="C4259" s="29"/>
    </row>
    <row r="4260" spans="1:3" hidden="1" x14ac:dyDescent="0.45">
      <c r="A4260" s="29"/>
      <c r="B4260" s="29"/>
      <c r="C4260" s="29"/>
    </row>
    <row r="4261" spans="1:3" hidden="1" x14ac:dyDescent="0.45">
      <c r="A4261" s="29"/>
      <c r="B4261" s="29"/>
      <c r="C4261" s="29"/>
    </row>
    <row r="4262" spans="1:3" hidden="1" x14ac:dyDescent="0.45">
      <c r="A4262" s="29"/>
      <c r="B4262" s="29"/>
      <c r="C4262" s="29"/>
    </row>
    <row r="4263" spans="1:3" hidden="1" x14ac:dyDescent="0.45">
      <c r="A4263" s="29"/>
      <c r="B4263" s="29"/>
      <c r="C4263" s="29"/>
    </row>
    <row r="4264" spans="1:3" hidden="1" x14ac:dyDescent="0.45">
      <c r="A4264" s="29"/>
      <c r="B4264" s="29"/>
      <c r="C4264" s="29"/>
    </row>
    <row r="4265" spans="1:3" hidden="1" x14ac:dyDescent="0.45">
      <c r="A4265" s="29"/>
      <c r="B4265" s="29"/>
      <c r="C4265" s="29"/>
    </row>
    <row r="4266" spans="1:3" hidden="1" x14ac:dyDescent="0.45">
      <c r="A4266" s="29"/>
      <c r="B4266" s="29"/>
      <c r="C4266" s="29"/>
    </row>
    <row r="4267" spans="1:3" hidden="1" x14ac:dyDescent="0.45">
      <c r="A4267" s="29"/>
      <c r="B4267" s="29"/>
      <c r="C4267" s="29"/>
    </row>
    <row r="4268" spans="1:3" hidden="1" x14ac:dyDescent="0.45">
      <c r="A4268" s="29"/>
      <c r="B4268" s="29"/>
      <c r="C4268" s="29"/>
    </row>
    <row r="4269" spans="1:3" hidden="1" x14ac:dyDescent="0.45">
      <c r="A4269" s="29"/>
      <c r="B4269" s="29"/>
      <c r="C4269" s="29"/>
    </row>
    <row r="4270" spans="1:3" hidden="1" x14ac:dyDescent="0.45">
      <c r="A4270" s="29"/>
      <c r="B4270" s="29"/>
      <c r="C4270" s="29"/>
    </row>
    <row r="4271" spans="1:3" hidden="1" x14ac:dyDescent="0.45">
      <c r="A4271" s="29"/>
      <c r="B4271" s="29"/>
      <c r="C4271" s="29"/>
    </row>
    <row r="4272" spans="1:3" hidden="1" x14ac:dyDescent="0.45">
      <c r="A4272" s="29"/>
      <c r="B4272" s="29"/>
      <c r="C4272" s="29"/>
    </row>
    <row r="4273" spans="1:3" hidden="1" x14ac:dyDescent="0.45">
      <c r="A4273" s="29"/>
      <c r="B4273" s="29"/>
      <c r="C4273" s="29"/>
    </row>
    <row r="4274" spans="1:3" hidden="1" x14ac:dyDescent="0.45">
      <c r="A4274" s="29"/>
      <c r="B4274" s="29"/>
      <c r="C4274" s="29"/>
    </row>
    <row r="4275" spans="1:3" hidden="1" x14ac:dyDescent="0.45">
      <c r="A4275" s="29"/>
      <c r="B4275" s="29"/>
      <c r="C4275" s="29"/>
    </row>
    <row r="4276" spans="1:3" hidden="1" x14ac:dyDescent="0.45">
      <c r="A4276" s="29"/>
      <c r="B4276" s="29"/>
      <c r="C4276" s="29"/>
    </row>
    <row r="4277" spans="1:3" hidden="1" x14ac:dyDescent="0.45">
      <c r="A4277" s="29"/>
      <c r="B4277" s="29"/>
      <c r="C4277" s="29"/>
    </row>
    <row r="4278" spans="1:3" hidden="1" x14ac:dyDescent="0.45">
      <c r="A4278" s="29"/>
      <c r="B4278" s="29"/>
      <c r="C4278" s="29"/>
    </row>
    <row r="4279" spans="1:3" hidden="1" x14ac:dyDescent="0.45">
      <c r="A4279" s="29"/>
      <c r="B4279" s="29"/>
      <c r="C4279" s="29"/>
    </row>
    <row r="4280" spans="1:3" hidden="1" x14ac:dyDescent="0.45">
      <c r="A4280" s="29"/>
      <c r="B4280" s="29"/>
      <c r="C4280" s="29"/>
    </row>
    <row r="4281" spans="1:3" hidden="1" x14ac:dyDescent="0.45">
      <c r="A4281" s="29"/>
      <c r="B4281" s="29"/>
      <c r="C4281" s="29"/>
    </row>
    <row r="4282" spans="1:3" hidden="1" x14ac:dyDescent="0.45">
      <c r="A4282" s="29"/>
      <c r="B4282" s="29"/>
      <c r="C4282" s="29"/>
    </row>
    <row r="4283" spans="1:3" hidden="1" x14ac:dyDescent="0.45">
      <c r="A4283" s="29"/>
      <c r="B4283" s="29"/>
      <c r="C4283" s="29"/>
    </row>
    <row r="4284" spans="1:3" hidden="1" x14ac:dyDescent="0.45">
      <c r="A4284" s="29"/>
      <c r="B4284" s="29"/>
      <c r="C4284" s="29"/>
    </row>
    <row r="4285" spans="1:3" hidden="1" x14ac:dyDescent="0.45">
      <c r="A4285" s="29"/>
      <c r="B4285" s="29"/>
      <c r="C4285" s="29"/>
    </row>
    <row r="4286" spans="1:3" hidden="1" x14ac:dyDescent="0.45">
      <c r="A4286" s="29"/>
      <c r="B4286" s="29"/>
      <c r="C4286" s="29"/>
    </row>
    <row r="4287" spans="1:3" hidden="1" x14ac:dyDescent="0.45">
      <c r="A4287" s="29"/>
      <c r="B4287" s="29"/>
      <c r="C4287" s="29"/>
    </row>
    <row r="4288" spans="1:3" hidden="1" x14ac:dyDescent="0.45">
      <c r="A4288" s="29"/>
      <c r="B4288" s="29"/>
      <c r="C4288" s="29"/>
    </row>
    <row r="4289" spans="1:3" hidden="1" x14ac:dyDescent="0.45">
      <c r="A4289" s="29"/>
      <c r="B4289" s="29"/>
      <c r="C4289" s="29"/>
    </row>
    <row r="4290" spans="1:3" hidden="1" x14ac:dyDescent="0.45">
      <c r="A4290" s="29"/>
      <c r="B4290" s="29"/>
      <c r="C4290" s="29"/>
    </row>
    <row r="4291" spans="1:3" hidden="1" x14ac:dyDescent="0.45">
      <c r="A4291" s="29"/>
      <c r="B4291" s="29"/>
      <c r="C4291" s="29"/>
    </row>
    <row r="4292" spans="1:3" hidden="1" x14ac:dyDescent="0.45">
      <c r="A4292" s="29"/>
      <c r="B4292" s="29"/>
      <c r="C4292" s="29"/>
    </row>
    <row r="4293" spans="1:3" hidden="1" x14ac:dyDescent="0.45">
      <c r="A4293" s="29"/>
      <c r="B4293" s="29"/>
      <c r="C4293" s="29"/>
    </row>
    <row r="4294" spans="1:3" hidden="1" x14ac:dyDescent="0.45">
      <c r="A4294" s="29"/>
      <c r="B4294" s="29"/>
      <c r="C4294" s="29"/>
    </row>
    <row r="4295" spans="1:3" hidden="1" x14ac:dyDescent="0.45">
      <c r="A4295" s="29"/>
      <c r="B4295" s="29"/>
      <c r="C4295" s="29"/>
    </row>
    <row r="4296" spans="1:3" hidden="1" x14ac:dyDescent="0.45">
      <c r="A4296" s="29"/>
      <c r="B4296" s="29"/>
      <c r="C4296" s="29"/>
    </row>
    <row r="4297" spans="1:3" hidden="1" x14ac:dyDescent="0.45">
      <c r="A4297" s="29"/>
      <c r="B4297" s="29"/>
      <c r="C4297" s="29"/>
    </row>
    <row r="4298" spans="1:3" hidden="1" x14ac:dyDescent="0.45">
      <c r="A4298" s="29"/>
      <c r="B4298" s="29"/>
      <c r="C4298" s="29"/>
    </row>
    <row r="4299" spans="1:3" hidden="1" x14ac:dyDescent="0.45">
      <c r="A4299" s="29"/>
      <c r="B4299" s="29"/>
      <c r="C4299" s="29"/>
    </row>
    <row r="4300" spans="1:3" hidden="1" x14ac:dyDescent="0.45">
      <c r="A4300" s="29"/>
      <c r="B4300" s="29"/>
      <c r="C4300" s="29"/>
    </row>
    <row r="4301" spans="1:3" hidden="1" x14ac:dyDescent="0.45">
      <c r="A4301" s="29"/>
      <c r="B4301" s="29"/>
      <c r="C4301" s="29"/>
    </row>
    <row r="4302" spans="1:3" hidden="1" x14ac:dyDescent="0.45">
      <c r="A4302" s="29"/>
      <c r="B4302" s="29"/>
      <c r="C4302" s="29"/>
    </row>
    <row r="4303" spans="1:3" hidden="1" x14ac:dyDescent="0.45">
      <c r="A4303" s="29"/>
      <c r="B4303" s="29"/>
      <c r="C4303" s="29"/>
    </row>
    <row r="4304" spans="1:3" hidden="1" x14ac:dyDescent="0.45">
      <c r="A4304" s="29"/>
      <c r="B4304" s="29"/>
      <c r="C4304" s="29"/>
    </row>
    <row r="4305" spans="1:3" hidden="1" x14ac:dyDescent="0.45">
      <c r="A4305" s="29"/>
      <c r="B4305" s="29"/>
      <c r="C4305" s="29"/>
    </row>
    <row r="4306" spans="1:3" hidden="1" x14ac:dyDescent="0.45">
      <c r="A4306" s="29"/>
      <c r="B4306" s="29"/>
      <c r="C4306" s="29"/>
    </row>
    <row r="4307" spans="1:3" hidden="1" x14ac:dyDescent="0.45">
      <c r="A4307" s="29"/>
      <c r="B4307" s="29"/>
      <c r="C4307" s="29"/>
    </row>
    <row r="4308" spans="1:3" hidden="1" x14ac:dyDescent="0.45">
      <c r="A4308" s="29"/>
      <c r="B4308" s="29"/>
      <c r="C4308" s="29"/>
    </row>
    <row r="4309" spans="1:3" hidden="1" x14ac:dyDescent="0.45">
      <c r="A4309" s="29"/>
      <c r="B4309" s="29"/>
      <c r="C4309" s="29"/>
    </row>
    <row r="4310" spans="1:3" hidden="1" x14ac:dyDescent="0.45">
      <c r="A4310" s="29"/>
      <c r="B4310" s="29"/>
      <c r="C4310" s="29"/>
    </row>
    <row r="4311" spans="1:3" hidden="1" x14ac:dyDescent="0.45">
      <c r="A4311" s="29"/>
      <c r="B4311" s="29"/>
      <c r="C4311" s="29"/>
    </row>
    <row r="4312" spans="1:3" hidden="1" x14ac:dyDescent="0.45">
      <c r="A4312" s="29"/>
      <c r="B4312" s="29"/>
      <c r="C4312" s="29"/>
    </row>
    <row r="4313" spans="1:3" hidden="1" x14ac:dyDescent="0.45">
      <c r="A4313" s="29"/>
      <c r="B4313" s="29"/>
      <c r="C4313" s="29"/>
    </row>
    <row r="4314" spans="1:3" hidden="1" x14ac:dyDescent="0.45">
      <c r="A4314" s="29"/>
      <c r="B4314" s="29"/>
      <c r="C4314" s="29"/>
    </row>
    <row r="4315" spans="1:3" hidden="1" x14ac:dyDescent="0.45">
      <c r="A4315" s="29"/>
      <c r="B4315" s="29"/>
      <c r="C4315" s="29"/>
    </row>
    <row r="4316" spans="1:3" hidden="1" x14ac:dyDescent="0.45">
      <c r="A4316" s="29"/>
      <c r="B4316" s="29"/>
      <c r="C4316" s="29"/>
    </row>
    <row r="4317" spans="1:3" hidden="1" x14ac:dyDescent="0.45">
      <c r="A4317" s="29"/>
      <c r="B4317" s="29"/>
      <c r="C4317" s="29"/>
    </row>
    <row r="4318" spans="1:3" hidden="1" x14ac:dyDescent="0.45">
      <c r="A4318" s="29"/>
      <c r="B4318" s="29"/>
      <c r="C4318" s="29"/>
    </row>
    <row r="4319" spans="1:3" hidden="1" x14ac:dyDescent="0.45">
      <c r="A4319" s="29"/>
      <c r="B4319" s="29"/>
      <c r="C4319" s="29"/>
    </row>
    <row r="4320" spans="1:3" hidden="1" x14ac:dyDescent="0.45">
      <c r="A4320" s="29"/>
      <c r="B4320" s="29"/>
      <c r="C4320" s="29"/>
    </row>
    <row r="4321" spans="1:3" hidden="1" x14ac:dyDescent="0.45">
      <c r="A4321" s="29"/>
      <c r="B4321" s="29"/>
      <c r="C4321" s="29"/>
    </row>
    <row r="4322" spans="1:3" hidden="1" x14ac:dyDescent="0.45">
      <c r="A4322" s="29"/>
      <c r="B4322" s="29"/>
      <c r="C4322" s="29"/>
    </row>
    <row r="4323" spans="1:3" hidden="1" x14ac:dyDescent="0.45">
      <c r="A4323" s="29"/>
      <c r="B4323" s="29"/>
      <c r="C4323" s="29"/>
    </row>
    <row r="4324" spans="1:3" hidden="1" x14ac:dyDescent="0.45">
      <c r="A4324" s="29"/>
      <c r="B4324" s="29"/>
      <c r="C4324" s="29"/>
    </row>
    <row r="4325" spans="1:3" hidden="1" x14ac:dyDescent="0.45">
      <c r="A4325" s="29"/>
      <c r="B4325" s="29"/>
      <c r="C4325" s="29"/>
    </row>
    <row r="4326" spans="1:3" hidden="1" x14ac:dyDescent="0.45">
      <c r="A4326" s="29"/>
      <c r="B4326" s="29"/>
      <c r="C4326" s="29"/>
    </row>
    <row r="4327" spans="1:3" hidden="1" x14ac:dyDescent="0.45">
      <c r="A4327" s="29"/>
      <c r="B4327" s="29"/>
      <c r="C4327" s="29"/>
    </row>
    <row r="4328" spans="1:3" hidden="1" x14ac:dyDescent="0.45">
      <c r="A4328" s="29"/>
      <c r="B4328" s="29"/>
      <c r="C4328" s="29"/>
    </row>
    <row r="4329" spans="1:3" hidden="1" x14ac:dyDescent="0.45">
      <c r="A4329" s="29"/>
      <c r="B4329" s="29"/>
      <c r="C4329" s="29"/>
    </row>
    <row r="4330" spans="1:3" hidden="1" x14ac:dyDescent="0.45">
      <c r="A4330" s="29"/>
      <c r="B4330" s="29"/>
      <c r="C4330" s="29"/>
    </row>
    <row r="4331" spans="1:3" hidden="1" x14ac:dyDescent="0.45">
      <c r="A4331" s="29"/>
      <c r="B4331" s="29"/>
      <c r="C4331" s="29"/>
    </row>
    <row r="4332" spans="1:3" hidden="1" x14ac:dyDescent="0.45">
      <c r="A4332" s="29"/>
      <c r="B4332" s="29"/>
      <c r="C4332" s="29"/>
    </row>
    <row r="4333" spans="1:3" hidden="1" x14ac:dyDescent="0.45">
      <c r="A4333" s="29"/>
      <c r="B4333" s="29"/>
      <c r="C4333" s="29"/>
    </row>
    <row r="4334" spans="1:3" hidden="1" x14ac:dyDescent="0.45">
      <c r="A4334" s="29"/>
      <c r="B4334" s="29"/>
      <c r="C4334" s="29"/>
    </row>
    <row r="4335" spans="1:3" hidden="1" x14ac:dyDescent="0.45">
      <c r="A4335" s="29"/>
      <c r="B4335" s="29"/>
      <c r="C4335" s="29"/>
    </row>
    <row r="4336" spans="1:3" hidden="1" x14ac:dyDescent="0.45">
      <c r="A4336" s="29"/>
      <c r="B4336" s="29"/>
      <c r="C4336" s="29"/>
    </row>
    <row r="4337" spans="1:3" hidden="1" x14ac:dyDescent="0.45">
      <c r="A4337" s="29"/>
      <c r="B4337" s="29"/>
      <c r="C4337" s="29"/>
    </row>
    <row r="4338" spans="1:3" hidden="1" x14ac:dyDescent="0.45">
      <c r="A4338" s="29"/>
      <c r="B4338" s="29"/>
      <c r="C4338" s="29"/>
    </row>
    <row r="4339" spans="1:3" hidden="1" x14ac:dyDescent="0.45">
      <c r="A4339" s="29"/>
      <c r="B4339" s="29"/>
      <c r="C4339" s="29"/>
    </row>
    <row r="4340" spans="1:3" hidden="1" x14ac:dyDescent="0.45">
      <c r="A4340" s="29"/>
      <c r="B4340" s="29"/>
      <c r="C4340" s="29"/>
    </row>
    <row r="4341" spans="1:3" hidden="1" x14ac:dyDescent="0.45">
      <c r="A4341" s="29"/>
      <c r="B4341" s="29"/>
      <c r="C4341" s="29"/>
    </row>
    <row r="4342" spans="1:3" hidden="1" x14ac:dyDescent="0.45">
      <c r="A4342" s="29"/>
      <c r="B4342" s="29"/>
      <c r="C4342" s="29"/>
    </row>
    <row r="4343" spans="1:3" hidden="1" x14ac:dyDescent="0.45">
      <c r="A4343" s="29"/>
      <c r="B4343" s="29"/>
      <c r="C4343" s="29"/>
    </row>
    <row r="4344" spans="1:3" hidden="1" x14ac:dyDescent="0.45">
      <c r="A4344" s="29"/>
      <c r="B4344" s="29"/>
      <c r="C4344" s="29"/>
    </row>
    <row r="4345" spans="1:3" hidden="1" x14ac:dyDescent="0.45">
      <c r="A4345" s="29"/>
      <c r="B4345" s="29"/>
      <c r="C4345" s="29"/>
    </row>
    <row r="4346" spans="1:3" hidden="1" x14ac:dyDescent="0.45">
      <c r="A4346" s="29"/>
      <c r="B4346" s="29"/>
      <c r="C4346" s="29"/>
    </row>
    <row r="4347" spans="1:3" hidden="1" x14ac:dyDescent="0.45">
      <c r="A4347" s="29"/>
      <c r="B4347" s="29"/>
      <c r="C4347" s="29"/>
    </row>
    <row r="4348" spans="1:3" hidden="1" x14ac:dyDescent="0.45">
      <c r="A4348" s="29"/>
      <c r="B4348" s="29"/>
      <c r="C4348" s="29"/>
    </row>
    <row r="4349" spans="1:3" hidden="1" x14ac:dyDescent="0.45">
      <c r="A4349" s="29"/>
      <c r="B4349" s="29"/>
      <c r="C4349" s="29"/>
    </row>
    <row r="4350" spans="1:3" hidden="1" x14ac:dyDescent="0.45">
      <c r="A4350" s="29"/>
      <c r="B4350" s="29"/>
      <c r="C4350" s="29"/>
    </row>
    <row r="4351" spans="1:3" hidden="1" x14ac:dyDescent="0.45">
      <c r="A4351" s="29"/>
      <c r="B4351" s="29"/>
      <c r="C4351" s="29"/>
    </row>
    <row r="4352" spans="1:3" hidden="1" x14ac:dyDescent="0.45">
      <c r="A4352" s="29"/>
      <c r="B4352" s="29"/>
      <c r="C4352" s="29"/>
    </row>
    <row r="4353" spans="1:3" hidden="1" x14ac:dyDescent="0.45">
      <c r="A4353" s="29"/>
      <c r="B4353" s="29"/>
      <c r="C4353" s="29"/>
    </row>
    <row r="4354" spans="1:3" hidden="1" x14ac:dyDescent="0.45">
      <c r="A4354" s="29"/>
      <c r="B4354" s="29"/>
      <c r="C4354" s="29"/>
    </row>
    <row r="4355" spans="1:3" hidden="1" x14ac:dyDescent="0.45">
      <c r="A4355" s="29"/>
      <c r="B4355" s="29"/>
      <c r="C4355" s="29"/>
    </row>
    <row r="4356" spans="1:3" hidden="1" x14ac:dyDescent="0.45">
      <c r="A4356" s="29"/>
      <c r="B4356" s="29"/>
      <c r="C4356" s="29"/>
    </row>
    <row r="4357" spans="1:3" hidden="1" x14ac:dyDescent="0.45">
      <c r="A4357" s="29"/>
      <c r="B4357" s="29"/>
      <c r="C4357" s="29"/>
    </row>
    <row r="4358" spans="1:3" hidden="1" x14ac:dyDescent="0.45">
      <c r="A4358" s="29"/>
      <c r="B4358" s="29"/>
      <c r="C4358" s="29"/>
    </row>
    <row r="4359" spans="1:3" hidden="1" x14ac:dyDescent="0.45">
      <c r="A4359" s="29"/>
      <c r="B4359" s="29"/>
      <c r="C4359" s="29"/>
    </row>
    <row r="4360" spans="1:3" hidden="1" x14ac:dyDescent="0.45">
      <c r="A4360" s="29"/>
      <c r="B4360" s="29"/>
      <c r="C4360" s="29"/>
    </row>
    <row r="4361" spans="1:3" hidden="1" x14ac:dyDescent="0.45">
      <c r="A4361" s="29"/>
      <c r="B4361" s="29"/>
      <c r="C4361" s="29"/>
    </row>
    <row r="4362" spans="1:3" hidden="1" x14ac:dyDescent="0.45">
      <c r="A4362" s="29"/>
      <c r="B4362" s="29"/>
      <c r="C4362" s="29"/>
    </row>
    <row r="4363" spans="1:3" hidden="1" x14ac:dyDescent="0.45">
      <c r="A4363" s="29"/>
      <c r="B4363" s="29"/>
      <c r="C4363" s="29"/>
    </row>
    <row r="4364" spans="1:3" hidden="1" x14ac:dyDescent="0.45">
      <c r="A4364" s="29"/>
      <c r="B4364" s="29"/>
      <c r="C4364" s="29"/>
    </row>
    <row r="4365" spans="1:3" hidden="1" x14ac:dyDescent="0.45">
      <c r="A4365" s="29"/>
      <c r="B4365" s="29"/>
      <c r="C4365" s="29"/>
    </row>
    <row r="4366" spans="1:3" hidden="1" x14ac:dyDescent="0.45">
      <c r="A4366" s="29"/>
      <c r="B4366" s="29"/>
      <c r="C4366" s="29"/>
    </row>
    <row r="4367" spans="1:3" hidden="1" x14ac:dyDescent="0.45">
      <c r="A4367" s="29"/>
      <c r="B4367" s="29"/>
      <c r="C4367" s="29"/>
    </row>
    <row r="4368" spans="1:3" hidden="1" x14ac:dyDescent="0.45">
      <c r="A4368" s="29"/>
      <c r="B4368" s="29"/>
      <c r="C4368" s="29"/>
    </row>
    <row r="4369" spans="1:3" hidden="1" x14ac:dyDescent="0.45">
      <c r="A4369" s="29"/>
      <c r="B4369" s="29"/>
      <c r="C4369" s="29"/>
    </row>
    <row r="4370" spans="1:3" hidden="1" x14ac:dyDescent="0.45">
      <c r="A4370" s="29"/>
      <c r="B4370" s="29"/>
      <c r="C4370" s="29"/>
    </row>
    <row r="4371" spans="1:3" hidden="1" x14ac:dyDescent="0.45">
      <c r="A4371" s="29"/>
      <c r="B4371" s="29"/>
      <c r="C4371" s="29"/>
    </row>
    <row r="4372" spans="1:3" hidden="1" x14ac:dyDescent="0.45">
      <c r="A4372" s="29"/>
      <c r="B4372" s="29"/>
      <c r="C4372" s="29"/>
    </row>
    <row r="4373" spans="1:3" hidden="1" x14ac:dyDescent="0.45">
      <c r="A4373" s="29"/>
      <c r="B4373" s="29"/>
      <c r="C4373" s="29"/>
    </row>
    <row r="4374" spans="1:3" hidden="1" x14ac:dyDescent="0.45">
      <c r="A4374" s="29"/>
      <c r="B4374" s="29"/>
      <c r="C4374" s="29"/>
    </row>
    <row r="4375" spans="1:3" hidden="1" x14ac:dyDescent="0.45">
      <c r="A4375" s="29"/>
      <c r="B4375" s="29"/>
      <c r="C4375" s="29"/>
    </row>
    <row r="4376" spans="1:3" hidden="1" x14ac:dyDescent="0.45">
      <c r="A4376" s="29"/>
      <c r="B4376" s="29"/>
      <c r="C4376" s="29"/>
    </row>
    <row r="4377" spans="1:3" hidden="1" x14ac:dyDescent="0.45">
      <c r="A4377" s="29"/>
      <c r="B4377" s="29"/>
      <c r="C4377" s="29"/>
    </row>
    <row r="4378" spans="1:3" hidden="1" x14ac:dyDescent="0.45">
      <c r="A4378" s="29"/>
      <c r="B4378" s="29"/>
      <c r="C4378" s="29"/>
    </row>
    <row r="4379" spans="1:3" hidden="1" x14ac:dyDescent="0.45">
      <c r="A4379" s="29"/>
      <c r="B4379" s="29"/>
      <c r="C4379" s="29"/>
    </row>
    <row r="4380" spans="1:3" hidden="1" x14ac:dyDescent="0.45">
      <c r="A4380" s="29"/>
      <c r="B4380" s="29"/>
      <c r="C4380" s="29"/>
    </row>
    <row r="4381" spans="1:3" hidden="1" x14ac:dyDescent="0.45">
      <c r="A4381" s="29"/>
      <c r="B4381" s="29"/>
      <c r="C4381" s="29"/>
    </row>
    <row r="4382" spans="1:3" hidden="1" x14ac:dyDescent="0.45">
      <c r="A4382" s="29"/>
      <c r="B4382" s="29"/>
      <c r="C4382" s="29"/>
    </row>
    <row r="4383" spans="1:3" hidden="1" x14ac:dyDescent="0.45">
      <c r="A4383" s="29"/>
      <c r="B4383" s="29"/>
      <c r="C4383" s="29"/>
    </row>
    <row r="4384" spans="1:3" hidden="1" x14ac:dyDescent="0.45">
      <c r="A4384" s="29"/>
      <c r="B4384" s="29"/>
      <c r="C4384" s="29"/>
    </row>
    <row r="4385" spans="1:3" hidden="1" x14ac:dyDescent="0.45">
      <c r="A4385" s="29"/>
      <c r="B4385" s="29"/>
      <c r="C4385" s="29"/>
    </row>
    <row r="4386" spans="1:3" hidden="1" x14ac:dyDescent="0.45">
      <c r="A4386" s="29"/>
      <c r="B4386" s="29"/>
      <c r="C4386" s="29"/>
    </row>
    <row r="4387" spans="1:3" hidden="1" x14ac:dyDescent="0.45">
      <c r="A4387" s="29"/>
      <c r="B4387" s="29"/>
      <c r="C4387" s="29"/>
    </row>
    <row r="4388" spans="1:3" hidden="1" x14ac:dyDescent="0.45">
      <c r="A4388" s="29"/>
      <c r="B4388" s="29"/>
      <c r="C4388" s="29"/>
    </row>
    <row r="4389" spans="1:3" hidden="1" x14ac:dyDescent="0.45">
      <c r="A4389" s="29"/>
      <c r="B4389" s="29"/>
      <c r="C4389" s="29"/>
    </row>
    <row r="4390" spans="1:3" hidden="1" x14ac:dyDescent="0.45">
      <c r="A4390" s="29"/>
      <c r="B4390" s="29"/>
      <c r="C4390" s="29"/>
    </row>
    <row r="4391" spans="1:3" hidden="1" x14ac:dyDescent="0.45">
      <c r="A4391" s="29"/>
      <c r="B4391" s="29"/>
      <c r="C4391" s="29"/>
    </row>
    <row r="4392" spans="1:3" hidden="1" x14ac:dyDescent="0.45">
      <c r="A4392" s="29"/>
      <c r="B4392" s="29"/>
      <c r="C4392" s="29"/>
    </row>
    <row r="4393" spans="1:3" hidden="1" x14ac:dyDescent="0.45">
      <c r="A4393" s="29"/>
      <c r="B4393" s="29"/>
      <c r="C4393" s="29"/>
    </row>
    <row r="4394" spans="1:3" hidden="1" x14ac:dyDescent="0.45">
      <c r="A4394" s="29"/>
      <c r="B4394" s="29"/>
      <c r="C4394" s="29"/>
    </row>
    <row r="4395" spans="1:3" hidden="1" x14ac:dyDescent="0.45">
      <c r="A4395" s="29"/>
      <c r="B4395" s="29"/>
      <c r="C4395" s="29"/>
    </row>
    <row r="4396" spans="1:3" hidden="1" x14ac:dyDescent="0.45">
      <c r="A4396" s="29"/>
      <c r="B4396" s="29"/>
      <c r="C4396" s="29"/>
    </row>
    <row r="4397" spans="1:3" hidden="1" x14ac:dyDescent="0.45">
      <c r="A4397" s="29"/>
      <c r="B4397" s="29"/>
      <c r="C4397" s="29"/>
    </row>
    <row r="4398" spans="1:3" hidden="1" x14ac:dyDescent="0.45">
      <c r="A4398" s="29"/>
      <c r="B4398" s="29"/>
      <c r="C4398" s="29"/>
    </row>
    <row r="4399" spans="1:3" hidden="1" x14ac:dyDescent="0.45">
      <c r="A4399" s="29"/>
      <c r="B4399" s="29"/>
      <c r="C4399" s="29"/>
    </row>
    <row r="4400" spans="1:3" hidden="1" x14ac:dyDescent="0.45">
      <c r="A4400" s="29"/>
      <c r="B4400" s="29"/>
      <c r="C4400" s="29"/>
    </row>
    <row r="4401" spans="1:3" hidden="1" x14ac:dyDescent="0.45">
      <c r="A4401" s="29"/>
      <c r="B4401" s="29"/>
      <c r="C4401" s="29"/>
    </row>
    <row r="4402" spans="1:3" hidden="1" x14ac:dyDescent="0.45">
      <c r="A4402" s="29"/>
      <c r="B4402" s="29"/>
      <c r="C4402" s="29"/>
    </row>
    <row r="4403" spans="1:3" hidden="1" x14ac:dyDescent="0.45">
      <c r="A4403" s="29"/>
      <c r="B4403" s="29"/>
      <c r="C4403" s="29"/>
    </row>
    <row r="4404" spans="1:3" hidden="1" x14ac:dyDescent="0.45">
      <c r="A4404" s="29"/>
      <c r="B4404" s="29"/>
      <c r="C4404" s="29"/>
    </row>
    <row r="4405" spans="1:3" hidden="1" x14ac:dyDescent="0.45">
      <c r="A4405" s="29"/>
      <c r="B4405" s="29"/>
      <c r="C4405" s="29"/>
    </row>
    <row r="4406" spans="1:3" hidden="1" x14ac:dyDescent="0.45">
      <c r="A4406" s="29"/>
      <c r="B4406" s="29"/>
      <c r="C4406" s="29"/>
    </row>
    <row r="4407" spans="1:3" hidden="1" x14ac:dyDescent="0.45">
      <c r="A4407" s="29"/>
      <c r="B4407" s="29"/>
      <c r="C4407" s="29"/>
    </row>
    <row r="4408" spans="1:3" hidden="1" x14ac:dyDescent="0.45">
      <c r="A4408" s="29"/>
      <c r="B4408" s="29"/>
      <c r="C4408" s="29"/>
    </row>
    <row r="4409" spans="1:3" hidden="1" x14ac:dyDescent="0.45">
      <c r="A4409" s="29"/>
      <c r="B4409" s="29"/>
      <c r="C4409" s="29"/>
    </row>
    <row r="4410" spans="1:3" hidden="1" x14ac:dyDescent="0.45">
      <c r="A4410" s="29"/>
      <c r="B4410" s="29"/>
      <c r="C4410" s="29"/>
    </row>
    <row r="4411" spans="1:3" hidden="1" x14ac:dyDescent="0.45">
      <c r="A4411" s="29"/>
      <c r="B4411" s="29"/>
      <c r="C4411" s="29"/>
    </row>
    <row r="4412" spans="1:3" hidden="1" x14ac:dyDescent="0.45">
      <c r="A4412" s="29"/>
      <c r="B4412" s="29"/>
      <c r="C4412" s="29"/>
    </row>
    <row r="4413" spans="1:3" hidden="1" x14ac:dyDescent="0.45">
      <c r="A4413" s="29"/>
      <c r="B4413" s="29"/>
      <c r="C4413" s="29"/>
    </row>
    <row r="4414" spans="1:3" hidden="1" x14ac:dyDescent="0.45">
      <c r="A4414" s="29"/>
      <c r="B4414" s="29"/>
      <c r="C4414" s="29"/>
    </row>
    <row r="4415" spans="1:3" hidden="1" x14ac:dyDescent="0.45">
      <c r="A4415" s="29"/>
      <c r="B4415" s="29"/>
      <c r="C4415" s="29"/>
    </row>
    <row r="4416" spans="1:3" hidden="1" x14ac:dyDescent="0.45">
      <c r="A4416" s="29"/>
      <c r="B4416" s="29"/>
      <c r="C4416" s="29"/>
    </row>
    <row r="4417" spans="1:3" hidden="1" x14ac:dyDescent="0.45">
      <c r="A4417" s="29"/>
      <c r="B4417" s="29"/>
      <c r="C4417" s="29"/>
    </row>
    <row r="4418" spans="1:3" hidden="1" x14ac:dyDescent="0.45">
      <c r="A4418" s="29"/>
      <c r="B4418" s="29"/>
      <c r="C4418" s="29"/>
    </row>
    <row r="4419" spans="1:3" hidden="1" x14ac:dyDescent="0.45">
      <c r="A4419" s="29"/>
      <c r="B4419" s="29"/>
      <c r="C4419" s="29"/>
    </row>
    <row r="4420" spans="1:3" hidden="1" x14ac:dyDescent="0.45">
      <c r="A4420" s="29"/>
      <c r="B4420" s="29"/>
      <c r="C4420" s="29"/>
    </row>
    <row r="4421" spans="1:3" hidden="1" x14ac:dyDescent="0.45">
      <c r="A4421" s="29"/>
      <c r="B4421" s="29"/>
      <c r="C4421" s="29"/>
    </row>
    <row r="4422" spans="1:3" hidden="1" x14ac:dyDescent="0.45">
      <c r="A4422" s="29"/>
      <c r="B4422" s="29"/>
      <c r="C4422" s="29"/>
    </row>
    <row r="4423" spans="1:3" hidden="1" x14ac:dyDescent="0.45">
      <c r="A4423" s="29"/>
      <c r="B4423" s="29"/>
      <c r="C4423" s="29"/>
    </row>
    <row r="4424" spans="1:3" hidden="1" x14ac:dyDescent="0.45">
      <c r="A4424" s="29"/>
      <c r="B4424" s="29"/>
      <c r="C4424" s="29"/>
    </row>
    <row r="4425" spans="1:3" hidden="1" x14ac:dyDescent="0.45">
      <c r="A4425" s="29"/>
      <c r="B4425" s="29"/>
      <c r="C4425" s="29"/>
    </row>
    <row r="4426" spans="1:3" hidden="1" x14ac:dyDescent="0.45">
      <c r="A4426" s="29"/>
      <c r="B4426" s="29"/>
      <c r="C4426" s="29"/>
    </row>
    <row r="4427" spans="1:3" hidden="1" x14ac:dyDescent="0.45">
      <c r="A4427" s="29"/>
      <c r="B4427" s="29"/>
      <c r="C4427" s="29"/>
    </row>
    <row r="4428" spans="1:3" hidden="1" x14ac:dyDescent="0.45">
      <c r="A4428" s="29"/>
      <c r="B4428" s="29"/>
      <c r="C4428" s="29"/>
    </row>
    <row r="4429" spans="1:3" hidden="1" x14ac:dyDescent="0.45">
      <c r="A4429" s="29"/>
      <c r="B4429" s="29"/>
      <c r="C4429" s="29"/>
    </row>
    <row r="4430" spans="1:3" hidden="1" x14ac:dyDescent="0.45">
      <c r="A4430" s="29"/>
      <c r="B4430" s="29"/>
      <c r="C4430" s="29"/>
    </row>
    <row r="4431" spans="1:3" hidden="1" x14ac:dyDescent="0.45">
      <c r="A4431" s="29"/>
      <c r="B4431" s="29"/>
      <c r="C4431" s="29"/>
    </row>
    <row r="4432" spans="1:3" hidden="1" x14ac:dyDescent="0.45">
      <c r="A4432" s="29"/>
      <c r="B4432" s="29"/>
      <c r="C4432" s="29"/>
    </row>
    <row r="4433" spans="1:3" hidden="1" x14ac:dyDescent="0.45">
      <c r="A4433" s="29"/>
      <c r="B4433" s="29"/>
      <c r="C4433" s="29"/>
    </row>
    <row r="4434" spans="1:3" hidden="1" x14ac:dyDescent="0.45">
      <c r="A4434" s="29"/>
      <c r="B4434" s="29"/>
      <c r="C4434" s="29"/>
    </row>
    <row r="4435" spans="1:3" hidden="1" x14ac:dyDescent="0.45">
      <c r="A4435" s="29"/>
      <c r="B4435" s="29"/>
      <c r="C4435" s="29"/>
    </row>
    <row r="4436" spans="1:3" hidden="1" x14ac:dyDescent="0.45">
      <c r="A4436" s="29"/>
      <c r="B4436" s="29"/>
      <c r="C4436" s="29"/>
    </row>
    <row r="4437" spans="1:3" hidden="1" x14ac:dyDescent="0.45">
      <c r="A4437" s="29"/>
      <c r="B4437" s="29"/>
      <c r="C4437" s="29"/>
    </row>
    <row r="4438" spans="1:3" hidden="1" x14ac:dyDescent="0.45">
      <c r="A4438" s="29"/>
      <c r="B4438" s="29"/>
      <c r="C4438" s="29"/>
    </row>
    <row r="4439" spans="1:3" hidden="1" x14ac:dyDescent="0.45">
      <c r="A4439" s="29"/>
      <c r="B4439" s="29"/>
      <c r="C4439" s="29"/>
    </row>
    <row r="4440" spans="1:3" hidden="1" x14ac:dyDescent="0.45">
      <c r="A4440" s="29"/>
      <c r="B4440" s="29"/>
      <c r="C4440" s="29"/>
    </row>
    <row r="4441" spans="1:3" hidden="1" x14ac:dyDescent="0.45">
      <c r="A4441" s="29"/>
      <c r="B4441" s="29"/>
      <c r="C4441" s="29"/>
    </row>
    <row r="4442" spans="1:3" hidden="1" x14ac:dyDescent="0.45">
      <c r="A4442" s="29"/>
      <c r="B4442" s="29"/>
      <c r="C4442" s="29"/>
    </row>
    <row r="4443" spans="1:3" hidden="1" x14ac:dyDescent="0.45">
      <c r="A4443" s="29"/>
      <c r="B4443" s="29"/>
      <c r="C4443" s="29"/>
    </row>
    <row r="4444" spans="1:3" hidden="1" x14ac:dyDescent="0.45">
      <c r="A4444" s="29"/>
      <c r="B4444" s="29"/>
      <c r="C4444" s="29"/>
    </row>
    <row r="4445" spans="1:3" hidden="1" x14ac:dyDescent="0.45">
      <c r="A4445" s="29"/>
      <c r="B4445" s="29"/>
      <c r="C4445" s="29"/>
    </row>
    <row r="4446" spans="1:3" hidden="1" x14ac:dyDescent="0.45">
      <c r="A4446" s="29"/>
      <c r="B4446" s="29"/>
      <c r="C4446" s="29"/>
    </row>
    <row r="4447" spans="1:3" hidden="1" x14ac:dyDescent="0.45">
      <c r="A4447" s="29"/>
      <c r="B4447" s="29"/>
      <c r="C4447" s="29"/>
    </row>
    <row r="4448" spans="1:3" hidden="1" x14ac:dyDescent="0.45">
      <c r="A4448" s="29"/>
      <c r="B4448" s="29"/>
      <c r="C4448" s="29"/>
    </row>
    <row r="4449" spans="1:3" hidden="1" x14ac:dyDescent="0.45">
      <c r="A4449" s="29"/>
      <c r="B4449" s="29"/>
      <c r="C4449" s="29"/>
    </row>
    <row r="4450" spans="1:3" hidden="1" x14ac:dyDescent="0.45">
      <c r="A4450" s="29"/>
      <c r="B4450" s="29"/>
      <c r="C4450" s="29"/>
    </row>
    <row r="4451" spans="1:3" hidden="1" x14ac:dyDescent="0.45">
      <c r="A4451" s="29"/>
      <c r="B4451" s="29"/>
      <c r="C4451" s="29"/>
    </row>
    <row r="4452" spans="1:3" hidden="1" x14ac:dyDescent="0.45">
      <c r="A4452" s="29"/>
      <c r="B4452" s="29"/>
      <c r="C4452" s="29"/>
    </row>
    <row r="4453" spans="1:3" hidden="1" x14ac:dyDescent="0.45">
      <c r="A4453" s="29"/>
      <c r="B4453" s="29"/>
      <c r="C4453" s="29"/>
    </row>
    <row r="4454" spans="1:3" hidden="1" x14ac:dyDescent="0.45">
      <c r="A4454" s="29"/>
      <c r="B4454" s="29"/>
      <c r="C4454" s="29"/>
    </row>
    <row r="4455" spans="1:3" hidden="1" x14ac:dyDescent="0.45">
      <c r="A4455" s="29"/>
      <c r="B4455" s="29"/>
      <c r="C4455" s="29"/>
    </row>
    <row r="4456" spans="1:3" hidden="1" x14ac:dyDescent="0.45">
      <c r="A4456" s="29"/>
      <c r="B4456" s="29"/>
      <c r="C4456" s="29"/>
    </row>
    <row r="4457" spans="1:3" hidden="1" x14ac:dyDescent="0.45">
      <c r="A4457" s="29"/>
      <c r="B4457" s="29"/>
      <c r="C4457" s="29"/>
    </row>
    <row r="4458" spans="1:3" hidden="1" x14ac:dyDescent="0.45">
      <c r="A4458" s="29"/>
      <c r="B4458" s="29"/>
      <c r="C4458" s="29"/>
    </row>
    <row r="4459" spans="1:3" hidden="1" x14ac:dyDescent="0.45">
      <c r="A4459" s="29"/>
      <c r="B4459" s="29"/>
      <c r="C4459" s="29"/>
    </row>
    <row r="4460" spans="1:3" hidden="1" x14ac:dyDescent="0.45">
      <c r="A4460" s="29"/>
      <c r="B4460" s="29"/>
      <c r="C4460" s="29"/>
    </row>
    <row r="4461" spans="1:3" hidden="1" x14ac:dyDescent="0.45">
      <c r="A4461" s="29"/>
      <c r="B4461" s="29"/>
      <c r="C4461" s="29"/>
    </row>
    <row r="4462" spans="1:3" hidden="1" x14ac:dyDescent="0.45">
      <c r="A4462" s="29"/>
      <c r="B4462" s="29"/>
      <c r="C4462" s="29"/>
    </row>
    <row r="4463" spans="1:3" hidden="1" x14ac:dyDescent="0.45">
      <c r="A4463" s="29"/>
      <c r="B4463" s="29"/>
      <c r="C4463" s="29"/>
    </row>
    <row r="4464" spans="1:3" hidden="1" x14ac:dyDescent="0.45">
      <c r="A4464" s="29"/>
      <c r="B4464" s="29"/>
      <c r="C4464" s="29"/>
    </row>
    <row r="4465" spans="1:3" hidden="1" x14ac:dyDescent="0.45">
      <c r="A4465" s="29"/>
      <c r="B4465" s="29"/>
      <c r="C4465" s="29"/>
    </row>
    <row r="4466" spans="1:3" hidden="1" x14ac:dyDescent="0.45">
      <c r="A4466" s="29"/>
      <c r="B4466" s="29"/>
      <c r="C4466" s="29"/>
    </row>
    <row r="4467" spans="1:3" hidden="1" x14ac:dyDescent="0.45">
      <c r="A4467" s="29"/>
      <c r="B4467" s="29"/>
      <c r="C4467" s="29"/>
    </row>
    <row r="4468" spans="1:3" hidden="1" x14ac:dyDescent="0.45">
      <c r="A4468" s="29"/>
      <c r="B4468" s="29"/>
      <c r="C4468" s="29"/>
    </row>
    <row r="4469" spans="1:3" hidden="1" x14ac:dyDescent="0.45">
      <c r="A4469" s="29"/>
      <c r="B4469" s="29"/>
      <c r="C4469" s="29"/>
    </row>
    <row r="4470" spans="1:3" hidden="1" x14ac:dyDescent="0.45">
      <c r="A4470" s="29"/>
      <c r="B4470" s="29"/>
      <c r="C4470" s="29"/>
    </row>
    <row r="4471" spans="1:3" hidden="1" x14ac:dyDescent="0.45">
      <c r="A4471" s="29"/>
      <c r="B4471" s="29"/>
      <c r="C4471" s="29"/>
    </row>
    <row r="4472" spans="1:3" hidden="1" x14ac:dyDescent="0.45">
      <c r="A4472" s="29"/>
      <c r="B4472" s="29"/>
      <c r="C4472" s="29"/>
    </row>
    <row r="4473" spans="1:3" hidden="1" x14ac:dyDescent="0.45">
      <c r="A4473" s="29"/>
      <c r="B4473" s="29"/>
      <c r="C4473" s="29"/>
    </row>
    <row r="4474" spans="1:3" hidden="1" x14ac:dyDescent="0.45">
      <c r="A4474" s="29"/>
      <c r="B4474" s="29"/>
      <c r="C4474" s="29"/>
    </row>
    <row r="4475" spans="1:3" hidden="1" x14ac:dyDescent="0.45">
      <c r="A4475" s="29"/>
      <c r="B4475" s="29"/>
      <c r="C4475" s="29"/>
    </row>
    <row r="4476" spans="1:3" hidden="1" x14ac:dyDescent="0.45">
      <c r="A4476" s="29"/>
      <c r="B4476" s="29"/>
      <c r="C4476" s="29"/>
    </row>
    <row r="4477" spans="1:3" hidden="1" x14ac:dyDescent="0.45">
      <c r="A4477" s="29"/>
      <c r="B4477" s="29"/>
      <c r="C4477" s="29"/>
    </row>
    <row r="4478" spans="1:3" hidden="1" x14ac:dyDescent="0.45">
      <c r="A4478" s="29"/>
      <c r="B4478" s="29"/>
      <c r="C4478" s="29"/>
    </row>
    <row r="4479" spans="1:3" hidden="1" x14ac:dyDescent="0.45">
      <c r="A4479" s="29"/>
      <c r="B4479" s="29"/>
      <c r="C4479" s="29"/>
    </row>
    <row r="4480" spans="1:3" hidden="1" x14ac:dyDescent="0.45">
      <c r="A4480" s="29"/>
      <c r="B4480" s="29"/>
      <c r="C4480" s="29"/>
    </row>
    <row r="4481" spans="1:3" hidden="1" x14ac:dyDescent="0.45">
      <c r="A4481" s="29"/>
      <c r="B4481" s="29"/>
      <c r="C4481" s="29"/>
    </row>
    <row r="4482" spans="1:3" hidden="1" x14ac:dyDescent="0.45">
      <c r="A4482" s="29"/>
      <c r="B4482" s="29"/>
      <c r="C4482" s="29"/>
    </row>
    <row r="4483" spans="1:3" hidden="1" x14ac:dyDescent="0.45">
      <c r="A4483" s="29"/>
      <c r="B4483" s="29"/>
      <c r="C4483" s="29"/>
    </row>
    <row r="4484" spans="1:3" hidden="1" x14ac:dyDescent="0.45">
      <c r="A4484" s="29"/>
      <c r="B4484" s="29"/>
      <c r="C4484" s="29"/>
    </row>
    <row r="4485" spans="1:3" hidden="1" x14ac:dyDescent="0.45">
      <c r="A4485" s="29"/>
      <c r="B4485" s="29"/>
      <c r="C4485" s="29"/>
    </row>
    <row r="4486" spans="1:3" hidden="1" x14ac:dyDescent="0.45">
      <c r="A4486" s="29"/>
      <c r="B4486" s="29"/>
      <c r="C4486" s="29"/>
    </row>
    <row r="4487" spans="1:3" hidden="1" x14ac:dyDescent="0.45">
      <c r="A4487" s="29"/>
      <c r="B4487" s="29"/>
      <c r="C4487" s="29"/>
    </row>
    <row r="4488" spans="1:3" hidden="1" x14ac:dyDescent="0.45">
      <c r="A4488" s="29"/>
      <c r="B4488" s="29"/>
      <c r="C4488" s="29"/>
    </row>
    <row r="4489" spans="1:3" hidden="1" x14ac:dyDescent="0.45">
      <c r="A4489" s="29"/>
      <c r="B4489" s="29"/>
      <c r="C4489" s="29"/>
    </row>
    <row r="4490" spans="1:3" hidden="1" x14ac:dyDescent="0.45">
      <c r="A4490" s="29"/>
      <c r="B4490" s="29"/>
      <c r="C4490" s="29"/>
    </row>
    <row r="4491" spans="1:3" hidden="1" x14ac:dyDescent="0.45">
      <c r="A4491" s="29"/>
      <c r="B4491" s="29"/>
      <c r="C4491" s="29"/>
    </row>
    <row r="4492" spans="1:3" hidden="1" x14ac:dyDescent="0.45">
      <c r="A4492" s="29"/>
      <c r="B4492" s="29"/>
      <c r="C4492" s="29"/>
    </row>
    <row r="4493" spans="1:3" hidden="1" x14ac:dyDescent="0.45">
      <c r="A4493" s="29"/>
      <c r="B4493" s="29"/>
      <c r="C4493" s="29"/>
    </row>
    <row r="4494" spans="1:3" hidden="1" x14ac:dyDescent="0.45">
      <c r="A4494" s="29"/>
      <c r="B4494" s="29"/>
      <c r="C4494" s="29"/>
    </row>
    <row r="4495" spans="1:3" hidden="1" x14ac:dyDescent="0.45">
      <c r="A4495" s="29"/>
      <c r="B4495" s="29"/>
      <c r="C4495" s="29"/>
    </row>
    <row r="4496" spans="1:3" hidden="1" x14ac:dyDescent="0.45">
      <c r="A4496" s="29"/>
      <c r="B4496" s="29"/>
      <c r="C4496" s="29"/>
    </row>
    <row r="4497" spans="1:3" hidden="1" x14ac:dyDescent="0.45">
      <c r="A4497" s="29"/>
      <c r="B4497" s="29"/>
      <c r="C4497" s="29"/>
    </row>
    <row r="4498" spans="1:3" hidden="1" x14ac:dyDescent="0.45">
      <c r="A4498" s="29"/>
      <c r="B4498" s="29"/>
      <c r="C4498" s="29"/>
    </row>
    <row r="4499" spans="1:3" hidden="1" x14ac:dyDescent="0.45">
      <c r="A4499" s="29"/>
      <c r="B4499" s="29"/>
      <c r="C4499" s="29"/>
    </row>
    <row r="4500" spans="1:3" hidden="1" x14ac:dyDescent="0.45">
      <c r="A4500" s="29"/>
      <c r="B4500" s="29"/>
      <c r="C4500" s="29"/>
    </row>
    <row r="4501" spans="1:3" hidden="1" x14ac:dyDescent="0.45">
      <c r="A4501" s="29"/>
      <c r="B4501" s="29"/>
      <c r="C4501" s="29"/>
    </row>
    <row r="4502" spans="1:3" hidden="1" x14ac:dyDescent="0.45">
      <c r="A4502" s="29"/>
      <c r="B4502" s="29"/>
      <c r="C4502" s="29"/>
    </row>
    <row r="4503" spans="1:3" hidden="1" x14ac:dyDescent="0.45">
      <c r="A4503" s="29"/>
      <c r="B4503" s="29"/>
      <c r="C4503" s="29"/>
    </row>
    <row r="4504" spans="1:3" hidden="1" x14ac:dyDescent="0.45">
      <c r="A4504" s="29"/>
      <c r="B4504" s="29"/>
      <c r="C4504" s="29"/>
    </row>
    <row r="4505" spans="1:3" hidden="1" x14ac:dyDescent="0.45">
      <c r="A4505" s="29"/>
      <c r="B4505" s="29"/>
      <c r="C4505" s="29"/>
    </row>
    <row r="4506" spans="1:3" hidden="1" x14ac:dyDescent="0.45">
      <c r="A4506" s="29"/>
      <c r="B4506" s="29"/>
      <c r="C4506" s="29"/>
    </row>
    <row r="4507" spans="1:3" hidden="1" x14ac:dyDescent="0.45">
      <c r="A4507" s="29"/>
      <c r="B4507" s="29"/>
      <c r="C4507" s="29"/>
    </row>
    <row r="4508" spans="1:3" hidden="1" x14ac:dyDescent="0.45">
      <c r="A4508" s="29"/>
      <c r="B4508" s="29"/>
      <c r="C4508" s="29"/>
    </row>
    <row r="4509" spans="1:3" hidden="1" x14ac:dyDescent="0.45">
      <c r="A4509" s="29"/>
      <c r="B4509" s="29"/>
      <c r="C4509" s="29"/>
    </row>
    <row r="4510" spans="1:3" hidden="1" x14ac:dyDescent="0.45">
      <c r="A4510" s="29"/>
      <c r="B4510" s="29"/>
      <c r="C4510" s="29"/>
    </row>
    <row r="4511" spans="1:3" hidden="1" x14ac:dyDescent="0.45">
      <c r="A4511" s="29"/>
      <c r="B4511" s="29"/>
      <c r="C4511" s="29"/>
    </row>
    <row r="4512" spans="1:3" hidden="1" x14ac:dyDescent="0.45">
      <c r="A4512" s="29"/>
      <c r="B4512" s="29"/>
      <c r="C4512" s="29"/>
    </row>
    <row r="4513" spans="1:3" hidden="1" x14ac:dyDescent="0.45">
      <c r="A4513" s="29"/>
      <c r="B4513" s="29"/>
      <c r="C4513" s="29"/>
    </row>
    <row r="4514" spans="1:3" hidden="1" x14ac:dyDescent="0.45">
      <c r="A4514" s="29"/>
      <c r="B4514" s="29"/>
      <c r="C4514" s="29"/>
    </row>
    <row r="4515" spans="1:3" hidden="1" x14ac:dyDescent="0.45">
      <c r="A4515" s="29"/>
      <c r="B4515" s="29"/>
      <c r="C4515" s="29"/>
    </row>
    <row r="4516" spans="1:3" hidden="1" x14ac:dyDescent="0.45">
      <c r="A4516" s="29"/>
      <c r="B4516" s="29"/>
      <c r="C4516" s="29"/>
    </row>
    <row r="4517" spans="1:3" hidden="1" x14ac:dyDescent="0.45">
      <c r="A4517" s="29"/>
      <c r="B4517" s="29"/>
      <c r="C4517" s="29"/>
    </row>
    <row r="4518" spans="1:3" hidden="1" x14ac:dyDescent="0.45">
      <c r="A4518" s="29"/>
      <c r="B4518" s="29"/>
      <c r="C4518" s="29"/>
    </row>
    <row r="4519" spans="1:3" hidden="1" x14ac:dyDescent="0.45">
      <c r="A4519" s="29"/>
      <c r="B4519" s="29"/>
      <c r="C4519" s="29"/>
    </row>
    <row r="4520" spans="1:3" hidden="1" x14ac:dyDescent="0.45">
      <c r="A4520" s="29"/>
      <c r="B4520" s="29"/>
      <c r="C4520" s="29"/>
    </row>
    <row r="4521" spans="1:3" hidden="1" x14ac:dyDescent="0.45">
      <c r="A4521" s="29"/>
      <c r="B4521" s="29"/>
      <c r="C4521" s="29"/>
    </row>
    <row r="4522" spans="1:3" hidden="1" x14ac:dyDescent="0.45">
      <c r="A4522" s="29"/>
      <c r="B4522" s="29"/>
      <c r="C4522" s="29"/>
    </row>
    <row r="4523" spans="1:3" hidden="1" x14ac:dyDescent="0.45">
      <c r="A4523" s="29"/>
      <c r="B4523" s="29"/>
      <c r="C4523" s="29"/>
    </row>
    <row r="4524" spans="1:3" hidden="1" x14ac:dyDescent="0.45">
      <c r="A4524" s="29"/>
      <c r="B4524" s="29"/>
      <c r="C4524" s="29"/>
    </row>
    <row r="4525" spans="1:3" hidden="1" x14ac:dyDescent="0.45">
      <c r="A4525" s="29"/>
      <c r="B4525" s="29"/>
      <c r="C4525" s="29"/>
    </row>
    <row r="4526" spans="1:3" hidden="1" x14ac:dyDescent="0.45">
      <c r="A4526" s="29"/>
      <c r="B4526" s="29"/>
      <c r="C4526" s="29"/>
    </row>
    <row r="4527" spans="1:3" hidden="1" x14ac:dyDescent="0.45">
      <c r="A4527" s="29"/>
      <c r="B4527" s="29"/>
      <c r="C4527" s="29"/>
    </row>
    <row r="4528" spans="1:3" hidden="1" x14ac:dyDescent="0.45">
      <c r="A4528" s="29"/>
      <c r="B4528" s="29"/>
      <c r="C4528" s="29"/>
    </row>
    <row r="4529" spans="1:3" hidden="1" x14ac:dyDescent="0.45">
      <c r="A4529" s="29"/>
      <c r="B4529" s="29"/>
      <c r="C4529" s="29"/>
    </row>
    <row r="4530" spans="1:3" hidden="1" x14ac:dyDescent="0.45">
      <c r="A4530" s="29"/>
      <c r="B4530" s="29"/>
      <c r="C4530" s="29"/>
    </row>
    <row r="4531" spans="1:3" hidden="1" x14ac:dyDescent="0.45">
      <c r="A4531" s="29"/>
      <c r="B4531" s="29"/>
      <c r="C4531" s="29"/>
    </row>
    <row r="4532" spans="1:3" hidden="1" x14ac:dyDescent="0.45">
      <c r="A4532" s="29"/>
      <c r="B4532" s="29"/>
      <c r="C4532" s="29"/>
    </row>
    <row r="4533" spans="1:3" hidden="1" x14ac:dyDescent="0.45">
      <c r="A4533" s="29"/>
      <c r="B4533" s="29"/>
      <c r="C4533" s="29"/>
    </row>
    <row r="4534" spans="1:3" hidden="1" x14ac:dyDescent="0.45">
      <c r="A4534" s="29"/>
      <c r="B4534" s="29"/>
      <c r="C4534" s="29"/>
    </row>
    <row r="4535" spans="1:3" hidden="1" x14ac:dyDescent="0.45">
      <c r="A4535" s="29"/>
      <c r="B4535" s="29"/>
      <c r="C4535" s="29"/>
    </row>
    <row r="4536" spans="1:3" hidden="1" x14ac:dyDescent="0.45">
      <c r="A4536" s="29"/>
      <c r="B4536" s="29"/>
      <c r="C4536" s="29"/>
    </row>
    <row r="4537" spans="1:3" hidden="1" x14ac:dyDescent="0.45">
      <c r="A4537" s="29"/>
      <c r="B4537" s="29"/>
      <c r="C4537" s="29"/>
    </row>
    <row r="4538" spans="1:3" hidden="1" x14ac:dyDescent="0.45">
      <c r="A4538" s="29"/>
      <c r="B4538" s="29"/>
      <c r="C4538" s="29"/>
    </row>
    <row r="4539" spans="1:3" hidden="1" x14ac:dyDescent="0.45">
      <c r="A4539" s="29"/>
      <c r="B4539" s="29"/>
      <c r="C4539" s="29"/>
    </row>
    <row r="4540" spans="1:3" hidden="1" x14ac:dyDescent="0.45">
      <c r="A4540" s="29"/>
      <c r="B4540" s="29"/>
      <c r="C4540" s="29"/>
    </row>
    <row r="4541" spans="1:3" hidden="1" x14ac:dyDescent="0.45">
      <c r="A4541" s="29"/>
      <c r="B4541" s="29"/>
      <c r="C4541" s="29"/>
    </row>
    <row r="4542" spans="1:3" hidden="1" x14ac:dyDescent="0.45">
      <c r="A4542" s="29"/>
      <c r="B4542" s="29"/>
      <c r="C4542" s="29"/>
    </row>
    <row r="4543" spans="1:3" hidden="1" x14ac:dyDescent="0.45">
      <c r="A4543" s="29"/>
      <c r="B4543" s="29"/>
      <c r="C4543" s="29"/>
    </row>
    <row r="4544" spans="1:3" hidden="1" x14ac:dyDescent="0.45">
      <c r="A4544" s="29"/>
      <c r="B4544" s="29"/>
      <c r="C4544" s="29"/>
    </row>
    <row r="4545" spans="1:3" hidden="1" x14ac:dyDescent="0.45">
      <c r="A4545" s="29"/>
      <c r="B4545" s="29"/>
      <c r="C4545" s="29"/>
    </row>
    <row r="4546" spans="1:3" hidden="1" x14ac:dyDescent="0.45">
      <c r="A4546" s="29"/>
      <c r="B4546" s="29"/>
      <c r="C4546" s="29"/>
    </row>
    <row r="4547" spans="1:3" hidden="1" x14ac:dyDescent="0.45">
      <c r="A4547" s="29"/>
      <c r="B4547" s="29"/>
      <c r="C4547" s="29"/>
    </row>
    <row r="4548" spans="1:3" hidden="1" x14ac:dyDescent="0.45">
      <c r="A4548" s="29"/>
      <c r="B4548" s="29"/>
      <c r="C4548" s="29"/>
    </row>
    <row r="4549" spans="1:3" hidden="1" x14ac:dyDescent="0.45">
      <c r="A4549" s="29"/>
      <c r="B4549" s="29"/>
      <c r="C4549" s="29"/>
    </row>
    <row r="4550" spans="1:3" hidden="1" x14ac:dyDescent="0.45">
      <c r="A4550" s="29"/>
      <c r="B4550" s="29"/>
      <c r="C4550" s="29"/>
    </row>
    <row r="4551" spans="1:3" hidden="1" x14ac:dyDescent="0.45">
      <c r="A4551" s="29"/>
      <c r="B4551" s="29"/>
      <c r="C4551" s="29"/>
    </row>
    <row r="4552" spans="1:3" hidden="1" x14ac:dyDescent="0.45">
      <c r="A4552" s="29"/>
      <c r="B4552" s="29"/>
      <c r="C4552" s="29"/>
    </row>
    <row r="4553" spans="1:3" hidden="1" x14ac:dyDescent="0.45">
      <c r="A4553" s="29"/>
      <c r="B4553" s="29"/>
      <c r="C4553" s="29"/>
    </row>
    <row r="4554" spans="1:3" hidden="1" x14ac:dyDescent="0.45">
      <c r="A4554" s="29"/>
      <c r="B4554" s="29"/>
      <c r="C4554" s="29"/>
    </row>
    <row r="4555" spans="1:3" hidden="1" x14ac:dyDescent="0.45">
      <c r="A4555" s="29"/>
      <c r="B4555" s="29"/>
      <c r="C4555" s="29"/>
    </row>
    <row r="4556" spans="1:3" hidden="1" x14ac:dyDescent="0.45">
      <c r="A4556" s="29"/>
      <c r="B4556" s="29"/>
      <c r="C4556" s="29"/>
    </row>
    <row r="4557" spans="1:3" hidden="1" x14ac:dyDescent="0.45">
      <c r="A4557" s="29"/>
      <c r="B4557" s="29"/>
      <c r="C4557" s="29"/>
    </row>
    <row r="4558" spans="1:3" hidden="1" x14ac:dyDescent="0.45">
      <c r="A4558" s="29"/>
      <c r="B4558" s="29"/>
      <c r="C4558" s="29"/>
    </row>
    <row r="4559" spans="1:3" hidden="1" x14ac:dyDescent="0.45">
      <c r="A4559" s="29"/>
      <c r="B4559" s="29"/>
      <c r="C4559" s="29"/>
    </row>
    <row r="4560" spans="1:3" hidden="1" x14ac:dyDescent="0.45">
      <c r="A4560" s="29"/>
      <c r="B4560" s="29"/>
      <c r="C4560" s="29"/>
    </row>
    <row r="4561" spans="1:3" hidden="1" x14ac:dyDescent="0.45">
      <c r="A4561" s="29"/>
      <c r="B4561" s="29"/>
      <c r="C4561" s="29"/>
    </row>
    <row r="4562" spans="1:3" hidden="1" x14ac:dyDescent="0.45">
      <c r="A4562" s="29"/>
      <c r="B4562" s="29"/>
      <c r="C4562" s="29"/>
    </row>
    <row r="4563" spans="1:3" hidden="1" x14ac:dyDescent="0.45">
      <c r="A4563" s="29"/>
      <c r="B4563" s="29"/>
      <c r="C4563" s="29"/>
    </row>
    <row r="4564" spans="1:3" hidden="1" x14ac:dyDescent="0.45">
      <c r="A4564" s="29"/>
      <c r="B4564" s="29"/>
      <c r="C4564" s="29"/>
    </row>
    <row r="4565" spans="1:3" hidden="1" x14ac:dyDescent="0.45">
      <c r="A4565" s="29"/>
      <c r="B4565" s="29"/>
      <c r="C4565" s="29"/>
    </row>
    <row r="4566" spans="1:3" hidden="1" x14ac:dyDescent="0.45">
      <c r="A4566" s="29"/>
      <c r="B4566" s="29"/>
      <c r="C4566" s="29"/>
    </row>
    <row r="4567" spans="1:3" hidden="1" x14ac:dyDescent="0.45">
      <c r="A4567" s="29"/>
      <c r="B4567" s="29"/>
      <c r="C4567" s="29"/>
    </row>
    <row r="4568" spans="1:3" hidden="1" x14ac:dyDescent="0.45">
      <c r="A4568" s="29"/>
      <c r="B4568" s="29"/>
      <c r="C4568" s="29"/>
    </row>
    <row r="4569" spans="1:3" hidden="1" x14ac:dyDescent="0.45">
      <c r="A4569" s="29"/>
      <c r="B4569" s="29"/>
      <c r="C4569" s="29"/>
    </row>
    <row r="4570" spans="1:3" hidden="1" x14ac:dyDescent="0.45">
      <c r="A4570" s="29"/>
      <c r="B4570" s="29"/>
      <c r="C4570" s="29"/>
    </row>
    <row r="4571" spans="1:3" hidden="1" x14ac:dyDescent="0.45">
      <c r="A4571" s="29"/>
      <c r="B4571" s="29"/>
      <c r="C4571" s="29"/>
    </row>
    <row r="4572" spans="1:3" hidden="1" x14ac:dyDescent="0.45">
      <c r="A4572" s="29"/>
      <c r="B4572" s="29"/>
      <c r="C4572" s="29"/>
    </row>
    <row r="4573" spans="1:3" hidden="1" x14ac:dyDescent="0.45">
      <c r="A4573" s="29"/>
      <c r="B4573" s="29"/>
      <c r="C4573" s="29"/>
    </row>
    <row r="4574" spans="1:3" hidden="1" x14ac:dyDescent="0.45">
      <c r="A4574" s="29"/>
      <c r="B4574" s="29"/>
      <c r="C4574" s="29"/>
    </row>
    <row r="4575" spans="1:3" hidden="1" x14ac:dyDescent="0.45">
      <c r="A4575" s="29"/>
      <c r="B4575" s="29"/>
      <c r="C4575" s="29"/>
    </row>
    <row r="4576" spans="1:3" hidden="1" x14ac:dyDescent="0.45">
      <c r="A4576" s="29"/>
      <c r="B4576" s="29"/>
      <c r="C4576" s="29"/>
    </row>
    <row r="4577" spans="1:3" hidden="1" x14ac:dyDescent="0.45">
      <c r="A4577" s="29"/>
      <c r="B4577" s="29"/>
      <c r="C4577" s="29"/>
    </row>
    <row r="4578" spans="1:3" hidden="1" x14ac:dyDescent="0.45">
      <c r="A4578" s="29"/>
      <c r="B4578" s="29"/>
      <c r="C4578" s="29"/>
    </row>
    <row r="4579" spans="1:3" hidden="1" x14ac:dyDescent="0.45">
      <c r="A4579" s="29"/>
      <c r="B4579" s="29"/>
      <c r="C4579" s="29"/>
    </row>
    <row r="4580" spans="1:3" hidden="1" x14ac:dyDescent="0.45">
      <c r="A4580" s="29"/>
      <c r="B4580" s="29"/>
      <c r="C4580" s="29"/>
    </row>
    <row r="4581" spans="1:3" hidden="1" x14ac:dyDescent="0.45">
      <c r="A4581" s="29"/>
      <c r="B4581" s="29"/>
      <c r="C4581" s="29"/>
    </row>
    <row r="4582" spans="1:3" hidden="1" x14ac:dyDescent="0.45">
      <c r="A4582" s="29"/>
      <c r="B4582" s="29"/>
      <c r="C4582" s="29"/>
    </row>
    <row r="4583" spans="1:3" hidden="1" x14ac:dyDescent="0.45">
      <c r="A4583" s="29"/>
      <c r="B4583" s="29"/>
      <c r="C4583" s="29"/>
    </row>
    <row r="4584" spans="1:3" hidden="1" x14ac:dyDescent="0.45">
      <c r="A4584" s="29"/>
      <c r="B4584" s="29"/>
      <c r="C4584" s="29"/>
    </row>
    <row r="4585" spans="1:3" hidden="1" x14ac:dyDescent="0.45">
      <c r="A4585" s="29"/>
      <c r="B4585" s="29"/>
      <c r="C4585" s="29"/>
    </row>
    <row r="4586" spans="1:3" hidden="1" x14ac:dyDescent="0.45">
      <c r="A4586" s="29"/>
      <c r="B4586" s="29"/>
      <c r="C4586" s="29"/>
    </row>
    <row r="4587" spans="1:3" hidden="1" x14ac:dyDescent="0.45">
      <c r="A4587" s="29"/>
      <c r="B4587" s="29"/>
      <c r="C4587" s="29"/>
    </row>
    <row r="4588" spans="1:3" hidden="1" x14ac:dyDescent="0.45">
      <c r="A4588" s="29"/>
      <c r="B4588" s="29"/>
      <c r="C4588" s="29"/>
    </row>
    <row r="4589" spans="1:3" hidden="1" x14ac:dyDescent="0.45">
      <c r="A4589" s="29"/>
      <c r="B4589" s="29"/>
      <c r="C4589" s="29"/>
    </row>
    <row r="4590" spans="1:3" hidden="1" x14ac:dyDescent="0.45">
      <c r="A4590" s="29"/>
      <c r="B4590" s="29"/>
      <c r="C4590" s="29"/>
    </row>
    <row r="4591" spans="1:3" hidden="1" x14ac:dyDescent="0.45">
      <c r="A4591" s="29"/>
      <c r="B4591" s="29"/>
      <c r="C4591" s="29"/>
    </row>
    <row r="4592" spans="1:3" hidden="1" x14ac:dyDescent="0.45">
      <c r="A4592" s="29"/>
      <c r="B4592" s="29"/>
      <c r="C4592" s="29"/>
    </row>
    <row r="4593" spans="1:3" hidden="1" x14ac:dyDescent="0.45">
      <c r="A4593" s="29"/>
      <c r="B4593" s="29"/>
      <c r="C4593" s="29"/>
    </row>
    <row r="4594" spans="1:3" hidden="1" x14ac:dyDescent="0.45">
      <c r="A4594" s="29"/>
      <c r="B4594" s="29"/>
      <c r="C4594" s="29"/>
    </row>
    <row r="4595" spans="1:3" hidden="1" x14ac:dyDescent="0.45">
      <c r="A4595" s="29"/>
      <c r="B4595" s="29"/>
      <c r="C4595" s="29"/>
    </row>
    <row r="4596" spans="1:3" hidden="1" x14ac:dyDescent="0.45">
      <c r="A4596" s="29"/>
      <c r="B4596" s="29"/>
      <c r="C4596" s="29"/>
    </row>
    <row r="4597" spans="1:3" hidden="1" x14ac:dyDescent="0.45">
      <c r="A4597" s="29"/>
      <c r="B4597" s="29"/>
      <c r="C4597" s="29"/>
    </row>
    <row r="4598" spans="1:3" hidden="1" x14ac:dyDescent="0.45">
      <c r="A4598" s="29"/>
      <c r="B4598" s="29"/>
      <c r="C4598" s="29"/>
    </row>
    <row r="4599" spans="1:3" hidden="1" x14ac:dyDescent="0.45">
      <c r="A4599" s="29"/>
      <c r="B4599" s="29"/>
      <c r="C4599" s="29"/>
    </row>
    <row r="4600" spans="1:3" hidden="1" x14ac:dyDescent="0.45">
      <c r="A4600" s="29"/>
      <c r="B4600" s="29"/>
      <c r="C4600" s="29"/>
    </row>
    <row r="4601" spans="1:3" hidden="1" x14ac:dyDescent="0.45">
      <c r="A4601" s="29"/>
      <c r="B4601" s="29"/>
      <c r="C4601" s="29"/>
    </row>
    <row r="4602" spans="1:3" hidden="1" x14ac:dyDescent="0.45">
      <c r="A4602" s="29"/>
      <c r="B4602" s="29"/>
      <c r="C4602" s="29"/>
    </row>
    <row r="4603" spans="1:3" hidden="1" x14ac:dyDescent="0.45">
      <c r="A4603" s="29"/>
      <c r="B4603" s="29"/>
      <c r="C4603" s="29"/>
    </row>
    <row r="4604" spans="1:3" hidden="1" x14ac:dyDescent="0.45">
      <c r="A4604" s="29"/>
      <c r="B4604" s="29"/>
      <c r="C4604" s="29"/>
    </row>
    <row r="4605" spans="1:3" hidden="1" x14ac:dyDescent="0.45">
      <c r="A4605" s="29"/>
      <c r="B4605" s="29"/>
      <c r="C4605" s="29"/>
    </row>
    <row r="4606" spans="1:3" hidden="1" x14ac:dyDescent="0.45">
      <c r="A4606" s="29"/>
      <c r="B4606" s="29"/>
      <c r="C4606" s="29"/>
    </row>
    <row r="4607" spans="1:3" hidden="1" x14ac:dyDescent="0.45">
      <c r="A4607" s="29"/>
      <c r="B4607" s="29"/>
      <c r="C4607" s="29"/>
    </row>
    <row r="4608" spans="1:3" hidden="1" x14ac:dyDescent="0.45">
      <c r="A4608" s="29"/>
      <c r="B4608" s="29"/>
      <c r="C4608" s="29"/>
    </row>
    <row r="4609" spans="1:3" hidden="1" x14ac:dyDescent="0.45">
      <c r="A4609" s="29"/>
      <c r="B4609" s="29"/>
      <c r="C4609" s="29"/>
    </row>
    <row r="4610" spans="1:3" hidden="1" x14ac:dyDescent="0.45">
      <c r="A4610" s="29"/>
      <c r="B4610" s="29"/>
      <c r="C4610" s="29"/>
    </row>
    <row r="4611" spans="1:3" hidden="1" x14ac:dyDescent="0.45">
      <c r="A4611" s="29"/>
      <c r="B4611" s="29"/>
      <c r="C4611" s="29"/>
    </row>
    <row r="4612" spans="1:3" hidden="1" x14ac:dyDescent="0.45">
      <c r="A4612" s="29"/>
      <c r="B4612" s="29"/>
      <c r="C4612" s="29"/>
    </row>
    <row r="4613" spans="1:3" hidden="1" x14ac:dyDescent="0.45">
      <c r="A4613" s="29"/>
      <c r="B4613" s="29"/>
      <c r="C4613" s="29"/>
    </row>
    <row r="4614" spans="1:3" hidden="1" x14ac:dyDescent="0.45">
      <c r="A4614" s="29"/>
      <c r="B4614" s="29"/>
      <c r="C4614" s="29"/>
    </row>
    <row r="4615" spans="1:3" hidden="1" x14ac:dyDescent="0.45">
      <c r="A4615" s="29"/>
      <c r="B4615" s="29"/>
      <c r="C4615" s="29"/>
    </row>
    <row r="4616" spans="1:3" hidden="1" x14ac:dyDescent="0.45">
      <c r="A4616" s="29"/>
      <c r="B4616" s="29"/>
      <c r="C4616" s="29"/>
    </row>
    <row r="4617" spans="1:3" hidden="1" x14ac:dyDescent="0.45">
      <c r="A4617" s="29"/>
      <c r="B4617" s="29"/>
      <c r="C4617" s="29"/>
    </row>
    <row r="4618" spans="1:3" hidden="1" x14ac:dyDescent="0.45">
      <c r="A4618" s="29"/>
      <c r="B4618" s="29"/>
      <c r="C4618" s="29"/>
    </row>
    <row r="4619" spans="1:3" hidden="1" x14ac:dyDescent="0.45">
      <c r="A4619" s="29"/>
      <c r="B4619" s="29"/>
      <c r="C4619" s="29"/>
    </row>
    <row r="4620" spans="1:3" hidden="1" x14ac:dyDescent="0.45">
      <c r="A4620" s="29"/>
      <c r="B4620" s="29"/>
      <c r="C4620" s="29"/>
    </row>
    <row r="4621" spans="1:3" hidden="1" x14ac:dyDescent="0.45">
      <c r="A4621" s="29"/>
      <c r="B4621" s="29"/>
      <c r="C4621" s="29"/>
    </row>
    <row r="4622" spans="1:3" hidden="1" x14ac:dyDescent="0.45">
      <c r="A4622" s="29"/>
      <c r="B4622" s="29"/>
      <c r="C4622" s="29"/>
    </row>
    <row r="4623" spans="1:3" hidden="1" x14ac:dyDescent="0.45">
      <c r="A4623" s="29"/>
      <c r="B4623" s="29"/>
      <c r="C4623" s="29"/>
    </row>
    <row r="4624" spans="1:3" hidden="1" x14ac:dyDescent="0.45">
      <c r="A4624" s="29"/>
      <c r="B4624" s="29"/>
      <c r="C4624" s="29"/>
    </row>
    <row r="4625" spans="1:3" hidden="1" x14ac:dyDescent="0.45">
      <c r="A4625" s="29"/>
      <c r="B4625" s="29"/>
      <c r="C4625" s="29"/>
    </row>
    <row r="4626" spans="1:3" hidden="1" x14ac:dyDescent="0.45">
      <c r="A4626" s="29"/>
      <c r="B4626" s="29"/>
      <c r="C4626" s="29"/>
    </row>
    <row r="4627" spans="1:3" hidden="1" x14ac:dyDescent="0.45">
      <c r="A4627" s="29"/>
      <c r="B4627" s="29"/>
      <c r="C4627" s="29"/>
    </row>
    <row r="4628" spans="1:3" hidden="1" x14ac:dyDescent="0.45">
      <c r="A4628" s="29"/>
      <c r="B4628" s="29"/>
      <c r="C4628" s="29"/>
    </row>
    <row r="4629" spans="1:3" hidden="1" x14ac:dyDescent="0.45">
      <c r="A4629" s="29"/>
      <c r="B4629" s="29"/>
      <c r="C4629" s="29"/>
    </row>
    <row r="4630" spans="1:3" hidden="1" x14ac:dyDescent="0.45">
      <c r="A4630" s="29"/>
      <c r="B4630" s="29"/>
      <c r="C4630" s="29"/>
    </row>
    <row r="4631" spans="1:3" hidden="1" x14ac:dyDescent="0.45">
      <c r="A4631" s="29"/>
      <c r="B4631" s="29"/>
      <c r="C4631" s="29"/>
    </row>
    <row r="4632" spans="1:3" hidden="1" x14ac:dyDescent="0.45">
      <c r="A4632" s="29"/>
      <c r="B4632" s="29"/>
      <c r="C4632" s="29"/>
    </row>
    <row r="4633" spans="1:3" hidden="1" x14ac:dyDescent="0.45">
      <c r="A4633" s="29"/>
      <c r="B4633" s="29"/>
      <c r="C4633" s="29"/>
    </row>
    <row r="4634" spans="1:3" hidden="1" x14ac:dyDescent="0.45">
      <c r="A4634" s="29"/>
      <c r="B4634" s="29"/>
      <c r="C4634" s="29"/>
    </row>
    <row r="4635" spans="1:3" hidden="1" x14ac:dyDescent="0.45">
      <c r="A4635" s="29"/>
      <c r="B4635" s="29"/>
      <c r="C4635" s="29"/>
    </row>
    <row r="4636" spans="1:3" hidden="1" x14ac:dyDescent="0.45">
      <c r="A4636" s="29"/>
      <c r="B4636" s="29"/>
      <c r="C4636" s="29"/>
    </row>
    <row r="4637" spans="1:3" hidden="1" x14ac:dyDescent="0.45">
      <c r="A4637" s="29"/>
      <c r="B4637" s="29"/>
      <c r="C4637" s="29"/>
    </row>
    <row r="4638" spans="1:3" hidden="1" x14ac:dyDescent="0.45">
      <c r="A4638" s="29"/>
      <c r="B4638" s="29"/>
      <c r="C4638" s="29"/>
    </row>
    <row r="4639" spans="1:3" hidden="1" x14ac:dyDescent="0.45">
      <c r="A4639" s="29"/>
      <c r="B4639" s="29"/>
      <c r="C4639" s="29"/>
    </row>
    <row r="4640" spans="1:3" hidden="1" x14ac:dyDescent="0.45">
      <c r="A4640" s="29"/>
      <c r="B4640" s="29"/>
      <c r="C4640" s="29"/>
    </row>
    <row r="4641" spans="1:3" hidden="1" x14ac:dyDescent="0.45">
      <c r="A4641" s="29"/>
      <c r="B4641" s="29"/>
      <c r="C4641" s="29"/>
    </row>
    <row r="4642" spans="1:3" hidden="1" x14ac:dyDescent="0.45">
      <c r="A4642" s="29"/>
      <c r="B4642" s="29"/>
      <c r="C4642" s="29"/>
    </row>
    <row r="4643" spans="1:3" hidden="1" x14ac:dyDescent="0.45">
      <c r="A4643" s="29"/>
      <c r="B4643" s="29"/>
      <c r="C4643" s="29"/>
    </row>
    <row r="4644" spans="1:3" hidden="1" x14ac:dyDescent="0.45">
      <c r="A4644" s="29"/>
      <c r="B4644" s="29"/>
      <c r="C4644" s="29"/>
    </row>
    <row r="4645" spans="1:3" hidden="1" x14ac:dyDescent="0.45">
      <c r="A4645" s="29"/>
      <c r="B4645" s="29"/>
      <c r="C4645" s="29"/>
    </row>
    <row r="4646" spans="1:3" hidden="1" x14ac:dyDescent="0.45">
      <c r="A4646" s="29"/>
      <c r="B4646" s="29"/>
      <c r="C4646" s="29"/>
    </row>
    <row r="4647" spans="1:3" hidden="1" x14ac:dyDescent="0.45">
      <c r="A4647" s="29"/>
      <c r="B4647" s="29"/>
      <c r="C4647" s="29"/>
    </row>
    <row r="4648" spans="1:3" hidden="1" x14ac:dyDescent="0.45">
      <c r="A4648" s="29"/>
      <c r="B4648" s="29"/>
      <c r="C4648" s="29"/>
    </row>
    <row r="4649" spans="1:3" hidden="1" x14ac:dyDescent="0.45">
      <c r="A4649" s="29"/>
      <c r="B4649" s="29"/>
      <c r="C4649" s="29"/>
    </row>
    <row r="4650" spans="1:3" hidden="1" x14ac:dyDescent="0.45">
      <c r="A4650" s="29"/>
      <c r="B4650" s="29"/>
      <c r="C4650" s="29"/>
    </row>
    <row r="4651" spans="1:3" hidden="1" x14ac:dyDescent="0.45">
      <c r="A4651" s="29"/>
      <c r="B4651" s="29"/>
      <c r="C4651" s="29"/>
    </row>
    <row r="4652" spans="1:3" hidden="1" x14ac:dyDescent="0.45">
      <c r="A4652" s="29"/>
      <c r="B4652" s="29"/>
      <c r="C4652" s="29"/>
    </row>
    <row r="4653" spans="1:3" hidden="1" x14ac:dyDescent="0.45">
      <c r="A4653" s="29"/>
      <c r="B4653" s="29"/>
      <c r="C4653" s="29"/>
    </row>
    <row r="4654" spans="1:3" hidden="1" x14ac:dyDescent="0.45">
      <c r="A4654" s="29"/>
      <c r="B4654" s="29"/>
      <c r="C4654" s="29"/>
    </row>
    <row r="4655" spans="1:3" hidden="1" x14ac:dyDescent="0.45">
      <c r="A4655" s="29"/>
      <c r="B4655" s="29"/>
      <c r="C4655" s="29"/>
    </row>
    <row r="4656" spans="1:3" hidden="1" x14ac:dyDescent="0.45">
      <c r="A4656" s="29"/>
      <c r="B4656" s="29"/>
      <c r="C4656" s="29"/>
    </row>
    <row r="4657" spans="1:3" hidden="1" x14ac:dyDescent="0.45">
      <c r="A4657" s="29"/>
      <c r="B4657" s="29"/>
      <c r="C4657" s="29"/>
    </row>
    <row r="4658" spans="1:3" hidden="1" x14ac:dyDescent="0.45">
      <c r="A4658" s="29"/>
      <c r="B4658" s="29"/>
      <c r="C4658" s="29"/>
    </row>
    <row r="4659" spans="1:3" hidden="1" x14ac:dyDescent="0.45">
      <c r="A4659" s="29"/>
      <c r="B4659" s="29"/>
      <c r="C4659" s="29"/>
    </row>
    <row r="4660" spans="1:3" hidden="1" x14ac:dyDescent="0.45">
      <c r="A4660" s="29"/>
      <c r="B4660" s="29"/>
      <c r="C4660" s="29"/>
    </row>
    <row r="4661" spans="1:3" hidden="1" x14ac:dyDescent="0.45">
      <c r="A4661" s="29"/>
      <c r="B4661" s="29"/>
      <c r="C4661" s="29"/>
    </row>
    <row r="4662" spans="1:3" hidden="1" x14ac:dyDescent="0.45">
      <c r="A4662" s="29"/>
      <c r="B4662" s="29"/>
      <c r="C4662" s="29"/>
    </row>
    <row r="4663" spans="1:3" hidden="1" x14ac:dyDescent="0.45">
      <c r="A4663" s="29"/>
      <c r="B4663" s="29"/>
      <c r="C4663" s="29"/>
    </row>
    <row r="4664" spans="1:3" hidden="1" x14ac:dyDescent="0.45">
      <c r="A4664" s="29"/>
      <c r="B4664" s="29"/>
      <c r="C4664" s="29"/>
    </row>
    <row r="4665" spans="1:3" hidden="1" x14ac:dyDescent="0.45">
      <c r="A4665" s="29"/>
      <c r="B4665" s="29"/>
      <c r="C4665" s="29"/>
    </row>
    <row r="4666" spans="1:3" hidden="1" x14ac:dyDescent="0.45">
      <c r="A4666" s="29"/>
      <c r="B4666" s="29"/>
      <c r="C4666" s="29"/>
    </row>
    <row r="4667" spans="1:3" hidden="1" x14ac:dyDescent="0.45">
      <c r="A4667" s="29"/>
      <c r="B4667" s="29"/>
      <c r="C4667" s="29"/>
    </row>
    <row r="4668" spans="1:3" hidden="1" x14ac:dyDescent="0.45">
      <c r="A4668" s="29"/>
      <c r="B4668" s="29"/>
      <c r="C4668" s="29"/>
    </row>
    <row r="4669" spans="1:3" hidden="1" x14ac:dyDescent="0.45">
      <c r="A4669" s="29"/>
      <c r="B4669" s="29"/>
      <c r="C4669" s="29"/>
    </row>
    <row r="4670" spans="1:3" hidden="1" x14ac:dyDescent="0.45">
      <c r="A4670" s="29"/>
      <c r="B4670" s="29"/>
      <c r="C4670" s="29"/>
    </row>
    <row r="4671" spans="1:3" hidden="1" x14ac:dyDescent="0.45">
      <c r="A4671" s="29"/>
      <c r="B4671" s="29"/>
      <c r="C4671" s="29"/>
    </row>
    <row r="4672" spans="1:3" hidden="1" x14ac:dyDescent="0.45">
      <c r="A4672" s="29"/>
      <c r="B4672" s="29"/>
      <c r="C4672" s="29"/>
    </row>
    <row r="4673" spans="1:3" hidden="1" x14ac:dyDescent="0.45">
      <c r="A4673" s="29"/>
      <c r="B4673" s="29"/>
      <c r="C4673" s="29"/>
    </row>
    <row r="4674" spans="1:3" hidden="1" x14ac:dyDescent="0.45">
      <c r="A4674" s="29"/>
      <c r="B4674" s="29"/>
      <c r="C4674" s="29"/>
    </row>
    <row r="4675" spans="1:3" hidden="1" x14ac:dyDescent="0.45">
      <c r="A4675" s="29"/>
      <c r="B4675" s="29"/>
      <c r="C4675" s="29"/>
    </row>
    <row r="4676" spans="1:3" hidden="1" x14ac:dyDescent="0.45">
      <c r="A4676" s="29"/>
      <c r="B4676" s="29"/>
      <c r="C4676" s="29"/>
    </row>
    <row r="4677" spans="1:3" hidden="1" x14ac:dyDescent="0.45">
      <c r="A4677" s="29"/>
      <c r="B4677" s="29"/>
      <c r="C4677" s="29"/>
    </row>
    <row r="4678" spans="1:3" hidden="1" x14ac:dyDescent="0.45">
      <c r="A4678" s="29"/>
      <c r="B4678" s="29"/>
      <c r="C4678" s="29"/>
    </row>
    <row r="4679" spans="1:3" hidden="1" x14ac:dyDescent="0.45">
      <c r="A4679" s="29"/>
      <c r="B4679" s="29"/>
      <c r="C4679" s="29"/>
    </row>
    <row r="4680" spans="1:3" hidden="1" x14ac:dyDescent="0.45">
      <c r="A4680" s="29"/>
      <c r="B4680" s="29"/>
      <c r="C4680" s="29"/>
    </row>
    <row r="4681" spans="1:3" hidden="1" x14ac:dyDescent="0.45">
      <c r="A4681" s="29"/>
      <c r="B4681" s="29"/>
      <c r="C4681" s="29"/>
    </row>
    <row r="4682" spans="1:3" hidden="1" x14ac:dyDescent="0.45">
      <c r="A4682" s="29"/>
      <c r="B4682" s="29"/>
      <c r="C4682" s="29"/>
    </row>
    <row r="4683" spans="1:3" hidden="1" x14ac:dyDescent="0.45">
      <c r="A4683" s="29"/>
      <c r="B4683" s="29"/>
      <c r="C4683" s="29"/>
    </row>
    <row r="4684" spans="1:3" hidden="1" x14ac:dyDescent="0.45">
      <c r="A4684" s="29"/>
      <c r="B4684" s="29"/>
      <c r="C4684" s="29"/>
    </row>
    <row r="4685" spans="1:3" hidden="1" x14ac:dyDescent="0.45">
      <c r="A4685" s="29"/>
      <c r="B4685" s="29"/>
      <c r="C4685" s="29"/>
    </row>
    <row r="4686" spans="1:3" hidden="1" x14ac:dyDescent="0.45">
      <c r="A4686" s="29"/>
      <c r="B4686" s="29"/>
      <c r="C4686" s="29"/>
    </row>
    <row r="4687" spans="1:3" hidden="1" x14ac:dyDescent="0.45">
      <c r="A4687" s="29"/>
      <c r="B4687" s="29"/>
      <c r="C4687" s="29"/>
    </row>
    <row r="4688" spans="1:3" hidden="1" x14ac:dyDescent="0.45">
      <c r="A4688" s="29"/>
      <c r="B4688" s="29"/>
      <c r="C4688" s="29"/>
    </row>
    <row r="4689" spans="1:3" hidden="1" x14ac:dyDescent="0.45">
      <c r="A4689" s="29"/>
      <c r="B4689" s="29"/>
      <c r="C4689" s="29"/>
    </row>
    <row r="4690" spans="1:3" hidden="1" x14ac:dyDescent="0.45">
      <c r="A4690" s="29"/>
      <c r="B4690" s="29"/>
      <c r="C4690" s="29"/>
    </row>
    <row r="4691" spans="1:3" hidden="1" x14ac:dyDescent="0.45">
      <c r="A4691" s="29"/>
      <c r="B4691" s="29"/>
      <c r="C4691" s="29"/>
    </row>
    <row r="4692" spans="1:3" hidden="1" x14ac:dyDescent="0.45">
      <c r="A4692" s="29"/>
      <c r="B4692" s="29"/>
      <c r="C4692" s="29"/>
    </row>
    <row r="4693" spans="1:3" hidden="1" x14ac:dyDescent="0.45">
      <c r="A4693" s="29"/>
      <c r="B4693" s="29"/>
      <c r="C4693" s="29"/>
    </row>
    <row r="4694" spans="1:3" hidden="1" x14ac:dyDescent="0.45">
      <c r="A4694" s="29"/>
      <c r="B4694" s="29"/>
      <c r="C4694" s="29"/>
    </row>
    <row r="4695" spans="1:3" hidden="1" x14ac:dyDescent="0.45">
      <c r="A4695" s="29"/>
      <c r="B4695" s="29"/>
      <c r="C4695" s="29"/>
    </row>
    <row r="4696" spans="1:3" hidden="1" x14ac:dyDescent="0.45">
      <c r="A4696" s="29"/>
      <c r="B4696" s="29"/>
      <c r="C4696" s="29"/>
    </row>
    <row r="4697" spans="1:3" hidden="1" x14ac:dyDescent="0.45">
      <c r="A4697" s="29"/>
      <c r="B4697" s="29"/>
      <c r="C4697" s="29"/>
    </row>
    <row r="4698" spans="1:3" hidden="1" x14ac:dyDescent="0.45">
      <c r="A4698" s="29"/>
      <c r="B4698" s="29"/>
      <c r="C4698" s="29"/>
    </row>
    <row r="4699" spans="1:3" hidden="1" x14ac:dyDescent="0.45">
      <c r="A4699" s="29"/>
      <c r="B4699" s="29"/>
      <c r="C4699" s="29"/>
    </row>
    <row r="4700" spans="1:3" hidden="1" x14ac:dyDescent="0.45">
      <c r="A4700" s="29"/>
      <c r="B4700" s="29"/>
      <c r="C4700" s="29"/>
    </row>
    <row r="4701" spans="1:3" hidden="1" x14ac:dyDescent="0.45">
      <c r="A4701" s="29"/>
      <c r="B4701" s="29"/>
      <c r="C4701" s="29"/>
    </row>
    <row r="4702" spans="1:3" hidden="1" x14ac:dyDescent="0.45">
      <c r="A4702" s="29"/>
      <c r="B4702" s="29"/>
      <c r="C4702" s="29"/>
    </row>
    <row r="4703" spans="1:3" hidden="1" x14ac:dyDescent="0.45">
      <c r="A4703" s="29"/>
      <c r="B4703" s="29"/>
      <c r="C4703" s="29"/>
    </row>
    <row r="4704" spans="1:3" hidden="1" x14ac:dyDescent="0.45">
      <c r="A4704" s="29"/>
      <c r="B4704" s="29"/>
      <c r="C4704" s="29"/>
    </row>
    <row r="4705" spans="1:3" hidden="1" x14ac:dyDescent="0.45">
      <c r="A4705" s="29"/>
      <c r="B4705" s="29"/>
      <c r="C4705" s="29"/>
    </row>
    <row r="4706" spans="1:3" hidden="1" x14ac:dyDescent="0.45">
      <c r="A4706" s="29"/>
      <c r="B4706" s="29"/>
      <c r="C4706" s="29"/>
    </row>
    <row r="4707" spans="1:3" hidden="1" x14ac:dyDescent="0.45">
      <c r="A4707" s="29"/>
      <c r="B4707" s="29"/>
      <c r="C4707" s="29"/>
    </row>
    <row r="4708" spans="1:3" hidden="1" x14ac:dyDescent="0.45">
      <c r="A4708" s="29"/>
      <c r="B4708" s="29"/>
      <c r="C4708" s="29"/>
    </row>
    <row r="4709" spans="1:3" hidden="1" x14ac:dyDescent="0.45">
      <c r="A4709" s="29"/>
      <c r="B4709" s="29"/>
      <c r="C4709" s="29"/>
    </row>
    <row r="4710" spans="1:3" hidden="1" x14ac:dyDescent="0.45">
      <c r="A4710" s="29"/>
      <c r="B4710" s="29"/>
      <c r="C4710" s="29"/>
    </row>
    <row r="4711" spans="1:3" hidden="1" x14ac:dyDescent="0.45">
      <c r="A4711" s="29"/>
      <c r="B4711" s="29"/>
      <c r="C4711" s="29"/>
    </row>
    <row r="4712" spans="1:3" hidden="1" x14ac:dyDescent="0.45">
      <c r="A4712" s="29"/>
      <c r="B4712" s="29"/>
      <c r="C4712" s="29"/>
    </row>
    <row r="4713" spans="1:3" hidden="1" x14ac:dyDescent="0.45">
      <c r="A4713" s="29"/>
      <c r="B4713" s="29"/>
      <c r="C4713" s="29"/>
    </row>
    <row r="4714" spans="1:3" hidden="1" x14ac:dyDescent="0.45">
      <c r="A4714" s="29"/>
      <c r="B4714" s="29"/>
      <c r="C4714" s="29"/>
    </row>
    <row r="4715" spans="1:3" hidden="1" x14ac:dyDescent="0.45">
      <c r="A4715" s="29"/>
      <c r="B4715" s="29"/>
      <c r="C4715" s="29"/>
    </row>
    <row r="4716" spans="1:3" hidden="1" x14ac:dyDescent="0.45">
      <c r="A4716" s="29"/>
      <c r="B4716" s="29"/>
      <c r="C4716" s="29"/>
    </row>
    <row r="4717" spans="1:3" hidden="1" x14ac:dyDescent="0.45">
      <c r="A4717" s="29"/>
      <c r="B4717" s="29"/>
      <c r="C4717" s="29"/>
    </row>
    <row r="4718" spans="1:3" hidden="1" x14ac:dyDescent="0.45">
      <c r="A4718" s="29"/>
      <c r="B4718" s="29"/>
      <c r="C4718" s="29"/>
    </row>
    <row r="4719" spans="1:3" hidden="1" x14ac:dyDescent="0.45">
      <c r="A4719" s="29"/>
      <c r="B4719" s="29"/>
      <c r="C4719" s="29"/>
    </row>
    <row r="4720" spans="1:3" hidden="1" x14ac:dyDescent="0.45">
      <c r="A4720" s="29"/>
      <c r="B4720" s="29"/>
      <c r="C4720" s="29"/>
    </row>
    <row r="4721" spans="1:3" hidden="1" x14ac:dyDescent="0.45">
      <c r="A4721" s="29"/>
      <c r="B4721" s="29"/>
      <c r="C4721" s="29"/>
    </row>
    <row r="4722" spans="1:3" hidden="1" x14ac:dyDescent="0.45">
      <c r="A4722" s="29"/>
      <c r="B4722" s="29"/>
      <c r="C4722" s="29"/>
    </row>
    <row r="4723" spans="1:3" hidden="1" x14ac:dyDescent="0.45">
      <c r="A4723" s="29"/>
      <c r="B4723" s="29"/>
      <c r="C4723" s="29"/>
    </row>
    <row r="4724" spans="1:3" hidden="1" x14ac:dyDescent="0.45">
      <c r="A4724" s="29"/>
      <c r="B4724" s="29"/>
      <c r="C4724" s="29"/>
    </row>
    <row r="4725" spans="1:3" hidden="1" x14ac:dyDescent="0.45">
      <c r="A4725" s="29"/>
      <c r="B4725" s="29"/>
      <c r="C4725" s="29"/>
    </row>
    <row r="4726" spans="1:3" hidden="1" x14ac:dyDescent="0.45">
      <c r="A4726" s="29"/>
      <c r="B4726" s="29"/>
      <c r="C4726" s="29"/>
    </row>
    <row r="4727" spans="1:3" hidden="1" x14ac:dyDescent="0.45">
      <c r="A4727" s="29"/>
      <c r="B4727" s="29"/>
      <c r="C4727" s="29"/>
    </row>
    <row r="4728" spans="1:3" hidden="1" x14ac:dyDescent="0.45">
      <c r="A4728" s="29"/>
      <c r="B4728" s="29"/>
      <c r="C4728" s="29"/>
    </row>
    <row r="4729" spans="1:3" hidden="1" x14ac:dyDescent="0.45">
      <c r="A4729" s="29"/>
      <c r="B4729" s="29"/>
      <c r="C4729" s="29"/>
    </row>
    <row r="4730" spans="1:3" hidden="1" x14ac:dyDescent="0.45">
      <c r="A4730" s="29"/>
      <c r="B4730" s="29"/>
      <c r="C4730" s="29"/>
    </row>
    <row r="4731" spans="1:3" hidden="1" x14ac:dyDescent="0.45">
      <c r="A4731" s="29"/>
      <c r="B4731" s="29"/>
      <c r="C4731" s="29"/>
    </row>
    <row r="4732" spans="1:3" hidden="1" x14ac:dyDescent="0.45">
      <c r="A4732" s="29"/>
      <c r="B4732" s="29"/>
      <c r="C4732" s="29"/>
    </row>
    <row r="4733" spans="1:3" hidden="1" x14ac:dyDescent="0.45">
      <c r="A4733" s="29"/>
      <c r="B4733" s="29"/>
      <c r="C4733" s="29"/>
    </row>
    <row r="4734" spans="1:3" hidden="1" x14ac:dyDescent="0.45">
      <c r="A4734" s="29"/>
      <c r="B4734" s="29"/>
      <c r="C4734" s="29"/>
    </row>
    <row r="4735" spans="1:3" hidden="1" x14ac:dyDescent="0.45">
      <c r="A4735" s="29"/>
      <c r="B4735" s="29"/>
      <c r="C4735" s="29"/>
    </row>
    <row r="4736" spans="1:3" hidden="1" x14ac:dyDescent="0.45">
      <c r="A4736" s="29"/>
      <c r="B4736" s="29"/>
      <c r="C4736" s="29"/>
    </row>
    <row r="4737" spans="1:3" hidden="1" x14ac:dyDescent="0.45">
      <c r="A4737" s="29"/>
      <c r="B4737" s="29"/>
      <c r="C4737" s="29"/>
    </row>
    <row r="4738" spans="1:3" hidden="1" x14ac:dyDescent="0.45">
      <c r="A4738" s="29"/>
      <c r="B4738" s="29"/>
      <c r="C4738" s="29"/>
    </row>
    <row r="4739" spans="1:3" hidden="1" x14ac:dyDescent="0.45">
      <c r="A4739" s="29"/>
      <c r="B4739" s="29"/>
      <c r="C4739" s="29"/>
    </row>
    <row r="4740" spans="1:3" hidden="1" x14ac:dyDescent="0.45">
      <c r="A4740" s="29"/>
      <c r="B4740" s="29"/>
      <c r="C4740" s="29"/>
    </row>
    <row r="4741" spans="1:3" hidden="1" x14ac:dyDescent="0.45">
      <c r="A4741" s="29"/>
      <c r="B4741" s="29"/>
      <c r="C4741" s="29"/>
    </row>
    <row r="4742" spans="1:3" hidden="1" x14ac:dyDescent="0.45">
      <c r="A4742" s="29"/>
      <c r="B4742" s="29"/>
      <c r="C4742" s="29"/>
    </row>
    <row r="4743" spans="1:3" hidden="1" x14ac:dyDescent="0.45">
      <c r="A4743" s="29"/>
      <c r="B4743" s="29"/>
      <c r="C4743" s="29"/>
    </row>
    <row r="4744" spans="1:3" hidden="1" x14ac:dyDescent="0.45">
      <c r="A4744" s="29"/>
      <c r="B4744" s="29"/>
      <c r="C4744" s="29"/>
    </row>
    <row r="4745" spans="1:3" hidden="1" x14ac:dyDescent="0.45">
      <c r="A4745" s="29"/>
      <c r="B4745" s="29"/>
      <c r="C4745" s="29"/>
    </row>
    <row r="4746" spans="1:3" hidden="1" x14ac:dyDescent="0.45">
      <c r="A4746" s="29"/>
      <c r="B4746" s="29"/>
      <c r="C4746" s="29"/>
    </row>
    <row r="4747" spans="1:3" hidden="1" x14ac:dyDescent="0.45">
      <c r="A4747" s="29"/>
      <c r="B4747" s="29"/>
      <c r="C4747" s="29"/>
    </row>
    <row r="4748" spans="1:3" hidden="1" x14ac:dyDescent="0.45">
      <c r="A4748" s="29"/>
      <c r="B4748" s="29"/>
      <c r="C4748" s="29"/>
    </row>
    <row r="4749" spans="1:3" hidden="1" x14ac:dyDescent="0.45">
      <c r="A4749" s="29"/>
      <c r="B4749" s="29"/>
      <c r="C4749" s="29"/>
    </row>
    <row r="4750" spans="1:3" hidden="1" x14ac:dyDescent="0.45">
      <c r="A4750" s="29"/>
      <c r="B4750" s="29"/>
      <c r="C4750" s="29"/>
    </row>
    <row r="4751" spans="1:3" hidden="1" x14ac:dyDescent="0.45">
      <c r="A4751" s="29"/>
      <c r="B4751" s="29"/>
      <c r="C4751" s="29"/>
    </row>
    <row r="4752" spans="1:3" hidden="1" x14ac:dyDescent="0.45">
      <c r="A4752" s="29"/>
      <c r="B4752" s="29"/>
      <c r="C4752" s="29"/>
    </row>
    <row r="4753" spans="1:3" hidden="1" x14ac:dyDescent="0.45">
      <c r="A4753" s="29"/>
      <c r="B4753" s="29"/>
      <c r="C4753" s="29"/>
    </row>
    <row r="4754" spans="1:3" hidden="1" x14ac:dyDescent="0.45">
      <c r="A4754" s="29"/>
      <c r="B4754" s="29"/>
      <c r="C4754" s="29"/>
    </row>
    <row r="4755" spans="1:3" hidden="1" x14ac:dyDescent="0.45">
      <c r="A4755" s="29"/>
      <c r="B4755" s="29"/>
      <c r="C4755" s="29"/>
    </row>
    <row r="4756" spans="1:3" hidden="1" x14ac:dyDescent="0.45">
      <c r="A4756" s="29"/>
      <c r="B4756" s="29"/>
      <c r="C4756" s="29"/>
    </row>
    <row r="4757" spans="1:3" hidden="1" x14ac:dyDescent="0.45">
      <c r="A4757" s="29"/>
      <c r="B4757" s="29"/>
      <c r="C4757" s="29"/>
    </row>
    <row r="4758" spans="1:3" hidden="1" x14ac:dyDescent="0.45">
      <c r="A4758" s="29"/>
      <c r="B4758" s="29"/>
      <c r="C4758" s="29"/>
    </row>
    <row r="4759" spans="1:3" hidden="1" x14ac:dyDescent="0.45">
      <c r="A4759" s="29"/>
      <c r="B4759" s="29"/>
      <c r="C4759" s="29"/>
    </row>
    <row r="4760" spans="1:3" hidden="1" x14ac:dyDescent="0.45">
      <c r="A4760" s="29"/>
      <c r="B4760" s="29"/>
      <c r="C4760" s="29"/>
    </row>
    <row r="4761" spans="1:3" hidden="1" x14ac:dyDescent="0.45">
      <c r="A4761" s="29"/>
      <c r="B4761" s="29"/>
      <c r="C4761" s="29"/>
    </row>
    <row r="4762" spans="1:3" hidden="1" x14ac:dyDescent="0.45">
      <c r="A4762" s="29"/>
      <c r="B4762" s="29"/>
      <c r="C4762" s="29"/>
    </row>
    <row r="4763" spans="1:3" hidden="1" x14ac:dyDescent="0.45">
      <c r="A4763" s="29"/>
      <c r="B4763" s="29"/>
      <c r="C4763" s="29"/>
    </row>
    <row r="4764" spans="1:3" hidden="1" x14ac:dyDescent="0.45">
      <c r="A4764" s="29"/>
      <c r="B4764" s="29"/>
      <c r="C4764" s="29"/>
    </row>
    <row r="4765" spans="1:3" hidden="1" x14ac:dyDescent="0.45">
      <c r="A4765" s="29"/>
      <c r="B4765" s="29"/>
      <c r="C4765" s="29"/>
    </row>
    <row r="4766" spans="1:3" hidden="1" x14ac:dyDescent="0.45">
      <c r="A4766" s="29"/>
      <c r="B4766" s="29"/>
      <c r="C4766" s="29"/>
    </row>
    <row r="4767" spans="1:3" hidden="1" x14ac:dyDescent="0.45">
      <c r="A4767" s="29"/>
      <c r="B4767" s="29"/>
      <c r="C4767" s="29"/>
    </row>
    <row r="4768" spans="1:3" hidden="1" x14ac:dyDescent="0.45">
      <c r="A4768" s="29"/>
      <c r="B4768" s="29"/>
      <c r="C4768" s="29"/>
    </row>
    <row r="4769" spans="1:3" hidden="1" x14ac:dyDescent="0.45">
      <c r="A4769" s="29"/>
      <c r="B4769" s="29"/>
      <c r="C4769" s="29"/>
    </row>
    <row r="4770" spans="1:3" hidden="1" x14ac:dyDescent="0.45">
      <c r="A4770" s="29"/>
      <c r="B4770" s="29"/>
      <c r="C4770" s="29"/>
    </row>
    <row r="4771" spans="1:3" hidden="1" x14ac:dyDescent="0.45">
      <c r="A4771" s="29"/>
      <c r="B4771" s="29"/>
      <c r="C4771" s="29"/>
    </row>
    <row r="4772" spans="1:3" hidden="1" x14ac:dyDescent="0.45">
      <c r="A4772" s="29"/>
      <c r="B4772" s="29"/>
      <c r="C4772" s="29"/>
    </row>
    <row r="4773" spans="1:3" hidden="1" x14ac:dyDescent="0.45">
      <c r="A4773" s="29"/>
      <c r="B4773" s="29"/>
      <c r="C4773" s="29"/>
    </row>
    <row r="4774" spans="1:3" hidden="1" x14ac:dyDescent="0.45">
      <c r="A4774" s="29"/>
      <c r="B4774" s="29"/>
      <c r="C4774" s="29"/>
    </row>
    <row r="4775" spans="1:3" hidden="1" x14ac:dyDescent="0.45">
      <c r="A4775" s="29"/>
      <c r="B4775" s="29"/>
      <c r="C4775" s="29"/>
    </row>
    <row r="4776" spans="1:3" hidden="1" x14ac:dyDescent="0.45">
      <c r="A4776" s="29"/>
      <c r="B4776" s="29"/>
      <c r="C4776" s="29"/>
    </row>
    <row r="4777" spans="1:3" hidden="1" x14ac:dyDescent="0.45">
      <c r="A4777" s="29"/>
      <c r="B4777" s="29"/>
      <c r="C4777" s="29"/>
    </row>
    <row r="4778" spans="1:3" hidden="1" x14ac:dyDescent="0.45">
      <c r="A4778" s="29"/>
      <c r="B4778" s="29"/>
      <c r="C4778" s="29"/>
    </row>
    <row r="4779" spans="1:3" hidden="1" x14ac:dyDescent="0.45">
      <c r="A4779" s="29"/>
      <c r="B4779" s="29"/>
      <c r="C4779" s="29"/>
    </row>
    <row r="4780" spans="1:3" hidden="1" x14ac:dyDescent="0.45">
      <c r="A4780" s="29"/>
      <c r="B4780" s="29"/>
      <c r="C4780" s="29"/>
    </row>
    <row r="4781" spans="1:3" hidden="1" x14ac:dyDescent="0.45">
      <c r="A4781" s="29"/>
      <c r="B4781" s="29"/>
      <c r="C4781" s="29"/>
    </row>
    <row r="4782" spans="1:3" hidden="1" x14ac:dyDescent="0.45">
      <c r="A4782" s="29"/>
      <c r="B4782" s="29"/>
      <c r="C4782" s="29"/>
    </row>
    <row r="4783" spans="1:3" hidden="1" x14ac:dyDescent="0.45">
      <c r="A4783" s="29"/>
      <c r="B4783" s="29"/>
      <c r="C4783" s="29"/>
    </row>
    <row r="4784" spans="1:3" hidden="1" x14ac:dyDescent="0.45">
      <c r="A4784" s="29"/>
      <c r="B4784" s="29"/>
      <c r="C4784" s="29"/>
    </row>
    <row r="4785" spans="1:3" hidden="1" x14ac:dyDescent="0.45">
      <c r="A4785" s="29"/>
      <c r="B4785" s="29"/>
      <c r="C4785" s="29"/>
    </row>
    <row r="4786" spans="1:3" hidden="1" x14ac:dyDescent="0.45">
      <c r="A4786" s="29"/>
      <c r="B4786" s="29"/>
      <c r="C4786" s="29"/>
    </row>
    <row r="4787" spans="1:3" hidden="1" x14ac:dyDescent="0.45">
      <c r="A4787" s="29"/>
      <c r="B4787" s="29"/>
      <c r="C4787" s="29"/>
    </row>
    <row r="4788" spans="1:3" hidden="1" x14ac:dyDescent="0.45">
      <c r="A4788" s="29"/>
      <c r="B4788" s="29"/>
      <c r="C4788" s="29"/>
    </row>
    <row r="4789" spans="1:3" hidden="1" x14ac:dyDescent="0.45">
      <c r="A4789" s="29"/>
      <c r="B4789" s="29"/>
      <c r="C4789" s="29"/>
    </row>
    <row r="4790" spans="1:3" hidden="1" x14ac:dyDescent="0.45">
      <c r="A4790" s="29"/>
      <c r="B4790" s="29"/>
      <c r="C4790" s="29"/>
    </row>
    <row r="4791" spans="1:3" hidden="1" x14ac:dyDescent="0.45">
      <c r="A4791" s="29"/>
      <c r="B4791" s="29"/>
      <c r="C4791" s="29"/>
    </row>
    <row r="4792" spans="1:3" hidden="1" x14ac:dyDescent="0.45">
      <c r="A4792" s="29"/>
      <c r="B4792" s="29"/>
      <c r="C4792" s="29"/>
    </row>
    <row r="4793" spans="1:3" hidden="1" x14ac:dyDescent="0.45">
      <c r="A4793" s="29"/>
      <c r="B4793" s="29"/>
      <c r="C4793" s="29"/>
    </row>
    <row r="4794" spans="1:3" hidden="1" x14ac:dyDescent="0.45">
      <c r="A4794" s="29"/>
      <c r="B4794" s="29"/>
      <c r="C4794" s="29"/>
    </row>
    <row r="4795" spans="1:3" hidden="1" x14ac:dyDescent="0.45">
      <c r="A4795" s="29"/>
      <c r="B4795" s="29"/>
      <c r="C4795" s="29"/>
    </row>
    <row r="4796" spans="1:3" hidden="1" x14ac:dyDescent="0.45">
      <c r="A4796" s="29"/>
      <c r="B4796" s="29"/>
      <c r="C4796" s="29"/>
    </row>
    <row r="4797" spans="1:3" hidden="1" x14ac:dyDescent="0.45">
      <c r="A4797" s="29"/>
      <c r="B4797" s="29"/>
      <c r="C4797" s="29"/>
    </row>
    <row r="4798" spans="1:3" hidden="1" x14ac:dyDescent="0.45">
      <c r="A4798" s="29"/>
      <c r="B4798" s="29"/>
      <c r="C4798" s="29"/>
    </row>
    <row r="4799" spans="1:3" hidden="1" x14ac:dyDescent="0.45">
      <c r="A4799" s="29"/>
      <c r="B4799" s="29"/>
      <c r="C4799" s="29"/>
    </row>
    <row r="4800" spans="1:3" hidden="1" x14ac:dyDescent="0.45">
      <c r="A4800" s="29"/>
      <c r="B4800" s="29"/>
      <c r="C4800" s="29"/>
    </row>
    <row r="4801" spans="1:3" hidden="1" x14ac:dyDescent="0.45">
      <c r="A4801" s="29"/>
      <c r="B4801" s="29"/>
      <c r="C4801" s="29"/>
    </row>
    <row r="4802" spans="1:3" hidden="1" x14ac:dyDescent="0.45">
      <c r="A4802" s="29"/>
      <c r="B4802" s="29"/>
      <c r="C4802" s="29"/>
    </row>
    <row r="4803" spans="1:3" hidden="1" x14ac:dyDescent="0.45">
      <c r="A4803" s="29"/>
      <c r="B4803" s="29"/>
      <c r="C4803" s="29"/>
    </row>
    <row r="4804" spans="1:3" hidden="1" x14ac:dyDescent="0.45">
      <c r="A4804" s="29"/>
      <c r="B4804" s="29"/>
      <c r="C4804" s="29"/>
    </row>
    <row r="4805" spans="1:3" hidden="1" x14ac:dyDescent="0.45">
      <c r="A4805" s="29"/>
      <c r="B4805" s="29"/>
      <c r="C4805" s="29"/>
    </row>
    <row r="4806" spans="1:3" hidden="1" x14ac:dyDescent="0.45">
      <c r="A4806" s="29"/>
      <c r="B4806" s="29"/>
      <c r="C4806" s="29"/>
    </row>
    <row r="4807" spans="1:3" hidden="1" x14ac:dyDescent="0.45">
      <c r="A4807" s="29"/>
      <c r="B4807" s="29"/>
      <c r="C4807" s="29"/>
    </row>
    <row r="4808" spans="1:3" hidden="1" x14ac:dyDescent="0.45">
      <c r="A4808" s="29"/>
      <c r="B4808" s="29"/>
      <c r="C4808" s="29"/>
    </row>
    <row r="4809" spans="1:3" hidden="1" x14ac:dyDescent="0.45">
      <c r="A4809" s="29"/>
      <c r="B4809" s="29"/>
      <c r="C4809" s="29"/>
    </row>
    <row r="4810" spans="1:3" hidden="1" x14ac:dyDescent="0.45">
      <c r="A4810" s="29"/>
      <c r="B4810" s="29"/>
      <c r="C4810" s="29"/>
    </row>
    <row r="4811" spans="1:3" hidden="1" x14ac:dyDescent="0.45">
      <c r="A4811" s="29"/>
      <c r="B4811" s="29"/>
      <c r="C4811" s="29"/>
    </row>
    <row r="4812" spans="1:3" hidden="1" x14ac:dyDescent="0.45">
      <c r="A4812" s="29"/>
      <c r="B4812" s="29"/>
      <c r="C4812" s="29"/>
    </row>
    <row r="4813" spans="1:3" hidden="1" x14ac:dyDescent="0.45">
      <c r="A4813" s="29"/>
      <c r="B4813" s="29"/>
      <c r="C4813" s="29"/>
    </row>
    <row r="4814" spans="1:3" hidden="1" x14ac:dyDescent="0.45">
      <c r="A4814" s="29"/>
      <c r="B4814" s="29"/>
      <c r="C4814" s="29"/>
    </row>
    <row r="4815" spans="1:3" hidden="1" x14ac:dyDescent="0.45">
      <c r="A4815" s="29"/>
      <c r="B4815" s="29"/>
      <c r="C4815" s="29"/>
    </row>
    <row r="4816" spans="1:3" hidden="1" x14ac:dyDescent="0.45">
      <c r="A4816" s="29"/>
      <c r="B4816" s="29"/>
      <c r="C4816" s="29"/>
    </row>
    <row r="4817" spans="1:3" hidden="1" x14ac:dyDescent="0.45">
      <c r="A4817" s="29"/>
      <c r="B4817" s="29"/>
      <c r="C4817" s="29"/>
    </row>
    <row r="4818" spans="1:3" hidden="1" x14ac:dyDescent="0.45">
      <c r="A4818" s="29"/>
      <c r="B4818" s="29"/>
      <c r="C4818" s="29"/>
    </row>
    <row r="4819" spans="1:3" hidden="1" x14ac:dyDescent="0.45">
      <c r="A4819" s="29"/>
      <c r="B4819" s="29"/>
      <c r="C4819" s="29"/>
    </row>
    <row r="4820" spans="1:3" hidden="1" x14ac:dyDescent="0.45">
      <c r="A4820" s="29"/>
      <c r="B4820" s="29"/>
      <c r="C4820" s="29"/>
    </row>
    <row r="4821" spans="1:3" hidden="1" x14ac:dyDescent="0.45">
      <c r="A4821" s="29"/>
      <c r="B4821" s="29"/>
      <c r="C4821" s="29"/>
    </row>
    <row r="4822" spans="1:3" hidden="1" x14ac:dyDescent="0.45">
      <c r="A4822" s="29"/>
      <c r="B4822" s="29"/>
      <c r="C4822" s="29"/>
    </row>
    <row r="4823" spans="1:3" hidden="1" x14ac:dyDescent="0.45">
      <c r="A4823" s="29"/>
      <c r="B4823" s="29"/>
      <c r="C4823" s="29"/>
    </row>
    <row r="4824" spans="1:3" hidden="1" x14ac:dyDescent="0.45">
      <c r="A4824" s="29"/>
      <c r="B4824" s="29"/>
      <c r="C4824" s="29"/>
    </row>
    <row r="4825" spans="1:3" hidden="1" x14ac:dyDescent="0.45">
      <c r="A4825" s="29"/>
      <c r="B4825" s="29"/>
      <c r="C4825" s="29"/>
    </row>
    <row r="4826" spans="1:3" hidden="1" x14ac:dyDescent="0.45">
      <c r="A4826" s="29"/>
      <c r="B4826" s="29"/>
      <c r="C4826" s="29"/>
    </row>
    <row r="4827" spans="1:3" hidden="1" x14ac:dyDescent="0.45">
      <c r="A4827" s="29"/>
      <c r="B4827" s="29"/>
      <c r="C4827" s="29"/>
    </row>
    <row r="4828" spans="1:3" hidden="1" x14ac:dyDescent="0.45">
      <c r="A4828" s="29"/>
      <c r="B4828" s="29"/>
      <c r="C4828" s="29"/>
    </row>
    <row r="4829" spans="1:3" hidden="1" x14ac:dyDescent="0.45">
      <c r="A4829" s="29"/>
      <c r="B4829" s="29"/>
      <c r="C4829" s="29"/>
    </row>
    <row r="4830" spans="1:3" hidden="1" x14ac:dyDescent="0.45">
      <c r="A4830" s="29"/>
      <c r="B4830" s="29"/>
      <c r="C4830" s="29"/>
    </row>
    <row r="4831" spans="1:3" hidden="1" x14ac:dyDescent="0.45">
      <c r="A4831" s="29"/>
      <c r="B4831" s="29"/>
      <c r="C4831" s="29"/>
    </row>
    <row r="4832" spans="1:3" hidden="1" x14ac:dyDescent="0.45">
      <c r="A4832" s="29"/>
      <c r="B4832" s="29"/>
      <c r="C4832" s="29"/>
    </row>
    <row r="4833" spans="1:3" hidden="1" x14ac:dyDescent="0.45">
      <c r="A4833" s="29"/>
      <c r="B4833" s="29"/>
      <c r="C4833" s="29"/>
    </row>
    <row r="4834" spans="1:3" hidden="1" x14ac:dyDescent="0.45">
      <c r="A4834" s="29"/>
      <c r="B4834" s="29"/>
      <c r="C4834" s="29"/>
    </row>
    <row r="4835" spans="1:3" hidden="1" x14ac:dyDescent="0.45">
      <c r="A4835" s="29"/>
      <c r="B4835" s="29"/>
      <c r="C4835" s="29"/>
    </row>
    <row r="4836" spans="1:3" hidden="1" x14ac:dyDescent="0.45">
      <c r="A4836" s="29"/>
      <c r="B4836" s="29"/>
      <c r="C4836" s="29"/>
    </row>
    <row r="4837" spans="1:3" hidden="1" x14ac:dyDescent="0.45">
      <c r="A4837" s="29"/>
      <c r="B4837" s="29"/>
      <c r="C4837" s="29"/>
    </row>
    <row r="4838" spans="1:3" hidden="1" x14ac:dyDescent="0.45">
      <c r="A4838" s="29"/>
      <c r="B4838" s="29"/>
      <c r="C4838" s="29"/>
    </row>
    <row r="4839" spans="1:3" hidden="1" x14ac:dyDescent="0.45">
      <c r="A4839" s="29"/>
      <c r="B4839" s="29"/>
      <c r="C4839" s="29"/>
    </row>
    <row r="4840" spans="1:3" hidden="1" x14ac:dyDescent="0.45">
      <c r="A4840" s="29"/>
      <c r="B4840" s="29"/>
      <c r="C4840" s="29"/>
    </row>
    <row r="4841" spans="1:3" hidden="1" x14ac:dyDescent="0.45">
      <c r="A4841" s="29"/>
      <c r="B4841" s="29"/>
      <c r="C4841" s="29"/>
    </row>
    <row r="4842" spans="1:3" hidden="1" x14ac:dyDescent="0.45">
      <c r="A4842" s="29"/>
      <c r="B4842" s="29"/>
      <c r="C4842" s="29"/>
    </row>
    <row r="4843" spans="1:3" hidden="1" x14ac:dyDescent="0.45">
      <c r="A4843" s="29"/>
      <c r="B4843" s="29"/>
      <c r="C4843" s="29"/>
    </row>
    <row r="4844" spans="1:3" hidden="1" x14ac:dyDescent="0.45">
      <c r="A4844" s="29"/>
      <c r="B4844" s="29"/>
      <c r="C4844" s="29"/>
    </row>
    <row r="4845" spans="1:3" hidden="1" x14ac:dyDescent="0.45">
      <c r="A4845" s="29"/>
      <c r="B4845" s="29"/>
      <c r="C4845" s="29"/>
    </row>
    <row r="4846" spans="1:3" hidden="1" x14ac:dyDescent="0.45">
      <c r="A4846" s="29"/>
      <c r="B4846" s="29"/>
      <c r="C4846" s="29"/>
    </row>
    <row r="4847" spans="1:3" hidden="1" x14ac:dyDescent="0.45">
      <c r="A4847" s="29"/>
      <c r="B4847" s="29"/>
      <c r="C4847" s="29"/>
    </row>
    <row r="4848" spans="1:3" hidden="1" x14ac:dyDescent="0.45">
      <c r="A4848" s="29"/>
      <c r="B4848" s="29"/>
      <c r="C4848" s="29"/>
    </row>
    <row r="4849" spans="1:3" hidden="1" x14ac:dyDescent="0.45">
      <c r="A4849" s="29"/>
      <c r="B4849" s="29"/>
      <c r="C4849" s="29"/>
    </row>
    <row r="4850" spans="1:3" hidden="1" x14ac:dyDescent="0.45">
      <c r="A4850" s="29"/>
      <c r="B4850" s="29"/>
      <c r="C4850" s="29"/>
    </row>
    <row r="4851" spans="1:3" hidden="1" x14ac:dyDescent="0.45">
      <c r="A4851" s="29"/>
      <c r="B4851" s="29"/>
      <c r="C4851" s="29"/>
    </row>
    <row r="4852" spans="1:3" hidden="1" x14ac:dyDescent="0.45">
      <c r="A4852" s="29"/>
      <c r="B4852" s="29"/>
      <c r="C4852" s="29"/>
    </row>
    <row r="4853" spans="1:3" hidden="1" x14ac:dyDescent="0.45">
      <c r="A4853" s="29"/>
      <c r="B4853" s="29"/>
      <c r="C4853" s="29"/>
    </row>
    <row r="4854" spans="1:3" hidden="1" x14ac:dyDescent="0.45">
      <c r="A4854" s="29"/>
      <c r="B4854" s="29"/>
      <c r="C4854" s="29"/>
    </row>
    <row r="4855" spans="1:3" hidden="1" x14ac:dyDescent="0.45">
      <c r="A4855" s="29"/>
      <c r="B4855" s="29"/>
      <c r="C4855" s="29"/>
    </row>
    <row r="4856" spans="1:3" hidden="1" x14ac:dyDescent="0.45">
      <c r="A4856" s="29"/>
      <c r="B4856" s="29"/>
      <c r="C4856" s="29"/>
    </row>
    <row r="4857" spans="1:3" hidden="1" x14ac:dyDescent="0.45">
      <c r="A4857" s="29"/>
      <c r="B4857" s="29"/>
      <c r="C4857" s="29"/>
    </row>
    <row r="4858" spans="1:3" hidden="1" x14ac:dyDescent="0.45">
      <c r="A4858" s="29"/>
      <c r="B4858" s="29"/>
      <c r="C4858" s="29"/>
    </row>
    <row r="4859" spans="1:3" hidden="1" x14ac:dyDescent="0.45">
      <c r="A4859" s="29"/>
      <c r="B4859" s="29"/>
      <c r="C4859" s="29"/>
    </row>
    <row r="4860" spans="1:3" hidden="1" x14ac:dyDescent="0.45">
      <c r="A4860" s="29"/>
      <c r="B4860" s="29"/>
      <c r="C4860" s="29"/>
    </row>
    <row r="4861" spans="1:3" hidden="1" x14ac:dyDescent="0.45">
      <c r="A4861" s="29"/>
      <c r="B4861" s="29"/>
      <c r="C4861" s="29"/>
    </row>
    <row r="4862" spans="1:3" hidden="1" x14ac:dyDescent="0.45">
      <c r="A4862" s="29"/>
      <c r="B4862" s="29"/>
      <c r="C4862" s="29"/>
    </row>
    <row r="4863" spans="1:3" hidden="1" x14ac:dyDescent="0.45">
      <c r="A4863" s="29"/>
      <c r="B4863" s="29"/>
      <c r="C4863" s="29"/>
    </row>
    <row r="4864" spans="1:3" hidden="1" x14ac:dyDescent="0.45">
      <c r="A4864" s="29"/>
      <c r="B4864" s="29"/>
      <c r="C4864" s="29"/>
    </row>
    <row r="4865" spans="1:3" hidden="1" x14ac:dyDescent="0.45">
      <c r="A4865" s="29"/>
      <c r="B4865" s="29"/>
      <c r="C4865" s="29"/>
    </row>
    <row r="4866" spans="1:3" hidden="1" x14ac:dyDescent="0.45">
      <c r="A4866" s="29"/>
      <c r="B4866" s="29"/>
      <c r="C4866" s="29"/>
    </row>
    <row r="4867" spans="1:3" hidden="1" x14ac:dyDescent="0.45">
      <c r="A4867" s="29"/>
      <c r="B4867" s="29"/>
      <c r="C4867" s="29"/>
    </row>
    <row r="4868" spans="1:3" hidden="1" x14ac:dyDescent="0.45">
      <c r="A4868" s="29"/>
      <c r="B4868" s="29"/>
      <c r="C4868" s="29"/>
    </row>
    <row r="4869" spans="1:3" hidden="1" x14ac:dyDescent="0.45">
      <c r="A4869" s="29"/>
      <c r="B4869" s="29"/>
      <c r="C4869" s="29"/>
    </row>
    <row r="4870" spans="1:3" hidden="1" x14ac:dyDescent="0.45">
      <c r="A4870" s="29"/>
      <c r="B4870" s="29"/>
      <c r="C4870" s="29"/>
    </row>
    <row r="4871" spans="1:3" hidden="1" x14ac:dyDescent="0.45">
      <c r="A4871" s="29"/>
      <c r="B4871" s="29"/>
      <c r="C4871" s="29"/>
    </row>
    <row r="4872" spans="1:3" hidden="1" x14ac:dyDescent="0.45">
      <c r="A4872" s="29"/>
      <c r="B4872" s="29"/>
      <c r="C4872" s="29"/>
    </row>
    <row r="4873" spans="1:3" hidden="1" x14ac:dyDescent="0.45">
      <c r="A4873" s="29"/>
      <c r="B4873" s="29"/>
      <c r="C4873" s="29"/>
    </row>
    <row r="4874" spans="1:3" hidden="1" x14ac:dyDescent="0.45">
      <c r="A4874" s="29"/>
      <c r="B4874" s="29"/>
      <c r="C4874" s="29"/>
    </row>
    <row r="4875" spans="1:3" hidden="1" x14ac:dyDescent="0.45">
      <c r="A4875" s="29"/>
      <c r="B4875" s="29"/>
      <c r="C4875" s="29"/>
    </row>
    <row r="4876" spans="1:3" hidden="1" x14ac:dyDescent="0.45">
      <c r="A4876" s="29"/>
      <c r="B4876" s="29"/>
      <c r="C4876" s="29"/>
    </row>
    <row r="4877" spans="1:3" hidden="1" x14ac:dyDescent="0.45">
      <c r="A4877" s="29"/>
      <c r="B4877" s="29"/>
      <c r="C4877" s="29"/>
    </row>
    <row r="4878" spans="1:3" hidden="1" x14ac:dyDescent="0.45">
      <c r="A4878" s="29"/>
      <c r="B4878" s="29"/>
      <c r="C4878" s="29"/>
    </row>
    <row r="4879" spans="1:3" hidden="1" x14ac:dyDescent="0.45">
      <c r="A4879" s="29"/>
      <c r="B4879" s="29"/>
      <c r="C4879" s="29"/>
    </row>
    <row r="4880" spans="1:3" hidden="1" x14ac:dyDescent="0.45">
      <c r="A4880" s="29"/>
      <c r="B4880" s="29"/>
      <c r="C4880" s="29"/>
    </row>
    <row r="4881" spans="1:3" hidden="1" x14ac:dyDescent="0.45">
      <c r="A4881" s="29"/>
      <c r="B4881" s="29"/>
      <c r="C4881" s="29"/>
    </row>
    <row r="4882" spans="1:3" hidden="1" x14ac:dyDescent="0.45">
      <c r="A4882" s="29"/>
      <c r="B4882" s="29"/>
      <c r="C4882" s="29"/>
    </row>
    <row r="4883" spans="1:3" hidden="1" x14ac:dyDescent="0.45">
      <c r="A4883" s="29"/>
      <c r="B4883" s="29"/>
      <c r="C4883" s="29"/>
    </row>
    <row r="4884" spans="1:3" hidden="1" x14ac:dyDescent="0.45">
      <c r="A4884" s="29"/>
      <c r="B4884" s="29"/>
      <c r="C4884" s="29"/>
    </row>
    <row r="4885" spans="1:3" hidden="1" x14ac:dyDescent="0.45">
      <c r="A4885" s="29"/>
      <c r="B4885" s="29"/>
      <c r="C4885" s="29"/>
    </row>
    <row r="4886" spans="1:3" hidden="1" x14ac:dyDescent="0.45">
      <c r="A4886" s="29"/>
      <c r="B4886" s="29"/>
      <c r="C4886" s="29"/>
    </row>
    <row r="4887" spans="1:3" hidden="1" x14ac:dyDescent="0.45">
      <c r="A4887" s="29"/>
      <c r="B4887" s="29"/>
      <c r="C4887" s="29"/>
    </row>
    <row r="4888" spans="1:3" hidden="1" x14ac:dyDescent="0.45">
      <c r="A4888" s="29"/>
      <c r="B4888" s="29"/>
      <c r="C4888" s="29"/>
    </row>
    <row r="4889" spans="1:3" hidden="1" x14ac:dyDescent="0.45">
      <c r="A4889" s="29"/>
      <c r="B4889" s="29"/>
      <c r="C4889" s="29"/>
    </row>
    <row r="4890" spans="1:3" hidden="1" x14ac:dyDescent="0.45">
      <c r="A4890" s="29"/>
      <c r="B4890" s="29"/>
      <c r="C4890" s="29"/>
    </row>
    <row r="4891" spans="1:3" hidden="1" x14ac:dyDescent="0.45">
      <c r="A4891" s="29"/>
      <c r="B4891" s="29"/>
      <c r="C4891" s="29"/>
    </row>
    <row r="4892" spans="1:3" hidden="1" x14ac:dyDescent="0.45">
      <c r="A4892" s="29"/>
      <c r="B4892" s="29"/>
      <c r="C4892" s="29"/>
    </row>
    <row r="4893" spans="1:3" hidden="1" x14ac:dyDescent="0.45">
      <c r="A4893" s="29"/>
      <c r="B4893" s="29"/>
      <c r="C4893" s="29"/>
    </row>
    <row r="4894" spans="1:3" hidden="1" x14ac:dyDescent="0.45">
      <c r="A4894" s="29"/>
      <c r="B4894" s="29"/>
      <c r="C4894" s="29"/>
    </row>
    <row r="4895" spans="1:3" hidden="1" x14ac:dyDescent="0.45">
      <c r="A4895" s="29"/>
      <c r="B4895" s="29"/>
      <c r="C4895" s="29"/>
    </row>
    <row r="4896" spans="1:3" hidden="1" x14ac:dyDescent="0.45">
      <c r="A4896" s="29"/>
      <c r="B4896" s="29"/>
      <c r="C4896" s="29"/>
    </row>
    <row r="4897" spans="1:3" hidden="1" x14ac:dyDescent="0.45">
      <c r="A4897" s="29"/>
      <c r="B4897" s="29"/>
      <c r="C4897" s="29"/>
    </row>
    <row r="4898" spans="1:3" hidden="1" x14ac:dyDescent="0.45">
      <c r="A4898" s="29"/>
      <c r="B4898" s="29"/>
      <c r="C4898" s="29"/>
    </row>
    <row r="4899" spans="1:3" hidden="1" x14ac:dyDescent="0.45">
      <c r="A4899" s="29"/>
      <c r="B4899" s="29"/>
      <c r="C4899" s="29"/>
    </row>
    <row r="4900" spans="1:3" hidden="1" x14ac:dyDescent="0.45">
      <c r="A4900" s="29"/>
      <c r="B4900" s="29"/>
      <c r="C4900" s="29"/>
    </row>
    <row r="4901" spans="1:3" hidden="1" x14ac:dyDescent="0.45">
      <c r="A4901" s="29"/>
      <c r="B4901" s="29"/>
      <c r="C4901" s="29"/>
    </row>
    <row r="4902" spans="1:3" hidden="1" x14ac:dyDescent="0.45">
      <c r="A4902" s="29"/>
      <c r="B4902" s="29"/>
      <c r="C4902" s="29"/>
    </row>
    <row r="4903" spans="1:3" hidden="1" x14ac:dyDescent="0.45">
      <c r="A4903" s="29"/>
      <c r="B4903" s="29"/>
      <c r="C4903" s="29"/>
    </row>
    <row r="4904" spans="1:3" hidden="1" x14ac:dyDescent="0.45">
      <c r="A4904" s="29"/>
      <c r="B4904" s="29"/>
      <c r="C4904" s="29"/>
    </row>
    <row r="4905" spans="1:3" hidden="1" x14ac:dyDescent="0.45">
      <c r="A4905" s="29"/>
      <c r="B4905" s="29"/>
      <c r="C4905" s="29"/>
    </row>
    <row r="4906" spans="1:3" hidden="1" x14ac:dyDescent="0.45">
      <c r="A4906" s="29"/>
      <c r="B4906" s="29"/>
      <c r="C4906" s="29"/>
    </row>
    <row r="4907" spans="1:3" hidden="1" x14ac:dyDescent="0.45">
      <c r="A4907" s="29"/>
      <c r="B4907" s="29"/>
      <c r="C4907" s="29"/>
    </row>
    <row r="4908" spans="1:3" hidden="1" x14ac:dyDescent="0.45">
      <c r="A4908" s="29"/>
      <c r="B4908" s="29"/>
      <c r="C4908" s="29"/>
    </row>
    <row r="4909" spans="1:3" hidden="1" x14ac:dyDescent="0.45">
      <c r="A4909" s="29"/>
      <c r="B4909" s="29"/>
      <c r="C4909" s="29"/>
    </row>
    <row r="4910" spans="1:3" hidden="1" x14ac:dyDescent="0.45">
      <c r="A4910" s="29"/>
      <c r="B4910" s="29"/>
      <c r="C4910" s="29"/>
    </row>
    <row r="4911" spans="1:3" hidden="1" x14ac:dyDescent="0.45">
      <c r="A4911" s="29"/>
      <c r="B4911" s="29"/>
      <c r="C4911" s="29"/>
    </row>
    <row r="4912" spans="1:3" hidden="1" x14ac:dyDescent="0.45">
      <c r="A4912" s="29"/>
      <c r="B4912" s="29"/>
      <c r="C4912" s="29"/>
    </row>
    <row r="4913" spans="1:3" hidden="1" x14ac:dyDescent="0.45">
      <c r="A4913" s="29"/>
      <c r="B4913" s="29"/>
      <c r="C4913" s="29"/>
    </row>
    <row r="4914" spans="1:3" hidden="1" x14ac:dyDescent="0.45">
      <c r="A4914" s="29"/>
      <c r="B4914" s="29"/>
      <c r="C4914" s="29"/>
    </row>
    <row r="4915" spans="1:3" hidden="1" x14ac:dyDescent="0.45">
      <c r="A4915" s="29"/>
      <c r="B4915" s="29"/>
      <c r="C4915" s="29"/>
    </row>
    <row r="4916" spans="1:3" hidden="1" x14ac:dyDescent="0.45">
      <c r="A4916" s="29"/>
      <c r="B4916" s="29"/>
      <c r="C4916" s="29"/>
    </row>
    <row r="4917" spans="1:3" hidden="1" x14ac:dyDescent="0.45">
      <c r="A4917" s="29"/>
      <c r="B4917" s="29"/>
      <c r="C4917" s="29"/>
    </row>
    <row r="4918" spans="1:3" hidden="1" x14ac:dyDescent="0.45">
      <c r="A4918" s="29"/>
      <c r="B4918" s="29"/>
      <c r="C4918" s="29"/>
    </row>
    <row r="4919" spans="1:3" hidden="1" x14ac:dyDescent="0.45">
      <c r="A4919" s="29"/>
      <c r="B4919" s="29"/>
      <c r="C4919" s="29"/>
    </row>
    <row r="4920" spans="1:3" hidden="1" x14ac:dyDescent="0.45">
      <c r="A4920" s="29"/>
      <c r="B4920" s="29"/>
      <c r="C4920" s="29"/>
    </row>
    <row r="4921" spans="1:3" hidden="1" x14ac:dyDescent="0.45">
      <c r="A4921" s="29"/>
      <c r="B4921" s="29"/>
      <c r="C4921" s="29"/>
    </row>
    <row r="4922" spans="1:3" hidden="1" x14ac:dyDescent="0.45">
      <c r="A4922" s="29"/>
      <c r="B4922" s="29"/>
      <c r="C4922" s="29"/>
    </row>
    <row r="4923" spans="1:3" hidden="1" x14ac:dyDescent="0.45">
      <c r="A4923" s="29"/>
      <c r="B4923" s="29"/>
      <c r="C4923" s="29"/>
    </row>
    <row r="4924" spans="1:3" hidden="1" x14ac:dyDescent="0.45">
      <c r="A4924" s="29"/>
      <c r="B4924" s="29"/>
      <c r="C4924" s="29"/>
    </row>
    <row r="4925" spans="1:3" hidden="1" x14ac:dyDescent="0.45">
      <c r="A4925" s="29"/>
      <c r="B4925" s="29"/>
      <c r="C4925" s="29"/>
    </row>
    <row r="4926" spans="1:3" hidden="1" x14ac:dyDescent="0.45">
      <c r="A4926" s="29"/>
      <c r="B4926" s="29"/>
      <c r="C4926" s="29"/>
    </row>
    <row r="4927" spans="1:3" hidden="1" x14ac:dyDescent="0.45">
      <c r="A4927" s="29"/>
      <c r="B4927" s="29"/>
      <c r="C4927" s="29"/>
    </row>
    <row r="4928" spans="1:3" hidden="1" x14ac:dyDescent="0.45">
      <c r="A4928" s="29"/>
      <c r="B4928" s="29"/>
      <c r="C4928" s="29"/>
    </row>
    <row r="4929" spans="1:3" hidden="1" x14ac:dyDescent="0.45">
      <c r="A4929" s="29"/>
      <c r="B4929" s="29"/>
      <c r="C4929" s="29"/>
    </row>
    <row r="4930" spans="1:3" hidden="1" x14ac:dyDescent="0.45">
      <c r="A4930" s="29"/>
      <c r="B4930" s="29"/>
      <c r="C4930" s="29"/>
    </row>
    <row r="4931" spans="1:3" hidden="1" x14ac:dyDescent="0.45">
      <c r="A4931" s="29"/>
      <c r="B4931" s="29"/>
      <c r="C4931" s="29"/>
    </row>
    <row r="4932" spans="1:3" hidden="1" x14ac:dyDescent="0.45">
      <c r="A4932" s="29"/>
      <c r="B4932" s="29"/>
      <c r="C4932" s="29"/>
    </row>
    <row r="4933" spans="1:3" hidden="1" x14ac:dyDescent="0.45">
      <c r="A4933" s="29"/>
      <c r="B4933" s="29"/>
      <c r="C4933" s="29"/>
    </row>
    <row r="4934" spans="1:3" hidden="1" x14ac:dyDescent="0.45">
      <c r="A4934" s="29"/>
      <c r="B4934" s="29"/>
      <c r="C4934" s="29"/>
    </row>
    <row r="4935" spans="1:3" hidden="1" x14ac:dyDescent="0.45">
      <c r="A4935" s="29"/>
      <c r="B4935" s="29"/>
      <c r="C4935" s="29"/>
    </row>
    <row r="4936" spans="1:3" hidden="1" x14ac:dyDescent="0.45">
      <c r="A4936" s="29"/>
      <c r="B4936" s="29"/>
      <c r="C4936" s="29"/>
    </row>
    <row r="4937" spans="1:3" hidden="1" x14ac:dyDescent="0.45">
      <c r="A4937" s="29"/>
      <c r="B4937" s="29"/>
      <c r="C4937" s="29"/>
    </row>
    <row r="4938" spans="1:3" hidden="1" x14ac:dyDescent="0.45">
      <c r="A4938" s="29"/>
      <c r="B4938" s="29"/>
      <c r="C4938" s="29"/>
    </row>
    <row r="4939" spans="1:3" hidden="1" x14ac:dyDescent="0.45">
      <c r="A4939" s="29"/>
      <c r="B4939" s="29"/>
      <c r="C4939" s="29"/>
    </row>
    <row r="4940" spans="1:3" hidden="1" x14ac:dyDescent="0.45">
      <c r="A4940" s="29"/>
      <c r="B4940" s="29"/>
      <c r="C4940" s="29"/>
    </row>
    <row r="4941" spans="1:3" hidden="1" x14ac:dyDescent="0.45">
      <c r="A4941" s="29"/>
      <c r="B4941" s="29"/>
      <c r="C4941" s="29"/>
    </row>
    <row r="4942" spans="1:3" hidden="1" x14ac:dyDescent="0.45">
      <c r="A4942" s="29"/>
      <c r="B4942" s="29"/>
      <c r="C4942" s="29"/>
    </row>
    <row r="4943" spans="1:3" hidden="1" x14ac:dyDescent="0.45">
      <c r="A4943" s="29"/>
      <c r="B4943" s="29"/>
      <c r="C4943" s="29"/>
    </row>
    <row r="4944" spans="1:3" hidden="1" x14ac:dyDescent="0.45">
      <c r="A4944" s="29"/>
      <c r="B4944" s="29"/>
      <c r="C4944" s="29"/>
    </row>
    <row r="4945" spans="1:3" hidden="1" x14ac:dyDescent="0.45">
      <c r="A4945" s="29"/>
      <c r="B4945" s="29"/>
      <c r="C4945" s="29"/>
    </row>
    <row r="4946" spans="1:3" hidden="1" x14ac:dyDescent="0.45">
      <c r="A4946" s="29"/>
      <c r="B4946" s="29"/>
      <c r="C4946" s="29"/>
    </row>
    <row r="4947" spans="1:3" hidden="1" x14ac:dyDescent="0.45">
      <c r="A4947" s="29"/>
      <c r="B4947" s="29"/>
      <c r="C4947" s="29"/>
    </row>
    <row r="4948" spans="1:3" hidden="1" x14ac:dyDescent="0.45">
      <c r="A4948" s="29"/>
      <c r="B4948" s="29"/>
      <c r="C4948" s="29"/>
    </row>
    <row r="4949" spans="1:3" hidden="1" x14ac:dyDescent="0.45">
      <c r="A4949" s="29"/>
      <c r="B4949" s="29"/>
      <c r="C4949" s="29"/>
    </row>
    <row r="4950" spans="1:3" hidden="1" x14ac:dyDescent="0.45">
      <c r="A4950" s="29"/>
      <c r="B4950" s="29"/>
      <c r="C4950" s="29"/>
    </row>
    <row r="4951" spans="1:3" hidden="1" x14ac:dyDescent="0.45">
      <c r="A4951" s="29"/>
      <c r="B4951" s="29"/>
      <c r="C4951" s="29"/>
    </row>
    <row r="4952" spans="1:3" hidden="1" x14ac:dyDescent="0.45">
      <c r="A4952" s="29"/>
      <c r="B4952" s="29"/>
      <c r="C4952" s="29"/>
    </row>
    <row r="4953" spans="1:3" hidden="1" x14ac:dyDescent="0.45">
      <c r="A4953" s="29"/>
      <c r="B4953" s="29"/>
      <c r="C4953" s="29"/>
    </row>
    <row r="4954" spans="1:3" hidden="1" x14ac:dyDescent="0.45">
      <c r="A4954" s="29"/>
      <c r="B4954" s="29"/>
      <c r="C4954" s="29"/>
    </row>
    <row r="4955" spans="1:3" hidden="1" x14ac:dyDescent="0.45">
      <c r="A4955" s="29"/>
      <c r="B4955" s="29"/>
      <c r="C4955" s="29"/>
    </row>
    <row r="4956" spans="1:3" hidden="1" x14ac:dyDescent="0.45">
      <c r="A4956" s="29"/>
      <c r="B4956" s="29"/>
      <c r="C4956" s="29"/>
    </row>
    <row r="4957" spans="1:3" hidden="1" x14ac:dyDescent="0.45">
      <c r="A4957" s="29"/>
      <c r="B4957" s="29"/>
      <c r="C4957" s="29"/>
    </row>
    <row r="4958" spans="1:3" hidden="1" x14ac:dyDescent="0.45">
      <c r="A4958" s="29"/>
      <c r="B4958" s="29"/>
      <c r="C4958" s="29"/>
    </row>
    <row r="4959" spans="1:3" hidden="1" x14ac:dyDescent="0.45">
      <c r="A4959" s="29"/>
      <c r="B4959" s="29"/>
      <c r="C4959" s="29"/>
    </row>
    <row r="4960" spans="1:3" hidden="1" x14ac:dyDescent="0.45">
      <c r="A4960" s="29"/>
      <c r="B4960" s="29"/>
      <c r="C4960" s="29"/>
    </row>
    <row r="4961" spans="1:3" hidden="1" x14ac:dyDescent="0.45">
      <c r="A4961" s="29"/>
      <c r="B4961" s="29"/>
      <c r="C4961" s="29"/>
    </row>
    <row r="4962" spans="1:3" hidden="1" x14ac:dyDescent="0.45">
      <c r="A4962" s="29"/>
      <c r="B4962" s="29"/>
      <c r="C4962" s="29"/>
    </row>
    <row r="4963" spans="1:3" hidden="1" x14ac:dyDescent="0.45">
      <c r="A4963" s="29"/>
      <c r="B4963" s="29"/>
      <c r="C4963" s="29"/>
    </row>
    <row r="4964" spans="1:3" hidden="1" x14ac:dyDescent="0.45">
      <c r="A4964" s="29"/>
      <c r="B4964" s="29"/>
      <c r="C4964" s="29"/>
    </row>
    <row r="4965" spans="1:3" hidden="1" x14ac:dyDescent="0.45">
      <c r="A4965" s="29"/>
      <c r="B4965" s="29"/>
      <c r="C4965" s="29"/>
    </row>
    <row r="4966" spans="1:3" hidden="1" x14ac:dyDescent="0.45">
      <c r="A4966" s="29"/>
      <c r="B4966" s="29"/>
      <c r="C4966" s="29"/>
    </row>
    <row r="4967" spans="1:3" hidden="1" x14ac:dyDescent="0.45">
      <c r="A4967" s="29"/>
      <c r="B4967" s="29"/>
      <c r="C4967" s="29"/>
    </row>
    <row r="4968" spans="1:3" hidden="1" x14ac:dyDescent="0.45">
      <c r="A4968" s="29"/>
      <c r="B4968" s="29"/>
      <c r="C4968" s="29"/>
    </row>
    <row r="4969" spans="1:3" hidden="1" x14ac:dyDescent="0.45">
      <c r="A4969" s="29"/>
      <c r="B4969" s="29"/>
      <c r="C4969" s="29"/>
    </row>
    <row r="4970" spans="1:3" hidden="1" x14ac:dyDescent="0.45">
      <c r="A4970" s="29"/>
      <c r="B4970" s="29"/>
      <c r="C4970" s="29"/>
    </row>
    <row r="4971" spans="1:3" hidden="1" x14ac:dyDescent="0.45">
      <c r="A4971" s="29"/>
      <c r="B4971" s="29"/>
      <c r="C4971" s="29"/>
    </row>
    <row r="4972" spans="1:3" hidden="1" x14ac:dyDescent="0.45">
      <c r="A4972" s="29"/>
      <c r="B4972" s="29"/>
      <c r="C4972" s="29"/>
    </row>
    <row r="4973" spans="1:3" hidden="1" x14ac:dyDescent="0.45">
      <c r="A4973" s="29"/>
      <c r="B4973" s="29"/>
      <c r="C4973" s="29"/>
    </row>
    <row r="4974" spans="1:3" hidden="1" x14ac:dyDescent="0.45">
      <c r="A4974" s="29"/>
      <c r="B4974" s="29"/>
      <c r="C4974" s="29"/>
    </row>
    <row r="4975" spans="1:3" hidden="1" x14ac:dyDescent="0.45">
      <c r="A4975" s="29"/>
      <c r="B4975" s="29"/>
      <c r="C4975" s="29"/>
    </row>
    <row r="4976" spans="1:3" hidden="1" x14ac:dyDescent="0.45">
      <c r="A4976" s="29"/>
      <c r="B4976" s="29"/>
      <c r="C4976" s="29"/>
    </row>
    <row r="4977" spans="1:3" hidden="1" x14ac:dyDescent="0.45">
      <c r="A4977" s="29"/>
      <c r="B4977" s="29"/>
      <c r="C4977" s="29"/>
    </row>
    <row r="4978" spans="1:3" hidden="1" x14ac:dyDescent="0.45">
      <c r="A4978" s="29"/>
      <c r="B4978" s="29"/>
      <c r="C4978" s="29"/>
    </row>
    <row r="4979" spans="1:3" hidden="1" x14ac:dyDescent="0.45">
      <c r="A4979" s="29"/>
      <c r="B4979" s="29"/>
      <c r="C4979" s="29"/>
    </row>
    <row r="4980" spans="1:3" hidden="1" x14ac:dyDescent="0.45">
      <c r="A4980" s="29"/>
      <c r="B4980" s="29"/>
      <c r="C4980" s="29"/>
    </row>
    <row r="4981" spans="1:3" hidden="1" x14ac:dyDescent="0.45">
      <c r="A4981" s="29"/>
      <c r="B4981" s="29"/>
      <c r="C4981" s="29"/>
    </row>
    <row r="4982" spans="1:3" hidden="1" x14ac:dyDescent="0.45">
      <c r="A4982" s="29"/>
      <c r="B4982" s="29"/>
      <c r="C4982" s="29"/>
    </row>
    <row r="4983" spans="1:3" hidden="1" x14ac:dyDescent="0.45">
      <c r="A4983" s="29"/>
      <c r="B4983" s="29"/>
      <c r="C4983" s="29"/>
    </row>
    <row r="4984" spans="1:3" hidden="1" x14ac:dyDescent="0.45">
      <c r="A4984" s="29"/>
      <c r="B4984" s="29"/>
      <c r="C4984" s="29"/>
    </row>
    <row r="4985" spans="1:3" hidden="1" x14ac:dyDescent="0.45">
      <c r="A4985" s="29"/>
      <c r="B4985" s="29"/>
      <c r="C4985" s="29"/>
    </row>
    <row r="4986" spans="1:3" hidden="1" x14ac:dyDescent="0.45">
      <c r="A4986" s="29"/>
      <c r="B4986" s="29"/>
      <c r="C4986" s="29"/>
    </row>
    <row r="4987" spans="1:3" hidden="1" x14ac:dyDescent="0.45">
      <c r="A4987" s="29"/>
      <c r="B4987" s="29"/>
      <c r="C4987" s="29"/>
    </row>
    <row r="4988" spans="1:3" hidden="1" x14ac:dyDescent="0.45">
      <c r="A4988" s="29"/>
      <c r="B4988" s="29"/>
      <c r="C4988" s="29"/>
    </row>
    <row r="4989" spans="1:3" hidden="1" x14ac:dyDescent="0.45">
      <c r="A4989" s="29"/>
      <c r="B4989" s="29"/>
      <c r="C4989" s="29"/>
    </row>
    <row r="4990" spans="1:3" hidden="1" x14ac:dyDescent="0.45">
      <c r="A4990" s="29"/>
      <c r="B4990" s="29"/>
      <c r="C4990" s="29"/>
    </row>
    <row r="4991" spans="1:3" hidden="1" x14ac:dyDescent="0.45">
      <c r="A4991" s="29"/>
      <c r="B4991" s="29"/>
      <c r="C4991" s="29"/>
    </row>
    <row r="4992" spans="1:3" hidden="1" x14ac:dyDescent="0.45">
      <c r="A4992" s="29"/>
      <c r="B4992" s="29"/>
      <c r="C4992" s="29"/>
    </row>
    <row r="4993" spans="1:3" hidden="1" x14ac:dyDescent="0.45">
      <c r="A4993" s="29"/>
      <c r="B4993" s="29"/>
      <c r="C4993" s="29"/>
    </row>
    <row r="4994" spans="1:3" hidden="1" x14ac:dyDescent="0.45">
      <c r="A4994" s="29"/>
      <c r="B4994" s="29"/>
      <c r="C4994" s="29"/>
    </row>
    <row r="4995" spans="1:3" hidden="1" x14ac:dyDescent="0.45">
      <c r="A4995" s="29"/>
      <c r="B4995" s="29"/>
      <c r="C4995" s="29"/>
    </row>
    <row r="4996" spans="1:3" hidden="1" x14ac:dyDescent="0.45">
      <c r="A4996" s="29"/>
      <c r="B4996" s="29"/>
      <c r="C4996" s="29"/>
    </row>
    <row r="4997" spans="1:3" hidden="1" x14ac:dyDescent="0.45">
      <c r="A4997" s="29"/>
      <c r="B4997" s="29"/>
      <c r="C4997" s="29"/>
    </row>
    <row r="4998" spans="1:3" hidden="1" x14ac:dyDescent="0.45">
      <c r="A4998" s="29"/>
      <c r="B4998" s="29"/>
      <c r="C4998" s="29"/>
    </row>
    <row r="4999" spans="1:3" hidden="1" x14ac:dyDescent="0.45">
      <c r="A4999" s="29"/>
      <c r="B4999" s="29"/>
      <c r="C4999" s="29"/>
    </row>
    <row r="5000" spans="1:3" hidden="1" x14ac:dyDescent="0.45">
      <c r="A5000" s="29"/>
      <c r="B5000" s="29"/>
      <c r="C5000" s="29"/>
    </row>
    <row r="5001" spans="1:3" hidden="1" x14ac:dyDescent="0.45">
      <c r="A5001" s="29"/>
      <c r="B5001" s="29"/>
      <c r="C5001" s="29"/>
    </row>
    <row r="5002" spans="1:3" hidden="1" x14ac:dyDescent="0.45">
      <c r="A5002" s="29"/>
      <c r="B5002" s="29"/>
      <c r="C5002" s="29"/>
    </row>
    <row r="5003" spans="1:3" hidden="1" x14ac:dyDescent="0.45">
      <c r="A5003" s="29"/>
      <c r="B5003" s="29"/>
      <c r="C5003" s="29"/>
    </row>
    <row r="5004" spans="1:3" hidden="1" x14ac:dyDescent="0.45">
      <c r="A5004" s="29"/>
      <c r="B5004" s="29"/>
      <c r="C5004" s="29"/>
    </row>
    <row r="5005" spans="1:3" hidden="1" x14ac:dyDescent="0.45">
      <c r="A5005" s="29"/>
      <c r="B5005" s="29"/>
      <c r="C5005" s="29"/>
    </row>
    <row r="5006" spans="1:3" hidden="1" x14ac:dyDescent="0.45">
      <c r="A5006" s="29"/>
      <c r="B5006" s="29"/>
      <c r="C5006" s="29"/>
    </row>
    <row r="5007" spans="1:3" hidden="1" x14ac:dyDescent="0.45">
      <c r="A5007" s="29"/>
      <c r="B5007" s="29"/>
      <c r="C5007" s="29"/>
    </row>
    <row r="5008" spans="1:3" hidden="1" x14ac:dyDescent="0.45">
      <c r="A5008" s="29"/>
      <c r="B5008" s="29"/>
      <c r="C5008" s="29"/>
    </row>
    <row r="5009" spans="1:3" hidden="1" x14ac:dyDescent="0.45">
      <c r="A5009" s="29"/>
      <c r="B5009" s="29"/>
      <c r="C5009" s="29"/>
    </row>
    <row r="5010" spans="1:3" hidden="1" x14ac:dyDescent="0.45">
      <c r="A5010" s="29"/>
      <c r="B5010" s="29"/>
      <c r="C5010" s="29"/>
    </row>
    <row r="5011" spans="1:3" hidden="1" x14ac:dyDescent="0.45">
      <c r="A5011" s="29"/>
      <c r="B5011" s="29"/>
      <c r="C5011" s="29"/>
    </row>
    <row r="5012" spans="1:3" hidden="1" x14ac:dyDescent="0.45">
      <c r="A5012" s="29"/>
      <c r="B5012" s="29"/>
      <c r="C5012" s="29"/>
    </row>
    <row r="5013" spans="1:3" hidden="1" x14ac:dyDescent="0.45">
      <c r="A5013" s="29"/>
      <c r="B5013" s="29"/>
      <c r="C5013" s="29"/>
    </row>
    <row r="5014" spans="1:3" hidden="1" x14ac:dyDescent="0.45">
      <c r="A5014" s="29"/>
      <c r="B5014" s="29"/>
      <c r="C5014" s="29"/>
    </row>
    <row r="5015" spans="1:3" hidden="1" x14ac:dyDescent="0.45">
      <c r="A5015" s="29"/>
      <c r="B5015" s="29"/>
      <c r="C5015" s="29"/>
    </row>
    <row r="5016" spans="1:3" hidden="1" x14ac:dyDescent="0.45">
      <c r="A5016" s="29"/>
      <c r="B5016" s="29"/>
      <c r="C5016" s="29"/>
    </row>
    <row r="5017" spans="1:3" hidden="1" x14ac:dyDescent="0.45">
      <c r="A5017" s="29"/>
      <c r="B5017" s="29"/>
      <c r="C5017" s="29"/>
    </row>
    <row r="5018" spans="1:3" hidden="1" x14ac:dyDescent="0.45">
      <c r="A5018" s="29"/>
      <c r="B5018" s="29"/>
      <c r="C5018" s="29"/>
    </row>
    <row r="5019" spans="1:3" hidden="1" x14ac:dyDescent="0.45">
      <c r="A5019" s="29"/>
      <c r="B5019" s="29"/>
      <c r="C5019" s="29"/>
    </row>
    <row r="5020" spans="1:3" hidden="1" x14ac:dyDescent="0.45">
      <c r="A5020" s="29"/>
      <c r="B5020" s="29"/>
      <c r="C5020" s="29"/>
    </row>
    <row r="5021" spans="1:3" hidden="1" x14ac:dyDescent="0.45">
      <c r="A5021" s="29"/>
      <c r="B5021" s="29"/>
      <c r="C5021" s="29"/>
    </row>
    <row r="5022" spans="1:3" hidden="1" x14ac:dyDescent="0.45">
      <c r="A5022" s="29"/>
      <c r="B5022" s="29"/>
      <c r="C5022" s="29"/>
    </row>
    <row r="5023" spans="1:3" hidden="1" x14ac:dyDescent="0.45">
      <c r="A5023" s="29"/>
      <c r="B5023" s="29"/>
      <c r="C5023" s="29"/>
    </row>
    <row r="5024" spans="1:3" hidden="1" x14ac:dyDescent="0.45">
      <c r="A5024" s="29"/>
      <c r="B5024" s="29"/>
      <c r="C5024" s="29"/>
    </row>
    <row r="5025" spans="1:3" hidden="1" x14ac:dyDescent="0.45">
      <c r="A5025" s="29"/>
      <c r="B5025" s="29"/>
      <c r="C5025" s="29"/>
    </row>
    <row r="5026" spans="1:3" hidden="1" x14ac:dyDescent="0.45">
      <c r="A5026" s="29"/>
      <c r="B5026" s="29"/>
      <c r="C5026" s="29"/>
    </row>
    <row r="5027" spans="1:3" hidden="1" x14ac:dyDescent="0.45">
      <c r="A5027" s="29"/>
      <c r="B5027" s="29"/>
      <c r="C5027" s="29"/>
    </row>
    <row r="5028" spans="1:3" hidden="1" x14ac:dyDescent="0.45">
      <c r="A5028" s="29"/>
      <c r="B5028" s="29"/>
      <c r="C5028" s="29"/>
    </row>
    <row r="5029" spans="1:3" hidden="1" x14ac:dyDescent="0.45">
      <c r="A5029" s="29"/>
      <c r="B5029" s="29"/>
      <c r="C5029" s="29"/>
    </row>
    <row r="5030" spans="1:3" hidden="1" x14ac:dyDescent="0.45">
      <c r="A5030" s="29"/>
      <c r="B5030" s="29"/>
      <c r="C5030" s="29"/>
    </row>
    <row r="5031" spans="1:3" hidden="1" x14ac:dyDescent="0.45">
      <c r="A5031" s="29"/>
      <c r="B5031" s="29"/>
      <c r="C5031" s="29"/>
    </row>
    <row r="5032" spans="1:3" hidden="1" x14ac:dyDescent="0.45">
      <c r="A5032" s="29"/>
      <c r="B5032" s="29"/>
      <c r="C5032" s="29"/>
    </row>
    <row r="5033" spans="1:3" hidden="1" x14ac:dyDescent="0.45">
      <c r="A5033" s="29"/>
      <c r="B5033" s="29"/>
      <c r="C5033" s="29"/>
    </row>
    <row r="5034" spans="1:3" hidden="1" x14ac:dyDescent="0.45">
      <c r="A5034" s="29"/>
      <c r="B5034" s="29"/>
      <c r="C5034" s="29"/>
    </row>
    <row r="5035" spans="1:3" hidden="1" x14ac:dyDescent="0.45">
      <c r="A5035" s="29"/>
      <c r="B5035" s="29"/>
      <c r="C5035" s="29"/>
    </row>
    <row r="5036" spans="1:3" hidden="1" x14ac:dyDescent="0.45">
      <c r="A5036" s="29"/>
      <c r="B5036" s="29"/>
      <c r="C5036" s="29"/>
    </row>
    <row r="5037" spans="1:3" hidden="1" x14ac:dyDescent="0.45">
      <c r="A5037" s="29"/>
      <c r="B5037" s="29"/>
      <c r="C5037" s="29"/>
    </row>
    <row r="5038" spans="1:3" hidden="1" x14ac:dyDescent="0.45">
      <c r="A5038" s="29"/>
      <c r="B5038" s="29"/>
      <c r="C5038" s="29"/>
    </row>
    <row r="5039" spans="1:3" hidden="1" x14ac:dyDescent="0.45">
      <c r="A5039" s="29"/>
      <c r="B5039" s="29"/>
      <c r="C5039" s="29"/>
    </row>
    <row r="5040" spans="1:3" hidden="1" x14ac:dyDescent="0.45">
      <c r="A5040" s="29"/>
      <c r="B5040" s="29"/>
      <c r="C5040" s="29"/>
    </row>
    <row r="5041" spans="1:3" hidden="1" x14ac:dyDescent="0.45">
      <c r="A5041" s="29"/>
      <c r="B5041" s="29"/>
      <c r="C5041" s="29"/>
    </row>
    <row r="5042" spans="1:3" hidden="1" x14ac:dyDescent="0.45">
      <c r="A5042" s="29"/>
      <c r="B5042" s="29"/>
      <c r="C5042" s="29"/>
    </row>
    <row r="5043" spans="1:3" hidden="1" x14ac:dyDescent="0.45">
      <c r="A5043" s="29"/>
      <c r="B5043" s="29"/>
      <c r="C5043" s="29"/>
    </row>
    <row r="5044" spans="1:3" hidden="1" x14ac:dyDescent="0.45">
      <c r="A5044" s="29"/>
      <c r="B5044" s="29"/>
      <c r="C5044" s="29"/>
    </row>
    <row r="5045" spans="1:3" hidden="1" x14ac:dyDescent="0.45">
      <c r="A5045" s="29"/>
      <c r="B5045" s="29"/>
      <c r="C5045" s="29"/>
    </row>
    <row r="5046" spans="1:3" hidden="1" x14ac:dyDescent="0.45">
      <c r="A5046" s="29"/>
      <c r="B5046" s="29"/>
      <c r="C5046" s="29"/>
    </row>
    <row r="5047" spans="1:3" hidden="1" x14ac:dyDescent="0.45">
      <c r="A5047" s="29"/>
      <c r="B5047" s="29"/>
      <c r="C5047" s="29"/>
    </row>
    <row r="5048" spans="1:3" hidden="1" x14ac:dyDescent="0.45">
      <c r="A5048" s="29"/>
      <c r="B5048" s="29"/>
      <c r="C5048" s="29"/>
    </row>
    <row r="5049" spans="1:3" hidden="1" x14ac:dyDescent="0.45">
      <c r="A5049" s="29"/>
      <c r="B5049" s="29"/>
      <c r="C5049" s="29"/>
    </row>
    <row r="5050" spans="1:3" hidden="1" x14ac:dyDescent="0.45">
      <c r="A5050" s="29"/>
      <c r="B5050" s="29"/>
      <c r="C5050" s="29"/>
    </row>
    <row r="5051" spans="1:3" hidden="1" x14ac:dyDescent="0.45">
      <c r="A5051" s="29"/>
      <c r="B5051" s="29"/>
      <c r="C5051" s="29"/>
    </row>
    <row r="5052" spans="1:3" hidden="1" x14ac:dyDescent="0.45">
      <c r="A5052" s="29"/>
      <c r="B5052" s="29"/>
      <c r="C5052" s="29"/>
    </row>
    <row r="5053" spans="1:3" hidden="1" x14ac:dyDescent="0.45">
      <c r="A5053" s="29"/>
      <c r="B5053" s="29"/>
      <c r="C5053" s="29"/>
    </row>
    <row r="5054" spans="1:3" hidden="1" x14ac:dyDescent="0.45">
      <c r="A5054" s="29"/>
      <c r="B5054" s="29"/>
      <c r="C5054" s="29"/>
    </row>
    <row r="5055" spans="1:3" hidden="1" x14ac:dyDescent="0.45">
      <c r="A5055" s="29"/>
      <c r="B5055" s="29"/>
      <c r="C5055" s="29"/>
    </row>
    <row r="5056" spans="1:3" hidden="1" x14ac:dyDescent="0.45">
      <c r="A5056" s="29"/>
      <c r="B5056" s="29"/>
      <c r="C5056" s="29"/>
    </row>
    <row r="5057" spans="1:3" hidden="1" x14ac:dyDescent="0.45">
      <c r="A5057" s="29"/>
      <c r="B5057" s="29"/>
      <c r="C5057" s="29"/>
    </row>
    <row r="5058" spans="1:3" hidden="1" x14ac:dyDescent="0.45">
      <c r="A5058" s="29"/>
      <c r="B5058" s="29"/>
      <c r="C5058" s="29"/>
    </row>
    <row r="5059" spans="1:3" hidden="1" x14ac:dyDescent="0.45">
      <c r="A5059" s="29"/>
      <c r="B5059" s="29"/>
      <c r="C5059" s="29"/>
    </row>
    <row r="5060" spans="1:3" hidden="1" x14ac:dyDescent="0.45">
      <c r="A5060" s="29"/>
      <c r="B5060" s="29"/>
      <c r="C5060" s="29"/>
    </row>
    <row r="5061" spans="1:3" hidden="1" x14ac:dyDescent="0.45">
      <c r="A5061" s="29"/>
      <c r="B5061" s="29"/>
      <c r="C5061" s="29"/>
    </row>
    <row r="5062" spans="1:3" hidden="1" x14ac:dyDescent="0.45">
      <c r="A5062" s="29"/>
      <c r="B5062" s="29"/>
      <c r="C5062" s="29"/>
    </row>
    <row r="5063" spans="1:3" hidden="1" x14ac:dyDescent="0.45">
      <c r="A5063" s="29"/>
      <c r="B5063" s="29"/>
      <c r="C5063" s="29"/>
    </row>
    <row r="5064" spans="1:3" hidden="1" x14ac:dyDescent="0.45">
      <c r="A5064" s="29"/>
      <c r="B5064" s="29"/>
      <c r="C5064" s="29"/>
    </row>
    <row r="5065" spans="1:3" hidden="1" x14ac:dyDescent="0.45">
      <c r="A5065" s="29"/>
      <c r="B5065" s="29"/>
      <c r="C5065" s="29"/>
    </row>
    <row r="5066" spans="1:3" hidden="1" x14ac:dyDescent="0.45">
      <c r="A5066" s="29"/>
      <c r="B5066" s="29"/>
      <c r="C5066" s="29"/>
    </row>
    <row r="5067" spans="1:3" hidden="1" x14ac:dyDescent="0.45">
      <c r="A5067" s="29"/>
      <c r="B5067" s="29"/>
      <c r="C5067" s="29"/>
    </row>
    <row r="5068" spans="1:3" hidden="1" x14ac:dyDescent="0.45">
      <c r="A5068" s="29"/>
      <c r="B5068" s="29"/>
      <c r="C5068" s="29"/>
    </row>
    <row r="5069" spans="1:3" hidden="1" x14ac:dyDescent="0.45">
      <c r="A5069" s="29"/>
      <c r="B5069" s="29"/>
      <c r="C5069" s="29"/>
    </row>
    <row r="5070" spans="1:3" hidden="1" x14ac:dyDescent="0.45">
      <c r="A5070" s="29"/>
      <c r="B5070" s="29"/>
      <c r="C5070" s="29"/>
    </row>
    <row r="5071" spans="1:3" hidden="1" x14ac:dyDescent="0.45">
      <c r="A5071" s="29"/>
      <c r="B5071" s="29"/>
      <c r="C5071" s="29"/>
    </row>
    <row r="5072" spans="1:3" hidden="1" x14ac:dyDescent="0.45">
      <c r="A5072" s="29"/>
      <c r="B5072" s="29"/>
      <c r="C5072" s="29"/>
    </row>
    <row r="5073" spans="1:3" hidden="1" x14ac:dyDescent="0.45">
      <c r="A5073" s="29"/>
      <c r="B5073" s="29"/>
      <c r="C5073" s="29"/>
    </row>
    <row r="5074" spans="1:3" hidden="1" x14ac:dyDescent="0.45">
      <c r="A5074" s="29"/>
      <c r="B5074" s="29"/>
      <c r="C5074" s="29"/>
    </row>
    <row r="5075" spans="1:3" hidden="1" x14ac:dyDescent="0.45">
      <c r="A5075" s="29"/>
      <c r="B5075" s="29"/>
      <c r="C5075" s="29"/>
    </row>
    <row r="5076" spans="1:3" hidden="1" x14ac:dyDescent="0.45">
      <c r="A5076" s="29"/>
      <c r="B5076" s="29"/>
      <c r="C5076" s="29"/>
    </row>
    <row r="5077" spans="1:3" hidden="1" x14ac:dyDescent="0.45">
      <c r="A5077" s="29"/>
      <c r="B5077" s="29"/>
      <c r="C5077" s="29"/>
    </row>
    <row r="5078" spans="1:3" hidden="1" x14ac:dyDescent="0.45">
      <c r="A5078" s="29"/>
      <c r="B5078" s="29"/>
      <c r="C5078" s="29"/>
    </row>
    <row r="5079" spans="1:3" hidden="1" x14ac:dyDescent="0.45">
      <c r="A5079" s="29"/>
      <c r="B5079" s="29"/>
      <c r="C5079" s="29"/>
    </row>
    <row r="5080" spans="1:3" hidden="1" x14ac:dyDescent="0.45">
      <c r="A5080" s="29"/>
      <c r="B5080" s="29"/>
      <c r="C5080" s="29"/>
    </row>
    <row r="5081" spans="1:3" hidden="1" x14ac:dyDescent="0.45">
      <c r="A5081" s="29"/>
      <c r="B5081" s="29"/>
      <c r="C5081" s="29"/>
    </row>
    <row r="5082" spans="1:3" hidden="1" x14ac:dyDescent="0.45">
      <c r="A5082" s="29"/>
      <c r="B5082" s="29"/>
      <c r="C5082" s="29"/>
    </row>
    <row r="5083" spans="1:3" hidden="1" x14ac:dyDescent="0.45">
      <c r="A5083" s="29"/>
      <c r="B5083" s="29"/>
      <c r="C5083" s="29"/>
    </row>
    <row r="5084" spans="1:3" hidden="1" x14ac:dyDescent="0.45">
      <c r="A5084" s="29"/>
      <c r="B5084" s="29"/>
      <c r="C5084" s="29"/>
    </row>
    <row r="5085" spans="1:3" hidden="1" x14ac:dyDescent="0.45">
      <c r="A5085" s="29"/>
      <c r="B5085" s="29"/>
      <c r="C5085" s="29"/>
    </row>
    <row r="5086" spans="1:3" hidden="1" x14ac:dyDescent="0.45">
      <c r="A5086" s="29"/>
      <c r="B5086" s="29"/>
      <c r="C5086" s="29"/>
    </row>
    <row r="5087" spans="1:3" hidden="1" x14ac:dyDescent="0.45">
      <c r="A5087" s="29"/>
      <c r="B5087" s="29"/>
      <c r="C5087" s="29"/>
    </row>
    <row r="5088" spans="1:3" hidden="1" x14ac:dyDescent="0.45">
      <c r="A5088" s="29"/>
      <c r="B5088" s="29"/>
      <c r="C5088" s="29"/>
    </row>
    <row r="5089" spans="1:3" hidden="1" x14ac:dyDescent="0.45">
      <c r="A5089" s="29"/>
      <c r="B5089" s="29"/>
      <c r="C5089" s="29"/>
    </row>
    <row r="5090" spans="1:3" hidden="1" x14ac:dyDescent="0.45">
      <c r="A5090" s="29"/>
      <c r="B5090" s="29"/>
      <c r="C5090" s="29"/>
    </row>
    <row r="5091" spans="1:3" hidden="1" x14ac:dyDescent="0.45">
      <c r="A5091" s="29"/>
      <c r="B5091" s="29"/>
      <c r="C5091" s="29"/>
    </row>
    <row r="5092" spans="1:3" hidden="1" x14ac:dyDescent="0.45">
      <c r="A5092" s="29"/>
      <c r="B5092" s="29"/>
      <c r="C5092" s="29"/>
    </row>
    <row r="5093" spans="1:3" hidden="1" x14ac:dyDescent="0.45">
      <c r="A5093" s="29"/>
      <c r="B5093" s="29"/>
      <c r="C5093" s="29"/>
    </row>
    <row r="5094" spans="1:3" hidden="1" x14ac:dyDescent="0.45">
      <c r="A5094" s="29"/>
      <c r="B5094" s="29"/>
      <c r="C5094" s="29"/>
    </row>
    <row r="5095" spans="1:3" hidden="1" x14ac:dyDescent="0.45">
      <c r="A5095" s="29"/>
      <c r="B5095" s="29"/>
      <c r="C5095" s="29"/>
    </row>
    <row r="5096" spans="1:3" hidden="1" x14ac:dyDescent="0.45">
      <c r="A5096" s="29"/>
      <c r="B5096" s="29"/>
      <c r="C5096" s="29"/>
    </row>
    <row r="5097" spans="1:3" hidden="1" x14ac:dyDescent="0.45">
      <c r="A5097" s="29"/>
      <c r="B5097" s="29"/>
      <c r="C5097" s="29"/>
    </row>
    <row r="5098" spans="1:3" hidden="1" x14ac:dyDescent="0.45">
      <c r="A5098" s="29"/>
      <c r="B5098" s="29"/>
      <c r="C5098" s="29"/>
    </row>
    <row r="5099" spans="1:3" hidden="1" x14ac:dyDescent="0.45">
      <c r="A5099" s="29"/>
      <c r="B5099" s="29"/>
      <c r="C5099" s="29"/>
    </row>
    <row r="5100" spans="1:3" hidden="1" x14ac:dyDescent="0.45">
      <c r="A5100" s="29"/>
      <c r="B5100" s="29"/>
      <c r="C5100" s="29"/>
    </row>
    <row r="5101" spans="1:3" hidden="1" x14ac:dyDescent="0.45">
      <c r="A5101" s="29"/>
      <c r="B5101" s="29"/>
      <c r="C5101" s="29"/>
    </row>
    <row r="5102" spans="1:3" hidden="1" x14ac:dyDescent="0.45">
      <c r="A5102" s="29"/>
      <c r="B5102" s="29"/>
      <c r="C5102" s="29"/>
    </row>
    <row r="5103" spans="1:3" hidden="1" x14ac:dyDescent="0.45">
      <c r="A5103" s="29"/>
      <c r="B5103" s="29"/>
      <c r="C5103" s="29"/>
    </row>
    <row r="5104" spans="1:3" hidden="1" x14ac:dyDescent="0.45">
      <c r="A5104" s="29"/>
      <c r="B5104" s="29"/>
      <c r="C5104" s="29"/>
    </row>
    <row r="5105" spans="1:3" hidden="1" x14ac:dyDescent="0.45">
      <c r="A5105" s="29"/>
      <c r="B5105" s="29"/>
      <c r="C5105" s="29"/>
    </row>
    <row r="5106" spans="1:3" hidden="1" x14ac:dyDescent="0.45">
      <c r="A5106" s="29"/>
      <c r="B5106" s="29"/>
      <c r="C5106" s="29"/>
    </row>
    <row r="5107" spans="1:3" hidden="1" x14ac:dyDescent="0.45">
      <c r="A5107" s="29"/>
      <c r="B5107" s="29"/>
      <c r="C5107" s="29"/>
    </row>
    <row r="5108" spans="1:3" hidden="1" x14ac:dyDescent="0.45">
      <c r="A5108" s="29"/>
      <c r="B5108" s="29"/>
      <c r="C5108" s="29"/>
    </row>
    <row r="5109" spans="1:3" hidden="1" x14ac:dyDescent="0.45">
      <c r="A5109" s="29"/>
      <c r="B5109" s="29"/>
      <c r="C5109" s="29"/>
    </row>
    <row r="5110" spans="1:3" hidden="1" x14ac:dyDescent="0.45">
      <c r="A5110" s="29"/>
      <c r="B5110" s="29"/>
      <c r="C5110" s="29"/>
    </row>
    <row r="5111" spans="1:3" hidden="1" x14ac:dyDescent="0.45">
      <c r="A5111" s="29"/>
      <c r="B5111" s="29"/>
      <c r="C5111" s="29"/>
    </row>
    <row r="5112" spans="1:3" hidden="1" x14ac:dyDescent="0.45">
      <c r="A5112" s="29"/>
      <c r="B5112" s="29"/>
      <c r="C5112" s="29"/>
    </row>
    <row r="5113" spans="1:3" hidden="1" x14ac:dyDescent="0.45">
      <c r="A5113" s="29"/>
      <c r="B5113" s="29"/>
      <c r="C5113" s="29"/>
    </row>
    <row r="5114" spans="1:3" hidden="1" x14ac:dyDescent="0.45">
      <c r="A5114" s="29"/>
      <c r="B5114" s="29"/>
      <c r="C5114" s="29"/>
    </row>
    <row r="5115" spans="1:3" hidden="1" x14ac:dyDescent="0.45">
      <c r="A5115" s="29"/>
      <c r="B5115" s="29"/>
      <c r="C5115" s="29"/>
    </row>
    <row r="5116" spans="1:3" hidden="1" x14ac:dyDescent="0.45">
      <c r="A5116" s="29"/>
      <c r="B5116" s="29"/>
      <c r="C5116" s="29"/>
    </row>
    <row r="5117" spans="1:3" hidden="1" x14ac:dyDescent="0.45">
      <c r="A5117" s="29"/>
      <c r="B5117" s="29"/>
      <c r="C5117" s="29"/>
    </row>
    <row r="5118" spans="1:3" hidden="1" x14ac:dyDescent="0.45">
      <c r="A5118" s="29"/>
      <c r="B5118" s="29"/>
      <c r="C5118" s="29"/>
    </row>
    <row r="5119" spans="1:3" hidden="1" x14ac:dyDescent="0.45">
      <c r="A5119" s="29"/>
      <c r="B5119" s="29"/>
      <c r="C5119" s="29"/>
    </row>
    <row r="5120" spans="1:3" hidden="1" x14ac:dyDescent="0.45">
      <c r="A5120" s="29"/>
      <c r="B5120" s="29"/>
      <c r="C5120" s="29"/>
    </row>
    <row r="5121" spans="1:3" hidden="1" x14ac:dyDescent="0.45">
      <c r="A5121" s="29"/>
      <c r="B5121" s="29"/>
      <c r="C5121" s="29"/>
    </row>
    <row r="5122" spans="1:3" hidden="1" x14ac:dyDescent="0.45">
      <c r="A5122" s="29"/>
      <c r="B5122" s="29"/>
      <c r="C5122" s="29"/>
    </row>
    <row r="5123" spans="1:3" hidden="1" x14ac:dyDescent="0.45">
      <c r="A5123" s="29"/>
      <c r="B5123" s="29"/>
      <c r="C5123" s="29"/>
    </row>
    <row r="5124" spans="1:3" hidden="1" x14ac:dyDescent="0.45">
      <c r="A5124" s="29"/>
      <c r="B5124" s="29"/>
      <c r="C5124" s="29"/>
    </row>
    <row r="5125" spans="1:3" hidden="1" x14ac:dyDescent="0.45">
      <c r="A5125" s="29"/>
      <c r="B5125" s="29"/>
      <c r="C5125" s="29"/>
    </row>
    <row r="5126" spans="1:3" hidden="1" x14ac:dyDescent="0.45">
      <c r="A5126" s="29"/>
      <c r="B5126" s="29"/>
      <c r="C5126" s="29"/>
    </row>
    <row r="5127" spans="1:3" hidden="1" x14ac:dyDescent="0.45">
      <c r="A5127" s="29"/>
      <c r="B5127" s="29"/>
      <c r="C5127" s="29"/>
    </row>
    <row r="5128" spans="1:3" hidden="1" x14ac:dyDescent="0.45">
      <c r="A5128" s="29"/>
      <c r="B5128" s="29"/>
      <c r="C5128" s="29"/>
    </row>
    <row r="5129" spans="1:3" hidden="1" x14ac:dyDescent="0.45">
      <c r="A5129" s="29"/>
      <c r="B5129" s="29"/>
      <c r="C5129" s="29"/>
    </row>
    <row r="5130" spans="1:3" hidden="1" x14ac:dyDescent="0.45">
      <c r="A5130" s="29"/>
      <c r="B5130" s="29"/>
      <c r="C5130" s="29"/>
    </row>
    <row r="5131" spans="1:3" hidden="1" x14ac:dyDescent="0.45">
      <c r="A5131" s="29"/>
      <c r="B5131" s="29"/>
      <c r="C5131" s="29"/>
    </row>
    <row r="5132" spans="1:3" hidden="1" x14ac:dyDescent="0.45">
      <c r="A5132" s="29"/>
      <c r="B5132" s="29"/>
      <c r="C5132" s="29"/>
    </row>
    <row r="5133" spans="1:3" hidden="1" x14ac:dyDescent="0.45">
      <c r="A5133" s="29"/>
      <c r="B5133" s="29"/>
      <c r="C5133" s="29"/>
    </row>
    <row r="5134" spans="1:3" hidden="1" x14ac:dyDescent="0.45">
      <c r="A5134" s="29"/>
      <c r="B5134" s="29"/>
      <c r="C5134" s="29"/>
    </row>
    <row r="5135" spans="1:3" hidden="1" x14ac:dyDescent="0.45">
      <c r="A5135" s="29"/>
      <c r="B5135" s="29"/>
      <c r="C5135" s="29"/>
    </row>
    <row r="5136" spans="1:3" hidden="1" x14ac:dyDescent="0.45">
      <c r="A5136" s="29"/>
      <c r="B5136" s="29"/>
      <c r="C5136" s="29"/>
    </row>
    <row r="5137" spans="1:3" hidden="1" x14ac:dyDescent="0.45">
      <c r="A5137" s="29"/>
      <c r="B5137" s="29"/>
      <c r="C5137" s="29"/>
    </row>
    <row r="5138" spans="1:3" hidden="1" x14ac:dyDescent="0.45">
      <c r="A5138" s="29"/>
      <c r="B5138" s="29"/>
      <c r="C5138" s="29"/>
    </row>
    <row r="5139" spans="1:3" hidden="1" x14ac:dyDescent="0.45">
      <c r="A5139" s="29"/>
      <c r="B5139" s="29"/>
      <c r="C5139" s="29"/>
    </row>
    <row r="5140" spans="1:3" hidden="1" x14ac:dyDescent="0.45">
      <c r="A5140" s="29"/>
      <c r="B5140" s="29"/>
      <c r="C5140" s="29"/>
    </row>
    <row r="5141" spans="1:3" hidden="1" x14ac:dyDescent="0.45">
      <c r="A5141" s="29"/>
      <c r="B5141" s="29"/>
      <c r="C5141" s="29"/>
    </row>
    <row r="5142" spans="1:3" hidden="1" x14ac:dyDescent="0.45">
      <c r="A5142" s="29"/>
      <c r="B5142" s="29"/>
      <c r="C5142" s="29"/>
    </row>
    <row r="5143" spans="1:3" hidden="1" x14ac:dyDescent="0.45">
      <c r="A5143" s="29"/>
      <c r="B5143" s="29"/>
      <c r="C5143" s="29"/>
    </row>
    <row r="5144" spans="1:3" hidden="1" x14ac:dyDescent="0.45">
      <c r="A5144" s="29"/>
      <c r="B5144" s="29"/>
      <c r="C5144" s="29"/>
    </row>
    <row r="5145" spans="1:3" hidden="1" x14ac:dyDescent="0.45">
      <c r="A5145" s="29"/>
      <c r="B5145" s="29"/>
      <c r="C5145" s="29"/>
    </row>
    <row r="5146" spans="1:3" hidden="1" x14ac:dyDescent="0.45">
      <c r="A5146" s="29"/>
      <c r="B5146" s="29"/>
      <c r="C5146" s="29"/>
    </row>
    <row r="5147" spans="1:3" hidden="1" x14ac:dyDescent="0.45">
      <c r="A5147" s="29"/>
      <c r="B5147" s="29"/>
      <c r="C5147" s="29"/>
    </row>
    <row r="5148" spans="1:3" hidden="1" x14ac:dyDescent="0.45">
      <c r="A5148" s="29"/>
      <c r="B5148" s="29"/>
      <c r="C5148" s="29"/>
    </row>
    <row r="5149" spans="1:3" hidden="1" x14ac:dyDescent="0.45">
      <c r="A5149" s="29"/>
      <c r="B5149" s="29"/>
      <c r="C5149" s="29"/>
    </row>
    <row r="5150" spans="1:3" hidden="1" x14ac:dyDescent="0.45">
      <c r="A5150" s="29"/>
      <c r="B5150" s="29"/>
      <c r="C5150" s="29"/>
    </row>
    <row r="5151" spans="1:3" hidden="1" x14ac:dyDescent="0.45">
      <c r="A5151" s="29"/>
      <c r="B5151" s="29"/>
      <c r="C5151" s="29"/>
    </row>
    <row r="5152" spans="1:3" hidden="1" x14ac:dyDescent="0.45">
      <c r="A5152" s="29"/>
      <c r="B5152" s="29"/>
      <c r="C5152" s="29"/>
    </row>
    <row r="5153" spans="1:3" hidden="1" x14ac:dyDescent="0.45">
      <c r="A5153" s="29"/>
      <c r="B5153" s="29"/>
      <c r="C5153" s="29"/>
    </row>
    <row r="5154" spans="1:3" hidden="1" x14ac:dyDescent="0.45">
      <c r="A5154" s="29"/>
      <c r="B5154" s="29"/>
      <c r="C5154" s="29"/>
    </row>
    <row r="5155" spans="1:3" hidden="1" x14ac:dyDescent="0.45">
      <c r="A5155" s="29"/>
      <c r="B5155" s="29"/>
      <c r="C5155" s="29"/>
    </row>
    <row r="5156" spans="1:3" hidden="1" x14ac:dyDescent="0.45">
      <c r="A5156" s="29"/>
      <c r="B5156" s="29"/>
      <c r="C5156" s="29"/>
    </row>
    <row r="5157" spans="1:3" hidden="1" x14ac:dyDescent="0.45">
      <c r="A5157" s="29"/>
      <c r="B5157" s="29"/>
      <c r="C5157" s="29"/>
    </row>
    <row r="5158" spans="1:3" hidden="1" x14ac:dyDescent="0.45">
      <c r="A5158" s="29"/>
      <c r="B5158" s="29"/>
      <c r="C5158" s="29"/>
    </row>
    <row r="5159" spans="1:3" hidden="1" x14ac:dyDescent="0.45">
      <c r="A5159" s="29"/>
      <c r="B5159" s="29"/>
      <c r="C5159" s="29"/>
    </row>
    <row r="5160" spans="1:3" hidden="1" x14ac:dyDescent="0.45">
      <c r="A5160" s="29"/>
      <c r="B5160" s="29"/>
      <c r="C5160" s="29"/>
    </row>
    <row r="5161" spans="1:3" hidden="1" x14ac:dyDescent="0.45">
      <c r="A5161" s="29"/>
      <c r="B5161" s="29"/>
      <c r="C5161" s="29"/>
    </row>
    <row r="5162" spans="1:3" hidden="1" x14ac:dyDescent="0.45">
      <c r="A5162" s="29"/>
      <c r="B5162" s="29"/>
      <c r="C5162" s="29"/>
    </row>
    <row r="5163" spans="1:3" hidden="1" x14ac:dyDescent="0.45">
      <c r="A5163" s="29"/>
      <c r="B5163" s="29"/>
      <c r="C5163" s="29"/>
    </row>
    <row r="5164" spans="1:3" hidden="1" x14ac:dyDescent="0.45">
      <c r="A5164" s="29"/>
      <c r="B5164" s="29"/>
      <c r="C5164" s="29"/>
    </row>
    <row r="5165" spans="1:3" hidden="1" x14ac:dyDescent="0.45">
      <c r="A5165" s="29"/>
      <c r="B5165" s="29"/>
      <c r="C5165" s="29"/>
    </row>
    <row r="5166" spans="1:3" hidden="1" x14ac:dyDescent="0.45">
      <c r="A5166" s="29"/>
      <c r="B5166" s="29"/>
      <c r="C5166" s="29"/>
    </row>
    <row r="5167" spans="1:3" hidden="1" x14ac:dyDescent="0.45">
      <c r="A5167" s="29"/>
      <c r="B5167" s="29"/>
      <c r="C5167" s="29"/>
    </row>
    <row r="5168" spans="1:3" hidden="1" x14ac:dyDescent="0.45">
      <c r="A5168" s="29"/>
      <c r="B5168" s="29"/>
      <c r="C5168" s="29"/>
    </row>
    <row r="5169" spans="1:3" hidden="1" x14ac:dyDescent="0.45">
      <c r="A5169" s="29"/>
      <c r="B5169" s="29"/>
      <c r="C5169" s="29"/>
    </row>
    <row r="5170" spans="1:3" hidden="1" x14ac:dyDescent="0.45">
      <c r="A5170" s="29"/>
      <c r="B5170" s="29"/>
      <c r="C5170" s="29"/>
    </row>
    <row r="5171" spans="1:3" hidden="1" x14ac:dyDescent="0.45">
      <c r="A5171" s="29"/>
      <c r="B5171" s="29"/>
      <c r="C5171" s="29"/>
    </row>
    <row r="5172" spans="1:3" hidden="1" x14ac:dyDescent="0.45">
      <c r="A5172" s="29"/>
      <c r="B5172" s="29"/>
      <c r="C5172" s="29"/>
    </row>
    <row r="5173" spans="1:3" hidden="1" x14ac:dyDescent="0.45">
      <c r="A5173" s="29"/>
      <c r="B5173" s="29"/>
      <c r="C5173" s="29"/>
    </row>
    <row r="5174" spans="1:3" hidden="1" x14ac:dyDescent="0.45">
      <c r="A5174" s="29"/>
      <c r="B5174" s="29"/>
      <c r="C5174" s="29"/>
    </row>
    <row r="5175" spans="1:3" hidden="1" x14ac:dyDescent="0.45">
      <c r="A5175" s="29"/>
      <c r="B5175" s="29"/>
      <c r="C5175" s="29"/>
    </row>
    <row r="5176" spans="1:3" hidden="1" x14ac:dyDescent="0.45">
      <c r="A5176" s="29"/>
      <c r="B5176" s="29"/>
      <c r="C5176" s="29"/>
    </row>
    <row r="5177" spans="1:3" hidden="1" x14ac:dyDescent="0.45">
      <c r="A5177" s="29"/>
      <c r="B5177" s="29"/>
      <c r="C5177" s="29"/>
    </row>
    <row r="5178" spans="1:3" hidden="1" x14ac:dyDescent="0.45">
      <c r="A5178" s="29"/>
      <c r="B5178" s="29"/>
      <c r="C5178" s="29"/>
    </row>
    <row r="5179" spans="1:3" hidden="1" x14ac:dyDescent="0.45">
      <c r="A5179" s="29"/>
      <c r="B5179" s="29"/>
      <c r="C5179" s="29"/>
    </row>
    <row r="5180" spans="1:3" hidden="1" x14ac:dyDescent="0.45">
      <c r="A5180" s="29"/>
      <c r="B5180" s="29"/>
      <c r="C5180" s="29"/>
    </row>
    <row r="5181" spans="1:3" hidden="1" x14ac:dyDescent="0.45">
      <c r="A5181" s="29"/>
      <c r="B5181" s="29"/>
      <c r="C5181" s="29"/>
    </row>
    <row r="5182" spans="1:3" hidden="1" x14ac:dyDescent="0.45">
      <c r="A5182" s="29"/>
      <c r="B5182" s="29"/>
      <c r="C5182" s="29"/>
    </row>
    <row r="5183" spans="1:3" hidden="1" x14ac:dyDescent="0.45">
      <c r="A5183" s="29"/>
      <c r="B5183" s="29"/>
      <c r="C5183" s="29"/>
    </row>
    <row r="5184" spans="1:3" hidden="1" x14ac:dyDescent="0.45">
      <c r="A5184" s="29"/>
      <c r="B5184" s="29"/>
      <c r="C5184" s="29"/>
    </row>
    <row r="5185" spans="1:3" hidden="1" x14ac:dyDescent="0.45">
      <c r="A5185" s="29"/>
      <c r="B5185" s="29"/>
      <c r="C5185" s="29"/>
    </row>
    <row r="5186" spans="1:3" hidden="1" x14ac:dyDescent="0.45">
      <c r="A5186" s="29"/>
      <c r="B5186" s="29"/>
      <c r="C5186" s="29"/>
    </row>
    <row r="5187" spans="1:3" hidden="1" x14ac:dyDescent="0.45">
      <c r="A5187" s="29"/>
      <c r="B5187" s="29"/>
      <c r="C5187" s="29"/>
    </row>
    <row r="5188" spans="1:3" hidden="1" x14ac:dyDescent="0.45">
      <c r="A5188" s="29"/>
      <c r="B5188" s="29"/>
      <c r="C5188" s="29"/>
    </row>
    <row r="5189" spans="1:3" hidden="1" x14ac:dyDescent="0.45">
      <c r="A5189" s="29"/>
      <c r="B5189" s="29"/>
      <c r="C5189" s="29"/>
    </row>
    <row r="5190" spans="1:3" hidden="1" x14ac:dyDescent="0.45">
      <c r="A5190" s="29"/>
      <c r="B5190" s="29"/>
      <c r="C5190" s="29"/>
    </row>
    <row r="5191" spans="1:3" hidden="1" x14ac:dyDescent="0.45">
      <c r="A5191" s="29"/>
      <c r="B5191" s="29"/>
      <c r="C5191" s="29"/>
    </row>
    <row r="5192" spans="1:3" hidden="1" x14ac:dyDescent="0.45">
      <c r="A5192" s="29"/>
      <c r="B5192" s="29"/>
      <c r="C5192" s="29"/>
    </row>
    <row r="5193" spans="1:3" hidden="1" x14ac:dyDescent="0.45">
      <c r="A5193" s="29"/>
      <c r="B5193" s="29"/>
      <c r="C5193" s="29"/>
    </row>
    <row r="5194" spans="1:3" hidden="1" x14ac:dyDescent="0.45">
      <c r="A5194" s="29"/>
      <c r="B5194" s="29"/>
      <c r="C5194" s="29"/>
    </row>
    <row r="5195" spans="1:3" hidden="1" x14ac:dyDescent="0.45">
      <c r="A5195" s="29"/>
      <c r="B5195" s="29"/>
      <c r="C5195" s="29"/>
    </row>
    <row r="5196" spans="1:3" hidden="1" x14ac:dyDescent="0.45">
      <c r="A5196" s="29"/>
      <c r="B5196" s="29"/>
      <c r="C5196" s="29"/>
    </row>
    <row r="5197" spans="1:3" hidden="1" x14ac:dyDescent="0.45">
      <c r="A5197" s="29"/>
      <c r="B5197" s="29"/>
      <c r="C5197" s="29"/>
    </row>
    <row r="5198" spans="1:3" hidden="1" x14ac:dyDescent="0.45">
      <c r="A5198" s="29"/>
      <c r="B5198" s="29"/>
      <c r="C5198" s="29"/>
    </row>
    <row r="5199" spans="1:3" hidden="1" x14ac:dyDescent="0.45">
      <c r="A5199" s="29"/>
      <c r="B5199" s="29"/>
      <c r="C5199" s="29"/>
    </row>
    <row r="5200" spans="1:3" hidden="1" x14ac:dyDescent="0.45">
      <c r="A5200" s="29"/>
      <c r="B5200" s="29"/>
      <c r="C5200" s="29"/>
    </row>
    <row r="5201" spans="1:3" hidden="1" x14ac:dyDescent="0.45">
      <c r="A5201" s="29"/>
      <c r="B5201" s="29"/>
      <c r="C5201" s="29"/>
    </row>
    <row r="5202" spans="1:3" hidden="1" x14ac:dyDescent="0.45">
      <c r="A5202" s="29"/>
      <c r="B5202" s="29"/>
      <c r="C5202" s="29"/>
    </row>
    <row r="5203" spans="1:3" hidden="1" x14ac:dyDescent="0.45">
      <c r="A5203" s="29"/>
      <c r="B5203" s="29"/>
      <c r="C5203" s="29"/>
    </row>
    <row r="5204" spans="1:3" hidden="1" x14ac:dyDescent="0.45">
      <c r="A5204" s="29"/>
      <c r="B5204" s="29"/>
      <c r="C5204" s="29"/>
    </row>
    <row r="5205" spans="1:3" hidden="1" x14ac:dyDescent="0.45">
      <c r="A5205" s="29"/>
      <c r="B5205" s="29"/>
      <c r="C5205" s="29"/>
    </row>
    <row r="5206" spans="1:3" hidden="1" x14ac:dyDescent="0.45">
      <c r="A5206" s="29"/>
      <c r="B5206" s="29"/>
      <c r="C5206" s="29"/>
    </row>
    <row r="5207" spans="1:3" hidden="1" x14ac:dyDescent="0.45">
      <c r="A5207" s="29"/>
      <c r="B5207" s="29"/>
      <c r="C5207" s="29"/>
    </row>
    <row r="5208" spans="1:3" hidden="1" x14ac:dyDescent="0.45">
      <c r="A5208" s="29"/>
      <c r="B5208" s="29"/>
      <c r="C5208" s="29"/>
    </row>
    <row r="5209" spans="1:3" hidden="1" x14ac:dyDescent="0.45">
      <c r="A5209" s="29"/>
      <c r="B5209" s="29"/>
      <c r="C5209" s="29"/>
    </row>
    <row r="5210" spans="1:3" hidden="1" x14ac:dyDescent="0.45">
      <c r="A5210" s="29"/>
      <c r="B5210" s="29"/>
      <c r="C5210" s="29"/>
    </row>
    <row r="5211" spans="1:3" hidden="1" x14ac:dyDescent="0.45">
      <c r="A5211" s="29"/>
      <c r="B5211" s="29"/>
      <c r="C5211" s="29"/>
    </row>
    <row r="5212" spans="1:3" hidden="1" x14ac:dyDescent="0.45">
      <c r="A5212" s="29"/>
      <c r="B5212" s="29"/>
      <c r="C5212" s="29"/>
    </row>
    <row r="5213" spans="1:3" hidden="1" x14ac:dyDescent="0.45">
      <c r="A5213" s="29"/>
      <c r="B5213" s="29"/>
      <c r="C5213" s="29"/>
    </row>
    <row r="5214" spans="1:3" hidden="1" x14ac:dyDescent="0.45">
      <c r="A5214" s="29"/>
      <c r="B5214" s="29"/>
      <c r="C5214" s="29"/>
    </row>
    <row r="5215" spans="1:3" hidden="1" x14ac:dyDescent="0.45">
      <c r="A5215" s="29"/>
      <c r="B5215" s="29"/>
      <c r="C5215" s="29"/>
    </row>
    <row r="5216" spans="1:3" hidden="1" x14ac:dyDescent="0.45">
      <c r="A5216" s="29"/>
      <c r="B5216" s="29"/>
      <c r="C5216" s="29"/>
    </row>
    <row r="5217" spans="1:3" hidden="1" x14ac:dyDescent="0.45">
      <c r="A5217" s="29"/>
      <c r="B5217" s="29"/>
      <c r="C5217" s="29"/>
    </row>
    <row r="5218" spans="1:3" hidden="1" x14ac:dyDescent="0.45">
      <c r="A5218" s="29"/>
      <c r="B5218" s="29"/>
      <c r="C5218" s="29"/>
    </row>
    <row r="5219" spans="1:3" hidden="1" x14ac:dyDescent="0.45">
      <c r="A5219" s="29"/>
      <c r="B5219" s="29"/>
      <c r="C5219" s="29"/>
    </row>
    <row r="5220" spans="1:3" hidden="1" x14ac:dyDescent="0.45">
      <c r="A5220" s="29"/>
      <c r="B5220" s="29"/>
      <c r="C5220" s="29"/>
    </row>
    <row r="5221" spans="1:3" hidden="1" x14ac:dyDescent="0.45">
      <c r="A5221" s="29"/>
      <c r="B5221" s="29"/>
      <c r="C5221" s="29"/>
    </row>
    <row r="5222" spans="1:3" hidden="1" x14ac:dyDescent="0.45">
      <c r="A5222" s="29"/>
      <c r="B5222" s="29"/>
      <c r="C5222" s="29"/>
    </row>
    <row r="5223" spans="1:3" hidden="1" x14ac:dyDescent="0.45">
      <c r="A5223" s="29"/>
      <c r="B5223" s="29"/>
      <c r="C5223" s="29"/>
    </row>
    <row r="5224" spans="1:3" hidden="1" x14ac:dyDescent="0.45">
      <c r="A5224" s="29"/>
      <c r="B5224" s="29"/>
      <c r="C5224" s="29"/>
    </row>
    <row r="5225" spans="1:3" hidden="1" x14ac:dyDescent="0.45">
      <c r="A5225" s="29"/>
      <c r="B5225" s="29"/>
      <c r="C5225" s="29"/>
    </row>
    <row r="5226" spans="1:3" hidden="1" x14ac:dyDescent="0.45">
      <c r="A5226" s="29"/>
      <c r="B5226" s="29"/>
      <c r="C5226" s="29"/>
    </row>
    <row r="5227" spans="1:3" hidden="1" x14ac:dyDescent="0.45">
      <c r="A5227" s="29"/>
      <c r="B5227" s="29"/>
      <c r="C5227" s="29"/>
    </row>
    <row r="5228" spans="1:3" hidden="1" x14ac:dyDescent="0.45">
      <c r="A5228" s="29"/>
      <c r="B5228" s="29"/>
      <c r="C5228" s="29"/>
    </row>
    <row r="5229" spans="1:3" hidden="1" x14ac:dyDescent="0.45">
      <c r="A5229" s="29"/>
      <c r="B5229" s="29"/>
      <c r="C5229" s="29"/>
    </row>
    <row r="5230" spans="1:3" hidden="1" x14ac:dyDescent="0.45">
      <c r="A5230" s="29"/>
      <c r="B5230" s="29"/>
      <c r="C5230" s="29"/>
    </row>
    <row r="5231" spans="1:3" hidden="1" x14ac:dyDescent="0.45">
      <c r="A5231" s="29"/>
      <c r="B5231" s="29"/>
      <c r="C5231" s="29"/>
    </row>
    <row r="5232" spans="1:3" hidden="1" x14ac:dyDescent="0.45">
      <c r="A5232" s="29"/>
      <c r="B5232" s="29"/>
      <c r="C5232" s="29"/>
    </row>
    <row r="5233" spans="1:3" hidden="1" x14ac:dyDescent="0.45">
      <c r="A5233" s="29"/>
      <c r="B5233" s="29"/>
      <c r="C5233" s="29"/>
    </row>
    <row r="5234" spans="1:3" hidden="1" x14ac:dyDescent="0.45">
      <c r="A5234" s="29"/>
      <c r="B5234" s="29"/>
      <c r="C5234" s="29"/>
    </row>
    <row r="5235" spans="1:3" hidden="1" x14ac:dyDescent="0.45">
      <c r="A5235" s="29"/>
      <c r="B5235" s="29"/>
      <c r="C5235" s="29"/>
    </row>
    <row r="5236" spans="1:3" hidden="1" x14ac:dyDescent="0.45">
      <c r="A5236" s="29"/>
      <c r="B5236" s="29"/>
      <c r="C5236" s="29"/>
    </row>
    <row r="5237" spans="1:3" hidden="1" x14ac:dyDescent="0.45">
      <c r="A5237" s="29"/>
      <c r="B5237" s="29"/>
      <c r="C5237" s="29"/>
    </row>
    <row r="5238" spans="1:3" hidden="1" x14ac:dyDescent="0.45">
      <c r="A5238" s="29"/>
      <c r="B5238" s="29"/>
      <c r="C5238" s="29"/>
    </row>
    <row r="5239" spans="1:3" hidden="1" x14ac:dyDescent="0.45">
      <c r="A5239" s="29"/>
      <c r="B5239" s="29"/>
      <c r="C5239" s="29"/>
    </row>
    <row r="5240" spans="1:3" hidden="1" x14ac:dyDescent="0.45">
      <c r="A5240" s="29"/>
      <c r="B5240" s="29"/>
      <c r="C5240" s="29"/>
    </row>
    <row r="5241" spans="1:3" hidden="1" x14ac:dyDescent="0.45">
      <c r="A5241" s="29"/>
      <c r="B5241" s="29"/>
      <c r="C5241" s="29"/>
    </row>
    <row r="5242" spans="1:3" hidden="1" x14ac:dyDescent="0.45">
      <c r="A5242" s="29"/>
      <c r="B5242" s="29"/>
      <c r="C5242" s="29"/>
    </row>
    <row r="5243" spans="1:3" hidden="1" x14ac:dyDescent="0.45">
      <c r="A5243" s="29"/>
      <c r="B5243" s="29"/>
      <c r="C5243" s="29"/>
    </row>
    <row r="5244" spans="1:3" hidden="1" x14ac:dyDescent="0.45">
      <c r="A5244" s="29"/>
      <c r="B5244" s="29"/>
      <c r="C5244" s="29"/>
    </row>
    <row r="5245" spans="1:3" hidden="1" x14ac:dyDescent="0.45">
      <c r="A5245" s="29"/>
      <c r="B5245" s="29"/>
      <c r="C5245" s="29"/>
    </row>
    <row r="5246" spans="1:3" hidden="1" x14ac:dyDescent="0.45">
      <c r="A5246" s="29"/>
      <c r="B5246" s="29"/>
      <c r="C5246" s="29"/>
    </row>
    <row r="5247" spans="1:3" hidden="1" x14ac:dyDescent="0.45">
      <c r="A5247" s="29"/>
      <c r="B5247" s="29"/>
      <c r="C5247" s="29"/>
    </row>
    <row r="5248" spans="1:3" hidden="1" x14ac:dyDescent="0.45">
      <c r="A5248" s="29"/>
      <c r="B5248" s="29"/>
      <c r="C5248" s="29"/>
    </row>
    <row r="5249" spans="1:3" hidden="1" x14ac:dyDescent="0.45">
      <c r="A5249" s="29"/>
      <c r="B5249" s="29"/>
      <c r="C5249" s="29"/>
    </row>
    <row r="5250" spans="1:3" hidden="1" x14ac:dyDescent="0.45">
      <c r="A5250" s="29"/>
      <c r="B5250" s="29"/>
      <c r="C5250" s="29"/>
    </row>
    <row r="5251" spans="1:3" hidden="1" x14ac:dyDescent="0.45">
      <c r="A5251" s="29"/>
      <c r="B5251" s="29"/>
      <c r="C5251" s="29"/>
    </row>
    <row r="5252" spans="1:3" hidden="1" x14ac:dyDescent="0.45">
      <c r="A5252" s="29"/>
      <c r="B5252" s="29"/>
      <c r="C5252" s="29"/>
    </row>
    <row r="5253" spans="1:3" hidden="1" x14ac:dyDescent="0.45">
      <c r="A5253" s="29"/>
      <c r="B5253" s="29"/>
      <c r="C5253" s="29"/>
    </row>
    <row r="5254" spans="1:3" hidden="1" x14ac:dyDescent="0.45">
      <c r="A5254" s="29"/>
      <c r="B5254" s="29"/>
      <c r="C5254" s="29"/>
    </row>
    <row r="5255" spans="1:3" hidden="1" x14ac:dyDescent="0.45">
      <c r="A5255" s="29"/>
      <c r="B5255" s="29"/>
      <c r="C5255" s="29"/>
    </row>
    <row r="5256" spans="1:3" hidden="1" x14ac:dyDescent="0.45">
      <c r="A5256" s="29"/>
      <c r="B5256" s="29"/>
      <c r="C5256" s="29"/>
    </row>
    <row r="5257" spans="1:3" hidden="1" x14ac:dyDescent="0.45">
      <c r="A5257" s="29"/>
      <c r="B5257" s="29"/>
      <c r="C5257" s="29"/>
    </row>
    <row r="5258" spans="1:3" hidden="1" x14ac:dyDescent="0.45">
      <c r="A5258" s="29"/>
      <c r="B5258" s="29"/>
      <c r="C5258" s="29"/>
    </row>
    <row r="5259" spans="1:3" hidden="1" x14ac:dyDescent="0.45">
      <c r="A5259" s="29"/>
      <c r="B5259" s="29"/>
      <c r="C5259" s="29"/>
    </row>
    <row r="5260" spans="1:3" hidden="1" x14ac:dyDescent="0.45">
      <c r="A5260" s="29"/>
      <c r="B5260" s="29"/>
      <c r="C5260" s="29"/>
    </row>
    <row r="5261" spans="1:3" hidden="1" x14ac:dyDescent="0.45">
      <c r="A5261" s="29"/>
      <c r="B5261" s="29"/>
      <c r="C5261" s="29"/>
    </row>
    <row r="5262" spans="1:3" hidden="1" x14ac:dyDescent="0.45">
      <c r="A5262" s="29"/>
      <c r="B5262" s="29"/>
      <c r="C5262" s="29"/>
    </row>
    <row r="5263" spans="1:3" hidden="1" x14ac:dyDescent="0.45">
      <c r="A5263" s="29"/>
      <c r="B5263" s="29"/>
      <c r="C5263" s="29"/>
    </row>
    <row r="5264" spans="1:3" hidden="1" x14ac:dyDescent="0.45">
      <c r="A5264" s="29"/>
      <c r="B5264" s="29"/>
      <c r="C5264" s="29"/>
    </row>
    <row r="5265" spans="1:3" hidden="1" x14ac:dyDescent="0.45">
      <c r="A5265" s="29"/>
      <c r="B5265" s="29"/>
      <c r="C5265" s="29"/>
    </row>
    <row r="5266" spans="1:3" hidden="1" x14ac:dyDescent="0.45">
      <c r="A5266" s="29"/>
      <c r="B5266" s="29"/>
      <c r="C5266" s="29"/>
    </row>
    <row r="5267" spans="1:3" hidden="1" x14ac:dyDescent="0.45">
      <c r="A5267" s="29"/>
      <c r="B5267" s="29"/>
      <c r="C5267" s="29"/>
    </row>
    <row r="5268" spans="1:3" hidden="1" x14ac:dyDescent="0.45">
      <c r="A5268" s="29"/>
      <c r="B5268" s="29"/>
      <c r="C5268" s="29"/>
    </row>
    <row r="5269" spans="1:3" hidden="1" x14ac:dyDescent="0.45">
      <c r="A5269" s="29"/>
      <c r="B5269" s="29"/>
      <c r="C5269" s="29"/>
    </row>
    <row r="5270" spans="1:3" hidden="1" x14ac:dyDescent="0.45">
      <c r="A5270" s="29"/>
      <c r="B5270" s="29"/>
      <c r="C5270" s="29"/>
    </row>
    <row r="5271" spans="1:3" hidden="1" x14ac:dyDescent="0.45">
      <c r="A5271" s="29"/>
      <c r="B5271" s="29"/>
      <c r="C5271" s="29"/>
    </row>
    <row r="5272" spans="1:3" hidden="1" x14ac:dyDescent="0.45">
      <c r="A5272" s="29"/>
      <c r="B5272" s="29"/>
      <c r="C5272" s="29"/>
    </row>
    <row r="5273" spans="1:3" hidden="1" x14ac:dyDescent="0.45">
      <c r="A5273" s="29"/>
      <c r="B5273" s="29"/>
      <c r="C5273" s="29"/>
    </row>
    <row r="5274" spans="1:3" hidden="1" x14ac:dyDescent="0.45">
      <c r="A5274" s="29"/>
      <c r="B5274" s="29"/>
      <c r="C5274" s="29"/>
    </row>
    <row r="5275" spans="1:3" hidden="1" x14ac:dyDescent="0.45">
      <c r="A5275" s="29"/>
      <c r="B5275" s="29"/>
      <c r="C5275" s="29"/>
    </row>
    <row r="5276" spans="1:3" hidden="1" x14ac:dyDescent="0.45">
      <c r="A5276" s="29"/>
      <c r="B5276" s="29"/>
      <c r="C5276" s="29"/>
    </row>
    <row r="5277" spans="1:3" hidden="1" x14ac:dyDescent="0.45">
      <c r="A5277" s="29"/>
      <c r="B5277" s="29"/>
      <c r="C5277" s="29"/>
    </row>
    <row r="5278" spans="1:3" hidden="1" x14ac:dyDescent="0.45">
      <c r="A5278" s="29"/>
      <c r="B5278" s="29"/>
      <c r="C5278" s="29"/>
    </row>
    <row r="5279" spans="1:3" hidden="1" x14ac:dyDescent="0.45">
      <c r="A5279" s="29"/>
      <c r="B5279" s="29"/>
      <c r="C5279" s="29"/>
    </row>
    <row r="5280" spans="1:3" hidden="1" x14ac:dyDescent="0.45">
      <c r="A5280" s="29"/>
      <c r="B5280" s="29"/>
      <c r="C5280" s="29"/>
    </row>
    <row r="5281" spans="1:3" hidden="1" x14ac:dyDescent="0.45">
      <c r="A5281" s="29"/>
      <c r="B5281" s="29"/>
      <c r="C5281" s="29"/>
    </row>
    <row r="5282" spans="1:3" hidden="1" x14ac:dyDescent="0.45">
      <c r="A5282" s="29"/>
      <c r="B5282" s="29"/>
      <c r="C5282" s="29"/>
    </row>
    <row r="5283" spans="1:3" hidden="1" x14ac:dyDescent="0.45">
      <c r="A5283" s="29"/>
      <c r="B5283" s="29"/>
      <c r="C5283" s="29"/>
    </row>
    <row r="5284" spans="1:3" hidden="1" x14ac:dyDescent="0.45">
      <c r="A5284" s="29"/>
      <c r="B5284" s="29"/>
      <c r="C5284" s="29"/>
    </row>
    <row r="5285" spans="1:3" hidden="1" x14ac:dyDescent="0.45">
      <c r="A5285" s="29"/>
      <c r="B5285" s="29"/>
      <c r="C5285" s="29"/>
    </row>
    <row r="5286" spans="1:3" hidden="1" x14ac:dyDescent="0.45">
      <c r="A5286" s="29"/>
      <c r="B5286" s="29"/>
      <c r="C5286" s="29"/>
    </row>
    <row r="5287" spans="1:3" hidden="1" x14ac:dyDescent="0.45">
      <c r="A5287" s="29"/>
      <c r="B5287" s="29"/>
      <c r="C5287" s="29"/>
    </row>
    <row r="5288" spans="1:3" hidden="1" x14ac:dyDescent="0.45">
      <c r="A5288" s="29"/>
      <c r="B5288" s="29"/>
      <c r="C5288" s="29"/>
    </row>
    <row r="5289" spans="1:3" hidden="1" x14ac:dyDescent="0.45">
      <c r="A5289" s="29"/>
      <c r="B5289" s="29"/>
      <c r="C5289" s="29"/>
    </row>
    <row r="5290" spans="1:3" hidden="1" x14ac:dyDescent="0.45">
      <c r="A5290" s="29"/>
      <c r="B5290" s="29"/>
      <c r="C5290" s="29"/>
    </row>
    <row r="5291" spans="1:3" hidden="1" x14ac:dyDescent="0.45">
      <c r="A5291" s="29"/>
      <c r="B5291" s="29"/>
      <c r="C5291" s="29"/>
    </row>
    <row r="5292" spans="1:3" hidden="1" x14ac:dyDescent="0.45">
      <c r="A5292" s="29"/>
      <c r="B5292" s="29"/>
      <c r="C5292" s="29"/>
    </row>
    <row r="5293" spans="1:3" hidden="1" x14ac:dyDescent="0.45">
      <c r="A5293" s="29"/>
      <c r="B5293" s="29"/>
      <c r="C5293" s="29"/>
    </row>
    <row r="5294" spans="1:3" hidden="1" x14ac:dyDescent="0.45">
      <c r="A5294" s="29"/>
      <c r="B5294" s="29"/>
      <c r="C5294" s="29"/>
    </row>
    <row r="5295" spans="1:3" hidden="1" x14ac:dyDescent="0.45">
      <c r="A5295" s="29"/>
      <c r="B5295" s="29"/>
      <c r="C5295" s="29"/>
    </row>
    <row r="5296" spans="1:3" hidden="1" x14ac:dyDescent="0.45">
      <c r="A5296" s="29"/>
      <c r="B5296" s="29"/>
      <c r="C5296" s="29"/>
    </row>
    <row r="5297" spans="1:3" hidden="1" x14ac:dyDescent="0.45">
      <c r="A5297" s="29"/>
      <c r="B5297" s="29"/>
      <c r="C5297" s="29"/>
    </row>
    <row r="5298" spans="1:3" hidden="1" x14ac:dyDescent="0.45">
      <c r="A5298" s="29"/>
      <c r="B5298" s="29"/>
      <c r="C5298" s="29"/>
    </row>
    <row r="5299" spans="1:3" hidden="1" x14ac:dyDescent="0.45">
      <c r="A5299" s="29"/>
      <c r="B5299" s="29"/>
      <c r="C5299" s="29"/>
    </row>
    <row r="5300" spans="1:3" hidden="1" x14ac:dyDescent="0.45">
      <c r="A5300" s="29"/>
      <c r="B5300" s="29"/>
      <c r="C5300" s="29"/>
    </row>
    <row r="5301" spans="1:3" hidden="1" x14ac:dyDescent="0.45">
      <c r="A5301" s="29"/>
      <c r="B5301" s="29"/>
      <c r="C5301" s="29"/>
    </row>
    <row r="5302" spans="1:3" hidden="1" x14ac:dyDescent="0.45">
      <c r="A5302" s="29"/>
      <c r="B5302" s="29"/>
      <c r="C5302" s="29"/>
    </row>
    <row r="5303" spans="1:3" hidden="1" x14ac:dyDescent="0.45">
      <c r="A5303" s="29"/>
      <c r="B5303" s="29"/>
      <c r="C5303" s="29"/>
    </row>
    <row r="5304" spans="1:3" hidden="1" x14ac:dyDescent="0.45">
      <c r="A5304" s="29"/>
      <c r="B5304" s="29"/>
      <c r="C5304" s="29"/>
    </row>
    <row r="5305" spans="1:3" hidden="1" x14ac:dyDescent="0.45">
      <c r="A5305" s="29"/>
      <c r="B5305" s="29"/>
      <c r="C5305" s="29"/>
    </row>
    <row r="5306" spans="1:3" hidden="1" x14ac:dyDescent="0.45">
      <c r="A5306" s="29"/>
      <c r="B5306" s="29"/>
      <c r="C5306" s="29"/>
    </row>
    <row r="5307" spans="1:3" hidden="1" x14ac:dyDescent="0.45">
      <c r="A5307" s="29"/>
      <c r="B5307" s="29"/>
      <c r="C5307" s="29"/>
    </row>
    <row r="5308" spans="1:3" hidden="1" x14ac:dyDescent="0.45">
      <c r="A5308" s="29"/>
      <c r="B5308" s="29"/>
      <c r="C5308" s="29"/>
    </row>
    <row r="5309" spans="1:3" hidden="1" x14ac:dyDescent="0.45">
      <c r="A5309" s="29"/>
      <c r="B5309" s="29"/>
      <c r="C5309" s="29"/>
    </row>
    <row r="5310" spans="1:3" hidden="1" x14ac:dyDescent="0.45">
      <c r="A5310" s="29"/>
      <c r="B5310" s="29"/>
      <c r="C5310" s="29"/>
    </row>
    <row r="5311" spans="1:3" hidden="1" x14ac:dyDescent="0.45">
      <c r="A5311" s="29"/>
      <c r="B5311" s="29"/>
      <c r="C5311" s="29"/>
    </row>
    <row r="5312" spans="1:3" hidden="1" x14ac:dyDescent="0.45">
      <c r="A5312" s="29"/>
      <c r="B5312" s="29"/>
      <c r="C5312" s="29"/>
    </row>
    <row r="5313" spans="1:3" hidden="1" x14ac:dyDescent="0.45">
      <c r="A5313" s="29"/>
      <c r="B5313" s="29"/>
      <c r="C5313" s="29"/>
    </row>
    <row r="5314" spans="1:3" hidden="1" x14ac:dyDescent="0.45">
      <c r="A5314" s="29"/>
      <c r="B5314" s="29"/>
      <c r="C5314" s="29"/>
    </row>
    <row r="5315" spans="1:3" hidden="1" x14ac:dyDescent="0.45">
      <c r="A5315" s="29"/>
      <c r="B5315" s="29"/>
      <c r="C5315" s="29"/>
    </row>
    <row r="5316" spans="1:3" hidden="1" x14ac:dyDescent="0.45">
      <c r="A5316" s="29"/>
      <c r="B5316" s="29"/>
      <c r="C5316" s="29"/>
    </row>
    <row r="5317" spans="1:3" hidden="1" x14ac:dyDescent="0.45">
      <c r="A5317" s="29"/>
      <c r="B5317" s="29"/>
      <c r="C5317" s="29"/>
    </row>
    <row r="5318" spans="1:3" hidden="1" x14ac:dyDescent="0.45">
      <c r="A5318" s="29"/>
      <c r="B5318" s="29"/>
      <c r="C5318" s="29"/>
    </row>
    <row r="5319" spans="1:3" hidden="1" x14ac:dyDescent="0.45">
      <c r="A5319" s="29"/>
      <c r="B5319" s="29"/>
      <c r="C5319" s="29"/>
    </row>
    <row r="5320" spans="1:3" hidden="1" x14ac:dyDescent="0.45">
      <c r="A5320" s="29"/>
      <c r="B5320" s="29"/>
      <c r="C5320" s="29"/>
    </row>
    <row r="5321" spans="1:3" hidden="1" x14ac:dyDescent="0.45">
      <c r="A5321" s="29"/>
      <c r="B5321" s="29"/>
      <c r="C5321" s="29"/>
    </row>
    <row r="5322" spans="1:3" hidden="1" x14ac:dyDescent="0.45">
      <c r="A5322" s="29"/>
      <c r="B5322" s="29"/>
      <c r="C5322" s="29"/>
    </row>
    <row r="5323" spans="1:3" hidden="1" x14ac:dyDescent="0.45">
      <c r="A5323" s="29"/>
      <c r="B5323" s="29"/>
      <c r="C5323" s="29"/>
    </row>
    <row r="5324" spans="1:3" hidden="1" x14ac:dyDescent="0.45">
      <c r="A5324" s="29"/>
      <c r="B5324" s="29"/>
      <c r="C5324" s="29"/>
    </row>
    <row r="5325" spans="1:3" hidden="1" x14ac:dyDescent="0.45">
      <c r="A5325" s="29"/>
      <c r="B5325" s="29"/>
      <c r="C5325" s="29"/>
    </row>
    <row r="5326" spans="1:3" hidden="1" x14ac:dyDescent="0.45">
      <c r="A5326" s="29"/>
      <c r="B5326" s="29"/>
      <c r="C5326" s="29"/>
    </row>
    <row r="5327" spans="1:3" hidden="1" x14ac:dyDescent="0.45">
      <c r="A5327" s="29"/>
      <c r="B5327" s="29"/>
      <c r="C5327" s="29"/>
    </row>
    <row r="5328" spans="1:3" hidden="1" x14ac:dyDescent="0.45">
      <c r="A5328" s="29"/>
      <c r="B5328" s="29"/>
      <c r="C5328" s="29"/>
    </row>
    <row r="5329" spans="1:3" hidden="1" x14ac:dyDescent="0.45">
      <c r="A5329" s="29"/>
      <c r="B5329" s="29"/>
      <c r="C5329" s="29"/>
    </row>
    <row r="5330" spans="1:3" hidden="1" x14ac:dyDescent="0.45">
      <c r="A5330" s="29"/>
      <c r="B5330" s="29"/>
      <c r="C5330" s="29"/>
    </row>
    <row r="5331" spans="1:3" hidden="1" x14ac:dyDescent="0.45">
      <c r="A5331" s="29"/>
      <c r="B5331" s="29"/>
      <c r="C5331" s="29"/>
    </row>
    <row r="5332" spans="1:3" hidden="1" x14ac:dyDescent="0.45">
      <c r="A5332" s="29"/>
      <c r="B5332" s="29"/>
      <c r="C5332" s="29"/>
    </row>
    <row r="5333" spans="1:3" hidden="1" x14ac:dyDescent="0.45">
      <c r="A5333" s="29"/>
      <c r="B5333" s="29"/>
      <c r="C5333" s="29"/>
    </row>
    <row r="5334" spans="1:3" hidden="1" x14ac:dyDescent="0.45">
      <c r="A5334" s="29"/>
      <c r="B5334" s="29"/>
      <c r="C5334" s="29"/>
    </row>
    <row r="5335" spans="1:3" hidden="1" x14ac:dyDescent="0.45">
      <c r="A5335" s="29"/>
      <c r="B5335" s="29"/>
      <c r="C5335" s="29"/>
    </row>
    <row r="5336" spans="1:3" hidden="1" x14ac:dyDescent="0.45">
      <c r="A5336" s="29"/>
      <c r="B5336" s="29"/>
      <c r="C5336" s="29"/>
    </row>
    <row r="5337" spans="1:3" hidden="1" x14ac:dyDescent="0.45">
      <c r="A5337" s="29"/>
      <c r="B5337" s="29"/>
      <c r="C5337" s="29"/>
    </row>
    <row r="5338" spans="1:3" hidden="1" x14ac:dyDescent="0.45">
      <c r="A5338" s="29"/>
      <c r="B5338" s="29"/>
      <c r="C5338" s="29"/>
    </row>
    <row r="5339" spans="1:3" hidden="1" x14ac:dyDescent="0.45">
      <c r="A5339" s="29"/>
      <c r="B5339" s="29"/>
      <c r="C5339" s="29"/>
    </row>
    <row r="5340" spans="1:3" hidden="1" x14ac:dyDescent="0.45">
      <c r="A5340" s="29"/>
      <c r="B5340" s="29"/>
      <c r="C5340" s="29"/>
    </row>
    <row r="5341" spans="1:3" hidden="1" x14ac:dyDescent="0.45">
      <c r="A5341" s="29"/>
      <c r="B5341" s="29"/>
      <c r="C5341" s="29"/>
    </row>
    <row r="5342" spans="1:3" hidden="1" x14ac:dyDescent="0.45">
      <c r="A5342" s="29"/>
      <c r="B5342" s="29"/>
      <c r="C5342" s="29"/>
    </row>
    <row r="5343" spans="1:3" hidden="1" x14ac:dyDescent="0.45">
      <c r="A5343" s="29"/>
      <c r="B5343" s="29"/>
      <c r="C5343" s="29"/>
    </row>
    <row r="5344" spans="1:3" hidden="1" x14ac:dyDescent="0.45">
      <c r="A5344" s="29"/>
      <c r="B5344" s="29"/>
      <c r="C5344" s="29"/>
    </row>
    <row r="5345" spans="1:3" hidden="1" x14ac:dyDescent="0.45">
      <c r="A5345" s="29"/>
      <c r="B5345" s="29"/>
      <c r="C5345" s="29"/>
    </row>
    <row r="5346" spans="1:3" hidden="1" x14ac:dyDescent="0.45">
      <c r="A5346" s="29"/>
      <c r="B5346" s="29"/>
      <c r="C5346" s="29"/>
    </row>
    <row r="5347" spans="1:3" hidden="1" x14ac:dyDescent="0.45">
      <c r="A5347" s="29"/>
      <c r="B5347" s="29"/>
      <c r="C5347" s="29"/>
    </row>
    <row r="5348" spans="1:3" hidden="1" x14ac:dyDescent="0.45">
      <c r="A5348" s="29"/>
      <c r="B5348" s="29"/>
      <c r="C5348" s="29"/>
    </row>
    <row r="5349" spans="1:3" hidden="1" x14ac:dyDescent="0.45">
      <c r="A5349" s="29"/>
      <c r="B5349" s="29"/>
      <c r="C5349" s="29"/>
    </row>
    <row r="5350" spans="1:3" hidden="1" x14ac:dyDescent="0.45">
      <c r="A5350" s="29"/>
      <c r="B5350" s="29"/>
      <c r="C5350" s="29"/>
    </row>
    <row r="5351" spans="1:3" hidden="1" x14ac:dyDescent="0.45">
      <c r="A5351" s="29"/>
      <c r="B5351" s="29"/>
      <c r="C5351" s="29"/>
    </row>
    <row r="5352" spans="1:3" hidden="1" x14ac:dyDescent="0.45">
      <c r="A5352" s="29"/>
      <c r="B5352" s="29"/>
      <c r="C5352" s="29"/>
    </row>
    <row r="5353" spans="1:3" hidden="1" x14ac:dyDescent="0.45">
      <c r="A5353" s="29"/>
      <c r="B5353" s="29"/>
      <c r="C5353" s="29"/>
    </row>
    <row r="5354" spans="1:3" hidden="1" x14ac:dyDescent="0.45">
      <c r="A5354" s="29"/>
      <c r="B5354" s="29"/>
      <c r="C5354" s="29"/>
    </row>
    <row r="5355" spans="1:3" hidden="1" x14ac:dyDescent="0.45">
      <c r="A5355" s="29"/>
      <c r="B5355" s="29"/>
      <c r="C5355" s="29"/>
    </row>
    <row r="5356" spans="1:3" hidden="1" x14ac:dyDescent="0.45">
      <c r="A5356" s="29"/>
      <c r="B5356" s="29"/>
      <c r="C5356" s="29"/>
    </row>
    <row r="5357" spans="1:3" hidden="1" x14ac:dyDescent="0.45">
      <c r="A5357" s="29"/>
      <c r="B5357" s="29"/>
      <c r="C5357" s="29"/>
    </row>
    <row r="5358" spans="1:3" hidden="1" x14ac:dyDescent="0.45">
      <c r="A5358" s="29"/>
      <c r="B5358" s="29"/>
      <c r="C5358" s="29"/>
    </row>
    <row r="5359" spans="1:3" hidden="1" x14ac:dyDescent="0.45">
      <c r="A5359" s="29"/>
      <c r="B5359" s="29"/>
      <c r="C5359" s="29"/>
    </row>
    <row r="5360" spans="1:3" hidden="1" x14ac:dyDescent="0.45">
      <c r="A5360" s="29"/>
      <c r="B5360" s="29"/>
      <c r="C5360" s="29"/>
    </row>
    <row r="5361" spans="1:3" hidden="1" x14ac:dyDescent="0.45">
      <c r="A5361" s="29"/>
      <c r="B5361" s="29"/>
      <c r="C5361" s="29"/>
    </row>
    <row r="5362" spans="1:3" hidden="1" x14ac:dyDescent="0.45">
      <c r="A5362" s="29"/>
      <c r="B5362" s="29"/>
      <c r="C5362" s="29"/>
    </row>
    <row r="5363" spans="1:3" hidden="1" x14ac:dyDescent="0.45">
      <c r="A5363" s="29"/>
      <c r="B5363" s="29"/>
      <c r="C5363" s="29"/>
    </row>
    <row r="5364" spans="1:3" hidden="1" x14ac:dyDescent="0.45">
      <c r="A5364" s="29"/>
      <c r="B5364" s="29"/>
      <c r="C5364" s="29"/>
    </row>
    <row r="5365" spans="1:3" hidden="1" x14ac:dyDescent="0.45">
      <c r="A5365" s="29"/>
      <c r="B5365" s="29"/>
      <c r="C5365" s="29"/>
    </row>
    <row r="5366" spans="1:3" hidden="1" x14ac:dyDescent="0.45">
      <c r="A5366" s="29"/>
      <c r="B5366" s="29"/>
      <c r="C5366" s="29"/>
    </row>
    <row r="5367" spans="1:3" hidden="1" x14ac:dyDescent="0.45">
      <c r="A5367" s="29"/>
      <c r="B5367" s="29"/>
      <c r="C5367" s="29"/>
    </row>
    <row r="5368" spans="1:3" hidden="1" x14ac:dyDescent="0.45">
      <c r="A5368" s="29"/>
      <c r="B5368" s="29"/>
      <c r="C5368" s="29"/>
    </row>
    <row r="5369" spans="1:3" hidden="1" x14ac:dyDescent="0.45">
      <c r="A5369" s="29"/>
      <c r="B5369" s="29"/>
      <c r="C5369" s="29"/>
    </row>
    <row r="5370" spans="1:3" hidden="1" x14ac:dyDescent="0.45">
      <c r="A5370" s="29"/>
      <c r="B5370" s="29"/>
      <c r="C5370" s="29"/>
    </row>
    <row r="5371" spans="1:3" hidden="1" x14ac:dyDescent="0.45">
      <c r="A5371" s="29"/>
      <c r="B5371" s="29"/>
      <c r="C5371" s="29"/>
    </row>
    <row r="5372" spans="1:3" hidden="1" x14ac:dyDescent="0.45">
      <c r="A5372" s="29"/>
      <c r="B5372" s="29"/>
      <c r="C5372" s="29"/>
    </row>
    <row r="5373" spans="1:3" hidden="1" x14ac:dyDescent="0.45">
      <c r="A5373" s="29"/>
      <c r="B5373" s="29"/>
      <c r="C5373" s="29"/>
    </row>
    <row r="5374" spans="1:3" hidden="1" x14ac:dyDescent="0.45">
      <c r="A5374" s="29"/>
      <c r="B5374" s="29"/>
      <c r="C5374" s="29"/>
    </row>
    <row r="5375" spans="1:3" hidden="1" x14ac:dyDescent="0.45">
      <c r="A5375" s="29"/>
      <c r="B5375" s="29"/>
      <c r="C5375" s="29"/>
    </row>
    <row r="5376" spans="1:3" hidden="1" x14ac:dyDescent="0.45">
      <c r="A5376" s="29"/>
      <c r="B5376" s="29"/>
      <c r="C5376" s="29"/>
    </row>
    <row r="5377" spans="1:3" hidden="1" x14ac:dyDescent="0.45">
      <c r="A5377" s="29"/>
      <c r="B5377" s="29"/>
      <c r="C5377" s="29"/>
    </row>
    <row r="5378" spans="1:3" hidden="1" x14ac:dyDescent="0.45">
      <c r="A5378" s="29"/>
      <c r="B5378" s="29"/>
      <c r="C5378" s="29"/>
    </row>
    <row r="5379" spans="1:3" hidden="1" x14ac:dyDescent="0.45">
      <c r="A5379" s="29"/>
      <c r="B5379" s="29"/>
      <c r="C5379" s="29"/>
    </row>
    <row r="5380" spans="1:3" hidden="1" x14ac:dyDescent="0.45">
      <c r="A5380" s="29"/>
      <c r="B5380" s="29"/>
      <c r="C5380" s="29"/>
    </row>
    <row r="5381" spans="1:3" hidden="1" x14ac:dyDescent="0.45">
      <c r="A5381" s="29"/>
      <c r="B5381" s="29"/>
      <c r="C5381" s="29"/>
    </row>
    <row r="5382" spans="1:3" hidden="1" x14ac:dyDescent="0.45">
      <c r="A5382" s="29"/>
      <c r="B5382" s="29"/>
      <c r="C5382" s="29"/>
    </row>
    <row r="5383" spans="1:3" hidden="1" x14ac:dyDescent="0.45">
      <c r="A5383" s="29"/>
      <c r="B5383" s="29"/>
      <c r="C5383" s="29"/>
    </row>
    <row r="5384" spans="1:3" hidden="1" x14ac:dyDescent="0.45">
      <c r="A5384" s="29"/>
      <c r="B5384" s="29"/>
      <c r="C5384" s="29"/>
    </row>
    <row r="5385" spans="1:3" hidden="1" x14ac:dyDescent="0.45">
      <c r="A5385" s="29"/>
      <c r="B5385" s="29"/>
      <c r="C5385" s="29"/>
    </row>
    <row r="5386" spans="1:3" hidden="1" x14ac:dyDescent="0.45">
      <c r="A5386" s="29"/>
      <c r="B5386" s="29"/>
      <c r="C5386" s="29"/>
    </row>
    <row r="5387" spans="1:3" hidden="1" x14ac:dyDescent="0.45">
      <c r="A5387" s="29"/>
      <c r="B5387" s="29"/>
      <c r="C5387" s="29"/>
    </row>
    <row r="5388" spans="1:3" hidden="1" x14ac:dyDescent="0.45">
      <c r="A5388" s="29"/>
      <c r="B5388" s="29"/>
      <c r="C5388" s="29"/>
    </row>
    <row r="5389" spans="1:3" hidden="1" x14ac:dyDescent="0.45">
      <c r="A5389" s="29"/>
      <c r="B5389" s="29"/>
      <c r="C5389" s="29"/>
    </row>
    <row r="5390" spans="1:3" hidden="1" x14ac:dyDescent="0.45">
      <c r="A5390" s="29"/>
      <c r="B5390" s="29"/>
      <c r="C5390" s="29"/>
    </row>
    <row r="5391" spans="1:3" hidden="1" x14ac:dyDescent="0.45">
      <c r="A5391" s="29"/>
      <c r="B5391" s="29"/>
      <c r="C5391" s="29"/>
    </row>
    <row r="5392" spans="1:3" hidden="1" x14ac:dyDescent="0.45">
      <c r="A5392" s="29"/>
      <c r="B5392" s="29"/>
      <c r="C5392" s="29"/>
    </row>
    <row r="5393" spans="1:3" hidden="1" x14ac:dyDescent="0.45">
      <c r="A5393" s="29"/>
      <c r="B5393" s="29"/>
      <c r="C5393" s="29"/>
    </row>
    <row r="5394" spans="1:3" hidden="1" x14ac:dyDescent="0.45">
      <c r="A5394" s="29"/>
      <c r="B5394" s="29"/>
      <c r="C5394" s="29"/>
    </row>
    <row r="5395" spans="1:3" hidden="1" x14ac:dyDescent="0.45">
      <c r="A5395" s="29"/>
      <c r="B5395" s="29"/>
      <c r="C5395" s="29"/>
    </row>
    <row r="5396" spans="1:3" hidden="1" x14ac:dyDescent="0.45">
      <c r="A5396" s="29"/>
      <c r="B5396" s="29"/>
      <c r="C5396" s="29"/>
    </row>
    <row r="5397" spans="1:3" hidden="1" x14ac:dyDescent="0.45">
      <c r="A5397" s="29"/>
      <c r="B5397" s="29"/>
      <c r="C5397" s="29"/>
    </row>
    <row r="5398" spans="1:3" hidden="1" x14ac:dyDescent="0.45">
      <c r="A5398" s="29"/>
      <c r="B5398" s="29"/>
      <c r="C5398" s="29"/>
    </row>
    <row r="5399" spans="1:3" hidden="1" x14ac:dyDescent="0.45">
      <c r="A5399" s="29"/>
      <c r="B5399" s="29"/>
      <c r="C5399" s="29"/>
    </row>
    <row r="5400" spans="1:3" hidden="1" x14ac:dyDescent="0.45">
      <c r="A5400" s="29"/>
      <c r="B5400" s="29"/>
      <c r="C5400" s="29"/>
    </row>
    <row r="5401" spans="1:3" hidden="1" x14ac:dyDescent="0.45">
      <c r="A5401" s="29"/>
      <c r="B5401" s="29"/>
      <c r="C5401" s="29"/>
    </row>
    <row r="5402" spans="1:3" hidden="1" x14ac:dyDescent="0.45">
      <c r="A5402" s="29"/>
      <c r="B5402" s="29"/>
      <c r="C5402" s="29"/>
    </row>
    <row r="5403" spans="1:3" hidden="1" x14ac:dyDescent="0.45">
      <c r="A5403" s="29"/>
      <c r="B5403" s="29"/>
      <c r="C5403" s="29"/>
    </row>
    <row r="5404" spans="1:3" hidden="1" x14ac:dyDescent="0.45">
      <c r="A5404" s="29"/>
      <c r="B5404" s="29"/>
      <c r="C5404" s="29"/>
    </row>
    <row r="5405" spans="1:3" hidden="1" x14ac:dyDescent="0.45">
      <c r="A5405" s="29"/>
      <c r="B5405" s="29"/>
      <c r="C5405" s="29"/>
    </row>
    <row r="5406" spans="1:3" hidden="1" x14ac:dyDescent="0.45">
      <c r="A5406" s="29"/>
      <c r="B5406" s="29"/>
      <c r="C5406" s="29"/>
    </row>
    <row r="5407" spans="1:3" hidden="1" x14ac:dyDescent="0.45">
      <c r="A5407" s="29"/>
      <c r="B5407" s="29"/>
      <c r="C5407" s="29"/>
    </row>
    <row r="5408" spans="1:3" hidden="1" x14ac:dyDescent="0.45">
      <c r="A5408" s="29"/>
      <c r="B5408" s="29"/>
      <c r="C5408" s="29"/>
    </row>
    <row r="5409" spans="1:3" hidden="1" x14ac:dyDescent="0.45">
      <c r="A5409" s="29"/>
      <c r="B5409" s="29"/>
      <c r="C5409" s="29"/>
    </row>
    <row r="5410" spans="1:3" hidden="1" x14ac:dyDescent="0.45">
      <c r="A5410" s="29"/>
      <c r="B5410" s="29"/>
      <c r="C5410" s="29"/>
    </row>
    <row r="5411" spans="1:3" hidden="1" x14ac:dyDescent="0.45">
      <c r="A5411" s="29"/>
      <c r="B5411" s="29"/>
      <c r="C5411" s="29"/>
    </row>
    <row r="5412" spans="1:3" hidden="1" x14ac:dyDescent="0.45">
      <c r="A5412" s="29"/>
      <c r="B5412" s="29"/>
      <c r="C5412" s="29"/>
    </row>
    <row r="5413" spans="1:3" hidden="1" x14ac:dyDescent="0.45">
      <c r="A5413" s="29"/>
      <c r="B5413" s="29"/>
      <c r="C5413" s="29"/>
    </row>
    <row r="5414" spans="1:3" hidden="1" x14ac:dyDescent="0.45">
      <c r="A5414" s="29"/>
      <c r="B5414" s="29"/>
      <c r="C5414" s="29"/>
    </row>
    <row r="5415" spans="1:3" hidden="1" x14ac:dyDescent="0.45">
      <c r="A5415" s="29"/>
      <c r="B5415" s="29"/>
      <c r="C5415" s="29"/>
    </row>
    <row r="5416" spans="1:3" hidden="1" x14ac:dyDescent="0.45">
      <c r="A5416" s="29"/>
      <c r="B5416" s="29"/>
      <c r="C5416" s="29"/>
    </row>
    <row r="5417" spans="1:3" hidden="1" x14ac:dyDescent="0.45">
      <c r="A5417" s="29"/>
      <c r="B5417" s="29"/>
      <c r="C5417" s="29"/>
    </row>
    <row r="5418" spans="1:3" hidden="1" x14ac:dyDescent="0.45">
      <c r="A5418" s="29"/>
      <c r="B5418" s="29"/>
      <c r="C5418" s="29"/>
    </row>
    <row r="5419" spans="1:3" hidden="1" x14ac:dyDescent="0.45">
      <c r="A5419" s="29"/>
      <c r="B5419" s="29"/>
      <c r="C5419" s="29"/>
    </row>
    <row r="5420" spans="1:3" hidden="1" x14ac:dyDescent="0.45">
      <c r="A5420" s="29"/>
      <c r="B5420" s="29"/>
      <c r="C5420" s="29"/>
    </row>
    <row r="5421" spans="1:3" hidden="1" x14ac:dyDescent="0.45">
      <c r="A5421" s="29"/>
      <c r="B5421" s="29"/>
      <c r="C5421" s="29"/>
    </row>
    <row r="5422" spans="1:3" hidden="1" x14ac:dyDescent="0.45">
      <c r="A5422" s="29"/>
      <c r="B5422" s="29"/>
      <c r="C5422" s="29"/>
    </row>
    <row r="5423" spans="1:3" hidden="1" x14ac:dyDescent="0.45">
      <c r="A5423" s="29"/>
      <c r="B5423" s="29"/>
      <c r="C5423" s="29"/>
    </row>
    <row r="5424" spans="1:3" hidden="1" x14ac:dyDescent="0.45">
      <c r="A5424" s="29"/>
      <c r="B5424" s="29"/>
      <c r="C5424" s="29"/>
    </row>
    <row r="5425" spans="1:3" hidden="1" x14ac:dyDescent="0.45">
      <c r="A5425" s="29"/>
      <c r="B5425" s="29"/>
      <c r="C5425" s="29"/>
    </row>
    <row r="5426" spans="1:3" hidden="1" x14ac:dyDescent="0.45">
      <c r="A5426" s="29"/>
      <c r="B5426" s="29"/>
      <c r="C5426" s="29"/>
    </row>
    <row r="5427" spans="1:3" hidden="1" x14ac:dyDescent="0.45">
      <c r="A5427" s="29"/>
      <c r="B5427" s="29"/>
      <c r="C5427" s="29"/>
    </row>
    <row r="5428" spans="1:3" hidden="1" x14ac:dyDescent="0.45">
      <c r="A5428" s="29"/>
      <c r="B5428" s="29"/>
      <c r="C5428" s="29"/>
    </row>
    <row r="5429" spans="1:3" hidden="1" x14ac:dyDescent="0.45">
      <c r="A5429" s="29"/>
      <c r="B5429" s="29"/>
      <c r="C5429" s="29"/>
    </row>
    <row r="5430" spans="1:3" hidden="1" x14ac:dyDescent="0.45">
      <c r="A5430" s="29"/>
      <c r="B5430" s="29"/>
      <c r="C5430" s="29"/>
    </row>
    <row r="5431" spans="1:3" hidden="1" x14ac:dyDescent="0.45">
      <c r="A5431" s="29"/>
      <c r="B5431" s="29"/>
      <c r="C5431" s="29"/>
    </row>
    <row r="5432" spans="1:3" hidden="1" x14ac:dyDescent="0.45">
      <c r="A5432" s="29"/>
      <c r="B5432" s="29"/>
      <c r="C5432" s="29"/>
    </row>
    <row r="5433" spans="1:3" hidden="1" x14ac:dyDescent="0.45">
      <c r="A5433" s="29"/>
      <c r="B5433" s="29"/>
      <c r="C5433" s="29"/>
    </row>
    <row r="5434" spans="1:3" hidden="1" x14ac:dyDescent="0.45">
      <c r="A5434" s="29"/>
      <c r="B5434" s="29"/>
      <c r="C5434" s="29"/>
    </row>
    <row r="5435" spans="1:3" hidden="1" x14ac:dyDescent="0.45">
      <c r="A5435" s="29"/>
      <c r="B5435" s="29"/>
      <c r="C5435" s="29"/>
    </row>
    <row r="5436" spans="1:3" hidden="1" x14ac:dyDescent="0.45">
      <c r="A5436" s="29"/>
      <c r="B5436" s="29"/>
      <c r="C5436" s="29"/>
    </row>
    <row r="5437" spans="1:3" hidden="1" x14ac:dyDescent="0.45">
      <c r="A5437" s="29"/>
      <c r="B5437" s="29"/>
      <c r="C5437" s="29"/>
    </row>
    <row r="5438" spans="1:3" hidden="1" x14ac:dyDescent="0.45">
      <c r="A5438" s="29"/>
      <c r="B5438" s="29"/>
      <c r="C5438" s="29"/>
    </row>
    <row r="5439" spans="1:3" hidden="1" x14ac:dyDescent="0.45">
      <c r="A5439" s="29"/>
      <c r="B5439" s="29"/>
      <c r="C5439" s="29"/>
    </row>
    <row r="5440" spans="1:3" hidden="1" x14ac:dyDescent="0.45">
      <c r="A5440" s="29"/>
      <c r="B5440" s="29"/>
      <c r="C5440" s="29"/>
    </row>
    <row r="5441" spans="1:3" hidden="1" x14ac:dyDescent="0.45">
      <c r="A5441" s="29"/>
      <c r="B5441" s="29"/>
      <c r="C5441" s="29"/>
    </row>
    <row r="5442" spans="1:3" hidden="1" x14ac:dyDescent="0.45">
      <c r="A5442" s="29"/>
      <c r="B5442" s="29"/>
      <c r="C5442" s="29"/>
    </row>
    <row r="5443" spans="1:3" hidden="1" x14ac:dyDescent="0.45">
      <c r="A5443" s="29"/>
      <c r="B5443" s="29"/>
      <c r="C5443" s="29"/>
    </row>
    <row r="5444" spans="1:3" hidden="1" x14ac:dyDescent="0.45">
      <c r="A5444" s="29"/>
      <c r="B5444" s="29"/>
      <c r="C5444" s="29"/>
    </row>
    <row r="5445" spans="1:3" hidden="1" x14ac:dyDescent="0.45">
      <c r="A5445" s="29"/>
      <c r="B5445" s="29"/>
      <c r="C5445" s="29"/>
    </row>
    <row r="5446" spans="1:3" hidden="1" x14ac:dyDescent="0.45">
      <c r="A5446" s="29"/>
      <c r="B5446" s="29"/>
      <c r="C5446" s="29"/>
    </row>
    <row r="5447" spans="1:3" hidden="1" x14ac:dyDescent="0.45">
      <c r="A5447" s="29"/>
      <c r="B5447" s="29"/>
      <c r="C5447" s="29"/>
    </row>
    <row r="5448" spans="1:3" hidden="1" x14ac:dyDescent="0.45">
      <c r="A5448" s="29"/>
      <c r="B5448" s="29"/>
      <c r="C5448" s="29"/>
    </row>
    <row r="5449" spans="1:3" hidden="1" x14ac:dyDescent="0.45">
      <c r="A5449" s="29"/>
      <c r="B5449" s="29"/>
      <c r="C5449" s="29"/>
    </row>
    <row r="5450" spans="1:3" hidden="1" x14ac:dyDescent="0.45">
      <c r="A5450" s="29"/>
      <c r="B5450" s="29"/>
      <c r="C5450" s="29"/>
    </row>
    <row r="5451" spans="1:3" hidden="1" x14ac:dyDescent="0.45">
      <c r="A5451" s="29"/>
      <c r="B5451" s="29"/>
      <c r="C5451" s="29"/>
    </row>
    <row r="5452" spans="1:3" hidden="1" x14ac:dyDescent="0.45">
      <c r="A5452" s="29"/>
      <c r="B5452" s="29"/>
      <c r="C5452" s="29"/>
    </row>
    <row r="5453" spans="1:3" hidden="1" x14ac:dyDescent="0.45">
      <c r="A5453" s="29"/>
      <c r="B5453" s="29"/>
      <c r="C5453" s="29"/>
    </row>
    <row r="5454" spans="1:3" hidden="1" x14ac:dyDescent="0.45">
      <c r="A5454" s="29"/>
      <c r="B5454" s="29"/>
      <c r="C5454" s="29"/>
    </row>
    <row r="5455" spans="1:3" hidden="1" x14ac:dyDescent="0.45">
      <c r="A5455" s="29"/>
      <c r="B5455" s="29"/>
      <c r="C5455" s="29"/>
    </row>
    <row r="5456" spans="1:3" hidden="1" x14ac:dyDescent="0.45">
      <c r="A5456" s="29"/>
      <c r="B5456" s="29"/>
      <c r="C5456" s="29"/>
    </row>
    <row r="5457" spans="1:3" hidden="1" x14ac:dyDescent="0.45">
      <c r="A5457" s="29"/>
      <c r="B5457" s="29"/>
      <c r="C5457" s="29"/>
    </row>
    <row r="5458" spans="1:3" hidden="1" x14ac:dyDescent="0.45">
      <c r="A5458" s="29"/>
      <c r="B5458" s="29"/>
      <c r="C5458" s="29"/>
    </row>
    <row r="5459" spans="1:3" hidden="1" x14ac:dyDescent="0.45">
      <c r="A5459" s="29"/>
      <c r="B5459" s="29"/>
      <c r="C5459" s="29"/>
    </row>
    <row r="5460" spans="1:3" hidden="1" x14ac:dyDescent="0.45">
      <c r="A5460" s="29"/>
      <c r="B5460" s="29"/>
      <c r="C5460" s="29"/>
    </row>
    <row r="5461" spans="1:3" hidden="1" x14ac:dyDescent="0.45">
      <c r="A5461" s="29"/>
      <c r="B5461" s="29"/>
      <c r="C5461" s="29"/>
    </row>
    <row r="5462" spans="1:3" hidden="1" x14ac:dyDescent="0.45">
      <c r="A5462" s="29"/>
      <c r="B5462" s="29"/>
      <c r="C5462" s="29"/>
    </row>
    <row r="5463" spans="1:3" hidden="1" x14ac:dyDescent="0.45">
      <c r="A5463" s="29"/>
      <c r="B5463" s="29"/>
      <c r="C5463" s="29"/>
    </row>
    <row r="5464" spans="1:3" hidden="1" x14ac:dyDescent="0.45">
      <c r="A5464" s="29"/>
      <c r="B5464" s="29"/>
      <c r="C5464" s="29"/>
    </row>
    <row r="5465" spans="1:3" hidden="1" x14ac:dyDescent="0.45">
      <c r="A5465" s="29"/>
      <c r="B5465" s="29"/>
      <c r="C5465" s="29"/>
    </row>
    <row r="5466" spans="1:3" hidden="1" x14ac:dyDescent="0.45">
      <c r="A5466" s="29"/>
      <c r="B5466" s="29"/>
      <c r="C5466" s="29"/>
    </row>
    <row r="5467" spans="1:3" hidden="1" x14ac:dyDescent="0.45">
      <c r="A5467" s="29"/>
      <c r="B5467" s="29"/>
      <c r="C5467" s="29"/>
    </row>
    <row r="5468" spans="1:3" hidden="1" x14ac:dyDescent="0.45">
      <c r="A5468" s="29"/>
      <c r="B5468" s="29"/>
      <c r="C5468" s="29"/>
    </row>
    <row r="5469" spans="1:3" hidden="1" x14ac:dyDescent="0.45">
      <c r="A5469" s="29"/>
      <c r="B5469" s="29"/>
      <c r="C5469" s="29"/>
    </row>
    <row r="5470" spans="1:3" hidden="1" x14ac:dyDescent="0.45">
      <c r="A5470" s="29"/>
      <c r="B5470" s="29"/>
      <c r="C5470" s="29"/>
    </row>
    <row r="5471" spans="1:3" hidden="1" x14ac:dyDescent="0.45">
      <c r="A5471" s="29"/>
      <c r="B5471" s="29"/>
      <c r="C5471" s="29"/>
    </row>
    <row r="5472" spans="1:3" hidden="1" x14ac:dyDescent="0.45">
      <c r="A5472" s="29"/>
      <c r="B5472" s="29"/>
      <c r="C5472" s="29"/>
    </row>
    <row r="5473" spans="1:3" hidden="1" x14ac:dyDescent="0.45">
      <c r="A5473" s="29"/>
      <c r="B5473" s="29"/>
      <c r="C5473" s="29"/>
    </row>
    <row r="5474" spans="1:3" hidden="1" x14ac:dyDescent="0.45">
      <c r="A5474" s="29"/>
      <c r="B5474" s="29"/>
      <c r="C5474" s="29"/>
    </row>
    <row r="5475" spans="1:3" hidden="1" x14ac:dyDescent="0.45">
      <c r="A5475" s="29"/>
      <c r="B5475" s="29"/>
      <c r="C5475" s="29"/>
    </row>
    <row r="5476" spans="1:3" hidden="1" x14ac:dyDescent="0.45">
      <c r="A5476" s="29"/>
      <c r="B5476" s="29"/>
      <c r="C5476" s="29"/>
    </row>
    <row r="5477" spans="1:3" hidden="1" x14ac:dyDescent="0.45">
      <c r="A5477" s="29"/>
      <c r="B5477" s="29"/>
      <c r="C5477" s="29"/>
    </row>
    <row r="5478" spans="1:3" hidden="1" x14ac:dyDescent="0.45">
      <c r="A5478" s="29"/>
      <c r="B5478" s="29"/>
      <c r="C5478" s="29"/>
    </row>
    <row r="5479" spans="1:3" hidden="1" x14ac:dyDescent="0.45">
      <c r="A5479" s="29"/>
      <c r="B5479" s="29"/>
      <c r="C5479" s="29"/>
    </row>
    <row r="5480" spans="1:3" hidden="1" x14ac:dyDescent="0.45">
      <c r="A5480" s="29"/>
      <c r="B5480" s="29"/>
      <c r="C5480" s="29"/>
    </row>
    <row r="5481" spans="1:3" hidden="1" x14ac:dyDescent="0.45">
      <c r="A5481" s="29"/>
      <c r="B5481" s="29"/>
      <c r="C5481" s="29"/>
    </row>
    <row r="5482" spans="1:3" hidden="1" x14ac:dyDescent="0.45">
      <c r="A5482" s="29"/>
      <c r="B5482" s="29"/>
      <c r="C5482" s="29"/>
    </row>
    <row r="5483" spans="1:3" hidden="1" x14ac:dyDescent="0.45">
      <c r="A5483" s="29"/>
      <c r="B5483" s="29"/>
      <c r="C5483" s="29"/>
    </row>
    <row r="5484" spans="1:3" hidden="1" x14ac:dyDescent="0.45">
      <c r="A5484" s="29"/>
      <c r="B5484" s="29"/>
      <c r="C5484" s="29"/>
    </row>
    <row r="5485" spans="1:3" hidden="1" x14ac:dyDescent="0.45">
      <c r="A5485" s="29"/>
      <c r="B5485" s="29"/>
      <c r="C5485" s="29"/>
    </row>
    <row r="5486" spans="1:3" hidden="1" x14ac:dyDescent="0.45">
      <c r="A5486" s="29"/>
      <c r="B5486" s="29"/>
      <c r="C5486" s="29"/>
    </row>
    <row r="5487" spans="1:3" hidden="1" x14ac:dyDescent="0.45">
      <c r="A5487" s="29"/>
      <c r="B5487" s="29"/>
      <c r="C5487" s="29"/>
    </row>
    <row r="5488" spans="1:3" hidden="1" x14ac:dyDescent="0.45">
      <c r="A5488" s="29"/>
      <c r="B5488" s="29"/>
      <c r="C5488" s="29"/>
    </row>
    <row r="5489" spans="1:3" hidden="1" x14ac:dyDescent="0.45">
      <c r="A5489" s="29"/>
      <c r="B5489" s="29"/>
      <c r="C5489" s="29"/>
    </row>
    <row r="5490" spans="1:3" hidden="1" x14ac:dyDescent="0.45">
      <c r="A5490" s="29"/>
      <c r="B5490" s="29"/>
      <c r="C5490" s="29"/>
    </row>
    <row r="5491" spans="1:3" hidden="1" x14ac:dyDescent="0.45">
      <c r="A5491" s="29"/>
      <c r="B5491" s="29"/>
      <c r="C5491" s="29"/>
    </row>
    <row r="5492" spans="1:3" hidden="1" x14ac:dyDescent="0.45">
      <c r="A5492" s="29"/>
      <c r="B5492" s="29"/>
      <c r="C5492" s="29"/>
    </row>
    <row r="5493" spans="1:3" hidden="1" x14ac:dyDescent="0.45">
      <c r="A5493" s="29"/>
      <c r="B5493" s="29"/>
      <c r="C5493" s="29"/>
    </row>
    <row r="5494" spans="1:3" hidden="1" x14ac:dyDescent="0.45">
      <c r="A5494" s="29"/>
      <c r="B5494" s="29"/>
      <c r="C5494" s="29"/>
    </row>
    <row r="5495" spans="1:3" hidden="1" x14ac:dyDescent="0.45">
      <c r="A5495" s="29"/>
      <c r="B5495" s="29"/>
      <c r="C5495" s="29"/>
    </row>
    <row r="5496" spans="1:3" hidden="1" x14ac:dyDescent="0.45">
      <c r="A5496" s="29"/>
      <c r="B5496" s="29"/>
      <c r="C5496" s="29"/>
    </row>
    <row r="5497" spans="1:3" hidden="1" x14ac:dyDescent="0.45">
      <c r="A5497" s="29"/>
      <c r="B5497" s="29"/>
      <c r="C5497" s="29"/>
    </row>
    <row r="5498" spans="1:3" hidden="1" x14ac:dyDescent="0.45">
      <c r="A5498" s="29"/>
      <c r="B5498" s="29"/>
      <c r="C5498" s="29"/>
    </row>
    <row r="5499" spans="1:3" hidden="1" x14ac:dyDescent="0.45">
      <c r="A5499" s="29"/>
      <c r="B5499" s="29"/>
      <c r="C5499" s="29"/>
    </row>
    <row r="5500" spans="1:3" hidden="1" x14ac:dyDescent="0.45">
      <c r="A5500" s="29"/>
      <c r="B5500" s="29"/>
      <c r="C5500" s="29"/>
    </row>
    <row r="5501" spans="1:3" hidden="1" x14ac:dyDescent="0.45">
      <c r="A5501" s="29"/>
      <c r="B5501" s="29"/>
      <c r="C5501" s="29"/>
    </row>
    <row r="5502" spans="1:3" hidden="1" x14ac:dyDescent="0.45">
      <c r="A5502" s="29"/>
      <c r="B5502" s="29"/>
      <c r="C5502" s="29"/>
    </row>
    <row r="5503" spans="1:3" hidden="1" x14ac:dyDescent="0.45">
      <c r="A5503" s="29"/>
      <c r="B5503" s="29"/>
      <c r="C5503" s="29"/>
    </row>
    <row r="5504" spans="1:3" hidden="1" x14ac:dyDescent="0.45">
      <c r="A5504" s="29"/>
      <c r="B5504" s="29"/>
      <c r="C5504" s="29"/>
    </row>
    <row r="5505" spans="1:3" hidden="1" x14ac:dyDescent="0.45">
      <c r="A5505" s="29"/>
      <c r="B5505" s="29"/>
      <c r="C5505" s="29"/>
    </row>
    <row r="5506" spans="1:3" hidden="1" x14ac:dyDescent="0.45">
      <c r="A5506" s="29"/>
      <c r="B5506" s="29"/>
      <c r="C5506" s="29"/>
    </row>
    <row r="5507" spans="1:3" hidden="1" x14ac:dyDescent="0.45">
      <c r="A5507" s="29"/>
      <c r="B5507" s="29"/>
      <c r="C5507" s="29"/>
    </row>
    <row r="5508" spans="1:3" hidden="1" x14ac:dyDescent="0.45">
      <c r="A5508" s="29"/>
      <c r="B5508" s="29"/>
      <c r="C5508" s="29"/>
    </row>
    <row r="5509" spans="1:3" hidden="1" x14ac:dyDescent="0.45">
      <c r="A5509" s="29"/>
      <c r="B5509" s="29"/>
      <c r="C5509" s="29"/>
    </row>
    <row r="5510" spans="1:3" hidden="1" x14ac:dyDescent="0.45">
      <c r="A5510" s="29"/>
      <c r="B5510" s="29"/>
      <c r="C5510" s="29"/>
    </row>
    <row r="5511" spans="1:3" hidden="1" x14ac:dyDescent="0.45">
      <c r="A5511" s="29"/>
      <c r="B5511" s="29"/>
      <c r="C5511" s="29"/>
    </row>
    <row r="5512" spans="1:3" hidden="1" x14ac:dyDescent="0.45">
      <c r="A5512" s="29"/>
      <c r="B5512" s="29"/>
      <c r="C5512" s="29"/>
    </row>
    <row r="5513" spans="1:3" hidden="1" x14ac:dyDescent="0.45">
      <c r="A5513" s="29"/>
      <c r="B5513" s="29"/>
      <c r="C5513" s="29"/>
    </row>
    <row r="5514" spans="1:3" hidden="1" x14ac:dyDescent="0.45">
      <c r="A5514" s="29"/>
      <c r="B5514" s="29"/>
      <c r="C5514" s="29"/>
    </row>
    <row r="5515" spans="1:3" hidden="1" x14ac:dyDescent="0.45">
      <c r="A5515" s="29"/>
      <c r="B5515" s="29"/>
      <c r="C5515" s="29"/>
    </row>
    <row r="5516" spans="1:3" hidden="1" x14ac:dyDescent="0.45">
      <c r="A5516" s="29"/>
      <c r="B5516" s="29"/>
      <c r="C5516" s="29"/>
    </row>
    <row r="5517" spans="1:3" hidden="1" x14ac:dyDescent="0.45">
      <c r="A5517" s="29"/>
      <c r="B5517" s="29"/>
      <c r="C5517" s="29"/>
    </row>
    <row r="5518" spans="1:3" hidden="1" x14ac:dyDescent="0.45">
      <c r="A5518" s="29"/>
      <c r="B5518" s="29"/>
      <c r="C5518" s="29"/>
    </row>
    <row r="5519" spans="1:3" hidden="1" x14ac:dyDescent="0.45">
      <c r="A5519" s="29"/>
      <c r="B5519" s="29"/>
      <c r="C5519" s="29"/>
    </row>
    <row r="5520" spans="1:3" hidden="1" x14ac:dyDescent="0.45">
      <c r="A5520" s="29"/>
      <c r="B5520" s="29"/>
      <c r="C5520" s="29"/>
    </row>
    <row r="5521" spans="1:3" hidden="1" x14ac:dyDescent="0.45">
      <c r="A5521" s="29"/>
      <c r="B5521" s="29"/>
      <c r="C5521" s="29"/>
    </row>
    <row r="5522" spans="1:3" hidden="1" x14ac:dyDescent="0.45">
      <c r="A5522" s="29"/>
      <c r="B5522" s="29"/>
      <c r="C5522" s="29"/>
    </row>
    <row r="5523" spans="1:3" hidden="1" x14ac:dyDescent="0.45">
      <c r="A5523" s="29"/>
      <c r="B5523" s="29"/>
      <c r="C5523" s="29"/>
    </row>
    <row r="5524" spans="1:3" hidden="1" x14ac:dyDescent="0.45">
      <c r="A5524" s="29"/>
      <c r="B5524" s="29"/>
      <c r="C5524" s="29"/>
    </row>
    <row r="5525" spans="1:3" hidden="1" x14ac:dyDescent="0.45">
      <c r="A5525" s="29"/>
      <c r="B5525" s="29"/>
      <c r="C5525" s="29"/>
    </row>
    <row r="5526" spans="1:3" hidden="1" x14ac:dyDescent="0.45">
      <c r="A5526" s="29"/>
      <c r="B5526" s="29"/>
      <c r="C5526" s="29"/>
    </row>
    <row r="5527" spans="1:3" hidden="1" x14ac:dyDescent="0.45">
      <c r="A5527" s="29"/>
      <c r="B5527" s="29"/>
      <c r="C5527" s="29"/>
    </row>
    <row r="5528" spans="1:3" hidden="1" x14ac:dyDescent="0.45">
      <c r="A5528" s="29"/>
      <c r="B5528" s="29"/>
      <c r="C5528" s="29"/>
    </row>
    <row r="5529" spans="1:3" hidden="1" x14ac:dyDescent="0.45">
      <c r="A5529" s="29"/>
      <c r="B5529" s="29"/>
      <c r="C5529" s="29"/>
    </row>
    <row r="5530" spans="1:3" hidden="1" x14ac:dyDescent="0.45">
      <c r="A5530" s="29"/>
      <c r="B5530" s="29"/>
      <c r="C5530" s="29"/>
    </row>
    <row r="5531" spans="1:3" hidden="1" x14ac:dyDescent="0.45">
      <c r="A5531" s="29"/>
      <c r="B5531" s="29"/>
      <c r="C5531" s="29"/>
    </row>
    <row r="5532" spans="1:3" hidden="1" x14ac:dyDescent="0.45">
      <c r="A5532" s="29"/>
      <c r="B5532" s="29"/>
      <c r="C5532" s="29"/>
    </row>
    <row r="5533" spans="1:3" hidden="1" x14ac:dyDescent="0.45">
      <c r="A5533" s="29"/>
      <c r="B5533" s="29"/>
      <c r="C5533" s="29"/>
    </row>
    <row r="5534" spans="1:3" hidden="1" x14ac:dyDescent="0.45">
      <c r="A5534" s="29"/>
      <c r="B5534" s="29"/>
      <c r="C5534" s="29"/>
    </row>
    <row r="5535" spans="1:3" hidden="1" x14ac:dyDescent="0.45">
      <c r="A5535" s="29"/>
      <c r="B5535" s="29"/>
      <c r="C5535" s="29"/>
    </row>
    <row r="5536" spans="1:3" hidden="1" x14ac:dyDescent="0.45">
      <c r="A5536" s="29"/>
      <c r="B5536" s="29"/>
      <c r="C5536" s="29"/>
    </row>
    <row r="5537" spans="1:3" hidden="1" x14ac:dyDescent="0.45">
      <c r="A5537" s="29"/>
      <c r="B5537" s="29"/>
      <c r="C5537" s="29"/>
    </row>
    <row r="5538" spans="1:3" hidden="1" x14ac:dyDescent="0.45">
      <c r="A5538" s="29"/>
      <c r="B5538" s="29"/>
      <c r="C5538" s="29"/>
    </row>
    <row r="5539" spans="1:3" hidden="1" x14ac:dyDescent="0.45">
      <c r="A5539" s="29"/>
      <c r="B5539" s="29"/>
      <c r="C5539" s="29"/>
    </row>
    <row r="5540" spans="1:3" hidden="1" x14ac:dyDescent="0.45">
      <c r="A5540" s="29"/>
      <c r="B5540" s="29"/>
      <c r="C5540" s="29"/>
    </row>
    <row r="5541" spans="1:3" hidden="1" x14ac:dyDescent="0.45">
      <c r="A5541" s="29"/>
      <c r="B5541" s="29"/>
      <c r="C5541" s="29"/>
    </row>
    <row r="5542" spans="1:3" hidden="1" x14ac:dyDescent="0.45">
      <c r="A5542" s="29"/>
      <c r="B5542" s="29"/>
      <c r="C5542" s="29"/>
    </row>
    <row r="5543" spans="1:3" hidden="1" x14ac:dyDescent="0.45">
      <c r="A5543" s="29"/>
      <c r="B5543" s="29"/>
      <c r="C5543" s="29"/>
    </row>
    <row r="5544" spans="1:3" hidden="1" x14ac:dyDescent="0.45">
      <c r="A5544" s="29"/>
      <c r="B5544" s="29"/>
      <c r="C5544" s="29"/>
    </row>
    <row r="5545" spans="1:3" hidden="1" x14ac:dyDescent="0.45">
      <c r="A5545" s="29"/>
      <c r="B5545" s="29"/>
      <c r="C5545" s="29"/>
    </row>
    <row r="5546" spans="1:3" hidden="1" x14ac:dyDescent="0.45">
      <c r="A5546" s="29"/>
      <c r="B5546" s="29"/>
      <c r="C5546" s="29"/>
    </row>
    <row r="5547" spans="1:3" hidden="1" x14ac:dyDescent="0.45">
      <c r="A5547" s="29"/>
      <c r="B5547" s="29"/>
      <c r="C5547" s="29"/>
    </row>
    <row r="5548" spans="1:3" hidden="1" x14ac:dyDescent="0.45">
      <c r="A5548" s="29"/>
      <c r="B5548" s="29"/>
      <c r="C5548" s="29"/>
    </row>
    <row r="5549" spans="1:3" hidden="1" x14ac:dyDescent="0.45">
      <c r="A5549" s="29"/>
      <c r="B5549" s="29"/>
      <c r="C5549" s="29"/>
    </row>
    <row r="5550" spans="1:3" hidden="1" x14ac:dyDescent="0.45">
      <c r="A5550" s="29"/>
      <c r="B5550" s="29"/>
      <c r="C5550" s="29"/>
    </row>
    <row r="5551" spans="1:3" hidden="1" x14ac:dyDescent="0.45">
      <c r="A5551" s="29"/>
      <c r="B5551" s="29"/>
      <c r="C5551" s="29"/>
    </row>
    <row r="5552" spans="1:3" hidden="1" x14ac:dyDescent="0.45">
      <c r="A5552" s="29"/>
      <c r="B5552" s="29"/>
      <c r="C5552" s="29"/>
    </row>
    <row r="5553" spans="1:3" hidden="1" x14ac:dyDescent="0.45">
      <c r="A5553" s="29"/>
      <c r="B5553" s="29"/>
      <c r="C5553" s="29"/>
    </row>
    <row r="5554" spans="1:3" hidden="1" x14ac:dyDescent="0.45">
      <c r="A5554" s="29"/>
      <c r="B5554" s="29"/>
      <c r="C5554" s="29"/>
    </row>
    <row r="5555" spans="1:3" hidden="1" x14ac:dyDescent="0.45">
      <c r="A5555" s="29"/>
      <c r="B5555" s="29"/>
      <c r="C5555" s="29"/>
    </row>
    <row r="5556" spans="1:3" hidden="1" x14ac:dyDescent="0.45">
      <c r="A5556" s="29"/>
      <c r="B5556" s="29"/>
      <c r="C5556" s="29"/>
    </row>
    <row r="5557" spans="1:3" hidden="1" x14ac:dyDescent="0.45">
      <c r="A5557" s="29"/>
      <c r="B5557" s="29"/>
      <c r="C5557" s="29"/>
    </row>
    <row r="5558" spans="1:3" hidden="1" x14ac:dyDescent="0.45">
      <c r="A5558" s="29"/>
      <c r="B5558" s="29"/>
      <c r="C5558" s="29"/>
    </row>
    <row r="5559" spans="1:3" hidden="1" x14ac:dyDescent="0.45">
      <c r="A5559" s="29"/>
      <c r="B5559" s="29"/>
      <c r="C5559" s="29"/>
    </row>
    <row r="5560" spans="1:3" hidden="1" x14ac:dyDescent="0.45">
      <c r="A5560" s="29"/>
      <c r="B5560" s="29"/>
      <c r="C5560" s="29"/>
    </row>
    <row r="5561" spans="1:3" hidden="1" x14ac:dyDescent="0.45">
      <c r="A5561" s="29"/>
      <c r="B5561" s="29"/>
      <c r="C5561" s="29"/>
    </row>
    <row r="5562" spans="1:3" hidden="1" x14ac:dyDescent="0.45">
      <c r="A5562" s="29"/>
      <c r="B5562" s="29"/>
      <c r="C5562" s="29"/>
    </row>
    <row r="5563" spans="1:3" hidden="1" x14ac:dyDescent="0.45">
      <c r="A5563" s="29"/>
      <c r="B5563" s="29"/>
      <c r="C5563" s="29"/>
    </row>
    <row r="5564" spans="1:3" hidden="1" x14ac:dyDescent="0.45">
      <c r="A5564" s="29"/>
      <c r="B5564" s="29"/>
      <c r="C5564" s="29"/>
    </row>
    <row r="5565" spans="1:3" hidden="1" x14ac:dyDescent="0.45">
      <c r="A5565" s="29"/>
      <c r="B5565" s="29"/>
      <c r="C5565" s="29"/>
    </row>
    <row r="5566" spans="1:3" hidden="1" x14ac:dyDescent="0.45">
      <c r="A5566" s="29"/>
      <c r="B5566" s="29"/>
      <c r="C5566" s="29"/>
    </row>
    <row r="5567" spans="1:3" hidden="1" x14ac:dyDescent="0.45">
      <c r="A5567" s="29"/>
      <c r="B5567" s="29"/>
      <c r="C5567" s="29"/>
    </row>
    <row r="5568" spans="1:3" hidden="1" x14ac:dyDescent="0.45">
      <c r="A5568" s="29"/>
      <c r="B5568" s="29"/>
      <c r="C5568" s="29"/>
    </row>
    <row r="5569" spans="1:3" hidden="1" x14ac:dyDescent="0.45">
      <c r="A5569" s="29"/>
      <c r="B5569" s="29"/>
      <c r="C5569" s="29"/>
    </row>
    <row r="5570" spans="1:3" hidden="1" x14ac:dyDescent="0.45">
      <c r="A5570" s="29"/>
      <c r="B5570" s="29"/>
      <c r="C5570" s="29"/>
    </row>
    <row r="5571" spans="1:3" hidden="1" x14ac:dyDescent="0.45">
      <c r="A5571" s="29"/>
      <c r="B5571" s="29"/>
      <c r="C5571" s="29"/>
    </row>
    <row r="5572" spans="1:3" hidden="1" x14ac:dyDescent="0.45">
      <c r="A5572" s="29"/>
      <c r="B5572" s="29"/>
      <c r="C5572" s="29"/>
    </row>
    <row r="5573" spans="1:3" hidden="1" x14ac:dyDescent="0.45">
      <c r="A5573" s="29"/>
      <c r="B5573" s="29"/>
      <c r="C5573" s="29"/>
    </row>
    <row r="5574" spans="1:3" hidden="1" x14ac:dyDescent="0.45">
      <c r="A5574" s="29"/>
      <c r="B5574" s="29"/>
      <c r="C5574" s="29"/>
    </row>
    <row r="5575" spans="1:3" hidden="1" x14ac:dyDescent="0.45">
      <c r="A5575" s="29"/>
      <c r="B5575" s="29"/>
      <c r="C5575" s="29"/>
    </row>
    <row r="5576" spans="1:3" hidden="1" x14ac:dyDescent="0.45">
      <c r="A5576" s="29"/>
      <c r="B5576" s="29"/>
      <c r="C5576" s="29"/>
    </row>
    <row r="5577" spans="1:3" hidden="1" x14ac:dyDescent="0.45">
      <c r="A5577" s="29"/>
      <c r="B5577" s="29"/>
      <c r="C5577" s="29"/>
    </row>
    <row r="5578" spans="1:3" hidden="1" x14ac:dyDescent="0.45">
      <c r="A5578" s="29"/>
      <c r="B5578" s="29"/>
      <c r="C5578" s="29"/>
    </row>
    <row r="5579" spans="1:3" hidden="1" x14ac:dyDescent="0.45">
      <c r="A5579" s="29"/>
      <c r="B5579" s="29"/>
      <c r="C5579" s="29"/>
    </row>
    <row r="5580" spans="1:3" hidden="1" x14ac:dyDescent="0.45">
      <c r="A5580" s="29"/>
      <c r="B5580" s="29"/>
      <c r="C5580" s="29"/>
    </row>
    <row r="5581" spans="1:3" hidden="1" x14ac:dyDescent="0.45">
      <c r="A5581" s="29"/>
      <c r="B5581" s="29"/>
      <c r="C5581" s="29"/>
    </row>
    <row r="5582" spans="1:3" hidden="1" x14ac:dyDescent="0.45">
      <c r="A5582" s="29"/>
      <c r="B5582" s="29"/>
      <c r="C5582" s="29"/>
    </row>
    <row r="5583" spans="1:3" hidden="1" x14ac:dyDescent="0.45">
      <c r="A5583" s="29"/>
      <c r="B5583" s="29"/>
      <c r="C5583" s="29"/>
    </row>
    <row r="5584" spans="1:3" hidden="1" x14ac:dyDescent="0.45">
      <c r="A5584" s="29"/>
      <c r="B5584" s="29"/>
      <c r="C5584" s="29"/>
    </row>
    <row r="5585" spans="1:3" hidden="1" x14ac:dyDescent="0.45">
      <c r="A5585" s="29"/>
      <c r="B5585" s="29"/>
      <c r="C5585" s="29"/>
    </row>
    <row r="5586" spans="1:3" hidden="1" x14ac:dyDescent="0.45">
      <c r="A5586" s="29"/>
      <c r="B5586" s="29"/>
      <c r="C5586" s="29"/>
    </row>
    <row r="5587" spans="1:3" hidden="1" x14ac:dyDescent="0.45">
      <c r="A5587" s="29"/>
      <c r="B5587" s="29"/>
      <c r="C5587" s="29"/>
    </row>
    <row r="5588" spans="1:3" hidden="1" x14ac:dyDescent="0.45">
      <c r="A5588" s="29"/>
      <c r="B5588" s="29"/>
      <c r="C5588" s="29"/>
    </row>
    <row r="5589" spans="1:3" hidden="1" x14ac:dyDescent="0.45">
      <c r="A5589" s="29"/>
      <c r="B5589" s="29"/>
      <c r="C5589" s="29"/>
    </row>
    <row r="5590" spans="1:3" hidden="1" x14ac:dyDescent="0.45">
      <c r="A5590" s="29"/>
      <c r="B5590" s="29"/>
      <c r="C5590" s="29"/>
    </row>
    <row r="5591" spans="1:3" hidden="1" x14ac:dyDescent="0.45">
      <c r="A5591" s="29"/>
      <c r="B5591" s="29"/>
      <c r="C5591" s="29"/>
    </row>
    <row r="5592" spans="1:3" hidden="1" x14ac:dyDescent="0.45">
      <c r="A5592" s="29"/>
      <c r="B5592" s="29"/>
      <c r="C5592" s="29"/>
    </row>
    <row r="5593" spans="1:3" hidden="1" x14ac:dyDescent="0.45">
      <c r="A5593" s="29"/>
      <c r="B5593" s="29"/>
      <c r="C5593" s="29"/>
    </row>
    <row r="5594" spans="1:3" hidden="1" x14ac:dyDescent="0.45">
      <c r="A5594" s="29"/>
      <c r="B5594" s="29"/>
      <c r="C5594" s="29"/>
    </row>
    <row r="5595" spans="1:3" hidden="1" x14ac:dyDescent="0.45">
      <c r="A5595" s="29"/>
      <c r="B5595" s="29"/>
      <c r="C5595" s="29"/>
    </row>
    <row r="5596" spans="1:3" hidden="1" x14ac:dyDescent="0.45">
      <c r="A5596" s="29"/>
      <c r="B5596" s="29"/>
      <c r="C5596" s="29"/>
    </row>
    <row r="5597" spans="1:3" hidden="1" x14ac:dyDescent="0.45">
      <c r="A5597" s="29"/>
      <c r="B5597" s="29"/>
      <c r="C5597" s="29"/>
    </row>
    <row r="5598" spans="1:3" hidden="1" x14ac:dyDescent="0.45">
      <c r="A5598" s="29"/>
      <c r="B5598" s="29"/>
      <c r="C5598" s="29"/>
    </row>
    <row r="5599" spans="1:3" hidden="1" x14ac:dyDescent="0.45">
      <c r="A5599" s="29"/>
      <c r="B5599" s="29"/>
      <c r="C5599" s="29"/>
    </row>
    <row r="5600" spans="1:3" hidden="1" x14ac:dyDescent="0.45">
      <c r="A5600" s="29"/>
      <c r="B5600" s="29"/>
      <c r="C5600" s="29"/>
    </row>
    <row r="5601" spans="1:3" hidden="1" x14ac:dyDescent="0.45">
      <c r="A5601" s="29"/>
      <c r="B5601" s="29"/>
      <c r="C5601" s="29"/>
    </row>
    <row r="5602" spans="1:3" hidden="1" x14ac:dyDescent="0.45">
      <c r="A5602" s="29"/>
      <c r="B5602" s="29"/>
      <c r="C5602" s="29"/>
    </row>
    <row r="5603" spans="1:3" hidden="1" x14ac:dyDescent="0.45">
      <c r="A5603" s="29"/>
      <c r="B5603" s="29"/>
      <c r="C5603" s="29"/>
    </row>
    <row r="5604" spans="1:3" hidden="1" x14ac:dyDescent="0.45">
      <c r="A5604" s="29"/>
      <c r="B5604" s="29"/>
      <c r="C5604" s="29"/>
    </row>
    <row r="5605" spans="1:3" hidden="1" x14ac:dyDescent="0.45">
      <c r="A5605" s="29"/>
      <c r="B5605" s="29"/>
      <c r="C5605" s="29"/>
    </row>
    <row r="5606" spans="1:3" hidden="1" x14ac:dyDescent="0.45">
      <c r="A5606" s="29"/>
      <c r="B5606" s="29"/>
      <c r="C5606" s="29"/>
    </row>
    <row r="5607" spans="1:3" hidden="1" x14ac:dyDescent="0.45">
      <c r="A5607" s="29"/>
      <c r="B5607" s="29"/>
      <c r="C5607" s="29"/>
    </row>
    <row r="5608" spans="1:3" hidden="1" x14ac:dyDescent="0.45">
      <c r="A5608" s="29"/>
      <c r="B5608" s="29"/>
      <c r="C5608" s="29"/>
    </row>
    <row r="5609" spans="1:3" hidden="1" x14ac:dyDescent="0.45">
      <c r="A5609" s="29"/>
      <c r="B5609" s="29"/>
      <c r="C5609" s="29"/>
    </row>
    <row r="5610" spans="1:3" hidden="1" x14ac:dyDescent="0.45">
      <c r="A5610" s="29"/>
      <c r="B5610" s="29"/>
      <c r="C5610" s="29"/>
    </row>
    <row r="5611" spans="1:3" hidden="1" x14ac:dyDescent="0.45">
      <c r="A5611" s="29"/>
      <c r="B5611" s="29"/>
      <c r="C5611" s="29"/>
    </row>
    <row r="5612" spans="1:3" hidden="1" x14ac:dyDescent="0.45">
      <c r="A5612" s="29"/>
      <c r="B5612" s="29"/>
      <c r="C5612" s="29"/>
    </row>
    <row r="5613" spans="1:3" hidden="1" x14ac:dyDescent="0.45">
      <c r="A5613" s="29"/>
      <c r="B5613" s="29"/>
      <c r="C5613" s="29"/>
    </row>
    <row r="5614" spans="1:3" hidden="1" x14ac:dyDescent="0.45">
      <c r="A5614" s="29"/>
      <c r="B5614" s="29"/>
      <c r="C5614" s="29"/>
    </row>
    <row r="5615" spans="1:3" hidden="1" x14ac:dyDescent="0.45">
      <c r="A5615" s="29"/>
      <c r="B5615" s="29"/>
      <c r="C5615" s="29"/>
    </row>
    <row r="5616" spans="1:3" hidden="1" x14ac:dyDescent="0.45">
      <c r="A5616" s="29"/>
      <c r="B5616" s="29"/>
      <c r="C5616" s="29"/>
    </row>
    <row r="5617" spans="1:3" hidden="1" x14ac:dyDescent="0.45">
      <c r="A5617" s="29"/>
      <c r="B5617" s="29"/>
      <c r="C5617" s="29"/>
    </row>
    <row r="5618" spans="1:3" hidden="1" x14ac:dyDescent="0.45">
      <c r="A5618" s="29"/>
      <c r="B5618" s="29"/>
      <c r="C5618" s="29"/>
    </row>
    <row r="5619" spans="1:3" hidden="1" x14ac:dyDescent="0.45">
      <c r="A5619" s="29"/>
      <c r="B5619" s="29"/>
      <c r="C5619" s="29"/>
    </row>
    <row r="5620" spans="1:3" hidden="1" x14ac:dyDescent="0.45">
      <c r="A5620" s="29"/>
      <c r="B5620" s="29"/>
      <c r="C5620" s="29"/>
    </row>
    <row r="5621" spans="1:3" hidden="1" x14ac:dyDescent="0.45">
      <c r="A5621" s="29"/>
      <c r="B5621" s="29"/>
      <c r="C5621" s="29"/>
    </row>
    <row r="5622" spans="1:3" hidden="1" x14ac:dyDescent="0.45">
      <c r="A5622" s="29"/>
      <c r="B5622" s="29"/>
      <c r="C5622" s="29"/>
    </row>
    <row r="5623" spans="1:3" hidden="1" x14ac:dyDescent="0.45">
      <c r="A5623" s="29"/>
      <c r="B5623" s="29"/>
      <c r="C5623" s="29"/>
    </row>
    <row r="5624" spans="1:3" hidden="1" x14ac:dyDescent="0.45">
      <c r="A5624" s="29"/>
      <c r="B5624" s="29"/>
      <c r="C5624" s="29"/>
    </row>
    <row r="5625" spans="1:3" hidden="1" x14ac:dyDescent="0.45">
      <c r="A5625" s="29"/>
      <c r="B5625" s="29"/>
      <c r="C5625" s="29"/>
    </row>
    <row r="5626" spans="1:3" hidden="1" x14ac:dyDescent="0.45">
      <c r="A5626" s="29"/>
      <c r="B5626" s="29"/>
      <c r="C5626" s="29"/>
    </row>
    <row r="5627" spans="1:3" hidden="1" x14ac:dyDescent="0.45">
      <c r="A5627" s="29"/>
      <c r="B5627" s="29"/>
      <c r="C5627" s="29"/>
    </row>
    <row r="5628" spans="1:3" hidden="1" x14ac:dyDescent="0.45">
      <c r="A5628" s="29"/>
      <c r="B5628" s="29"/>
      <c r="C5628" s="29"/>
    </row>
    <row r="5629" spans="1:3" hidden="1" x14ac:dyDescent="0.45">
      <c r="A5629" s="29"/>
      <c r="B5629" s="29"/>
      <c r="C5629" s="29"/>
    </row>
    <row r="5630" spans="1:3" hidden="1" x14ac:dyDescent="0.45">
      <c r="A5630" s="29"/>
      <c r="B5630" s="29"/>
      <c r="C5630" s="29"/>
    </row>
    <row r="5631" spans="1:3" hidden="1" x14ac:dyDescent="0.45">
      <c r="A5631" s="29"/>
      <c r="B5631" s="29"/>
      <c r="C5631" s="29"/>
    </row>
    <row r="5632" spans="1:3" hidden="1" x14ac:dyDescent="0.45">
      <c r="A5632" s="29"/>
      <c r="B5632" s="29"/>
      <c r="C5632" s="29"/>
    </row>
    <row r="5633" spans="1:3" hidden="1" x14ac:dyDescent="0.45">
      <c r="A5633" s="29"/>
      <c r="B5633" s="29"/>
      <c r="C5633" s="29"/>
    </row>
    <row r="5634" spans="1:3" hidden="1" x14ac:dyDescent="0.45">
      <c r="A5634" s="29"/>
      <c r="B5634" s="29"/>
      <c r="C5634" s="29"/>
    </row>
    <row r="5635" spans="1:3" hidden="1" x14ac:dyDescent="0.45">
      <c r="A5635" s="29"/>
      <c r="B5635" s="29"/>
      <c r="C5635" s="29"/>
    </row>
    <row r="5636" spans="1:3" hidden="1" x14ac:dyDescent="0.45">
      <c r="A5636" s="29"/>
      <c r="B5636" s="29"/>
      <c r="C5636" s="29"/>
    </row>
    <row r="5637" spans="1:3" hidden="1" x14ac:dyDescent="0.45">
      <c r="A5637" s="29"/>
      <c r="B5637" s="29"/>
      <c r="C5637" s="29"/>
    </row>
    <row r="5638" spans="1:3" hidden="1" x14ac:dyDescent="0.45">
      <c r="A5638" s="29"/>
      <c r="B5638" s="29"/>
      <c r="C5638" s="29"/>
    </row>
    <row r="5639" spans="1:3" hidden="1" x14ac:dyDescent="0.45">
      <c r="A5639" s="29"/>
      <c r="B5639" s="29"/>
      <c r="C5639" s="29"/>
    </row>
    <row r="5640" spans="1:3" hidden="1" x14ac:dyDescent="0.45">
      <c r="A5640" s="29"/>
      <c r="B5640" s="29"/>
      <c r="C5640" s="29"/>
    </row>
    <row r="5641" spans="1:3" hidden="1" x14ac:dyDescent="0.45">
      <c r="A5641" s="29"/>
      <c r="B5641" s="29"/>
      <c r="C5641" s="29"/>
    </row>
    <row r="5642" spans="1:3" hidden="1" x14ac:dyDescent="0.45">
      <c r="A5642" s="29"/>
      <c r="B5642" s="29"/>
      <c r="C5642" s="29"/>
    </row>
    <row r="5643" spans="1:3" hidden="1" x14ac:dyDescent="0.45">
      <c r="A5643" s="29"/>
      <c r="B5643" s="29"/>
      <c r="C5643" s="29"/>
    </row>
    <row r="5644" spans="1:3" hidden="1" x14ac:dyDescent="0.45">
      <c r="A5644" s="29"/>
      <c r="B5644" s="29"/>
      <c r="C5644" s="29"/>
    </row>
    <row r="5645" spans="1:3" hidden="1" x14ac:dyDescent="0.45">
      <c r="A5645" s="29"/>
      <c r="B5645" s="29"/>
      <c r="C5645" s="29"/>
    </row>
    <row r="5646" spans="1:3" hidden="1" x14ac:dyDescent="0.45">
      <c r="A5646" s="29"/>
      <c r="B5646" s="29"/>
      <c r="C5646" s="29"/>
    </row>
    <row r="5647" spans="1:3" hidden="1" x14ac:dyDescent="0.45">
      <c r="A5647" s="29"/>
      <c r="B5647" s="29"/>
      <c r="C5647" s="29"/>
    </row>
    <row r="5648" spans="1:3" hidden="1" x14ac:dyDescent="0.45">
      <c r="A5648" s="29"/>
      <c r="B5648" s="29"/>
      <c r="C5648" s="29"/>
    </row>
    <row r="5649" spans="1:3" hidden="1" x14ac:dyDescent="0.45">
      <c r="A5649" s="29"/>
      <c r="B5649" s="29"/>
      <c r="C5649" s="29"/>
    </row>
    <row r="5650" spans="1:3" hidden="1" x14ac:dyDescent="0.45">
      <c r="A5650" s="29"/>
      <c r="B5650" s="29"/>
      <c r="C5650" s="29"/>
    </row>
    <row r="5651" spans="1:3" hidden="1" x14ac:dyDescent="0.45">
      <c r="A5651" s="29"/>
      <c r="B5651" s="29"/>
      <c r="C5651" s="29"/>
    </row>
    <row r="5652" spans="1:3" hidden="1" x14ac:dyDescent="0.45">
      <c r="A5652" s="29"/>
      <c r="B5652" s="29"/>
      <c r="C5652" s="29"/>
    </row>
    <row r="5653" spans="1:3" hidden="1" x14ac:dyDescent="0.45">
      <c r="A5653" s="29"/>
      <c r="B5653" s="29"/>
      <c r="C5653" s="29"/>
    </row>
    <row r="5654" spans="1:3" hidden="1" x14ac:dyDescent="0.45">
      <c r="A5654" s="29"/>
      <c r="B5654" s="29"/>
      <c r="C5654" s="29"/>
    </row>
    <row r="5655" spans="1:3" hidden="1" x14ac:dyDescent="0.45">
      <c r="A5655" s="29"/>
      <c r="B5655" s="29"/>
      <c r="C5655" s="29"/>
    </row>
    <row r="5656" spans="1:3" hidden="1" x14ac:dyDescent="0.45">
      <c r="A5656" s="29"/>
      <c r="B5656" s="29"/>
      <c r="C5656" s="29"/>
    </row>
    <row r="5657" spans="1:3" hidden="1" x14ac:dyDescent="0.45">
      <c r="A5657" s="29"/>
      <c r="B5657" s="29"/>
      <c r="C5657" s="29"/>
    </row>
    <row r="5658" spans="1:3" hidden="1" x14ac:dyDescent="0.45">
      <c r="A5658" s="29"/>
      <c r="B5658" s="29"/>
      <c r="C5658" s="29"/>
    </row>
    <row r="5659" spans="1:3" hidden="1" x14ac:dyDescent="0.45">
      <c r="A5659" s="29"/>
      <c r="B5659" s="29"/>
      <c r="C5659" s="29"/>
    </row>
    <row r="5660" spans="1:3" hidden="1" x14ac:dyDescent="0.45">
      <c r="A5660" s="29"/>
      <c r="B5660" s="29"/>
      <c r="C5660" s="29"/>
    </row>
    <row r="5661" spans="1:3" hidden="1" x14ac:dyDescent="0.45">
      <c r="A5661" s="29"/>
      <c r="B5661" s="29"/>
      <c r="C5661" s="29"/>
    </row>
    <row r="5662" spans="1:3" hidden="1" x14ac:dyDescent="0.45">
      <c r="A5662" s="29"/>
      <c r="B5662" s="29"/>
      <c r="C5662" s="29"/>
    </row>
    <row r="5663" spans="1:3" hidden="1" x14ac:dyDescent="0.45">
      <c r="A5663" s="29"/>
      <c r="B5663" s="29"/>
      <c r="C5663" s="29"/>
    </row>
    <row r="5664" spans="1:3" hidden="1" x14ac:dyDescent="0.45">
      <c r="A5664" s="29"/>
      <c r="B5664" s="29"/>
      <c r="C5664" s="29"/>
    </row>
    <row r="5665" spans="1:3" hidden="1" x14ac:dyDescent="0.45">
      <c r="A5665" s="29"/>
      <c r="B5665" s="29"/>
      <c r="C5665" s="29"/>
    </row>
    <row r="5666" spans="1:3" hidden="1" x14ac:dyDescent="0.45">
      <c r="A5666" s="29"/>
      <c r="B5666" s="29"/>
      <c r="C5666" s="29"/>
    </row>
    <row r="5667" spans="1:3" hidden="1" x14ac:dyDescent="0.45">
      <c r="A5667" s="29"/>
      <c r="B5667" s="29"/>
      <c r="C5667" s="29"/>
    </row>
    <row r="5668" spans="1:3" hidden="1" x14ac:dyDescent="0.45">
      <c r="A5668" s="29"/>
      <c r="B5668" s="29"/>
      <c r="C5668" s="29"/>
    </row>
    <row r="5669" spans="1:3" hidden="1" x14ac:dyDescent="0.45">
      <c r="A5669" s="29"/>
      <c r="B5669" s="29"/>
      <c r="C5669" s="29"/>
    </row>
    <row r="5670" spans="1:3" hidden="1" x14ac:dyDescent="0.45">
      <c r="A5670" s="29"/>
      <c r="B5670" s="29"/>
      <c r="C5670" s="29"/>
    </row>
    <row r="5671" spans="1:3" hidden="1" x14ac:dyDescent="0.45">
      <c r="A5671" s="29"/>
      <c r="B5671" s="29"/>
      <c r="C5671" s="29"/>
    </row>
    <row r="5672" spans="1:3" hidden="1" x14ac:dyDescent="0.45">
      <c r="A5672" s="29"/>
      <c r="B5672" s="29"/>
      <c r="C5672" s="29"/>
    </row>
    <row r="5673" spans="1:3" hidden="1" x14ac:dyDescent="0.45">
      <c r="A5673" s="29"/>
      <c r="B5673" s="29"/>
      <c r="C5673" s="29"/>
    </row>
    <row r="5674" spans="1:3" hidden="1" x14ac:dyDescent="0.45">
      <c r="A5674" s="29"/>
      <c r="B5674" s="29"/>
      <c r="C5674" s="29"/>
    </row>
    <row r="5675" spans="1:3" hidden="1" x14ac:dyDescent="0.45">
      <c r="A5675" s="29"/>
      <c r="B5675" s="29"/>
      <c r="C5675" s="29"/>
    </row>
    <row r="5676" spans="1:3" hidden="1" x14ac:dyDescent="0.45">
      <c r="A5676" s="29"/>
      <c r="B5676" s="29"/>
      <c r="C5676" s="29"/>
    </row>
    <row r="5677" spans="1:3" hidden="1" x14ac:dyDescent="0.45">
      <c r="A5677" s="29"/>
      <c r="B5677" s="29"/>
      <c r="C5677" s="29"/>
    </row>
    <row r="5678" spans="1:3" hidden="1" x14ac:dyDescent="0.45">
      <c r="A5678" s="29"/>
      <c r="B5678" s="29"/>
      <c r="C5678" s="29"/>
    </row>
    <row r="5679" spans="1:3" hidden="1" x14ac:dyDescent="0.45">
      <c r="A5679" s="29"/>
      <c r="B5679" s="29"/>
      <c r="C5679" s="29"/>
    </row>
    <row r="5680" spans="1:3" hidden="1" x14ac:dyDescent="0.45">
      <c r="A5680" s="29"/>
      <c r="B5680" s="29"/>
      <c r="C5680" s="29"/>
    </row>
    <row r="5681" spans="1:3" hidden="1" x14ac:dyDescent="0.45">
      <c r="A5681" s="29"/>
      <c r="B5681" s="29"/>
      <c r="C5681" s="29"/>
    </row>
    <row r="5682" spans="1:3" hidden="1" x14ac:dyDescent="0.45">
      <c r="A5682" s="29"/>
      <c r="B5682" s="29"/>
      <c r="C5682" s="29"/>
    </row>
    <row r="5683" spans="1:3" hidden="1" x14ac:dyDescent="0.45">
      <c r="A5683" s="29"/>
      <c r="B5683" s="29"/>
      <c r="C5683" s="29"/>
    </row>
    <row r="5684" spans="1:3" hidden="1" x14ac:dyDescent="0.45">
      <c r="A5684" s="29"/>
      <c r="B5684" s="29"/>
      <c r="C5684" s="29"/>
    </row>
    <row r="5685" spans="1:3" hidden="1" x14ac:dyDescent="0.45">
      <c r="A5685" s="29"/>
      <c r="B5685" s="29"/>
      <c r="C5685" s="29"/>
    </row>
    <row r="5686" spans="1:3" hidden="1" x14ac:dyDescent="0.45">
      <c r="A5686" s="29"/>
      <c r="B5686" s="29"/>
      <c r="C5686" s="29"/>
    </row>
    <row r="5687" spans="1:3" hidden="1" x14ac:dyDescent="0.45">
      <c r="A5687" s="29"/>
      <c r="B5687" s="29"/>
      <c r="C5687" s="29"/>
    </row>
    <row r="5688" spans="1:3" hidden="1" x14ac:dyDescent="0.45">
      <c r="A5688" s="29"/>
      <c r="B5688" s="29"/>
      <c r="C5688" s="29"/>
    </row>
    <row r="5689" spans="1:3" hidden="1" x14ac:dyDescent="0.45">
      <c r="A5689" s="29"/>
      <c r="B5689" s="29"/>
      <c r="C5689" s="29"/>
    </row>
    <row r="5690" spans="1:3" hidden="1" x14ac:dyDescent="0.45">
      <c r="A5690" s="29"/>
      <c r="B5690" s="29"/>
      <c r="C5690" s="29"/>
    </row>
    <row r="5691" spans="1:3" hidden="1" x14ac:dyDescent="0.45">
      <c r="A5691" s="29"/>
      <c r="B5691" s="29"/>
      <c r="C5691" s="29"/>
    </row>
    <row r="5692" spans="1:3" hidden="1" x14ac:dyDescent="0.45">
      <c r="A5692" s="29"/>
      <c r="B5692" s="29"/>
      <c r="C5692" s="29"/>
    </row>
    <row r="5693" spans="1:3" hidden="1" x14ac:dyDescent="0.45">
      <c r="A5693" s="29"/>
      <c r="B5693" s="29"/>
      <c r="C5693" s="29"/>
    </row>
    <row r="5694" spans="1:3" hidden="1" x14ac:dyDescent="0.45">
      <c r="A5694" s="29"/>
      <c r="B5694" s="29"/>
      <c r="C5694" s="29"/>
    </row>
    <row r="5695" spans="1:3" hidden="1" x14ac:dyDescent="0.45">
      <c r="A5695" s="29"/>
      <c r="B5695" s="29"/>
      <c r="C5695" s="29"/>
    </row>
    <row r="5696" spans="1:3" hidden="1" x14ac:dyDescent="0.45">
      <c r="A5696" s="29"/>
      <c r="B5696" s="29"/>
      <c r="C5696" s="29"/>
    </row>
    <row r="5697" spans="1:3" hidden="1" x14ac:dyDescent="0.45">
      <c r="A5697" s="29"/>
      <c r="B5697" s="29"/>
      <c r="C5697" s="29"/>
    </row>
    <row r="5698" spans="1:3" hidden="1" x14ac:dyDescent="0.45">
      <c r="A5698" s="29"/>
      <c r="B5698" s="29"/>
      <c r="C5698" s="29"/>
    </row>
    <row r="5699" spans="1:3" hidden="1" x14ac:dyDescent="0.45">
      <c r="A5699" s="29"/>
      <c r="B5699" s="29"/>
      <c r="C5699" s="29"/>
    </row>
    <row r="5700" spans="1:3" hidden="1" x14ac:dyDescent="0.45">
      <c r="A5700" s="29"/>
      <c r="B5700" s="29"/>
      <c r="C5700" s="29"/>
    </row>
    <row r="5701" spans="1:3" hidden="1" x14ac:dyDescent="0.45">
      <c r="A5701" s="29"/>
      <c r="B5701" s="29"/>
      <c r="C5701" s="29"/>
    </row>
    <row r="5702" spans="1:3" hidden="1" x14ac:dyDescent="0.45">
      <c r="A5702" s="29"/>
      <c r="B5702" s="29"/>
      <c r="C5702" s="29"/>
    </row>
    <row r="5703" spans="1:3" hidden="1" x14ac:dyDescent="0.45">
      <c r="A5703" s="29"/>
      <c r="B5703" s="29"/>
      <c r="C5703" s="29"/>
    </row>
    <row r="5704" spans="1:3" hidden="1" x14ac:dyDescent="0.45">
      <c r="A5704" s="29"/>
      <c r="B5704" s="29"/>
      <c r="C5704" s="29"/>
    </row>
    <row r="5705" spans="1:3" hidden="1" x14ac:dyDescent="0.45">
      <c r="A5705" s="29"/>
      <c r="B5705" s="29"/>
      <c r="C5705" s="29"/>
    </row>
    <row r="5706" spans="1:3" hidden="1" x14ac:dyDescent="0.45">
      <c r="A5706" s="29"/>
      <c r="B5706" s="29"/>
      <c r="C5706" s="29"/>
    </row>
    <row r="5707" spans="1:3" hidden="1" x14ac:dyDescent="0.45">
      <c r="A5707" s="29"/>
      <c r="B5707" s="29"/>
      <c r="C5707" s="29"/>
    </row>
    <row r="5708" spans="1:3" hidden="1" x14ac:dyDescent="0.45">
      <c r="A5708" s="29"/>
      <c r="B5708" s="29"/>
      <c r="C5708" s="29"/>
    </row>
    <row r="5709" spans="1:3" hidden="1" x14ac:dyDescent="0.45">
      <c r="A5709" s="29"/>
      <c r="B5709" s="29"/>
      <c r="C5709" s="29"/>
    </row>
    <row r="5710" spans="1:3" hidden="1" x14ac:dyDescent="0.45">
      <c r="A5710" s="29"/>
      <c r="B5710" s="29"/>
      <c r="C5710" s="29"/>
    </row>
    <row r="5711" spans="1:3" hidden="1" x14ac:dyDescent="0.45">
      <c r="A5711" s="29"/>
      <c r="B5711" s="29"/>
      <c r="C5711" s="29"/>
    </row>
    <row r="5712" spans="1:3" hidden="1" x14ac:dyDescent="0.45">
      <c r="A5712" s="29"/>
      <c r="B5712" s="29"/>
      <c r="C5712" s="29"/>
    </row>
    <row r="5713" spans="1:3" hidden="1" x14ac:dyDescent="0.45">
      <c r="A5713" s="29"/>
      <c r="B5713" s="29"/>
      <c r="C5713" s="29"/>
    </row>
    <row r="5714" spans="1:3" hidden="1" x14ac:dyDescent="0.45">
      <c r="A5714" s="29"/>
      <c r="B5714" s="29"/>
      <c r="C5714" s="29"/>
    </row>
    <row r="5715" spans="1:3" hidden="1" x14ac:dyDescent="0.45">
      <c r="A5715" s="29"/>
      <c r="B5715" s="29"/>
      <c r="C5715" s="29"/>
    </row>
    <row r="5716" spans="1:3" hidden="1" x14ac:dyDescent="0.45">
      <c r="A5716" s="29"/>
      <c r="B5716" s="29"/>
      <c r="C5716" s="29"/>
    </row>
    <row r="5717" spans="1:3" hidden="1" x14ac:dyDescent="0.45">
      <c r="A5717" s="29"/>
      <c r="B5717" s="29"/>
      <c r="C5717" s="29"/>
    </row>
    <row r="5718" spans="1:3" hidden="1" x14ac:dyDescent="0.45">
      <c r="A5718" s="29"/>
      <c r="B5718" s="29"/>
      <c r="C5718" s="29"/>
    </row>
    <row r="5719" spans="1:3" hidden="1" x14ac:dyDescent="0.45">
      <c r="A5719" s="29"/>
      <c r="B5719" s="29"/>
      <c r="C5719" s="29"/>
    </row>
    <row r="5720" spans="1:3" hidden="1" x14ac:dyDescent="0.45">
      <c r="A5720" s="29"/>
      <c r="B5720" s="29"/>
      <c r="C5720" s="29"/>
    </row>
    <row r="5721" spans="1:3" hidden="1" x14ac:dyDescent="0.45">
      <c r="A5721" s="29"/>
      <c r="B5721" s="29"/>
      <c r="C5721" s="29"/>
    </row>
    <row r="5722" spans="1:3" hidden="1" x14ac:dyDescent="0.45">
      <c r="A5722" s="29"/>
      <c r="B5722" s="29"/>
      <c r="C5722" s="29"/>
    </row>
    <row r="5723" spans="1:3" hidden="1" x14ac:dyDescent="0.45">
      <c r="A5723" s="29"/>
      <c r="B5723" s="29"/>
      <c r="C5723" s="29"/>
    </row>
    <row r="5724" spans="1:3" hidden="1" x14ac:dyDescent="0.45">
      <c r="A5724" s="29"/>
      <c r="B5724" s="29"/>
      <c r="C5724" s="29"/>
    </row>
    <row r="5725" spans="1:3" hidden="1" x14ac:dyDescent="0.45">
      <c r="A5725" s="29"/>
      <c r="B5725" s="29"/>
      <c r="C5725" s="29"/>
    </row>
    <row r="5726" spans="1:3" hidden="1" x14ac:dyDescent="0.45">
      <c r="A5726" s="29"/>
      <c r="B5726" s="29"/>
      <c r="C5726" s="29"/>
    </row>
    <row r="5727" spans="1:3" hidden="1" x14ac:dyDescent="0.45">
      <c r="A5727" s="29"/>
      <c r="B5727" s="29"/>
      <c r="C5727" s="29"/>
    </row>
    <row r="5728" spans="1:3" hidden="1" x14ac:dyDescent="0.45">
      <c r="A5728" s="29"/>
      <c r="B5728" s="29"/>
      <c r="C5728" s="29"/>
    </row>
    <row r="5729" spans="1:3" hidden="1" x14ac:dyDescent="0.45">
      <c r="A5729" s="29"/>
      <c r="B5729" s="29"/>
      <c r="C5729" s="29"/>
    </row>
    <row r="5730" spans="1:3" hidden="1" x14ac:dyDescent="0.45">
      <c r="A5730" s="29"/>
      <c r="B5730" s="29"/>
      <c r="C5730" s="29"/>
    </row>
    <row r="5731" spans="1:3" hidden="1" x14ac:dyDescent="0.45">
      <c r="A5731" s="29"/>
      <c r="B5731" s="29"/>
      <c r="C5731" s="29"/>
    </row>
    <row r="5732" spans="1:3" hidden="1" x14ac:dyDescent="0.45">
      <c r="A5732" s="29"/>
      <c r="B5732" s="29"/>
      <c r="C5732" s="29"/>
    </row>
    <row r="5733" spans="1:3" hidden="1" x14ac:dyDescent="0.45">
      <c r="A5733" s="29"/>
      <c r="B5733" s="29"/>
      <c r="C5733" s="29"/>
    </row>
    <row r="5734" spans="1:3" hidden="1" x14ac:dyDescent="0.45">
      <c r="A5734" s="29"/>
      <c r="B5734" s="29"/>
      <c r="C5734" s="29"/>
    </row>
    <row r="5735" spans="1:3" hidden="1" x14ac:dyDescent="0.45">
      <c r="A5735" s="29"/>
      <c r="B5735" s="29"/>
      <c r="C5735" s="29"/>
    </row>
    <row r="5736" spans="1:3" hidden="1" x14ac:dyDescent="0.45">
      <c r="A5736" s="29"/>
      <c r="B5736" s="29"/>
      <c r="C5736" s="29"/>
    </row>
    <row r="5737" spans="1:3" hidden="1" x14ac:dyDescent="0.45">
      <c r="A5737" s="29"/>
      <c r="B5737" s="29"/>
      <c r="C5737" s="29"/>
    </row>
    <row r="5738" spans="1:3" hidden="1" x14ac:dyDescent="0.45">
      <c r="A5738" s="29"/>
      <c r="B5738" s="29"/>
      <c r="C5738" s="29"/>
    </row>
    <row r="5739" spans="1:3" hidden="1" x14ac:dyDescent="0.45">
      <c r="A5739" s="29"/>
      <c r="B5739" s="29"/>
      <c r="C5739" s="29"/>
    </row>
    <row r="5740" spans="1:3" hidden="1" x14ac:dyDescent="0.45">
      <c r="A5740" s="29"/>
      <c r="B5740" s="29"/>
      <c r="C5740" s="29"/>
    </row>
    <row r="5741" spans="1:3" hidden="1" x14ac:dyDescent="0.45">
      <c r="A5741" s="29"/>
      <c r="B5741" s="29"/>
      <c r="C5741" s="29"/>
    </row>
    <row r="5742" spans="1:3" hidden="1" x14ac:dyDescent="0.45">
      <c r="A5742" s="29"/>
      <c r="B5742" s="29"/>
      <c r="C5742" s="29"/>
    </row>
    <row r="5743" spans="1:3" hidden="1" x14ac:dyDescent="0.45">
      <c r="A5743" s="29"/>
      <c r="B5743" s="29"/>
      <c r="C5743" s="29"/>
    </row>
    <row r="5744" spans="1:3" hidden="1" x14ac:dyDescent="0.45">
      <c r="A5744" s="29"/>
      <c r="B5744" s="29"/>
      <c r="C5744" s="29"/>
    </row>
    <row r="5745" spans="1:3" hidden="1" x14ac:dyDescent="0.45">
      <c r="A5745" s="29"/>
      <c r="B5745" s="29"/>
      <c r="C5745" s="29"/>
    </row>
    <row r="5746" spans="1:3" hidden="1" x14ac:dyDescent="0.45">
      <c r="A5746" s="29"/>
      <c r="B5746" s="29"/>
      <c r="C5746" s="29"/>
    </row>
    <row r="5747" spans="1:3" hidden="1" x14ac:dyDescent="0.45">
      <c r="A5747" s="29"/>
      <c r="B5747" s="29"/>
      <c r="C5747" s="29"/>
    </row>
    <row r="5748" spans="1:3" hidden="1" x14ac:dyDescent="0.45">
      <c r="A5748" s="29"/>
      <c r="B5748" s="29"/>
      <c r="C5748" s="29"/>
    </row>
    <row r="5749" spans="1:3" hidden="1" x14ac:dyDescent="0.45">
      <c r="A5749" s="29"/>
      <c r="B5749" s="29"/>
      <c r="C5749" s="29"/>
    </row>
    <row r="5750" spans="1:3" hidden="1" x14ac:dyDescent="0.45">
      <c r="A5750" s="29"/>
      <c r="B5750" s="29"/>
      <c r="C5750" s="29"/>
    </row>
    <row r="5751" spans="1:3" hidden="1" x14ac:dyDescent="0.45">
      <c r="A5751" s="29"/>
      <c r="B5751" s="29"/>
      <c r="C5751" s="29"/>
    </row>
    <row r="5752" spans="1:3" hidden="1" x14ac:dyDescent="0.45">
      <c r="A5752" s="29"/>
      <c r="B5752" s="29"/>
      <c r="C5752" s="29"/>
    </row>
    <row r="5753" spans="1:3" hidden="1" x14ac:dyDescent="0.45">
      <c r="A5753" s="29"/>
      <c r="B5753" s="29"/>
      <c r="C5753" s="29"/>
    </row>
    <row r="5754" spans="1:3" hidden="1" x14ac:dyDescent="0.45">
      <c r="A5754" s="29"/>
      <c r="B5754" s="29"/>
      <c r="C5754" s="29"/>
    </row>
    <row r="5755" spans="1:3" hidden="1" x14ac:dyDescent="0.45">
      <c r="A5755" s="29"/>
      <c r="B5755" s="29"/>
      <c r="C5755" s="29"/>
    </row>
    <row r="5756" spans="1:3" hidden="1" x14ac:dyDescent="0.45">
      <c r="A5756" s="29"/>
      <c r="B5756" s="29"/>
      <c r="C5756" s="29"/>
    </row>
    <row r="5757" spans="1:3" hidden="1" x14ac:dyDescent="0.45">
      <c r="A5757" s="29"/>
      <c r="B5757" s="29"/>
      <c r="C5757" s="29"/>
    </row>
    <row r="5758" spans="1:3" hidden="1" x14ac:dyDescent="0.45">
      <c r="A5758" s="29"/>
      <c r="B5758" s="29"/>
      <c r="C5758" s="29"/>
    </row>
    <row r="5759" spans="1:3" hidden="1" x14ac:dyDescent="0.45">
      <c r="A5759" s="29"/>
      <c r="B5759" s="29"/>
      <c r="C5759" s="29"/>
    </row>
    <row r="5760" spans="1:3" hidden="1" x14ac:dyDescent="0.45">
      <c r="A5760" s="29"/>
      <c r="B5760" s="29"/>
      <c r="C5760" s="29"/>
    </row>
    <row r="5761" spans="1:3" hidden="1" x14ac:dyDescent="0.45">
      <c r="A5761" s="29"/>
      <c r="B5761" s="29"/>
      <c r="C5761" s="29"/>
    </row>
    <row r="5762" spans="1:3" hidden="1" x14ac:dyDescent="0.45">
      <c r="A5762" s="29"/>
      <c r="B5762" s="29"/>
      <c r="C5762" s="29"/>
    </row>
    <row r="5763" spans="1:3" hidden="1" x14ac:dyDescent="0.45">
      <c r="A5763" s="29"/>
      <c r="B5763" s="29"/>
      <c r="C5763" s="29"/>
    </row>
    <row r="5764" spans="1:3" hidden="1" x14ac:dyDescent="0.45">
      <c r="A5764" s="29"/>
      <c r="B5764" s="29"/>
      <c r="C5764" s="29"/>
    </row>
    <row r="5765" spans="1:3" hidden="1" x14ac:dyDescent="0.45">
      <c r="A5765" s="29"/>
      <c r="B5765" s="29"/>
      <c r="C5765" s="29"/>
    </row>
    <row r="5766" spans="1:3" hidden="1" x14ac:dyDescent="0.45">
      <c r="A5766" s="29"/>
      <c r="B5766" s="29"/>
      <c r="C5766" s="29"/>
    </row>
    <row r="5767" spans="1:3" hidden="1" x14ac:dyDescent="0.45">
      <c r="A5767" s="29"/>
      <c r="B5767" s="29"/>
      <c r="C5767" s="29"/>
    </row>
    <row r="5768" spans="1:3" hidden="1" x14ac:dyDescent="0.45">
      <c r="A5768" s="29"/>
      <c r="B5768" s="29"/>
      <c r="C5768" s="29"/>
    </row>
    <row r="5769" spans="1:3" hidden="1" x14ac:dyDescent="0.45">
      <c r="A5769" s="29"/>
      <c r="B5769" s="29"/>
      <c r="C5769" s="29"/>
    </row>
    <row r="5770" spans="1:3" hidden="1" x14ac:dyDescent="0.45">
      <c r="A5770" s="29"/>
      <c r="B5770" s="29"/>
      <c r="C5770" s="29"/>
    </row>
    <row r="5771" spans="1:3" hidden="1" x14ac:dyDescent="0.45">
      <c r="A5771" s="29"/>
      <c r="B5771" s="29"/>
      <c r="C5771" s="29"/>
    </row>
    <row r="5772" spans="1:3" hidden="1" x14ac:dyDescent="0.45">
      <c r="A5772" s="29"/>
      <c r="B5772" s="29"/>
      <c r="C5772" s="29"/>
    </row>
    <row r="5773" spans="1:3" hidden="1" x14ac:dyDescent="0.45">
      <c r="A5773" s="29"/>
      <c r="B5773" s="29"/>
      <c r="C5773" s="29"/>
    </row>
    <row r="5774" spans="1:3" hidden="1" x14ac:dyDescent="0.45">
      <c r="A5774" s="29"/>
      <c r="B5774" s="29"/>
      <c r="C5774" s="29"/>
    </row>
    <row r="5775" spans="1:3" hidden="1" x14ac:dyDescent="0.45">
      <c r="A5775" s="29"/>
      <c r="B5775" s="29"/>
      <c r="C5775" s="29"/>
    </row>
    <row r="5776" spans="1:3" hidden="1" x14ac:dyDescent="0.45">
      <c r="A5776" s="29"/>
      <c r="B5776" s="29"/>
      <c r="C5776" s="29"/>
    </row>
    <row r="5777" spans="1:3" hidden="1" x14ac:dyDescent="0.45">
      <c r="A5777" s="29"/>
      <c r="B5777" s="29"/>
      <c r="C5777" s="29"/>
    </row>
    <row r="5778" spans="1:3" hidden="1" x14ac:dyDescent="0.45">
      <c r="A5778" s="29"/>
      <c r="B5778" s="29"/>
      <c r="C5778" s="29"/>
    </row>
    <row r="5779" spans="1:3" hidden="1" x14ac:dyDescent="0.45">
      <c r="A5779" s="29"/>
      <c r="B5779" s="29"/>
      <c r="C5779" s="29"/>
    </row>
    <row r="5780" spans="1:3" hidden="1" x14ac:dyDescent="0.45">
      <c r="A5780" s="29"/>
      <c r="B5780" s="29"/>
      <c r="C5780" s="29"/>
    </row>
    <row r="5781" spans="1:3" hidden="1" x14ac:dyDescent="0.45">
      <c r="A5781" s="29"/>
      <c r="B5781" s="29"/>
      <c r="C5781" s="29"/>
    </row>
    <row r="5782" spans="1:3" hidden="1" x14ac:dyDescent="0.45">
      <c r="A5782" s="29"/>
      <c r="B5782" s="29"/>
      <c r="C5782" s="29"/>
    </row>
    <row r="5783" spans="1:3" hidden="1" x14ac:dyDescent="0.45">
      <c r="A5783" s="29"/>
      <c r="B5783" s="29"/>
      <c r="C5783" s="29"/>
    </row>
    <row r="5784" spans="1:3" hidden="1" x14ac:dyDescent="0.45">
      <c r="A5784" s="29"/>
      <c r="B5784" s="29"/>
      <c r="C5784" s="29"/>
    </row>
    <row r="5785" spans="1:3" hidden="1" x14ac:dyDescent="0.45">
      <c r="A5785" s="29"/>
      <c r="B5785" s="29"/>
      <c r="C5785" s="29"/>
    </row>
    <row r="5786" spans="1:3" hidden="1" x14ac:dyDescent="0.45">
      <c r="A5786" s="29"/>
      <c r="B5786" s="29"/>
      <c r="C5786" s="29"/>
    </row>
    <row r="5787" spans="1:3" hidden="1" x14ac:dyDescent="0.45">
      <c r="A5787" s="29"/>
      <c r="B5787" s="29"/>
      <c r="C5787" s="29"/>
    </row>
    <row r="5788" spans="1:3" hidden="1" x14ac:dyDescent="0.45">
      <c r="A5788" s="29"/>
      <c r="B5788" s="29"/>
      <c r="C5788" s="29"/>
    </row>
    <row r="5789" spans="1:3" hidden="1" x14ac:dyDescent="0.45">
      <c r="A5789" s="29"/>
      <c r="B5789" s="29"/>
      <c r="C5789" s="29"/>
    </row>
    <row r="5790" spans="1:3" hidden="1" x14ac:dyDescent="0.45">
      <c r="A5790" s="29"/>
      <c r="B5790" s="29"/>
      <c r="C5790" s="29"/>
    </row>
    <row r="5791" spans="1:3" hidden="1" x14ac:dyDescent="0.45">
      <c r="A5791" s="29"/>
      <c r="B5791" s="29"/>
      <c r="C5791" s="29"/>
    </row>
    <row r="5792" spans="1:3" hidden="1" x14ac:dyDescent="0.45">
      <c r="A5792" s="29"/>
      <c r="B5792" s="29"/>
      <c r="C5792" s="29"/>
    </row>
    <row r="5793" spans="1:3" hidden="1" x14ac:dyDescent="0.45">
      <c r="A5793" s="29"/>
      <c r="B5793" s="29"/>
      <c r="C5793" s="29"/>
    </row>
    <row r="5794" spans="1:3" hidden="1" x14ac:dyDescent="0.45">
      <c r="A5794" s="29"/>
      <c r="B5794" s="29"/>
      <c r="C5794" s="29"/>
    </row>
    <row r="5795" spans="1:3" hidden="1" x14ac:dyDescent="0.45">
      <c r="A5795" s="29"/>
      <c r="B5795" s="29"/>
      <c r="C5795" s="29"/>
    </row>
    <row r="5796" spans="1:3" hidden="1" x14ac:dyDescent="0.45">
      <c r="A5796" s="29"/>
      <c r="B5796" s="29"/>
      <c r="C5796" s="29"/>
    </row>
    <row r="5797" spans="1:3" hidden="1" x14ac:dyDescent="0.45">
      <c r="A5797" s="29"/>
      <c r="B5797" s="29"/>
      <c r="C5797" s="29"/>
    </row>
    <row r="5798" spans="1:3" hidden="1" x14ac:dyDescent="0.45">
      <c r="A5798" s="29"/>
      <c r="B5798" s="29"/>
      <c r="C5798" s="29"/>
    </row>
    <row r="5799" spans="1:3" hidden="1" x14ac:dyDescent="0.45">
      <c r="A5799" s="29"/>
      <c r="B5799" s="29"/>
      <c r="C5799" s="29"/>
    </row>
    <row r="5800" spans="1:3" hidden="1" x14ac:dyDescent="0.45">
      <c r="A5800" s="29"/>
      <c r="B5800" s="29"/>
      <c r="C5800" s="29"/>
    </row>
    <row r="5801" spans="1:3" hidden="1" x14ac:dyDescent="0.45">
      <c r="A5801" s="29"/>
      <c r="B5801" s="29"/>
      <c r="C5801" s="29"/>
    </row>
    <row r="5802" spans="1:3" hidden="1" x14ac:dyDescent="0.45">
      <c r="A5802" s="29"/>
      <c r="B5802" s="29"/>
      <c r="C5802" s="29"/>
    </row>
    <row r="5803" spans="1:3" hidden="1" x14ac:dyDescent="0.45">
      <c r="A5803" s="29"/>
      <c r="B5803" s="29"/>
      <c r="C5803" s="29"/>
    </row>
    <row r="5804" spans="1:3" hidden="1" x14ac:dyDescent="0.45">
      <c r="A5804" s="29"/>
      <c r="B5804" s="29"/>
      <c r="C5804" s="29"/>
    </row>
    <row r="5805" spans="1:3" hidden="1" x14ac:dyDescent="0.45">
      <c r="A5805" s="29"/>
      <c r="B5805" s="29"/>
      <c r="C5805" s="29"/>
    </row>
    <row r="5806" spans="1:3" hidden="1" x14ac:dyDescent="0.45">
      <c r="A5806" s="29"/>
      <c r="B5806" s="29"/>
      <c r="C5806" s="29"/>
    </row>
    <row r="5807" spans="1:3" hidden="1" x14ac:dyDescent="0.45">
      <c r="A5807" s="29"/>
      <c r="B5807" s="29"/>
      <c r="C5807" s="29"/>
    </row>
    <row r="5808" spans="1:3" hidden="1" x14ac:dyDescent="0.45">
      <c r="A5808" s="29"/>
      <c r="B5808" s="29"/>
      <c r="C5808" s="29"/>
    </row>
    <row r="5809" spans="1:3" hidden="1" x14ac:dyDescent="0.45">
      <c r="A5809" s="29"/>
      <c r="B5809" s="29"/>
      <c r="C5809" s="29"/>
    </row>
    <row r="5810" spans="1:3" hidden="1" x14ac:dyDescent="0.45">
      <c r="A5810" s="29"/>
      <c r="B5810" s="29"/>
      <c r="C5810" s="29"/>
    </row>
    <row r="5811" spans="1:3" hidden="1" x14ac:dyDescent="0.45">
      <c r="A5811" s="29"/>
      <c r="B5811" s="29"/>
      <c r="C5811" s="29"/>
    </row>
    <row r="5812" spans="1:3" hidden="1" x14ac:dyDescent="0.45">
      <c r="A5812" s="29"/>
      <c r="B5812" s="29"/>
      <c r="C5812" s="29"/>
    </row>
    <row r="5813" spans="1:3" hidden="1" x14ac:dyDescent="0.45">
      <c r="A5813" s="29"/>
      <c r="B5813" s="29"/>
      <c r="C5813" s="29"/>
    </row>
    <row r="5814" spans="1:3" hidden="1" x14ac:dyDescent="0.45">
      <c r="A5814" s="29"/>
      <c r="B5814" s="29"/>
      <c r="C5814" s="29"/>
    </row>
    <row r="5815" spans="1:3" hidden="1" x14ac:dyDescent="0.45">
      <c r="A5815" s="29"/>
      <c r="B5815" s="29"/>
      <c r="C5815" s="29"/>
    </row>
    <row r="5816" spans="1:3" hidden="1" x14ac:dyDescent="0.45">
      <c r="A5816" s="29"/>
      <c r="B5816" s="29"/>
      <c r="C5816" s="29"/>
    </row>
    <row r="5817" spans="1:3" hidden="1" x14ac:dyDescent="0.45">
      <c r="A5817" s="29"/>
      <c r="B5817" s="29"/>
      <c r="C5817" s="29"/>
    </row>
    <row r="5818" spans="1:3" hidden="1" x14ac:dyDescent="0.45">
      <c r="A5818" s="29"/>
      <c r="B5818" s="29"/>
      <c r="C5818" s="29"/>
    </row>
    <row r="5819" spans="1:3" hidden="1" x14ac:dyDescent="0.45">
      <c r="A5819" s="29"/>
      <c r="B5819" s="29"/>
      <c r="C5819" s="29"/>
    </row>
    <row r="5820" spans="1:3" hidden="1" x14ac:dyDescent="0.45">
      <c r="A5820" s="29"/>
      <c r="B5820" s="29"/>
      <c r="C5820" s="29"/>
    </row>
    <row r="5821" spans="1:3" hidden="1" x14ac:dyDescent="0.45">
      <c r="A5821" s="29"/>
      <c r="B5821" s="29"/>
      <c r="C5821" s="29"/>
    </row>
    <row r="5822" spans="1:3" hidden="1" x14ac:dyDescent="0.45">
      <c r="A5822" s="29"/>
      <c r="B5822" s="29"/>
      <c r="C5822" s="29"/>
    </row>
    <row r="5823" spans="1:3" hidden="1" x14ac:dyDescent="0.45">
      <c r="A5823" s="29"/>
      <c r="B5823" s="29"/>
      <c r="C5823" s="29"/>
    </row>
    <row r="5824" spans="1:3" hidden="1" x14ac:dyDescent="0.45">
      <c r="A5824" s="29"/>
      <c r="B5824" s="29"/>
      <c r="C5824" s="29"/>
    </row>
    <row r="5825" spans="1:3" hidden="1" x14ac:dyDescent="0.45">
      <c r="A5825" s="29"/>
      <c r="B5825" s="29"/>
      <c r="C5825" s="29"/>
    </row>
    <row r="5826" spans="1:3" hidden="1" x14ac:dyDescent="0.45">
      <c r="A5826" s="29"/>
      <c r="B5826" s="29"/>
      <c r="C5826" s="29"/>
    </row>
    <row r="5827" spans="1:3" hidden="1" x14ac:dyDescent="0.45">
      <c r="A5827" s="29"/>
      <c r="B5827" s="29"/>
      <c r="C5827" s="29"/>
    </row>
    <row r="5828" spans="1:3" hidden="1" x14ac:dyDescent="0.45">
      <c r="A5828" s="29"/>
      <c r="B5828" s="29"/>
      <c r="C5828" s="29"/>
    </row>
    <row r="5829" spans="1:3" hidden="1" x14ac:dyDescent="0.45">
      <c r="A5829" s="29"/>
      <c r="B5829" s="29"/>
      <c r="C5829" s="29"/>
    </row>
    <row r="5830" spans="1:3" hidden="1" x14ac:dyDescent="0.45">
      <c r="A5830" s="29"/>
      <c r="B5830" s="29"/>
      <c r="C5830" s="29"/>
    </row>
    <row r="5831" spans="1:3" hidden="1" x14ac:dyDescent="0.45">
      <c r="A5831" s="29"/>
      <c r="B5831" s="29"/>
      <c r="C5831" s="29"/>
    </row>
    <row r="5832" spans="1:3" hidden="1" x14ac:dyDescent="0.45">
      <c r="A5832" s="29"/>
      <c r="B5832" s="29"/>
      <c r="C5832" s="29"/>
    </row>
    <row r="5833" spans="1:3" hidden="1" x14ac:dyDescent="0.45">
      <c r="A5833" s="29"/>
      <c r="B5833" s="29"/>
      <c r="C5833" s="29"/>
    </row>
    <row r="5834" spans="1:3" hidden="1" x14ac:dyDescent="0.45">
      <c r="A5834" s="29"/>
      <c r="B5834" s="29"/>
      <c r="C5834" s="29"/>
    </row>
    <row r="5835" spans="1:3" hidden="1" x14ac:dyDescent="0.45">
      <c r="A5835" s="29"/>
      <c r="B5835" s="29"/>
      <c r="C5835" s="29"/>
    </row>
    <row r="5836" spans="1:3" hidden="1" x14ac:dyDescent="0.45">
      <c r="A5836" s="29"/>
      <c r="B5836" s="29"/>
      <c r="C5836" s="29"/>
    </row>
    <row r="5837" spans="1:3" hidden="1" x14ac:dyDescent="0.45">
      <c r="A5837" s="29"/>
      <c r="B5837" s="29"/>
      <c r="C5837" s="29"/>
    </row>
    <row r="5838" spans="1:3" hidden="1" x14ac:dyDescent="0.45">
      <c r="A5838" s="29"/>
      <c r="B5838" s="29"/>
      <c r="C5838" s="29"/>
    </row>
    <row r="5839" spans="1:3" hidden="1" x14ac:dyDescent="0.45">
      <c r="A5839" s="29"/>
      <c r="B5839" s="29"/>
      <c r="C5839" s="29"/>
    </row>
    <row r="5840" spans="1:3" hidden="1" x14ac:dyDescent="0.45">
      <c r="A5840" s="29"/>
      <c r="B5840" s="29"/>
      <c r="C5840" s="29"/>
    </row>
    <row r="5841" spans="1:3" hidden="1" x14ac:dyDescent="0.45">
      <c r="A5841" s="29"/>
      <c r="B5841" s="29"/>
      <c r="C5841" s="29"/>
    </row>
    <row r="5842" spans="1:3" hidden="1" x14ac:dyDescent="0.45">
      <c r="A5842" s="29"/>
      <c r="B5842" s="29"/>
      <c r="C5842" s="29"/>
    </row>
    <row r="5843" spans="1:3" hidden="1" x14ac:dyDescent="0.45">
      <c r="A5843" s="29"/>
      <c r="B5843" s="29"/>
      <c r="C5843" s="29"/>
    </row>
    <row r="5844" spans="1:3" hidden="1" x14ac:dyDescent="0.45">
      <c r="A5844" s="29"/>
      <c r="B5844" s="29"/>
      <c r="C5844" s="29"/>
    </row>
    <row r="5845" spans="1:3" hidden="1" x14ac:dyDescent="0.45">
      <c r="A5845" s="29"/>
      <c r="B5845" s="29"/>
      <c r="C5845" s="29"/>
    </row>
    <row r="5846" spans="1:3" hidden="1" x14ac:dyDescent="0.45">
      <c r="A5846" s="29"/>
      <c r="B5846" s="29"/>
      <c r="C5846" s="29"/>
    </row>
    <row r="5847" spans="1:3" hidden="1" x14ac:dyDescent="0.45">
      <c r="A5847" s="29"/>
      <c r="B5847" s="29"/>
      <c r="C5847" s="29"/>
    </row>
    <row r="5848" spans="1:3" hidden="1" x14ac:dyDescent="0.45">
      <c r="A5848" s="29"/>
      <c r="B5848" s="29"/>
      <c r="C5848" s="29"/>
    </row>
    <row r="5849" spans="1:3" hidden="1" x14ac:dyDescent="0.45">
      <c r="A5849" s="29"/>
      <c r="B5849" s="29"/>
      <c r="C5849" s="29"/>
    </row>
    <row r="5850" spans="1:3" hidden="1" x14ac:dyDescent="0.45">
      <c r="A5850" s="29"/>
      <c r="B5850" s="29"/>
      <c r="C5850" s="29"/>
    </row>
    <row r="5851" spans="1:3" hidden="1" x14ac:dyDescent="0.45">
      <c r="A5851" s="29"/>
      <c r="B5851" s="29"/>
      <c r="C5851" s="29"/>
    </row>
    <row r="5852" spans="1:3" hidden="1" x14ac:dyDescent="0.45">
      <c r="A5852" s="29"/>
      <c r="B5852" s="29"/>
      <c r="C5852" s="29"/>
    </row>
    <row r="5853" spans="1:3" hidden="1" x14ac:dyDescent="0.45">
      <c r="A5853" s="29"/>
      <c r="B5853" s="29"/>
      <c r="C5853" s="29"/>
    </row>
    <row r="5854" spans="1:3" hidden="1" x14ac:dyDescent="0.45">
      <c r="A5854" s="29"/>
      <c r="B5854" s="29"/>
      <c r="C5854" s="29"/>
    </row>
    <row r="5855" spans="1:3" hidden="1" x14ac:dyDescent="0.45">
      <c r="A5855" s="29"/>
      <c r="B5855" s="29"/>
      <c r="C5855" s="29"/>
    </row>
    <row r="5856" spans="1:3" hidden="1" x14ac:dyDescent="0.45">
      <c r="A5856" s="29"/>
      <c r="B5856" s="29"/>
      <c r="C5856" s="29"/>
    </row>
    <row r="5857" spans="1:3" hidden="1" x14ac:dyDescent="0.45">
      <c r="A5857" s="29"/>
      <c r="B5857" s="29"/>
      <c r="C5857" s="29"/>
    </row>
    <row r="5858" spans="1:3" hidden="1" x14ac:dyDescent="0.45">
      <c r="A5858" s="29"/>
      <c r="B5858" s="29"/>
      <c r="C5858" s="29"/>
    </row>
    <row r="5859" spans="1:3" hidden="1" x14ac:dyDescent="0.45">
      <c r="A5859" s="29"/>
      <c r="B5859" s="29"/>
      <c r="C5859" s="29"/>
    </row>
    <row r="5860" spans="1:3" hidden="1" x14ac:dyDescent="0.45">
      <c r="A5860" s="29"/>
      <c r="B5860" s="29"/>
      <c r="C5860" s="29"/>
    </row>
    <row r="5861" spans="1:3" hidden="1" x14ac:dyDescent="0.45">
      <c r="A5861" s="29"/>
      <c r="B5861" s="29"/>
      <c r="C5861" s="29"/>
    </row>
    <row r="5862" spans="1:3" hidden="1" x14ac:dyDescent="0.45">
      <c r="A5862" s="29"/>
      <c r="B5862" s="29"/>
      <c r="C5862" s="29"/>
    </row>
    <row r="5863" spans="1:3" hidden="1" x14ac:dyDescent="0.45">
      <c r="A5863" s="29"/>
      <c r="B5863" s="29"/>
      <c r="C5863" s="29"/>
    </row>
    <row r="5864" spans="1:3" hidden="1" x14ac:dyDescent="0.45">
      <c r="A5864" s="29"/>
      <c r="B5864" s="29"/>
      <c r="C5864" s="29"/>
    </row>
    <row r="5865" spans="1:3" hidden="1" x14ac:dyDescent="0.45">
      <c r="A5865" s="29"/>
      <c r="B5865" s="29"/>
      <c r="C5865" s="29"/>
    </row>
    <row r="5866" spans="1:3" hidden="1" x14ac:dyDescent="0.45">
      <c r="A5866" s="29"/>
      <c r="B5866" s="29"/>
      <c r="C5866" s="29"/>
    </row>
    <row r="5867" spans="1:3" hidden="1" x14ac:dyDescent="0.45">
      <c r="A5867" s="29"/>
      <c r="B5867" s="29"/>
      <c r="C5867" s="29"/>
    </row>
    <row r="5868" spans="1:3" hidden="1" x14ac:dyDescent="0.45">
      <c r="A5868" s="29"/>
      <c r="B5868" s="29"/>
      <c r="C5868" s="29"/>
    </row>
    <row r="5869" spans="1:3" hidden="1" x14ac:dyDescent="0.45">
      <c r="A5869" s="29"/>
      <c r="B5869" s="29"/>
      <c r="C5869" s="29"/>
    </row>
    <row r="5870" spans="1:3" hidden="1" x14ac:dyDescent="0.45">
      <c r="A5870" s="29"/>
      <c r="B5870" s="29"/>
      <c r="C5870" s="29"/>
    </row>
    <row r="5871" spans="1:3" hidden="1" x14ac:dyDescent="0.45">
      <c r="A5871" s="29"/>
      <c r="B5871" s="29"/>
      <c r="C5871" s="29"/>
    </row>
    <row r="5872" spans="1:3" hidden="1" x14ac:dyDescent="0.45">
      <c r="A5872" s="29"/>
      <c r="B5872" s="29"/>
      <c r="C5872" s="29"/>
    </row>
    <row r="5873" spans="1:3" hidden="1" x14ac:dyDescent="0.45">
      <c r="A5873" s="29"/>
      <c r="B5873" s="29"/>
      <c r="C5873" s="29"/>
    </row>
    <row r="5874" spans="1:3" hidden="1" x14ac:dyDescent="0.45">
      <c r="A5874" s="29"/>
      <c r="B5874" s="29"/>
      <c r="C5874" s="29"/>
    </row>
    <row r="5875" spans="1:3" hidden="1" x14ac:dyDescent="0.45">
      <c r="A5875" s="29"/>
      <c r="B5875" s="29"/>
      <c r="C5875" s="29"/>
    </row>
    <row r="5876" spans="1:3" hidden="1" x14ac:dyDescent="0.45">
      <c r="A5876" s="29"/>
      <c r="B5876" s="29"/>
      <c r="C5876" s="29"/>
    </row>
    <row r="5877" spans="1:3" hidden="1" x14ac:dyDescent="0.45">
      <c r="A5877" s="29"/>
      <c r="B5877" s="29"/>
      <c r="C5877" s="29"/>
    </row>
    <row r="5878" spans="1:3" hidden="1" x14ac:dyDescent="0.45">
      <c r="A5878" s="29"/>
      <c r="B5878" s="29"/>
      <c r="C5878" s="29"/>
    </row>
    <row r="5879" spans="1:3" hidden="1" x14ac:dyDescent="0.45">
      <c r="A5879" s="29"/>
      <c r="B5879" s="29"/>
      <c r="C5879" s="29"/>
    </row>
    <row r="5880" spans="1:3" hidden="1" x14ac:dyDescent="0.45">
      <c r="A5880" s="29"/>
      <c r="B5880" s="29"/>
      <c r="C5880" s="29"/>
    </row>
    <row r="5881" spans="1:3" hidden="1" x14ac:dyDescent="0.45">
      <c r="A5881" s="29"/>
      <c r="B5881" s="29"/>
      <c r="C5881" s="29"/>
    </row>
    <row r="5882" spans="1:3" hidden="1" x14ac:dyDescent="0.45">
      <c r="A5882" s="29"/>
      <c r="B5882" s="29"/>
      <c r="C5882" s="29"/>
    </row>
    <row r="5883" spans="1:3" hidden="1" x14ac:dyDescent="0.45">
      <c r="A5883" s="29"/>
      <c r="B5883" s="29"/>
      <c r="C5883" s="29"/>
    </row>
    <row r="5884" spans="1:3" hidden="1" x14ac:dyDescent="0.45">
      <c r="A5884" s="29"/>
      <c r="B5884" s="29"/>
      <c r="C5884" s="29"/>
    </row>
    <row r="5885" spans="1:3" hidden="1" x14ac:dyDescent="0.45">
      <c r="A5885" s="29"/>
      <c r="B5885" s="29"/>
      <c r="C5885" s="29"/>
    </row>
    <row r="5886" spans="1:3" hidden="1" x14ac:dyDescent="0.45">
      <c r="A5886" s="29"/>
      <c r="B5886" s="29"/>
      <c r="C5886" s="29"/>
    </row>
    <row r="5887" spans="1:3" hidden="1" x14ac:dyDescent="0.45">
      <c r="A5887" s="29"/>
      <c r="B5887" s="29"/>
      <c r="C5887" s="29"/>
    </row>
    <row r="5888" spans="1:3" hidden="1" x14ac:dyDescent="0.45">
      <c r="A5888" s="29"/>
      <c r="B5888" s="29"/>
      <c r="C5888" s="29"/>
    </row>
    <row r="5889" spans="1:3" hidden="1" x14ac:dyDescent="0.45">
      <c r="A5889" s="29"/>
      <c r="B5889" s="29"/>
      <c r="C5889" s="29"/>
    </row>
    <row r="5890" spans="1:3" hidden="1" x14ac:dyDescent="0.45">
      <c r="A5890" s="29"/>
      <c r="B5890" s="29"/>
      <c r="C5890" s="29"/>
    </row>
    <row r="5891" spans="1:3" hidden="1" x14ac:dyDescent="0.45">
      <c r="A5891" s="29"/>
      <c r="B5891" s="29"/>
      <c r="C5891" s="29"/>
    </row>
    <row r="5892" spans="1:3" hidden="1" x14ac:dyDescent="0.45">
      <c r="A5892" s="29"/>
      <c r="B5892" s="29"/>
      <c r="C5892" s="29"/>
    </row>
    <row r="5893" spans="1:3" hidden="1" x14ac:dyDescent="0.45">
      <c r="A5893" s="29"/>
      <c r="B5893" s="29"/>
      <c r="C5893" s="29"/>
    </row>
    <row r="5894" spans="1:3" hidden="1" x14ac:dyDescent="0.45">
      <c r="A5894" s="29"/>
      <c r="B5894" s="29"/>
      <c r="C5894" s="29"/>
    </row>
    <row r="5895" spans="1:3" hidden="1" x14ac:dyDescent="0.45">
      <c r="A5895" s="29"/>
      <c r="B5895" s="29"/>
      <c r="C5895" s="29"/>
    </row>
    <row r="5896" spans="1:3" hidden="1" x14ac:dyDescent="0.45">
      <c r="A5896" s="29"/>
      <c r="B5896" s="29"/>
      <c r="C5896" s="29"/>
    </row>
    <row r="5897" spans="1:3" hidden="1" x14ac:dyDescent="0.45">
      <c r="A5897" s="29"/>
      <c r="B5897" s="29"/>
      <c r="C5897" s="29"/>
    </row>
    <row r="5898" spans="1:3" hidden="1" x14ac:dyDescent="0.45">
      <c r="A5898" s="29"/>
      <c r="B5898" s="29"/>
      <c r="C5898" s="29"/>
    </row>
    <row r="5899" spans="1:3" hidden="1" x14ac:dyDescent="0.45">
      <c r="A5899" s="29"/>
      <c r="B5899" s="29"/>
      <c r="C5899" s="29"/>
    </row>
    <row r="5900" spans="1:3" hidden="1" x14ac:dyDescent="0.45">
      <c r="A5900" s="29"/>
      <c r="B5900" s="29"/>
      <c r="C5900" s="29"/>
    </row>
    <row r="5901" spans="1:3" hidden="1" x14ac:dyDescent="0.45">
      <c r="A5901" s="29"/>
      <c r="B5901" s="29"/>
      <c r="C5901" s="29"/>
    </row>
    <row r="5902" spans="1:3" hidden="1" x14ac:dyDescent="0.45">
      <c r="A5902" s="29"/>
      <c r="B5902" s="29"/>
      <c r="C5902" s="29"/>
    </row>
    <row r="5903" spans="1:3" hidden="1" x14ac:dyDescent="0.45">
      <c r="A5903" s="29"/>
      <c r="B5903" s="29"/>
      <c r="C5903" s="29"/>
    </row>
    <row r="5904" spans="1:3" hidden="1" x14ac:dyDescent="0.45">
      <c r="A5904" s="29"/>
      <c r="B5904" s="29"/>
      <c r="C5904" s="29"/>
    </row>
    <row r="5905" spans="1:3" hidden="1" x14ac:dyDescent="0.45">
      <c r="A5905" s="29"/>
      <c r="B5905" s="29"/>
      <c r="C5905" s="29"/>
    </row>
    <row r="5906" spans="1:3" hidden="1" x14ac:dyDescent="0.45">
      <c r="A5906" s="29"/>
      <c r="B5906" s="29"/>
      <c r="C5906" s="29"/>
    </row>
    <row r="5907" spans="1:3" hidden="1" x14ac:dyDescent="0.45">
      <c r="A5907" s="29"/>
      <c r="B5907" s="29"/>
      <c r="C5907" s="29"/>
    </row>
    <row r="5908" spans="1:3" hidden="1" x14ac:dyDescent="0.45">
      <c r="A5908" s="29"/>
      <c r="B5908" s="29"/>
      <c r="C5908" s="29"/>
    </row>
    <row r="5909" spans="1:3" hidden="1" x14ac:dyDescent="0.45">
      <c r="A5909" s="29"/>
      <c r="B5909" s="29"/>
      <c r="C5909" s="29"/>
    </row>
    <row r="5910" spans="1:3" hidden="1" x14ac:dyDescent="0.45">
      <c r="A5910" s="29"/>
      <c r="B5910" s="29"/>
      <c r="C5910" s="29"/>
    </row>
    <row r="5911" spans="1:3" hidden="1" x14ac:dyDescent="0.45">
      <c r="A5911" s="29"/>
      <c r="B5911" s="29"/>
      <c r="C5911" s="29"/>
    </row>
    <row r="5912" spans="1:3" hidden="1" x14ac:dyDescent="0.45">
      <c r="A5912" s="29"/>
      <c r="B5912" s="29"/>
      <c r="C5912" s="29"/>
    </row>
    <row r="5913" spans="1:3" hidden="1" x14ac:dyDescent="0.45">
      <c r="A5913" s="29"/>
      <c r="B5913" s="29"/>
      <c r="C5913" s="29"/>
    </row>
    <row r="5914" spans="1:3" hidden="1" x14ac:dyDescent="0.45">
      <c r="A5914" s="29"/>
      <c r="B5914" s="29"/>
      <c r="C5914" s="29"/>
    </row>
    <row r="5915" spans="1:3" hidden="1" x14ac:dyDescent="0.45">
      <c r="A5915" s="29"/>
      <c r="B5915" s="29"/>
      <c r="C5915" s="29"/>
    </row>
    <row r="5916" spans="1:3" hidden="1" x14ac:dyDescent="0.45">
      <c r="A5916" s="29"/>
      <c r="B5916" s="29"/>
      <c r="C5916" s="29"/>
    </row>
    <row r="5917" spans="1:3" hidden="1" x14ac:dyDescent="0.45">
      <c r="A5917" s="29"/>
      <c r="B5917" s="29"/>
      <c r="C5917" s="29"/>
    </row>
    <row r="5918" spans="1:3" hidden="1" x14ac:dyDescent="0.45">
      <c r="A5918" s="29"/>
      <c r="B5918" s="29"/>
      <c r="C5918" s="29"/>
    </row>
    <row r="5919" spans="1:3" hidden="1" x14ac:dyDescent="0.45">
      <c r="A5919" s="29"/>
      <c r="B5919" s="29"/>
      <c r="C5919" s="29"/>
    </row>
    <row r="5920" spans="1:3" hidden="1" x14ac:dyDescent="0.45">
      <c r="A5920" s="29"/>
      <c r="B5920" s="29"/>
      <c r="C5920" s="29"/>
    </row>
    <row r="5921" spans="1:3" hidden="1" x14ac:dyDescent="0.45">
      <c r="A5921" s="29"/>
      <c r="B5921" s="29"/>
      <c r="C5921" s="29"/>
    </row>
    <row r="5922" spans="1:3" hidden="1" x14ac:dyDescent="0.45">
      <c r="A5922" s="29"/>
      <c r="B5922" s="29"/>
      <c r="C5922" s="29"/>
    </row>
    <row r="5923" spans="1:3" hidden="1" x14ac:dyDescent="0.45">
      <c r="A5923" s="29"/>
      <c r="B5923" s="29"/>
      <c r="C5923" s="29"/>
    </row>
    <row r="5924" spans="1:3" hidden="1" x14ac:dyDescent="0.45">
      <c r="A5924" s="29"/>
      <c r="B5924" s="29"/>
      <c r="C5924" s="29"/>
    </row>
    <row r="5925" spans="1:3" hidden="1" x14ac:dyDescent="0.45">
      <c r="A5925" s="29"/>
      <c r="B5925" s="29"/>
      <c r="C5925" s="29"/>
    </row>
    <row r="5926" spans="1:3" hidden="1" x14ac:dyDescent="0.45">
      <c r="A5926" s="29"/>
      <c r="B5926" s="29"/>
      <c r="C5926" s="29"/>
    </row>
    <row r="5927" spans="1:3" hidden="1" x14ac:dyDescent="0.45">
      <c r="A5927" s="29"/>
      <c r="B5927" s="29"/>
      <c r="C5927" s="29"/>
    </row>
    <row r="5928" spans="1:3" hidden="1" x14ac:dyDescent="0.45">
      <c r="A5928" s="29"/>
      <c r="B5928" s="29"/>
      <c r="C5928" s="29"/>
    </row>
    <row r="5929" spans="1:3" hidden="1" x14ac:dyDescent="0.45">
      <c r="A5929" s="29"/>
      <c r="B5929" s="29"/>
      <c r="C5929" s="29"/>
    </row>
    <row r="5930" spans="1:3" hidden="1" x14ac:dyDescent="0.45">
      <c r="A5930" s="29"/>
      <c r="B5930" s="29"/>
      <c r="C5930" s="29"/>
    </row>
    <row r="5931" spans="1:3" hidden="1" x14ac:dyDescent="0.45">
      <c r="A5931" s="29"/>
      <c r="B5931" s="29"/>
      <c r="C5931" s="29"/>
    </row>
    <row r="5932" spans="1:3" hidden="1" x14ac:dyDescent="0.45">
      <c r="A5932" s="29"/>
      <c r="B5932" s="29"/>
      <c r="C5932" s="29"/>
    </row>
    <row r="5933" spans="1:3" hidden="1" x14ac:dyDescent="0.45">
      <c r="A5933" s="29"/>
      <c r="B5933" s="29"/>
      <c r="C5933" s="29"/>
    </row>
    <row r="5934" spans="1:3" hidden="1" x14ac:dyDescent="0.45">
      <c r="A5934" s="29"/>
      <c r="B5934" s="29"/>
      <c r="C5934" s="29"/>
    </row>
    <row r="5935" spans="1:3" hidden="1" x14ac:dyDescent="0.45">
      <c r="A5935" s="29"/>
      <c r="B5935" s="29"/>
      <c r="C5935" s="29"/>
    </row>
    <row r="5936" spans="1:3" hidden="1" x14ac:dyDescent="0.45">
      <c r="A5936" s="29"/>
      <c r="B5936" s="29"/>
      <c r="C5936" s="29"/>
    </row>
    <row r="5937" spans="1:3" hidden="1" x14ac:dyDescent="0.45">
      <c r="A5937" s="29"/>
      <c r="B5937" s="29"/>
      <c r="C5937" s="29"/>
    </row>
    <row r="5938" spans="1:3" hidden="1" x14ac:dyDescent="0.45">
      <c r="A5938" s="29"/>
      <c r="B5938" s="29"/>
      <c r="C5938" s="29"/>
    </row>
    <row r="5939" spans="1:3" hidden="1" x14ac:dyDescent="0.45">
      <c r="A5939" s="29"/>
      <c r="B5939" s="29"/>
      <c r="C5939" s="29"/>
    </row>
    <row r="5940" spans="1:3" hidden="1" x14ac:dyDescent="0.45">
      <c r="A5940" s="29"/>
      <c r="B5940" s="29"/>
      <c r="C5940" s="29"/>
    </row>
    <row r="5941" spans="1:3" hidden="1" x14ac:dyDescent="0.45">
      <c r="A5941" s="29"/>
      <c r="B5941" s="29"/>
      <c r="C5941" s="29"/>
    </row>
    <row r="5942" spans="1:3" hidden="1" x14ac:dyDescent="0.45">
      <c r="A5942" s="29"/>
      <c r="B5942" s="29"/>
      <c r="C5942" s="29"/>
    </row>
    <row r="5943" spans="1:3" hidden="1" x14ac:dyDescent="0.45">
      <c r="A5943" s="29"/>
      <c r="B5943" s="29"/>
      <c r="C5943" s="29"/>
    </row>
    <row r="5944" spans="1:3" hidden="1" x14ac:dyDescent="0.45">
      <c r="A5944" s="29"/>
      <c r="B5944" s="29"/>
      <c r="C5944" s="29"/>
    </row>
    <row r="5945" spans="1:3" hidden="1" x14ac:dyDescent="0.45">
      <c r="A5945" s="29"/>
      <c r="B5945" s="29"/>
      <c r="C5945" s="29"/>
    </row>
    <row r="5946" spans="1:3" hidden="1" x14ac:dyDescent="0.45">
      <c r="A5946" s="29"/>
      <c r="B5946" s="29"/>
      <c r="C5946" s="29"/>
    </row>
    <row r="5947" spans="1:3" hidden="1" x14ac:dyDescent="0.45">
      <c r="A5947" s="29"/>
      <c r="B5947" s="29"/>
      <c r="C5947" s="29"/>
    </row>
    <row r="5948" spans="1:3" hidden="1" x14ac:dyDescent="0.45">
      <c r="A5948" s="29"/>
      <c r="B5948" s="29"/>
      <c r="C5948" s="29"/>
    </row>
    <row r="5949" spans="1:3" hidden="1" x14ac:dyDescent="0.45">
      <c r="A5949" s="29"/>
      <c r="B5949" s="29"/>
      <c r="C5949" s="29"/>
    </row>
    <row r="5950" spans="1:3" hidden="1" x14ac:dyDescent="0.45">
      <c r="A5950" s="29"/>
      <c r="B5950" s="29"/>
      <c r="C5950" s="29"/>
    </row>
    <row r="5951" spans="1:3" hidden="1" x14ac:dyDescent="0.45">
      <c r="A5951" s="29"/>
      <c r="B5951" s="29"/>
      <c r="C5951" s="29"/>
    </row>
    <row r="5952" spans="1:3" hidden="1" x14ac:dyDescent="0.45">
      <c r="A5952" s="29"/>
      <c r="B5952" s="29"/>
      <c r="C5952" s="29"/>
    </row>
    <row r="5953" spans="1:3" hidden="1" x14ac:dyDescent="0.45">
      <c r="A5953" s="29"/>
      <c r="B5953" s="29"/>
      <c r="C5953" s="29"/>
    </row>
    <row r="5954" spans="1:3" hidden="1" x14ac:dyDescent="0.45">
      <c r="A5954" s="29"/>
      <c r="B5954" s="29"/>
      <c r="C5954" s="29"/>
    </row>
    <row r="5955" spans="1:3" hidden="1" x14ac:dyDescent="0.45">
      <c r="A5955" s="29"/>
      <c r="B5955" s="29"/>
      <c r="C5955" s="29"/>
    </row>
    <row r="5956" spans="1:3" hidden="1" x14ac:dyDescent="0.45">
      <c r="A5956" s="29"/>
      <c r="B5956" s="29"/>
      <c r="C5956" s="29"/>
    </row>
    <row r="5957" spans="1:3" hidden="1" x14ac:dyDescent="0.45">
      <c r="A5957" s="29"/>
      <c r="B5957" s="29"/>
      <c r="C5957" s="29"/>
    </row>
    <row r="5958" spans="1:3" hidden="1" x14ac:dyDescent="0.45">
      <c r="A5958" s="29"/>
      <c r="B5958" s="29"/>
      <c r="C5958" s="29"/>
    </row>
    <row r="5959" spans="1:3" hidden="1" x14ac:dyDescent="0.45">
      <c r="A5959" s="29"/>
      <c r="B5959" s="29"/>
      <c r="C5959" s="29"/>
    </row>
    <row r="5960" spans="1:3" hidden="1" x14ac:dyDescent="0.45">
      <c r="A5960" s="29"/>
      <c r="B5960" s="29"/>
      <c r="C5960" s="29"/>
    </row>
    <row r="5961" spans="1:3" hidden="1" x14ac:dyDescent="0.45">
      <c r="A5961" s="29"/>
      <c r="B5961" s="29"/>
      <c r="C5961" s="29"/>
    </row>
    <row r="5962" spans="1:3" hidden="1" x14ac:dyDescent="0.45">
      <c r="A5962" s="29"/>
      <c r="B5962" s="29"/>
      <c r="C5962" s="29"/>
    </row>
    <row r="5963" spans="1:3" hidden="1" x14ac:dyDescent="0.45">
      <c r="A5963" s="29"/>
      <c r="B5963" s="29"/>
      <c r="C5963" s="29"/>
    </row>
    <row r="5964" spans="1:3" hidden="1" x14ac:dyDescent="0.45">
      <c r="A5964" s="29"/>
      <c r="B5964" s="29"/>
      <c r="C5964" s="29"/>
    </row>
    <row r="5965" spans="1:3" hidden="1" x14ac:dyDescent="0.45">
      <c r="A5965" s="29"/>
      <c r="B5965" s="29"/>
      <c r="C5965" s="29"/>
    </row>
    <row r="5966" spans="1:3" hidden="1" x14ac:dyDescent="0.45">
      <c r="A5966" s="29"/>
      <c r="B5966" s="29"/>
      <c r="C5966" s="29"/>
    </row>
    <row r="5967" spans="1:3" hidden="1" x14ac:dyDescent="0.45">
      <c r="A5967" s="29"/>
      <c r="B5967" s="29"/>
      <c r="C5967" s="29"/>
    </row>
    <row r="5968" spans="1:3" hidden="1" x14ac:dyDescent="0.45">
      <c r="A5968" s="29"/>
      <c r="B5968" s="29"/>
      <c r="C5968" s="29"/>
    </row>
    <row r="5969" spans="1:3" hidden="1" x14ac:dyDescent="0.45">
      <c r="A5969" s="29"/>
      <c r="B5969" s="29"/>
      <c r="C5969" s="29"/>
    </row>
    <row r="5970" spans="1:3" hidden="1" x14ac:dyDescent="0.45">
      <c r="A5970" s="29"/>
      <c r="B5970" s="29"/>
      <c r="C5970" s="29"/>
    </row>
    <row r="5971" spans="1:3" hidden="1" x14ac:dyDescent="0.45">
      <c r="A5971" s="29"/>
      <c r="B5971" s="29"/>
      <c r="C5971" s="29"/>
    </row>
    <row r="5972" spans="1:3" hidden="1" x14ac:dyDescent="0.45">
      <c r="A5972" s="29"/>
      <c r="B5972" s="29"/>
      <c r="C5972" s="29"/>
    </row>
    <row r="5973" spans="1:3" hidden="1" x14ac:dyDescent="0.45">
      <c r="A5973" s="29"/>
      <c r="B5973" s="29"/>
      <c r="C5973" s="29"/>
    </row>
    <row r="5974" spans="1:3" hidden="1" x14ac:dyDescent="0.45">
      <c r="A5974" s="29"/>
      <c r="B5974" s="29"/>
      <c r="C5974" s="29"/>
    </row>
    <row r="5975" spans="1:3" hidden="1" x14ac:dyDescent="0.45">
      <c r="A5975" s="29"/>
      <c r="B5975" s="29"/>
      <c r="C5975" s="29"/>
    </row>
    <row r="5976" spans="1:3" hidden="1" x14ac:dyDescent="0.45">
      <c r="A5976" s="29"/>
      <c r="B5976" s="29"/>
      <c r="C5976" s="29"/>
    </row>
    <row r="5977" spans="1:3" hidden="1" x14ac:dyDescent="0.45">
      <c r="A5977" s="29"/>
      <c r="B5977" s="29"/>
      <c r="C5977" s="29"/>
    </row>
    <row r="5978" spans="1:3" hidden="1" x14ac:dyDescent="0.45">
      <c r="A5978" s="29"/>
      <c r="B5978" s="29"/>
      <c r="C5978" s="29"/>
    </row>
    <row r="5979" spans="1:3" hidden="1" x14ac:dyDescent="0.45">
      <c r="A5979" s="29"/>
      <c r="B5979" s="29"/>
      <c r="C5979" s="29"/>
    </row>
    <row r="5980" spans="1:3" hidden="1" x14ac:dyDescent="0.45">
      <c r="A5980" s="29"/>
      <c r="B5980" s="29"/>
      <c r="C5980" s="29"/>
    </row>
    <row r="5981" spans="1:3" hidden="1" x14ac:dyDescent="0.45">
      <c r="A5981" s="29"/>
      <c r="B5981" s="29"/>
      <c r="C5981" s="29"/>
    </row>
    <row r="5982" spans="1:3" hidden="1" x14ac:dyDescent="0.45">
      <c r="A5982" s="29"/>
      <c r="B5982" s="29"/>
      <c r="C5982" s="29"/>
    </row>
    <row r="5983" spans="1:3" hidden="1" x14ac:dyDescent="0.45">
      <c r="A5983" s="29"/>
      <c r="B5983" s="29"/>
      <c r="C5983" s="29"/>
    </row>
    <row r="5984" spans="1:3" hidden="1" x14ac:dyDescent="0.45">
      <c r="A5984" s="29"/>
      <c r="B5984" s="29"/>
      <c r="C5984" s="29"/>
    </row>
    <row r="5985" spans="1:3" hidden="1" x14ac:dyDescent="0.45">
      <c r="A5985" s="29"/>
      <c r="B5985" s="29"/>
      <c r="C5985" s="29"/>
    </row>
    <row r="5986" spans="1:3" hidden="1" x14ac:dyDescent="0.45">
      <c r="A5986" s="29"/>
      <c r="B5986" s="29"/>
      <c r="C5986" s="29"/>
    </row>
    <row r="5987" spans="1:3" hidden="1" x14ac:dyDescent="0.45">
      <c r="A5987" s="29"/>
      <c r="B5987" s="29"/>
      <c r="C5987" s="29"/>
    </row>
    <row r="5988" spans="1:3" hidden="1" x14ac:dyDescent="0.45">
      <c r="A5988" s="29"/>
      <c r="B5988" s="29"/>
      <c r="C5988" s="29"/>
    </row>
    <row r="5989" spans="1:3" hidden="1" x14ac:dyDescent="0.45">
      <c r="A5989" s="29"/>
      <c r="B5989" s="29"/>
      <c r="C5989" s="29"/>
    </row>
    <row r="5990" spans="1:3" hidden="1" x14ac:dyDescent="0.45">
      <c r="A5990" s="29"/>
      <c r="B5990" s="29"/>
      <c r="C5990" s="29"/>
    </row>
    <row r="5991" spans="1:3" hidden="1" x14ac:dyDescent="0.45">
      <c r="A5991" s="29"/>
      <c r="B5991" s="29"/>
      <c r="C5991" s="29"/>
    </row>
    <row r="5992" spans="1:3" hidden="1" x14ac:dyDescent="0.45">
      <c r="A5992" s="29"/>
      <c r="B5992" s="29"/>
      <c r="C5992" s="29"/>
    </row>
    <row r="5993" spans="1:3" hidden="1" x14ac:dyDescent="0.45">
      <c r="A5993" s="29"/>
      <c r="B5993" s="29"/>
      <c r="C5993" s="29"/>
    </row>
    <row r="5994" spans="1:3" hidden="1" x14ac:dyDescent="0.45">
      <c r="A5994" s="29"/>
      <c r="B5994" s="29"/>
      <c r="C5994" s="29"/>
    </row>
    <row r="5995" spans="1:3" hidden="1" x14ac:dyDescent="0.45">
      <c r="A5995" s="29"/>
      <c r="B5995" s="29"/>
      <c r="C5995" s="29"/>
    </row>
    <row r="5996" spans="1:3" hidden="1" x14ac:dyDescent="0.45">
      <c r="A5996" s="29"/>
      <c r="B5996" s="29"/>
      <c r="C5996" s="29"/>
    </row>
    <row r="5997" spans="1:3" hidden="1" x14ac:dyDescent="0.45">
      <c r="A5997" s="29"/>
      <c r="B5997" s="29"/>
      <c r="C5997" s="29"/>
    </row>
    <row r="5998" spans="1:3" hidden="1" x14ac:dyDescent="0.45">
      <c r="A5998" s="29"/>
      <c r="B5998" s="29"/>
      <c r="C5998" s="29"/>
    </row>
    <row r="5999" spans="1:3" hidden="1" x14ac:dyDescent="0.45">
      <c r="A5999" s="29"/>
      <c r="B5999" s="29"/>
      <c r="C5999" s="29"/>
    </row>
    <row r="6000" spans="1:3" hidden="1" x14ac:dyDescent="0.45">
      <c r="A6000" s="29"/>
      <c r="B6000" s="29"/>
      <c r="C6000" s="29"/>
    </row>
    <row r="6001" spans="1:3" hidden="1" x14ac:dyDescent="0.45">
      <c r="A6001" s="29"/>
      <c r="B6001" s="29"/>
      <c r="C6001" s="29"/>
    </row>
    <row r="6002" spans="1:3" hidden="1" x14ac:dyDescent="0.45">
      <c r="A6002" s="29"/>
      <c r="B6002" s="29"/>
      <c r="C6002" s="29"/>
    </row>
    <row r="6003" spans="1:3" hidden="1" x14ac:dyDescent="0.45">
      <c r="A6003" s="29"/>
      <c r="B6003" s="29"/>
      <c r="C6003" s="29"/>
    </row>
    <row r="6004" spans="1:3" hidden="1" x14ac:dyDescent="0.45">
      <c r="A6004" s="29"/>
      <c r="B6004" s="29"/>
      <c r="C6004" s="29"/>
    </row>
    <row r="6005" spans="1:3" hidden="1" x14ac:dyDescent="0.45">
      <c r="A6005" s="29"/>
      <c r="B6005" s="29"/>
      <c r="C6005" s="29"/>
    </row>
    <row r="6006" spans="1:3" hidden="1" x14ac:dyDescent="0.45">
      <c r="A6006" s="29"/>
      <c r="B6006" s="29"/>
      <c r="C6006" s="29"/>
    </row>
    <row r="6007" spans="1:3" hidden="1" x14ac:dyDescent="0.45">
      <c r="A6007" s="29"/>
      <c r="B6007" s="29"/>
      <c r="C6007" s="29"/>
    </row>
    <row r="6008" spans="1:3" hidden="1" x14ac:dyDescent="0.45">
      <c r="A6008" s="29"/>
      <c r="B6008" s="29"/>
      <c r="C6008" s="29"/>
    </row>
    <row r="6009" spans="1:3" hidden="1" x14ac:dyDescent="0.45">
      <c r="A6009" s="29"/>
      <c r="B6009" s="29"/>
      <c r="C6009" s="29"/>
    </row>
    <row r="6010" spans="1:3" hidden="1" x14ac:dyDescent="0.45">
      <c r="A6010" s="29"/>
      <c r="B6010" s="29"/>
      <c r="C6010" s="29"/>
    </row>
    <row r="6011" spans="1:3" hidden="1" x14ac:dyDescent="0.45">
      <c r="A6011" s="29"/>
      <c r="B6011" s="29"/>
      <c r="C6011" s="29"/>
    </row>
    <row r="6012" spans="1:3" hidden="1" x14ac:dyDescent="0.45">
      <c r="A6012" s="29"/>
      <c r="B6012" s="29"/>
      <c r="C6012" s="29"/>
    </row>
    <row r="6013" spans="1:3" hidden="1" x14ac:dyDescent="0.45">
      <c r="A6013" s="29"/>
      <c r="B6013" s="29"/>
      <c r="C6013" s="29"/>
    </row>
    <row r="6014" spans="1:3" hidden="1" x14ac:dyDescent="0.45">
      <c r="A6014" s="29"/>
      <c r="B6014" s="29"/>
      <c r="C6014" s="29"/>
    </row>
    <row r="6015" spans="1:3" hidden="1" x14ac:dyDescent="0.45">
      <c r="A6015" s="29"/>
      <c r="B6015" s="29"/>
      <c r="C6015" s="29"/>
    </row>
    <row r="6016" spans="1:3" hidden="1" x14ac:dyDescent="0.45">
      <c r="A6016" s="29"/>
      <c r="B6016" s="29"/>
      <c r="C6016" s="29"/>
    </row>
    <row r="6017" spans="1:3" hidden="1" x14ac:dyDescent="0.45">
      <c r="A6017" s="29"/>
      <c r="B6017" s="29"/>
      <c r="C6017" s="29"/>
    </row>
    <row r="6018" spans="1:3" hidden="1" x14ac:dyDescent="0.45">
      <c r="A6018" s="29"/>
      <c r="B6018" s="29"/>
      <c r="C6018" s="29"/>
    </row>
    <row r="6019" spans="1:3" hidden="1" x14ac:dyDescent="0.45">
      <c r="A6019" s="29"/>
      <c r="B6019" s="29"/>
      <c r="C6019" s="29"/>
    </row>
    <row r="6020" spans="1:3" hidden="1" x14ac:dyDescent="0.45">
      <c r="A6020" s="29"/>
      <c r="B6020" s="29"/>
      <c r="C6020" s="29"/>
    </row>
    <row r="6021" spans="1:3" hidden="1" x14ac:dyDescent="0.45">
      <c r="A6021" s="29"/>
      <c r="B6021" s="29"/>
      <c r="C6021" s="29"/>
    </row>
    <row r="6022" spans="1:3" hidden="1" x14ac:dyDescent="0.45">
      <c r="A6022" s="29"/>
      <c r="B6022" s="29"/>
      <c r="C6022" s="29"/>
    </row>
    <row r="6023" spans="1:3" hidden="1" x14ac:dyDescent="0.45">
      <c r="A6023" s="29"/>
      <c r="B6023" s="29"/>
      <c r="C6023" s="29"/>
    </row>
    <row r="6024" spans="1:3" hidden="1" x14ac:dyDescent="0.45">
      <c r="A6024" s="29"/>
      <c r="B6024" s="29"/>
      <c r="C6024" s="29"/>
    </row>
    <row r="6025" spans="1:3" hidden="1" x14ac:dyDescent="0.45">
      <c r="A6025" s="29"/>
      <c r="B6025" s="29"/>
      <c r="C6025" s="29"/>
    </row>
    <row r="6026" spans="1:3" hidden="1" x14ac:dyDescent="0.45">
      <c r="A6026" s="29"/>
      <c r="B6026" s="29"/>
      <c r="C6026" s="29"/>
    </row>
    <row r="6027" spans="1:3" hidden="1" x14ac:dyDescent="0.45">
      <c r="A6027" s="29"/>
      <c r="B6027" s="29"/>
      <c r="C6027" s="29"/>
    </row>
    <row r="6028" spans="1:3" hidden="1" x14ac:dyDescent="0.45">
      <c r="A6028" s="29"/>
      <c r="B6028" s="29"/>
      <c r="C6028" s="29"/>
    </row>
    <row r="6029" spans="1:3" hidden="1" x14ac:dyDescent="0.45">
      <c r="A6029" s="29"/>
      <c r="B6029" s="29"/>
      <c r="C6029" s="29"/>
    </row>
    <row r="6030" spans="1:3" hidden="1" x14ac:dyDescent="0.45">
      <c r="A6030" s="29"/>
      <c r="B6030" s="29"/>
      <c r="C6030" s="29"/>
    </row>
    <row r="6031" spans="1:3" hidden="1" x14ac:dyDescent="0.45">
      <c r="A6031" s="29"/>
      <c r="B6031" s="29"/>
      <c r="C6031" s="29"/>
    </row>
    <row r="6032" spans="1:3" hidden="1" x14ac:dyDescent="0.45">
      <c r="A6032" s="29"/>
      <c r="B6032" s="29"/>
      <c r="C6032" s="29"/>
    </row>
    <row r="6033" spans="1:3" hidden="1" x14ac:dyDescent="0.45">
      <c r="A6033" s="29"/>
      <c r="B6033" s="29"/>
      <c r="C6033" s="29"/>
    </row>
    <row r="6034" spans="1:3" hidden="1" x14ac:dyDescent="0.45">
      <c r="A6034" s="29"/>
      <c r="B6034" s="29"/>
      <c r="C6034" s="29"/>
    </row>
    <row r="6035" spans="1:3" hidden="1" x14ac:dyDescent="0.45">
      <c r="A6035" s="29"/>
      <c r="B6035" s="29"/>
      <c r="C6035" s="29"/>
    </row>
    <row r="6036" spans="1:3" hidden="1" x14ac:dyDescent="0.45">
      <c r="A6036" s="29"/>
      <c r="B6036" s="29"/>
      <c r="C6036" s="29"/>
    </row>
    <row r="6037" spans="1:3" hidden="1" x14ac:dyDescent="0.45">
      <c r="A6037" s="29"/>
      <c r="B6037" s="29"/>
      <c r="C6037" s="29"/>
    </row>
    <row r="6038" spans="1:3" hidden="1" x14ac:dyDescent="0.45">
      <c r="A6038" s="29"/>
      <c r="B6038" s="29"/>
      <c r="C6038" s="29"/>
    </row>
    <row r="6039" spans="1:3" hidden="1" x14ac:dyDescent="0.45">
      <c r="A6039" s="29"/>
      <c r="B6039" s="29"/>
      <c r="C6039" s="29"/>
    </row>
    <row r="6040" spans="1:3" hidden="1" x14ac:dyDescent="0.45">
      <c r="A6040" s="29"/>
      <c r="B6040" s="29"/>
      <c r="C6040" s="29"/>
    </row>
    <row r="6041" spans="1:3" hidden="1" x14ac:dyDescent="0.45">
      <c r="A6041" s="29"/>
      <c r="B6041" s="29"/>
      <c r="C6041" s="29"/>
    </row>
    <row r="6042" spans="1:3" hidden="1" x14ac:dyDescent="0.45">
      <c r="A6042" s="29"/>
      <c r="B6042" s="29"/>
      <c r="C6042" s="29"/>
    </row>
    <row r="6043" spans="1:3" hidden="1" x14ac:dyDescent="0.45">
      <c r="A6043" s="29"/>
      <c r="B6043" s="29"/>
      <c r="C6043" s="29"/>
    </row>
    <row r="6044" spans="1:3" hidden="1" x14ac:dyDescent="0.45">
      <c r="A6044" s="29"/>
      <c r="B6044" s="29"/>
      <c r="C6044" s="29"/>
    </row>
    <row r="6045" spans="1:3" hidden="1" x14ac:dyDescent="0.45">
      <c r="A6045" s="29"/>
      <c r="B6045" s="29"/>
      <c r="C6045" s="29"/>
    </row>
    <row r="6046" spans="1:3" hidden="1" x14ac:dyDescent="0.45">
      <c r="A6046" s="29"/>
      <c r="B6046" s="29"/>
      <c r="C6046" s="29"/>
    </row>
    <row r="6047" spans="1:3" hidden="1" x14ac:dyDescent="0.45">
      <c r="A6047" s="29"/>
      <c r="B6047" s="29"/>
      <c r="C6047" s="29"/>
    </row>
    <row r="6048" spans="1:3" hidden="1" x14ac:dyDescent="0.45">
      <c r="A6048" s="29"/>
      <c r="B6048" s="29"/>
      <c r="C6048" s="29"/>
    </row>
    <row r="6049" spans="1:3" hidden="1" x14ac:dyDescent="0.45">
      <c r="A6049" s="29"/>
      <c r="B6049" s="29"/>
      <c r="C6049" s="29"/>
    </row>
    <row r="6050" spans="1:3" hidden="1" x14ac:dyDescent="0.45">
      <c r="A6050" s="29"/>
      <c r="B6050" s="29"/>
      <c r="C6050" s="29"/>
    </row>
    <row r="6051" spans="1:3" hidden="1" x14ac:dyDescent="0.45">
      <c r="A6051" s="29"/>
      <c r="B6051" s="29"/>
      <c r="C6051" s="29"/>
    </row>
    <row r="6052" spans="1:3" hidden="1" x14ac:dyDescent="0.45">
      <c r="A6052" s="29"/>
      <c r="B6052" s="29"/>
      <c r="C6052" s="29"/>
    </row>
    <row r="6053" spans="1:3" hidden="1" x14ac:dyDescent="0.45">
      <c r="A6053" s="29"/>
      <c r="B6053" s="29"/>
      <c r="C6053" s="29"/>
    </row>
    <row r="6054" spans="1:3" hidden="1" x14ac:dyDescent="0.45">
      <c r="A6054" s="29"/>
      <c r="B6054" s="29"/>
      <c r="C6054" s="29"/>
    </row>
    <row r="6055" spans="1:3" hidden="1" x14ac:dyDescent="0.45">
      <c r="A6055" s="29"/>
      <c r="B6055" s="29"/>
      <c r="C6055" s="29"/>
    </row>
    <row r="6056" spans="1:3" hidden="1" x14ac:dyDescent="0.45">
      <c r="A6056" s="29"/>
      <c r="B6056" s="29"/>
      <c r="C6056" s="29"/>
    </row>
    <row r="6057" spans="1:3" hidden="1" x14ac:dyDescent="0.45">
      <c r="A6057" s="29"/>
      <c r="B6057" s="29"/>
      <c r="C6057" s="29"/>
    </row>
    <row r="6058" spans="1:3" hidden="1" x14ac:dyDescent="0.45">
      <c r="A6058" s="29"/>
      <c r="B6058" s="29"/>
      <c r="C6058" s="29"/>
    </row>
    <row r="6059" spans="1:3" hidden="1" x14ac:dyDescent="0.45">
      <c r="A6059" s="29"/>
      <c r="B6059" s="29"/>
      <c r="C6059" s="29"/>
    </row>
    <row r="6060" spans="1:3" hidden="1" x14ac:dyDescent="0.45">
      <c r="A6060" s="29"/>
      <c r="B6060" s="29"/>
      <c r="C6060" s="29"/>
    </row>
    <row r="6061" spans="1:3" hidden="1" x14ac:dyDescent="0.45">
      <c r="A6061" s="29"/>
      <c r="B6061" s="29"/>
      <c r="C6061" s="29"/>
    </row>
    <row r="6062" spans="1:3" hidden="1" x14ac:dyDescent="0.45">
      <c r="A6062" s="29"/>
      <c r="B6062" s="29"/>
      <c r="C6062" s="29"/>
    </row>
    <row r="6063" spans="1:3" hidden="1" x14ac:dyDescent="0.45">
      <c r="A6063" s="29"/>
      <c r="B6063" s="29"/>
      <c r="C6063" s="29"/>
    </row>
    <row r="6064" spans="1:3" hidden="1" x14ac:dyDescent="0.45">
      <c r="A6064" s="29"/>
      <c r="B6064" s="29"/>
      <c r="C6064" s="29"/>
    </row>
    <row r="6065" spans="1:3" hidden="1" x14ac:dyDescent="0.45">
      <c r="A6065" s="29"/>
      <c r="B6065" s="29"/>
      <c r="C6065" s="29"/>
    </row>
    <row r="6066" spans="1:3" hidden="1" x14ac:dyDescent="0.45">
      <c r="A6066" s="29"/>
      <c r="B6066" s="29"/>
      <c r="C6066" s="29"/>
    </row>
    <row r="6067" spans="1:3" hidden="1" x14ac:dyDescent="0.45">
      <c r="A6067" s="29"/>
      <c r="B6067" s="29"/>
      <c r="C6067" s="29"/>
    </row>
    <row r="6068" spans="1:3" hidden="1" x14ac:dyDescent="0.45">
      <c r="A6068" s="29"/>
      <c r="B6068" s="29"/>
      <c r="C6068" s="29"/>
    </row>
    <row r="6069" spans="1:3" hidden="1" x14ac:dyDescent="0.45">
      <c r="A6069" s="29"/>
      <c r="B6069" s="29"/>
      <c r="C6069" s="29"/>
    </row>
    <row r="6070" spans="1:3" hidden="1" x14ac:dyDescent="0.45">
      <c r="A6070" s="29"/>
      <c r="B6070" s="29"/>
      <c r="C6070" s="29"/>
    </row>
    <row r="6071" spans="1:3" hidden="1" x14ac:dyDescent="0.45">
      <c r="A6071" s="29"/>
      <c r="B6071" s="29"/>
      <c r="C6071" s="29"/>
    </row>
    <row r="6072" spans="1:3" hidden="1" x14ac:dyDescent="0.45">
      <c r="A6072" s="29"/>
      <c r="B6072" s="29"/>
      <c r="C6072" s="29"/>
    </row>
    <row r="6073" spans="1:3" hidden="1" x14ac:dyDescent="0.45">
      <c r="A6073" s="29"/>
      <c r="B6073" s="29"/>
      <c r="C6073" s="29"/>
    </row>
    <row r="6074" spans="1:3" hidden="1" x14ac:dyDescent="0.45">
      <c r="A6074" s="29"/>
      <c r="B6074" s="29"/>
      <c r="C6074" s="29"/>
    </row>
    <row r="6075" spans="1:3" hidden="1" x14ac:dyDescent="0.45">
      <c r="A6075" s="29"/>
      <c r="B6075" s="29"/>
      <c r="C6075" s="29"/>
    </row>
    <row r="6076" spans="1:3" hidden="1" x14ac:dyDescent="0.45">
      <c r="A6076" s="29"/>
      <c r="B6076" s="29"/>
      <c r="C6076" s="29"/>
    </row>
    <row r="6077" spans="1:3" hidden="1" x14ac:dyDescent="0.45">
      <c r="A6077" s="29"/>
      <c r="B6077" s="29"/>
      <c r="C6077" s="29"/>
    </row>
    <row r="6078" spans="1:3" hidden="1" x14ac:dyDescent="0.45">
      <c r="A6078" s="29"/>
      <c r="B6078" s="29"/>
      <c r="C6078" s="29"/>
    </row>
    <row r="6079" spans="1:3" hidden="1" x14ac:dyDescent="0.45">
      <c r="A6079" s="29"/>
      <c r="B6079" s="29"/>
      <c r="C6079" s="29"/>
    </row>
    <row r="6080" spans="1:3" hidden="1" x14ac:dyDescent="0.45">
      <c r="A6080" s="29"/>
      <c r="B6080" s="29"/>
      <c r="C6080" s="29"/>
    </row>
    <row r="6081" spans="1:3" hidden="1" x14ac:dyDescent="0.45">
      <c r="A6081" s="29"/>
      <c r="B6081" s="29"/>
      <c r="C6081" s="29"/>
    </row>
    <row r="6082" spans="1:3" hidden="1" x14ac:dyDescent="0.45">
      <c r="A6082" s="29"/>
      <c r="B6082" s="29"/>
      <c r="C6082" s="29"/>
    </row>
    <row r="6083" spans="1:3" hidden="1" x14ac:dyDescent="0.45">
      <c r="A6083" s="29"/>
      <c r="B6083" s="29"/>
      <c r="C6083" s="29"/>
    </row>
    <row r="6084" spans="1:3" hidden="1" x14ac:dyDescent="0.45">
      <c r="A6084" s="29"/>
      <c r="B6084" s="29"/>
      <c r="C6084" s="29"/>
    </row>
    <row r="6085" spans="1:3" hidden="1" x14ac:dyDescent="0.45">
      <c r="A6085" s="29"/>
      <c r="B6085" s="29"/>
      <c r="C6085" s="29"/>
    </row>
    <row r="6086" spans="1:3" hidden="1" x14ac:dyDescent="0.45">
      <c r="A6086" s="29"/>
      <c r="B6086" s="29"/>
      <c r="C6086" s="29"/>
    </row>
    <row r="6087" spans="1:3" hidden="1" x14ac:dyDescent="0.45">
      <c r="A6087" s="29"/>
      <c r="B6087" s="29"/>
      <c r="C6087" s="29"/>
    </row>
    <row r="6088" spans="1:3" hidden="1" x14ac:dyDescent="0.45">
      <c r="A6088" s="29"/>
      <c r="B6088" s="29"/>
      <c r="C6088" s="29"/>
    </row>
    <row r="6089" spans="1:3" hidden="1" x14ac:dyDescent="0.45">
      <c r="A6089" s="29"/>
      <c r="B6089" s="29"/>
      <c r="C6089" s="29"/>
    </row>
    <row r="6090" spans="1:3" hidden="1" x14ac:dyDescent="0.45">
      <c r="A6090" s="29"/>
      <c r="B6090" s="29"/>
      <c r="C6090" s="29"/>
    </row>
    <row r="6091" spans="1:3" hidden="1" x14ac:dyDescent="0.45">
      <c r="A6091" s="29"/>
      <c r="B6091" s="29"/>
      <c r="C6091" s="29"/>
    </row>
    <row r="6092" spans="1:3" hidden="1" x14ac:dyDescent="0.45">
      <c r="A6092" s="29"/>
      <c r="B6092" s="29"/>
      <c r="C6092" s="29"/>
    </row>
    <row r="6093" spans="1:3" hidden="1" x14ac:dyDescent="0.45">
      <c r="A6093" s="29"/>
      <c r="B6093" s="29"/>
      <c r="C6093" s="29"/>
    </row>
    <row r="6094" spans="1:3" hidden="1" x14ac:dyDescent="0.45">
      <c r="A6094" s="29"/>
      <c r="B6094" s="29"/>
      <c r="C6094" s="29"/>
    </row>
    <row r="6095" spans="1:3" hidden="1" x14ac:dyDescent="0.45">
      <c r="A6095" s="29"/>
      <c r="B6095" s="29"/>
      <c r="C6095" s="29"/>
    </row>
    <row r="6096" spans="1:3" hidden="1" x14ac:dyDescent="0.45">
      <c r="A6096" s="29"/>
      <c r="B6096" s="29"/>
      <c r="C6096" s="29"/>
    </row>
    <row r="6097" spans="1:3" hidden="1" x14ac:dyDescent="0.45">
      <c r="A6097" s="29"/>
      <c r="B6097" s="29"/>
      <c r="C6097" s="29"/>
    </row>
    <row r="6098" spans="1:3" hidden="1" x14ac:dyDescent="0.45">
      <c r="A6098" s="29"/>
      <c r="B6098" s="29"/>
      <c r="C6098" s="29"/>
    </row>
    <row r="6099" spans="1:3" hidden="1" x14ac:dyDescent="0.45">
      <c r="A6099" s="29"/>
      <c r="B6099" s="29"/>
      <c r="C6099" s="29"/>
    </row>
    <row r="6100" spans="1:3" hidden="1" x14ac:dyDescent="0.45">
      <c r="A6100" s="29"/>
      <c r="B6100" s="29"/>
      <c r="C6100" s="29"/>
    </row>
    <row r="6101" spans="1:3" hidden="1" x14ac:dyDescent="0.45">
      <c r="A6101" s="29"/>
      <c r="B6101" s="29"/>
      <c r="C6101" s="29"/>
    </row>
    <row r="6102" spans="1:3" hidden="1" x14ac:dyDescent="0.45">
      <c r="A6102" s="29"/>
      <c r="B6102" s="29"/>
      <c r="C6102" s="29"/>
    </row>
    <row r="6103" spans="1:3" hidden="1" x14ac:dyDescent="0.45">
      <c r="A6103" s="29"/>
      <c r="B6103" s="29"/>
      <c r="C6103" s="29"/>
    </row>
    <row r="6104" spans="1:3" hidden="1" x14ac:dyDescent="0.45">
      <c r="A6104" s="29"/>
      <c r="B6104" s="29"/>
      <c r="C6104" s="29"/>
    </row>
    <row r="6105" spans="1:3" hidden="1" x14ac:dyDescent="0.45">
      <c r="A6105" s="29"/>
      <c r="B6105" s="29"/>
      <c r="C6105" s="29"/>
    </row>
    <row r="6106" spans="1:3" hidden="1" x14ac:dyDescent="0.45">
      <c r="A6106" s="29"/>
      <c r="B6106" s="29"/>
      <c r="C6106" s="29"/>
    </row>
    <row r="6107" spans="1:3" hidden="1" x14ac:dyDescent="0.45">
      <c r="A6107" s="29"/>
      <c r="B6107" s="29"/>
      <c r="C6107" s="29"/>
    </row>
    <row r="6108" spans="1:3" hidden="1" x14ac:dyDescent="0.45">
      <c r="A6108" s="29"/>
      <c r="B6108" s="29"/>
      <c r="C6108" s="29"/>
    </row>
    <row r="6109" spans="1:3" hidden="1" x14ac:dyDescent="0.45">
      <c r="A6109" s="29"/>
      <c r="B6109" s="29"/>
      <c r="C6109" s="29"/>
    </row>
    <row r="6110" spans="1:3" hidden="1" x14ac:dyDescent="0.45">
      <c r="A6110" s="29"/>
      <c r="B6110" s="29"/>
      <c r="C6110" s="29"/>
    </row>
    <row r="6111" spans="1:3" hidden="1" x14ac:dyDescent="0.45">
      <c r="A6111" s="29"/>
      <c r="B6111" s="29"/>
      <c r="C6111" s="29"/>
    </row>
    <row r="6112" spans="1:3" hidden="1" x14ac:dyDescent="0.45">
      <c r="A6112" s="29"/>
      <c r="B6112" s="29"/>
      <c r="C6112" s="29"/>
    </row>
    <row r="6113" spans="1:3" hidden="1" x14ac:dyDescent="0.45">
      <c r="A6113" s="29"/>
      <c r="B6113" s="29"/>
      <c r="C6113" s="29"/>
    </row>
    <row r="6114" spans="1:3" hidden="1" x14ac:dyDescent="0.45">
      <c r="A6114" s="29"/>
      <c r="B6114" s="29"/>
      <c r="C6114" s="29"/>
    </row>
    <row r="6115" spans="1:3" hidden="1" x14ac:dyDescent="0.45">
      <c r="A6115" s="29"/>
      <c r="B6115" s="29"/>
      <c r="C6115" s="29"/>
    </row>
    <row r="6116" spans="1:3" hidden="1" x14ac:dyDescent="0.45">
      <c r="A6116" s="29"/>
      <c r="B6116" s="29"/>
      <c r="C6116" s="29"/>
    </row>
    <row r="6117" spans="1:3" hidden="1" x14ac:dyDescent="0.45">
      <c r="A6117" s="29"/>
      <c r="B6117" s="29"/>
      <c r="C6117" s="29"/>
    </row>
    <row r="6118" spans="1:3" hidden="1" x14ac:dyDescent="0.45">
      <c r="A6118" s="29"/>
      <c r="B6118" s="29"/>
      <c r="C6118" s="29"/>
    </row>
    <row r="6119" spans="1:3" hidden="1" x14ac:dyDescent="0.45">
      <c r="A6119" s="29"/>
      <c r="B6119" s="29"/>
      <c r="C6119" s="29"/>
    </row>
    <row r="6120" spans="1:3" hidden="1" x14ac:dyDescent="0.45">
      <c r="A6120" s="29"/>
      <c r="B6120" s="29"/>
      <c r="C6120" s="29"/>
    </row>
    <row r="6121" spans="1:3" hidden="1" x14ac:dyDescent="0.45">
      <c r="A6121" s="29"/>
      <c r="B6121" s="29"/>
      <c r="C6121" s="29"/>
    </row>
    <row r="6122" spans="1:3" hidden="1" x14ac:dyDescent="0.45">
      <c r="A6122" s="29"/>
      <c r="B6122" s="29"/>
      <c r="C6122" s="29"/>
    </row>
    <row r="6123" spans="1:3" hidden="1" x14ac:dyDescent="0.45">
      <c r="A6123" s="29"/>
      <c r="B6123" s="29"/>
      <c r="C6123" s="29"/>
    </row>
    <row r="6124" spans="1:3" hidden="1" x14ac:dyDescent="0.45">
      <c r="A6124" s="29"/>
      <c r="B6124" s="29"/>
      <c r="C6124" s="29"/>
    </row>
    <row r="6125" spans="1:3" hidden="1" x14ac:dyDescent="0.45">
      <c r="A6125" s="29"/>
      <c r="B6125" s="29"/>
      <c r="C6125" s="29"/>
    </row>
    <row r="6126" spans="1:3" hidden="1" x14ac:dyDescent="0.45">
      <c r="A6126" s="29"/>
      <c r="B6126" s="29"/>
      <c r="C6126" s="29"/>
    </row>
    <row r="6127" spans="1:3" hidden="1" x14ac:dyDescent="0.45">
      <c r="A6127" s="29"/>
      <c r="B6127" s="29"/>
      <c r="C6127" s="29"/>
    </row>
    <row r="6128" spans="1:3" hidden="1" x14ac:dyDescent="0.45">
      <c r="A6128" s="29"/>
      <c r="B6128" s="29"/>
      <c r="C6128" s="29"/>
    </row>
    <row r="6129" spans="1:3" hidden="1" x14ac:dyDescent="0.45">
      <c r="A6129" s="29"/>
      <c r="B6129" s="29"/>
      <c r="C6129" s="29"/>
    </row>
    <row r="6130" spans="1:3" hidden="1" x14ac:dyDescent="0.45">
      <c r="A6130" s="29"/>
      <c r="B6130" s="29"/>
      <c r="C6130" s="29"/>
    </row>
    <row r="6131" spans="1:3" hidden="1" x14ac:dyDescent="0.45">
      <c r="A6131" s="29"/>
      <c r="B6131" s="29"/>
      <c r="C6131" s="29"/>
    </row>
    <row r="6132" spans="1:3" hidden="1" x14ac:dyDescent="0.45">
      <c r="A6132" s="29"/>
      <c r="B6132" s="29"/>
      <c r="C6132" s="29"/>
    </row>
    <row r="6133" spans="1:3" hidden="1" x14ac:dyDescent="0.45">
      <c r="A6133" s="29"/>
      <c r="B6133" s="29"/>
      <c r="C6133" s="29"/>
    </row>
    <row r="6134" spans="1:3" hidden="1" x14ac:dyDescent="0.45">
      <c r="A6134" s="29"/>
      <c r="B6134" s="29"/>
      <c r="C6134" s="29"/>
    </row>
    <row r="6135" spans="1:3" hidden="1" x14ac:dyDescent="0.45">
      <c r="A6135" s="29"/>
      <c r="B6135" s="29"/>
      <c r="C6135" s="29"/>
    </row>
    <row r="6136" spans="1:3" hidden="1" x14ac:dyDescent="0.45">
      <c r="A6136" s="29"/>
      <c r="B6136" s="29"/>
      <c r="C6136" s="29"/>
    </row>
    <row r="6137" spans="1:3" hidden="1" x14ac:dyDescent="0.45">
      <c r="A6137" s="29"/>
      <c r="B6137" s="29"/>
      <c r="C6137" s="29"/>
    </row>
    <row r="6138" spans="1:3" hidden="1" x14ac:dyDescent="0.45">
      <c r="A6138" s="29"/>
      <c r="B6138" s="29"/>
      <c r="C6138" s="29"/>
    </row>
    <row r="6139" spans="1:3" hidden="1" x14ac:dyDescent="0.45">
      <c r="A6139" s="29"/>
      <c r="B6139" s="29"/>
      <c r="C6139" s="29"/>
    </row>
    <row r="6140" spans="1:3" hidden="1" x14ac:dyDescent="0.45">
      <c r="A6140" s="29"/>
      <c r="B6140" s="29"/>
      <c r="C6140" s="29"/>
    </row>
    <row r="6141" spans="1:3" hidden="1" x14ac:dyDescent="0.45">
      <c r="A6141" s="29"/>
      <c r="B6141" s="29"/>
      <c r="C6141" s="29"/>
    </row>
    <row r="6142" spans="1:3" hidden="1" x14ac:dyDescent="0.45">
      <c r="A6142" s="29"/>
      <c r="B6142" s="29"/>
      <c r="C6142" s="29"/>
    </row>
    <row r="6143" spans="1:3" hidden="1" x14ac:dyDescent="0.45">
      <c r="A6143" s="29"/>
      <c r="B6143" s="29"/>
      <c r="C6143" s="29"/>
    </row>
    <row r="6144" spans="1:3" hidden="1" x14ac:dyDescent="0.45">
      <c r="A6144" s="29"/>
      <c r="B6144" s="29"/>
      <c r="C6144" s="29"/>
    </row>
    <row r="6145" spans="1:3" hidden="1" x14ac:dyDescent="0.45">
      <c r="A6145" s="29"/>
      <c r="B6145" s="29"/>
      <c r="C6145" s="29"/>
    </row>
    <row r="6146" spans="1:3" hidden="1" x14ac:dyDescent="0.45">
      <c r="A6146" s="29"/>
      <c r="B6146" s="29"/>
      <c r="C6146" s="29"/>
    </row>
    <row r="6147" spans="1:3" hidden="1" x14ac:dyDescent="0.45">
      <c r="A6147" s="29"/>
      <c r="B6147" s="29"/>
      <c r="C6147" s="29"/>
    </row>
    <row r="6148" spans="1:3" hidden="1" x14ac:dyDescent="0.45">
      <c r="A6148" s="29"/>
      <c r="B6148" s="29"/>
      <c r="C6148" s="29"/>
    </row>
    <row r="6149" spans="1:3" hidden="1" x14ac:dyDescent="0.45">
      <c r="A6149" s="29"/>
      <c r="B6149" s="29"/>
      <c r="C6149" s="29"/>
    </row>
    <row r="6150" spans="1:3" hidden="1" x14ac:dyDescent="0.45">
      <c r="A6150" s="29"/>
      <c r="B6150" s="29"/>
      <c r="C6150" s="29"/>
    </row>
    <row r="6151" spans="1:3" hidden="1" x14ac:dyDescent="0.45">
      <c r="A6151" s="29"/>
      <c r="B6151" s="29"/>
      <c r="C6151" s="29"/>
    </row>
    <row r="6152" spans="1:3" hidden="1" x14ac:dyDescent="0.45">
      <c r="A6152" s="29"/>
      <c r="B6152" s="29"/>
      <c r="C6152" s="29"/>
    </row>
    <row r="6153" spans="1:3" hidden="1" x14ac:dyDescent="0.45">
      <c r="A6153" s="29"/>
      <c r="B6153" s="29"/>
      <c r="C6153" s="29"/>
    </row>
    <row r="6154" spans="1:3" hidden="1" x14ac:dyDescent="0.45">
      <c r="A6154" s="29"/>
      <c r="B6154" s="29"/>
      <c r="C6154" s="29"/>
    </row>
    <row r="6155" spans="1:3" hidden="1" x14ac:dyDescent="0.45">
      <c r="A6155" s="29"/>
      <c r="B6155" s="29"/>
      <c r="C6155" s="29"/>
    </row>
    <row r="6156" spans="1:3" hidden="1" x14ac:dyDescent="0.45">
      <c r="A6156" s="29"/>
      <c r="B6156" s="29"/>
      <c r="C6156" s="29"/>
    </row>
    <row r="6157" spans="1:3" hidden="1" x14ac:dyDescent="0.45">
      <c r="A6157" s="29"/>
      <c r="B6157" s="29"/>
      <c r="C6157" s="29"/>
    </row>
    <row r="6158" spans="1:3" hidden="1" x14ac:dyDescent="0.45">
      <c r="A6158" s="29"/>
      <c r="B6158" s="29"/>
      <c r="C6158" s="29"/>
    </row>
    <row r="6159" spans="1:3" hidden="1" x14ac:dyDescent="0.45">
      <c r="A6159" s="29"/>
      <c r="B6159" s="29"/>
      <c r="C6159" s="29"/>
    </row>
    <row r="6160" spans="1:3" hidden="1" x14ac:dyDescent="0.45">
      <c r="A6160" s="29"/>
      <c r="B6160" s="29"/>
      <c r="C6160" s="29"/>
    </row>
    <row r="6161" spans="1:3" hidden="1" x14ac:dyDescent="0.45">
      <c r="A6161" s="29"/>
      <c r="B6161" s="29"/>
      <c r="C6161" s="29"/>
    </row>
    <row r="6162" spans="1:3" hidden="1" x14ac:dyDescent="0.45">
      <c r="A6162" s="29"/>
      <c r="B6162" s="29"/>
      <c r="C6162" s="29"/>
    </row>
    <row r="6163" spans="1:3" hidden="1" x14ac:dyDescent="0.45">
      <c r="A6163" s="29"/>
      <c r="B6163" s="29"/>
      <c r="C6163" s="29"/>
    </row>
    <row r="6164" spans="1:3" hidden="1" x14ac:dyDescent="0.45">
      <c r="A6164" s="29"/>
      <c r="B6164" s="29"/>
      <c r="C6164" s="29"/>
    </row>
    <row r="6165" spans="1:3" hidden="1" x14ac:dyDescent="0.45">
      <c r="A6165" s="29"/>
      <c r="B6165" s="29"/>
      <c r="C6165" s="29"/>
    </row>
    <row r="6166" spans="1:3" hidden="1" x14ac:dyDescent="0.45">
      <c r="A6166" s="29"/>
      <c r="B6166" s="29"/>
      <c r="C6166" s="29"/>
    </row>
    <row r="6167" spans="1:3" hidden="1" x14ac:dyDescent="0.45">
      <c r="A6167" s="29"/>
      <c r="B6167" s="29"/>
      <c r="C6167" s="29"/>
    </row>
    <row r="6168" spans="1:3" hidden="1" x14ac:dyDescent="0.45">
      <c r="A6168" s="29"/>
      <c r="B6168" s="29"/>
      <c r="C6168" s="29"/>
    </row>
    <row r="6169" spans="1:3" hidden="1" x14ac:dyDescent="0.45">
      <c r="A6169" s="29"/>
      <c r="B6169" s="29"/>
      <c r="C6169" s="29"/>
    </row>
    <row r="6170" spans="1:3" hidden="1" x14ac:dyDescent="0.45">
      <c r="A6170" s="29"/>
      <c r="B6170" s="29"/>
      <c r="C6170" s="29"/>
    </row>
    <row r="6171" spans="1:3" hidden="1" x14ac:dyDescent="0.45">
      <c r="A6171" s="29"/>
      <c r="B6171" s="29"/>
      <c r="C6171" s="29"/>
    </row>
    <row r="6172" spans="1:3" hidden="1" x14ac:dyDescent="0.45">
      <c r="A6172" s="29"/>
      <c r="B6172" s="29"/>
      <c r="C6172" s="29"/>
    </row>
    <row r="6173" spans="1:3" hidden="1" x14ac:dyDescent="0.45">
      <c r="A6173" s="29"/>
      <c r="B6173" s="29"/>
      <c r="C6173" s="29"/>
    </row>
    <row r="6174" spans="1:3" hidden="1" x14ac:dyDescent="0.45">
      <c r="A6174" s="29"/>
      <c r="B6174" s="29"/>
      <c r="C6174" s="29"/>
    </row>
    <row r="6175" spans="1:3" hidden="1" x14ac:dyDescent="0.45">
      <c r="A6175" s="29"/>
      <c r="B6175" s="29"/>
      <c r="C6175" s="29"/>
    </row>
    <row r="6176" spans="1:3" hidden="1" x14ac:dyDescent="0.45">
      <c r="A6176" s="29"/>
      <c r="B6176" s="29"/>
      <c r="C6176" s="29"/>
    </row>
    <row r="6177" spans="1:3" hidden="1" x14ac:dyDescent="0.45">
      <c r="A6177" s="29"/>
      <c r="B6177" s="29"/>
      <c r="C6177" s="29"/>
    </row>
    <row r="6178" spans="1:3" hidden="1" x14ac:dyDescent="0.45">
      <c r="A6178" s="29"/>
      <c r="B6178" s="29"/>
      <c r="C6178" s="29"/>
    </row>
    <row r="6179" spans="1:3" hidden="1" x14ac:dyDescent="0.45">
      <c r="A6179" s="29"/>
      <c r="B6179" s="29"/>
      <c r="C6179" s="29"/>
    </row>
    <row r="6180" spans="1:3" hidden="1" x14ac:dyDescent="0.45">
      <c r="A6180" s="29"/>
      <c r="B6180" s="29"/>
      <c r="C6180" s="29"/>
    </row>
    <row r="6181" spans="1:3" hidden="1" x14ac:dyDescent="0.45">
      <c r="A6181" s="29"/>
      <c r="B6181" s="29"/>
      <c r="C6181" s="29"/>
    </row>
    <row r="6182" spans="1:3" hidden="1" x14ac:dyDescent="0.45">
      <c r="A6182" s="29"/>
      <c r="B6182" s="29"/>
      <c r="C6182" s="29"/>
    </row>
    <row r="6183" spans="1:3" hidden="1" x14ac:dyDescent="0.45">
      <c r="A6183" s="29"/>
      <c r="B6183" s="29"/>
      <c r="C6183" s="29"/>
    </row>
    <row r="6184" spans="1:3" hidden="1" x14ac:dyDescent="0.45">
      <c r="A6184" s="29"/>
      <c r="B6184" s="29"/>
      <c r="C6184" s="29"/>
    </row>
    <row r="6185" spans="1:3" hidden="1" x14ac:dyDescent="0.45">
      <c r="A6185" s="29"/>
      <c r="B6185" s="29"/>
      <c r="C6185" s="29"/>
    </row>
    <row r="6186" spans="1:3" hidden="1" x14ac:dyDescent="0.45">
      <c r="A6186" s="29"/>
      <c r="B6186" s="29"/>
      <c r="C6186" s="29"/>
    </row>
    <row r="6187" spans="1:3" hidden="1" x14ac:dyDescent="0.45">
      <c r="A6187" s="29"/>
      <c r="B6187" s="29"/>
      <c r="C6187" s="29"/>
    </row>
    <row r="6188" spans="1:3" hidden="1" x14ac:dyDescent="0.45">
      <c r="A6188" s="29"/>
      <c r="B6188" s="29"/>
      <c r="C6188" s="29"/>
    </row>
    <row r="6189" spans="1:3" hidden="1" x14ac:dyDescent="0.45">
      <c r="A6189" s="29"/>
      <c r="B6189" s="29"/>
      <c r="C6189" s="29"/>
    </row>
    <row r="6190" spans="1:3" hidden="1" x14ac:dyDescent="0.45">
      <c r="A6190" s="29"/>
      <c r="B6190" s="29"/>
      <c r="C6190" s="29"/>
    </row>
    <row r="6191" spans="1:3" hidden="1" x14ac:dyDescent="0.45">
      <c r="A6191" s="29"/>
      <c r="B6191" s="29"/>
      <c r="C6191" s="29"/>
    </row>
    <row r="6192" spans="1:3" hidden="1" x14ac:dyDescent="0.45">
      <c r="A6192" s="29"/>
      <c r="B6192" s="29"/>
      <c r="C6192" s="29"/>
    </row>
    <row r="6193" spans="1:3" hidden="1" x14ac:dyDescent="0.45">
      <c r="A6193" s="29"/>
      <c r="B6193" s="29"/>
      <c r="C6193" s="29"/>
    </row>
    <row r="6194" spans="1:3" hidden="1" x14ac:dyDescent="0.45">
      <c r="A6194" s="29"/>
      <c r="B6194" s="29"/>
      <c r="C6194" s="29"/>
    </row>
    <row r="6195" spans="1:3" hidden="1" x14ac:dyDescent="0.45">
      <c r="A6195" s="29"/>
      <c r="B6195" s="29"/>
      <c r="C6195" s="29"/>
    </row>
    <row r="6196" spans="1:3" hidden="1" x14ac:dyDescent="0.45">
      <c r="A6196" s="29"/>
      <c r="B6196" s="29"/>
      <c r="C6196" s="29"/>
    </row>
    <row r="6197" spans="1:3" hidden="1" x14ac:dyDescent="0.45">
      <c r="A6197" s="29"/>
      <c r="B6197" s="29"/>
      <c r="C6197" s="29"/>
    </row>
    <row r="6198" spans="1:3" hidden="1" x14ac:dyDescent="0.45">
      <c r="A6198" s="29"/>
      <c r="B6198" s="29"/>
      <c r="C6198" s="29"/>
    </row>
    <row r="6199" spans="1:3" hidden="1" x14ac:dyDescent="0.45">
      <c r="A6199" s="29"/>
      <c r="B6199" s="29"/>
      <c r="C6199" s="29"/>
    </row>
    <row r="6200" spans="1:3" hidden="1" x14ac:dyDescent="0.45">
      <c r="A6200" s="29"/>
      <c r="B6200" s="29"/>
      <c r="C6200" s="29"/>
    </row>
    <row r="6201" spans="1:3" hidden="1" x14ac:dyDescent="0.45">
      <c r="A6201" s="29"/>
      <c r="B6201" s="29"/>
      <c r="C6201" s="29"/>
    </row>
    <row r="6202" spans="1:3" hidden="1" x14ac:dyDescent="0.45">
      <c r="A6202" s="29"/>
      <c r="B6202" s="29"/>
      <c r="C6202" s="29"/>
    </row>
    <row r="6203" spans="1:3" hidden="1" x14ac:dyDescent="0.45">
      <c r="A6203" s="29"/>
      <c r="B6203" s="29"/>
      <c r="C6203" s="29"/>
    </row>
    <row r="6204" spans="1:3" hidden="1" x14ac:dyDescent="0.45">
      <c r="A6204" s="29"/>
      <c r="B6204" s="29"/>
      <c r="C6204" s="29"/>
    </row>
    <row r="6205" spans="1:3" hidden="1" x14ac:dyDescent="0.45">
      <c r="A6205" s="29"/>
      <c r="B6205" s="29"/>
      <c r="C6205" s="29"/>
    </row>
    <row r="6206" spans="1:3" hidden="1" x14ac:dyDescent="0.45">
      <c r="A6206" s="29"/>
      <c r="B6206" s="29"/>
      <c r="C6206" s="29"/>
    </row>
    <row r="6207" spans="1:3" hidden="1" x14ac:dyDescent="0.45">
      <c r="A6207" s="29"/>
      <c r="B6207" s="29"/>
      <c r="C6207" s="29"/>
    </row>
    <row r="6208" spans="1:3" hidden="1" x14ac:dyDescent="0.45">
      <c r="A6208" s="29"/>
      <c r="B6208" s="29"/>
      <c r="C6208" s="29"/>
    </row>
    <row r="6209" spans="1:3" hidden="1" x14ac:dyDescent="0.45">
      <c r="A6209" s="29"/>
      <c r="B6209" s="29"/>
      <c r="C6209" s="29"/>
    </row>
    <row r="6210" spans="1:3" hidden="1" x14ac:dyDescent="0.45">
      <c r="A6210" s="29"/>
      <c r="B6210" s="29"/>
      <c r="C6210" s="29"/>
    </row>
    <row r="6211" spans="1:3" hidden="1" x14ac:dyDescent="0.45">
      <c r="A6211" s="29"/>
      <c r="B6211" s="29"/>
      <c r="C6211" s="29"/>
    </row>
    <row r="6212" spans="1:3" hidden="1" x14ac:dyDescent="0.45">
      <c r="A6212" s="29"/>
      <c r="B6212" s="29"/>
      <c r="C6212" s="29"/>
    </row>
    <row r="6213" spans="1:3" hidden="1" x14ac:dyDescent="0.45">
      <c r="A6213" s="29"/>
      <c r="B6213" s="29"/>
      <c r="C6213" s="29"/>
    </row>
    <row r="6214" spans="1:3" hidden="1" x14ac:dyDescent="0.45">
      <c r="A6214" s="29"/>
      <c r="B6214" s="29"/>
      <c r="C6214" s="29"/>
    </row>
    <row r="6215" spans="1:3" hidden="1" x14ac:dyDescent="0.45">
      <c r="A6215" s="29"/>
      <c r="B6215" s="29"/>
      <c r="C6215" s="29"/>
    </row>
    <row r="6216" spans="1:3" hidden="1" x14ac:dyDescent="0.45">
      <c r="A6216" s="29"/>
      <c r="B6216" s="29"/>
      <c r="C6216" s="29"/>
    </row>
    <row r="6217" spans="1:3" hidden="1" x14ac:dyDescent="0.45">
      <c r="A6217" s="29"/>
      <c r="B6217" s="29"/>
      <c r="C6217" s="29"/>
    </row>
    <row r="6218" spans="1:3" hidden="1" x14ac:dyDescent="0.45">
      <c r="A6218" s="29"/>
      <c r="B6218" s="29"/>
      <c r="C6218" s="29"/>
    </row>
    <row r="6219" spans="1:3" hidden="1" x14ac:dyDescent="0.45">
      <c r="A6219" s="29"/>
      <c r="B6219" s="29"/>
      <c r="C6219" s="29"/>
    </row>
    <row r="6220" spans="1:3" hidden="1" x14ac:dyDescent="0.45">
      <c r="A6220" s="29"/>
      <c r="B6220" s="29"/>
      <c r="C6220" s="29"/>
    </row>
    <row r="6221" spans="1:3" hidden="1" x14ac:dyDescent="0.45">
      <c r="A6221" s="29"/>
      <c r="B6221" s="29"/>
      <c r="C6221" s="29"/>
    </row>
    <row r="6222" spans="1:3" hidden="1" x14ac:dyDescent="0.45">
      <c r="A6222" s="29"/>
      <c r="B6222" s="29"/>
      <c r="C6222" s="29"/>
    </row>
    <row r="6223" spans="1:3" hidden="1" x14ac:dyDescent="0.45">
      <c r="A6223" s="29"/>
      <c r="B6223" s="29"/>
      <c r="C6223" s="29"/>
    </row>
    <row r="6224" spans="1:3" hidden="1" x14ac:dyDescent="0.45">
      <c r="A6224" s="29"/>
      <c r="B6224" s="29"/>
      <c r="C6224" s="29"/>
    </row>
    <row r="6225" spans="1:3" hidden="1" x14ac:dyDescent="0.45">
      <c r="A6225" s="29"/>
      <c r="B6225" s="29"/>
      <c r="C6225" s="29"/>
    </row>
    <row r="6226" spans="1:3" hidden="1" x14ac:dyDescent="0.45">
      <c r="A6226" s="29"/>
      <c r="B6226" s="29"/>
      <c r="C6226" s="29"/>
    </row>
    <row r="6227" spans="1:3" hidden="1" x14ac:dyDescent="0.45">
      <c r="A6227" s="29"/>
      <c r="B6227" s="29"/>
      <c r="C6227" s="29"/>
    </row>
    <row r="6228" spans="1:3" hidden="1" x14ac:dyDescent="0.45">
      <c r="A6228" s="29"/>
      <c r="B6228" s="29"/>
      <c r="C6228" s="29"/>
    </row>
    <row r="6229" spans="1:3" hidden="1" x14ac:dyDescent="0.45">
      <c r="A6229" s="29"/>
      <c r="B6229" s="29"/>
      <c r="C6229" s="29"/>
    </row>
    <row r="6230" spans="1:3" hidden="1" x14ac:dyDescent="0.45">
      <c r="A6230" s="29"/>
      <c r="B6230" s="29"/>
      <c r="C6230" s="29"/>
    </row>
    <row r="6231" spans="1:3" hidden="1" x14ac:dyDescent="0.45">
      <c r="A6231" s="29"/>
      <c r="B6231" s="29"/>
      <c r="C6231" s="29"/>
    </row>
    <row r="6232" spans="1:3" hidden="1" x14ac:dyDescent="0.45">
      <c r="A6232" s="29"/>
      <c r="B6232" s="29"/>
      <c r="C6232" s="29"/>
    </row>
    <row r="6233" spans="1:3" hidden="1" x14ac:dyDescent="0.45">
      <c r="A6233" s="29"/>
      <c r="B6233" s="29"/>
      <c r="C6233" s="29"/>
    </row>
    <row r="6234" spans="1:3" hidden="1" x14ac:dyDescent="0.45">
      <c r="A6234" s="29"/>
      <c r="B6234" s="29"/>
      <c r="C6234" s="29"/>
    </row>
    <row r="6235" spans="1:3" hidden="1" x14ac:dyDescent="0.45">
      <c r="A6235" s="29"/>
      <c r="B6235" s="29"/>
      <c r="C6235" s="29"/>
    </row>
    <row r="6236" spans="1:3" hidden="1" x14ac:dyDescent="0.45">
      <c r="A6236" s="29"/>
      <c r="B6236" s="29"/>
      <c r="C6236" s="29"/>
    </row>
    <row r="6237" spans="1:3" hidden="1" x14ac:dyDescent="0.45">
      <c r="A6237" s="29"/>
      <c r="B6237" s="29"/>
      <c r="C6237" s="29"/>
    </row>
    <row r="6238" spans="1:3" hidden="1" x14ac:dyDescent="0.45">
      <c r="A6238" s="29"/>
      <c r="B6238" s="29"/>
      <c r="C6238" s="29"/>
    </row>
    <row r="6239" spans="1:3" hidden="1" x14ac:dyDescent="0.45">
      <c r="A6239" s="29"/>
      <c r="B6239" s="29"/>
      <c r="C6239" s="29"/>
    </row>
    <row r="6240" spans="1:3" hidden="1" x14ac:dyDescent="0.45">
      <c r="A6240" s="29"/>
      <c r="B6240" s="29"/>
      <c r="C6240" s="29"/>
    </row>
    <row r="6241" spans="1:3" hidden="1" x14ac:dyDescent="0.45">
      <c r="A6241" s="29"/>
      <c r="B6241" s="29"/>
      <c r="C6241" s="29"/>
    </row>
    <row r="6242" spans="1:3" hidden="1" x14ac:dyDescent="0.45">
      <c r="A6242" s="29"/>
      <c r="B6242" s="29"/>
      <c r="C6242" s="29"/>
    </row>
    <row r="6243" spans="1:3" hidden="1" x14ac:dyDescent="0.45">
      <c r="A6243" s="29"/>
      <c r="B6243" s="29"/>
      <c r="C6243" s="29"/>
    </row>
    <row r="6244" spans="1:3" hidden="1" x14ac:dyDescent="0.45">
      <c r="A6244" s="29"/>
      <c r="B6244" s="29"/>
      <c r="C6244" s="29"/>
    </row>
    <row r="6245" spans="1:3" hidden="1" x14ac:dyDescent="0.45">
      <c r="A6245" s="29"/>
      <c r="B6245" s="29"/>
      <c r="C6245" s="29"/>
    </row>
    <row r="6246" spans="1:3" hidden="1" x14ac:dyDescent="0.45">
      <c r="A6246" s="29"/>
      <c r="B6246" s="29"/>
      <c r="C6246" s="29"/>
    </row>
    <row r="6247" spans="1:3" hidden="1" x14ac:dyDescent="0.45">
      <c r="A6247" s="29"/>
      <c r="B6247" s="29"/>
      <c r="C6247" s="29"/>
    </row>
    <row r="6248" spans="1:3" hidden="1" x14ac:dyDescent="0.45">
      <c r="A6248" s="29"/>
      <c r="B6248" s="29"/>
      <c r="C6248" s="29"/>
    </row>
    <row r="6249" spans="1:3" hidden="1" x14ac:dyDescent="0.45">
      <c r="A6249" s="29"/>
      <c r="B6249" s="29"/>
      <c r="C6249" s="29"/>
    </row>
    <row r="6250" spans="1:3" hidden="1" x14ac:dyDescent="0.45">
      <c r="A6250" s="29"/>
      <c r="B6250" s="29"/>
      <c r="C6250" s="29"/>
    </row>
    <row r="6251" spans="1:3" hidden="1" x14ac:dyDescent="0.45">
      <c r="A6251" s="29"/>
      <c r="B6251" s="29"/>
      <c r="C6251" s="29"/>
    </row>
    <row r="6252" spans="1:3" hidden="1" x14ac:dyDescent="0.45">
      <c r="A6252" s="29"/>
      <c r="B6252" s="29"/>
      <c r="C6252" s="29"/>
    </row>
    <row r="6253" spans="1:3" hidden="1" x14ac:dyDescent="0.45">
      <c r="A6253" s="29"/>
      <c r="B6253" s="29"/>
      <c r="C6253" s="29"/>
    </row>
    <row r="6254" spans="1:3" hidden="1" x14ac:dyDescent="0.45">
      <c r="A6254" s="29"/>
      <c r="B6254" s="29"/>
      <c r="C6254" s="29"/>
    </row>
    <row r="6255" spans="1:3" hidden="1" x14ac:dyDescent="0.45">
      <c r="A6255" s="29"/>
      <c r="B6255" s="29"/>
      <c r="C6255" s="29"/>
    </row>
    <row r="6256" spans="1:3" hidden="1" x14ac:dyDescent="0.45">
      <c r="A6256" s="29"/>
      <c r="B6256" s="29"/>
      <c r="C6256" s="29"/>
    </row>
    <row r="6257" spans="1:3" hidden="1" x14ac:dyDescent="0.45">
      <c r="A6257" s="29"/>
      <c r="B6257" s="29"/>
      <c r="C6257" s="29"/>
    </row>
    <row r="6258" spans="1:3" hidden="1" x14ac:dyDescent="0.45">
      <c r="A6258" s="29"/>
      <c r="B6258" s="29"/>
      <c r="C6258" s="29"/>
    </row>
    <row r="6259" spans="1:3" hidden="1" x14ac:dyDescent="0.45">
      <c r="A6259" s="29"/>
      <c r="B6259" s="29"/>
      <c r="C6259" s="29"/>
    </row>
    <row r="6260" spans="1:3" hidden="1" x14ac:dyDescent="0.45">
      <c r="A6260" s="29"/>
      <c r="B6260" s="29"/>
      <c r="C6260" s="29"/>
    </row>
    <row r="6261" spans="1:3" hidden="1" x14ac:dyDescent="0.45">
      <c r="A6261" s="29"/>
      <c r="B6261" s="29"/>
      <c r="C6261" s="29"/>
    </row>
    <row r="6262" spans="1:3" hidden="1" x14ac:dyDescent="0.45">
      <c r="A6262" s="29"/>
      <c r="B6262" s="29"/>
      <c r="C6262" s="29"/>
    </row>
    <row r="6263" spans="1:3" hidden="1" x14ac:dyDescent="0.45">
      <c r="A6263" s="29"/>
      <c r="B6263" s="29"/>
      <c r="C6263" s="29"/>
    </row>
    <row r="6264" spans="1:3" hidden="1" x14ac:dyDescent="0.45">
      <c r="A6264" s="29"/>
      <c r="B6264" s="29"/>
      <c r="C6264" s="29"/>
    </row>
    <row r="6265" spans="1:3" hidden="1" x14ac:dyDescent="0.45">
      <c r="A6265" s="29"/>
      <c r="B6265" s="29"/>
      <c r="C6265" s="29"/>
    </row>
    <row r="6266" spans="1:3" hidden="1" x14ac:dyDescent="0.45">
      <c r="A6266" s="29"/>
      <c r="B6266" s="29"/>
      <c r="C6266" s="29"/>
    </row>
    <row r="6267" spans="1:3" hidden="1" x14ac:dyDescent="0.45">
      <c r="A6267" s="29"/>
      <c r="B6267" s="29"/>
      <c r="C6267" s="29"/>
    </row>
    <row r="6268" spans="1:3" hidden="1" x14ac:dyDescent="0.45">
      <c r="A6268" s="29"/>
      <c r="B6268" s="29"/>
      <c r="C6268" s="29"/>
    </row>
    <row r="6269" spans="1:3" hidden="1" x14ac:dyDescent="0.45">
      <c r="A6269" s="29"/>
      <c r="B6269" s="29"/>
      <c r="C6269" s="29"/>
    </row>
    <row r="6270" spans="1:3" hidden="1" x14ac:dyDescent="0.45">
      <c r="A6270" s="29"/>
      <c r="B6270" s="29"/>
      <c r="C6270" s="29"/>
    </row>
    <row r="6271" spans="1:3" hidden="1" x14ac:dyDescent="0.45">
      <c r="A6271" s="29"/>
      <c r="B6271" s="29"/>
      <c r="C6271" s="29"/>
    </row>
    <row r="6272" spans="1:3" hidden="1" x14ac:dyDescent="0.45">
      <c r="A6272" s="29"/>
      <c r="B6272" s="29"/>
      <c r="C6272" s="29"/>
    </row>
    <row r="6273" spans="1:3" hidden="1" x14ac:dyDescent="0.45">
      <c r="A6273" s="29"/>
      <c r="B6273" s="29"/>
      <c r="C6273" s="29"/>
    </row>
    <row r="6274" spans="1:3" hidden="1" x14ac:dyDescent="0.45">
      <c r="A6274" s="29"/>
      <c r="B6274" s="29"/>
      <c r="C6274" s="29"/>
    </row>
    <row r="6275" spans="1:3" hidden="1" x14ac:dyDescent="0.45">
      <c r="A6275" s="29"/>
      <c r="B6275" s="29"/>
      <c r="C6275" s="29"/>
    </row>
    <row r="6276" spans="1:3" hidden="1" x14ac:dyDescent="0.45">
      <c r="A6276" s="29"/>
      <c r="B6276" s="29"/>
      <c r="C6276" s="29"/>
    </row>
    <row r="6277" spans="1:3" hidden="1" x14ac:dyDescent="0.45">
      <c r="A6277" s="29"/>
      <c r="B6277" s="29"/>
      <c r="C6277" s="29"/>
    </row>
    <row r="6278" spans="1:3" hidden="1" x14ac:dyDescent="0.45">
      <c r="A6278" s="29"/>
      <c r="B6278" s="29"/>
      <c r="C6278" s="29"/>
    </row>
    <row r="6279" spans="1:3" hidden="1" x14ac:dyDescent="0.45">
      <c r="A6279" s="29"/>
      <c r="B6279" s="29"/>
      <c r="C6279" s="29"/>
    </row>
    <row r="6280" spans="1:3" hidden="1" x14ac:dyDescent="0.45">
      <c r="A6280" s="29"/>
      <c r="B6280" s="29"/>
      <c r="C6280" s="29"/>
    </row>
    <row r="6281" spans="1:3" hidden="1" x14ac:dyDescent="0.45">
      <c r="A6281" s="29"/>
      <c r="B6281" s="29"/>
      <c r="C6281" s="29"/>
    </row>
    <row r="6282" spans="1:3" hidden="1" x14ac:dyDescent="0.45">
      <c r="A6282" s="29"/>
      <c r="B6282" s="29"/>
      <c r="C6282" s="29"/>
    </row>
    <row r="6283" spans="1:3" hidden="1" x14ac:dyDescent="0.45">
      <c r="A6283" s="29"/>
      <c r="B6283" s="29"/>
      <c r="C6283" s="29"/>
    </row>
    <row r="6284" spans="1:3" hidden="1" x14ac:dyDescent="0.45">
      <c r="A6284" s="29"/>
      <c r="B6284" s="29"/>
      <c r="C6284" s="29"/>
    </row>
    <row r="6285" spans="1:3" hidden="1" x14ac:dyDescent="0.45">
      <c r="A6285" s="29"/>
      <c r="B6285" s="29"/>
      <c r="C6285" s="29"/>
    </row>
    <row r="6286" spans="1:3" hidden="1" x14ac:dyDescent="0.45">
      <c r="A6286" s="29"/>
      <c r="B6286" s="29"/>
      <c r="C6286" s="29"/>
    </row>
    <row r="6287" spans="1:3" hidden="1" x14ac:dyDescent="0.45">
      <c r="A6287" s="29"/>
      <c r="B6287" s="29"/>
      <c r="C6287" s="29"/>
    </row>
    <row r="6288" spans="1:3" hidden="1" x14ac:dyDescent="0.45">
      <c r="A6288" s="29"/>
      <c r="B6288" s="29"/>
      <c r="C6288" s="29"/>
    </row>
    <row r="6289" spans="1:3" hidden="1" x14ac:dyDescent="0.45">
      <c r="A6289" s="29"/>
      <c r="B6289" s="29"/>
      <c r="C6289" s="29"/>
    </row>
    <row r="6290" spans="1:3" hidden="1" x14ac:dyDescent="0.45">
      <c r="A6290" s="29"/>
      <c r="B6290" s="29"/>
      <c r="C6290" s="29"/>
    </row>
    <row r="6291" spans="1:3" hidden="1" x14ac:dyDescent="0.45">
      <c r="A6291" s="29"/>
      <c r="B6291" s="29"/>
      <c r="C6291" s="29"/>
    </row>
    <row r="6292" spans="1:3" hidden="1" x14ac:dyDescent="0.45">
      <c r="A6292" s="29"/>
      <c r="B6292" s="29"/>
      <c r="C6292" s="29"/>
    </row>
    <row r="6293" spans="1:3" hidden="1" x14ac:dyDescent="0.45">
      <c r="A6293" s="29"/>
      <c r="B6293" s="29"/>
      <c r="C6293" s="29"/>
    </row>
    <row r="6294" spans="1:3" hidden="1" x14ac:dyDescent="0.45">
      <c r="A6294" s="29"/>
      <c r="B6294" s="29"/>
      <c r="C6294" s="29"/>
    </row>
    <row r="6295" spans="1:3" hidden="1" x14ac:dyDescent="0.45">
      <c r="A6295" s="29"/>
      <c r="B6295" s="29"/>
      <c r="C6295" s="29"/>
    </row>
    <row r="6296" spans="1:3" hidden="1" x14ac:dyDescent="0.45">
      <c r="A6296" s="29"/>
      <c r="B6296" s="29"/>
      <c r="C6296" s="29"/>
    </row>
    <row r="6297" spans="1:3" hidden="1" x14ac:dyDescent="0.45">
      <c r="A6297" s="29"/>
      <c r="B6297" s="29"/>
      <c r="C6297" s="29"/>
    </row>
    <row r="6298" spans="1:3" hidden="1" x14ac:dyDescent="0.45">
      <c r="A6298" s="29"/>
      <c r="B6298" s="29"/>
      <c r="C6298" s="29"/>
    </row>
    <row r="6299" spans="1:3" hidden="1" x14ac:dyDescent="0.45">
      <c r="A6299" s="29"/>
      <c r="B6299" s="29"/>
      <c r="C6299" s="29"/>
    </row>
    <row r="6300" spans="1:3" hidden="1" x14ac:dyDescent="0.45">
      <c r="A6300" s="29"/>
      <c r="B6300" s="29"/>
      <c r="C6300" s="29"/>
    </row>
    <row r="6301" spans="1:3" hidden="1" x14ac:dyDescent="0.45">
      <c r="A6301" s="29"/>
      <c r="B6301" s="29"/>
      <c r="C6301" s="29"/>
    </row>
    <row r="6302" spans="1:3" hidden="1" x14ac:dyDescent="0.45">
      <c r="A6302" s="29"/>
      <c r="B6302" s="29"/>
      <c r="C6302" s="29"/>
    </row>
    <row r="6303" spans="1:3" hidden="1" x14ac:dyDescent="0.45">
      <c r="A6303" s="29"/>
      <c r="B6303" s="29"/>
      <c r="C6303" s="29"/>
    </row>
    <row r="6304" spans="1:3" hidden="1" x14ac:dyDescent="0.45">
      <c r="A6304" s="29"/>
      <c r="B6304" s="29"/>
      <c r="C6304" s="29"/>
    </row>
    <row r="6305" spans="1:3" hidden="1" x14ac:dyDescent="0.45">
      <c r="A6305" s="29"/>
      <c r="B6305" s="29"/>
      <c r="C6305" s="29"/>
    </row>
    <row r="6306" spans="1:3" hidden="1" x14ac:dyDescent="0.45">
      <c r="A6306" s="29"/>
      <c r="B6306" s="29"/>
      <c r="C6306" s="29"/>
    </row>
    <row r="6307" spans="1:3" hidden="1" x14ac:dyDescent="0.45">
      <c r="A6307" s="29"/>
      <c r="B6307" s="29"/>
      <c r="C6307" s="29"/>
    </row>
    <row r="6308" spans="1:3" hidden="1" x14ac:dyDescent="0.45">
      <c r="A6308" s="29"/>
      <c r="B6308" s="29"/>
      <c r="C6308" s="29"/>
    </row>
    <row r="6309" spans="1:3" hidden="1" x14ac:dyDescent="0.45">
      <c r="A6309" s="29"/>
      <c r="B6309" s="29"/>
      <c r="C6309" s="29"/>
    </row>
    <row r="6310" spans="1:3" hidden="1" x14ac:dyDescent="0.45">
      <c r="A6310" s="29"/>
      <c r="B6310" s="29"/>
      <c r="C6310" s="29"/>
    </row>
    <row r="6311" spans="1:3" hidden="1" x14ac:dyDescent="0.45">
      <c r="A6311" s="29"/>
      <c r="B6311" s="29"/>
      <c r="C6311" s="29"/>
    </row>
    <row r="6312" spans="1:3" hidden="1" x14ac:dyDescent="0.45">
      <c r="A6312" s="29"/>
      <c r="B6312" s="29"/>
      <c r="C6312" s="29"/>
    </row>
    <row r="6313" spans="1:3" hidden="1" x14ac:dyDescent="0.45">
      <c r="A6313" s="29"/>
      <c r="B6313" s="29"/>
      <c r="C6313" s="29"/>
    </row>
    <row r="6314" spans="1:3" hidden="1" x14ac:dyDescent="0.45">
      <c r="A6314" s="29"/>
      <c r="B6314" s="29"/>
      <c r="C6314" s="29"/>
    </row>
    <row r="6315" spans="1:3" hidden="1" x14ac:dyDescent="0.45">
      <c r="A6315" s="29"/>
      <c r="B6315" s="29"/>
      <c r="C6315" s="29"/>
    </row>
    <row r="6316" spans="1:3" hidden="1" x14ac:dyDescent="0.45">
      <c r="A6316" s="29"/>
      <c r="B6316" s="29"/>
      <c r="C6316" s="29"/>
    </row>
    <row r="6317" spans="1:3" hidden="1" x14ac:dyDescent="0.45">
      <c r="A6317" s="29"/>
      <c r="B6317" s="29"/>
      <c r="C6317" s="29"/>
    </row>
    <row r="6318" spans="1:3" hidden="1" x14ac:dyDescent="0.45">
      <c r="A6318" s="29"/>
      <c r="B6318" s="29"/>
      <c r="C6318" s="29"/>
    </row>
    <row r="6319" spans="1:3" hidden="1" x14ac:dyDescent="0.45">
      <c r="A6319" s="29"/>
      <c r="B6319" s="29"/>
      <c r="C6319" s="29"/>
    </row>
    <row r="6320" spans="1:3" hidden="1" x14ac:dyDescent="0.45">
      <c r="A6320" s="29"/>
      <c r="B6320" s="29"/>
      <c r="C6320" s="29"/>
    </row>
    <row r="6321" spans="1:3" hidden="1" x14ac:dyDescent="0.45">
      <c r="A6321" s="29"/>
      <c r="B6321" s="29"/>
      <c r="C6321" s="29"/>
    </row>
    <row r="6322" spans="1:3" hidden="1" x14ac:dyDescent="0.45">
      <c r="A6322" s="29"/>
      <c r="B6322" s="29"/>
      <c r="C6322" s="29"/>
    </row>
    <row r="6323" spans="1:3" hidden="1" x14ac:dyDescent="0.45">
      <c r="A6323" s="29"/>
      <c r="B6323" s="29"/>
      <c r="C6323" s="29"/>
    </row>
    <row r="6324" spans="1:3" hidden="1" x14ac:dyDescent="0.45">
      <c r="A6324" s="29"/>
      <c r="B6324" s="29"/>
      <c r="C6324" s="29"/>
    </row>
    <row r="6325" spans="1:3" hidden="1" x14ac:dyDescent="0.45">
      <c r="A6325" s="29"/>
      <c r="B6325" s="29"/>
      <c r="C6325" s="29"/>
    </row>
    <row r="6326" spans="1:3" hidden="1" x14ac:dyDescent="0.45">
      <c r="A6326" s="29"/>
      <c r="B6326" s="29"/>
      <c r="C6326" s="29"/>
    </row>
    <row r="6327" spans="1:3" hidden="1" x14ac:dyDescent="0.45">
      <c r="A6327" s="29"/>
      <c r="B6327" s="29"/>
      <c r="C6327" s="29"/>
    </row>
    <row r="6328" spans="1:3" hidden="1" x14ac:dyDescent="0.45">
      <c r="A6328" s="29"/>
      <c r="B6328" s="29"/>
      <c r="C6328" s="29"/>
    </row>
    <row r="6329" spans="1:3" hidden="1" x14ac:dyDescent="0.45">
      <c r="A6329" s="29"/>
      <c r="B6329" s="29"/>
      <c r="C6329" s="29"/>
    </row>
    <row r="6330" spans="1:3" hidden="1" x14ac:dyDescent="0.45">
      <c r="A6330" s="29"/>
      <c r="B6330" s="29"/>
      <c r="C6330" s="29"/>
    </row>
    <row r="6331" spans="1:3" hidden="1" x14ac:dyDescent="0.45">
      <c r="A6331" s="29"/>
      <c r="B6331" s="29"/>
      <c r="C6331" s="29"/>
    </row>
    <row r="6332" spans="1:3" hidden="1" x14ac:dyDescent="0.45">
      <c r="A6332" s="29"/>
      <c r="B6332" s="29"/>
      <c r="C6332" s="29"/>
    </row>
    <row r="6333" spans="1:3" hidden="1" x14ac:dyDescent="0.45">
      <c r="A6333" s="29"/>
      <c r="B6333" s="29"/>
      <c r="C6333" s="29"/>
    </row>
    <row r="6334" spans="1:3" hidden="1" x14ac:dyDescent="0.45">
      <c r="A6334" s="29"/>
      <c r="B6334" s="29"/>
      <c r="C6334" s="29"/>
    </row>
    <row r="6335" spans="1:3" hidden="1" x14ac:dyDescent="0.45">
      <c r="A6335" s="29"/>
      <c r="B6335" s="29"/>
      <c r="C6335" s="29"/>
    </row>
    <row r="6336" spans="1:3" hidden="1" x14ac:dyDescent="0.45">
      <c r="A6336" s="29"/>
      <c r="B6336" s="29"/>
      <c r="C6336" s="29"/>
    </row>
    <row r="6337" spans="1:3" hidden="1" x14ac:dyDescent="0.45">
      <c r="A6337" s="29"/>
      <c r="B6337" s="29"/>
      <c r="C6337" s="29"/>
    </row>
    <row r="6338" spans="1:3" hidden="1" x14ac:dyDescent="0.45">
      <c r="A6338" s="29"/>
      <c r="B6338" s="29"/>
      <c r="C6338" s="29"/>
    </row>
    <row r="6339" spans="1:3" hidden="1" x14ac:dyDescent="0.45">
      <c r="A6339" s="29"/>
      <c r="B6339" s="29"/>
      <c r="C6339" s="29"/>
    </row>
    <row r="6340" spans="1:3" hidden="1" x14ac:dyDescent="0.45">
      <c r="A6340" s="29"/>
      <c r="B6340" s="29"/>
      <c r="C6340" s="29"/>
    </row>
    <row r="6341" spans="1:3" hidden="1" x14ac:dyDescent="0.45">
      <c r="A6341" s="29"/>
      <c r="B6341" s="29"/>
      <c r="C6341" s="29"/>
    </row>
    <row r="6342" spans="1:3" hidden="1" x14ac:dyDescent="0.45">
      <c r="A6342" s="29"/>
      <c r="B6342" s="29"/>
      <c r="C6342" s="29"/>
    </row>
    <row r="6343" spans="1:3" hidden="1" x14ac:dyDescent="0.45">
      <c r="A6343" s="29"/>
      <c r="B6343" s="29"/>
      <c r="C6343" s="29"/>
    </row>
    <row r="6344" spans="1:3" hidden="1" x14ac:dyDescent="0.45">
      <c r="A6344" s="29"/>
      <c r="B6344" s="29"/>
      <c r="C6344" s="29"/>
    </row>
    <row r="6345" spans="1:3" hidden="1" x14ac:dyDescent="0.45">
      <c r="A6345" s="29"/>
      <c r="B6345" s="29"/>
      <c r="C6345" s="29"/>
    </row>
    <row r="6346" spans="1:3" hidden="1" x14ac:dyDescent="0.45">
      <c r="A6346" s="29"/>
      <c r="B6346" s="29"/>
      <c r="C6346" s="29"/>
    </row>
    <row r="6347" spans="1:3" hidden="1" x14ac:dyDescent="0.45">
      <c r="A6347" s="29"/>
      <c r="B6347" s="29"/>
      <c r="C6347" s="29"/>
    </row>
    <row r="6348" spans="1:3" hidden="1" x14ac:dyDescent="0.45">
      <c r="A6348" s="29"/>
      <c r="B6348" s="29"/>
      <c r="C6348" s="29"/>
    </row>
    <row r="6349" spans="1:3" hidden="1" x14ac:dyDescent="0.45">
      <c r="A6349" s="29"/>
      <c r="B6349" s="29"/>
      <c r="C6349" s="29"/>
    </row>
    <row r="6350" spans="1:3" hidden="1" x14ac:dyDescent="0.45">
      <c r="A6350" s="29"/>
      <c r="B6350" s="29"/>
      <c r="C6350" s="29"/>
    </row>
    <row r="6351" spans="1:3" hidden="1" x14ac:dyDescent="0.45">
      <c r="A6351" s="29"/>
      <c r="B6351" s="29"/>
      <c r="C6351" s="29"/>
    </row>
    <row r="6352" spans="1:3" hidden="1" x14ac:dyDescent="0.45">
      <c r="A6352" s="29"/>
      <c r="B6352" s="29"/>
      <c r="C6352" s="29"/>
    </row>
    <row r="6353" spans="1:3" hidden="1" x14ac:dyDescent="0.45">
      <c r="A6353" s="29"/>
      <c r="B6353" s="29"/>
      <c r="C6353" s="29"/>
    </row>
    <row r="6354" spans="1:3" hidden="1" x14ac:dyDescent="0.45">
      <c r="A6354" s="29"/>
      <c r="B6354" s="29"/>
      <c r="C6354" s="29"/>
    </row>
    <row r="6355" spans="1:3" hidden="1" x14ac:dyDescent="0.45">
      <c r="A6355" s="29"/>
      <c r="B6355" s="29"/>
      <c r="C6355" s="29"/>
    </row>
    <row r="6356" spans="1:3" hidden="1" x14ac:dyDescent="0.45">
      <c r="A6356" s="29"/>
      <c r="B6356" s="29"/>
      <c r="C6356" s="29"/>
    </row>
    <row r="6357" spans="1:3" hidden="1" x14ac:dyDescent="0.45">
      <c r="A6357" s="29"/>
      <c r="B6357" s="29"/>
      <c r="C6357" s="29"/>
    </row>
    <row r="6358" spans="1:3" hidden="1" x14ac:dyDescent="0.45">
      <c r="A6358" s="29"/>
      <c r="B6358" s="29"/>
      <c r="C6358" s="29"/>
    </row>
    <row r="6359" spans="1:3" hidden="1" x14ac:dyDescent="0.45">
      <c r="A6359" s="29"/>
      <c r="B6359" s="29"/>
      <c r="C6359" s="29"/>
    </row>
    <row r="6360" spans="1:3" hidden="1" x14ac:dyDescent="0.45">
      <c r="A6360" s="29"/>
      <c r="B6360" s="29"/>
      <c r="C6360" s="29"/>
    </row>
    <row r="6361" spans="1:3" hidden="1" x14ac:dyDescent="0.45">
      <c r="A6361" s="29"/>
      <c r="B6361" s="29"/>
      <c r="C6361" s="29"/>
    </row>
    <row r="6362" spans="1:3" hidden="1" x14ac:dyDescent="0.45">
      <c r="A6362" s="29"/>
      <c r="B6362" s="29"/>
      <c r="C6362" s="29"/>
    </row>
    <row r="6363" spans="1:3" hidden="1" x14ac:dyDescent="0.45">
      <c r="A6363" s="29"/>
      <c r="B6363" s="29"/>
      <c r="C6363" s="29"/>
    </row>
    <row r="6364" spans="1:3" hidden="1" x14ac:dyDescent="0.45">
      <c r="A6364" s="29"/>
      <c r="B6364" s="29"/>
      <c r="C6364" s="29"/>
    </row>
    <row r="6365" spans="1:3" hidden="1" x14ac:dyDescent="0.45">
      <c r="A6365" s="29"/>
      <c r="B6365" s="29"/>
      <c r="C6365" s="29"/>
    </row>
    <row r="6366" spans="1:3" hidden="1" x14ac:dyDescent="0.45">
      <c r="A6366" s="29"/>
      <c r="B6366" s="29"/>
      <c r="C6366" s="29"/>
    </row>
    <row r="6367" spans="1:3" hidden="1" x14ac:dyDescent="0.45">
      <c r="A6367" s="29"/>
      <c r="B6367" s="29"/>
      <c r="C6367" s="29"/>
    </row>
    <row r="6368" spans="1:3" hidden="1" x14ac:dyDescent="0.45">
      <c r="A6368" s="29"/>
      <c r="B6368" s="29"/>
      <c r="C6368" s="29"/>
    </row>
    <row r="6369" spans="1:3" hidden="1" x14ac:dyDescent="0.45">
      <c r="A6369" s="29"/>
      <c r="B6369" s="29"/>
      <c r="C6369" s="29"/>
    </row>
    <row r="6370" spans="1:3" hidden="1" x14ac:dyDescent="0.45">
      <c r="A6370" s="29"/>
      <c r="B6370" s="29"/>
      <c r="C6370" s="29"/>
    </row>
    <row r="6371" spans="1:3" hidden="1" x14ac:dyDescent="0.45">
      <c r="A6371" s="29"/>
      <c r="B6371" s="29"/>
      <c r="C6371" s="29"/>
    </row>
    <row r="6372" spans="1:3" hidden="1" x14ac:dyDescent="0.45">
      <c r="A6372" s="29"/>
      <c r="B6372" s="29"/>
      <c r="C6372" s="29"/>
    </row>
    <row r="6373" spans="1:3" hidden="1" x14ac:dyDescent="0.45">
      <c r="A6373" s="29"/>
      <c r="B6373" s="29"/>
      <c r="C6373" s="29"/>
    </row>
    <row r="6374" spans="1:3" hidden="1" x14ac:dyDescent="0.45">
      <c r="A6374" s="29"/>
      <c r="B6374" s="29"/>
      <c r="C6374" s="29"/>
    </row>
    <row r="6375" spans="1:3" hidden="1" x14ac:dyDescent="0.45">
      <c r="A6375" s="29"/>
      <c r="B6375" s="29"/>
      <c r="C6375" s="29"/>
    </row>
    <row r="6376" spans="1:3" hidden="1" x14ac:dyDescent="0.45">
      <c r="A6376" s="29"/>
      <c r="B6376" s="29"/>
      <c r="C6376" s="29"/>
    </row>
    <row r="6377" spans="1:3" hidden="1" x14ac:dyDescent="0.45">
      <c r="A6377" s="29"/>
      <c r="B6377" s="29"/>
      <c r="C6377" s="29"/>
    </row>
    <row r="6378" spans="1:3" hidden="1" x14ac:dyDescent="0.45">
      <c r="A6378" s="29"/>
      <c r="B6378" s="29"/>
      <c r="C6378" s="29"/>
    </row>
    <row r="6379" spans="1:3" hidden="1" x14ac:dyDescent="0.45">
      <c r="A6379" s="29"/>
      <c r="B6379" s="29"/>
      <c r="C6379" s="29"/>
    </row>
    <row r="6380" spans="1:3" hidden="1" x14ac:dyDescent="0.45">
      <c r="A6380" s="29"/>
      <c r="B6380" s="29"/>
      <c r="C6380" s="29"/>
    </row>
    <row r="6381" spans="1:3" hidden="1" x14ac:dyDescent="0.45">
      <c r="A6381" s="29"/>
      <c r="B6381" s="29"/>
      <c r="C6381" s="29"/>
    </row>
    <row r="6382" spans="1:3" hidden="1" x14ac:dyDescent="0.45">
      <c r="A6382" s="29"/>
      <c r="B6382" s="29"/>
      <c r="C6382" s="29"/>
    </row>
    <row r="6383" spans="1:3" hidden="1" x14ac:dyDescent="0.45">
      <c r="A6383" s="29"/>
      <c r="B6383" s="29"/>
      <c r="C6383" s="29"/>
    </row>
    <row r="6384" spans="1:3" hidden="1" x14ac:dyDescent="0.45">
      <c r="A6384" s="29"/>
      <c r="B6384" s="29"/>
      <c r="C6384" s="29"/>
    </row>
    <row r="6385" spans="1:3" hidden="1" x14ac:dyDescent="0.45">
      <c r="A6385" s="29"/>
      <c r="B6385" s="29"/>
      <c r="C6385" s="29"/>
    </row>
    <row r="6386" spans="1:3" hidden="1" x14ac:dyDescent="0.45">
      <c r="A6386" s="29"/>
      <c r="B6386" s="29"/>
      <c r="C6386" s="29"/>
    </row>
    <row r="6387" spans="1:3" hidden="1" x14ac:dyDescent="0.45">
      <c r="A6387" s="29"/>
      <c r="B6387" s="29"/>
      <c r="C6387" s="29"/>
    </row>
    <row r="6388" spans="1:3" hidden="1" x14ac:dyDescent="0.45">
      <c r="A6388" s="29"/>
      <c r="B6388" s="29"/>
      <c r="C6388" s="29"/>
    </row>
    <row r="6389" spans="1:3" hidden="1" x14ac:dyDescent="0.45">
      <c r="A6389" s="29"/>
      <c r="B6389" s="29"/>
      <c r="C6389" s="29"/>
    </row>
    <row r="6390" spans="1:3" hidden="1" x14ac:dyDescent="0.45">
      <c r="A6390" s="29"/>
      <c r="B6390" s="29"/>
      <c r="C6390" s="29"/>
    </row>
    <row r="6391" spans="1:3" hidden="1" x14ac:dyDescent="0.45">
      <c r="A6391" s="29"/>
      <c r="B6391" s="29"/>
      <c r="C6391" s="29"/>
    </row>
    <row r="6392" spans="1:3" hidden="1" x14ac:dyDescent="0.45">
      <c r="A6392" s="29"/>
      <c r="B6392" s="29"/>
      <c r="C6392" s="29"/>
    </row>
    <row r="6393" spans="1:3" hidden="1" x14ac:dyDescent="0.45">
      <c r="A6393" s="29"/>
      <c r="B6393" s="29"/>
      <c r="C6393" s="29"/>
    </row>
    <row r="6394" spans="1:3" hidden="1" x14ac:dyDescent="0.45">
      <c r="A6394" s="29"/>
      <c r="B6394" s="29"/>
      <c r="C6394" s="29"/>
    </row>
    <row r="6395" spans="1:3" hidden="1" x14ac:dyDescent="0.45">
      <c r="A6395" s="29"/>
      <c r="B6395" s="29"/>
      <c r="C6395" s="29"/>
    </row>
    <row r="6396" spans="1:3" hidden="1" x14ac:dyDescent="0.45">
      <c r="A6396" s="29"/>
      <c r="B6396" s="29"/>
      <c r="C6396" s="29"/>
    </row>
    <row r="6397" spans="1:3" hidden="1" x14ac:dyDescent="0.45">
      <c r="A6397" s="29"/>
      <c r="B6397" s="29"/>
      <c r="C6397" s="29"/>
    </row>
    <row r="6398" spans="1:3" hidden="1" x14ac:dyDescent="0.45">
      <c r="A6398" s="29"/>
      <c r="B6398" s="29"/>
      <c r="C6398" s="29"/>
    </row>
    <row r="6399" spans="1:3" hidden="1" x14ac:dyDescent="0.45">
      <c r="A6399" s="29"/>
      <c r="B6399" s="29"/>
      <c r="C6399" s="29"/>
    </row>
    <row r="6400" spans="1:3" hidden="1" x14ac:dyDescent="0.45">
      <c r="A6400" s="29"/>
      <c r="B6400" s="29"/>
      <c r="C6400" s="29"/>
    </row>
    <row r="6401" spans="1:3" hidden="1" x14ac:dyDescent="0.45">
      <c r="A6401" s="29"/>
      <c r="B6401" s="29"/>
      <c r="C6401" s="29"/>
    </row>
    <row r="6402" spans="1:3" hidden="1" x14ac:dyDescent="0.45">
      <c r="A6402" s="29"/>
      <c r="B6402" s="29"/>
      <c r="C6402" s="29"/>
    </row>
    <row r="6403" spans="1:3" hidden="1" x14ac:dyDescent="0.45">
      <c r="A6403" s="29"/>
      <c r="B6403" s="29"/>
      <c r="C6403" s="29"/>
    </row>
    <row r="6404" spans="1:3" hidden="1" x14ac:dyDescent="0.45">
      <c r="A6404" s="29"/>
      <c r="B6404" s="29"/>
      <c r="C6404" s="29"/>
    </row>
    <row r="6405" spans="1:3" hidden="1" x14ac:dyDescent="0.45">
      <c r="A6405" s="29"/>
      <c r="B6405" s="29"/>
      <c r="C6405" s="29"/>
    </row>
    <row r="6406" spans="1:3" hidden="1" x14ac:dyDescent="0.45">
      <c r="A6406" s="29"/>
      <c r="B6406" s="29"/>
      <c r="C6406" s="29"/>
    </row>
    <row r="6407" spans="1:3" hidden="1" x14ac:dyDescent="0.45">
      <c r="A6407" s="29"/>
      <c r="B6407" s="29"/>
      <c r="C6407" s="29"/>
    </row>
    <row r="6408" spans="1:3" hidden="1" x14ac:dyDescent="0.45">
      <c r="A6408" s="29"/>
      <c r="B6408" s="29"/>
      <c r="C6408" s="29"/>
    </row>
    <row r="6409" spans="1:3" hidden="1" x14ac:dyDescent="0.45">
      <c r="A6409" s="29"/>
      <c r="B6409" s="29"/>
      <c r="C6409" s="29"/>
    </row>
    <row r="6410" spans="1:3" hidden="1" x14ac:dyDescent="0.45">
      <c r="A6410" s="29"/>
      <c r="B6410" s="29"/>
      <c r="C6410" s="29"/>
    </row>
    <row r="6411" spans="1:3" hidden="1" x14ac:dyDescent="0.45">
      <c r="A6411" s="29"/>
      <c r="B6411" s="29"/>
      <c r="C6411" s="29"/>
    </row>
    <row r="6412" spans="1:3" hidden="1" x14ac:dyDescent="0.45">
      <c r="A6412" s="29"/>
      <c r="B6412" s="29"/>
      <c r="C6412" s="29"/>
    </row>
    <row r="6413" spans="1:3" hidden="1" x14ac:dyDescent="0.45">
      <c r="A6413" s="29"/>
      <c r="B6413" s="29"/>
      <c r="C6413" s="29"/>
    </row>
    <row r="6414" spans="1:3" hidden="1" x14ac:dyDescent="0.45">
      <c r="A6414" s="29"/>
      <c r="B6414" s="29"/>
      <c r="C6414" s="29"/>
    </row>
    <row r="6415" spans="1:3" hidden="1" x14ac:dyDescent="0.45">
      <c r="A6415" s="29"/>
      <c r="B6415" s="29"/>
      <c r="C6415" s="29"/>
    </row>
    <row r="6416" spans="1:3" hidden="1" x14ac:dyDescent="0.45">
      <c r="A6416" s="29"/>
      <c r="B6416" s="29"/>
      <c r="C6416" s="29"/>
    </row>
    <row r="6417" spans="1:3" hidden="1" x14ac:dyDescent="0.45">
      <c r="A6417" s="29"/>
      <c r="B6417" s="29"/>
      <c r="C6417" s="29"/>
    </row>
    <row r="6418" spans="1:3" hidden="1" x14ac:dyDescent="0.45">
      <c r="A6418" s="29"/>
      <c r="B6418" s="29"/>
      <c r="C6418" s="29"/>
    </row>
    <row r="6419" spans="1:3" hidden="1" x14ac:dyDescent="0.45">
      <c r="A6419" s="29"/>
      <c r="B6419" s="29"/>
      <c r="C6419" s="29"/>
    </row>
    <row r="6420" spans="1:3" hidden="1" x14ac:dyDescent="0.45">
      <c r="A6420" s="29"/>
      <c r="B6420" s="29"/>
      <c r="C6420" s="29"/>
    </row>
    <row r="6421" spans="1:3" hidden="1" x14ac:dyDescent="0.45">
      <c r="A6421" s="29"/>
      <c r="B6421" s="29"/>
      <c r="C6421" s="29"/>
    </row>
    <row r="6422" spans="1:3" hidden="1" x14ac:dyDescent="0.45">
      <c r="A6422" s="29"/>
      <c r="B6422" s="29"/>
      <c r="C6422" s="29"/>
    </row>
    <row r="6423" spans="1:3" hidden="1" x14ac:dyDescent="0.45">
      <c r="A6423" s="29"/>
      <c r="B6423" s="29"/>
      <c r="C6423" s="29"/>
    </row>
    <row r="6424" spans="1:3" hidden="1" x14ac:dyDescent="0.45">
      <c r="A6424" s="29"/>
      <c r="B6424" s="29"/>
      <c r="C6424" s="29"/>
    </row>
    <row r="6425" spans="1:3" hidden="1" x14ac:dyDescent="0.45">
      <c r="A6425" s="29"/>
      <c r="B6425" s="29"/>
      <c r="C6425" s="29"/>
    </row>
    <row r="6426" spans="1:3" hidden="1" x14ac:dyDescent="0.45">
      <c r="A6426" s="29"/>
      <c r="B6426" s="29"/>
      <c r="C6426" s="29"/>
    </row>
    <row r="6427" spans="1:3" hidden="1" x14ac:dyDescent="0.45">
      <c r="A6427" s="29"/>
      <c r="B6427" s="29"/>
      <c r="C6427" s="29"/>
    </row>
    <row r="6428" spans="1:3" hidden="1" x14ac:dyDescent="0.45">
      <c r="A6428" s="29"/>
      <c r="B6428" s="29"/>
      <c r="C6428" s="29"/>
    </row>
    <row r="6429" spans="1:3" hidden="1" x14ac:dyDescent="0.45">
      <c r="A6429" s="29"/>
      <c r="B6429" s="29"/>
      <c r="C6429" s="29"/>
    </row>
    <row r="6430" spans="1:3" hidden="1" x14ac:dyDescent="0.45">
      <c r="A6430" s="29"/>
      <c r="B6430" s="29"/>
      <c r="C6430" s="29"/>
    </row>
    <row r="6431" spans="1:3" hidden="1" x14ac:dyDescent="0.45">
      <c r="A6431" s="29"/>
      <c r="B6431" s="29"/>
      <c r="C6431" s="29"/>
    </row>
    <row r="6432" spans="1:3" hidden="1" x14ac:dyDescent="0.45">
      <c r="A6432" s="29"/>
      <c r="B6432" s="29"/>
      <c r="C6432" s="29"/>
    </row>
    <row r="6433" spans="1:3" hidden="1" x14ac:dyDescent="0.45">
      <c r="A6433" s="29"/>
      <c r="B6433" s="29"/>
      <c r="C6433" s="29"/>
    </row>
    <row r="6434" spans="1:3" hidden="1" x14ac:dyDescent="0.45">
      <c r="A6434" s="29"/>
      <c r="B6434" s="29"/>
      <c r="C6434" s="29"/>
    </row>
    <row r="6435" spans="1:3" hidden="1" x14ac:dyDescent="0.45">
      <c r="A6435" s="29"/>
      <c r="B6435" s="29"/>
      <c r="C6435" s="29"/>
    </row>
    <row r="6436" spans="1:3" hidden="1" x14ac:dyDescent="0.45">
      <c r="A6436" s="29"/>
      <c r="B6436" s="29"/>
      <c r="C6436" s="29"/>
    </row>
    <row r="6437" spans="1:3" hidden="1" x14ac:dyDescent="0.45">
      <c r="A6437" s="29"/>
      <c r="B6437" s="29"/>
      <c r="C6437" s="29"/>
    </row>
    <row r="6438" spans="1:3" hidden="1" x14ac:dyDescent="0.45">
      <c r="A6438" s="29"/>
      <c r="B6438" s="29"/>
      <c r="C6438" s="29"/>
    </row>
    <row r="6439" spans="1:3" hidden="1" x14ac:dyDescent="0.45">
      <c r="A6439" s="29"/>
      <c r="B6439" s="29"/>
      <c r="C6439" s="29"/>
    </row>
    <row r="6440" spans="1:3" hidden="1" x14ac:dyDescent="0.45">
      <c r="A6440" s="29"/>
      <c r="B6440" s="29"/>
      <c r="C6440" s="29"/>
    </row>
    <row r="6441" spans="1:3" hidden="1" x14ac:dyDescent="0.45">
      <c r="A6441" s="29"/>
      <c r="B6441" s="29"/>
      <c r="C6441" s="29"/>
    </row>
    <row r="6442" spans="1:3" hidden="1" x14ac:dyDescent="0.45">
      <c r="A6442" s="29"/>
      <c r="B6442" s="29"/>
      <c r="C6442" s="29"/>
    </row>
    <row r="6443" spans="1:3" hidden="1" x14ac:dyDescent="0.45">
      <c r="A6443" s="29"/>
      <c r="B6443" s="29"/>
      <c r="C6443" s="29"/>
    </row>
    <row r="6444" spans="1:3" hidden="1" x14ac:dyDescent="0.45">
      <c r="A6444" s="29"/>
      <c r="B6444" s="29"/>
      <c r="C6444" s="29"/>
    </row>
    <row r="6445" spans="1:3" hidden="1" x14ac:dyDescent="0.45">
      <c r="A6445" s="29"/>
      <c r="B6445" s="29"/>
      <c r="C6445" s="29"/>
    </row>
    <row r="6446" spans="1:3" hidden="1" x14ac:dyDescent="0.45">
      <c r="A6446" s="29"/>
      <c r="B6446" s="29"/>
      <c r="C6446" s="29"/>
    </row>
    <row r="6447" spans="1:3" hidden="1" x14ac:dyDescent="0.45">
      <c r="A6447" s="29"/>
      <c r="B6447" s="29"/>
      <c r="C6447" s="29"/>
    </row>
    <row r="6448" spans="1:3" hidden="1" x14ac:dyDescent="0.45">
      <c r="A6448" s="29"/>
      <c r="B6448" s="29"/>
      <c r="C6448" s="29"/>
    </row>
    <row r="6449" spans="1:3" hidden="1" x14ac:dyDescent="0.45">
      <c r="A6449" s="29"/>
      <c r="B6449" s="29"/>
      <c r="C6449" s="29"/>
    </row>
    <row r="6450" spans="1:3" hidden="1" x14ac:dyDescent="0.45">
      <c r="A6450" s="29"/>
      <c r="B6450" s="29"/>
      <c r="C6450" s="29"/>
    </row>
    <row r="6451" spans="1:3" hidden="1" x14ac:dyDescent="0.45">
      <c r="A6451" s="29"/>
      <c r="B6451" s="29"/>
      <c r="C6451" s="29"/>
    </row>
    <row r="6452" spans="1:3" hidden="1" x14ac:dyDescent="0.45">
      <c r="A6452" s="29"/>
      <c r="B6452" s="29"/>
      <c r="C6452" s="29"/>
    </row>
    <row r="6453" spans="1:3" hidden="1" x14ac:dyDescent="0.45">
      <c r="A6453" s="29"/>
      <c r="B6453" s="29"/>
      <c r="C6453" s="29"/>
    </row>
    <row r="6454" spans="1:3" hidden="1" x14ac:dyDescent="0.45">
      <c r="A6454" s="29"/>
      <c r="B6454" s="29"/>
      <c r="C6454" s="29"/>
    </row>
    <row r="6455" spans="1:3" hidden="1" x14ac:dyDescent="0.45">
      <c r="A6455" s="29"/>
      <c r="B6455" s="29"/>
      <c r="C6455" s="29"/>
    </row>
    <row r="6456" spans="1:3" hidden="1" x14ac:dyDescent="0.45">
      <c r="A6456" s="29"/>
      <c r="B6456" s="29"/>
      <c r="C6456" s="29"/>
    </row>
    <row r="6457" spans="1:3" hidden="1" x14ac:dyDescent="0.45">
      <c r="A6457" s="29"/>
      <c r="B6457" s="29"/>
      <c r="C6457" s="29"/>
    </row>
    <row r="6458" spans="1:3" hidden="1" x14ac:dyDescent="0.45">
      <c r="A6458" s="29"/>
      <c r="B6458" s="29"/>
      <c r="C6458" s="29"/>
    </row>
    <row r="6459" spans="1:3" hidden="1" x14ac:dyDescent="0.45">
      <c r="A6459" s="29"/>
      <c r="B6459" s="29"/>
      <c r="C6459" s="29"/>
    </row>
    <row r="6460" spans="1:3" hidden="1" x14ac:dyDescent="0.45">
      <c r="A6460" s="29"/>
      <c r="B6460" s="29"/>
      <c r="C6460" s="29"/>
    </row>
    <row r="6461" spans="1:3" hidden="1" x14ac:dyDescent="0.45">
      <c r="A6461" s="29"/>
      <c r="B6461" s="29"/>
      <c r="C6461" s="29"/>
    </row>
    <row r="6462" spans="1:3" hidden="1" x14ac:dyDescent="0.45">
      <c r="A6462" s="29"/>
      <c r="B6462" s="29"/>
      <c r="C6462" s="29"/>
    </row>
    <row r="6463" spans="1:3" hidden="1" x14ac:dyDescent="0.45">
      <c r="A6463" s="29"/>
      <c r="B6463" s="29"/>
      <c r="C6463" s="29"/>
    </row>
    <row r="6464" spans="1:3" hidden="1" x14ac:dyDescent="0.45">
      <c r="A6464" s="29"/>
      <c r="B6464" s="29"/>
      <c r="C6464" s="29"/>
    </row>
    <row r="6465" spans="1:3" hidden="1" x14ac:dyDescent="0.45">
      <c r="A6465" s="29"/>
      <c r="B6465" s="29"/>
      <c r="C6465" s="29"/>
    </row>
    <row r="6466" spans="1:3" hidden="1" x14ac:dyDescent="0.45">
      <c r="A6466" s="29"/>
      <c r="B6466" s="29"/>
      <c r="C6466" s="29"/>
    </row>
    <row r="6467" spans="1:3" hidden="1" x14ac:dyDescent="0.45">
      <c r="A6467" s="29"/>
      <c r="B6467" s="29"/>
      <c r="C6467" s="29"/>
    </row>
    <row r="6468" spans="1:3" hidden="1" x14ac:dyDescent="0.45">
      <c r="A6468" s="29"/>
      <c r="B6468" s="29"/>
      <c r="C6468" s="29"/>
    </row>
    <row r="6469" spans="1:3" hidden="1" x14ac:dyDescent="0.45">
      <c r="A6469" s="29"/>
      <c r="B6469" s="29"/>
      <c r="C6469" s="29"/>
    </row>
    <row r="6470" spans="1:3" hidden="1" x14ac:dyDescent="0.45">
      <c r="A6470" s="29"/>
      <c r="B6470" s="29"/>
      <c r="C6470" s="29"/>
    </row>
    <row r="6471" spans="1:3" hidden="1" x14ac:dyDescent="0.45">
      <c r="A6471" s="29"/>
      <c r="B6471" s="29"/>
      <c r="C6471" s="29"/>
    </row>
    <row r="6472" spans="1:3" hidden="1" x14ac:dyDescent="0.45">
      <c r="A6472" s="29"/>
      <c r="B6472" s="29"/>
      <c r="C6472" s="29"/>
    </row>
    <row r="6473" spans="1:3" hidden="1" x14ac:dyDescent="0.45">
      <c r="A6473" s="29"/>
      <c r="B6473" s="29"/>
      <c r="C6473" s="29"/>
    </row>
    <row r="6474" spans="1:3" hidden="1" x14ac:dyDescent="0.45">
      <c r="A6474" s="29"/>
      <c r="B6474" s="29"/>
      <c r="C6474" s="29"/>
    </row>
    <row r="6475" spans="1:3" hidden="1" x14ac:dyDescent="0.45">
      <c r="A6475" s="29"/>
      <c r="B6475" s="29"/>
      <c r="C6475" s="29"/>
    </row>
    <row r="6476" spans="1:3" hidden="1" x14ac:dyDescent="0.45">
      <c r="A6476" s="29"/>
      <c r="B6476" s="29"/>
      <c r="C6476" s="29"/>
    </row>
    <row r="6477" spans="1:3" hidden="1" x14ac:dyDescent="0.45">
      <c r="A6477" s="29"/>
      <c r="B6477" s="29"/>
      <c r="C6477" s="29"/>
    </row>
    <row r="6478" spans="1:3" hidden="1" x14ac:dyDescent="0.45">
      <c r="A6478" s="29"/>
      <c r="B6478" s="29"/>
      <c r="C6478" s="29"/>
    </row>
    <row r="6479" spans="1:3" hidden="1" x14ac:dyDescent="0.45">
      <c r="A6479" s="29"/>
      <c r="B6479" s="29"/>
      <c r="C6479" s="29"/>
    </row>
    <row r="6480" spans="1:3" hidden="1" x14ac:dyDescent="0.45">
      <c r="A6480" s="29"/>
      <c r="B6480" s="29"/>
      <c r="C6480" s="29"/>
    </row>
    <row r="6481" spans="1:3" hidden="1" x14ac:dyDescent="0.45">
      <c r="A6481" s="29"/>
      <c r="B6481" s="29"/>
      <c r="C6481" s="29"/>
    </row>
    <row r="6482" spans="1:3" hidden="1" x14ac:dyDescent="0.45">
      <c r="A6482" s="29"/>
      <c r="B6482" s="29"/>
      <c r="C6482" s="29"/>
    </row>
    <row r="6483" spans="1:3" hidden="1" x14ac:dyDescent="0.45">
      <c r="A6483" s="29"/>
      <c r="B6483" s="29"/>
      <c r="C6483" s="29"/>
    </row>
    <row r="6484" spans="1:3" hidden="1" x14ac:dyDescent="0.45">
      <c r="A6484" s="29"/>
      <c r="B6484" s="29"/>
      <c r="C6484" s="29"/>
    </row>
    <row r="6485" spans="1:3" hidden="1" x14ac:dyDescent="0.45">
      <c r="A6485" s="29"/>
      <c r="B6485" s="29"/>
      <c r="C6485" s="29"/>
    </row>
    <row r="6486" spans="1:3" hidden="1" x14ac:dyDescent="0.45">
      <c r="A6486" s="29"/>
      <c r="B6486" s="29"/>
      <c r="C6486" s="29"/>
    </row>
    <row r="6487" spans="1:3" hidden="1" x14ac:dyDescent="0.45">
      <c r="A6487" s="29"/>
      <c r="B6487" s="29"/>
      <c r="C6487" s="29"/>
    </row>
    <row r="6488" spans="1:3" hidden="1" x14ac:dyDescent="0.45">
      <c r="A6488" s="29"/>
      <c r="B6488" s="29"/>
      <c r="C6488" s="29"/>
    </row>
    <row r="6489" spans="1:3" hidden="1" x14ac:dyDescent="0.45">
      <c r="A6489" s="29"/>
      <c r="B6489" s="29"/>
      <c r="C6489" s="29"/>
    </row>
    <row r="6490" spans="1:3" hidden="1" x14ac:dyDescent="0.45">
      <c r="A6490" s="29"/>
      <c r="B6490" s="29"/>
      <c r="C6490" s="29"/>
    </row>
    <row r="6491" spans="1:3" hidden="1" x14ac:dyDescent="0.45">
      <c r="A6491" s="29"/>
      <c r="B6491" s="29"/>
      <c r="C6491" s="29"/>
    </row>
    <row r="6492" spans="1:3" hidden="1" x14ac:dyDescent="0.45">
      <c r="A6492" s="29"/>
      <c r="B6492" s="29"/>
      <c r="C6492" s="29"/>
    </row>
    <row r="6493" spans="1:3" hidden="1" x14ac:dyDescent="0.45">
      <c r="A6493" s="29"/>
      <c r="B6493" s="29"/>
      <c r="C6493" s="29"/>
    </row>
    <row r="6494" spans="1:3" hidden="1" x14ac:dyDescent="0.45">
      <c r="A6494" s="29"/>
      <c r="B6494" s="29"/>
      <c r="C6494" s="29"/>
    </row>
    <row r="6495" spans="1:3" hidden="1" x14ac:dyDescent="0.45">
      <c r="A6495" s="29"/>
      <c r="B6495" s="29"/>
      <c r="C6495" s="29"/>
    </row>
    <row r="6496" spans="1:3" hidden="1" x14ac:dyDescent="0.45">
      <c r="A6496" s="29"/>
      <c r="B6496" s="29"/>
      <c r="C6496" s="29"/>
    </row>
    <row r="6497" spans="1:3" hidden="1" x14ac:dyDescent="0.45">
      <c r="A6497" s="29"/>
      <c r="B6497" s="29"/>
      <c r="C6497" s="29"/>
    </row>
    <row r="6498" spans="1:3" hidden="1" x14ac:dyDescent="0.45">
      <c r="A6498" s="29"/>
      <c r="B6498" s="29"/>
      <c r="C6498" s="29"/>
    </row>
    <row r="6499" spans="1:3" hidden="1" x14ac:dyDescent="0.45">
      <c r="A6499" s="29"/>
      <c r="B6499" s="29"/>
      <c r="C6499" s="29"/>
    </row>
    <row r="6500" spans="1:3" hidden="1" x14ac:dyDescent="0.45">
      <c r="A6500" s="29"/>
      <c r="B6500" s="29"/>
      <c r="C6500" s="29"/>
    </row>
    <row r="6501" spans="1:3" hidden="1" x14ac:dyDescent="0.45">
      <c r="A6501" s="29"/>
      <c r="B6501" s="29"/>
      <c r="C6501" s="29"/>
    </row>
    <row r="6502" spans="1:3" hidden="1" x14ac:dyDescent="0.45">
      <c r="A6502" s="29"/>
      <c r="B6502" s="29"/>
      <c r="C6502" s="29"/>
    </row>
    <row r="6503" spans="1:3" hidden="1" x14ac:dyDescent="0.45">
      <c r="A6503" s="29"/>
      <c r="B6503" s="29"/>
      <c r="C6503" s="29"/>
    </row>
    <row r="6504" spans="1:3" hidden="1" x14ac:dyDescent="0.45">
      <c r="A6504" s="29"/>
      <c r="B6504" s="29"/>
      <c r="C6504" s="29"/>
    </row>
    <row r="6505" spans="1:3" hidden="1" x14ac:dyDescent="0.45">
      <c r="A6505" s="29"/>
      <c r="B6505" s="29"/>
      <c r="C6505" s="29"/>
    </row>
    <row r="6506" spans="1:3" hidden="1" x14ac:dyDescent="0.45">
      <c r="A6506" s="29"/>
      <c r="B6506" s="29"/>
      <c r="C6506" s="29"/>
    </row>
    <row r="6507" spans="1:3" hidden="1" x14ac:dyDescent="0.45">
      <c r="A6507" s="29"/>
      <c r="B6507" s="29"/>
      <c r="C6507" s="29"/>
    </row>
    <row r="6508" spans="1:3" hidden="1" x14ac:dyDescent="0.45">
      <c r="A6508" s="29"/>
      <c r="B6508" s="29"/>
      <c r="C6508" s="29"/>
    </row>
    <row r="6509" spans="1:3" hidden="1" x14ac:dyDescent="0.45">
      <c r="A6509" s="29"/>
      <c r="B6509" s="29"/>
      <c r="C6509" s="29"/>
    </row>
    <row r="6510" spans="1:3" hidden="1" x14ac:dyDescent="0.45">
      <c r="A6510" s="29"/>
      <c r="B6510" s="29"/>
      <c r="C6510" s="29"/>
    </row>
    <row r="6511" spans="1:3" hidden="1" x14ac:dyDescent="0.45">
      <c r="A6511" s="29"/>
      <c r="B6511" s="29"/>
      <c r="C6511" s="29"/>
    </row>
    <row r="6512" spans="1:3" hidden="1" x14ac:dyDescent="0.45">
      <c r="A6512" s="29"/>
      <c r="B6512" s="29"/>
      <c r="C6512" s="29"/>
    </row>
    <row r="6513" spans="1:3" hidden="1" x14ac:dyDescent="0.45">
      <c r="A6513" s="29"/>
      <c r="B6513" s="29"/>
      <c r="C6513" s="29"/>
    </row>
    <row r="6514" spans="1:3" hidden="1" x14ac:dyDescent="0.45">
      <c r="A6514" s="29"/>
      <c r="B6514" s="29"/>
      <c r="C6514" s="29"/>
    </row>
    <row r="6515" spans="1:3" hidden="1" x14ac:dyDescent="0.45">
      <c r="A6515" s="29"/>
      <c r="B6515" s="29"/>
      <c r="C6515" s="29"/>
    </row>
    <row r="6516" spans="1:3" hidden="1" x14ac:dyDescent="0.45">
      <c r="A6516" s="29"/>
      <c r="B6516" s="29"/>
      <c r="C6516" s="29"/>
    </row>
    <row r="6517" spans="1:3" hidden="1" x14ac:dyDescent="0.45">
      <c r="A6517" s="29"/>
      <c r="B6517" s="29"/>
      <c r="C6517" s="29"/>
    </row>
    <row r="6518" spans="1:3" hidden="1" x14ac:dyDescent="0.45">
      <c r="A6518" s="29"/>
      <c r="B6518" s="29"/>
      <c r="C6518" s="29"/>
    </row>
    <row r="6519" spans="1:3" hidden="1" x14ac:dyDescent="0.45">
      <c r="A6519" s="29"/>
      <c r="B6519" s="29"/>
      <c r="C6519" s="29"/>
    </row>
    <row r="6520" spans="1:3" hidden="1" x14ac:dyDescent="0.45">
      <c r="A6520" s="29"/>
      <c r="B6520" s="29"/>
      <c r="C6520" s="29"/>
    </row>
    <row r="6521" spans="1:3" hidden="1" x14ac:dyDescent="0.45">
      <c r="A6521" s="29"/>
      <c r="B6521" s="29"/>
      <c r="C6521" s="29"/>
    </row>
    <row r="6522" spans="1:3" hidden="1" x14ac:dyDescent="0.45">
      <c r="A6522" s="29"/>
      <c r="B6522" s="29"/>
      <c r="C6522" s="29"/>
    </row>
    <row r="6523" spans="1:3" hidden="1" x14ac:dyDescent="0.45">
      <c r="A6523" s="29"/>
      <c r="B6523" s="29"/>
      <c r="C6523" s="29"/>
    </row>
    <row r="6524" spans="1:3" hidden="1" x14ac:dyDescent="0.45">
      <c r="A6524" s="29"/>
      <c r="B6524" s="29"/>
      <c r="C6524" s="29"/>
    </row>
    <row r="6525" spans="1:3" hidden="1" x14ac:dyDescent="0.45">
      <c r="A6525" s="29"/>
      <c r="B6525" s="29"/>
      <c r="C6525" s="29"/>
    </row>
    <row r="6526" spans="1:3" hidden="1" x14ac:dyDescent="0.45">
      <c r="A6526" s="29"/>
      <c r="B6526" s="29"/>
      <c r="C6526" s="29"/>
    </row>
    <row r="6527" spans="1:3" hidden="1" x14ac:dyDescent="0.45">
      <c r="A6527" s="29"/>
      <c r="B6527" s="29"/>
      <c r="C6527" s="29"/>
    </row>
    <row r="6528" spans="1:3" hidden="1" x14ac:dyDescent="0.45">
      <c r="A6528" s="29"/>
      <c r="B6528" s="29"/>
      <c r="C6528" s="29"/>
    </row>
    <row r="6529" spans="1:3" hidden="1" x14ac:dyDescent="0.45">
      <c r="A6529" s="29"/>
      <c r="B6529" s="29"/>
      <c r="C6529" s="29"/>
    </row>
    <row r="6530" spans="1:3" hidden="1" x14ac:dyDescent="0.45">
      <c r="A6530" s="29"/>
      <c r="B6530" s="29"/>
      <c r="C6530" s="29"/>
    </row>
    <row r="6531" spans="1:3" hidden="1" x14ac:dyDescent="0.45">
      <c r="A6531" s="29"/>
      <c r="B6531" s="29"/>
      <c r="C6531" s="29"/>
    </row>
    <row r="6532" spans="1:3" hidden="1" x14ac:dyDescent="0.45">
      <c r="A6532" s="29"/>
      <c r="B6532" s="29"/>
      <c r="C6532" s="29"/>
    </row>
    <row r="6533" spans="1:3" hidden="1" x14ac:dyDescent="0.45">
      <c r="A6533" s="29"/>
      <c r="B6533" s="29"/>
      <c r="C6533" s="29"/>
    </row>
    <row r="6534" spans="1:3" hidden="1" x14ac:dyDescent="0.45">
      <c r="A6534" s="29"/>
      <c r="B6534" s="29"/>
      <c r="C6534" s="29"/>
    </row>
    <row r="6535" spans="1:3" hidden="1" x14ac:dyDescent="0.45">
      <c r="A6535" s="29"/>
      <c r="B6535" s="29"/>
      <c r="C6535" s="29"/>
    </row>
    <row r="6536" spans="1:3" hidden="1" x14ac:dyDescent="0.45">
      <c r="A6536" s="29"/>
      <c r="B6536" s="29"/>
      <c r="C6536" s="29"/>
    </row>
    <row r="6537" spans="1:3" hidden="1" x14ac:dyDescent="0.45">
      <c r="A6537" s="29"/>
      <c r="B6537" s="29"/>
      <c r="C6537" s="29"/>
    </row>
    <row r="6538" spans="1:3" hidden="1" x14ac:dyDescent="0.45">
      <c r="A6538" s="29"/>
      <c r="B6538" s="29"/>
      <c r="C6538" s="29"/>
    </row>
    <row r="6539" spans="1:3" hidden="1" x14ac:dyDescent="0.45">
      <c r="A6539" s="29"/>
      <c r="B6539" s="29"/>
      <c r="C6539" s="29"/>
    </row>
    <row r="6540" spans="1:3" hidden="1" x14ac:dyDescent="0.45">
      <c r="A6540" s="29"/>
      <c r="B6540" s="29"/>
      <c r="C6540" s="29"/>
    </row>
    <row r="6541" spans="1:3" hidden="1" x14ac:dyDescent="0.45">
      <c r="A6541" s="29"/>
      <c r="B6541" s="29"/>
      <c r="C6541" s="29"/>
    </row>
    <row r="6542" spans="1:3" hidden="1" x14ac:dyDescent="0.45">
      <c r="A6542" s="29"/>
      <c r="B6542" s="29"/>
      <c r="C6542" s="29"/>
    </row>
    <row r="6543" spans="1:3" hidden="1" x14ac:dyDescent="0.45">
      <c r="A6543" s="29"/>
      <c r="B6543" s="29"/>
      <c r="C6543" s="29"/>
    </row>
    <row r="6544" spans="1:3" hidden="1" x14ac:dyDescent="0.45">
      <c r="A6544" s="29"/>
      <c r="B6544" s="29"/>
      <c r="C6544" s="29"/>
    </row>
    <row r="6545" spans="1:3" hidden="1" x14ac:dyDescent="0.45">
      <c r="A6545" s="29"/>
      <c r="B6545" s="29"/>
      <c r="C6545" s="29"/>
    </row>
    <row r="6546" spans="1:3" hidden="1" x14ac:dyDescent="0.45">
      <c r="A6546" s="29"/>
      <c r="B6546" s="29"/>
      <c r="C6546" s="29"/>
    </row>
    <row r="6547" spans="1:3" hidden="1" x14ac:dyDescent="0.45">
      <c r="A6547" s="29"/>
      <c r="B6547" s="29"/>
      <c r="C6547" s="29"/>
    </row>
    <row r="6548" spans="1:3" hidden="1" x14ac:dyDescent="0.45">
      <c r="A6548" s="29"/>
      <c r="B6548" s="29"/>
      <c r="C6548" s="29"/>
    </row>
    <row r="6549" spans="1:3" hidden="1" x14ac:dyDescent="0.45">
      <c r="A6549" s="29"/>
      <c r="B6549" s="29"/>
      <c r="C6549" s="29"/>
    </row>
    <row r="6550" spans="1:3" hidden="1" x14ac:dyDescent="0.45">
      <c r="A6550" s="29"/>
      <c r="B6550" s="29"/>
      <c r="C6550" s="29"/>
    </row>
    <row r="6551" spans="1:3" hidden="1" x14ac:dyDescent="0.45">
      <c r="A6551" s="29"/>
      <c r="B6551" s="29"/>
      <c r="C6551" s="29"/>
    </row>
    <row r="6552" spans="1:3" hidden="1" x14ac:dyDescent="0.45">
      <c r="A6552" s="29"/>
      <c r="B6552" s="29"/>
      <c r="C6552" s="29"/>
    </row>
    <row r="6553" spans="1:3" hidden="1" x14ac:dyDescent="0.45">
      <c r="A6553" s="29"/>
      <c r="B6553" s="29"/>
      <c r="C6553" s="29"/>
    </row>
    <row r="6554" spans="1:3" hidden="1" x14ac:dyDescent="0.45">
      <c r="A6554" s="29"/>
      <c r="B6554" s="29"/>
      <c r="C6554" s="29"/>
    </row>
    <row r="6555" spans="1:3" hidden="1" x14ac:dyDescent="0.45">
      <c r="A6555" s="29"/>
      <c r="B6555" s="29"/>
      <c r="C6555" s="29"/>
    </row>
    <row r="6556" spans="1:3" hidden="1" x14ac:dyDescent="0.45">
      <c r="A6556" s="29"/>
      <c r="B6556" s="29"/>
      <c r="C6556" s="29"/>
    </row>
    <row r="6557" spans="1:3" hidden="1" x14ac:dyDescent="0.45">
      <c r="A6557" s="29"/>
      <c r="B6557" s="29"/>
      <c r="C6557" s="29"/>
    </row>
    <row r="6558" spans="1:3" hidden="1" x14ac:dyDescent="0.45">
      <c r="A6558" s="29"/>
      <c r="B6558" s="29"/>
      <c r="C6558" s="29"/>
    </row>
    <row r="6559" spans="1:3" hidden="1" x14ac:dyDescent="0.45">
      <c r="A6559" s="29"/>
      <c r="B6559" s="29"/>
      <c r="C6559" s="29"/>
    </row>
    <row r="6560" spans="1:3" hidden="1" x14ac:dyDescent="0.45">
      <c r="A6560" s="29"/>
      <c r="B6560" s="29"/>
      <c r="C6560" s="29"/>
    </row>
    <row r="6561" spans="1:3" hidden="1" x14ac:dyDescent="0.45">
      <c r="A6561" s="29"/>
      <c r="B6561" s="29"/>
      <c r="C6561" s="29"/>
    </row>
    <row r="6562" spans="1:3" hidden="1" x14ac:dyDescent="0.45">
      <c r="A6562" s="29"/>
      <c r="B6562" s="29"/>
      <c r="C6562" s="29"/>
    </row>
    <row r="6563" spans="1:3" hidden="1" x14ac:dyDescent="0.45">
      <c r="A6563" s="29"/>
      <c r="B6563" s="29"/>
      <c r="C6563" s="29"/>
    </row>
    <row r="6564" spans="1:3" hidden="1" x14ac:dyDescent="0.45">
      <c r="A6564" s="29"/>
      <c r="B6564" s="29"/>
      <c r="C6564" s="29"/>
    </row>
    <row r="6565" spans="1:3" hidden="1" x14ac:dyDescent="0.45">
      <c r="A6565" s="29"/>
      <c r="B6565" s="29"/>
      <c r="C6565" s="29"/>
    </row>
    <row r="6566" spans="1:3" hidden="1" x14ac:dyDescent="0.45">
      <c r="A6566" s="29"/>
      <c r="B6566" s="29"/>
      <c r="C6566" s="29"/>
    </row>
    <row r="6567" spans="1:3" hidden="1" x14ac:dyDescent="0.45">
      <c r="A6567" s="29"/>
      <c r="B6567" s="29"/>
      <c r="C6567" s="29"/>
    </row>
    <row r="6568" spans="1:3" hidden="1" x14ac:dyDescent="0.45">
      <c r="A6568" s="29"/>
      <c r="B6568" s="29"/>
      <c r="C6568" s="29"/>
    </row>
    <row r="6569" spans="1:3" hidden="1" x14ac:dyDescent="0.45">
      <c r="A6569" s="29"/>
      <c r="B6569" s="29"/>
      <c r="C6569" s="29"/>
    </row>
    <row r="6570" spans="1:3" hidden="1" x14ac:dyDescent="0.45">
      <c r="A6570" s="29"/>
      <c r="B6570" s="29"/>
      <c r="C6570" s="29"/>
    </row>
    <row r="6571" spans="1:3" hidden="1" x14ac:dyDescent="0.45">
      <c r="A6571" s="29"/>
      <c r="B6571" s="29"/>
      <c r="C6571" s="29"/>
    </row>
    <row r="6572" spans="1:3" hidden="1" x14ac:dyDescent="0.45">
      <c r="A6572" s="29"/>
      <c r="B6572" s="29"/>
      <c r="C6572" s="29"/>
    </row>
    <row r="6573" spans="1:3" hidden="1" x14ac:dyDescent="0.45">
      <c r="A6573" s="29"/>
      <c r="B6573" s="29"/>
      <c r="C6573" s="29"/>
    </row>
    <row r="6574" spans="1:3" hidden="1" x14ac:dyDescent="0.45">
      <c r="A6574" s="29"/>
      <c r="B6574" s="29"/>
      <c r="C6574" s="29"/>
    </row>
    <row r="6575" spans="1:3" hidden="1" x14ac:dyDescent="0.45">
      <c r="A6575" s="29"/>
      <c r="B6575" s="29"/>
      <c r="C6575" s="29"/>
    </row>
    <row r="6576" spans="1:3" hidden="1" x14ac:dyDescent="0.45">
      <c r="A6576" s="29"/>
      <c r="B6576" s="29"/>
      <c r="C6576" s="29"/>
    </row>
    <row r="6577" spans="1:3" hidden="1" x14ac:dyDescent="0.45">
      <c r="A6577" s="29"/>
      <c r="B6577" s="29"/>
      <c r="C6577" s="29"/>
    </row>
    <row r="6578" spans="1:3" hidden="1" x14ac:dyDescent="0.45">
      <c r="A6578" s="29"/>
      <c r="B6578" s="29"/>
      <c r="C6578" s="29"/>
    </row>
    <row r="6579" spans="1:3" hidden="1" x14ac:dyDescent="0.45">
      <c r="A6579" s="29"/>
      <c r="B6579" s="29"/>
      <c r="C6579" s="29"/>
    </row>
    <row r="6580" spans="1:3" hidden="1" x14ac:dyDescent="0.45">
      <c r="A6580" s="29"/>
      <c r="B6580" s="29"/>
      <c r="C6580" s="29"/>
    </row>
    <row r="6581" spans="1:3" hidden="1" x14ac:dyDescent="0.45">
      <c r="A6581" s="29"/>
      <c r="B6581" s="29"/>
      <c r="C6581" s="29"/>
    </row>
    <row r="6582" spans="1:3" hidden="1" x14ac:dyDescent="0.45">
      <c r="A6582" s="29"/>
      <c r="B6582" s="29"/>
      <c r="C6582" s="29"/>
    </row>
    <row r="6583" spans="1:3" hidden="1" x14ac:dyDescent="0.45">
      <c r="A6583" s="29"/>
      <c r="B6583" s="29"/>
      <c r="C6583" s="29"/>
    </row>
    <row r="6584" spans="1:3" hidden="1" x14ac:dyDescent="0.45">
      <c r="A6584" s="29"/>
      <c r="B6584" s="29"/>
      <c r="C6584" s="29"/>
    </row>
    <row r="6585" spans="1:3" hidden="1" x14ac:dyDescent="0.45">
      <c r="A6585" s="29"/>
      <c r="B6585" s="29"/>
      <c r="C6585" s="29"/>
    </row>
    <row r="6586" spans="1:3" hidden="1" x14ac:dyDescent="0.45">
      <c r="A6586" s="29"/>
      <c r="B6586" s="29"/>
      <c r="C6586" s="29"/>
    </row>
    <row r="6587" spans="1:3" hidden="1" x14ac:dyDescent="0.45">
      <c r="A6587" s="29"/>
      <c r="B6587" s="29"/>
      <c r="C6587" s="29"/>
    </row>
    <row r="6588" spans="1:3" hidden="1" x14ac:dyDescent="0.45">
      <c r="A6588" s="29"/>
      <c r="B6588" s="29"/>
      <c r="C6588" s="29"/>
    </row>
    <row r="6589" spans="1:3" hidden="1" x14ac:dyDescent="0.45">
      <c r="A6589" s="29"/>
      <c r="B6589" s="29"/>
      <c r="C6589" s="29"/>
    </row>
    <row r="6590" spans="1:3" hidden="1" x14ac:dyDescent="0.45">
      <c r="A6590" s="29"/>
      <c r="B6590" s="29"/>
      <c r="C6590" s="29"/>
    </row>
    <row r="6591" spans="1:3" hidden="1" x14ac:dyDescent="0.45">
      <c r="A6591" s="29"/>
      <c r="B6591" s="29"/>
      <c r="C6591" s="29"/>
    </row>
    <row r="6592" spans="1:3" hidden="1" x14ac:dyDescent="0.45">
      <c r="A6592" s="29"/>
      <c r="B6592" s="29"/>
      <c r="C6592" s="29"/>
    </row>
    <row r="6593" spans="1:3" hidden="1" x14ac:dyDescent="0.45">
      <c r="A6593" s="29"/>
      <c r="B6593" s="29"/>
      <c r="C6593" s="29"/>
    </row>
    <row r="6594" spans="1:3" hidden="1" x14ac:dyDescent="0.45">
      <c r="A6594" s="29"/>
      <c r="B6594" s="29"/>
      <c r="C6594" s="29"/>
    </row>
    <row r="6595" spans="1:3" hidden="1" x14ac:dyDescent="0.45">
      <c r="A6595" s="29"/>
      <c r="B6595" s="29"/>
      <c r="C6595" s="29"/>
    </row>
    <row r="6596" spans="1:3" hidden="1" x14ac:dyDescent="0.45">
      <c r="A6596" s="29"/>
      <c r="B6596" s="29"/>
      <c r="C6596" s="29"/>
    </row>
    <row r="6597" spans="1:3" hidden="1" x14ac:dyDescent="0.45">
      <c r="A6597" s="29"/>
      <c r="B6597" s="29"/>
      <c r="C6597" s="29"/>
    </row>
    <row r="6598" spans="1:3" hidden="1" x14ac:dyDescent="0.45">
      <c r="A6598" s="29"/>
      <c r="B6598" s="29"/>
      <c r="C6598" s="29"/>
    </row>
    <row r="6599" spans="1:3" hidden="1" x14ac:dyDescent="0.45">
      <c r="A6599" s="29"/>
      <c r="B6599" s="29"/>
      <c r="C6599" s="29"/>
    </row>
    <row r="6600" spans="1:3" hidden="1" x14ac:dyDescent="0.45">
      <c r="A6600" s="29"/>
      <c r="B6600" s="29"/>
      <c r="C6600" s="29"/>
    </row>
    <row r="6601" spans="1:3" hidden="1" x14ac:dyDescent="0.45">
      <c r="A6601" s="29"/>
      <c r="B6601" s="29"/>
      <c r="C6601" s="29"/>
    </row>
    <row r="6602" spans="1:3" hidden="1" x14ac:dyDescent="0.45">
      <c r="A6602" s="29"/>
      <c r="B6602" s="29"/>
      <c r="C6602" s="29"/>
    </row>
    <row r="6603" spans="1:3" hidden="1" x14ac:dyDescent="0.45">
      <c r="A6603" s="29"/>
      <c r="B6603" s="29"/>
      <c r="C6603" s="29"/>
    </row>
    <row r="6604" spans="1:3" hidden="1" x14ac:dyDescent="0.45">
      <c r="A6604" s="29"/>
      <c r="B6604" s="29"/>
      <c r="C6604" s="29"/>
    </row>
    <row r="6605" spans="1:3" hidden="1" x14ac:dyDescent="0.45">
      <c r="A6605" s="29"/>
      <c r="B6605" s="29"/>
      <c r="C6605" s="29"/>
    </row>
    <row r="6606" spans="1:3" hidden="1" x14ac:dyDescent="0.45">
      <c r="A6606" s="29"/>
      <c r="B6606" s="29"/>
      <c r="C6606" s="29"/>
    </row>
    <row r="6607" spans="1:3" hidden="1" x14ac:dyDescent="0.45">
      <c r="A6607" s="29"/>
      <c r="B6607" s="29"/>
      <c r="C6607" s="29"/>
    </row>
    <row r="6608" spans="1:3" hidden="1" x14ac:dyDescent="0.45">
      <c r="A6608" s="29"/>
      <c r="B6608" s="29"/>
      <c r="C6608" s="29"/>
    </row>
    <row r="6609" spans="1:3" hidden="1" x14ac:dyDescent="0.45">
      <c r="A6609" s="29"/>
      <c r="B6609" s="29"/>
      <c r="C6609" s="29"/>
    </row>
    <row r="6610" spans="1:3" hidden="1" x14ac:dyDescent="0.45">
      <c r="A6610" s="29"/>
      <c r="B6610" s="29"/>
      <c r="C6610" s="29"/>
    </row>
    <row r="6611" spans="1:3" hidden="1" x14ac:dyDescent="0.45">
      <c r="A6611" s="29"/>
      <c r="B6611" s="29"/>
      <c r="C6611" s="29"/>
    </row>
    <row r="6612" spans="1:3" hidden="1" x14ac:dyDescent="0.45">
      <c r="A6612" s="29"/>
      <c r="B6612" s="29"/>
      <c r="C6612" s="29"/>
    </row>
    <row r="6613" spans="1:3" hidden="1" x14ac:dyDescent="0.45">
      <c r="A6613" s="29"/>
      <c r="B6613" s="29"/>
      <c r="C6613" s="29"/>
    </row>
    <row r="6614" spans="1:3" hidden="1" x14ac:dyDescent="0.45">
      <c r="A6614" s="29"/>
      <c r="B6614" s="29"/>
      <c r="C6614" s="29"/>
    </row>
    <row r="6615" spans="1:3" hidden="1" x14ac:dyDescent="0.45">
      <c r="A6615" s="29"/>
      <c r="B6615" s="29"/>
      <c r="C6615" s="29"/>
    </row>
    <row r="6616" spans="1:3" hidden="1" x14ac:dyDescent="0.45">
      <c r="A6616" s="29"/>
      <c r="B6616" s="29"/>
      <c r="C6616" s="29"/>
    </row>
    <row r="6617" spans="1:3" hidden="1" x14ac:dyDescent="0.45">
      <c r="A6617" s="29"/>
      <c r="B6617" s="29"/>
      <c r="C6617" s="29"/>
    </row>
    <row r="6618" spans="1:3" hidden="1" x14ac:dyDescent="0.45">
      <c r="A6618" s="29"/>
      <c r="B6618" s="29"/>
      <c r="C6618" s="29"/>
    </row>
    <row r="6619" spans="1:3" hidden="1" x14ac:dyDescent="0.45">
      <c r="A6619" s="29"/>
      <c r="B6619" s="29"/>
      <c r="C6619" s="29"/>
    </row>
    <row r="6620" spans="1:3" hidden="1" x14ac:dyDescent="0.45">
      <c r="A6620" s="29"/>
      <c r="B6620" s="29"/>
      <c r="C6620" s="29"/>
    </row>
    <row r="6621" spans="1:3" hidden="1" x14ac:dyDescent="0.45">
      <c r="A6621" s="29"/>
      <c r="B6621" s="29"/>
      <c r="C6621" s="29"/>
    </row>
    <row r="6622" spans="1:3" hidden="1" x14ac:dyDescent="0.45">
      <c r="A6622" s="29"/>
      <c r="B6622" s="29"/>
      <c r="C6622" s="29"/>
    </row>
    <row r="6623" spans="1:3" hidden="1" x14ac:dyDescent="0.45">
      <c r="A6623" s="29"/>
      <c r="B6623" s="29"/>
      <c r="C6623" s="29"/>
    </row>
    <row r="6624" spans="1:3" hidden="1" x14ac:dyDescent="0.45">
      <c r="A6624" s="29"/>
      <c r="B6624" s="29"/>
      <c r="C6624" s="29"/>
    </row>
    <row r="6625" spans="1:3" hidden="1" x14ac:dyDescent="0.45">
      <c r="A6625" s="29"/>
      <c r="B6625" s="29"/>
      <c r="C6625" s="29"/>
    </row>
    <row r="6626" spans="1:3" hidden="1" x14ac:dyDescent="0.45">
      <c r="A6626" s="29"/>
      <c r="B6626" s="29"/>
      <c r="C6626" s="29"/>
    </row>
    <row r="6627" spans="1:3" hidden="1" x14ac:dyDescent="0.45">
      <c r="A6627" s="29"/>
      <c r="B6627" s="29"/>
      <c r="C6627" s="29"/>
    </row>
    <row r="6628" spans="1:3" hidden="1" x14ac:dyDescent="0.45">
      <c r="A6628" s="29"/>
      <c r="B6628" s="29"/>
      <c r="C6628" s="29"/>
    </row>
    <row r="6629" spans="1:3" hidden="1" x14ac:dyDescent="0.45">
      <c r="A6629" s="29"/>
      <c r="B6629" s="29"/>
      <c r="C6629" s="29"/>
    </row>
    <row r="6630" spans="1:3" hidden="1" x14ac:dyDescent="0.45">
      <c r="A6630" s="29"/>
      <c r="B6630" s="29"/>
      <c r="C6630" s="29"/>
    </row>
    <row r="6631" spans="1:3" hidden="1" x14ac:dyDescent="0.45">
      <c r="A6631" s="29"/>
      <c r="B6631" s="29"/>
      <c r="C6631" s="29"/>
    </row>
    <row r="6632" spans="1:3" hidden="1" x14ac:dyDescent="0.45">
      <c r="A6632" s="29"/>
      <c r="B6632" s="29"/>
      <c r="C6632" s="29"/>
    </row>
    <row r="6633" spans="1:3" hidden="1" x14ac:dyDescent="0.45">
      <c r="A6633" s="29"/>
      <c r="B6633" s="29"/>
      <c r="C6633" s="29"/>
    </row>
    <row r="6634" spans="1:3" hidden="1" x14ac:dyDescent="0.45">
      <c r="A6634" s="29"/>
      <c r="B6634" s="29"/>
      <c r="C6634" s="29"/>
    </row>
    <row r="6635" spans="1:3" hidden="1" x14ac:dyDescent="0.45">
      <c r="A6635" s="29"/>
      <c r="B6635" s="29"/>
      <c r="C6635" s="29"/>
    </row>
    <row r="6636" spans="1:3" hidden="1" x14ac:dyDescent="0.45">
      <c r="A6636" s="29"/>
      <c r="B6636" s="29"/>
      <c r="C6636" s="29"/>
    </row>
    <row r="6637" spans="1:3" hidden="1" x14ac:dyDescent="0.45">
      <c r="A6637" s="29"/>
      <c r="B6637" s="29"/>
      <c r="C6637" s="29"/>
    </row>
    <row r="6638" spans="1:3" hidden="1" x14ac:dyDescent="0.45">
      <c r="A6638" s="29"/>
      <c r="B6638" s="29"/>
      <c r="C6638" s="29"/>
    </row>
    <row r="6639" spans="1:3" hidden="1" x14ac:dyDescent="0.45">
      <c r="A6639" s="29"/>
      <c r="B6639" s="29"/>
      <c r="C6639" s="29"/>
    </row>
    <row r="6640" spans="1:3" hidden="1" x14ac:dyDescent="0.45">
      <c r="A6640" s="29"/>
      <c r="B6640" s="29"/>
      <c r="C6640" s="29"/>
    </row>
    <row r="6641" spans="1:3" hidden="1" x14ac:dyDescent="0.45">
      <c r="A6641" s="29"/>
      <c r="B6641" s="29"/>
      <c r="C6641" s="29"/>
    </row>
    <row r="6642" spans="1:3" hidden="1" x14ac:dyDescent="0.45">
      <c r="A6642" s="29"/>
      <c r="B6642" s="29"/>
      <c r="C6642" s="29"/>
    </row>
    <row r="6643" spans="1:3" hidden="1" x14ac:dyDescent="0.45">
      <c r="A6643" s="29"/>
      <c r="B6643" s="29"/>
      <c r="C6643" s="29"/>
    </row>
    <row r="6644" spans="1:3" hidden="1" x14ac:dyDescent="0.45">
      <c r="A6644" s="29"/>
      <c r="B6644" s="29"/>
      <c r="C6644" s="29"/>
    </row>
    <row r="6645" spans="1:3" hidden="1" x14ac:dyDescent="0.45">
      <c r="A6645" s="29"/>
      <c r="B6645" s="29"/>
      <c r="C6645" s="29"/>
    </row>
    <row r="6646" spans="1:3" hidden="1" x14ac:dyDescent="0.45">
      <c r="A6646" s="29"/>
      <c r="B6646" s="29"/>
      <c r="C6646" s="29"/>
    </row>
    <row r="6647" spans="1:3" hidden="1" x14ac:dyDescent="0.45">
      <c r="A6647" s="29"/>
      <c r="B6647" s="29"/>
      <c r="C6647" s="29"/>
    </row>
    <row r="6648" spans="1:3" hidden="1" x14ac:dyDescent="0.45">
      <c r="A6648" s="29"/>
      <c r="B6648" s="29"/>
      <c r="C6648" s="29"/>
    </row>
    <row r="6649" spans="1:3" hidden="1" x14ac:dyDescent="0.45">
      <c r="A6649" s="29"/>
      <c r="B6649" s="29"/>
      <c r="C6649" s="29"/>
    </row>
    <row r="6650" spans="1:3" hidden="1" x14ac:dyDescent="0.45">
      <c r="A6650" s="29"/>
      <c r="B6650" s="29"/>
      <c r="C6650" s="29"/>
    </row>
    <row r="6651" spans="1:3" hidden="1" x14ac:dyDescent="0.45">
      <c r="A6651" s="29"/>
      <c r="B6651" s="29"/>
      <c r="C6651" s="29"/>
    </row>
    <row r="6652" spans="1:3" hidden="1" x14ac:dyDescent="0.45">
      <c r="A6652" s="29"/>
      <c r="B6652" s="29"/>
      <c r="C6652" s="29"/>
    </row>
    <row r="6653" spans="1:3" hidden="1" x14ac:dyDescent="0.45">
      <c r="A6653" s="29"/>
      <c r="B6653" s="29"/>
      <c r="C6653" s="29"/>
    </row>
    <row r="6654" spans="1:3" hidden="1" x14ac:dyDescent="0.45">
      <c r="A6654" s="29"/>
      <c r="B6654" s="29"/>
      <c r="C6654" s="29"/>
    </row>
    <row r="6655" spans="1:3" hidden="1" x14ac:dyDescent="0.45">
      <c r="A6655" s="29"/>
      <c r="B6655" s="29"/>
      <c r="C6655" s="29"/>
    </row>
    <row r="6656" spans="1:3" hidden="1" x14ac:dyDescent="0.45">
      <c r="A6656" s="29"/>
      <c r="B6656" s="29"/>
      <c r="C6656" s="29"/>
    </row>
    <row r="6657" spans="1:3" hidden="1" x14ac:dyDescent="0.45">
      <c r="A6657" s="29"/>
      <c r="B6657" s="29"/>
      <c r="C6657" s="29"/>
    </row>
    <row r="6658" spans="1:3" hidden="1" x14ac:dyDescent="0.45">
      <c r="A6658" s="29"/>
      <c r="B6658" s="29"/>
      <c r="C6658" s="29"/>
    </row>
    <row r="6659" spans="1:3" hidden="1" x14ac:dyDescent="0.45">
      <c r="A6659" s="29"/>
      <c r="B6659" s="29"/>
      <c r="C6659" s="29"/>
    </row>
    <row r="6660" spans="1:3" hidden="1" x14ac:dyDescent="0.45">
      <c r="A6660" s="29"/>
      <c r="B6660" s="29"/>
      <c r="C6660" s="29"/>
    </row>
    <row r="6661" spans="1:3" hidden="1" x14ac:dyDescent="0.45">
      <c r="A6661" s="29"/>
      <c r="B6661" s="29"/>
      <c r="C6661" s="29"/>
    </row>
    <row r="6662" spans="1:3" hidden="1" x14ac:dyDescent="0.45">
      <c r="A6662" s="29"/>
      <c r="B6662" s="29"/>
      <c r="C6662" s="29"/>
    </row>
    <row r="6663" spans="1:3" hidden="1" x14ac:dyDescent="0.45">
      <c r="A6663" s="29"/>
      <c r="B6663" s="29"/>
      <c r="C6663" s="29"/>
    </row>
    <row r="6664" spans="1:3" hidden="1" x14ac:dyDescent="0.45">
      <c r="A6664" s="29"/>
      <c r="B6664" s="29"/>
      <c r="C6664" s="29"/>
    </row>
    <row r="6665" spans="1:3" hidden="1" x14ac:dyDescent="0.45">
      <c r="A6665" s="29"/>
      <c r="B6665" s="29"/>
      <c r="C6665" s="29"/>
    </row>
    <row r="6666" spans="1:3" hidden="1" x14ac:dyDescent="0.45">
      <c r="A6666" s="29"/>
      <c r="B6666" s="29"/>
      <c r="C6666" s="29"/>
    </row>
    <row r="6667" spans="1:3" hidden="1" x14ac:dyDescent="0.45">
      <c r="A6667" s="29"/>
      <c r="B6667" s="29"/>
      <c r="C6667" s="29"/>
    </row>
    <row r="6668" spans="1:3" hidden="1" x14ac:dyDescent="0.45">
      <c r="A6668" s="29"/>
      <c r="B6668" s="29"/>
      <c r="C6668" s="29"/>
    </row>
    <row r="6669" spans="1:3" hidden="1" x14ac:dyDescent="0.45">
      <c r="A6669" s="29"/>
      <c r="B6669" s="29"/>
      <c r="C6669" s="29"/>
    </row>
    <row r="6670" spans="1:3" hidden="1" x14ac:dyDescent="0.45">
      <c r="A6670" s="29"/>
      <c r="B6670" s="29"/>
      <c r="C6670" s="29"/>
    </row>
    <row r="6671" spans="1:3" hidden="1" x14ac:dyDescent="0.45">
      <c r="A6671" s="29"/>
      <c r="B6671" s="29"/>
      <c r="C6671" s="29"/>
    </row>
    <row r="6672" spans="1:3" hidden="1" x14ac:dyDescent="0.45">
      <c r="A6672" s="29"/>
      <c r="B6672" s="29"/>
      <c r="C6672" s="29"/>
    </row>
    <row r="6673" spans="1:3" hidden="1" x14ac:dyDescent="0.45">
      <c r="A6673" s="29"/>
      <c r="B6673" s="29"/>
      <c r="C6673" s="29"/>
    </row>
    <row r="6674" spans="1:3" hidden="1" x14ac:dyDescent="0.45">
      <c r="A6674" s="29"/>
      <c r="B6674" s="29"/>
      <c r="C6674" s="29"/>
    </row>
    <row r="6675" spans="1:3" hidden="1" x14ac:dyDescent="0.45">
      <c r="A6675" s="29"/>
      <c r="B6675" s="29"/>
      <c r="C6675" s="29"/>
    </row>
    <row r="6676" spans="1:3" hidden="1" x14ac:dyDescent="0.45">
      <c r="A6676" s="29"/>
      <c r="B6676" s="29"/>
      <c r="C6676" s="29"/>
    </row>
    <row r="6677" spans="1:3" hidden="1" x14ac:dyDescent="0.45">
      <c r="A6677" s="29"/>
      <c r="B6677" s="29"/>
      <c r="C6677" s="29"/>
    </row>
    <row r="6678" spans="1:3" hidden="1" x14ac:dyDescent="0.45">
      <c r="A6678" s="29"/>
      <c r="B6678" s="29"/>
      <c r="C6678" s="29"/>
    </row>
    <row r="6679" spans="1:3" hidden="1" x14ac:dyDescent="0.45">
      <c r="A6679" s="29"/>
      <c r="B6679" s="29"/>
      <c r="C6679" s="29"/>
    </row>
    <row r="6680" spans="1:3" hidden="1" x14ac:dyDescent="0.45">
      <c r="A6680" s="29"/>
      <c r="B6680" s="29"/>
      <c r="C6680" s="29"/>
    </row>
    <row r="6681" spans="1:3" hidden="1" x14ac:dyDescent="0.45">
      <c r="A6681" s="29"/>
      <c r="B6681" s="29"/>
      <c r="C6681" s="29"/>
    </row>
    <row r="6682" spans="1:3" hidden="1" x14ac:dyDescent="0.45">
      <c r="A6682" s="29"/>
      <c r="B6682" s="29"/>
      <c r="C6682" s="29"/>
    </row>
    <row r="6683" spans="1:3" hidden="1" x14ac:dyDescent="0.45">
      <c r="A6683" s="29"/>
      <c r="B6683" s="29"/>
      <c r="C6683" s="29"/>
    </row>
    <row r="6684" spans="1:3" hidden="1" x14ac:dyDescent="0.45">
      <c r="A6684" s="29"/>
      <c r="B6684" s="29"/>
      <c r="C6684" s="29"/>
    </row>
    <row r="6685" spans="1:3" hidden="1" x14ac:dyDescent="0.45">
      <c r="A6685" s="29"/>
      <c r="B6685" s="29"/>
      <c r="C6685" s="29"/>
    </row>
    <row r="6686" spans="1:3" hidden="1" x14ac:dyDescent="0.45">
      <c r="A6686" s="29"/>
      <c r="B6686" s="29"/>
      <c r="C6686" s="29"/>
    </row>
    <row r="6687" spans="1:3" hidden="1" x14ac:dyDescent="0.45">
      <c r="A6687" s="29"/>
      <c r="B6687" s="29"/>
      <c r="C6687" s="29"/>
    </row>
    <row r="6688" spans="1:3" hidden="1" x14ac:dyDescent="0.45">
      <c r="A6688" s="29"/>
      <c r="B6688" s="29"/>
      <c r="C6688" s="29"/>
    </row>
    <row r="6689" spans="1:3" hidden="1" x14ac:dyDescent="0.45">
      <c r="A6689" s="29"/>
      <c r="B6689" s="29"/>
      <c r="C6689" s="29"/>
    </row>
    <row r="6690" spans="1:3" hidden="1" x14ac:dyDescent="0.45">
      <c r="A6690" s="29"/>
      <c r="B6690" s="29"/>
      <c r="C6690" s="29"/>
    </row>
    <row r="6691" spans="1:3" hidden="1" x14ac:dyDescent="0.45">
      <c r="A6691" s="29"/>
      <c r="B6691" s="29"/>
      <c r="C6691" s="29"/>
    </row>
    <row r="6692" spans="1:3" hidden="1" x14ac:dyDescent="0.45">
      <c r="A6692" s="29"/>
      <c r="B6692" s="29"/>
      <c r="C6692" s="29"/>
    </row>
    <row r="6693" spans="1:3" hidden="1" x14ac:dyDescent="0.45">
      <c r="A6693" s="29"/>
      <c r="B6693" s="29"/>
      <c r="C6693" s="29"/>
    </row>
    <row r="6694" spans="1:3" hidden="1" x14ac:dyDescent="0.45">
      <c r="A6694" s="29"/>
      <c r="B6694" s="29"/>
      <c r="C6694" s="29"/>
    </row>
    <row r="6695" spans="1:3" hidden="1" x14ac:dyDescent="0.45">
      <c r="A6695" s="29"/>
      <c r="B6695" s="29"/>
      <c r="C6695" s="29"/>
    </row>
    <row r="6696" spans="1:3" hidden="1" x14ac:dyDescent="0.45">
      <c r="A6696" s="29"/>
      <c r="B6696" s="29"/>
      <c r="C6696" s="29"/>
    </row>
    <row r="6697" spans="1:3" hidden="1" x14ac:dyDescent="0.45">
      <c r="A6697" s="29"/>
      <c r="B6697" s="29"/>
      <c r="C6697" s="29"/>
    </row>
    <row r="6698" spans="1:3" hidden="1" x14ac:dyDescent="0.45">
      <c r="A6698" s="29"/>
      <c r="B6698" s="29"/>
      <c r="C6698" s="29"/>
    </row>
    <row r="6699" spans="1:3" hidden="1" x14ac:dyDescent="0.45">
      <c r="A6699" s="29"/>
      <c r="B6699" s="29"/>
      <c r="C6699" s="29"/>
    </row>
    <row r="6700" spans="1:3" hidden="1" x14ac:dyDescent="0.45">
      <c r="A6700" s="29"/>
      <c r="B6700" s="29"/>
      <c r="C6700" s="29"/>
    </row>
    <row r="6701" spans="1:3" hidden="1" x14ac:dyDescent="0.45">
      <c r="A6701" s="29"/>
      <c r="B6701" s="29"/>
      <c r="C6701" s="29"/>
    </row>
    <row r="6702" spans="1:3" hidden="1" x14ac:dyDescent="0.45">
      <c r="A6702" s="29"/>
      <c r="B6702" s="29"/>
      <c r="C6702" s="29"/>
    </row>
    <row r="6703" spans="1:3" hidden="1" x14ac:dyDescent="0.45">
      <c r="A6703" s="29"/>
      <c r="B6703" s="29"/>
      <c r="C6703" s="29"/>
    </row>
    <row r="6704" spans="1:3" hidden="1" x14ac:dyDescent="0.45">
      <c r="A6704" s="29"/>
      <c r="B6704" s="29"/>
      <c r="C6704" s="29"/>
    </row>
    <row r="6705" spans="1:3" hidden="1" x14ac:dyDescent="0.45">
      <c r="A6705" s="29"/>
      <c r="B6705" s="29"/>
      <c r="C6705" s="29"/>
    </row>
    <row r="6706" spans="1:3" hidden="1" x14ac:dyDescent="0.45">
      <c r="A6706" s="29"/>
      <c r="B6706" s="29"/>
      <c r="C6706" s="29"/>
    </row>
    <row r="6707" spans="1:3" hidden="1" x14ac:dyDescent="0.45">
      <c r="A6707" s="29"/>
      <c r="B6707" s="29"/>
      <c r="C6707" s="29"/>
    </row>
    <row r="6708" spans="1:3" hidden="1" x14ac:dyDescent="0.45">
      <c r="A6708" s="29"/>
      <c r="B6708" s="29"/>
      <c r="C6708" s="29"/>
    </row>
    <row r="6709" spans="1:3" hidden="1" x14ac:dyDescent="0.45">
      <c r="A6709" s="29"/>
      <c r="B6709" s="29"/>
      <c r="C6709" s="29"/>
    </row>
    <row r="6710" spans="1:3" hidden="1" x14ac:dyDescent="0.45">
      <c r="A6710" s="29"/>
      <c r="B6710" s="29"/>
      <c r="C6710" s="29"/>
    </row>
    <row r="6711" spans="1:3" hidden="1" x14ac:dyDescent="0.45">
      <c r="A6711" s="29"/>
      <c r="B6711" s="29"/>
      <c r="C6711" s="29"/>
    </row>
    <row r="6712" spans="1:3" hidden="1" x14ac:dyDescent="0.45">
      <c r="A6712" s="29"/>
      <c r="B6712" s="29"/>
      <c r="C6712" s="29"/>
    </row>
    <row r="6713" spans="1:3" hidden="1" x14ac:dyDescent="0.45">
      <c r="A6713" s="29"/>
      <c r="B6713" s="29"/>
      <c r="C6713" s="29"/>
    </row>
    <row r="6714" spans="1:3" hidden="1" x14ac:dyDescent="0.45">
      <c r="A6714" s="29"/>
      <c r="B6714" s="29"/>
      <c r="C6714" s="29"/>
    </row>
    <row r="6715" spans="1:3" hidden="1" x14ac:dyDescent="0.45">
      <c r="A6715" s="29"/>
      <c r="B6715" s="29"/>
      <c r="C6715" s="29"/>
    </row>
    <row r="6716" spans="1:3" hidden="1" x14ac:dyDescent="0.45">
      <c r="A6716" s="29"/>
      <c r="B6716" s="29"/>
      <c r="C6716" s="29"/>
    </row>
    <row r="6717" spans="1:3" hidden="1" x14ac:dyDescent="0.45">
      <c r="A6717" s="29"/>
      <c r="B6717" s="29"/>
      <c r="C6717" s="29"/>
    </row>
    <row r="6718" spans="1:3" hidden="1" x14ac:dyDescent="0.45">
      <c r="A6718" s="29"/>
      <c r="B6718" s="29"/>
      <c r="C6718" s="29"/>
    </row>
    <row r="6719" spans="1:3" hidden="1" x14ac:dyDescent="0.45">
      <c r="A6719" s="29"/>
      <c r="B6719" s="29"/>
      <c r="C6719" s="29"/>
    </row>
    <row r="6720" spans="1:3" hidden="1" x14ac:dyDescent="0.45">
      <c r="A6720" s="29"/>
      <c r="B6720" s="29"/>
      <c r="C6720" s="29"/>
    </row>
    <row r="6721" spans="1:3" hidden="1" x14ac:dyDescent="0.45">
      <c r="A6721" s="29"/>
      <c r="B6721" s="29"/>
      <c r="C6721" s="29"/>
    </row>
    <row r="6722" spans="1:3" hidden="1" x14ac:dyDescent="0.45">
      <c r="A6722" s="29"/>
      <c r="B6722" s="29"/>
      <c r="C6722" s="29"/>
    </row>
    <row r="6723" spans="1:3" hidden="1" x14ac:dyDescent="0.45">
      <c r="A6723" s="29"/>
      <c r="B6723" s="29"/>
      <c r="C6723" s="29"/>
    </row>
    <row r="6724" spans="1:3" hidden="1" x14ac:dyDescent="0.45">
      <c r="A6724" s="29"/>
      <c r="B6724" s="29"/>
      <c r="C6724" s="29"/>
    </row>
    <row r="6725" spans="1:3" hidden="1" x14ac:dyDescent="0.45">
      <c r="A6725" s="29"/>
      <c r="B6725" s="29"/>
      <c r="C6725" s="29"/>
    </row>
    <row r="6726" spans="1:3" hidden="1" x14ac:dyDescent="0.45">
      <c r="A6726" s="29"/>
      <c r="B6726" s="29"/>
      <c r="C6726" s="29"/>
    </row>
    <row r="6727" spans="1:3" hidden="1" x14ac:dyDescent="0.45">
      <c r="A6727" s="29"/>
      <c r="B6727" s="29"/>
      <c r="C6727" s="29"/>
    </row>
    <row r="6728" spans="1:3" hidden="1" x14ac:dyDescent="0.45">
      <c r="A6728" s="29"/>
      <c r="B6728" s="29"/>
      <c r="C6728" s="29"/>
    </row>
    <row r="6729" spans="1:3" hidden="1" x14ac:dyDescent="0.45">
      <c r="A6729" s="29"/>
      <c r="B6729" s="29"/>
      <c r="C6729" s="29"/>
    </row>
    <row r="6730" spans="1:3" hidden="1" x14ac:dyDescent="0.45">
      <c r="A6730" s="29"/>
      <c r="B6730" s="29"/>
      <c r="C6730" s="29"/>
    </row>
    <row r="6731" spans="1:3" hidden="1" x14ac:dyDescent="0.45">
      <c r="A6731" s="29"/>
      <c r="B6731" s="29"/>
      <c r="C6731" s="29"/>
    </row>
    <row r="6732" spans="1:3" hidden="1" x14ac:dyDescent="0.45">
      <c r="A6732" s="29"/>
      <c r="B6732" s="29"/>
      <c r="C6732" s="29"/>
    </row>
    <row r="6733" spans="1:3" hidden="1" x14ac:dyDescent="0.45">
      <c r="A6733" s="29"/>
      <c r="B6733" s="29"/>
      <c r="C6733" s="29"/>
    </row>
    <row r="6734" spans="1:3" hidden="1" x14ac:dyDescent="0.45">
      <c r="A6734" s="29"/>
      <c r="B6734" s="29"/>
      <c r="C6734" s="29"/>
    </row>
    <row r="6735" spans="1:3" hidden="1" x14ac:dyDescent="0.45">
      <c r="A6735" s="29"/>
      <c r="B6735" s="29"/>
      <c r="C6735" s="29"/>
    </row>
    <row r="6736" spans="1:3" hidden="1" x14ac:dyDescent="0.45">
      <c r="A6736" s="29"/>
      <c r="B6736" s="29"/>
      <c r="C6736" s="29"/>
    </row>
    <row r="6737" spans="1:3" hidden="1" x14ac:dyDescent="0.45">
      <c r="A6737" s="29"/>
      <c r="B6737" s="29"/>
      <c r="C6737" s="29"/>
    </row>
    <row r="6738" spans="1:3" hidden="1" x14ac:dyDescent="0.45">
      <c r="A6738" s="29"/>
      <c r="B6738" s="29"/>
      <c r="C6738" s="29"/>
    </row>
    <row r="6739" spans="1:3" hidden="1" x14ac:dyDescent="0.45">
      <c r="A6739" s="29"/>
      <c r="B6739" s="29"/>
      <c r="C6739" s="29"/>
    </row>
    <row r="6740" spans="1:3" hidden="1" x14ac:dyDescent="0.45">
      <c r="A6740" s="29"/>
      <c r="B6740" s="29"/>
      <c r="C6740" s="29"/>
    </row>
    <row r="6741" spans="1:3" hidden="1" x14ac:dyDescent="0.45">
      <c r="A6741" s="29"/>
      <c r="B6741" s="29"/>
      <c r="C6741" s="29"/>
    </row>
    <row r="6742" spans="1:3" hidden="1" x14ac:dyDescent="0.45">
      <c r="A6742" s="29"/>
      <c r="B6742" s="29"/>
      <c r="C6742" s="29"/>
    </row>
    <row r="6743" spans="1:3" hidden="1" x14ac:dyDescent="0.45">
      <c r="A6743" s="29"/>
      <c r="B6743" s="29"/>
      <c r="C6743" s="29"/>
    </row>
    <row r="6744" spans="1:3" hidden="1" x14ac:dyDescent="0.45">
      <c r="A6744" s="29"/>
      <c r="B6744" s="29"/>
      <c r="C6744" s="29"/>
    </row>
    <row r="6745" spans="1:3" hidden="1" x14ac:dyDescent="0.45">
      <c r="A6745" s="29"/>
      <c r="B6745" s="29"/>
      <c r="C6745" s="29"/>
    </row>
    <row r="6746" spans="1:3" hidden="1" x14ac:dyDescent="0.45">
      <c r="A6746" s="29"/>
      <c r="B6746" s="29"/>
      <c r="C6746" s="29"/>
    </row>
    <row r="6747" spans="1:3" hidden="1" x14ac:dyDescent="0.45">
      <c r="A6747" s="29"/>
      <c r="B6747" s="29"/>
      <c r="C6747" s="29"/>
    </row>
    <row r="6748" spans="1:3" hidden="1" x14ac:dyDescent="0.45">
      <c r="A6748" s="29"/>
      <c r="B6748" s="29"/>
      <c r="C6748" s="29"/>
    </row>
    <row r="6749" spans="1:3" hidden="1" x14ac:dyDescent="0.45">
      <c r="A6749" s="29"/>
      <c r="B6749" s="29"/>
      <c r="C6749" s="29"/>
    </row>
    <row r="6750" spans="1:3" hidden="1" x14ac:dyDescent="0.45">
      <c r="A6750" s="29"/>
      <c r="B6750" s="29"/>
      <c r="C6750" s="29"/>
    </row>
    <row r="6751" spans="1:3" hidden="1" x14ac:dyDescent="0.45">
      <c r="A6751" s="29"/>
      <c r="B6751" s="29"/>
      <c r="C6751" s="29"/>
    </row>
    <row r="6752" spans="1:3" hidden="1" x14ac:dyDescent="0.45">
      <c r="A6752" s="29"/>
      <c r="B6752" s="29"/>
      <c r="C6752" s="29"/>
    </row>
    <row r="6753" spans="1:3" hidden="1" x14ac:dyDescent="0.45">
      <c r="A6753" s="29"/>
      <c r="B6753" s="29"/>
      <c r="C6753" s="29"/>
    </row>
    <row r="6754" spans="1:3" hidden="1" x14ac:dyDescent="0.45">
      <c r="A6754" s="29"/>
      <c r="B6754" s="29"/>
      <c r="C6754" s="29"/>
    </row>
    <row r="6755" spans="1:3" hidden="1" x14ac:dyDescent="0.45">
      <c r="A6755" s="29"/>
      <c r="B6755" s="29"/>
      <c r="C6755" s="29"/>
    </row>
    <row r="6756" spans="1:3" hidden="1" x14ac:dyDescent="0.45">
      <c r="A6756" s="29"/>
      <c r="B6756" s="29"/>
      <c r="C6756" s="29"/>
    </row>
    <row r="6757" spans="1:3" hidden="1" x14ac:dyDescent="0.45">
      <c r="A6757" s="29"/>
      <c r="B6757" s="29"/>
      <c r="C6757" s="29"/>
    </row>
    <row r="6758" spans="1:3" hidden="1" x14ac:dyDescent="0.45">
      <c r="A6758" s="29"/>
      <c r="B6758" s="29"/>
      <c r="C6758" s="29"/>
    </row>
    <row r="6759" spans="1:3" hidden="1" x14ac:dyDescent="0.45">
      <c r="A6759" s="29"/>
      <c r="B6759" s="29"/>
      <c r="C6759" s="29"/>
    </row>
    <row r="6760" spans="1:3" hidden="1" x14ac:dyDescent="0.45">
      <c r="A6760" s="29"/>
      <c r="B6760" s="29"/>
      <c r="C6760" s="29"/>
    </row>
    <row r="6761" spans="1:3" hidden="1" x14ac:dyDescent="0.45">
      <c r="A6761" s="29"/>
      <c r="B6761" s="29"/>
      <c r="C6761" s="29"/>
    </row>
    <row r="6762" spans="1:3" hidden="1" x14ac:dyDescent="0.45">
      <c r="A6762" s="29"/>
      <c r="B6762" s="29"/>
      <c r="C6762" s="29"/>
    </row>
    <row r="6763" spans="1:3" hidden="1" x14ac:dyDescent="0.45">
      <c r="A6763" s="29"/>
      <c r="B6763" s="29"/>
      <c r="C6763" s="29"/>
    </row>
    <row r="6764" spans="1:3" hidden="1" x14ac:dyDescent="0.45">
      <c r="A6764" s="29"/>
      <c r="B6764" s="29"/>
      <c r="C6764" s="29"/>
    </row>
    <row r="6765" spans="1:3" hidden="1" x14ac:dyDescent="0.45">
      <c r="A6765" s="29"/>
      <c r="B6765" s="29"/>
      <c r="C6765" s="29"/>
    </row>
    <row r="6766" spans="1:3" hidden="1" x14ac:dyDescent="0.45">
      <c r="A6766" s="29"/>
      <c r="B6766" s="29"/>
      <c r="C6766" s="29"/>
    </row>
    <row r="6767" spans="1:3" hidden="1" x14ac:dyDescent="0.45">
      <c r="A6767" s="29"/>
      <c r="B6767" s="29"/>
      <c r="C6767" s="29"/>
    </row>
    <row r="6768" spans="1:3" hidden="1" x14ac:dyDescent="0.45">
      <c r="A6768" s="29"/>
      <c r="B6768" s="29"/>
      <c r="C6768" s="29"/>
    </row>
    <row r="6769" spans="1:3" hidden="1" x14ac:dyDescent="0.45">
      <c r="A6769" s="29"/>
      <c r="B6769" s="29"/>
      <c r="C6769" s="29"/>
    </row>
    <row r="6770" spans="1:3" hidden="1" x14ac:dyDescent="0.45">
      <c r="A6770" s="29"/>
      <c r="B6770" s="29"/>
      <c r="C6770" s="29"/>
    </row>
    <row r="6771" spans="1:3" hidden="1" x14ac:dyDescent="0.45">
      <c r="A6771" s="29"/>
      <c r="B6771" s="29"/>
      <c r="C6771" s="29"/>
    </row>
    <row r="6772" spans="1:3" hidden="1" x14ac:dyDescent="0.45">
      <c r="A6772" s="29"/>
      <c r="B6772" s="29"/>
      <c r="C6772" s="29"/>
    </row>
    <row r="6773" spans="1:3" hidden="1" x14ac:dyDescent="0.45">
      <c r="A6773" s="29"/>
      <c r="B6773" s="29"/>
      <c r="C6773" s="29"/>
    </row>
    <row r="6774" spans="1:3" hidden="1" x14ac:dyDescent="0.45">
      <c r="A6774" s="29"/>
      <c r="B6774" s="29"/>
      <c r="C6774" s="29"/>
    </row>
    <row r="6775" spans="1:3" hidden="1" x14ac:dyDescent="0.45">
      <c r="A6775" s="29"/>
      <c r="B6775" s="29"/>
      <c r="C6775" s="29"/>
    </row>
    <row r="6776" spans="1:3" hidden="1" x14ac:dyDescent="0.45">
      <c r="A6776" s="29"/>
      <c r="B6776" s="29"/>
      <c r="C6776" s="29"/>
    </row>
    <row r="6777" spans="1:3" hidden="1" x14ac:dyDescent="0.45">
      <c r="A6777" s="29"/>
      <c r="B6777" s="29"/>
      <c r="C6777" s="29"/>
    </row>
    <row r="6778" spans="1:3" hidden="1" x14ac:dyDescent="0.45">
      <c r="A6778" s="29"/>
      <c r="B6778" s="29"/>
      <c r="C6778" s="29"/>
    </row>
    <row r="6779" spans="1:3" hidden="1" x14ac:dyDescent="0.45">
      <c r="A6779" s="29"/>
      <c r="B6779" s="29"/>
      <c r="C6779" s="29"/>
    </row>
    <row r="6780" spans="1:3" hidden="1" x14ac:dyDescent="0.45">
      <c r="A6780" s="29"/>
      <c r="B6780" s="29"/>
      <c r="C6780" s="29"/>
    </row>
    <row r="6781" spans="1:3" hidden="1" x14ac:dyDescent="0.45">
      <c r="A6781" s="29"/>
      <c r="B6781" s="29"/>
      <c r="C6781" s="29"/>
    </row>
    <row r="6782" spans="1:3" hidden="1" x14ac:dyDescent="0.45">
      <c r="A6782" s="29"/>
      <c r="B6782" s="29"/>
      <c r="C6782" s="29"/>
    </row>
    <row r="6783" spans="1:3" hidden="1" x14ac:dyDescent="0.45">
      <c r="A6783" s="29"/>
      <c r="B6783" s="29"/>
      <c r="C6783" s="29"/>
    </row>
    <row r="6784" spans="1:3" hidden="1" x14ac:dyDescent="0.45">
      <c r="A6784" s="29"/>
      <c r="B6784" s="29"/>
      <c r="C6784" s="29"/>
    </row>
    <row r="6785" spans="1:3" hidden="1" x14ac:dyDescent="0.45">
      <c r="A6785" s="29"/>
      <c r="B6785" s="29"/>
      <c r="C6785" s="29"/>
    </row>
    <row r="6786" spans="1:3" hidden="1" x14ac:dyDescent="0.45">
      <c r="A6786" s="29"/>
      <c r="B6786" s="29"/>
      <c r="C6786" s="29"/>
    </row>
    <row r="6787" spans="1:3" hidden="1" x14ac:dyDescent="0.45">
      <c r="A6787" s="29"/>
      <c r="B6787" s="29"/>
      <c r="C6787" s="29"/>
    </row>
    <row r="6788" spans="1:3" hidden="1" x14ac:dyDescent="0.45">
      <c r="A6788" s="29"/>
      <c r="B6788" s="29"/>
      <c r="C6788" s="29"/>
    </row>
    <row r="6789" spans="1:3" hidden="1" x14ac:dyDescent="0.45">
      <c r="A6789" s="29"/>
      <c r="B6789" s="29"/>
      <c r="C6789" s="29"/>
    </row>
    <row r="6790" spans="1:3" hidden="1" x14ac:dyDescent="0.45">
      <c r="A6790" s="29"/>
      <c r="B6790" s="29"/>
      <c r="C6790" s="29"/>
    </row>
    <row r="6791" spans="1:3" hidden="1" x14ac:dyDescent="0.45">
      <c r="A6791" s="29"/>
      <c r="B6791" s="29"/>
      <c r="C6791" s="29"/>
    </row>
    <row r="6792" spans="1:3" hidden="1" x14ac:dyDescent="0.45">
      <c r="A6792" s="29"/>
      <c r="B6792" s="29"/>
      <c r="C6792" s="29"/>
    </row>
    <row r="6793" spans="1:3" hidden="1" x14ac:dyDescent="0.45">
      <c r="A6793" s="29"/>
      <c r="B6793" s="29"/>
      <c r="C6793" s="29"/>
    </row>
    <row r="6794" spans="1:3" hidden="1" x14ac:dyDescent="0.45">
      <c r="A6794" s="29"/>
      <c r="B6794" s="29"/>
      <c r="C6794" s="29"/>
    </row>
    <row r="6795" spans="1:3" hidden="1" x14ac:dyDescent="0.45">
      <c r="A6795" s="29"/>
      <c r="B6795" s="29"/>
      <c r="C6795" s="29"/>
    </row>
    <row r="6796" spans="1:3" hidden="1" x14ac:dyDescent="0.45">
      <c r="A6796" s="29"/>
      <c r="B6796" s="29"/>
      <c r="C6796" s="29"/>
    </row>
    <row r="6797" spans="1:3" hidden="1" x14ac:dyDescent="0.45">
      <c r="A6797" s="29"/>
      <c r="B6797" s="29"/>
      <c r="C6797" s="29"/>
    </row>
    <row r="6798" spans="1:3" hidden="1" x14ac:dyDescent="0.45">
      <c r="A6798" s="29"/>
      <c r="B6798" s="29"/>
      <c r="C6798" s="29"/>
    </row>
    <row r="6799" spans="1:3" hidden="1" x14ac:dyDescent="0.45">
      <c r="A6799" s="29"/>
      <c r="B6799" s="29"/>
      <c r="C6799" s="29"/>
    </row>
    <row r="6800" spans="1:3" hidden="1" x14ac:dyDescent="0.45">
      <c r="A6800" s="29"/>
      <c r="B6800" s="29"/>
      <c r="C6800" s="29"/>
    </row>
    <row r="6801" spans="1:3" hidden="1" x14ac:dyDescent="0.45">
      <c r="A6801" s="29"/>
      <c r="B6801" s="29"/>
      <c r="C6801" s="29"/>
    </row>
    <row r="6802" spans="1:3" hidden="1" x14ac:dyDescent="0.45">
      <c r="A6802" s="29"/>
      <c r="B6802" s="29"/>
      <c r="C6802" s="29"/>
    </row>
    <row r="6803" spans="1:3" hidden="1" x14ac:dyDescent="0.45">
      <c r="A6803" s="29"/>
      <c r="B6803" s="29"/>
      <c r="C6803" s="29"/>
    </row>
    <row r="6804" spans="1:3" hidden="1" x14ac:dyDescent="0.45">
      <c r="A6804" s="29"/>
      <c r="B6804" s="29"/>
      <c r="C6804" s="29"/>
    </row>
    <row r="6805" spans="1:3" hidden="1" x14ac:dyDescent="0.45">
      <c r="A6805" s="29"/>
      <c r="B6805" s="29"/>
      <c r="C6805" s="29"/>
    </row>
    <row r="6806" spans="1:3" hidden="1" x14ac:dyDescent="0.45">
      <c r="A6806" s="29"/>
      <c r="B6806" s="29"/>
      <c r="C6806" s="29"/>
    </row>
    <row r="6807" spans="1:3" hidden="1" x14ac:dyDescent="0.45">
      <c r="A6807" s="29"/>
      <c r="B6807" s="29"/>
      <c r="C6807" s="29"/>
    </row>
    <row r="6808" spans="1:3" hidden="1" x14ac:dyDescent="0.45">
      <c r="A6808" s="29"/>
      <c r="B6808" s="29"/>
      <c r="C6808" s="29"/>
    </row>
    <row r="6809" spans="1:3" hidden="1" x14ac:dyDescent="0.45">
      <c r="A6809" s="29"/>
      <c r="B6809" s="29"/>
      <c r="C6809" s="29"/>
    </row>
    <row r="6810" spans="1:3" hidden="1" x14ac:dyDescent="0.45">
      <c r="A6810" s="29"/>
      <c r="B6810" s="29"/>
      <c r="C6810" s="29"/>
    </row>
    <row r="6811" spans="1:3" hidden="1" x14ac:dyDescent="0.45">
      <c r="A6811" s="29"/>
      <c r="B6811" s="29"/>
      <c r="C6811" s="29"/>
    </row>
    <row r="6812" spans="1:3" hidden="1" x14ac:dyDescent="0.45">
      <c r="A6812" s="29"/>
      <c r="B6812" s="29"/>
      <c r="C6812" s="29"/>
    </row>
    <row r="6813" spans="1:3" hidden="1" x14ac:dyDescent="0.45">
      <c r="A6813" s="29"/>
      <c r="B6813" s="29"/>
      <c r="C6813" s="29"/>
    </row>
    <row r="6814" spans="1:3" hidden="1" x14ac:dyDescent="0.45">
      <c r="A6814" s="29"/>
      <c r="B6814" s="29"/>
      <c r="C6814" s="29"/>
    </row>
    <row r="6815" spans="1:3" hidden="1" x14ac:dyDescent="0.45">
      <c r="A6815" s="29"/>
      <c r="B6815" s="29"/>
      <c r="C6815" s="29"/>
    </row>
    <row r="6816" spans="1:3" hidden="1" x14ac:dyDescent="0.45">
      <c r="A6816" s="29"/>
      <c r="B6816" s="29"/>
      <c r="C6816" s="29"/>
    </row>
    <row r="6817" spans="1:3" hidden="1" x14ac:dyDescent="0.45">
      <c r="A6817" s="29"/>
      <c r="B6817" s="29"/>
      <c r="C6817" s="29"/>
    </row>
    <row r="6818" spans="1:3" hidden="1" x14ac:dyDescent="0.45">
      <c r="A6818" s="29"/>
      <c r="B6818" s="29"/>
      <c r="C6818" s="29"/>
    </row>
    <row r="6819" spans="1:3" hidden="1" x14ac:dyDescent="0.45">
      <c r="A6819" s="29"/>
      <c r="B6819" s="29"/>
      <c r="C6819" s="29"/>
    </row>
    <row r="6820" spans="1:3" hidden="1" x14ac:dyDescent="0.45">
      <c r="A6820" s="29"/>
      <c r="B6820" s="29"/>
      <c r="C6820" s="29"/>
    </row>
    <row r="6821" spans="1:3" hidden="1" x14ac:dyDescent="0.45">
      <c r="A6821" s="29"/>
      <c r="B6821" s="29"/>
      <c r="C6821" s="29"/>
    </row>
    <row r="6822" spans="1:3" hidden="1" x14ac:dyDescent="0.45">
      <c r="A6822" s="29"/>
      <c r="B6822" s="29"/>
      <c r="C6822" s="29"/>
    </row>
    <row r="6823" spans="1:3" hidden="1" x14ac:dyDescent="0.45">
      <c r="A6823" s="29"/>
      <c r="B6823" s="29"/>
      <c r="C6823" s="29"/>
    </row>
    <row r="6824" spans="1:3" hidden="1" x14ac:dyDescent="0.45">
      <c r="A6824" s="29"/>
      <c r="B6824" s="29"/>
      <c r="C6824" s="29"/>
    </row>
    <row r="6825" spans="1:3" hidden="1" x14ac:dyDescent="0.45">
      <c r="A6825" s="29"/>
      <c r="B6825" s="29"/>
      <c r="C6825" s="29"/>
    </row>
    <row r="6826" spans="1:3" hidden="1" x14ac:dyDescent="0.45">
      <c r="A6826" s="29"/>
      <c r="B6826" s="29"/>
      <c r="C6826" s="29"/>
    </row>
    <row r="6827" spans="1:3" hidden="1" x14ac:dyDescent="0.45">
      <c r="A6827" s="29"/>
      <c r="B6827" s="29"/>
      <c r="C6827" s="29"/>
    </row>
    <row r="6828" spans="1:3" hidden="1" x14ac:dyDescent="0.45">
      <c r="A6828" s="29"/>
      <c r="B6828" s="29"/>
      <c r="C6828" s="29"/>
    </row>
    <row r="6829" spans="1:3" hidden="1" x14ac:dyDescent="0.45">
      <c r="A6829" s="29"/>
      <c r="B6829" s="29"/>
      <c r="C6829" s="29"/>
    </row>
    <row r="6830" spans="1:3" hidden="1" x14ac:dyDescent="0.45">
      <c r="A6830" s="29"/>
      <c r="B6830" s="29"/>
      <c r="C6830" s="29"/>
    </row>
    <row r="6831" spans="1:3" hidden="1" x14ac:dyDescent="0.45">
      <c r="A6831" s="29"/>
      <c r="B6831" s="29"/>
      <c r="C6831" s="29"/>
    </row>
    <row r="6832" spans="1:3" hidden="1" x14ac:dyDescent="0.45">
      <c r="A6832" s="29"/>
      <c r="B6832" s="29"/>
      <c r="C6832" s="29"/>
    </row>
    <row r="6833" spans="1:3" hidden="1" x14ac:dyDescent="0.45">
      <c r="A6833" s="29"/>
      <c r="B6833" s="29"/>
      <c r="C6833" s="29"/>
    </row>
    <row r="6834" spans="1:3" hidden="1" x14ac:dyDescent="0.45">
      <c r="A6834" s="29"/>
      <c r="B6834" s="29"/>
      <c r="C6834" s="29"/>
    </row>
    <row r="6835" spans="1:3" hidden="1" x14ac:dyDescent="0.45">
      <c r="A6835" s="29"/>
      <c r="B6835" s="29"/>
      <c r="C6835" s="29"/>
    </row>
    <row r="6836" spans="1:3" hidden="1" x14ac:dyDescent="0.45">
      <c r="A6836" s="29"/>
      <c r="B6836" s="29"/>
      <c r="C6836" s="29"/>
    </row>
    <row r="6837" spans="1:3" hidden="1" x14ac:dyDescent="0.45">
      <c r="A6837" s="29"/>
      <c r="B6837" s="29"/>
      <c r="C6837" s="29"/>
    </row>
    <row r="6838" spans="1:3" hidden="1" x14ac:dyDescent="0.45">
      <c r="A6838" s="29"/>
      <c r="B6838" s="29"/>
      <c r="C6838" s="29"/>
    </row>
    <row r="6839" spans="1:3" hidden="1" x14ac:dyDescent="0.45">
      <c r="A6839" s="29"/>
      <c r="B6839" s="29"/>
      <c r="C6839" s="29"/>
    </row>
    <row r="6840" spans="1:3" hidden="1" x14ac:dyDescent="0.45">
      <c r="A6840" s="29"/>
      <c r="B6840" s="29"/>
      <c r="C6840" s="29"/>
    </row>
    <row r="6841" spans="1:3" hidden="1" x14ac:dyDescent="0.45">
      <c r="A6841" s="29"/>
      <c r="B6841" s="29"/>
      <c r="C6841" s="29"/>
    </row>
    <row r="6842" spans="1:3" hidden="1" x14ac:dyDescent="0.45">
      <c r="A6842" s="29"/>
      <c r="B6842" s="29"/>
      <c r="C6842" s="29"/>
    </row>
    <row r="6843" spans="1:3" hidden="1" x14ac:dyDescent="0.45">
      <c r="A6843" s="29"/>
      <c r="B6843" s="29"/>
      <c r="C6843" s="29"/>
    </row>
    <row r="6844" spans="1:3" hidden="1" x14ac:dyDescent="0.45">
      <c r="A6844" s="29"/>
      <c r="B6844" s="29"/>
      <c r="C6844" s="29"/>
    </row>
    <row r="6845" spans="1:3" hidden="1" x14ac:dyDescent="0.45">
      <c r="A6845" s="29"/>
      <c r="B6845" s="29"/>
      <c r="C6845" s="29"/>
    </row>
    <row r="6846" spans="1:3" hidden="1" x14ac:dyDescent="0.45">
      <c r="A6846" s="29"/>
      <c r="B6846" s="29"/>
      <c r="C6846" s="29"/>
    </row>
    <row r="6847" spans="1:3" hidden="1" x14ac:dyDescent="0.45">
      <c r="A6847" s="29"/>
      <c r="B6847" s="29"/>
      <c r="C6847" s="29"/>
    </row>
    <row r="6848" spans="1:3" hidden="1" x14ac:dyDescent="0.45">
      <c r="A6848" s="29"/>
      <c r="B6848" s="29"/>
      <c r="C6848" s="29"/>
    </row>
    <row r="6849" spans="1:3" hidden="1" x14ac:dyDescent="0.45">
      <c r="A6849" s="29"/>
      <c r="B6849" s="29"/>
      <c r="C6849" s="29"/>
    </row>
    <row r="6850" spans="1:3" hidden="1" x14ac:dyDescent="0.45">
      <c r="A6850" s="29"/>
      <c r="B6850" s="29"/>
      <c r="C6850" s="29"/>
    </row>
    <row r="6851" spans="1:3" hidden="1" x14ac:dyDescent="0.45">
      <c r="A6851" s="29"/>
      <c r="B6851" s="29"/>
      <c r="C6851" s="29"/>
    </row>
    <row r="6852" spans="1:3" hidden="1" x14ac:dyDescent="0.45">
      <c r="A6852" s="29"/>
      <c r="B6852" s="29"/>
      <c r="C6852" s="29"/>
    </row>
    <row r="6853" spans="1:3" hidden="1" x14ac:dyDescent="0.45">
      <c r="A6853" s="29"/>
      <c r="B6853" s="29"/>
      <c r="C6853" s="29"/>
    </row>
    <row r="6854" spans="1:3" hidden="1" x14ac:dyDescent="0.45">
      <c r="A6854" s="29"/>
      <c r="B6854" s="29"/>
      <c r="C6854" s="29"/>
    </row>
    <row r="6855" spans="1:3" hidden="1" x14ac:dyDescent="0.45">
      <c r="A6855" s="29"/>
      <c r="B6855" s="29"/>
      <c r="C6855" s="29"/>
    </row>
    <row r="6856" spans="1:3" hidden="1" x14ac:dyDescent="0.45">
      <c r="A6856" s="29"/>
      <c r="B6856" s="29"/>
      <c r="C6856" s="29"/>
    </row>
    <row r="6857" spans="1:3" hidden="1" x14ac:dyDescent="0.45">
      <c r="A6857" s="29"/>
      <c r="B6857" s="29"/>
      <c r="C6857" s="29"/>
    </row>
    <row r="6858" spans="1:3" hidden="1" x14ac:dyDescent="0.45">
      <c r="A6858" s="29"/>
      <c r="B6858" s="29"/>
      <c r="C6858" s="29"/>
    </row>
    <row r="6859" spans="1:3" hidden="1" x14ac:dyDescent="0.45">
      <c r="A6859" s="29"/>
      <c r="B6859" s="29"/>
      <c r="C6859" s="29"/>
    </row>
    <row r="6860" spans="1:3" hidden="1" x14ac:dyDescent="0.45">
      <c r="A6860" s="29"/>
      <c r="B6860" s="29"/>
      <c r="C6860" s="29"/>
    </row>
    <row r="6861" spans="1:3" hidden="1" x14ac:dyDescent="0.45">
      <c r="A6861" s="29"/>
      <c r="B6861" s="29"/>
      <c r="C6861" s="29"/>
    </row>
    <row r="6862" spans="1:3" hidden="1" x14ac:dyDescent="0.45">
      <c r="A6862" s="29"/>
      <c r="B6862" s="29"/>
      <c r="C6862" s="29"/>
    </row>
    <row r="6863" spans="1:3" hidden="1" x14ac:dyDescent="0.45">
      <c r="A6863" s="29"/>
      <c r="B6863" s="29"/>
      <c r="C6863" s="29"/>
    </row>
    <row r="6864" spans="1:3" hidden="1" x14ac:dyDescent="0.45">
      <c r="A6864" s="29"/>
      <c r="B6864" s="29"/>
      <c r="C6864" s="29"/>
    </row>
    <row r="6865" spans="1:3" hidden="1" x14ac:dyDescent="0.45">
      <c r="A6865" s="29"/>
      <c r="B6865" s="29"/>
      <c r="C6865" s="29"/>
    </row>
    <row r="6866" spans="1:3" hidden="1" x14ac:dyDescent="0.45">
      <c r="A6866" s="29"/>
      <c r="B6866" s="29"/>
      <c r="C6866" s="29"/>
    </row>
    <row r="6867" spans="1:3" hidden="1" x14ac:dyDescent="0.45">
      <c r="A6867" s="29"/>
      <c r="B6867" s="29"/>
      <c r="C6867" s="29"/>
    </row>
    <row r="6868" spans="1:3" hidden="1" x14ac:dyDescent="0.45">
      <c r="A6868" s="29"/>
      <c r="B6868" s="29"/>
      <c r="C6868" s="29"/>
    </row>
    <row r="6869" spans="1:3" hidden="1" x14ac:dyDescent="0.45">
      <c r="A6869" s="29"/>
      <c r="B6869" s="29"/>
      <c r="C6869" s="29"/>
    </row>
    <row r="6870" spans="1:3" hidden="1" x14ac:dyDescent="0.45">
      <c r="A6870" s="29"/>
      <c r="B6870" s="29"/>
      <c r="C6870" s="29"/>
    </row>
    <row r="6871" spans="1:3" hidden="1" x14ac:dyDescent="0.45">
      <c r="A6871" s="29"/>
      <c r="B6871" s="29"/>
      <c r="C6871" s="29"/>
    </row>
    <row r="6872" spans="1:3" hidden="1" x14ac:dyDescent="0.45">
      <c r="A6872" s="29"/>
      <c r="B6872" s="29"/>
      <c r="C6872" s="29"/>
    </row>
    <row r="6873" spans="1:3" hidden="1" x14ac:dyDescent="0.45">
      <c r="A6873" s="29"/>
      <c r="B6873" s="29"/>
      <c r="C6873" s="29"/>
    </row>
    <row r="6874" spans="1:3" hidden="1" x14ac:dyDescent="0.45">
      <c r="A6874" s="29"/>
      <c r="B6874" s="29"/>
      <c r="C6874" s="29"/>
    </row>
    <row r="6875" spans="1:3" hidden="1" x14ac:dyDescent="0.45">
      <c r="A6875" s="29"/>
      <c r="B6875" s="29"/>
      <c r="C6875" s="29"/>
    </row>
    <row r="6876" spans="1:3" hidden="1" x14ac:dyDescent="0.45">
      <c r="A6876" s="29"/>
      <c r="B6876" s="29"/>
      <c r="C6876" s="29"/>
    </row>
    <row r="6877" spans="1:3" hidden="1" x14ac:dyDescent="0.45">
      <c r="A6877" s="29"/>
      <c r="B6877" s="29"/>
      <c r="C6877" s="29"/>
    </row>
    <row r="6878" spans="1:3" hidden="1" x14ac:dyDescent="0.45">
      <c r="A6878" s="29"/>
      <c r="B6878" s="29"/>
      <c r="C6878" s="29"/>
    </row>
    <row r="6879" spans="1:3" hidden="1" x14ac:dyDescent="0.45">
      <c r="A6879" s="29"/>
      <c r="B6879" s="29"/>
      <c r="C6879" s="29"/>
    </row>
    <row r="6880" spans="1:3" hidden="1" x14ac:dyDescent="0.45">
      <c r="A6880" s="29"/>
      <c r="B6880" s="29"/>
      <c r="C6880" s="29"/>
    </row>
    <row r="6881" spans="1:3" hidden="1" x14ac:dyDescent="0.45">
      <c r="A6881" s="29"/>
      <c r="B6881" s="29"/>
      <c r="C6881" s="29"/>
    </row>
    <row r="6882" spans="1:3" hidden="1" x14ac:dyDescent="0.45">
      <c r="A6882" s="29"/>
      <c r="B6882" s="29"/>
      <c r="C6882" s="29"/>
    </row>
    <row r="6883" spans="1:3" hidden="1" x14ac:dyDescent="0.45">
      <c r="A6883" s="29"/>
      <c r="B6883" s="29"/>
      <c r="C6883" s="29"/>
    </row>
    <row r="6884" spans="1:3" hidden="1" x14ac:dyDescent="0.45">
      <c r="A6884" s="29"/>
      <c r="B6884" s="29"/>
      <c r="C6884" s="29"/>
    </row>
    <row r="6885" spans="1:3" hidden="1" x14ac:dyDescent="0.45">
      <c r="A6885" s="29"/>
      <c r="B6885" s="29"/>
      <c r="C6885" s="29"/>
    </row>
    <row r="6886" spans="1:3" hidden="1" x14ac:dyDescent="0.45">
      <c r="A6886" s="29"/>
      <c r="B6886" s="29"/>
      <c r="C6886" s="29"/>
    </row>
    <row r="6887" spans="1:3" hidden="1" x14ac:dyDescent="0.45">
      <c r="A6887" s="29"/>
      <c r="B6887" s="29"/>
      <c r="C6887" s="29"/>
    </row>
    <row r="6888" spans="1:3" hidden="1" x14ac:dyDescent="0.45">
      <c r="A6888" s="29"/>
      <c r="B6888" s="29"/>
      <c r="C6888" s="29"/>
    </row>
    <row r="6889" spans="1:3" hidden="1" x14ac:dyDescent="0.45">
      <c r="A6889" s="29"/>
      <c r="B6889" s="29"/>
      <c r="C6889" s="29"/>
    </row>
    <row r="6890" spans="1:3" hidden="1" x14ac:dyDescent="0.45">
      <c r="A6890" s="29"/>
      <c r="B6890" s="29"/>
      <c r="C6890" s="29"/>
    </row>
    <row r="6891" spans="1:3" hidden="1" x14ac:dyDescent="0.45">
      <c r="A6891" s="29"/>
      <c r="B6891" s="29"/>
      <c r="C6891" s="29"/>
    </row>
    <row r="6892" spans="1:3" hidden="1" x14ac:dyDescent="0.45">
      <c r="A6892" s="29"/>
      <c r="B6892" s="29"/>
      <c r="C6892" s="29"/>
    </row>
    <row r="6893" spans="1:3" hidden="1" x14ac:dyDescent="0.45">
      <c r="A6893" s="29"/>
      <c r="B6893" s="29"/>
      <c r="C6893" s="29"/>
    </row>
    <row r="6894" spans="1:3" hidden="1" x14ac:dyDescent="0.45">
      <c r="A6894" s="29"/>
      <c r="B6894" s="29"/>
      <c r="C6894" s="29"/>
    </row>
    <row r="6895" spans="1:3" hidden="1" x14ac:dyDescent="0.45">
      <c r="A6895" s="29"/>
      <c r="B6895" s="29"/>
      <c r="C6895" s="29"/>
    </row>
    <row r="6896" spans="1:3" hidden="1" x14ac:dyDescent="0.45">
      <c r="A6896" s="29"/>
      <c r="B6896" s="29"/>
      <c r="C6896" s="29"/>
    </row>
    <row r="6897" spans="1:3" hidden="1" x14ac:dyDescent="0.45">
      <c r="A6897" s="29"/>
      <c r="B6897" s="29"/>
      <c r="C6897" s="29"/>
    </row>
    <row r="6898" spans="1:3" hidden="1" x14ac:dyDescent="0.45">
      <c r="A6898" s="29"/>
      <c r="B6898" s="29"/>
      <c r="C6898" s="29"/>
    </row>
    <row r="6899" spans="1:3" hidden="1" x14ac:dyDescent="0.45">
      <c r="A6899" s="29"/>
      <c r="B6899" s="29"/>
      <c r="C6899" s="29"/>
    </row>
    <row r="6900" spans="1:3" hidden="1" x14ac:dyDescent="0.45">
      <c r="A6900" s="29"/>
      <c r="B6900" s="29"/>
      <c r="C6900" s="29"/>
    </row>
    <row r="6901" spans="1:3" hidden="1" x14ac:dyDescent="0.45">
      <c r="A6901" s="29"/>
      <c r="B6901" s="29"/>
      <c r="C6901" s="29"/>
    </row>
    <row r="6902" spans="1:3" hidden="1" x14ac:dyDescent="0.45">
      <c r="A6902" s="29"/>
      <c r="B6902" s="29"/>
      <c r="C6902" s="29"/>
    </row>
    <row r="6903" spans="1:3" hidden="1" x14ac:dyDescent="0.45">
      <c r="A6903" s="29"/>
      <c r="B6903" s="29"/>
      <c r="C6903" s="29"/>
    </row>
    <row r="6904" spans="1:3" hidden="1" x14ac:dyDescent="0.45">
      <c r="A6904" s="29"/>
      <c r="B6904" s="29"/>
      <c r="C6904" s="29"/>
    </row>
    <row r="6905" spans="1:3" hidden="1" x14ac:dyDescent="0.45">
      <c r="A6905" s="29"/>
      <c r="B6905" s="29"/>
      <c r="C6905" s="29"/>
    </row>
    <row r="6906" spans="1:3" hidden="1" x14ac:dyDescent="0.45">
      <c r="A6906" s="29"/>
      <c r="B6906" s="29"/>
      <c r="C6906" s="29"/>
    </row>
    <row r="6907" spans="1:3" hidden="1" x14ac:dyDescent="0.45">
      <c r="A6907" s="29"/>
      <c r="B6907" s="29"/>
      <c r="C6907" s="29"/>
    </row>
    <row r="6908" spans="1:3" hidden="1" x14ac:dyDescent="0.45">
      <c r="A6908" s="29"/>
      <c r="B6908" s="29"/>
      <c r="C6908" s="29"/>
    </row>
    <row r="6909" spans="1:3" hidden="1" x14ac:dyDescent="0.45">
      <c r="A6909" s="29"/>
      <c r="B6909" s="29"/>
      <c r="C6909" s="29"/>
    </row>
    <row r="6910" spans="1:3" hidden="1" x14ac:dyDescent="0.45">
      <c r="A6910" s="29"/>
      <c r="B6910" s="29"/>
      <c r="C6910" s="29"/>
    </row>
    <row r="6911" spans="1:3" hidden="1" x14ac:dyDescent="0.45">
      <c r="A6911" s="29"/>
      <c r="B6911" s="29"/>
      <c r="C6911" s="29"/>
    </row>
    <row r="6912" spans="1:3" hidden="1" x14ac:dyDescent="0.45">
      <c r="A6912" s="29"/>
      <c r="B6912" s="29"/>
      <c r="C6912" s="29"/>
    </row>
    <row r="6913" spans="1:3" hidden="1" x14ac:dyDescent="0.45">
      <c r="A6913" s="29"/>
      <c r="B6913" s="29"/>
      <c r="C6913" s="29"/>
    </row>
    <row r="6914" spans="1:3" hidden="1" x14ac:dyDescent="0.45">
      <c r="A6914" s="29"/>
      <c r="B6914" s="29"/>
      <c r="C6914" s="29"/>
    </row>
    <row r="6915" spans="1:3" hidden="1" x14ac:dyDescent="0.45">
      <c r="A6915" s="29"/>
      <c r="B6915" s="29"/>
      <c r="C6915" s="29"/>
    </row>
    <row r="6916" spans="1:3" hidden="1" x14ac:dyDescent="0.45">
      <c r="A6916" s="29"/>
      <c r="B6916" s="29"/>
      <c r="C6916" s="29"/>
    </row>
    <row r="6917" spans="1:3" hidden="1" x14ac:dyDescent="0.45">
      <c r="A6917" s="29"/>
      <c r="B6917" s="29"/>
      <c r="C6917" s="29"/>
    </row>
    <row r="6918" spans="1:3" hidden="1" x14ac:dyDescent="0.45">
      <c r="A6918" s="29"/>
      <c r="B6918" s="29"/>
      <c r="C6918" s="29"/>
    </row>
    <row r="6919" spans="1:3" hidden="1" x14ac:dyDescent="0.45">
      <c r="A6919" s="29"/>
      <c r="B6919" s="29"/>
      <c r="C6919" s="29"/>
    </row>
    <row r="6920" spans="1:3" hidden="1" x14ac:dyDescent="0.45">
      <c r="A6920" s="29"/>
      <c r="B6920" s="29"/>
      <c r="C6920" s="29"/>
    </row>
    <row r="6921" spans="1:3" hidden="1" x14ac:dyDescent="0.45">
      <c r="A6921" s="29"/>
      <c r="B6921" s="29"/>
      <c r="C6921" s="29"/>
    </row>
    <row r="6922" spans="1:3" hidden="1" x14ac:dyDescent="0.45">
      <c r="A6922" s="29"/>
      <c r="B6922" s="29"/>
      <c r="C6922" s="29"/>
    </row>
    <row r="6923" spans="1:3" hidden="1" x14ac:dyDescent="0.45">
      <c r="A6923" s="29"/>
      <c r="B6923" s="29"/>
      <c r="C6923" s="29"/>
    </row>
    <row r="6924" spans="1:3" hidden="1" x14ac:dyDescent="0.45">
      <c r="A6924" s="29"/>
      <c r="B6924" s="29"/>
      <c r="C6924" s="29"/>
    </row>
    <row r="6925" spans="1:3" hidden="1" x14ac:dyDescent="0.45">
      <c r="A6925" s="29"/>
      <c r="B6925" s="29"/>
      <c r="C6925" s="29"/>
    </row>
    <row r="6926" spans="1:3" hidden="1" x14ac:dyDescent="0.45">
      <c r="A6926" s="29"/>
      <c r="B6926" s="29"/>
      <c r="C6926" s="29"/>
    </row>
    <row r="6927" spans="1:3" hidden="1" x14ac:dyDescent="0.45">
      <c r="A6927" s="29"/>
      <c r="B6927" s="29"/>
      <c r="C6927" s="29"/>
    </row>
    <row r="6928" spans="1:3" hidden="1" x14ac:dyDescent="0.45">
      <c r="A6928" s="29"/>
      <c r="B6928" s="29"/>
      <c r="C6928" s="29"/>
    </row>
    <row r="6929" spans="1:3" hidden="1" x14ac:dyDescent="0.45">
      <c r="A6929" s="29"/>
      <c r="B6929" s="29"/>
      <c r="C6929" s="29"/>
    </row>
    <row r="6930" spans="1:3" hidden="1" x14ac:dyDescent="0.45">
      <c r="A6930" s="29"/>
      <c r="B6930" s="29"/>
      <c r="C6930" s="29"/>
    </row>
    <row r="6931" spans="1:3" hidden="1" x14ac:dyDescent="0.45">
      <c r="A6931" s="29"/>
      <c r="B6931" s="29"/>
      <c r="C6931" s="29"/>
    </row>
    <row r="6932" spans="1:3" hidden="1" x14ac:dyDescent="0.45">
      <c r="A6932" s="29"/>
      <c r="B6932" s="29"/>
      <c r="C6932" s="29"/>
    </row>
    <row r="6933" spans="1:3" hidden="1" x14ac:dyDescent="0.45">
      <c r="A6933" s="29"/>
      <c r="B6933" s="29"/>
      <c r="C6933" s="29"/>
    </row>
    <row r="6934" spans="1:3" hidden="1" x14ac:dyDescent="0.45">
      <c r="A6934" s="29"/>
      <c r="B6934" s="29"/>
      <c r="C6934" s="29"/>
    </row>
    <row r="6935" spans="1:3" hidden="1" x14ac:dyDescent="0.45">
      <c r="A6935" s="29"/>
      <c r="B6935" s="29"/>
      <c r="C6935" s="29"/>
    </row>
    <row r="6936" spans="1:3" hidden="1" x14ac:dyDescent="0.45">
      <c r="A6936" s="29"/>
      <c r="B6936" s="29"/>
      <c r="C6936" s="29"/>
    </row>
    <row r="6937" spans="1:3" hidden="1" x14ac:dyDescent="0.45">
      <c r="A6937" s="29"/>
      <c r="B6937" s="29"/>
      <c r="C6937" s="29"/>
    </row>
    <row r="6938" spans="1:3" hidden="1" x14ac:dyDescent="0.45">
      <c r="A6938" s="29"/>
      <c r="B6938" s="29"/>
      <c r="C6938" s="29"/>
    </row>
    <row r="6939" spans="1:3" hidden="1" x14ac:dyDescent="0.45">
      <c r="A6939" s="29"/>
      <c r="B6939" s="29"/>
      <c r="C6939" s="29"/>
    </row>
    <row r="6940" spans="1:3" hidden="1" x14ac:dyDescent="0.45">
      <c r="A6940" s="29"/>
      <c r="B6940" s="29"/>
      <c r="C6940" s="29"/>
    </row>
    <row r="6941" spans="1:3" hidden="1" x14ac:dyDescent="0.45">
      <c r="A6941" s="29"/>
      <c r="B6941" s="29"/>
      <c r="C6941" s="29"/>
    </row>
    <row r="6942" spans="1:3" hidden="1" x14ac:dyDescent="0.45">
      <c r="A6942" s="29"/>
      <c r="B6942" s="29"/>
      <c r="C6942" s="29"/>
    </row>
    <row r="6943" spans="1:3" hidden="1" x14ac:dyDescent="0.45">
      <c r="A6943" s="29"/>
      <c r="B6943" s="29"/>
      <c r="C6943" s="29"/>
    </row>
    <row r="6944" spans="1:3" hidden="1" x14ac:dyDescent="0.45">
      <c r="A6944" s="29"/>
      <c r="B6944" s="29"/>
      <c r="C6944" s="29"/>
    </row>
    <row r="6945" spans="1:3" hidden="1" x14ac:dyDescent="0.45">
      <c r="A6945" s="29"/>
      <c r="B6945" s="29"/>
      <c r="C6945" s="29"/>
    </row>
    <row r="6946" spans="1:3" hidden="1" x14ac:dyDescent="0.45">
      <c r="A6946" s="29"/>
      <c r="B6946" s="29"/>
      <c r="C6946" s="29"/>
    </row>
    <row r="6947" spans="1:3" hidden="1" x14ac:dyDescent="0.45">
      <c r="A6947" s="29"/>
      <c r="B6947" s="29"/>
      <c r="C6947" s="29"/>
    </row>
    <row r="6948" spans="1:3" hidden="1" x14ac:dyDescent="0.45">
      <c r="A6948" s="29"/>
      <c r="B6948" s="29"/>
      <c r="C6948" s="29"/>
    </row>
    <row r="6949" spans="1:3" hidden="1" x14ac:dyDescent="0.45">
      <c r="A6949" s="29"/>
      <c r="B6949" s="29"/>
      <c r="C6949" s="29"/>
    </row>
    <row r="6950" spans="1:3" hidden="1" x14ac:dyDescent="0.45">
      <c r="A6950" s="29"/>
      <c r="B6950" s="29"/>
      <c r="C6950" s="29"/>
    </row>
    <row r="6951" spans="1:3" hidden="1" x14ac:dyDescent="0.45">
      <c r="A6951" s="29"/>
      <c r="B6951" s="29"/>
      <c r="C6951" s="29"/>
    </row>
    <row r="6952" spans="1:3" hidden="1" x14ac:dyDescent="0.45">
      <c r="A6952" s="29"/>
      <c r="B6952" s="29"/>
      <c r="C6952" s="29"/>
    </row>
    <row r="6953" spans="1:3" hidden="1" x14ac:dyDescent="0.45">
      <c r="A6953" s="29"/>
      <c r="B6953" s="29"/>
      <c r="C6953" s="29"/>
    </row>
    <row r="6954" spans="1:3" hidden="1" x14ac:dyDescent="0.45">
      <c r="A6954" s="29"/>
      <c r="B6954" s="29"/>
      <c r="C6954" s="29"/>
    </row>
    <row r="6955" spans="1:3" hidden="1" x14ac:dyDescent="0.45">
      <c r="A6955" s="29"/>
      <c r="B6955" s="29"/>
      <c r="C6955" s="29"/>
    </row>
    <row r="6956" spans="1:3" hidden="1" x14ac:dyDescent="0.45">
      <c r="A6956" s="29"/>
      <c r="B6956" s="29"/>
      <c r="C6956" s="29"/>
    </row>
    <row r="6957" spans="1:3" hidden="1" x14ac:dyDescent="0.45">
      <c r="A6957" s="29"/>
      <c r="B6957" s="29"/>
      <c r="C6957" s="29"/>
    </row>
    <row r="6958" spans="1:3" hidden="1" x14ac:dyDescent="0.45">
      <c r="A6958" s="29"/>
      <c r="B6958" s="29"/>
      <c r="C6958" s="29"/>
    </row>
    <row r="6959" spans="1:3" hidden="1" x14ac:dyDescent="0.45">
      <c r="A6959" s="29"/>
      <c r="B6959" s="29"/>
      <c r="C6959" s="29"/>
    </row>
    <row r="6960" spans="1:3" hidden="1" x14ac:dyDescent="0.45">
      <c r="A6960" s="29"/>
      <c r="B6960" s="29"/>
      <c r="C6960" s="29"/>
    </row>
    <row r="6961" spans="1:3" hidden="1" x14ac:dyDescent="0.45">
      <c r="A6961" s="29"/>
      <c r="B6961" s="29"/>
      <c r="C6961" s="29"/>
    </row>
    <row r="6962" spans="1:3" hidden="1" x14ac:dyDescent="0.45">
      <c r="A6962" s="29"/>
      <c r="B6962" s="29"/>
      <c r="C6962" s="29"/>
    </row>
    <row r="6963" spans="1:3" hidden="1" x14ac:dyDescent="0.45">
      <c r="A6963" s="29"/>
      <c r="B6963" s="29"/>
      <c r="C6963" s="29"/>
    </row>
    <row r="6964" spans="1:3" hidden="1" x14ac:dyDescent="0.45">
      <c r="A6964" s="29"/>
      <c r="B6964" s="29"/>
      <c r="C6964" s="29"/>
    </row>
    <row r="6965" spans="1:3" hidden="1" x14ac:dyDescent="0.45">
      <c r="A6965" s="29"/>
      <c r="B6965" s="29"/>
      <c r="C6965" s="29"/>
    </row>
    <row r="6966" spans="1:3" hidden="1" x14ac:dyDescent="0.45">
      <c r="A6966" s="29"/>
      <c r="B6966" s="29"/>
      <c r="C6966" s="29"/>
    </row>
    <row r="6967" spans="1:3" hidden="1" x14ac:dyDescent="0.45">
      <c r="A6967" s="29"/>
      <c r="B6967" s="29"/>
      <c r="C6967" s="29"/>
    </row>
    <row r="6968" spans="1:3" hidden="1" x14ac:dyDescent="0.45">
      <c r="A6968" s="29"/>
      <c r="B6968" s="29"/>
      <c r="C6968" s="29"/>
    </row>
    <row r="6969" spans="1:3" hidden="1" x14ac:dyDescent="0.45">
      <c r="A6969" s="29"/>
      <c r="B6969" s="29"/>
      <c r="C6969" s="29"/>
    </row>
    <row r="6970" spans="1:3" hidden="1" x14ac:dyDescent="0.45">
      <c r="A6970" s="29"/>
      <c r="B6970" s="29"/>
      <c r="C6970" s="29"/>
    </row>
    <row r="6971" spans="1:3" hidden="1" x14ac:dyDescent="0.45">
      <c r="A6971" s="29"/>
      <c r="B6971" s="29"/>
      <c r="C6971" s="29"/>
    </row>
    <row r="6972" spans="1:3" hidden="1" x14ac:dyDescent="0.45">
      <c r="A6972" s="29"/>
      <c r="B6972" s="29"/>
      <c r="C6972" s="29"/>
    </row>
    <row r="6973" spans="1:3" hidden="1" x14ac:dyDescent="0.45">
      <c r="A6973" s="29"/>
      <c r="B6973" s="29"/>
      <c r="C6973" s="29"/>
    </row>
    <row r="6974" spans="1:3" hidden="1" x14ac:dyDescent="0.45">
      <c r="A6974" s="29"/>
      <c r="B6974" s="29"/>
      <c r="C6974" s="29"/>
    </row>
    <row r="6975" spans="1:3" hidden="1" x14ac:dyDescent="0.45">
      <c r="A6975" s="29"/>
      <c r="B6975" s="29"/>
      <c r="C6975" s="29"/>
    </row>
    <row r="6976" spans="1:3" hidden="1" x14ac:dyDescent="0.45">
      <c r="A6976" s="29"/>
      <c r="B6976" s="29"/>
      <c r="C6976" s="29"/>
    </row>
    <row r="6977" spans="1:3" hidden="1" x14ac:dyDescent="0.45">
      <c r="A6977" s="29"/>
      <c r="B6977" s="29"/>
      <c r="C6977" s="29"/>
    </row>
    <row r="6978" spans="1:3" hidden="1" x14ac:dyDescent="0.45">
      <c r="A6978" s="29"/>
      <c r="B6978" s="29"/>
      <c r="C6978" s="29"/>
    </row>
    <row r="6979" spans="1:3" hidden="1" x14ac:dyDescent="0.45">
      <c r="A6979" s="29"/>
      <c r="B6979" s="29"/>
      <c r="C6979" s="29"/>
    </row>
    <row r="6980" spans="1:3" hidden="1" x14ac:dyDescent="0.45">
      <c r="A6980" s="29"/>
      <c r="B6980" s="29"/>
      <c r="C6980" s="29"/>
    </row>
    <row r="6981" spans="1:3" hidden="1" x14ac:dyDescent="0.45">
      <c r="A6981" s="29"/>
      <c r="B6981" s="29"/>
      <c r="C6981" s="29"/>
    </row>
    <row r="6982" spans="1:3" hidden="1" x14ac:dyDescent="0.45">
      <c r="A6982" s="29"/>
      <c r="B6982" s="29"/>
      <c r="C6982" s="29"/>
    </row>
    <row r="6983" spans="1:3" hidden="1" x14ac:dyDescent="0.45">
      <c r="A6983" s="29"/>
      <c r="B6983" s="29"/>
      <c r="C6983" s="29"/>
    </row>
    <row r="6984" spans="1:3" hidden="1" x14ac:dyDescent="0.45">
      <c r="A6984" s="29"/>
      <c r="B6984" s="29"/>
      <c r="C6984" s="29"/>
    </row>
    <row r="6985" spans="1:3" hidden="1" x14ac:dyDescent="0.45">
      <c r="A6985" s="29"/>
      <c r="B6985" s="29"/>
      <c r="C6985" s="29"/>
    </row>
    <row r="6986" spans="1:3" hidden="1" x14ac:dyDescent="0.45">
      <c r="A6986" s="29"/>
      <c r="B6986" s="29"/>
      <c r="C6986" s="29"/>
    </row>
    <row r="6987" spans="1:3" hidden="1" x14ac:dyDescent="0.45">
      <c r="A6987" s="29"/>
      <c r="B6987" s="29"/>
      <c r="C6987" s="29"/>
    </row>
    <row r="6988" spans="1:3" hidden="1" x14ac:dyDescent="0.45">
      <c r="A6988" s="29"/>
      <c r="B6988" s="29"/>
      <c r="C6988" s="29"/>
    </row>
    <row r="6989" spans="1:3" hidden="1" x14ac:dyDescent="0.45">
      <c r="A6989" s="29"/>
      <c r="B6989" s="29"/>
      <c r="C6989" s="29"/>
    </row>
    <row r="6990" spans="1:3" hidden="1" x14ac:dyDescent="0.45">
      <c r="A6990" s="29"/>
      <c r="B6990" s="29"/>
      <c r="C6990" s="29"/>
    </row>
    <row r="6991" spans="1:3" hidden="1" x14ac:dyDescent="0.45">
      <c r="A6991" s="29"/>
      <c r="B6991" s="29"/>
      <c r="C6991" s="29"/>
    </row>
    <row r="6992" spans="1:3" hidden="1" x14ac:dyDescent="0.45">
      <c r="A6992" s="29"/>
      <c r="B6992" s="29"/>
      <c r="C6992" s="29"/>
    </row>
    <row r="6993" spans="1:3" hidden="1" x14ac:dyDescent="0.45">
      <c r="A6993" s="29"/>
      <c r="B6993" s="29"/>
      <c r="C6993" s="29"/>
    </row>
    <row r="6994" spans="1:3" hidden="1" x14ac:dyDescent="0.45">
      <c r="A6994" s="29"/>
      <c r="B6994" s="29"/>
      <c r="C6994" s="29"/>
    </row>
    <row r="6995" spans="1:3" hidden="1" x14ac:dyDescent="0.45">
      <c r="A6995" s="29"/>
      <c r="B6995" s="29"/>
      <c r="C6995" s="29"/>
    </row>
    <row r="6996" spans="1:3" hidden="1" x14ac:dyDescent="0.45">
      <c r="A6996" s="29"/>
      <c r="B6996" s="29"/>
      <c r="C6996" s="29"/>
    </row>
    <row r="6997" spans="1:3" hidden="1" x14ac:dyDescent="0.45">
      <c r="A6997" s="29"/>
      <c r="B6997" s="29"/>
      <c r="C6997" s="29"/>
    </row>
    <row r="6998" spans="1:3" hidden="1" x14ac:dyDescent="0.45">
      <c r="A6998" s="29"/>
      <c r="B6998" s="29"/>
      <c r="C6998" s="29"/>
    </row>
    <row r="6999" spans="1:3" hidden="1" x14ac:dyDescent="0.45">
      <c r="A6999" s="29"/>
      <c r="B6999" s="29"/>
      <c r="C6999" s="29"/>
    </row>
    <row r="7000" spans="1:3" hidden="1" x14ac:dyDescent="0.45">
      <c r="A7000" s="29"/>
      <c r="B7000" s="29"/>
      <c r="C7000" s="29"/>
    </row>
    <row r="7001" spans="1:3" hidden="1" x14ac:dyDescent="0.45">
      <c r="A7001" s="29"/>
      <c r="B7001" s="29"/>
      <c r="C7001" s="29"/>
    </row>
    <row r="7002" spans="1:3" hidden="1" x14ac:dyDescent="0.45">
      <c r="A7002" s="29"/>
      <c r="B7002" s="29"/>
      <c r="C7002" s="29"/>
    </row>
    <row r="7003" spans="1:3" hidden="1" x14ac:dyDescent="0.45">
      <c r="A7003" s="29"/>
      <c r="B7003" s="29"/>
      <c r="C7003" s="29"/>
    </row>
    <row r="7004" spans="1:3" hidden="1" x14ac:dyDescent="0.45">
      <c r="A7004" s="29"/>
      <c r="B7004" s="29"/>
      <c r="C7004" s="29"/>
    </row>
    <row r="7005" spans="1:3" hidden="1" x14ac:dyDescent="0.45">
      <c r="A7005" s="29"/>
      <c r="B7005" s="29"/>
      <c r="C7005" s="29"/>
    </row>
    <row r="7006" spans="1:3" hidden="1" x14ac:dyDescent="0.45">
      <c r="A7006" s="29"/>
      <c r="B7006" s="29"/>
      <c r="C7006" s="29"/>
    </row>
    <row r="7007" spans="1:3" hidden="1" x14ac:dyDescent="0.45">
      <c r="A7007" s="29"/>
      <c r="B7007" s="29"/>
      <c r="C7007" s="29"/>
    </row>
    <row r="7008" spans="1:3" hidden="1" x14ac:dyDescent="0.45">
      <c r="A7008" s="29"/>
      <c r="B7008" s="29"/>
      <c r="C7008" s="29"/>
    </row>
    <row r="7009" spans="1:3" hidden="1" x14ac:dyDescent="0.45">
      <c r="A7009" s="29"/>
      <c r="B7009" s="29"/>
      <c r="C7009" s="29"/>
    </row>
    <row r="7010" spans="1:3" hidden="1" x14ac:dyDescent="0.45">
      <c r="A7010" s="29"/>
      <c r="B7010" s="29"/>
      <c r="C7010" s="29"/>
    </row>
    <row r="7011" spans="1:3" hidden="1" x14ac:dyDescent="0.45">
      <c r="A7011" s="29"/>
      <c r="B7011" s="29"/>
      <c r="C7011" s="29"/>
    </row>
    <row r="7012" spans="1:3" hidden="1" x14ac:dyDescent="0.45">
      <c r="A7012" s="29"/>
      <c r="B7012" s="29"/>
      <c r="C7012" s="29"/>
    </row>
    <row r="7013" spans="1:3" hidden="1" x14ac:dyDescent="0.45">
      <c r="A7013" s="29"/>
      <c r="B7013" s="29"/>
      <c r="C7013" s="29"/>
    </row>
    <row r="7014" spans="1:3" hidden="1" x14ac:dyDescent="0.45">
      <c r="A7014" s="29"/>
      <c r="B7014" s="29"/>
      <c r="C7014" s="29"/>
    </row>
    <row r="7015" spans="1:3" hidden="1" x14ac:dyDescent="0.45">
      <c r="A7015" s="29"/>
      <c r="B7015" s="29"/>
      <c r="C7015" s="29"/>
    </row>
    <row r="7016" spans="1:3" hidden="1" x14ac:dyDescent="0.45">
      <c r="A7016" s="29"/>
      <c r="B7016" s="29"/>
      <c r="C7016" s="29"/>
    </row>
    <row r="7017" spans="1:3" hidden="1" x14ac:dyDescent="0.45">
      <c r="A7017" s="29"/>
      <c r="B7017" s="29"/>
      <c r="C7017" s="29"/>
    </row>
    <row r="7018" spans="1:3" hidden="1" x14ac:dyDescent="0.45">
      <c r="A7018" s="29"/>
      <c r="B7018" s="29"/>
      <c r="C7018" s="29"/>
    </row>
    <row r="7019" spans="1:3" hidden="1" x14ac:dyDescent="0.45">
      <c r="A7019" s="29"/>
      <c r="B7019" s="29"/>
      <c r="C7019" s="29"/>
    </row>
    <row r="7020" spans="1:3" hidden="1" x14ac:dyDescent="0.45">
      <c r="A7020" s="29"/>
      <c r="B7020" s="29"/>
      <c r="C7020" s="29"/>
    </row>
    <row r="7021" spans="1:3" hidden="1" x14ac:dyDescent="0.45">
      <c r="A7021" s="29"/>
      <c r="B7021" s="29"/>
      <c r="C7021" s="29"/>
    </row>
    <row r="7022" spans="1:3" hidden="1" x14ac:dyDescent="0.45">
      <c r="A7022" s="29"/>
      <c r="B7022" s="29"/>
      <c r="C7022" s="29"/>
    </row>
    <row r="7023" spans="1:3" hidden="1" x14ac:dyDescent="0.45">
      <c r="A7023" s="29"/>
      <c r="B7023" s="29"/>
      <c r="C7023" s="29"/>
    </row>
    <row r="7024" spans="1:3" hidden="1" x14ac:dyDescent="0.45">
      <c r="A7024" s="29"/>
      <c r="B7024" s="29"/>
      <c r="C7024" s="29"/>
    </row>
    <row r="7025" spans="1:3" hidden="1" x14ac:dyDescent="0.45">
      <c r="A7025" s="29"/>
      <c r="B7025" s="29"/>
      <c r="C7025" s="29"/>
    </row>
    <row r="7026" spans="1:3" hidden="1" x14ac:dyDescent="0.45">
      <c r="A7026" s="29"/>
      <c r="B7026" s="29"/>
      <c r="C7026" s="29"/>
    </row>
    <row r="7027" spans="1:3" hidden="1" x14ac:dyDescent="0.45">
      <c r="A7027" s="29"/>
      <c r="B7027" s="29"/>
      <c r="C7027" s="29"/>
    </row>
    <row r="7028" spans="1:3" hidden="1" x14ac:dyDescent="0.45">
      <c r="A7028" s="29"/>
      <c r="B7028" s="29"/>
      <c r="C7028" s="29"/>
    </row>
    <row r="7029" spans="1:3" hidden="1" x14ac:dyDescent="0.45">
      <c r="A7029" s="29"/>
      <c r="B7029" s="29"/>
      <c r="C7029" s="29"/>
    </row>
    <row r="7030" spans="1:3" hidden="1" x14ac:dyDescent="0.45">
      <c r="A7030" s="29"/>
      <c r="B7030" s="29"/>
      <c r="C7030" s="29"/>
    </row>
    <row r="7031" spans="1:3" hidden="1" x14ac:dyDescent="0.45">
      <c r="A7031" s="29"/>
      <c r="B7031" s="29"/>
      <c r="C7031" s="29"/>
    </row>
    <row r="7032" spans="1:3" hidden="1" x14ac:dyDescent="0.45">
      <c r="A7032" s="29"/>
      <c r="B7032" s="29"/>
      <c r="C7032" s="29"/>
    </row>
    <row r="7033" spans="1:3" hidden="1" x14ac:dyDescent="0.45">
      <c r="A7033" s="29"/>
      <c r="B7033" s="29"/>
      <c r="C7033" s="29"/>
    </row>
    <row r="7034" spans="1:3" hidden="1" x14ac:dyDescent="0.45">
      <c r="A7034" s="29"/>
      <c r="B7034" s="29"/>
      <c r="C7034" s="29"/>
    </row>
    <row r="7035" spans="1:3" hidden="1" x14ac:dyDescent="0.45">
      <c r="A7035" s="29"/>
      <c r="B7035" s="29"/>
      <c r="C7035" s="29"/>
    </row>
    <row r="7036" spans="1:3" hidden="1" x14ac:dyDescent="0.45">
      <c r="A7036" s="29"/>
      <c r="B7036" s="29"/>
      <c r="C7036" s="29"/>
    </row>
    <row r="7037" spans="1:3" hidden="1" x14ac:dyDescent="0.45">
      <c r="A7037" s="29"/>
      <c r="B7037" s="29"/>
      <c r="C7037" s="29"/>
    </row>
    <row r="7038" spans="1:3" hidden="1" x14ac:dyDescent="0.45">
      <c r="A7038" s="29"/>
      <c r="B7038" s="29"/>
      <c r="C7038" s="29"/>
    </row>
    <row r="7039" spans="1:3" hidden="1" x14ac:dyDescent="0.45">
      <c r="A7039" s="29"/>
      <c r="B7039" s="29"/>
      <c r="C7039" s="29"/>
    </row>
    <row r="7040" spans="1:3" hidden="1" x14ac:dyDescent="0.45">
      <c r="A7040" s="29"/>
      <c r="B7040" s="29"/>
      <c r="C7040" s="29"/>
    </row>
    <row r="7041" spans="1:3" hidden="1" x14ac:dyDescent="0.45">
      <c r="A7041" s="29"/>
      <c r="B7041" s="29"/>
      <c r="C7041" s="29"/>
    </row>
    <row r="7042" spans="1:3" hidden="1" x14ac:dyDescent="0.45">
      <c r="A7042" s="29"/>
      <c r="B7042" s="29"/>
      <c r="C7042" s="29"/>
    </row>
    <row r="7043" spans="1:3" hidden="1" x14ac:dyDescent="0.45">
      <c r="A7043" s="29"/>
      <c r="B7043" s="29"/>
      <c r="C7043" s="29"/>
    </row>
    <row r="7044" spans="1:3" hidden="1" x14ac:dyDescent="0.45">
      <c r="A7044" s="29"/>
      <c r="B7044" s="29"/>
      <c r="C7044" s="29"/>
    </row>
    <row r="7045" spans="1:3" hidden="1" x14ac:dyDescent="0.45">
      <c r="A7045" s="29"/>
      <c r="B7045" s="29"/>
      <c r="C7045" s="29"/>
    </row>
    <row r="7046" spans="1:3" hidden="1" x14ac:dyDescent="0.45">
      <c r="A7046" s="29"/>
      <c r="B7046" s="29"/>
      <c r="C7046" s="29"/>
    </row>
    <row r="7047" spans="1:3" hidden="1" x14ac:dyDescent="0.45">
      <c r="A7047" s="29"/>
      <c r="B7047" s="29"/>
      <c r="C7047" s="29"/>
    </row>
    <row r="7048" spans="1:3" hidden="1" x14ac:dyDescent="0.45">
      <c r="A7048" s="29"/>
      <c r="B7048" s="29"/>
      <c r="C7048" s="29"/>
    </row>
    <row r="7049" spans="1:3" hidden="1" x14ac:dyDescent="0.45">
      <c r="A7049" s="29"/>
      <c r="B7049" s="29"/>
      <c r="C7049" s="29"/>
    </row>
    <row r="7050" spans="1:3" hidden="1" x14ac:dyDescent="0.45">
      <c r="A7050" s="29"/>
      <c r="B7050" s="29"/>
      <c r="C7050" s="29"/>
    </row>
    <row r="7051" spans="1:3" hidden="1" x14ac:dyDescent="0.45">
      <c r="A7051" s="29"/>
      <c r="B7051" s="29"/>
      <c r="C7051" s="29"/>
    </row>
    <row r="7052" spans="1:3" hidden="1" x14ac:dyDescent="0.45">
      <c r="A7052" s="29"/>
      <c r="B7052" s="29"/>
      <c r="C7052" s="29"/>
    </row>
    <row r="7053" spans="1:3" hidden="1" x14ac:dyDescent="0.45">
      <c r="A7053" s="29"/>
      <c r="B7053" s="29"/>
      <c r="C7053" s="29"/>
    </row>
    <row r="7054" spans="1:3" hidden="1" x14ac:dyDescent="0.45">
      <c r="A7054" s="29"/>
      <c r="B7054" s="29"/>
      <c r="C7054" s="29"/>
    </row>
    <row r="7055" spans="1:3" hidden="1" x14ac:dyDescent="0.45">
      <c r="A7055" s="29"/>
      <c r="B7055" s="29"/>
      <c r="C7055" s="29"/>
    </row>
    <row r="7056" spans="1:3" hidden="1" x14ac:dyDescent="0.45">
      <c r="A7056" s="29"/>
      <c r="B7056" s="29"/>
      <c r="C7056" s="29"/>
    </row>
    <row r="7057" spans="1:3" hidden="1" x14ac:dyDescent="0.45">
      <c r="A7057" s="29"/>
      <c r="B7057" s="29"/>
      <c r="C7057" s="29"/>
    </row>
    <row r="7058" spans="1:3" hidden="1" x14ac:dyDescent="0.45">
      <c r="A7058" s="29"/>
      <c r="B7058" s="29"/>
      <c r="C7058" s="29"/>
    </row>
    <row r="7059" spans="1:3" hidden="1" x14ac:dyDescent="0.45">
      <c r="A7059" s="29"/>
      <c r="B7059" s="29"/>
      <c r="C7059" s="29"/>
    </row>
    <row r="7060" spans="1:3" hidden="1" x14ac:dyDescent="0.45">
      <c r="A7060" s="29"/>
      <c r="B7060" s="29"/>
      <c r="C7060" s="29"/>
    </row>
    <row r="7061" spans="1:3" hidden="1" x14ac:dyDescent="0.45">
      <c r="A7061" s="29"/>
      <c r="B7061" s="29"/>
      <c r="C7061" s="29"/>
    </row>
    <row r="7062" spans="1:3" hidden="1" x14ac:dyDescent="0.45">
      <c r="A7062" s="29"/>
      <c r="B7062" s="29"/>
      <c r="C7062" s="29"/>
    </row>
    <row r="7063" spans="1:3" hidden="1" x14ac:dyDescent="0.45">
      <c r="A7063" s="29"/>
      <c r="B7063" s="29"/>
      <c r="C7063" s="29"/>
    </row>
    <row r="7064" spans="1:3" hidden="1" x14ac:dyDescent="0.45">
      <c r="A7064" s="29"/>
      <c r="B7064" s="29"/>
      <c r="C7064" s="29"/>
    </row>
    <row r="7065" spans="1:3" hidden="1" x14ac:dyDescent="0.45">
      <c r="A7065" s="29"/>
      <c r="B7065" s="29"/>
      <c r="C7065" s="29"/>
    </row>
    <row r="7066" spans="1:3" hidden="1" x14ac:dyDescent="0.45">
      <c r="A7066" s="29"/>
      <c r="B7066" s="29"/>
      <c r="C7066" s="29"/>
    </row>
    <row r="7067" spans="1:3" hidden="1" x14ac:dyDescent="0.45">
      <c r="A7067" s="29"/>
      <c r="B7067" s="29"/>
      <c r="C7067" s="29"/>
    </row>
    <row r="7068" spans="1:3" hidden="1" x14ac:dyDescent="0.45">
      <c r="A7068" s="29"/>
      <c r="B7068" s="29"/>
      <c r="C7068" s="29"/>
    </row>
    <row r="7069" spans="1:3" hidden="1" x14ac:dyDescent="0.45">
      <c r="A7069" s="29"/>
      <c r="B7069" s="29"/>
      <c r="C7069" s="29"/>
    </row>
    <row r="7070" spans="1:3" hidden="1" x14ac:dyDescent="0.45">
      <c r="A7070" s="29"/>
      <c r="B7070" s="29"/>
      <c r="C7070" s="29"/>
    </row>
    <row r="7071" spans="1:3" hidden="1" x14ac:dyDescent="0.45">
      <c r="A7071" s="29"/>
      <c r="B7071" s="29"/>
      <c r="C7071" s="29"/>
    </row>
    <row r="7072" spans="1:3" hidden="1" x14ac:dyDescent="0.45">
      <c r="A7072" s="29"/>
      <c r="B7072" s="29"/>
      <c r="C7072" s="29"/>
    </row>
    <row r="7073" spans="1:3" hidden="1" x14ac:dyDescent="0.45">
      <c r="A7073" s="29"/>
      <c r="B7073" s="29"/>
      <c r="C7073" s="29"/>
    </row>
    <row r="7074" spans="1:3" hidden="1" x14ac:dyDescent="0.45">
      <c r="A7074" s="29"/>
      <c r="B7074" s="29"/>
      <c r="C7074" s="29"/>
    </row>
    <row r="7075" spans="1:3" hidden="1" x14ac:dyDescent="0.45">
      <c r="A7075" s="29"/>
      <c r="B7075" s="29"/>
      <c r="C7075" s="29"/>
    </row>
    <row r="7076" spans="1:3" hidden="1" x14ac:dyDescent="0.45">
      <c r="A7076" s="29"/>
      <c r="B7076" s="29"/>
      <c r="C7076" s="29"/>
    </row>
    <row r="7077" spans="1:3" hidden="1" x14ac:dyDescent="0.45">
      <c r="A7077" s="29"/>
      <c r="B7077" s="29"/>
      <c r="C7077" s="29"/>
    </row>
    <row r="7078" spans="1:3" hidden="1" x14ac:dyDescent="0.45">
      <c r="A7078" s="29"/>
      <c r="B7078" s="29"/>
      <c r="C7078" s="29"/>
    </row>
    <row r="7079" spans="1:3" hidden="1" x14ac:dyDescent="0.45">
      <c r="A7079" s="29"/>
      <c r="B7079" s="29"/>
      <c r="C7079" s="29"/>
    </row>
    <row r="7080" spans="1:3" hidden="1" x14ac:dyDescent="0.45">
      <c r="A7080" s="29"/>
      <c r="B7080" s="29"/>
      <c r="C7080" s="29"/>
    </row>
    <row r="7081" spans="1:3" hidden="1" x14ac:dyDescent="0.45">
      <c r="A7081" s="29"/>
      <c r="B7081" s="29"/>
      <c r="C7081" s="29"/>
    </row>
    <row r="7082" spans="1:3" hidden="1" x14ac:dyDescent="0.45">
      <c r="A7082" s="29"/>
      <c r="B7082" s="29"/>
      <c r="C7082" s="29"/>
    </row>
    <row r="7083" spans="1:3" hidden="1" x14ac:dyDescent="0.45">
      <c r="A7083" s="29"/>
      <c r="B7083" s="29"/>
      <c r="C7083" s="29"/>
    </row>
    <row r="7084" spans="1:3" hidden="1" x14ac:dyDescent="0.45">
      <c r="A7084" s="29"/>
      <c r="B7084" s="29"/>
      <c r="C7084" s="29"/>
    </row>
    <row r="7085" spans="1:3" hidden="1" x14ac:dyDescent="0.45">
      <c r="A7085" s="29"/>
      <c r="B7085" s="29"/>
      <c r="C7085" s="29"/>
    </row>
    <row r="7086" spans="1:3" hidden="1" x14ac:dyDescent="0.45">
      <c r="A7086" s="29"/>
      <c r="B7086" s="29"/>
      <c r="C7086" s="29"/>
    </row>
    <row r="7087" spans="1:3" hidden="1" x14ac:dyDescent="0.45">
      <c r="A7087" s="29"/>
      <c r="B7087" s="29"/>
      <c r="C7087" s="29"/>
    </row>
    <row r="7088" spans="1:3" hidden="1" x14ac:dyDescent="0.45">
      <c r="A7088" s="29"/>
      <c r="B7088" s="29"/>
      <c r="C7088" s="29"/>
    </row>
    <row r="7089" spans="1:3" hidden="1" x14ac:dyDescent="0.45">
      <c r="A7089" s="29"/>
      <c r="B7089" s="29"/>
      <c r="C7089" s="29"/>
    </row>
    <row r="7090" spans="1:3" hidden="1" x14ac:dyDescent="0.45">
      <c r="A7090" s="29"/>
      <c r="B7090" s="29"/>
      <c r="C7090" s="29"/>
    </row>
    <row r="7091" spans="1:3" hidden="1" x14ac:dyDescent="0.45">
      <c r="A7091" s="29"/>
      <c r="B7091" s="29"/>
      <c r="C7091" s="29"/>
    </row>
    <row r="7092" spans="1:3" hidden="1" x14ac:dyDescent="0.45">
      <c r="A7092" s="29"/>
      <c r="B7092" s="29"/>
      <c r="C7092" s="29"/>
    </row>
    <row r="7093" spans="1:3" hidden="1" x14ac:dyDescent="0.45">
      <c r="A7093" s="29"/>
      <c r="B7093" s="29"/>
      <c r="C7093" s="29"/>
    </row>
    <row r="7094" spans="1:3" hidden="1" x14ac:dyDescent="0.45">
      <c r="A7094" s="29"/>
      <c r="B7094" s="29"/>
      <c r="C7094" s="29"/>
    </row>
    <row r="7095" spans="1:3" hidden="1" x14ac:dyDescent="0.45">
      <c r="A7095" s="29"/>
      <c r="B7095" s="29"/>
      <c r="C7095" s="29"/>
    </row>
    <row r="7096" spans="1:3" hidden="1" x14ac:dyDescent="0.45">
      <c r="A7096" s="29"/>
      <c r="B7096" s="29"/>
      <c r="C7096" s="29"/>
    </row>
    <row r="7097" spans="1:3" hidden="1" x14ac:dyDescent="0.45">
      <c r="A7097" s="29"/>
      <c r="B7097" s="29"/>
      <c r="C7097" s="29"/>
    </row>
    <row r="7098" spans="1:3" hidden="1" x14ac:dyDescent="0.45">
      <c r="A7098" s="29"/>
      <c r="B7098" s="29"/>
      <c r="C7098" s="29"/>
    </row>
    <row r="7099" spans="1:3" hidden="1" x14ac:dyDescent="0.45">
      <c r="A7099" s="29"/>
      <c r="B7099" s="29"/>
      <c r="C7099" s="29"/>
    </row>
    <row r="7100" spans="1:3" hidden="1" x14ac:dyDescent="0.45">
      <c r="A7100" s="29"/>
      <c r="B7100" s="29"/>
      <c r="C7100" s="29"/>
    </row>
    <row r="7101" spans="1:3" hidden="1" x14ac:dyDescent="0.45">
      <c r="A7101" s="29"/>
      <c r="B7101" s="29"/>
      <c r="C7101" s="29"/>
    </row>
    <row r="7102" spans="1:3" hidden="1" x14ac:dyDescent="0.45">
      <c r="A7102" s="29"/>
      <c r="B7102" s="29"/>
      <c r="C7102" s="29"/>
    </row>
    <row r="7103" spans="1:3" hidden="1" x14ac:dyDescent="0.45">
      <c r="A7103" s="29"/>
      <c r="B7103" s="29"/>
      <c r="C7103" s="29"/>
    </row>
    <row r="7104" spans="1:3" hidden="1" x14ac:dyDescent="0.45">
      <c r="A7104" s="29"/>
      <c r="B7104" s="29"/>
      <c r="C7104" s="29"/>
    </row>
    <row r="7105" spans="1:3" hidden="1" x14ac:dyDescent="0.45">
      <c r="A7105" s="29"/>
      <c r="B7105" s="29"/>
      <c r="C7105" s="29"/>
    </row>
    <row r="7106" spans="1:3" hidden="1" x14ac:dyDescent="0.45">
      <c r="A7106" s="29"/>
      <c r="B7106" s="29"/>
      <c r="C7106" s="29"/>
    </row>
    <row r="7107" spans="1:3" hidden="1" x14ac:dyDescent="0.45">
      <c r="A7107" s="29"/>
      <c r="B7107" s="29"/>
      <c r="C7107" s="29"/>
    </row>
    <row r="7108" spans="1:3" hidden="1" x14ac:dyDescent="0.45">
      <c r="A7108" s="29"/>
      <c r="B7108" s="29"/>
      <c r="C7108" s="29"/>
    </row>
    <row r="7109" spans="1:3" hidden="1" x14ac:dyDescent="0.45">
      <c r="A7109" s="29"/>
      <c r="B7109" s="29"/>
      <c r="C7109" s="29"/>
    </row>
    <row r="7110" spans="1:3" hidden="1" x14ac:dyDescent="0.45">
      <c r="A7110" s="29"/>
      <c r="B7110" s="29"/>
      <c r="C7110" s="29"/>
    </row>
    <row r="7111" spans="1:3" hidden="1" x14ac:dyDescent="0.45">
      <c r="A7111" s="29"/>
      <c r="B7111" s="29"/>
      <c r="C7111" s="29"/>
    </row>
    <row r="7112" spans="1:3" hidden="1" x14ac:dyDescent="0.45">
      <c r="A7112" s="29"/>
      <c r="B7112" s="29"/>
      <c r="C7112" s="29"/>
    </row>
    <row r="7113" spans="1:3" hidden="1" x14ac:dyDescent="0.45">
      <c r="A7113" s="29"/>
      <c r="B7113" s="29"/>
      <c r="C7113" s="29"/>
    </row>
    <row r="7114" spans="1:3" hidden="1" x14ac:dyDescent="0.45">
      <c r="A7114" s="29"/>
      <c r="B7114" s="29"/>
      <c r="C7114" s="29"/>
    </row>
    <row r="7115" spans="1:3" hidden="1" x14ac:dyDescent="0.45">
      <c r="A7115" s="29"/>
      <c r="B7115" s="29"/>
      <c r="C7115" s="29"/>
    </row>
    <row r="7116" spans="1:3" hidden="1" x14ac:dyDescent="0.45">
      <c r="A7116" s="29"/>
      <c r="B7116" s="29"/>
      <c r="C7116" s="29"/>
    </row>
    <row r="7117" spans="1:3" hidden="1" x14ac:dyDescent="0.45">
      <c r="A7117" s="29"/>
      <c r="B7117" s="29"/>
      <c r="C7117" s="29"/>
    </row>
    <row r="7118" spans="1:3" hidden="1" x14ac:dyDescent="0.45">
      <c r="A7118" s="29"/>
      <c r="B7118" s="29"/>
      <c r="C7118" s="29"/>
    </row>
    <row r="7119" spans="1:3" hidden="1" x14ac:dyDescent="0.45">
      <c r="A7119" s="29"/>
      <c r="B7119" s="29"/>
      <c r="C7119" s="29"/>
    </row>
    <row r="7120" spans="1:3" hidden="1" x14ac:dyDescent="0.45">
      <c r="A7120" s="29"/>
      <c r="B7120" s="29"/>
      <c r="C7120" s="29"/>
    </row>
    <row r="7121" spans="1:3" hidden="1" x14ac:dyDescent="0.45">
      <c r="A7121" s="29"/>
      <c r="B7121" s="29"/>
      <c r="C7121" s="29"/>
    </row>
    <row r="7122" spans="1:3" hidden="1" x14ac:dyDescent="0.45">
      <c r="A7122" s="29"/>
      <c r="B7122" s="29"/>
      <c r="C7122" s="29"/>
    </row>
    <row r="7123" spans="1:3" hidden="1" x14ac:dyDescent="0.45">
      <c r="A7123" s="29"/>
      <c r="B7123" s="29"/>
      <c r="C7123" s="29"/>
    </row>
    <row r="7124" spans="1:3" hidden="1" x14ac:dyDescent="0.45">
      <c r="A7124" s="29"/>
      <c r="B7124" s="29"/>
      <c r="C7124" s="29"/>
    </row>
    <row r="7125" spans="1:3" hidden="1" x14ac:dyDescent="0.45">
      <c r="A7125" s="29"/>
      <c r="B7125" s="29"/>
      <c r="C7125" s="29"/>
    </row>
    <row r="7126" spans="1:3" hidden="1" x14ac:dyDescent="0.45">
      <c r="A7126" s="29"/>
      <c r="B7126" s="29"/>
      <c r="C7126" s="29"/>
    </row>
    <row r="7127" spans="1:3" hidden="1" x14ac:dyDescent="0.45">
      <c r="A7127" s="29"/>
      <c r="B7127" s="29"/>
      <c r="C7127" s="29"/>
    </row>
    <row r="7128" spans="1:3" hidden="1" x14ac:dyDescent="0.45">
      <c r="A7128" s="29"/>
      <c r="B7128" s="29"/>
      <c r="C7128" s="29"/>
    </row>
    <row r="7129" spans="1:3" hidden="1" x14ac:dyDescent="0.45">
      <c r="A7129" s="29"/>
      <c r="B7129" s="29"/>
      <c r="C7129" s="29"/>
    </row>
    <row r="7130" spans="1:3" hidden="1" x14ac:dyDescent="0.45">
      <c r="A7130" s="29"/>
      <c r="B7130" s="29"/>
      <c r="C7130" s="29"/>
    </row>
    <row r="7131" spans="1:3" hidden="1" x14ac:dyDescent="0.45">
      <c r="A7131" s="29"/>
      <c r="B7131" s="29"/>
      <c r="C7131" s="29"/>
    </row>
    <row r="7132" spans="1:3" hidden="1" x14ac:dyDescent="0.45">
      <c r="A7132" s="29"/>
      <c r="B7132" s="29"/>
      <c r="C7132" s="29"/>
    </row>
    <row r="7133" spans="1:3" hidden="1" x14ac:dyDescent="0.45">
      <c r="A7133" s="29"/>
      <c r="B7133" s="29"/>
      <c r="C7133" s="29"/>
    </row>
    <row r="7134" spans="1:3" hidden="1" x14ac:dyDescent="0.45">
      <c r="A7134" s="29"/>
      <c r="B7134" s="29"/>
      <c r="C7134" s="29"/>
    </row>
    <row r="7135" spans="1:3" hidden="1" x14ac:dyDescent="0.45">
      <c r="A7135" s="29"/>
      <c r="B7135" s="29"/>
      <c r="C7135" s="29"/>
    </row>
    <row r="7136" spans="1:3" hidden="1" x14ac:dyDescent="0.45">
      <c r="A7136" s="29"/>
      <c r="B7136" s="29"/>
      <c r="C7136" s="29"/>
    </row>
    <row r="7137" spans="1:3" hidden="1" x14ac:dyDescent="0.45">
      <c r="A7137" s="29"/>
      <c r="B7137" s="29"/>
      <c r="C7137" s="29"/>
    </row>
    <row r="7138" spans="1:3" hidden="1" x14ac:dyDescent="0.45">
      <c r="A7138" s="29"/>
      <c r="B7138" s="29"/>
      <c r="C7138" s="29"/>
    </row>
    <row r="7139" spans="1:3" hidden="1" x14ac:dyDescent="0.45">
      <c r="A7139" s="29"/>
      <c r="B7139" s="29"/>
      <c r="C7139" s="29"/>
    </row>
    <row r="7140" spans="1:3" hidden="1" x14ac:dyDescent="0.45">
      <c r="A7140" s="29"/>
      <c r="B7140" s="29"/>
      <c r="C7140" s="29"/>
    </row>
    <row r="7141" spans="1:3" hidden="1" x14ac:dyDescent="0.45">
      <c r="A7141" s="29"/>
      <c r="B7141" s="29"/>
      <c r="C7141" s="29"/>
    </row>
    <row r="7142" spans="1:3" hidden="1" x14ac:dyDescent="0.45">
      <c r="A7142" s="29"/>
      <c r="B7142" s="29"/>
      <c r="C7142" s="29"/>
    </row>
    <row r="7143" spans="1:3" hidden="1" x14ac:dyDescent="0.45">
      <c r="A7143" s="29"/>
      <c r="B7143" s="29"/>
      <c r="C7143" s="29"/>
    </row>
    <row r="7144" spans="1:3" hidden="1" x14ac:dyDescent="0.45">
      <c r="A7144" s="29"/>
      <c r="B7144" s="29"/>
      <c r="C7144" s="29"/>
    </row>
    <row r="7145" spans="1:3" hidden="1" x14ac:dyDescent="0.45">
      <c r="A7145" s="29"/>
      <c r="B7145" s="29"/>
      <c r="C7145" s="29"/>
    </row>
    <row r="7146" spans="1:3" hidden="1" x14ac:dyDescent="0.45">
      <c r="A7146" s="29"/>
      <c r="B7146" s="29"/>
      <c r="C7146" s="29"/>
    </row>
    <row r="7147" spans="1:3" hidden="1" x14ac:dyDescent="0.45">
      <c r="A7147" s="29"/>
      <c r="B7147" s="29"/>
      <c r="C7147" s="29"/>
    </row>
    <row r="7148" spans="1:3" hidden="1" x14ac:dyDescent="0.45">
      <c r="A7148" s="29"/>
      <c r="B7148" s="29"/>
      <c r="C7148" s="29"/>
    </row>
    <row r="7149" spans="1:3" hidden="1" x14ac:dyDescent="0.45">
      <c r="A7149" s="29"/>
      <c r="B7149" s="29"/>
      <c r="C7149" s="29"/>
    </row>
    <row r="7150" spans="1:3" hidden="1" x14ac:dyDescent="0.45">
      <c r="A7150" s="29"/>
      <c r="B7150" s="29"/>
      <c r="C7150" s="29"/>
    </row>
    <row r="7151" spans="1:3" hidden="1" x14ac:dyDescent="0.45">
      <c r="A7151" s="29"/>
      <c r="B7151" s="29"/>
      <c r="C7151" s="29"/>
    </row>
    <row r="7152" spans="1:3" hidden="1" x14ac:dyDescent="0.45">
      <c r="A7152" s="29"/>
      <c r="B7152" s="29"/>
      <c r="C7152" s="29"/>
    </row>
    <row r="7153" spans="1:3" hidden="1" x14ac:dyDescent="0.45">
      <c r="A7153" s="29"/>
      <c r="B7153" s="29"/>
      <c r="C7153" s="29"/>
    </row>
    <row r="7154" spans="1:3" hidden="1" x14ac:dyDescent="0.45">
      <c r="A7154" s="29"/>
      <c r="B7154" s="29"/>
      <c r="C7154" s="29"/>
    </row>
    <row r="7155" spans="1:3" hidden="1" x14ac:dyDescent="0.45">
      <c r="A7155" s="29"/>
      <c r="B7155" s="29"/>
      <c r="C7155" s="29"/>
    </row>
    <row r="7156" spans="1:3" hidden="1" x14ac:dyDescent="0.45">
      <c r="A7156" s="29"/>
      <c r="B7156" s="29"/>
      <c r="C7156" s="29"/>
    </row>
    <row r="7157" spans="1:3" hidden="1" x14ac:dyDescent="0.45">
      <c r="A7157" s="29"/>
      <c r="B7157" s="29"/>
      <c r="C7157" s="29"/>
    </row>
    <row r="7158" spans="1:3" hidden="1" x14ac:dyDescent="0.45">
      <c r="A7158" s="29"/>
      <c r="B7158" s="29"/>
      <c r="C7158" s="29"/>
    </row>
    <row r="7159" spans="1:3" hidden="1" x14ac:dyDescent="0.45">
      <c r="A7159" s="29"/>
      <c r="B7159" s="29"/>
      <c r="C7159" s="29"/>
    </row>
    <row r="7160" spans="1:3" hidden="1" x14ac:dyDescent="0.45">
      <c r="A7160" s="29"/>
      <c r="B7160" s="29"/>
      <c r="C7160" s="29"/>
    </row>
    <row r="7161" spans="1:3" hidden="1" x14ac:dyDescent="0.45">
      <c r="A7161" s="29"/>
      <c r="B7161" s="29"/>
      <c r="C7161" s="29"/>
    </row>
    <row r="7162" spans="1:3" hidden="1" x14ac:dyDescent="0.45">
      <c r="A7162" s="29"/>
      <c r="B7162" s="29"/>
      <c r="C7162" s="29"/>
    </row>
    <row r="7163" spans="1:3" hidden="1" x14ac:dyDescent="0.45">
      <c r="A7163" s="29"/>
      <c r="B7163" s="29"/>
      <c r="C7163" s="29"/>
    </row>
    <row r="7164" spans="1:3" hidden="1" x14ac:dyDescent="0.45">
      <c r="A7164" s="29"/>
      <c r="B7164" s="29"/>
      <c r="C7164" s="29"/>
    </row>
    <row r="7165" spans="1:3" hidden="1" x14ac:dyDescent="0.45">
      <c r="A7165" s="29"/>
      <c r="B7165" s="29"/>
      <c r="C7165" s="29"/>
    </row>
    <row r="7166" spans="1:3" hidden="1" x14ac:dyDescent="0.45">
      <c r="A7166" s="29"/>
      <c r="B7166" s="29"/>
      <c r="C7166" s="29"/>
    </row>
    <row r="7167" spans="1:3" hidden="1" x14ac:dyDescent="0.45">
      <c r="A7167" s="29"/>
      <c r="B7167" s="29"/>
      <c r="C7167" s="29"/>
    </row>
    <row r="7168" spans="1:3" hidden="1" x14ac:dyDescent="0.45">
      <c r="A7168" s="29"/>
      <c r="B7168" s="29"/>
      <c r="C7168" s="29"/>
    </row>
    <row r="7169" spans="1:3" hidden="1" x14ac:dyDescent="0.45">
      <c r="A7169" s="29"/>
      <c r="B7169" s="29"/>
      <c r="C7169" s="29"/>
    </row>
    <row r="7170" spans="1:3" hidden="1" x14ac:dyDescent="0.45">
      <c r="A7170" s="29"/>
      <c r="B7170" s="29"/>
      <c r="C7170" s="29"/>
    </row>
    <row r="7171" spans="1:3" hidden="1" x14ac:dyDescent="0.45">
      <c r="A7171" s="29"/>
      <c r="B7171" s="29"/>
      <c r="C7171" s="29"/>
    </row>
    <row r="7172" spans="1:3" hidden="1" x14ac:dyDescent="0.45">
      <c r="A7172" s="29"/>
      <c r="B7172" s="29"/>
      <c r="C7172" s="29"/>
    </row>
    <row r="7173" spans="1:3" hidden="1" x14ac:dyDescent="0.45">
      <c r="A7173" s="29"/>
      <c r="B7173" s="29"/>
      <c r="C7173" s="29"/>
    </row>
    <row r="7174" spans="1:3" hidden="1" x14ac:dyDescent="0.45">
      <c r="A7174" s="29"/>
      <c r="B7174" s="29"/>
      <c r="C7174" s="29"/>
    </row>
    <row r="7175" spans="1:3" hidden="1" x14ac:dyDescent="0.45">
      <c r="A7175" s="29"/>
      <c r="B7175" s="29"/>
      <c r="C7175" s="29"/>
    </row>
    <row r="7176" spans="1:3" hidden="1" x14ac:dyDescent="0.45">
      <c r="A7176" s="29"/>
      <c r="B7176" s="29"/>
      <c r="C7176" s="29"/>
    </row>
    <row r="7177" spans="1:3" hidden="1" x14ac:dyDescent="0.45">
      <c r="A7177" s="29"/>
      <c r="B7177" s="29"/>
      <c r="C7177" s="29"/>
    </row>
    <row r="7178" spans="1:3" hidden="1" x14ac:dyDescent="0.45">
      <c r="A7178" s="29"/>
      <c r="B7178" s="29"/>
      <c r="C7178" s="29"/>
    </row>
    <row r="7179" spans="1:3" hidden="1" x14ac:dyDescent="0.45">
      <c r="A7179" s="29"/>
      <c r="B7179" s="29"/>
      <c r="C7179" s="29"/>
    </row>
    <row r="7180" spans="1:3" hidden="1" x14ac:dyDescent="0.45">
      <c r="A7180" s="29"/>
      <c r="B7180" s="29"/>
      <c r="C7180" s="29"/>
    </row>
    <row r="7181" spans="1:3" hidden="1" x14ac:dyDescent="0.45">
      <c r="A7181" s="29"/>
      <c r="B7181" s="29"/>
      <c r="C7181" s="29"/>
    </row>
    <row r="7182" spans="1:3" hidden="1" x14ac:dyDescent="0.45">
      <c r="A7182" s="29"/>
      <c r="B7182" s="29"/>
      <c r="C7182" s="29"/>
    </row>
    <row r="7183" spans="1:3" hidden="1" x14ac:dyDescent="0.45">
      <c r="A7183" s="29"/>
      <c r="B7183" s="29"/>
      <c r="C7183" s="29"/>
    </row>
    <row r="7184" spans="1:3" hidden="1" x14ac:dyDescent="0.45">
      <c r="A7184" s="29"/>
      <c r="B7184" s="29"/>
      <c r="C7184" s="29"/>
    </row>
    <row r="7185" spans="1:3" hidden="1" x14ac:dyDescent="0.45">
      <c r="A7185" s="29"/>
      <c r="B7185" s="29"/>
      <c r="C7185" s="29"/>
    </row>
    <row r="7186" spans="1:3" hidden="1" x14ac:dyDescent="0.45">
      <c r="A7186" s="29"/>
      <c r="B7186" s="29"/>
      <c r="C7186" s="29"/>
    </row>
    <row r="7187" spans="1:3" hidden="1" x14ac:dyDescent="0.45">
      <c r="A7187" s="29"/>
      <c r="B7187" s="29"/>
      <c r="C7187" s="29"/>
    </row>
    <row r="7188" spans="1:3" hidden="1" x14ac:dyDescent="0.45">
      <c r="A7188" s="29"/>
      <c r="B7188" s="29"/>
      <c r="C7188" s="29"/>
    </row>
    <row r="7189" spans="1:3" hidden="1" x14ac:dyDescent="0.45">
      <c r="A7189" s="29"/>
      <c r="B7189" s="29"/>
      <c r="C7189" s="29"/>
    </row>
    <row r="7190" spans="1:3" hidden="1" x14ac:dyDescent="0.45">
      <c r="A7190" s="29"/>
      <c r="B7190" s="29"/>
      <c r="C7190" s="29"/>
    </row>
    <row r="7191" spans="1:3" hidden="1" x14ac:dyDescent="0.45">
      <c r="A7191" s="29"/>
      <c r="B7191" s="29"/>
      <c r="C7191" s="29"/>
    </row>
    <row r="7192" spans="1:3" hidden="1" x14ac:dyDescent="0.45">
      <c r="A7192" s="29"/>
      <c r="B7192" s="29"/>
      <c r="C7192" s="29"/>
    </row>
    <row r="7193" spans="1:3" hidden="1" x14ac:dyDescent="0.45">
      <c r="A7193" s="29"/>
      <c r="B7193" s="29"/>
      <c r="C7193" s="29"/>
    </row>
    <row r="7194" spans="1:3" hidden="1" x14ac:dyDescent="0.45">
      <c r="A7194" s="29"/>
      <c r="B7194" s="29"/>
      <c r="C7194" s="29"/>
    </row>
    <row r="7195" spans="1:3" hidden="1" x14ac:dyDescent="0.45">
      <c r="A7195" s="29"/>
      <c r="B7195" s="29"/>
      <c r="C7195" s="29"/>
    </row>
    <row r="7196" spans="1:3" hidden="1" x14ac:dyDescent="0.45">
      <c r="A7196" s="29"/>
      <c r="B7196" s="29"/>
      <c r="C7196" s="29"/>
    </row>
    <row r="7197" spans="1:3" hidden="1" x14ac:dyDescent="0.45">
      <c r="A7197" s="29"/>
      <c r="B7197" s="29"/>
      <c r="C7197" s="29"/>
    </row>
    <row r="7198" spans="1:3" hidden="1" x14ac:dyDescent="0.45">
      <c r="A7198" s="29"/>
      <c r="B7198" s="29"/>
      <c r="C7198" s="29"/>
    </row>
    <row r="7199" spans="1:3" hidden="1" x14ac:dyDescent="0.45">
      <c r="A7199" s="29"/>
      <c r="B7199" s="29"/>
      <c r="C7199" s="29"/>
    </row>
    <row r="7200" spans="1:3" hidden="1" x14ac:dyDescent="0.45">
      <c r="A7200" s="29"/>
      <c r="B7200" s="29"/>
      <c r="C7200" s="29"/>
    </row>
    <row r="7201" spans="1:3" hidden="1" x14ac:dyDescent="0.45">
      <c r="A7201" s="29"/>
      <c r="B7201" s="29"/>
      <c r="C7201" s="29"/>
    </row>
    <row r="7202" spans="1:3" hidden="1" x14ac:dyDescent="0.45">
      <c r="A7202" s="29"/>
      <c r="B7202" s="29"/>
      <c r="C7202" s="29"/>
    </row>
    <row r="7203" spans="1:3" hidden="1" x14ac:dyDescent="0.45">
      <c r="A7203" s="29"/>
      <c r="B7203" s="29"/>
      <c r="C7203" s="29"/>
    </row>
    <row r="7204" spans="1:3" hidden="1" x14ac:dyDescent="0.45">
      <c r="A7204" s="29"/>
      <c r="B7204" s="29"/>
      <c r="C7204" s="29"/>
    </row>
    <row r="7205" spans="1:3" hidden="1" x14ac:dyDescent="0.45">
      <c r="A7205" s="29"/>
      <c r="B7205" s="29"/>
      <c r="C7205" s="29"/>
    </row>
    <row r="7206" spans="1:3" hidden="1" x14ac:dyDescent="0.45">
      <c r="A7206" s="29"/>
      <c r="B7206" s="29"/>
      <c r="C7206" s="29"/>
    </row>
    <row r="7207" spans="1:3" hidden="1" x14ac:dyDescent="0.45">
      <c r="A7207" s="29"/>
      <c r="B7207" s="29"/>
      <c r="C7207" s="29"/>
    </row>
    <row r="7208" spans="1:3" hidden="1" x14ac:dyDescent="0.45">
      <c r="A7208" s="29"/>
      <c r="B7208" s="29"/>
      <c r="C7208" s="29"/>
    </row>
    <row r="7209" spans="1:3" hidden="1" x14ac:dyDescent="0.45">
      <c r="A7209" s="29"/>
      <c r="B7209" s="29"/>
      <c r="C7209" s="29"/>
    </row>
    <row r="7210" spans="1:3" hidden="1" x14ac:dyDescent="0.45">
      <c r="A7210" s="29"/>
      <c r="B7210" s="29"/>
      <c r="C7210" s="29"/>
    </row>
    <row r="7211" spans="1:3" hidden="1" x14ac:dyDescent="0.45">
      <c r="A7211" s="29"/>
      <c r="B7211" s="29"/>
      <c r="C7211" s="29"/>
    </row>
    <row r="7212" spans="1:3" hidden="1" x14ac:dyDescent="0.45">
      <c r="A7212" s="29"/>
      <c r="B7212" s="29"/>
      <c r="C7212" s="29"/>
    </row>
    <row r="7213" spans="1:3" hidden="1" x14ac:dyDescent="0.45">
      <c r="A7213" s="29"/>
      <c r="B7213" s="29"/>
      <c r="C7213" s="29"/>
    </row>
    <row r="7214" spans="1:3" hidden="1" x14ac:dyDescent="0.45">
      <c r="A7214" s="29"/>
      <c r="B7214" s="29"/>
      <c r="C7214" s="29"/>
    </row>
    <row r="7215" spans="1:3" hidden="1" x14ac:dyDescent="0.45">
      <c r="A7215" s="29"/>
      <c r="B7215" s="29"/>
      <c r="C7215" s="29"/>
    </row>
    <row r="7216" spans="1:3" hidden="1" x14ac:dyDescent="0.45">
      <c r="A7216" s="29"/>
      <c r="B7216" s="29"/>
      <c r="C7216" s="29"/>
    </row>
    <row r="7217" spans="1:3" hidden="1" x14ac:dyDescent="0.45">
      <c r="A7217" s="29"/>
      <c r="B7217" s="29"/>
      <c r="C7217" s="29"/>
    </row>
    <row r="7218" spans="1:3" hidden="1" x14ac:dyDescent="0.45">
      <c r="A7218" s="29"/>
      <c r="B7218" s="29"/>
      <c r="C7218" s="29"/>
    </row>
    <row r="7219" spans="1:3" hidden="1" x14ac:dyDescent="0.45">
      <c r="A7219" s="29"/>
      <c r="B7219" s="29"/>
      <c r="C7219" s="29"/>
    </row>
    <row r="7220" spans="1:3" hidden="1" x14ac:dyDescent="0.45">
      <c r="A7220" s="29"/>
      <c r="B7220" s="29"/>
      <c r="C7220" s="29"/>
    </row>
    <row r="7221" spans="1:3" hidden="1" x14ac:dyDescent="0.45">
      <c r="A7221" s="29"/>
      <c r="B7221" s="29"/>
      <c r="C7221" s="29"/>
    </row>
    <row r="7222" spans="1:3" hidden="1" x14ac:dyDescent="0.45">
      <c r="A7222" s="29"/>
      <c r="B7222" s="29"/>
      <c r="C7222" s="29"/>
    </row>
    <row r="7223" spans="1:3" hidden="1" x14ac:dyDescent="0.45">
      <c r="A7223" s="29"/>
      <c r="B7223" s="29"/>
      <c r="C7223" s="29"/>
    </row>
    <row r="7224" spans="1:3" hidden="1" x14ac:dyDescent="0.45">
      <c r="A7224" s="29"/>
      <c r="B7224" s="29"/>
      <c r="C7224" s="29"/>
    </row>
    <row r="7225" spans="1:3" hidden="1" x14ac:dyDescent="0.45">
      <c r="A7225" s="29"/>
      <c r="B7225" s="29"/>
      <c r="C7225" s="29"/>
    </row>
    <row r="7226" spans="1:3" hidden="1" x14ac:dyDescent="0.45">
      <c r="A7226" s="29"/>
      <c r="B7226" s="29"/>
      <c r="C7226" s="29"/>
    </row>
    <row r="7227" spans="1:3" hidden="1" x14ac:dyDescent="0.45">
      <c r="A7227" s="29"/>
      <c r="B7227" s="29"/>
      <c r="C7227" s="29"/>
    </row>
    <row r="7228" spans="1:3" hidden="1" x14ac:dyDescent="0.45">
      <c r="A7228" s="29"/>
      <c r="B7228" s="29"/>
      <c r="C7228" s="29"/>
    </row>
    <row r="7229" spans="1:3" hidden="1" x14ac:dyDescent="0.45">
      <c r="A7229" s="29"/>
      <c r="B7229" s="29"/>
      <c r="C7229" s="29"/>
    </row>
    <row r="7230" spans="1:3" hidden="1" x14ac:dyDescent="0.45">
      <c r="A7230" s="29"/>
      <c r="B7230" s="29"/>
      <c r="C7230" s="29"/>
    </row>
    <row r="7231" spans="1:3" hidden="1" x14ac:dyDescent="0.45">
      <c r="A7231" s="29"/>
      <c r="B7231" s="29"/>
      <c r="C7231" s="29"/>
    </row>
    <row r="7232" spans="1:3" hidden="1" x14ac:dyDescent="0.45">
      <c r="A7232" s="29"/>
      <c r="B7232" s="29"/>
      <c r="C7232" s="29"/>
    </row>
    <row r="7233" spans="1:3" hidden="1" x14ac:dyDescent="0.45">
      <c r="A7233" s="29"/>
      <c r="B7233" s="29"/>
      <c r="C7233" s="29"/>
    </row>
    <row r="7234" spans="1:3" hidden="1" x14ac:dyDescent="0.45">
      <c r="A7234" s="29"/>
      <c r="B7234" s="29"/>
      <c r="C7234" s="29"/>
    </row>
    <row r="7235" spans="1:3" hidden="1" x14ac:dyDescent="0.45">
      <c r="A7235" s="29"/>
      <c r="B7235" s="29"/>
      <c r="C7235" s="29"/>
    </row>
    <row r="7236" spans="1:3" hidden="1" x14ac:dyDescent="0.45">
      <c r="A7236" s="29"/>
      <c r="B7236" s="29"/>
      <c r="C7236" s="29"/>
    </row>
    <row r="7237" spans="1:3" hidden="1" x14ac:dyDescent="0.45">
      <c r="A7237" s="29"/>
      <c r="B7237" s="29"/>
      <c r="C7237" s="29"/>
    </row>
    <row r="7238" spans="1:3" hidden="1" x14ac:dyDescent="0.45">
      <c r="A7238" s="29"/>
      <c r="B7238" s="29"/>
      <c r="C7238" s="29"/>
    </row>
    <row r="7239" spans="1:3" hidden="1" x14ac:dyDescent="0.45">
      <c r="A7239" s="29"/>
      <c r="B7239" s="29"/>
      <c r="C7239" s="29"/>
    </row>
    <row r="7240" spans="1:3" hidden="1" x14ac:dyDescent="0.45">
      <c r="A7240" s="29"/>
      <c r="B7240" s="29"/>
      <c r="C7240" s="29"/>
    </row>
    <row r="7241" spans="1:3" hidden="1" x14ac:dyDescent="0.45">
      <c r="A7241" s="29"/>
      <c r="B7241" s="29"/>
      <c r="C7241" s="29"/>
    </row>
    <row r="7242" spans="1:3" hidden="1" x14ac:dyDescent="0.45">
      <c r="A7242" s="29"/>
      <c r="B7242" s="29"/>
      <c r="C7242" s="29"/>
    </row>
    <row r="7243" spans="1:3" hidden="1" x14ac:dyDescent="0.45">
      <c r="A7243" s="29"/>
      <c r="B7243" s="29"/>
      <c r="C7243" s="29"/>
    </row>
    <row r="7244" spans="1:3" hidden="1" x14ac:dyDescent="0.45">
      <c r="A7244" s="29"/>
      <c r="B7244" s="29"/>
      <c r="C7244" s="29"/>
    </row>
    <row r="7245" spans="1:3" hidden="1" x14ac:dyDescent="0.45">
      <c r="A7245" s="29"/>
      <c r="B7245" s="29"/>
      <c r="C7245" s="29"/>
    </row>
    <row r="7246" spans="1:3" hidden="1" x14ac:dyDescent="0.45">
      <c r="A7246" s="29"/>
      <c r="B7246" s="29"/>
      <c r="C7246" s="29"/>
    </row>
    <row r="7247" spans="1:3" hidden="1" x14ac:dyDescent="0.45">
      <c r="A7247" s="29"/>
      <c r="B7247" s="29"/>
      <c r="C7247" s="29"/>
    </row>
    <row r="7248" spans="1:3" hidden="1" x14ac:dyDescent="0.45">
      <c r="A7248" s="29"/>
      <c r="B7248" s="29"/>
      <c r="C7248" s="29"/>
    </row>
    <row r="7249" spans="1:3" hidden="1" x14ac:dyDescent="0.45">
      <c r="A7249" s="29"/>
      <c r="B7249" s="29"/>
      <c r="C7249" s="29"/>
    </row>
    <row r="7250" spans="1:3" hidden="1" x14ac:dyDescent="0.45">
      <c r="A7250" s="29"/>
      <c r="B7250" s="29"/>
      <c r="C7250" s="29"/>
    </row>
    <row r="7251" spans="1:3" hidden="1" x14ac:dyDescent="0.45">
      <c r="A7251" s="29"/>
      <c r="B7251" s="29"/>
      <c r="C7251" s="29"/>
    </row>
    <row r="7252" spans="1:3" hidden="1" x14ac:dyDescent="0.45">
      <c r="A7252" s="29"/>
      <c r="B7252" s="29"/>
      <c r="C7252" s="29"/>
    </row>
    <row r="7253" spans="1:3" hidden="1" x14ac:dyDescent="0.45">
      <c r="A7253" s="29"/>
      <c r="B7253" s="29"/>
      <c r="C7253" s="29"/>
    </row>
    <row r="7254" spans="1:3" hidden="1" x14ac:dyDescent="0.45">
      <c r="A7254" s="29"/>
      <c r="B7254" s="29"/>
      <c r="C7254" s="29"/>
    </row>
    <row r="7255" spans="1:3" hidden="1" x14ac:dyDescent="0.45">
      <c r="A7255" s="29"/>
      <c r="B7255" s="29"/>
      <c r="C7255" s="29"/>
    </row>
    <row r="7256" spans="1:3" hidden="1" x14ac:dyDescent="0.45">
      <c r="A7256" s="29"/>
      <c r="B7256" s="29"/>
      <c r="C7256" s="29"/>
    </row>
    <row r="7257" spans="1:3" hidden="1" x14ac:dyDescent="0.45">
      <c r="A7257" s="29"/>
      <c r="B7257" s="29"/>
      <c r="C7257" s="29"/>
    </row>
    <row r="7258" spans="1:3" hidden="1" x14ac:dyDescent="0.45">
      <c r="A7258" s="29"/>
      <c r="B7258" s="29"/>
      <c r="C7258" s="29"/>
    </row>
    <row r="7259" spans="1:3" hidden="1" x14ac:dyDescent="0.45">
      <c r="A7259" s="29"/>
      <c r="B7259" s="29"/>
      <c r="C7259" s="29"/>
    </row>
    <row r="7260" spans="1:3" hidden="1" x14ac:dyDescent="0.45">
      <c r="A7260" s="29"/>
      <c r="B7260" s="29"/>
      <c r="C7260" s="29"/>
    </row>
    <row r="7261" spans="1:3" hidden="1" x14ac:dyDescent="0.45">
      <c r="A7261" s="29"/>
      <c r="B7261" s="29"/>
      <c r="C7261" s="29"/>
    </row>
    <row r="7262" spans="1:3" hidden="1" x14ac:dyDescent="0.45">
      <c r="A7262" s="29"/>
      <c r="B7262" s="29"/>
      <c r="C7262" s="29"/>
    </row>
    <row r="7263" spans="1:3" hidden="1" x14ac:dyDescent="0.45">
      <c r="A7263" s="29"/>
      <c r="B7263" s="29"/>
      <c r="C7263" s="29"/>
    </row>
    <row r="7264" spans="1:3" hidden="1" x14ac:dyDescent="0.45">
      <c r="A7264" s="29"/>
      <c r="B7264" s="29"/>
      <c r="C7264" s="29"/>
    </row>
    <row r="7265" spans="1:3" hidden="1" x14ac:dyDescent="0.45">
      <c r="A7265" s="29"/>
      <c r="B7265" s="29"/>
      <c r="C7265" s="29"/>
    </row>
    <row r="7266" spans="1:3" hidden="1" x14ac:dyDescent="0.45">
      <c r="A7266" s="29"/>
      <c r="B7266" s="29"/>
      <c r="C7266" s="29"/>
    </row>
    <row r="7267" spans="1:3" hidden="1" x14ac:dyDescent="0.45">
      <c r="A7267" s="29"/>
      <c r="B7267" s="29"/>
      <c r="C7267" s="29"/>
    </row>
    <row r="7268" spans="1:3" hidden="1" x14ac:dyDescent="0.45">
      <c r="A7268" s="29"/>
      <c r="B7268" s="29"/>
      <c r="C7268" s="29"/>
    </row>
    <row r="7269" spans="1:3" hidden="1" x14ac:dyDescent="0.45">
      <c r="A7269" s="29"/>
      <c r="B7269" s="29"/>
      <c r="C7269" s="29"/>
    </row>
    <row r="7270" spans="1:3" hidden="1" x14ac:dyDescent="0.45">
      <c r="A7270" s="29"/>
      <c r="B7270" s="29"/>
      <c r="C7270" s="29"/>
    </row>
    <row r="7271" spans="1:3" hidden="1" x14ac:dyDescent="0.45">
      <c r="A7271" s="29"/>
      <c r="B7271" s="29"/>
      <c r="C7271" s="29"/>
    </row>
    <row r="7272" spans="1:3" hidden="1" x14ac:dyDescent="0.45">
      <c r="A7272" s="29"/>
      <c r="B7272" s="29"/>
      <c r="C7272" s="29"/>
    </row>
    <row r="7273" spans="1:3" hidden="1" x14ac:dyDescent="0.45">
      <c r="A7273" s="29"/>
      <c r="B7273" s="29"/>
      <c r="C7273" s="29"/>
    </row>
    <row r="7274" spans="1:3" hidden="1" x14ac:dyDescent="0.45">
      <c r="A7274" s="29"/>
      <c r="B7274" s="29"/>
      <c r="C7274" s="29"/>
    </row>
    <row r="7275" spans="1:3" hidden="1" x14ac:dyDescent="0.45">
      <c r="A7275" s="29"/>
      <c r="B7275" s="29"/>
      <c r="C7275" s="29"/>
    </row>
    <row r="7276" spans="1:3" hidden="1" x14ac:dyDescent="0.45">
      <c r="A7276" s="29"/>
      <c r="B7276" s="29"/>
      <c r="C7276" s="29"/>
    </row>
    <row r="7277" spans="1:3" hidden="1" x14ac:dyDescent="0.45">
      <c r="A7277" s="29"/>
      <c r="B7277" s="29"/>
      <c r="C7277" s="29"/>
    </row>
    <row r="7278" spans="1:3" hidden="1" x14ac:dyDescent="0.45">
      <c r="A7278" s="29"/>
      <c r="B7278" s="29"/>
      <c r="C7278" s="29"/>
    </row>
    <row r="7279" spans="1:3" hidden="1" x14ac:dyDescent="0.45">
      <c r="A7279" s="29"/>
      <c r="B7279" s="29"/>
      <c r="C7279" s="29"/>
    </row>
    <row r="7280" spans="1:3" hidden="1" x14ac:dyDescent="0.45">
      <c r="A7280" s="29"/>
      <c r="B7280" s="29"/>
      <c r="C7280" s="29"/>
    </row>
    <row r="7281" spans="1:3" hidden="1" x14ac:dyDescent="0.45">
      <c r="A7281" s="29"/>
      <c r="B7281" s="29"/>
      <c r="C7281" s="29"/>
    </row>
    <row r="7282" spans="1:3" hidden="1" x14ac:dyDescent="0.45">
      <c r="A7282" s="29"/>
      <c r="B7282" s="29"/>
      <c r="C7282" s="29"/>
    </row>
    <row r="7283" spans="1:3" hidden="1" x14ac:dyDescent="0.45">
      <c r="A7283" s="29"/>
      <c r="B7283" s="29"/>
      <c r="C7283" s="29"/>
    </row>
    <row r="7284" spans="1:3" hidden="1" x14ac:dyDescent="0.45">
      <c r="A7284" s="29"/>
      <c r="B7284" s="29"/>
      <c r="C7284" s="29"/>
    </row>
    <row r="7285" spans="1:3" hidden="1" x14ac:dyDescent="0.45">
      <c r="A7285" s="29"/>
      <c r="B7285" s="29"/>
      <c r="C7285" s="29"/>
    </row>
    <row r="7286" spans="1:3" hidden="1" x14ac:dyDescent="0.45">
      <c r="A7286" s="29"/>
      <c r="B7286" s="29"/>
      <c r="C7286" s="29"/>
    </row>
    <row r="7287" spans="1:3" hidden="1" x14ac:dyDescent="0.45">
      <c r="A7287" s="29"/>
      <c r="B7287" s="29"/>
      <c r="C7287" s="29"/>
    </row>
    <row r="7288" spans="1:3" hidden="1" x14ac:dyDescent="0.45">
      <c r="A7288" s="29"/>
      <c r="B7288" s="29"/>
      <c r="C7288" s="29"/>
    </row>
    <row r="7289" spans="1:3" hidden="1" x14ac:dyDescent="0.45">
      <c r="A7289" s="29"/>
      <c r="B7289" s="29"/>
      <c r="C7289" s="29"/>
    </row>
    <row r="7290" spans="1:3" hidden="1" x14ac:dyDescent="0.45">
      <c r="A7290" s="29"/>
      <c r="B7290" s="29"/>
      <c r="C7290" s="29"/>
    </row>
    <row r="7291" spans="1:3" hidden="1" x14ac:dyDescent="0.45">
      <c r="A7291" s="29"/>
      <c r="B7291" s="29"/>
      <c r="C7291" s="29"/>
    </row>
    <row r="7292" spans="1:3" hidden="1" x14ac:dyDescent="0.45">
      <c r="A7292" s="29"/>
      <c r="B7292" s="29"/>
      <c r="C7292" s="29"/>
    </row>
    <row r="7293" spans="1:3" hidden="1" x14ac:dyDescent="0.45">
      <c r="A7293" s="29"/>
      <c r="B7293" s="29"/>
      <c r="C7293" s="29"/>
    </row>
    <row r="7294" spans="1:3" hidden="1" x14ac:dyDescent="0.45">
      <c r="A7294" s="29"/>
      <c r="B7294" s="29"/>
      <c r="C7294" s="29"/>
    </row>
    <row r="7295" spans="1:3" hidden="1" x14ac:dyDescent="0.45">
      <c r="A7295" s="29"/>
      <c r="B7295" s="29"/>
      <c r="C7295" s="29"/>
    </row>
    <row r="7296" spans="1:3" hidden="1" x14ac:dyDescent="0.45">
      <c r="A7296" s="29"/>
      <c r="B7296" s="29"/>
      <c r="C7296" s="29"/>
    </row>
    <row r="7297" spans="1:3" hidden="1" x14ac:dyDescent="0.45">
      <c r="A7297" s="29"/>
      <c r="B7297" s="29"/>
      <c r="C7297" s="29"/>
    </row>
    <row r="7298" spans="1:3" hidden="1" x14ac:dyDescent="0.45">
      <c r="A7298" s="29"/>
      <c r="B7298" s="29"/>
      <c r="C7298" s="29"/>
    </row>
    <row r="7299" spans="1:3" hidden="1" x14ac:dyDescent="0.45">
      <c r="A7299" s="29"/>
      <c r="B7299" s="29"/>
      <c r="C7299" s="29"/>
    </row>
    <row r="7300" spans="1:3" hidden="1" x14ac:dyDescent="0.45">
      <c r="A7300" s="29"/>
      <c r="B7300" s="29"/>
      <c r="C7300" s="29"/>
    </row>
    <row r="7301" spans="1:3" hidden="1" x14ac:dyDescent="0.45">
      <c r="A7301" s="29"/>
      <c r="B7301" s="29"/>
      <c r="C7301" s="29"/>
    </row>
    <row r="7302" spans="1:3" hidden="1" x14ac:dyDescent="0.45">
      <c r="A7302" s="29"/>
      <c r="B7302" s="29"/>
      <c r="C7302" s="29"/>
    </row>
    <row r="7303" spans="1:3" hidden="1" x14ac:dyDescent="0.45">
      <c r="A7303" s="29"/>
      <c r="B7303" s="29"/>
      <c r="C7303" s="29"/>
    </row>
    <row r="7304" spans="1:3" hidden="1" x14ac:dyDescent="0.45">
      <c r="A7304" s="29"/>
      <c r="B7304" s="29"/>
      <c r="C7304" s="29"/>
    </row>
    <row r="7305" spans="1:3" hidden="1" x14ac:dyDescent="0.45">
      <c r="A7305" s="29"/>
      <c r="B7305" s="29"/>
      <c r="C7305" s="29"/>
    </row>
    <row r="7306" spans="1:3" hidden="1" x14ac:dyDescent="0.45">
      <c r="A7306" s="29"/>
      <c r="B7306" s="29"/>
      <c r="C7306" s="29"/>
    </row>
    <row r="7307" spans="1:3" hidden="1" x14ac:dyDescent="0.45">
      <c r="A7307" s="29"/>
      <c r="B7307" s="29"/>
      <c r="C7307" s="29"/>
    </row>
    <row r="7308" spans="1:3" hidden="1" x14ac:dyDescent="0.45">
      <c r="A7308" s="29"/>
      <c r="B7308" s="29"/>
      <c r="C7308" s="29"/>
    </row>
    <row r="7309" spans="1:3" hidden="1" x14ac:dyDescent="0.45">
      <c r="A7309" s="29"/>
      <c r="B7309" s="29"/>
      <c r="C7309" s="29"/>
    </row>
    <row r="7310" spans="1:3" hidden="1" x14ac:dyDescent="0.45">
      <c r="A7310" s="29"/>
      <c r="B7310" s="29"/>
      <c r="C7310" s="29"/>
    </row>
    <row r="7311" spans="1:3" hidden="1" x14ac:dyDescent="0.45">
      <c r="A7311" s="29"/>
      <c r="B7311" s="29"/>
      <c r="C7311" s="29"/>
    </row>
    <row r="7312" spans="1:3" hidden="1" x14ac:dyDescent="0.45">
      <c r="A7312" s="29"/>
      <c r="B7312" s="29"/>
      <c r="C7312" s="29"/>
    </row>
    <row r="7313" spans="1:3" hidden="1" x14ac:dyDescent="0.45">
      <c r="A7313" s="29"/>
      <c r="B7313" s="29"/>
      <c r="C7313" s="29"/>
    </row>
    <row r="7314" spans="1:3" hidden="1" x14ac:dyDescent="0.45">
      <c r="A7314" s="29"/>
      <c r="B7314" s="29"/>
      <c r="C7314" s="29"/>
    </row>
    <row r="7315" spans="1:3" hidden="1" x14ac:dyDescent="0.45">
      <c r="A7315" s="29"/>
      <c r="B7315" s="29"/>
      <c r="C7315" s="29"/>
    </row>
    <row r="7316" spans="1:3" hidden="1" x14ac:dyDescent="0.45">
      <c r="A7316" s="29"/>
      <c r="B7316" s="29"/>
      <c r="C7316" s="29"/>
    </row>
    <row r="7317" spans="1:3" hidden="1" x14ac:dyDescent="0.45">
      <c r="A7317" s="29"/>
      <c r="B7317" s="29"/>
      <c r="C7317" s="29"/>
    </row>
    <row r="7318" spans="1:3" hidden="1" x14ac:dyDescent="0.45">
      <c r="A7318" s="29"/>
      <c r="B7318" s="29"/>
      <c r="C7318" s="29"/>
    </row>
    <row r="7319" spans="1:3" hidden="1" x14ac:dyDescent="0.45">
      <c r="A7319" s="29"/>
      <c r="B7319" s="29"/>
      <c r="C7319" s="29"/>
    </row>
    <row r="7320" spans="1:3" hidden="1" x14ac:dyDescent="0.45">
      <c r="A7320" s="29"/>
      <c r="B7320" s="29"/>
      <c r="C7320" s="29"/>
    </row>
    <row r="7321" spans="1:3" hidden="1" x14ac:dyDescent="0.45">
      <c r="A7321" s="29"/>
      <c r="B7321" s="29"/>
      <c r="C7321" s="29"/>
    </row>
    <row r="7322" spans="1:3" hidden="1" x14ac:dyDescent="0.45">
      <c r="A7322" s="29"/>
      <c r="B7322" s="29"/>
      <c r="C7322" s="29"/>
    </row>
    <row r="7323" spans="1:3" hidden="1" x14ac:dyDescent="0.45">
      <c r="A7323" s="29"/>
      <c r="B7323" s="29"/>
      <c r="C7323" s="29"/>
    </row>
    <row r="7324" spans="1:3" hidden="1" x14ac:dyDescent="0.45">
      <c r="A7324" s="29"/>
      <c r="B7324" s="29"/>
      <c r="C7324" s="29"/>
    </row>
    <row r="7325" spans="1:3" hidden="1" x14ac:dyDescent="0.45">
      <c r="A7325" s="29"/>
      <c r="B7325" s="29"/>
      <c r="C7325" s="29"/>
    </row>
    <row r="7326" spans="1:3" hidden="1" x14ac:dyDescent="0.45">
      <c r="A7326" s="29"/>
      <c r="B7326" s="29"/>
      <c r="C7326" s="29"/>
    </row>
    <row r="7327" spans="1:3" hidden="1" x14ac:dyDescent="0.45">
      <c r="A7327" s="29"/>
      <c r="B7327" s="29"/>
      <c r="C7327" s="29"/>
    </row>
    <row r="7328" spans="1:3" hidden="1" x14ac:dyDescent="0.45">
      <c r="A7328" s="29"/>
      <c r="B7328" s="29"/>
      <c r="C7328" s="29"/>
    </row>
    <row r="7329" spans="1:3" hidden="1" x14ac:dyDescent="0.45">
      <c r="A7329" s="29"/>
      <c r="B7329" s="29"/>
      <c r="C7329" s="29"/>
    </row>
    <row r="7330" spans="1:3" hidden="1" x14ac:dyDescent="0.45">
      <c r="A7330" s="29"/>
      <c r="B7330" s="29"/>
      <c r="C7330" s="29"/>
    </row>
    <row r="7331" spans="1:3" hidden="1" x14ac:dyDescent="0.45">
      <c r="A7331" s="29"/>
      <c r="B7331" s="29"/>
      <c r="C7331" s="29"/>
    </row>
    <row r="7332" spans="1:3" hidden="1" x14ac:dyDescent="0.45">
      <c r="A7332" s="29"/>
      <c r="B7332" s="29"/>
      <c r="C7332" s="29"/>
    </row>
    <row r="7333" spans="1:3" hidden="1" x14ac:dyDescent="0.45">
      <c r="A7333" s="29"/>
      <c r="B7333" s="29"/>
      <c r="C7333" s="29"/>
    </row>
    <row r="7334" spans="1:3" hidden="1" x14ac:dyDescent="0.45">
      <c r="A7334" s="29"/>
      <c r="B7334" s="29"/>
      <c r="C7334" s="29"/>
    </row>
    <row r="7335" spans="1:3" hidden="1" x14ac:dyDescent="0.45">
      <c r="A7335" s="29"/>
      <c r="B7335" s="29"/>
      <c r="C7335" s="29"/>
    </row>
    <row r="7336" spans="1:3" hidden="1" x14ac:dyDescent="0.45">
      <c r="A7336" s="29"/>
      <c r="B7336" s="29"/>
      <c r="C7336" s="29"/>
    </row>
    <row r="7337" spans="1:3" hidden="1" x14ac:dyDescent="0.45">
      <c r="A7337" s="29"/>
      <c r="B7337" s="29"/>
      <c r="C7337" s="29"/>
    </row>
    <row r="7338" spans="1:3" hidden="1" x14ac:dyDescent="0.45">
      <c r="A7338" s="29"/>
      <c r="B7338" s="29"/>
      <c r="C7338" s="29"/>
    </row>
    <row r="7339" spans="1:3" hidden="1" x14ac:dyDescent="0.45">
      <c r="A7339" s="29"/>
      <c r="B7339" s="29"/>
      <c r="C7339" s="29"/>
    </row>
    <row r="7340" spans="1:3" hidden="1" x14ac:dyDescent="0.45">
      <c r="A7340" s="29"/>
      <c r="B7340" s="29"/>
      <c r="C7340" s="29"/>
    </row>
    <row r="7341" spans="1:3" hidden="1" x14ac:dyDescent="0.45">
      <c r="A7341" s="29"/>
      <c r="B7341" s="29"/>
      <c r="C7341" s="29"/>
    </row>
    <row r="7342" spans="1:3" hidden="1" x14ac:dyDescent="0.45">
      <c r="A7342" s="29"/>
      <c r="B7342" s="29"/>
      <c r="C7342" s="29"/>
    </row>
    <row r="7343" spans="1:3" hidden="1" x14ac:dyDescent="0.45">
      <c r="A7343" s="29"/>
      <c r="B7343" s="29"/>
      <c r="C7343" s="29"/>
    </row>
    <row r="7344" spans="1:3" hidden="1" x14ac:dyDescent="0.45">
      <c r="A7344" s="29"/>
      <c r="B7344" s="29"/>
      <c r="C7344" s="29"/>
    </row>
    <row r="7345" spans="1:3" hidden="1" x14ac:dyDescent="0.45">
      <c r="A7345" s="29"/>
      <c r="B7345" s="29"/>
      <c r="C7345" s="29"/>
    </row>
    <row r="7346" spans="1:3" hidden="1" x14ac:dyDescent="0.45">
      <c r="A7346" s="29"/>
      <c r="B7346" s="29"/>
      <c r="C7346" s="29"/>
    </row>
    <row r="7347" spans="1:3" hidden="1" x14ac:dyDescent="0.45">
      <c r="A7347" s="29"/>
      <c r="B7347" s="29"/>
      <c r="C7347" s="29"/>
    </row>
    <row r="7348" spans="1:3" hidden="1" x14ac:dyDescent="0.45">
      <c r="A7348" s="29"/>
      <c r="B7348" s="29"/>
      <c r="C7348" s="29"/>
    </row>
    <row r="7349" spans="1:3" hidden="1" x14ac:dyDescent="0.45">
      <c r="A7349" s="29"/>
      <c r="B7349" s="29"/>
      <c r="C7349" s="29"/>
    </row>
    <row r="7350" spans="1:3" hidden="1" x14ac:dyDescent="0.45">
      <c r="A7350" s="29"/>
      <c r="B7350" s="29"/>
      <c r="C7350" s="29"/>
    </row>
    <row r="7351" spans="1:3" hidden="1" x14ac:dyDescent="0.45">
      <c r="A7351" s="29"/>
      <c r="B7351" s="29"/>
      <c r="C7351" s="29"/>
    </row>
    <row r="7352" spans="1:3" hidden="1" x14ac:dyDescent="0.45">
      <c r="A7352" s="29"/>
      <c r="B7352" s="29"/>
      <c r="C7352" s="29"/>
    </row>
    <row r="7353" spans="1:3" hidden="1" x14ac:dyDescent="0.45">
      <c r="A7353" s="29"/>
      <c r="B7353" s="29"/>
      <c r="C7353" s="29"/>
    </row>
    <row r="7354" spans="1:3" hidden="1" x14ac:dyDescent="0.45">
      <c r="A7354" s="29"/>
      <c r="B7354" s="29"/>
      <c r="C7354" s="29"/>
    </row>
    <row r="7355" spans="1:3" hidden="1" x14ac:dyDescent="0.45">
      <c r="A7355" s="29"/>
      <c r="B7355" s="29"/>
      <c r="C7355" s="29"/>
    </row>
    <row r="7356" spans="1:3" hidden="1" x14ac:dyDescent="0.45">
      <c r="A7356" s="29"/>
      <c r="B7356" s="29"/>
      <c r="C7356" s="29"/>
    </row>
    <row r="7357" spans="1:3" hidden="1" x14ac:dyDescent="0.45">
      <c r="A7357" s="29"/>
      <c r="B7357" s="29"/>
      <c r="C7357" s="29"/>
    </row>
    <row r="7358" spans="1:3" hidden="1" x14ac:dyDescent="0.45">
      <c r="A7358" s="29"/>
      <c r="B7358" s="29"/>
      <c r="C7358" s="29"/>
    </row>
    <row r="7359" spans="1:3" hidden="1" x14ac:dyDescent="0.45">
      <c r="A7359" s="29"/>
      <c r="B7359" s="29"/>
      <c r="C7359" s="29"/>
    </row>
    <row r="7360" spans="1:3" hidden="1" x14ac:dyDescent="0.45">
      <c r="A7360" s="29"/>
      <c r="B7360" s="29"/>
      <c r="C7360" s="29"/>
    </row>
    <row r="7361" spans="1:3" hidden="1" x14ac:dyDescent="0.45">
      <c r="A7361" s="29"/>
      <c r="B7361" s="29"/>
      <c r="C7361" s="29"/>
    </row>
    <row r="7362" spans="1:3" hidden="1" x14ac:dyDescent="0.45">
      <c r="A7362" s="29"/>
      <c r="B7362" s="29"/>
      <c r="C7362" s="29"/>
    </row>
    <row r="7363" spans="1:3" hidden="1" x14ac:dyDescent="0.45">
      <c r="A7363" s="29"/>
      <c r="B7363" s="29"/>
      <c r="C7363" s="29"/>
    </row>
    <row r="7364" spans="1:3" hidden="1" x14ac:dyDescent="0.45">
      <c r="A7364" s="29"/>
      <c r="B7364" s="29"/>
      <c r="C7364" s="29"/>
    </row>
    <row r="7365" spans="1:3" hidden="1" x14ac:dyDescent="0.45">
      <c r="A7365" s="29"/>
      <c r="B7365" s="29"/>
      <c r="C7365" s="29"/>
    </row>
    <row r="7366" spans="1:3" hidden="1" x14ac:dyDescent="0.45">
      <c r="A7366" s="29"/>
      <c r="B7366" s="29"/>
      <c r="C7366" s="29"/>
    </row>
    <row r="7367" spans="1:3" hidden="1" x14ac:dyDescent="0.45">
      <c r="A7367" s="29"/>
      <c r="B7367" s="29"/>
      <c r="C7367" s="29"/>
    </row>
    <row r="7368" spans="1:3" hidden="1" x14ac:dyDescent="0.45">
      <c r="A7368" s="29"/>
      <c r="B7368" s="29"/>
      <c r="C7368" s="29"/>
    </row>
    <row r="7369" spans="1:3" hidden="1" x14ac:dyDescent="0.45">
      <c r="A7369" s="29"/>
      <c r="B7369" s="29"/>
      <c r="C7369" s="29"/>
    </row>
    <row r="7370" spans="1:3" hidden="1" x14ac:dyDescent="0.45">
      <c r="A7370" s="29"/>
      <c r="B7370" s="29"/>
      <c r="C7370" s="29"/>
    </row>
    <row r="7371" spans="1:3" hidden="1" x14ac:dyDescent="0.45">
      <c r="A7371" s="29"/>
      <c r="B7371" s="29"/>
      <c r="C7371" s="29"/>
    </row>
    <row r="7372" spans="1:3" hidden="1" x14ac:dyDescent="0.45">
      <c r="A7372" s="29"/>
      <c r="B7372" s="29"/>
      <c r="C7372" s="29"/>
    </row>
    <row r="7373" spans="1:3" hidden="1" x14ac:dyDescent="0.45">
      <c r="A7373" s="29"/>
      <c r="B7373" s="29"/>
      <c r="C7373" s="29"/>
    </row>
    <row r="7374" spans="1:3" hidden="1" x14ac:dyDescent="0.45">
      <c r="A7374" s="29"/>
      <c r="B7374" s="29"/>
      <c r="C7374" s="29"/>
    </row>
    <row r="7375" spans="1:3" hidden="1" x14ac:dyDescent="0.45">
      <c r="A7375" s="29"/>
      <c r="B7375" s="29"/>
      <c r="C7375" s="29"/>
    </row>
    <row r="7376" spans="1:3" hidden="1" x14ac:dyDescent="0.45">
      <c r="A7376" s="29"/>
      <c r="B7376" s="29"/>
      <c r="C7376" s="29"/>
    </row>
    <row r="7377" spans="1:3" hidden="1" x14ac:dyDescent="0.45">
      <c r="A7377" s="29"/>
      <c r="B7377" s="29"/>
      <c r="C7377" s="29"/>
    </row>
    <row r="7378" spans="1:3" hidden="1" x14ac:dyDescent="0.45">
      <c r="A7378" s="29"/>
      <c r="B7378" s="29"/>
      <c r="C7378" s="29"/>
    </row>
    <row r="7379" spans="1:3" hidden="1" x14ac:dyDescent="0.45">
      <c r="A7379" s="29"/>
      <c r="B7379" s="29"/>
      <c r="C7379" s="29"/>
    </row>
    <row r="7380" spans="1:3" hidden="1" x14ac:dyDescent="0.45">
      <c r="A7380" s="29"/>
      <c r="B7380" s="29"/>
      <c r="C7380" s="29"/>
    </row>
    <row r="7381" spans="1:3" hidden="1" x14ac:dyDescent="0.45">
      <c r="A7381" s="29"/>
      <c r="B7381" s="29"/>
      <c r="C7381" s="29"/>
    </row>
    <row r="7382" spans="1:3" hidden="1" x14ac:dyDescent="0.45">
      <c r="A7382" s="29"/>
      <c r="B7382" s="29"/>
      <c r="C7382" s="29"/>
    </row>
    <row r="7383" spans="1:3" hidden="1" x14ac:dyDescent="0.45">
      <c r="A7383" s="29"/>
      <c r="B7383" s="29"/>
      <c r="C7383" s="29"/>
    </row>
    <row r="7384" spans="1:3" hidden="1" x14ac:dyDescent="0.45">
      <c r="A7384" s="29"/>
      <c r="B7384" s="29"/>
      <c r="C7384" s="29"/>
    </row>
    <row r="7385" spans="1:3" hidden="1" x14ac:dyDescent="0.45">
      <c r="A7385" s="29"/>
      <c r="B7385" s="29"/>
      <c r="C7385" s="29"/>
    </row>
    <row r="7386" spans="1:3" hidden="1" x14ac:dyDescent="0.45">
      <c r="A7386" s="29"/>
      <c r="B7386" s="29"/>
      <c r="C7386" s="29"/>
    </row>
    <row r="7387" spans="1:3" hidden="1" x14ac:dyDescent="0.45">
      <c r="A7387" s="29"/>
      <c r="B7387" s="29"/>
      <c r="C7387" s="29"/>
    </row>
    <row r="7388" spans="1:3" hidden="1" x14ac:dyDescent="0.45">
      <c r="A7388" s="29"/>
      <c r="B7388" s="29"/>
      <c r="C7388" s="29"/>
    </row>
    <row r="7389" spans="1:3" hidden="1" x14ac:dyDescent="0.45">
      <c r="A7389" s="29"/>
      <c r="B7389" s="29"/>
      <c r="C7389" s="29"/>
    </row>
    <row r="7390" spans="1:3" hidden="1" x14ac:dyDescent="0.45">
      <c r="A7390" s="29"/>
      <c r="B7390" s="29"/>
      <c r="C7390" s="29"/>
    </row>
    <row r="7391" spans="1:3" hidden="1" x14ac:dyDescent="0.45">
      <c r="A7391" s="29"/>
      <c r="B7391" s="29"/>
      <c r="C7391" s="29"/>
    </row>
    <row r="7392" spans="1:3" hidden="1" x14ac:dyDescent="0.45">
      <c r="A7392" s="29"/>
      <c r="B7392" s="29"/>
      <c r="C7392" s="29"/>
    </row>
    <row r="7393" spans="1:3" hidden="1" x14ac:dyDescent="0.45">
      <c r="A7393" s="29"/>
      <c r="B7393" s="29"/>
      <c r="C7393" s="29"/>
    </row>
    <row r="7394" spans="1:3" hidden="1" x14ac:dyDescent="0.45">
      <c r="A7394" s="29"/>
      <c r="B7394" s="29"/>
      <c r="C7394" s="29"/>
    </row>
    <row r="7395" spans="1:3" hidden="1" x14ac:dyDescent="0.45">
      <c r="A7395" s="29"/>
      <c r="B7395" s="29"/>
      <c r="C7395" s="29"/>
    </row>
    <row r="7396" spans="1:3" hidden="1" x14ac:dyDescent="0.45">
      <c r="A7396" s="29"/>
      <c r="B7396" s="29"/>
      <c r="C7396" s="29"/>
    </row>
    <row r="7397" spans="1:3" hidden="1" x14ac:dyDescent="0.45">
      <c r="A7397" s="29"/>
      <c r="B7397" s="29"/>
      <c r="C7397" s="29"/>
    </row>
    <row r="7398" spans="1:3" hidden="1" x14ac:dyDescent="0.45">
      <c r="A7398" s="29"/>
      <c r="B7398" s="29"/>
      <c r="C7398" s="29"/>
    </row>
    <row r="7399" spans="1:3" hidden="1" x14ac:dyDescent="0.45">
      <c r="A7399" s="29"/>
      <c r="B7399" s="29"/>
      <c r="C7399" s="29"/>
    </row>
    <row r="7400" spans="1:3" hidden="1" x14ac:dyDescent="0.45">
      <c r="A7400" s="29"/>
      <c r="B7400" s="29"/>
      <c r="C7400" s="29"/>
    </row>
    <row r="7401" spans="1:3" hidden="1" x14ac:dyDescent="0.45">
      <c r="A7401" s="29"/>
      <c r="B7401" s="29"/>
      <c r="C7401" s="29"/>
    </row>
    <row r="7402" spans="1:3" hidden="1" x14ac:dyDescent="0.45">
      <c r="A7402" s="29"/>
      <c r="B7402" s="29"/>
      <c r="C7402" s="29"/>
    </row>
    <row r="7403" spans="1:3" hidden="1" x14ac:dyDescent="0.45">
      <c r="A7403" s="29"/>
      <c r="B7403" s="29"/>
      <c r="C7403" s="29"/>
    </row>
    <row r="7404" spans="1:3" hidden="1" x14ac:dyDescent="0.45">
      <c r="A7404" s="29"/>
      <c r="B7404" s="29"/>
      <c r="C7404" s="29"/>
    </row>
    <row r="7405" spans="1:3" hidden="1" x14ac:dyDescent="0.45">
      <c r="A7405" s="29"/>
      <c r="B7405" s="29"/>
      <c r="C7405" s="29"/>
    </row>
    <row r="7406" spans="1:3" hidden="1" x14ac:dyDescent="0.45">
      <c r="A7406" s="29"/>
      <c r="B7406" s="29"/>
      <c r="C7406" s="29"/>
    </row>
    <row r="7407" spans="1:3" hidden="1" x14ac:dyDescent="0.45">
      <c r="A7407" s="29"/>
      <c r="B7407" s="29"/>
      <c r="C7407" s="29"/>
    </row>
    <row r="7408" spans="1:3" hidden="1" x14ac:dyDescent="0.45">
      <c r="A7408" s="29"/>
      <c r="B7408" s="29"/>
      <c r="C7408" s="29"/>
    </row>
    <row r="7409" spans="1:3" hidden="1" x14ac:dyDescent="0.45">
      <c r="A7409" s="29"/>
      <c r="B7409" s="29"/>
      <c r="C7409" s="29"/>
    </row>
    <row r="7410" spans="1:3" hidden="1" x14ac:dyDescent="0.45">
      <c r="A7410" s="29"/>
      <c r="B7410" s="29"/>
      <c r="C7410" s="29"/>
    </row>
    <row r="7411" spans="1:3" hidden="1" x14ac:dyDescent="0.45">
      <c r="A7411" s="29"/>
      <c r="B7411" s="29"/>
      <c r="C7411" s="29"/>
    </row>
    <row r="7412" spans="1:3" hidden="1" x14ac:dyDescent="0.45">
      <c r="A7412" s="29"/>
      <c r="B7412" s="29"/>
      <c r="C7412" s="29"/>
    </row>
    <row r="7413" spans="1:3" hidden="1" x14ac:dyDescent="0.45">
      <c r="A7413" s="29"/>
      <c r="B7413" s="29"/>
      <c r="C7413" s="29"/>
    </row>
    <row r="7414" spans="1:3" hidden="1" x14ac:dyDescent="0.45">
      <c r="A7414" s="29"/>
      <c r="B7414" s="29"/>
      <c r="C7414" s="29"/>
    </row>
    <row r="7415" spans="1:3" hidden="1" x14ac:dyDescent="0.45">
      <c r="A7415" s="29"/>
      <c r="B7415" s="29"/>
      <c r="C7415" s="29"/>
    </row>
    <row r="7416" spans="1:3" hidden="1" x14ac:dyDescent="0.45">
      <c r="A7416" s="29"/>
      <c r="B7416" s="29"/>
      <c r="C7416" s="29"/>
    </row>
    <row r="7417" spans="1:3" hidden="1" x14ac:dyDescent="0.45">
      <c r="A7417" s="29"/>
      <c r="B7417" s="29"/>
      <c r="C7417" s="29"/>
    </row>
    <row r="7418" spans="1:3" hidden="1" x14ac:dyDescent="0.45">
      <c r="A7418" s="29"/>
      <c r="B7418" s="29"/>
      <c r="C7418" s="29"/>
    </row>
    <row r="7419" spans="1:3" hidden="1" x14ac:dyDescent="0.45">
      <c r="A7419" s="29"/>
      <c r="B7419" s="29"/>
      <c r="C7419" s="29"/>
    </row>
    <row r="7420" spans="1:3" hidden="1" x14ac:dyDescent="0.45">
      <c r="A7420" s="29"/>
      <c r="B7420" s="29"/>
      <c r="C7420" s="29"/>
    </row>
    <row r="7421" spans="1:3" hidden="1" x14ac:dyDescent="0.45">
      <c r="A7421" s="29"/>
      <c r="B7421" s="29"/>
      <c r="C7421" s="29"/>
    </row>
    <row r="7422" spans="1:3" hidden="1" x14ac:dyDescent="0.45">
      <c r="A7422" s="29"/>
      <c r="B7422" s="29"/>
      <c r="C7422" s="29"/>
    </row>
    <row r="7423" spans="1:3" hidden="1" x14ac:dyDescent="0.45">
      <c r="A7423" s="29"/>
      <c r="B7423" s="29"/>
      <c r="C7423" s="29"/>
    </row>
    <row r="7424" spans="1:3" hidden="1" x14ac:dyDescent="0.45">
      <c r="A7424" s="29"/>
      <c r="B7424" s="29"/>
      <c r="C7424" s="29"/>
    </row>
    <row r="7425" spans="1:3" hidden="1" x14ac:dyDescent="0.45">
      <c r="A7425" s="29"/>
      <c r="B7425" s="29"/>
      <c r="C7425" s="29"/>
    </row>
    <row r="7426" spans="1:3" hidden="1" x14ac:dyDescent="0.45">
      <c r="A7426" s="29"/>
      <c r="B7426" s="29"/>
      <c r="C7426" s="29"/>
    </row>
    <row r="7427" spans="1:3" hidden="1" x14ac:dyDescent="0.45">
      <c r="A7427" s="29"/>
      <c r="B7427" s="29"/>
      <c r="C7427" s="29"/>
    </row>
    <row r="7428" spans="1:3" hidden="1" x14ac:dyDescent="0.45">
      <c r="A7428" s="29"/>
      <c r="B7428" s="29"/>
      <c r="C7428" s="29"/>
    </row>
    <row r="7429" spans="1:3" hidden="1" x14ac:dyDescent="0.45">
      <c r="A7429" s="29"/>
      <c r="B7429" s="29"/>
      <c r="C7429" s="29"/>
    </row>
    <row r="7430" spans="1:3" hidden="1" x14ac:dyDescent="0.45">
      <c r="A7430" s="29"/>
      <c r="B7430" s="29"/>
      <c r="C7430" s="29"/>
    </row>
    <row r="7431" spans="1:3" hidden="1" x14ac:dyDescent="0.45">
      <c r="A7431" s="29"/>
      <c r="B7431" s="29"/>
      <c r="C7431" s="29"/>
    </row>
    <row r="7432" spans="1:3" hidden="1" x14ac:dyDescent="0.45">
      <c r="A7432" s="29"/>
      <c r="B7432" s="29"/>
      <c r="C7432" s="29"/>
    </row>
    <row r="7433" spans="1:3" hidden="1" x14ac:dyDescent="0.45">
      <c r="A7433" s="29"/>
      <c r="B7433" s="29"/>
      <c r="C7433" s="29"/>
    </row>
    <row r="7434" spans="1:3" hidden="1" x14ac:dyDescent="0.45">
      <c r="A7434" s="29"/>
      <c r="B7434" s="29"/>
      <c r="C7434" s="29"/>
    </row>
    <row r="7435" spans="1:3" hidden="1" x14ac:dyDescent="0.45">
      <c r="A7435" s="29"/>
      <c r="B7435" s="29"/>
      <c r="C7435" s="29"/>
    </row>
    <row r="7436" spans="1:3" hidden="1" x14ac:dyDescent="0.45">
      <c r="A7436" s="29"/>
      <c r="B7436" s="29"/>
      <c r="C7436" s="29"/>
    </row>
    <row r="7437" spans="1:3" hidden="1" x14ac:dyDescent="0.45">
      <c r="A7437" s="29"/>
      <c r="B7437" s="29"/>
      <c r="C7437" s="29"/>
    </row>
    <row r="7438" spans="1:3" hidden="1" x14ac:dyDescent="0.45">
      <c r="A7438" s="29"/>
      <c r="B7438" s="29"/>
      <c r="C7438" s="29"/>
    </row>
    <row r="7439" spans="1:3" hidden="1" x14ac:dyDescent="0.45">
      <c r="A7439" s="29"/>
      <c r="B7439" s="29"/>
      <c r="C7439" s="29"/>
    </row>
    <row r="7440" spans="1:3" hidden="1" x14ac:dyDescent="0.45">
      <c r="A7440" s="29"/>
      <c r="B7440" s="29"/>
      <c r="C7440" s="29"/>
    </row>
    <row r="7441" spans="1:3" hidden="1" x14ac:dyDescent="0.45">
      <c r="A7441" s="29"/>
      <c r="B7441" s="29"/>
      <c r="C7441" s="29"/>
    </row>
    <row r="7442" spans="1:3" hidden="1" x14ac:dyDescent="0.45">
      <c r="A7442" s="29"/>
      <c r="B7442" s="29"/>
      <c r="C7442" s="29"/>
    </row>
    <row r="7443" spans="1:3" hidden="1" x14ac:dyDescent="0.45">
      <c r="A7443" s="29"/>
      <c r="B7443" s="29"/>
      <c r="C7443" s="29"/>
    </row>
    <row r="7444" spans="1:3" hidden="1" x14ac:dyDescent="0.45">
      <c r="A7444" s="29"/>
      <c r="B7444" s="29"/>
      <c r="C7444" s="29"/>
    </row>
    <row r="7445" spans="1:3" hidden="1" x14ac:dyDescent="0.45">
      <c r="A7445" s="29"/>
      <c r="B7445" s="29"/>
      <c r="C7445" s="29"/>
    </row>
    <row r="7446" spans="1:3" hidden="1" x14ac:dyDescent="0.45">
      <c r="A7446" s="29"/>
      <c r="B7446" s="29"/>
      <c r="C7446" s="29"/>
    </row>
    <row r="7447" spans="1:3" hidden="1" x14ac:dyDescent="0.45">
      <c r="A7447" s="29"/>
      <c r="B7447" s="29"/>
      <c r="C7447" s="29"/>
    </row>
    <row r="7448" spans="1:3" hidden="1" x14ac:dyDescent="0.45">
      <c r="A7448" s="29"/>
      <c r="B7448" s="29"/>
      <c r="C7448" s="29"/>
    </row>
    <row r="7449" spans="1:3" hidden="1" x14ac:dyDescent="0.45">
      <c r="A7449" s="29"/>
      <c r="B7449" s="29"/>
      <c r="C7449" s="29"/>
    </row>
    <row r="7450" spans="1:3" hidden="1" x14ac:dyDescent="0.45">
      <c r="A7450" s="29"/>
      <c r="B7450" s="29"/>
      <c r="C7450" s="29"/>
    </row>
    <row r="7451" spans="1:3" hidden="1" x14ac:dyDescent="0.45">
      <c r="A7451" s="29"/>
      <c r="B7451" s="29"/>
      <c r="C7451" s="29"/>
    </row>
    <row r="7452" spans="1:3" hidden="1" x14ac:dyDescent="0.45">
      <c r="A7452" s="29"/>
      <c r="B7452" s="29"/>
      <c r="C7452" s="29"/>
    </row>
    <row r="7453" spans="1:3" hidden="1" x14ac:dyDescent="0.45">
      <c r="A7453" s="29"/>
      <c r="B7453" s="29"/>
      <c r="C7453" s="29"/>
    </row>
    <row r="7454" spans="1:3" hidden="1" x14ac:dyDescent="0.45">
      <c r="A7454" s="29"/>
      <c r="B7454" s="29"/>
      <c r="C7454" s="29"/>
    </row>
    <row r="7455" spans="1:3" hidden="1" x14ac:dyDescent="0.45">
      <c r="A7455" s="29"/>
      <c r="B7455" s="29"/>
      <c r="C7455" s="29"/>
    </row>
    <row r="7456" spans="1:3" hidden="1" x14ac:dyDescent="0.45">
      <c r="A7456" s="29"/>
      <c r="B7456" s="29"/>
      <c r="C7456" s="29"/>
    </row>
    <row r="7457" spans="1:3" hidden="1" x14ac:dyDescent="0.45">
      <c r="A7457" s="29"/>
      <c r="B7457" s="29"/>
      <c r="C7457" s="29"/>
    </row>
    <row r="7458" spans="1:3" hidden="1" x14ac:dyDescent="0.45">
      <c r="A7458" s="29"/>
      <c r="B7458" s="29"/>
      <c r="C7458" s="29"/>
    </row>
    <row r="7459" spans="1:3" hidden="1" x14ac:dyDescent="0.45">
      <c r="A7459" s="29"/>
      <c r="B7459" s="29"/>
      <c r="C7459" s="29"/>
    </row>
    <row r="7460" spans="1:3" hidden="1" x14ac:dyDescent="0.45">
      <c r="A7460" s="29"/>
      <c r="B7460" s="29"/>
      <c r="C7460" s="29"/>
    </row>
    <row r="7461" spans="1:3" hidden="1" x14ac:dyDescent="0.45">
      <c r="A7461" s="29"/>
      <c r="B7461" s="29"/>
      <c r="C7461" s="29"/>
    </row>
    <row r="7462" spans="1:3" hidden="1" x14ac:dyDescent="0.45">
      <c r="A7462" s="29"/>
      <c r="B7462" s="29"/>
      <c r="C7462" s="29"/>
    </row>
    <row r="7463" spans="1:3" hidden="1" x14ac:dyDescent="0.45">
      <c r="A7463" s="29"/>
      <c r="B7463" s="29"/>
      <c r="C7463" s="29"/>
    </row>
    <row r="7464" spans="1:3" hidden="1" x14ac:dyDescent="0.45">
      <c r="A7464" s="29"/>
      <c r="B7464" s="29"/>
      <c r="C7464" s="29"/>
    </row>
    <row r="7465" spans="1:3" hidden="1" x14ac:dyDescent="0.45">
      <c r="A7465" s="29"/>
      <c r="B7465" s="29"/>
      <c r="C7465" s="29"/>
    </row>
    <row r="7466" spans="1:3" hidden="1" x14ac:dyDescent="0.45">
      <c r="A7466" s="29"/>
      <c r="B7466" s="29"/>
      <c r="C7466" s="29"/>
    </row>
    <row r="7467" spans="1:3" hidden="1" x14ac:dyDescent="0.45">
      <c r="A7467" s="29"/>
      <c r="B7467" s="29"/>
      <c r="C7467" s="29"/>
    </row>
    <row r="7468" spans="1:3" hidden="1" x14ac:dyDescent="0.45">
      <c r="A7468" s="29"/>
      <c r="B7468" s="29"/>
      <c r="C7468" s="29"/>
    </row>
    <row r="7469" spans="1:3" hidden="1" x14ac:dyDescent="0.45">
      <c r="A7469" s="29"/>
      <c r="B7469" s="29"/>
      <c r="C7469" s="29"/>
    </row>
    <row r="7470" spans="1:3" hidden="1" x14ac:dyDescent="0.45">
      <c r="A7470" s="29"/>
      <c r="B7470" s="29"/>
      <c r="C7470" s="29"/>
    </row>
    <row r="7471" spans="1:3" hidden="1" x14ac:dyDescent="0.45">
      <c r="A7471" s="29"/>
      <c r="B7471" s="29"/>
      <c r="C7471" s="29"/>
    </row>
    <row r="7472" spans="1:3" hidden="1" x14ac:dyDescent="0.45">
      <c r="A7472" s="29"/>
      <c r="B7472" s="29"/>
      <c r="C7472" s="29"/>
    </row>
    <row r="7473" spans="1:3" hidden="1" x14ac:dyDescent="0.45">
      <c r="A7473" s="29"/>
      <c r="B7473" s="29"/>
      <c r="C7473" s="29"/>
    </row>
    <row r="7474" spans="1:3" hidden="1" x14ac:dyDescent="0.45">
      <c r="A7474" s="29"/>
      <c r="B7474" s="29"/>
      <c r="C7474" s="29"/>
    </row>
    <row r="7475" spans="1:3" hidden="1" x14ac:dyDescent="0.45">
      <c r="A7475" s="29"/>
      <c r="B7475" s="29"/>
      <c r="C7475" s="29"/>
    </row>
    <row r="7476" spans="1:3" hidden="1" x14ac:dyDescent="0.45">
      <c r="A7476" s="29"/>
      <c r="B7476" s="29"/>
      <c r="C7476" s="29"/>
    </row>
    <row r="7477" spans="1:3" hidden="1" x14ac:dyDescent="0.45">
      <c r="A7477" s="29"/>
      <c r="B7477" s="29"/>
      <c r="C7477" s="29"/>
    </row>
    <row r="7478" spans="1:3" hidden="1" x14ac:dyDescent="0.45">
      <c r="A7478" s="29"/>
      <c r="B7478" s="29"/>
      <c r="C7478" s="29"/>
    </row>
    <row r="7479" spans="1:3" hidden="1" x14ac:dyDescent="0.45">
      <c r="A7479" s="29"/>
      <c r="B7479" s="29"/>
      <c r="C7479" s="29"/>
    </row>
    <row r="7480" spans="1:3" hidden="1" x14ac:dyDescent="0.45">
      <c r="A7480" s="29"/>
      <c r="B7480" s="29"/>
      <c r="C7480" s="29"/>
    </row>
    <row r="7481" spans="1:3" hidden="1" x14ac:dyDescent="0.45">
      <c r="A7481" s="29"/>
      <c r="B7481" s="29"/>
      <c r="C7481" s="29"/>
    </row>
    <row r="7482" spans="1:3" hidden="1" x14ac:dyDescent="0.45">
      <c r="A7482" s="29"/>
      <c r="B7482" s="29"/>
      <c r="C7482" s="29"/>
    </row>
    <row r="7483" spans="1:3" hidden="1" x14ac:dyDescent="0.45">
      <c r="A7483" s="29"/>
      <c r="B7483" s="29"/>
      <c r="C7483" s="29"/>
    </row>
    <row r="7484" spans="1:3" hidden="1" x14ac:dyDescent="0.45">
      <c r="A7484" s="29"/>
      <c r="B7484" s="29"/>
      <c r="C7484" s="29"/>
    </row>
    <row r="7485" spans="1:3" hidden="1" x14ac:dyDescent="0.45">
      <c r="A7485" s="29"/>
      <c r="B7485" s="29"/>
      <c r="C7485" s="29"/>
    </row>
    <row r="7486" spans="1:3" hidden="1" x14ac:dyDescent="0.45">
      <c r="A7486" s="29"/>
      <c r="B7486" s="29"/>
      <c r="C7486" s="29"/>
    </row>
    <row r="7487" spans="1:3" hidden="1" x14ac:dyDescent="0.45">
      <c r="A7487" s="29"/>
      <c r="B7487" s="29"/>
      <c r="C7487" s="29"/>
    </row>
    <row r="7488" spans="1:3" hidden="1" x14ac:dyDescent="0.45">
      <c r="A7488" s="29"/>
      <c r="B7488" s="29"/>
      <c r="C7488" s="29"/>
    </row>
    <row r="7489" spans="1:3" hidden="1" x14ac:dyDescent="0.45">
      <c r="A7489" s="29"/>
      <c r="B7489" s="29"/>
      <c r="C7489" s="29"/>
    </row>
    <row r="7490" spans="1:3" hidden="1" x14ac:dyDescent="0.45">
      <c r="A7490" s="29"/>
      <c r="B7490" s="29"/>
      <c r="C7490" s="29"/>
    </row>
    <row r="7491" spans="1:3" hidden="1" x14ac:dyDescent="0.45">
      <c r="A7491" s="29"/>
      <c r="B7491" s="29"/>
      <c r="C7491" s="29"/>
    </row>
    <row r="7492" spans="1:3" hidden="1" x14ac:dyDescent="0.45">
      <c r="A7492" s="29"/>
      <c r="B7492" s="29"/>
      <c r="C7492" s="29"/>
    </row>
    <row r="7493" spans="1:3" hidden="1" x14ac:dyDescent="0.45">
      <c r="A7493" s="29"/>
      <c r="B7493" s="29"/>
      <c r="C7493" s="29"/>
    </row>
    <row r="7494" spans="1:3" hidden="1" x14ac:dyDescent="0.45">
      <c r="A7494" s="29"/>
      <c r="B7494" s="29"/>
      <c r="C7494" s="29"/>
    </row>
    <row r="7495" spans="1:3" hidden="1" x14ac:dyDescent="0.45">
      <c r="A7495" s="29"/>
      <c r="B7495" s="29"/>
      <c r="C7495" s="29"/>
    </row>
    <row r="7496" spans="1:3" hidden="1" x14ac:dyDescent="0.45">
      <c r="A7496" s="29"/>
      <c r="B7496" s="29"/>
      <c r="C7496" s="29"/>
    </row>
    <row r="7497" spans="1:3" hidden="1" x14ac:dyDescent="0.45">
      <c r="A7497" s="29"/>
      <c r="B7497" s="29"/>
      <c r="C7497" s="29"/>
    </row>
    <row r="7498" spans="1:3" hidden="1" x14ac:dyDescent="0.45">
      <c r="A7498" s="29"/>
      <c r="B7498" s="29"/>
      <c r="C7498" s="29"/>
    </row>
    <row r="7499" spans="1:3" hidden="1" x14ac:dyDescent="0.45">
      <c r="A7499" s="29"/>
      <c r="B7499" s="29"/>
      <c r="C7499" s="29"/>
    </row>
    <row r="7500" spans="1:3" hidden="1" x14ac:dyDescent="0.45">
      <c r="A7500" s="29"/>
      <c r="B7500" s="29"/>
      <c r="C7500" s="29"/>
    </row>
    <row r="7501" spans="1:3" hidden="1" x14ac:dyDescent="0.45">
      <c r="A7501" s="29"/>
      <c r="B7501" s="29"/>
      <c r="C7501" s="29"/>
    </row>
    <row r="7502" spans="1:3" hidden="1" x14ac:dyDescent="0.45">
      <c r="A7502" s="29"/>
      <c r="B7502" s="29"/>
      <c r="C7502" s="29"/>
    </row>
    <row r="7503" spans="1:3" hidden="1" x14ac:dyDescent="0.45">
      <c r="A7503" s="29"/>
      <c r="B7503" s="29"/>
      <c r="C7503" s="29"/>
    </row>
    <row r="7504" spans="1:3" hidden="1" x14ac:dyDescent="0.45">
      <c r="A7504" s="29"/>
      <c r="B7504" s="29"/>
      <c r="C7504" s="29"/>
    </row>
    <row r="7505" spans="1:3" hidden="1" x14ac:dyDescent="0.45">
      <c r="A7505" s="29"/>
      <c r="B7505" s="29"/>
      <c r="C7505" s="29"/>
    </row>
    <row r="7506" spans="1:3" hidden="1" x14ac:dyDescent="0.45">
      <c r="A7506" s="29"/>
      <c r="B7506" s="29"/>
      <c r="C7506" s="29"/>
    </row>
    <row r="7507" spans="1:3" hidden="1" x14ac:dyDescent="0.45">
      <c r="A7507" s="29"/>
      <c r="B7507" s="29"/>
      <c r="C7507" s="29"/>
    </row>
    <row r="7508" spans="1:3" hidden="1" x14ac:dyDescent="0.45">
      <c r="A7508" s="29"/>
      <c r="B7508" s="29"/>
      <c r="C7508" s="29"/>
    </row>
    <row r="7509" spans="1:3" hidden="1" x14ac:dyDescent="0.45">
      <c r="A7509" s="29"/>
      <c r="B7509" s="29"/>
      <c r="C7509" s="29"/>
    </row>
    <row r="7510" spans="1:3" hidden="1" x14ac:dyDescent="0.45">
      <c r="A7510" s="29"/>
      <c r="B7510" s="29"/>
      <c r="C7510" s="29"/>
    </row>
    <row r="7511" spans="1:3" hidden="1" x14ac:dyDescent="0.45">
      <c r="A7511" s="29"/>
      <c r="B7511" s="29"/>
      <c r="C7511" s="29"/>
    </row>
    <row r="7512" spans="1:3" hidden="1" x14ac:dyDescent="0.45">
      <c r="A7512" s="29"/>
      <c r="B7512" s="29"/>
      <c r="C7512" s="29"/>
    </row>
    <row r="7513" spans="1:3" hidden="1" x14ac:dyDescent="0.45">
      <c r="A7513" s="29"/>
      <c r="B7513" s="29"/>
      <c r="C7513" s="29"/>
    </row>
    <row r="7514" spans="1:3" hidden="1" x14ac:dyDescent="0.45">
      <c r="A7514" s="29"/>
      <c r="B7514" s="29"/>
      <c r="C7514" s="29"/>
    </row>
    <row r="7515" spans="1:3" hidden="1" x14ac:dyDescent="0.45">
      <c r="A7515" s="29"/>
      <c r="B7515" s="29"/>
      <c r="C7515" s="29"/>
    </row>
    <row r="7516" spans="1:3" hidden="1" x14ac:dyDescent="0.45">
      <c r="A7516" s="29"/>
      <c r="B7516" s="29"/>
      <c r="C7516" s="29"/>
    </row>
    <row r="7517" spans="1:3" hidden="1" x14ac:dyDescent="0.45">
      <c r="A7517" s="29"/>
      <c r="B7517" s="29"/>
      <c r="C7517" s="29"/>
    </row>
    <row r="7518" spans="1:3" hidden="1" x14ac:dyDescent="0.45">
      <c r="A7518" s="29"/>
      <c r="B7518" s="29"/>
      <c r="C7518" s="29"/>
    </row>
    <row r="7519" spans="1:3" hidden="1" x14ac:dyDescent="0.45">
      <c r="A7519" s="29"/>
      <c r="B7519" s="29"/>
      <c r="C7519" s="29"/>
    </row>
    <row r="7520" spans="1:3" hidden="1" x14ac:dyDescent="0.45">
      <c r="A7520" s="29"/>
      <c r="B7520" s="29"/>
      <c r="C7520" s="29"/>
    </row>
    <row r="7521" spans="1:3" hidden="1" x14ac:dyDescent="0.45">
      <c r="A7521" s="29"/>
      <c r="B7521" s="29"/>
      <c r="C7521" s="29"/>
    </row>
    <row r="7522" spans="1:3" hidden="1" x14ac:dyDescent="0.45">
      <c r="A7522" s="29"/>
      <c r="B7522" s="29"/>
      <c r="C7522" s="29"/>
    </row>
    <row r="7523" spans="1:3" hidden="1" x14ac:dyDescent="0.45">
      <c r="A7523" s="29"/>
      <c r="B7523" s="29"/>
      <c r="C7523" s="29"/>
    </row>
    <row r="7524" spans="1:3" hidden="1" x14ac:dyDescent="0.45">
      <c r="A7524" s="29"/>
      <c r="B7524" s="29"/>
      <c r="C7524" s="29"/>
    </row>
    <row r="7525" spans="1:3" hidden="1" x14ac:dyDescent="0.45">
      <c r="A7525" s="29"/>
      <c r="B7525" s="29"/>
      <c r="C7525" s="29"/>
    </row>
    <row r="7526" spans="1:3" hidden="1" x14ac:dyDescent="0.45">
      <c r="A7526" s="29"/>
      <c r="B7526" s="29"/>
      <c r="C7526" s="29"/>
    </row>
    <row r="7527" spans="1:3" hidden="1" x14ac:dyDescent="0.45">
      <c r="A7527" s="29"/>
      <c r="B7527" s="29"/>
      <c r="C7527" s="29"/>
    </row>
    <row r="7528" spans="1:3" hidden="1" x14ac:dyDescent="0.45">
      <c r="A7528" s="29"/>
      <c r="B7528" s="29"/>
      <c r="C7528" s="29"/>
    </row>
    <row r="7529" spans="1:3" hidden="1" x14ac:dyDescent="0.45">
      <c r="A7529" s="29"/>
      <c r="B7529" s="29"/>
      <c r="C7529" s="29"/>
    </row>
    <row r="7530" spans="1:3" hidden="1" x14ac:dyDescent="0.45">
      <c r="A7530" s="29"/>
      <c r="B7530" s="29"/>
      <c r="C7530" s="29"/>
    </row>
    <row r="7531" spans="1:3" hidden="1" x14ac:dyDescent="0.45">
      <c r="A7531" s="29"/>
      <c r="B7531" s="29"/>
      <c r="C7531" s="29"/>
    </row>
    <row r="7532" spans="1:3" hidden="1" x14ac:dyDescent="0.45">
      <c r="A7532" s="29"/>
      <c r="B7532" s="29"/>
      <c r="C7532" s="29"/>
    </row>
    <row r="7533" spans="1:3" hidden="1" x14ac:dyDescent="0.45">
      <c r="A7533" s="29"/>
      <c r="B7533" s="29"/>
      <c r="C7533" s="29"/>
    </row>
    <row r="7534" spans="1:3" hidden="1" x14ac:dyDescent="0.45">
      <c r="A7534" s="29"/>
      <c r="B7534" s="29"/>
      <c r="C7534" s="29"/>
    </row>
    <row r="7535" spans="1:3" hidden="1" x14ac:dyDescent="0.45">
      <c r="A7535" s="29"/>
      <c r="B7535" s="29"/>
      <c r="C7535" s="29"/>
    </row>
    <row r="7536" spans="1:3" hidden="1" x14ac:dyDescent="0.45">
      <c r="A7536" s="29"/>
      <c r="B7536" s="29"/>
      <c r="C7536" s="29"/>
    </row>
    <row r="7537" spans="1:3" hidden="1" x14ac:dyDescent="0.45">
      <c r="A7537" s="29"/>
      <c r="B7537" s="29"/>
      <c r="C7537" s="29"/>
    </row>
    <row r="7538" spans="1:3" hidden="1" x14ac:dyDescent="0.45">
      <c r="A7538" s="29"/>
      <c r="B7538" s="29"/>
      <c r="C7538" s="29"/>
    </row>
    <row r="7539" spans="1:3" hidden="1" x14ac:dyDescent="0.45">
      <c r="A7539" s="29"/>
      <c r="B7539" s="29"/>
      <c r="C7539" s="29"/>
    </row>
    <row r="7540" spans="1:3" hidden="1" x14ac:dyDescent="0.45">
      <c r="A7540" s="29"/>
      <c r="B7540" s="29"/>
      <c r="C7540" s="29"/>
    </row>
    <row r="7541" spans="1:3" hidden="1" x14ac:dyDescent="0.45">
      <c r="A7541" s="29"/>
      <c r="B7541" s="29"/>
      <c r="C7541" s="29"/>
    </row>
    <row r="7542" spans="1:3" hidden="1" x14ac:dyDescent="0.45">
      <c r="A7542" s="29"/>
      <c r="B7542" s="29"/>
      <c r="C7542" s="29"/>
    </row>
    <row r="7543" spans="1:3" hidden="1" x14ac:dyDescent="0.45">
      <c r="A7543" s="29"/>
      <c r="B7543" s="29"/>
      <c r="C7543" s="29"/>
    </row>
    <row r="7544" spans="1:3" hidden="1" x14ac:dyDescent="0.45">
      <c r="A7544" s="29"/>
      <c r="B7544" s="29"/>
      <c r="C7544" s="29"/>
    </row>
    <row r="7545" spans="1:3" hidden="1" x14ac:dyDescent="0.45">
      <c r="A7545" s="29"/>
      <c r="B7545" s="29"/>
      <c r="C7545" s="29"/>
    </row>
    <row r="7546" spans="1:3" hidden="1" x14ac:dyDescent="0.45">
      <c r="A7546" s="29"/>
      <c r="B7546" s="29"/>
      <c r="C7546" s="29"/>
    </row>
    <row r="7547" spans="1:3" hidden="1" x14ac:dyDescent="0.45">
      <c r="A7547" s="29"/>
      <c r="B7547" s="29"/>
      <c r="C7547" s="29"/>
    </row>
    <row r="7548" spans="1:3" hidden="1" x14ac:dyDescent="0.45">
      <c r="A7548" s="29"/>
      <c r="B7548" s="29"/>
      <c r="C7548" s="29"/>
    </row>
    <row r="7549" spans="1:3" hidden="1" x14ac:dyDescent="0.45">
      <c r="A7549" s="29"/>
      <c r="B7549" s="29"/>
      <c r="C7549" s="29"/>
    </row>
    <row r="7550" spans="1:3" hidden="1" x14ac:dyDescent="0.45">
      <c r="A7550" s="29"/>
      <c r="B7550" s="29"/>
      <c r="C7550" s="29"/>
    </row>
    <row r="7551" spans="1:3" hidden="1" x14ac:dyDescent="0.45">
      <c r="A7551" s="29"/>
      <c r="B7551" s="29"/>
      <c r="C7551" s="29"/>
    </row>
    <row r="7552" spans="1:3" hidden="1" x14ac:dyDescent="0.45">
      <c r="A7552" s="29"/>
      <c r="B7552" s="29"/>
      <c r="C7552" s="29"/>
    </row>
    <row r="7553" spans="1:3" hidden="1" x14ac:dyDescent="0.45">
      <c r="A7553" s="29"/>
      <c r="B7553" s="29"/>
      <c r="C7553" s="29"/>
    </row>
    <row r="7554" spans="1:3" hidden="1" x14ac:dyDescent="0.45">
      <c r="A7554" s="29"/>
      <c r="B7554" s="29"/>
      <c r="C7554" s="29"/>
    </row>
    <row r="7555" spans="1:3" hidden="1" x14ac:dyDescent="0.45">
      <c r="A7555" s="29"/>
      <c r="B7555" s="29"/>
      <c r="C7555" s="29"/>
    </row>
    <row r="7556" spans="1:3" hidden="1" x14ac:dyDescent="0.45">
      <c r="A7556" s="29"/>
      <c r="B7556" s="29"/>
      <c r="C7556" s="29"/>
    </row>
    <row r="7557" spans="1:3" hidden="1" x14ac:dyDescent="0.45">
      <c r="A7557" s="29"/>
      <c r="B7557" s="29"/>
      <c r="C7557" s="29"/>
    </row>
    <row r="7558" spans="1:3" hidden="1" x14ac:dyDescent="0.45">
      <c r="A7558" s="29"/>
      <c r="B7558" s="29"/>
      <c r="C7558" s="29"/>
    </row>
    <row r="7559" spans="1:3" hidden="1" x14ac:dyDescent="0.45">
      <c r="A7559" s="29"/>
      <c r="B7559" s="29"/>
      <c r="C7559" s="29"/>
    </row>
    <row r="7560" spans="1:3" hidden="1" x14ac:dyDescent="0.45">
      <c r="A7560" s="29"/>
      <c r="B7560" s="29"/>
      <c r="C7560" s="29"/>
    </row>
    <row r="7561" spans="1:3" hidden="1" x14ac:dyDescent="0.45">
      <c r="A7561" s="29"/>
      <c r="B7561" s="29"/>
      <c r="C7561" s="29"/>
    </row>
    <row r="7562" spans="1:3" hidden="1" x14ac:dyDescent="0.45">
      <c r="A7562" s="29"/>
      <c r="B7562" s="29"/>
      <c r="C7562" s="29"/>
    </row>
    <row r="7563" spans="1:3" hidden="1" x14ac:dyDescent="0.45">
      <c r="A7563" s="29"/>
      <c r="B7563" s="29"/>
      <c r="C7563" s="29"/>
    </row>
    <row r="7564" spans="1:3" hidden="1" x14ac:dyDescent="0.45">
      <c r="A7564" s="29"/>
      <c r="B7564" s="29"/>
      <c r="C7564" s="29"/>
    </row>
    <row r="7565" spans="1:3" hidden="1" x14ac:dyDescent="0.45">
      <c r="A7565" s="29"/>
      <c r="B7565" s="29"/>
      <c r="C7565" s="29"/>
    </row>
    <row r="7566" spans="1:3" hidden="1" x14ac:dyDescent="0.45">
      <c r="A7566" s="29"/>
      <c r="B7566" s="29"/>
      <c r="C7566" s="29"/>
    </row>
    <row r="7567" spans="1:3" hidden="1" x14ac:dyDescent="0.45">
      <c r="A7567" s="29"/>
      <c r="B7567" s="29"/>
      <c r="C7567" s="29"/>
    </row>
    <row r="7568" spans="1:3" hidden="1" x14ac:dyDescent="0.45">
      <c r="A7568" s="29"/>
      <c r="B7568" s="29"/>
      <c r="C7568" s="29"/>
    </row>
    <row r="7569" spans="1:3" hidden="1" x14ac:dyDescent="0.45">
      <c r="A7569" s="29"/>
      <c r="B7569" s="29"/>
      <c r="C7569" s="29"/>
    </row>
    <row r="7570" spans="1:3" hidden="1" x14ac:dyDescent="0.45">
      <c r="A7570" s="29"/>
      <c r="B7570" s="29"/>
      <c r="C7570" s="29"/>
    </row>
    <row r="7571" spans="1:3" hidden="1" x14ac:dyDescent="0.45">
      <c r="A7571" s="29"/>
      <c r="B7571" s="29"/>
      <c r="C7571" s="29"/>
    </row>
    <row r="7572" spans="1:3" hidden="1" x14ac:dyDescent="0.45">
      <c r="A7572" s="29"/>
      <c r="B7572" s="29"/>
      <c r="C7572" s="29"/>
    </row>
    <row r="7573" spans="1:3" hidden="1" x14ac:dyDescent="0.45">
      <c r="A7573" s="29"/>
      <c r="B7573" s="29"/>
      <c r="C7573" s="29"/>
    </row>
    <row r="7574" spans="1:3" hidden="1" x14ac:dyDescent="0.45">
      <c r="A7574" s="29"/>
      <c r="B7574" s="29"/>
      <c r="C7574" s="29"/>
    </row>
    <row r="7575" spans="1:3" hidden="1" x14ac:dyDescent="0.45">
      <c r="A7575" s="29"/>
      <c r="B7575" s="29"/>
      <c r="C7575" s="29"/>
    </row>
    <row r="7576" spans="1:3" hidden="1" x14ac:dyDescent="0.45">
      <c r="A7576" s="29"/>
      <c r="B7576" s="29"/>
      <c r="C7576" s="29"/>
    </row>
    <row r="7577" spans="1:3" hidden="1" x14ac:dyDescent="0.45">
      <c r="A7577" s="29"/>
      <c r="B7577" s="29"/>
      <c r="C7577" s="29"/>
    </row>
    <row r="7578" spans="1:3" hidden="1" x14ac:dyDescent="0.45">
      <c r="A7578" s="29"/>
      <c r="B7578" s="29"/>
      <c r="C7578" s="29"/>
    </row>
    <row r="7579" spans="1:3" hidden="1" x14ac:dyDescent="0.45">
      <c r="A7579" s="29"/>
      <c r="B7579" s="29"/>
      <c r="C7579" s="29"/>
    </row>
    <row r="7580" spans="1:3" hidden="1" x14ac:dyDescent="0.45">
      <c r="A7580" s="29"/>
      <c r="B7580" s="29"/>
      <c r="C7580" s="29"/>
    </row>
    <row r="7581" spans="1:3" hidden="1" x14ac:dyDescent="0.45">
      <c r="A7581" s="29"/>
      <c r="B7581" s="29"/>
      <c r="C7581" s="29"/>
    </row>
    <row r="7582" spans="1:3" hidden="1" x14ac:dyDescent="0.45">
      <c r="A7582" s="29"/>
      <c r="B7582" s="29"/>
      <c r="C7582" s="29"/>
    </row>
    <row r="7583" spans="1:3" hidden="1" x14ac:dyDescent="0.45">
      <c r="A7583" s="29"/>
      <c r="B7583" s="29"/>
      <c r="C7583" s="29"/>
    </row>
    <row r="7584" spans="1:3" hidden="1" x14ac:dyDescent="0.45">
      <c r="A7584" s="29"/>
      <c r="B7584" s="29"/>
      <c r="C7584" s="29"/>
    </row>
    <row r="7585" spans="1:3" hidden="1" x14ac:dyDescent="0.45">
      <c r="A7585" s="29"/>
      <c r="B7585" s="29"/>
      <c r="C7585" s="29"/>
    </row>
    <row r="7586" spans="1:3" hidden="1" x14ac:dyDescent="0.45">
      <c r="A7586" s="29"/>
      <c r="B7586" s="29"/>
      <c r="C7586" s="29"/>
    </row>
    <row r="7587" spans="1:3" hidden="1" x14ac:dyDescent="0.45">
      <c r="A7587" s="29"/>
      <c r="B7587" s="29"/>
      <c r="C7587" s="29"/>
    </row>
    <row r="7588" spans="1:3" hidden="1" x14ac:dyDescent="0.45">
      <c r="A7588" s="29"/>
      <c r="B7588" s="29"/>
      <c r="C7588" s="29"/>
    </row>
    <row r="7589" spans="1:3" hidden="1" x14ac:dyDescent="0.45">
      <c r="A7589" s="29"/>
      <c r="B7589" s="29"/>
      <c r="C7589" s="29"/>
    </row>
    <row r="7590" spans="1:3" hidden="1" x14ac:dyDescent="0.45">
      <c r="A7590" s="29"/>
      <c r="B7590" s="29"/>
      <c r="C7590" s="29"/>
    </row>
    <row r="7591" spans="1:3" hidden="1" x14ac:dyDescent="0.45">
      <c r="A7591" s="29"/>
      <c r="B7591" s="29"/>
      <c r="C7591" s="29"/>
    </row>
    <row r="7592" spans="1:3" hidden="1" x14ac:dyDescent="0.45">
      <c r="A7592" s="29"/>
      <c r="B7592" s="29"/>
      <c r="C7592" s="29"/>
    </row>
    <row r="7593" spans="1:3" hidden="1" x14ac:dyDescent="0.45">
      <c r="A7593" s="29"/>
      <c r="B7593" s="29"/>
      <c r="C7593" s="29"/>
    </row>
    <row r="7594" spans="1:3" hidden="1" x14ac:dyDescent="0.45">
      <c r="A7594" s="29"/>
      <c r="B7594" s="29"/>
      <c r="C7594" s="29"/>
    </row>
    <row r="7595" spans="1:3" hidden="1" x14ac:dyDescent="0.45">
      <c r="A7595" s="29"/>
      <c r="B7595" s="29"/>
      <c r="C7595" s="29"/>
    </row>
    <row r="7596" spans="1:3" hidden="1" x14ac:dyDescent="0.45">
      <c r="A7596" s="29"/>
      <c r="B7596" s="29"/>
      <c r="C7596" s="29"/>
    </row>
    <row r="7597" spans="1:3" hidden="1" x14ac:dyDescent="0.45">
      <c r="A7597" s="29"/>
      <c r="B7597" s="29"/>
      <c r="C7597" s="29"/>
    </row>
    <row r="7598" spans="1:3" hidden="1" x14ac:dyDescent="0.45">
      <c r="A7598" s="29"/>
      <c r="B7598" s="29"/>
      <c r="C7598" s="29"/>
    </row>
    <row r="7599" spans="1:3" hidden="1" x14ac:dyDescent="0.45">
      <c r="A7599" s="29"/>
      <c r="B7599" s="29"/>
      <c r="C7599" s="29"/>
    </row>
    <row r="7600" spans="1:3" hidden="1" x14ac:dyDescent="0.45">
      <c r="A7600" s="29"/>
      <c r="B7600" s="29"/>
      <c r="C7600" s="29"/>
    </row>
    <row r="7601" spans="1:3" hidden="1" x14ac:dyDescent="0.45">
      <c r="A7601" s="29"/>
      <c r="B7601" s="29"/>
      <c r="C7601" s="29"/>
    </row>
    <row r="7602" spans="1:3" hidden="1" x14ac:dyDescent="0.45">
      <c r="A7602" s="29"/>
      <c r="B7602" s="29"/>
      <c r="C7602" s="29"/>
    </row>
    <row r="7603" spans="1:3" hidden="1" x14ac:dyDescent="0.45">
      <c r="A7603" s="29"/>
      <c r="B7603" s="29"/>
      <c r="C7603" s="29"/>
    </row>
    <row r="7604" spans="1:3" hidden="1" x14ac:dyDescent="0.45">
      <c r="A7604" s="29"/>
      <c r="B7604" s="29"/>
      <c r="C7604" s="29"/>
    </row>
    <row r="7605" spans="1:3" hidden="1" x14ac:dyDescent="0.45">
      <c r="A7605" s="29"/>
      <c r="B7605" s="29"/>
      <c r="C7605" s="29"/>
    </row>
    <row r="7606" spans="1:3" hidden="1" x14ac:dyDescent="0.45">
      <c r="A7606" s="29"/>
      <c r="B7606" s="29"/>
      <c r="C7606" s="29"/>
    </row>
    <row r="7607" spans="1:3" hidden="1" x14ac:dyDescent="0.45">
      <c r="A7607" s="29"/>
      <c r="B7607" s="29"/>
      <c r="C7607" s="29"/>
    </row>
    <row r="7608" spans="1:3" hidden="1" x14ac:dyDescent="0.45">
      <c r="A7608" s="29"/>
      <c r="B7608" s="29"/>
      <c r="C7608" s="29"/>
    </row>
    <row r="7609" spans="1:3" hidden="1" x14ac:dyDescent="0.45">
      <c r="A7609" s="29"/>
      <c r="B7609" s="29"/>
      <c r="C7609" s="29"/>
    </row>
    <row r="7610" spans="1:3" hidden="1" x14ac:dyDescent="0.45">
      <c r="A7610" s="29"/>
      <c r="B7610" s="29"/>
      <c r="C7610" s="29"/>
    </row>
    <row r="7611" spans="1:3" hidden="1" x14ac:dyDescent="0.45">
      <c r="A7611" s="29"/>
      <c r="B7611" s="29"/>
      <c r="C7611" s="29"/>
    </row>
    <row r="7612" spans="1:3" hidden="1" x14ac:dyDescent="0.45">
      <c r="A7612" s="29"/>
      <c r="B7612" s="29"/>
      <c r="C7612" s="29"/>
    </row>
    <row r="7613" spans="1:3" hidden="1" x14ac:dyDescent="0.45">
      <c r="A7613" s="29"/>
      <c r="B7613" s="29"/>
      <c r="C7613" s="29"/>
    </row>
    <row r="7614" spans="1:3" hidden="1" x14ac:dyDescent="0.45">
      <c r="A7614" s="29"/>
      <c r="B7614" s="29"/>
      <c r="C7614" s="29"/>
    </row>
    <row r="7615" spans="1:3" hidden="1" x14ac:dyDescent="0.45">
      <c r="A7615" s="29"/>
      <c r="B7615" s="29"/>
      <c r="C7615" s="29"/>
    </row>
    <row r="7616" spans="1:3" hidden="1" x14ac:dyDescent="0.45">
      <c r="A7616" s="29"/>
      <c r="B7616" s="29"/>
      <c r="C7616" s="29"/>
    </row>
    <row r="7617" spans="1:3" hidden="1" x14ac:dyDescent="0.45">
      <c r="A7617" s="29"/>
      <c r="B7617" s="29"/>
      <c r="C7617" s="29"/>
    </row>
    <row r="7618" spans="1:3" hidden="1" x14ac:dyDescent="0.45">
      <c r="A7618" s="29"/>
      <c r="B7618" s="29"/>
      <c r="C7618" s="29"/>
    </row>
    <row r="7619" spans="1:3" hidden="1" x14ac:dyDescent="0.45">
      <c r="A7619" s="29"/>
      <c r="B7619" s="29"/>
      <c r="C7619" s="29"/>
    </row>
    <row r="7620" spans="1:3" hidden="1" x14ac:dyDescent="0.45">
      <c r="A7620" s="29"/>
      <c r="B7620" s="29"/>
      <c r="C7620" s="29"/>
    </row>
    <row r="7621" spans="1:3" hidden="1" x14ac:dyDescent="0.45">
      <c r="A7621" s="29"/>
      <c r="B7621" s="29"/>
      <c r="C7621" s="29"/>
    </row>
    <row r="7622" spans="1:3" hidden="1" x14ac:dyDescent="0.45">
      <c r="A7622" s="29"/>
      <c r="B7622" s="29"/>
      <c r="C7622" s="29"/>
    </row>
    <row r="7623" spans="1:3" hidden="1" x14ac:dyDescent="0.45">
      <c r="A7623" s="29"/>
      <c r="B7623" s="29"/>
      <c r="C7623" s="29"/>
    </row>
    <row r="7624" spans="1:3" hidden="1" x14ac:dyDescent="0.45">
      <c r="A7624" s="29"/>
      <c r="B7624" s="29"/>
      <c r="C7624" s="29"/>
    </row>
    <row r="7625" spans="1:3" hidden="1" x14ac:dyDescent="0.45">
      <c r="A7625" s="29"/>
      <c r="B7625" s="29"/>
      <c r="C7625" s="29"/>
    </row>
    <row r="7626" spans="1:3" hidden="1" x14ac:dyDescent="0.45">
      <c r="A7626" s="29"/>
      <c r="B7626" s="29"/>
      <c r="C7626" s="29"/>
    </row>
    <row r="7627" spans="1:3" hidden="1" x14ac:dyDescent="0.45">
      <c r="A7627" s="29"/>
      <c r="B7627" s="29"/>
      <c r="C7627" s="29"/>
    </row>
    <row r="7628" spans="1:3" hidden="1" x14ac:dyDescent="0.45">
      <c r="A7628" s="29"/>
      <c r="B7628" s="29"/>
      <c r="C7628" s="29"/>
    </row>
    <row r="7629" spans="1:3" hidden="1" x14ac:dyDescent="0.45">
      <c r="A7629" s="29"/>
      <c r="B7629" s="29"/>
      <c r="C7629" s="29"/>
    </row>
    <row r="7630" spans="1:3" hidden="1" x14ac:dyDescent="0.45">
      <c r="A7630" s="29"/>
      <c r="B7630" s="29"/>
      <c r="C7630" s="29"/>
    </row>
    <row r="7631" spans="1:3" hidden="1" x14ac:dyDescent="0.45">
      <c r="A7631" s="29"/>
      <c r="B7631" s="29"/>
      <c r="C7631" s="29"/>
    </row>
    <row r="7632" spans="1:3" hidden="1" x14ac:dyDescent="0.45">
      <c r="A7632" s="29"/>
      <c r="B7632" s="29"/>
      <c r="C7632" s="29"/>
    </row>
    <row r="7633" spans="1:3" hidden="1" x14ac:dyDescent="0.45">
      <c r="A7633" s="29"/>
      <c r="B7633" s="29"/>
      <c r="C7633" s="29"/>
    </row>
    <row r="7634" spans="1:3" hidden="1" x14ac:dyDescent="0.45">
      <c r="A7634" s="29"/>
      <c r="B7634" s="29"/>
      <c r="C7634" s="29"/>
    </row>
    <row r="7635" spans="1:3" hidden="1" x14ac:dyDescent="0.45">
      <c r="A7635" s="29"/>
      <c r="B7635" s="29"/>
      <c r="C7635" s="29"/>
    </row>
    <row r="7636" spans="1:3" hidden="1" x14ac:dyDescent="0.45">
      <c r="A7636" s="29"/>
      <c r="B7636" s="29"/>
      <c r="C7636" s="29"/>
    </row>
    <row r="7637" spans="1:3" hidden="1" x14ac:dyDescent="0.45">
      <c r="A7637" s="29"/>
      <c r="B7637" s="29"/>
      <c r="C7637" s="29"/>
    </row>
    <row r="7638" spans="1:3" hidden="1" x14ac:dyDescent="0.45">
      <c r="A7638" s="29"/>
      <c r="B7638" s="29"/>
      <c r="C7638" s="29"/>
    </row>
    <row r="7639" spans="1:3" hidden="1" x14ac:dyDescent="0.45">
      <c r="A7639" s="29"/>
      <c r="B7639" s="29"/>
      <c r="C7639" s="29"/>
    </row>
    <row r="7640" spans="1:3" hidden="1" x14ac:dyDescent="0.45">
      <c r="A7640" s="29"/>
      <c r="B7640" s="29"/>
      <c r="C7640" s="29"/>
    </row>
    <row r="7641" spans="1:3" hidden="1" x14ac:dyDescent="0.45">
      <c r="A7641" s="29"/>
      <c r="B7641" s="29"/>
      <c r="C7641" s="29"/>
    </row>
    <row r="7642" spans="1:3" hidden="1" x14ac:dyDescent="0.45">
      <c r="A7642" s="29"/>
      <c r="B7642" s="29"/>
      <c r="C7642" s="29"/>
    </row>
    <row r="7643" spans="1:3" hidden="1" x14ac:dyDescent="0.45">
      <c r="A7643" s="29"/>
      <c r="B7643" s="29"/>
      <c r="C7643" s="29"/>
    </row>
    <row r="7644" spans="1:3" hidden="1" x14ac:dyDescent="0.45">
      <c r="A7644" s="29"/>
      <c r="B7644" s="29"/>
      <c r="C7644" s="29"/>
    </row>
    <row r="7645" spans="1:3" hidden="1" x14ac:dyDescent="0.45">
      <c r="A7645" s="29"/>
      <c r="B7645" s="29"/>
      <c r="C7645" s="29"/>
    </row>
    <row r="7646" spans="1:3" hidden="1" x14ac:dyDescent="0.45">
      <c r="A7646" s="29"/>
      <c r="B7646" s="29"/>
      <c r="C7646" s="29"/>
    </row>
    <row r="7647" spans="1:3" hidden="1" x14ac:dyDescent="0.45">
      <c r="A7647" s="29"/>
      <c r="B7647" s="29"/>
      <c r="C7647" s="29"/>
    </row>
    <row r="7648" spans="1:3" hidden="1" x14ac:dyDescent="0.45">
      <c r="A7648" s="29"/>
      <c r="B7648" s="29"/>
      <c r="C7648" s="29"/>
    </row>
    <row r="7649" spans="1:3" hidden="1" x14ac:dyDescent="0.45">
      <c r="A7649" s="29"/>
      <c r="B7649" s="29"/>
      <c r="C7649" s="29"/>
    </row>
    <row r="7650" spans="1:3" hidden="1" x14ac:dyDescent="0.45">
      <c r="A7650" s="29"/>
      <c r="B7650" s="29"/>
      <c r="C7650" s="29"/>
    </row>
    <row r="7651" spans="1:3" hidden="1" x14ac:dyDescent="0.45">
      <c r="A7651" s="29"/>
      <c r="B7651" s="29"/>
      <c r="C7651" s="29"/>
    </row>
    <row r="7652" spans="1:3" hidden="1" x14ac:dyDescent="0.45">
      <c r="A7652" s="29"/>
      <c r="B7652" s="29"/>
      <c r="C7652" s="29"/>
    </row>
    <row r="7653" spans="1:3" hidden="1" x14ac:dyDescent="0.45">
      <c r="A7653" s="29"/>
      <c r="B7653" s="29"/>
      <c r="C7653" s="29"/>
    </row>
    <row r="7654" spans="1:3" hidden="1" x14ac:dyDescent="0.45">
      <c r="A7654" s="29"/>
      <c r="B7654" s="29"/>
      <c r="C7654" s="29"/>
    </row>
    <row r="7655" spans="1:3" hidden="1" x14ac:dyDescent="0.45">
      <c r="A7655" s="29"/>
      <c r="B7655" s="29"/>
      <c r="C7655" s="29"/>
    </row>
    <row r="7656" spans="1:3" hidden="1" x14ac:dyDescent="0.45">
      <c r="A7656" s="29"/>
      <c r="B7656" s="29"/>
      <c r="C7656" s="29"/>
    </row>
    <row r="7657" spans="1:3" hidden="1" x14ac:dyDescent="0.45">
      <c r="A7657" s="29"/>
      <c r="B7657" s="29"/>
      <c r="C7657" s="29"/>
    </row>
    <row r="7658" spans="1:3" hidden="1" x14ac:dyDescent="0.45">
      <c r="A7658" s="29"/>
      <c r="B7658" s="29"/>
      <c r="C7658" s="29"/>
    </row>
    <row r="7659" spans="1:3" hidden="1" x14ac:dyDescent="0.45">
      <c r="A7659" s="29"/>
      <c r="B7659" s="29"/>
      <c r="C7659" s="29"/>
    </row>
    <row r="7660" spans="1:3" hidden="1" x14ac:dyDescent="0.45">
      <c r="A7660" s="29"/>
      <c r="B7660" s="29"/>
      <c r="C7660" s="29"/>
    </row>
    <row r="7661" spans="1:3" hidden="1" x14ac:dyDescent="0.45">
      <c r="A7661" s="29"/>
      <c r="B7661" s="29"/>
      <c r="C7661" s="29"/>
    </row>
    <row r="7662" spans="1:3" hidden="1" x14ac:dyDescent="0.45">
      <c r="A7662" s="29"/>
      <c r="B7662" s="29"/>
      <c r="C7662" s="29"/>
    </row>
    <row r="7663" spans="1:3" hidden="1" x14ac:dyDescent="0.45">
      <c r="A7663" s="29"/>
      <c r="B7663" s="29"/>
      <c r="C7663" s="29"/>
    </row>
    <row r="7664" spans="1:3" hidden="1" x14ac:dyDescent="0.45">
      <c r="A7664" s="29"/>
      <c r="B7664" s="29"/>
      <c r="C7664" s="29"/>
    </row>
    <row r="7665" spans="1:3" hidden="1" x14ac:dyDescent="0.45">
      <c r="A7665" s="29"/>
      <c r="B7665" s="29"/>
      <c r="C7665" s="29"/>
    </row>
    <row r="7666" spans="1:3" hidden="1" x14ac:dyDescent="0.45">
      <c r="A7666" s="29"/>
      <c r="B7666" s="29"/>
      <c r="C7666" s="29"/>
    </row>
    <row r="7667" spans="1:3" hidden="1" x14ac:dyDescent="0.45">
      <c r="A7667" s="29"/>
      <c r="B7667" s="29"/>
      <c r="C7667" s="29"/>
    </row>
    <row r="7668" spans="1:3" hidden="1" x14ac:dyDescent="0.45">
      <c r="A7668" s="29"/>
      <c r="B7668" s="29"/>
      <c r="C7668" s="29"/>
    </row>
    <row r="7669" spans="1:3" hidden="1" x14ac:dyDescent="0.45">
      <c r="A7669" s="29"/>
      <c r="B7669" s="29"/>
      <c r="C7669" s="29"/>
    </row>
    <row r="7670" spans="1:3" hidden="1" x14ac:dyDescent="0.45">
      <c r="A7670" s="29"/>
      <c r="B7670" s="29"/>
      <c r="C7670" s="29"/>
    </row>
    <row r="7671" spans="1:3" hidden="1" x14ac:dyDescent="0.45">
      <c r="A7671" s="29"/>
      <c r="B7671" s="29"/>
      <c r="C7671" s="29"/>
    </row>
    <row r="7672" spans="1:3" hidden="1" x14ac:dyDescent="0.45">
      <c r="A7672" s="29"/>
      <c r="B7672" s="29"/>
      <c r="C7672" s="29"/>
    </row>
    <row r="7673" spans="1:3" hidden="1" x14ac:dyDescent="0.45">
      <c r="A7673" s="29"/>
      <c r="B7673" s="29"/>
      <c r="C7673" s="29"/>
    </row>
    <row r="7674" spans="1:3" hidden="1" x14ac:dyDescent="0.45">
      <c r="A7674" s="29"/>
      <c r="B7674" s="29"/>
      <c r="C7674" s="29"/>
    </row>
    <row r="7675" spans="1:3" hidden="1" x14ac:dyDescent="0.45">
      <c r="A7675" s="29"/>
      <c r="B7675" s="29"/>
      <c r="C7675" s="29"/>
    </row>
    <row r="7676" spans="1:3" hidden="1" x14ac:dyDescent="0.45">
      <c r="A7676" s="29"/>
      <c r="B7676" s="29"/>
      <c r="C7676" s="29"/>
    </row>
    <row r="7677" spans="1:3" hidden="1" x14ac:dyDescent="0.45">
      <c r="A7677" s="29"/>
      <c r="B7677" s="29"/>
      <c r="C7677" s="29"/>
    </row>
    <row r="7678" spans="1:3" hidden="1" x14ac:dyDescent="0.45">
      <c r="A7678" s="29"/>
      <c r="B7678" s="29"/>
      <c r="C7678" s="29"/>
    </row>
    <row r="7679" spans="1:3" hidden="1" x14ac:dyDescent="0.45">
      <c r="A7679" s="29"/>
      <c r="B7679" s="29"/>
      <c r="C7679" s="29"/>
    </row>
    <row r="7680" spans="1:3" hidden="1" x14ac:dyDescent="0.45">
      <c r="A7680" s="29"/>
      <c r="B7680" s="29"/>
      <c r="C7680" s="29"/>
    </row>
    <row r="7681" spans="1:3" hidden="1" x14ac:dyDescent="0.45">
      <c r="A7681" s="29"/>
      <c r="B7681" s="29"/>
      <c r="C7681" s="29"/>
    </row>
    <row r="7682" spans="1:3" hidden="1" x14ac:dyDescent="0.45">
      <c r="A7682" s="29"/>
      <c r="B7682" s="29"/>
      <c r="C7682" s="29"/>
    </row>
    <row r="7683" spans="1:3" hidden="1" x14ac:dyDescent="0.45">
      <c r="A7683" s="29"/>
      <c r="B7683" s="29"/>
      <c r="C7683" s="29"/>
    </row>
    <row r="7684" spans="1:3" hidden="1" x14ac:dyDescent="0.45">
      <c r="A7684" s="29"/>
      <c r="B7684" s="29"/>
      <c r="C7684" s="29"/>
    </row>
    <row r="7685" spans="1:3" hidden="1" x14ac:dyDescent="0.45">
      <c r="A7685" s="29"/>
      <c r="B7685" s="29"/>
      <c r="C7685" s="29"/>
    </row>
    <row r="7686" spans="1:3" hidden="1" x14ac:dyDescent="0.45">
      <c r="A7686" s="29"/>
      <c r="B7686" s="29"/>
      <c r="C7686" s="29"/>
    </row>
    <row r="7687" spans="1:3" hidden="1" x14ac:dyDescent="0.45">
      <c r="A7687" s="29"/>
      <c r="B7687" s="29"/>
      <c r="C7687" s="29"/>
    </row>
    <row r="7688" spans="1:3" hidden="1" x14ac:dyDescent="0.45">
      <c r="A7688" s="29"/>
      <c r="B7688" s="29"/>
      <c r="C7688" s="29"/>
    </row>
    <row r="7689" spans="1:3" hidden="1" x14ac:dyDescent="0.45">
      <c r="A7689" s="29"/>
      <c r="B7689" s="29"/>
      <c r="C7689" s="29"/>
    </row>
    <row r="7690" spans="1:3" hidden="1" x14ac:dyDescent="0.45">
      <c r="A7690" s="29"/>
      <c r="B7690" s="29"/>
      <c r="C7690" s="29"/>
    </row>
    <row r="7691" spans="1:3" hidden="1" x14ac:dyDescent="0.45">
      <c r="A7691" s="29"/>
      <c r="B7691" s="29"/>
      <c r="C7691" s="29"/>
    </row>
    <row r="7692" spans="1:3" hidden="1" x14ac:dyDescent="0.45">
      <c r="A7692" s="29"/>
      <c r="B7692" s="29"/>
      <c r="C7692" s="29"/>
    </row>
    <row r="7693" spans="1:3" hidden="1" x14ac:dyDescent="0.45">
      <c r="A7693" s="29"/>
      <c r="B7693" s="29"/>
      <c r="C7693" s="29"/>
    </row>
    <row r="7694" spans="1:3" hidden="1" x14ac:dyDescent="0.45">
      <c r="A7694" s="29"/>
      <c r="B7694" s="29"/>
      <c r="C7694" s="29"/>
    </row>
    <row r="7695" spans="1:3" hidden="1" x14ac:dyDescent="0.45">
      <c r="A7695" s="29"/>
      <c r="B7695" s="29"/>
      <c r="C7695" s="29"/>
    </row>
    <row r="7696" spans="1:3" hidden="1" x14ac:dyDescent="0.45">
      <c r="A7696" s="29"/>
      <c r="B7696" s="29"/>
      <c r="C7696" s="29"/>
    </row>
    <row r="7697" spans="1:3" hidden="1" x14ac:dyDescent="0.45">
      <c r="A7697" s="29"/>
      <c r="B7697" s="29"/>
      <c r="C7697" s="29"/>
    </row>
    <row r="7698" spans="1:3" hidden="1" x14ac:dyDescent="0.45">
      <c r="A7698" s="29"/>
      <c r="B7698" s="29"/>
      <c r="C7698" s="29"/>
    </row>
    <row r="7699" spans="1:3" hidden="1" x14ac:dyDescent="0.45">
      <c r="A7699" s="29"/>
      <c r="B7699" s="29"/>
      <c r="C7699" s="29"/>
    </row>
    <row r="7700" spans="1:3" hidden="1" x14ac:dyDescent="0.45">
      <c r="A7700" s="29"/>
      <c r="B7700" s="29"/>
      <c r="C7700" s="29"/>
    </row>
    <row r="7701" spans="1:3" hidden="1" x14ac:dyDescent="0.45">
      <c r="A7701" s="29"/>
      <c r="B7701" s="29"/>
      <c r="C7701" s="29"/>
    </row>
    <row r="7702" spans="1:3" hidden="1" x14ac:dyDescent="0.45">
      <c r="A7702" s="29"/>
      <c r="B7702" s="29"/>
      <c r="C7702" s="29"/>
    </row>
    <row r="7703" spans="1:3" hidden="1" x14ac:dyDescent="0.45">
      <c r="A7703" s="29"/>
      <c r="B7703" s="29"/>
      <c r="C7703" s="29"/>
    </row>
    <row r="7704" spans="1:3" hidden="1" x14ac:dyDescent="0.45">
      <c r="A7704" s="29"/>
      <c r="B7704" s="29"/>
      <c r="C7704" s="29"/>
    </row>
    <row r="7705" spans="1:3" hidden="1" x14ac:dyDescent="0.45">
      <c r="A7705" s="29"/>
      <c r="B7705" s="29"/>
      <c r="C7705" s="29"/>
    </row>
    <row r="7706" spans="1:3" hidden="1" x14ac:dyDescent="0.45">
      <c r="A7706" s="29"/>
      <c r="B7706" s="29"/>
      <c r="C7706" s="29"/>
    </row>
    <row r="7707" spans="1:3" hidden="1" x14ac:dyDescent="0.45">
      <c r="A7707" s="29"/>
      <c r="B7707" s="29"/>
      <c r="C7707" s="29"/>
    </row>
    <row r="7708" spans="1:3" hidden="1" x14ac:dyDescent="0.45">
      <c r="A7708" s="29"/>
      <c r="B7708" s="29"/>
      <c r="C7708" s="29"/>
    </row>
    <row r="7709" spans="1:3" hidden="1" x14ac:dyDescent="0.45">
      <c r="A7709" s="29"/>
      <c r="B7709" s="29"/>
      <c r="C7709" s="29"/>
    </row>
    <row r="7710" spans="1:3" hidden="1" x14ac:dyDescent="0.45">
      <c r="A7710" s="29"/>
      <c r="B7710" s="29"/>
      <c r="C7710" s="29"/>
    </row>
    <row r="7711" spans="1:3" hidden="1" x14ac:dyDescent="0.45">
      <c r="A7711" s="29"/>
      <c r="B7711" s="29"/>
      <c r="C7711" s="29"/>
    </row>
    <row r="7712" spans="1:3" hidden="1" x14ac:dyDescent="0.45">
      <c r="A7712" s="29"/>
      <c r="B7712" s="29"/>
      <c r="C7712" s="29"/>
    </row>
    <row r="7713" spans="1:3" hidden="1" x14ac:dyDescent="0.45">
      <c r="A7713" s="29"/>
      <c r="B7713" s="29"/>
      <c r="C7713" s="29"/>
    </row>
    <row r="7714" spans="1:3" hidden="1" x14ac:dyDescent="0.45">
      <c r="A7714" s="29"/>
      <c r="B7714" s="29"/>
      <c r="C7714" s="29"/>
    </row>
    <row r="7715" spans="1:3" hidden="1" x14ac:dyDescent="0.45">
      <c r="A7715" s="29"/>
      <c r="B7715" s="29"/>
      <c r="C7715" s="29"/>
    </row>
    <row r="7716" spans="1:3" hidden="1" x14ac:dyDescent="0.45">
      <c r="A7716" s="29"/>
      <c r="B7716" s="29"/>
      <c r="C7716" s="29"/>
    </row>
    <row r="7717" spans="1:3" hidden="1" x14ac:dyDescent="0.45">
      <c r="A7717" s="29"/>
      <c r="B7717" s="29"/>
      <c r="C7717" s="29"/>
    </row>
    <row r="7718" spans="1:3" hidden="1" x14ac:dyDescent="0.45">
      <c r="A7718" s="29"/>
      <c r="B7718" s="29"/>
      <c r="C7718" s="29"/>
    </row>
    <row r="7719" spans="1:3" hidden="1" x14ac:dyDescent="0.45">
      <c r="A7719" s="29"/>
      <c r="B7719" s="29"/>
      <c r="C7719" s="29"/>
    </row>
    <row r="7720" spans="1:3" hidden="1" x14ac:dyDescent="0.45">
      <c r="A7720" s="29"/>
      <c r="B7720" s="29"/>
      <c r="C7720" s="29"/>
    </row>
    <row r="7721" spans="1:3" hidden="1" x14ac:dyDescent="0.45">
      <c r="A7721" s="29"/>
      <c r="B7721" s="29"/>
      <c r="C7721" s="29"/>
    </row>
    <row r="7722" spans="1:3" hidden="1" x14ac:dyDescent="0.45">
      <c r="A7722" s="29"/>
      <c r="B7722" s="29"/>
      <c r="C7722" s="29"/>
    </row>
    <row r="7723" spans="1:3" hidden="1" x14ac:dyDescent="0.45">
      <c r="A7723" s="29"/>
      <c r="B7723" s="29"/>
      <c r="C7723" s="29"/>
    </row>
    <row r="7724" spans="1:3" hidden="1" x14ac:dyDescent="0.45">
      <c r="A7724" s="29"/>
      <c r="B7724" s="29"/>
      <c r="C7724" s="29"/>
    </row>
    <row r="7725" spans="1:3" hidden="1" x14ac:dyDescent="0.45">
      <c r="A7725" s="29"/>
      <c r="B7725" s="29"/>
      <c r="C7725" s="29"/>
    </row>
    <row r="7726" spans="1:3" hidden="1" x14ac:dyDescent="0.45">
      <c r="A7726" s="29"/>
      <c r="B7726" s="29"/>
      <c r="C7726" s="29"/>
    </row>
    <row r="7727" spans="1:3" hidden="1" x14ac:dyDescent="0.45">
      <c r="A7727" s="29"/>
      <c r="B7727" s="29"/>
      <c r="C7727" s="29"/>
    </row>
    <row r="7728" spans="1:3" hidden="1" x14ac:dyDescent="0.45">
      <c r="A7728" s="29"/>
      <c r="B7728" s="29"/>
      <c r="C7728" s="29"/>
    </row>
    <row r="7729" spans="1:3" hidden="1" x14ac:dyDescent="0.45">
      <c r="A7729" s="29"/>
      <c r="B7729" s="29"/>
      <c r="C7729" s="29"/>
    </row>
    <row r="7730" spans="1:3" hidden="1" x14ac:dyDescent="0.45">
      <c r="A7730" s="29"/>
      <c r="B7730" s="29"/>
      <c r="C7730" s="29"/>
    </row>
    <row r="7731" spans="1:3" hidden="1" x14ac:dyDescent="0.45">
      <c r="A7731" s="29"/>
      <c r="B7731" s="29"/>
      <c r="C7731" s="29"/>
    </row>
    <row r="7732" spans="1:3" hidden="1" x14ac:dyDescent="0.45">
      <c r="A7732" s="29"/>
      <c r="B7732" s="29"/>
      <c r="C7732" s="29"/>
    </row>
    <row r="7733" spans="1:3" hidden="1" x14ac:dyDescent="0.45">
      <c r="A7733" s="29"/>
      <c r="B7733" s="29"/>
      <c r="C7733" s="29"/>
    </row>
    <row r="7734" spans="1:3" hidden="1" x14ac:dyDescent="0.45">
      <c r="A7734" s="29"/>
      <c r="B7734" s="29"/>
      <c r="C7734" s="29"/>
    </row>
    <row r="7735" spans="1:3" hidden="1" x14ac:dyDescent="0.45">
      <c r="A7735" s="29"/>
      <c r="B7735" s="29"/>
      <c r="C7735" s="29"/>
    </row>
    <row r="7736" spans="1:3" hidden="1" x14ac:dyDescent="0.45">
      <c r="A7736" s="29"/>
      <c r="B7736" s="29"/>
      <c r="C7736" s="29"/>
    </row>
    <row r="7737" spans="1:3" hidden="1" x14ac:dyDescent="0.45">
      <c r="A7737" s="29"/>
      <c r="B7737" s="29"/>
      <c r="C7737" s="29"/>
    </row>
    <row r="7738" spans="1:3" hidden="1" x14ac:dyDescent="0.45">
      <c r="A7738" s="29"/>
      <c r="B7738" s="29"/>
      <c r="C7738" s="29"/>
    </row>
    <row r="7739" spans="1:3" hidden="1" x14ac:dyDescent="0.45">
      <c r="A7739" s="29"/>
      <c r="B7739" s="29"/>
      <c r="C7739" s="29"/>
    </row>
    <row r="7740" spans="1:3" hidden="1" x14ac:dyDescent="0.45">
      <c r="A7740" s="29"/>
      <c r="B7740" s="29"/>
      <c r="C7740" s="29"/>
    </row>
    <row r="7741" spans="1:3" hidden="1" x14ac:dyDescent="0.45">
      <c r="A7741" s="29"/>
      <c r="B7741" s="29"/>
      <c r="C7741" s="29"/>
    </row>
    <row r="7742" spans="1:3" hidden="1" x14ac:dyDescent="0.45">
      <c r="A7742" s="29"/>
      <c r="B7742" s="29"/>
      <c r="C7742" s="29"/>
    </row>
    <row r="7743" spans="1:3" hidden="1" x14ac:dyDescent="0.45">
      <c r="A7743" s="29"/>
      <c r="B7743" s="29"/>
      <c r="C7743" s="29"/>
    </row>
    <row r="7744" spans="1:3" hidden="1" x14ac:dyDescent="0.45">
      <c r="A7744" s="29"/>
      <c r="B7744" s="29"/>
      <c r="C7744" s="29"/>
    </row>
    <row r="7745" spans="1:3" hidden="1" x14ac:dyDescent="0.45">
      <c r="A7745" s="29"/>
      <c r="B7745" s="29"/>
      <c r="C7745" s="29"/>
    </row>
    <row r="7746" spans="1:3" hidden="1" x14ac:dyDescent="0.45">
      <c r="A7746" s="29"/>
      <c r="B7746" s="29"/>
      <c r="C7746" s="29"/>
    </row>
    <row r="7747" spans="1:3" hidden="1" x14ac:dyDescent="0.45">
      <c r="A7747" s="29"/>
      <c r="B7747" s="29"/>
      <c r="C7747" s="29"/>
    </row>
    <row r="7748" spans="1:3" hidden="1" x14ac:dyDescent="0.45">
      <c r="A7748" s="29"/>
      <c r="B7748" s="29"/>
      <c r="C7748" s="29"/>
    </row>
    <row r="7749" spans="1:3" hidden="1" x14ac:dyDescent="0.45">
      <c r="A7749" s="29"/>
      <c r="B7749" s="29"/>
      <c r="C7749" s="29"/>
    </row>
    <row r="7750" spans="1:3" hidden="1" x14ac:dyDescent="0.45">
      <c r="A7750" s="29"/>
      <c r="B7750" s="29"/>
      <c r="C7750" s="29"/>
    </row>
    <row r="7751" spans="1:3" hidden="1" x14ac:dyDescent="0.45">
      <c r="A7751" s="29"/>
      <c r="B7751" s="29"/>
      <c r="C7751" s="29"/>
    </row>
    <row r="7752" spans="1:3" hidden="1" x14ac:dyDescent="0.45">
      <c r="A7752" s="29"/>
      <c r="B7752" s="29"/>
      <c r="C7752" s="29"/>
    </row>
    <row r="7753" spans="1:3" hidden="1" x14ac:dyDescent="0.45">
      <c r="A7753" s="29"/>
      <c r="B7753" s="29"/>
      <c r="C7753" s="29"/>
    </row>
    <row r="7754" spans="1:3" hidden="1" x14ac:dyDescent="0.45">
      <c r="A7754" s="29"/>
      <c r="B7754" s="29"/>
      <c r="C7754" s="29"/>
    </row>
    <row r="7755" spans="1:3" hidden="1" x14ac:dyDescent="0.45">
      <c r="A7755" s="29"/>
      <c r="B7755" s="29"/>
      <c r="C7755" s="29"/>
    </row>
    <row r="7756" spans="1:3" hidden="1" x14ac:dyDescent="0.45">
      <c r="A7756" s="29"/>
      <c r="B7756" s="29"/>
      <c r="C7756" s="29"/>
    </row>
    <row r="7757" spans="1:3" hidden="1" x14ac:dyDescent="0.45">
      <c r="A7757" s="29"/>
      <c r="B7757" s="29"/>
      <c r="C7757" s="29"/>
    </row>
    <row r="7758" spans="1:3" hidden="1" x14ac:dyDescent="0.45">
      <c r="A7758" s="29"/>
      <c r="B7758" s="29"/>
      <c r="C7758" s="29"/>
    </row>
    <row r="7759" spans="1:3" hidden="1" x14ac:dyDescent="0.45">
      <c r="A7759" s="29"/>
      <c r="B7759" s="29"/>
      <c r="C7759" s="29"/>
    </row>
    <row r="7760" spans="1:3" hidden="1" x14ac:dyDescent="0.45">
      <c r="A7760" s="29"/>
      <c r="B7760" s="29"/>
      <c r="C7760" s="29"/>
    </row>
    <row r="7761" spans="1:3" hidden="1" x14ac:dyDescent="0.45">
      <c r="A7761" s="29"/>
      <c r="B7761" s="29"/>
      <c r="C7761" s="29"/>
    </row>
    <row r="7762" spans="1:3" hidden="1" x14ac:dyDescent="0.45">
      <c r="A7762" s="29"/>
      <c r="B7762" s="29"/>
      <c r="C7762" s="29"/>
    </row>
    <row r="7763" spans="1:3" hidden="1" x14ac:dyDescent="0.45">
      <c r="A7763" s="29"/>
      <c r="B7763" s="29"/>
      <c r="C7763" s="29"/>
    </row>
    <row r="7764" spans="1:3" hidden="1" x14ac:dyDescent="0.45">
      <c r="A7764" s="29"/>
      <c r="B7764" s="29"/>
      <c r="C7764" s="29"/>
    </row>
    <row r="7765" spans="1:3" hidden="1" x14ac:dyDescent="0.45">
      <c r="A7765" s="29"/>
      <c r="B7765" s="29"/>
      <c r="C7765" s="29"/>
    </row>
    <row r="7766" spans="1:3" hidden="1" x14ac:dyDescent="0.45">
      <c r="A7766" s="29"/>
      <c r="B7766" s="29"/>
      <c r="C7766" s="29"/>
    </row>
    <row r="7767" spans="1:3" hidden="1" x14ac:dyDescent="0.45">
      <c r="A7767" s="29"/>
      <c r="B7767" s="29"/>
      <c r="C7767" s="29"/>
    </row>
    <row r="7768" spans="1:3" hidden="1" x14ac:dyDescent="0.45">
      <c r="A7768" s="29"/>
      <c r="B7768" s="29"/>
      <c r="C7768" s="29"/>
    </row>
    <row r="7769" spans="1:3" hidden="1" x14ac:dyDescent="0.45">
      <c r="A7769" s="29"/>
      <c r="B7769" s="29"/>
      <c r="C7769" s="29"/>
    </row>
    <row r="7770" spans="1:3" hidden="1" x14ac:dyDescent="0.45">
      <c r="A7770" s="29"/>
      <c r="B7770" s="29"/>
      <c r="C7770" s="29"/>
    </row>
    <row r="7771" spans="1:3" hidden="1" x14ac:dyDescent="0.45">
      <c r="A7771" s="29"/>
      <c r="B7771" s="29"/>
      <c r="C7771" s="29"/>
    </row>
    <row r="7772" spans="1:3" hidden="1" x14ac:dyDescent="0.45">
      <c r="A7772" s="29"/>
      <c r="B7772" s="29"/>
      <c r="C7772" s="29"/>
    </row>
    <row r="7773" spans="1:3" hidden="1" x14ac:dyDescent="0.45">
      <c r="A7773" s="29"/>
      <c r="B7773" s="29"/>
      <c r="C7773" s="29"/>
    </row>
    <row r="7774" spans="1:3" hidden="1" x14ac:dyDescent="0.45">
      <c r="A7774" s="29"/>
      <c r="B7774" s="29"/>
      <c r="C7774" s="29"/>
    </row>
    <row r="7775" spans="1:3" hidden="1" x14ac:dyDescent="0.45">
      <c r="A7775" s="29"/>
      <c r="B7775" s="29"/>
      <c r="C7775" s="29"/>
    </row>
    <row r="7776" spans="1:3" hidden="1" x14ac:dyDescent="0.45">
      <c r="A7776" s="29"/>
      <c r="B7776" s="29"/>
      <c r="C7776" s="29"/>
    </row>
    <row r="7777" spans="1:3" hidden="1" x14ac:dyDescent="0.45">
      <c r="A7777" s="29"/>
      <c r="B7777" s="29"/>
      <c r="C7777" s="29"/>
    </row>
    <row r="7778" spans="1:3" hidden="1" x14ac:dyDescent="0.45">
      <c r="A7778" s="29"/>
      <c r="B7778" s="29"/>
      <c r="C7778" s="29"/>
    </row>
    <row r="7779" spans="1:3" hidden="1" x14ac:dyDescent="0.45">
      <c r="A7779" s="29"/>
      <c r="B7779" s="29"/>
      <c r="C7779" s="29"/>
    </row>
    <row r="7780" spans="1:3" hidden="1" x14ac:dyDescent="0.45">
      <c r="A7780" s="29"/>
      <c r="B7780" s="29"/>
      <c r="C7780" s="29"/>
    </row>
    <row r="7781" spans="1:3" hidden="1" x14ac:dyDescent="0.45">
      <c r="A7781" s="29"/>
      <c r="B7781" s="29"/>
      <c r="C7781" s="29"/>
    </row>
    <row r="7782" spans="1:3" hidden="1" x14ac:dyDescent="0.45">
      <c r="A7782" s="29"/>
      <c r="B7782" s="29"/>
      <c r="C7782" s="29"/>
    </row>
    <row r="7783" spans="1:3" hidden="1" x14ac:dyDescent="0.45">
      <c r="A7783" s="29"/>
      <c r="B7783" s="29"/>
      <c r="C7783" s="29"/>
    </row>
    <row r="7784" spans="1:3" hidden="1" x14ac:dyDescent="0.45">
      <c r="A7784" s="29"/>
      <c r="B7784" s="29"/>
      <c r="C7784" s="29"/>
    </row>
    <row r="7785" spans="1:3" hidden="1" x14ac:dyDescent="0.45">
      <c r="A7785" s="29"/>
      <c r="B7785" s="29"/>
      <c r="C7785" s="29"/>
    </row>
    <row r="7786" spans="1:3" hidden="1" x14ac:dyDescent="0.45">
      <c r="A7786" s="29"/>
      <c r="B7786" s="29"/>
      <c r="C7786" s="29"/>
    </row>
    <row r="7787" spans="1:3" hidden="1" x14ac:dyDescent="0.45">
      <c r="A7787" s="29"/>
      <c r="B7787" s="29"/>
      <c r="C7787" s="29"/>
    </row>
    <row r="7788" spans="1:3" hidden="1" x14ac:dyDescent="0.45">
      <c r="A7788" s="29"/>
      <c r="B7788" s="29"/>
      <c r="C7788" s="29"/>
    </row>
    <row r="7789" spans="1:3" hidden="1" x14ac:dyDescent="0.45">
      <c r="A7789" s="29"/>
      <c r="B7789" s="29"/>
      <c r="C7789" s="29"/>
    </row>
    <row r="7790" spans="1:3" hidden="1" x14ac:dyDescent="0.45">
      <c r="A7790" s="29"/>
      <c r="B7790" s="29"/>
      <c r="C7790" s="29"/>
    </row>
    <row r="7791" spans="1:3" hidden="1" x14ac:dyDescent="0.45">
      <c r="A7791" s="29"/>
      <c r="B7791" s="29"/>
      <c r="C7791" s="29"/>
    </row>
    <row r="7792" spans="1:3" hidden="1" x14ac:dyDescent="0.45">
      <c r="A7792" s="29"/>
      <c r="B7792" s="29"/>
      <c r="C7792" s="29"/>
    </row>
    <row r="7793" spans="1:3" hidden="1" x14ac:dyDescent="0.45">
      <c r="A7793" s="29"/>
      <c r="B7793" s="29"/>
      <c r="C7793" s="29"/>
    </row>
    <row r="7794" spans="1:3" hidden="1" x14ac:dyDescent="0.45">
      <c r="A7794" s="29"/>
      <c r="B7794" s="29"/>
      <c r="C7794" s="29"/>
    </row>
    <row r="7795" spans="1:3" hidden="1" x14ac:dyDescent="0.45">
      <c r="A7795" s="29"/>
      <c r="B7795" s="29"/>
      <c r="C7795" s="29"/>
    </row>
    <row r="7796" spans="1:3" hidden="1" x14ac:dyDescent="0.45">
      <c r="A7796" s="29"/>
      <c r="B7796" s="29"/>
      <c r="C7796" s="29"/>
    </row>
    <row r="7797" spans="1:3" hidden="1" x14ac:dyDescent="0.45">
      <c r="A7797" s="29"/>
      <c r="B7797" s="29"/>
      <c r="C7797" s="29"/>
    </row>
    <row r="7798" spans="1:3" hidden="1" x14ac:dyDescent="0.45">
      <c r="A7798" s="29"/>
      <c r="B7798" s="29"/>
      <c r="C7798" s="29"/>
    </row>
    <row r="7799" spans="1:3" hidden="1" x14ac:dyDescent="0.45">
      <c r="A7799" s="29"/>
      <c r="B7799" s="29"/>
      <c r="C7799" s="29"/>
    </row>
    <row r="7800" spans="1:3" hidden="1" x14ac:dyDescent="0.45">
      <c r="A7800" s="29"/>
      <c r="B7800" s="29"/>
      <c r="C7800" s="29"/>
    </row>
    <row r="7801" spans="1:3" hidden="1" x14ac:dyDescent="0.45">
      <c r="A7801" s="29"/>
      <c r="B7801" s="29"/>
      <c r="C7801" s="29"/>
    </row>
    <row r="7802" spans="1:3" hidden="1" x14ac:dyDescent="0.45">
      <c r="A7802" s="29"/>
      <c r="B7802" s="29"/>
      <c r="C7802" s="29"/>
    </row>
    <row r="7803" spans="1:3" hidden="1" x14ac:dyDescent="0.45">
      <c r="A7803" s="29"/>
      <c r="B7803" s="29"/>
      <c r="C7803" s="29"/>
    </row>
    <row r="7804" spans="1:3" hidden="1" x14ac:dyDescent="0.45">
      <c r="A7804" s="29"/>
      <c r="B7804" s="29"/>
      <c r="C7804" s="29"/>
    </row>
    <row r="7805" spans="1:3" hidden="1" x14ac:dyDescent="0.45">
      <c r="A7805" s="29"/>
      <c r="B7805" s="29"/>
      <c r="C7805" s="29"/>
    </row>
    <row r="7806" spans="1:3" hidden="1" x14ac:dyDescent="0.45">
      <c r="A7806" s="29"/>
      <c r="B7806" s="29"/>
      <c r="C7806" s="29"/>
    </row>
    <row r="7807" spans="1:3" hidden="1" x14ac:dyDescent="0.45">
      <c r="A7807" s="29"/>
      <c r="B7807" s="29"/>
      <c r="C7807" s="29"/>
    </row>
    <row r="7808" spans="1:3" hidden="1" x14ac:dyDescent="0.45">
      <c r="A7808" s="29"/>
      <c r="B7808" s="29"/>
      <c r="C7808" s="29"/>
    </row>
    <row r="7809" spans="1:3" hidden="1" x14ac:dyDescent="0.45">
      <c r="A7809" s="29"/>
      <c r="B7809" s="29"/>
      <c r="C7809" s="29"/>
    </row>
    <row r="7810" spans="1:3" hidden="1" x14ac:dyDescent="0.45">
      <c r="A7810" s="29"/>
      <c r="B7810" s="29"/>
      <c r="C7810" s="29"/>
    </row>
    <row r="7811" spans="1:3" hidden="1" x14ac:dyDescent="0.45">
      <c r="A7811" s="29"/>
      <c r="B7811" s="29"/>
      <c r="C7811" s="29"/>
    </row>
    <row r="7812" spans="1:3" hidden="1" x14ac:dyDescent="0.45">
      <c r="A7812" s="29"/>
      <c r="B7812" s="29"/>
      <c r="C7812" s="29"/>
    </row>
    <row r="7813" spans="1:3" hidden="1" x14ac:dyDescent="0.45">
      <c r="A7813" s="29"/>
      <c r="B7813" s="29"/>
      <c r="C7813" s="29"/>
    </row>
    <row r="7814" spans="1:3" hidden="1" x14ac:dyDescent="0.45">
      <c r="A7814" s="29"/>
      <c r="B7814" s="29"/>
      <c r="C7814" s="29"/>
    </row>
    <row r="7815" spans="1:3" hidden="1" x14ac:dyDescent="0.45">
      <c r="A7815" s="29"/>
      <c r="B7815" s="29"/>
      <c r="C7815" s="29"/>
    </row>
    <row r="7816" spans="1:3" hidden="1" x14ac:dyDescent="0.45">
      <c r="A7816" s="29"/>
      <c r="B7816" s="29"/>
      <c r="C7816" s="29"/>
    </row>
    <row r="7817" spans="1:3" hidden="1" x14ac:dyDescent="0.45">
      <c r="A7817" s="29"/>
      <c r="B7817" s="29"/>
      <c r="C7817" s="29"/>
    </row>
    <row r="7818" spans="1:3" hidden="1" x14ac:dyDescent="0.45">
      <c r="A7818" s="29"/>
      <c r="B7818" s="29"/>
      <c r="C7818" s="29"/>
    </row>
    <row r="7819" spans="1:3" hidden="1" x14ac:dyDescent="0.45">
      <c r="A7819" s="29"/>
      <c r="B7819" s="29"/>
      <c r="C7819" s="29"/>
    </row>
    <row r="7820" spans="1:3" hidden="1" x14ac:dyDescent="0.45">
      <c r="A7820" s="29"/>
      <c r="B7820" s="29"/>
      <c r="C7820" s="29"/>
    </row>
    <row r="7821" spans="1:3" hidden="1" x14ac:dyDescent="0.45">
      <c r="A7821" s="29"/>
      <c r="B7821" s="29"/>
      <c r="C7821" s="29"/>
    </row>
    <row r="7822" spans="1:3" hidden="1" x14ac:dyDescent="0.45">
      <c r="A7822" s="29"/>
      <c r="B7822" s="29"/>
      <c r="C7822" s="29"/>
    </row>
    <row r="7823" spans="1:3" hidden="1" x14ac:dyDescent="0.45">
      <c r="A7823" s="29"/>
      <c r="B7823" s="29"/>
      <c r="C7823" s="29"/>
    </row>
    <row r="7824" spans="1:3" hidden="1" x14ac:dyDescent="0.45">
      <c r="A7824" s="29"/>
      <c r="B7824" s="29"/>
      <c r="C7824" s="29"/>
    </row>
    <row r="7825" spans="1:3" hidden="1" x14ac:dyDescent="0.45">
      <c r="A7825" s="29"/>
      <c r="B7825" s="29"/>
      <c r="C7825" s="29"/>
    </row>
    <row r="7826" spans="1:3" hidden="1" x14ac:dyDescent="0.45">
      <c r="A7826" s="29"/>
      <c r="B7826" s="29"/>
      <c r="C7826" s="29"/>
    </row>
    <row r="7827" spans="1:3" hidden="1" x14ac:dyDescent="0.45">
      <c r="A7827" s="29"/>
      <c r="B7827" s="29"/>
      <c r="C7827" s="29"/>
    </row>
    <row r="7828" spans="1:3" hidden="1" x14ac:dyDescent="0.45">
      <c r="A7828" s="29"/>
      <c r="B7828" s="29"/>
      <c r="C7828" s="29"/>
    </row>
    <row r="7829" spans="1:3" hidden="1" x14ac:dyDescent="0.45">
      <c r="A7829" s="29"/>
      <c r="B7829" s="29"/>
      <c r="C7829" s="29"/>
    </row>
    <row r="7830" spans="1:3" hidden="1" x14ac:dyDescent="0.45">
      <c r="A7830" s="29"/>
      <c r="B7830" s="29"/>
      <c r="C7830" s="29"/>
    </row>
    <row r="7831" spans="1:3" hidden="1" x14ac:dyDescent="0.45">
      <c r="A7831" s="29"/>
      <c r="B7831" s="29"/>
      <c r="C7831" s="29"/>
    </row>
    <row r="7832" spans="1:3" hidden="1" x14ac:dyDescent="0.45">
      <c r="A7832" s="29"/>
      <c r="B7832" s="29"/>
      <c r="C7832" s="29"/>
    </row>
    <row r="7833" spans="1:3" hidden="1" x14ac:dyDescent="0.45">
      <c r="A7833" s="29"/>
      <c r="B7833" s="29"/>
      <c r="C7833" s="29"/>
    </row>
    <row r="7834" spans="1:3" hidden="1" x14ac:dyDescent="0.45">
      <c r="A7834" s="29"/>
      <c r="B7834" s="29"/>
      <c r="C7834" s="29"/>
    </row>
    <row r="7835" spans="1:3" hidden="1" x14ac:dyDescent="0.45">
      <c r="A7835" s="29"/>
      <c r="B7835" s="29"/>
      <c r="C7835" s="29"/>
    </row>
    <row r="7836" spans="1:3" hidden="1" x14ac:dyDescent="0.45">
      <c r="A7836" s="29"/>
      <c r="B7836" s="29"/>
      <c r="C7836" s="29"/>
    </row>
    <row r="7837" spans="1:3" hidden="1" x14ac:dyDescent="0.45">
      <c r="A7837" s="29"/>
      <c r="B7837" s="29"/>
      <c r="C7837" s="29"/>
    </row>
    <row r="7838" spans="1:3" hidden="1" x14ac:dyDescent="0.45">
      <c r="A7838" s="29"/>
      <c r="B7838" s="29"/>
      <c r="C7838" s="29"/>
    </row>
    <row r="7839" spans="1:3" hidden="1" x14ac:dyDescent="0.45">
      <c r="A7839" s="29"/>
      <c r="B7839" s="29"/>
      <c r="C7839" s="29"/>
    </row>
    <row r="7840" spans="1:3" hidden="1" x14ac:dyDescent="0.45">
      <c r="A7840" s="29"/>
      <c r="B7840" s="29"/>
      <c r="C7840" s="29"/>
    </row>
    <row r="7841" spans="1:3" hidden="1" x14ac:dyDescent="0.45">
      <c r="A7841" s="29"/>
      <c r="B7841" s="29"/>
      <c r="C7841" s="29"/>
    </row>
    <row r="7842" spans="1:3" hidden="1" x14ac:dyDescent="0.45">
      <c r="A7842" s="29"/>
      <c r="B7842" s="29"/>
      <c r="C7842" s="29"/>
    </row>
    <row r="7843" spans="1:3" hidden="1" x14ac:dyDescent="0.45">
      <c r="A7843" s="29"/>
      <c r="B7843" s="29"/>
      <c r="C7843" s="29"/>
    </row>
    <row r="7844" spans="1:3" hidden="1" x14ac:dyDescent="0.45">
      <c r="A7844" s="29"/>
      <c r="B7844" s="29"/>
      <c r="C7844" s="29"/>
    </row>
    <row r="7845" spans="1:3" hidden="1" x14ac:dyDescent="0.45">
      <c r="A7845" s="29"/>
      <c r="B7845" s="29"/>
      <c r="C7845" s="29"/>
    </row>
    <row r="7846" spans="1:3" hidden="1" x14ac:dyDescent="0.45">
      <c r="A7846" s="29"/>
      <c r="B7846" s="29"/>
      <c r="C7846" s="29"/>
    </row>
    <row r="7847" spans="1:3" hidden="1" x14ac:dyDescent="0.45">
      <c r="A7847" s="29"/>
      <c r="B7847" s="29"/>
      <c r="C7847" s="29"/>
    </row>
    <row r="7848" spans="1:3" hidden="1" x14ac:dyDescent="0.45">
      <c r="A7848" s="29"/>
      <c r="B7848" s="29"/>
      <c r="C7848" s="29"/>
    </row>
    <row r="7849" spans="1:3" hidden="1" x14ac:dyDescent="0.45">
      <c r="A7849" s="29"/>
      <c r="B7849" s="29"/>
      <c r="C7849" s="29"/>
    </row>
    <row r="7850" spans="1:3" hidden="1" x14ac:dyDescent="0.45">
      <c r="A7850" s="29"/>
      <c r="B7850" s="29"/>
      <c r="C7850" s="29"/>
    </row>
    <row r="7851" spans="1:3" hidden="1" x14ac:dyDescent="0.45">
      <c r="A7851" s="29"/>
      <c r="B7851" s="29"/>
      <c r="C7851" s="29"/>
    </row>
    <row r="7852" spans="1:3" hidden="1" x14ac:dyDescent="0.45">
      <c r="A7852" s="29"/>
      <c r="B7852" s="29"/>
      <c r="C7852" s="29"/>
    </row>
    <row r="7853" spans="1:3" hidden="1" x14ac:dyDescent="0.45">
      <c r="A7853" s="29"/>
      <c r="B7853" s="29"/>
      <c r="C7853" s="29"/>
    </row>
    <row r="7854" spans="1:3" hidden="1" x14ac:dyDescent="0.45">
      <c r="A7854" s="29"/>
      <c r="B7854" s="29"/>
      <c r="C7854" s="29"/>
    </row>
    <row r="7855" spans="1:3" hidden="1" x14ac:dyDescent="0.45">
      <c r="A7855" s="29"/>
      <c r="B7855" s="29"/>
      <c r="C7855" s="29"/>
    </row>
    <row r="7856" spans="1:3" hidden="1" x14ac:dyDescent="0.45">
      <c r="A7856" s="29"/>
      <c r="B7856" s="29"/>
      <c r="C7856" s="29"/>
    </row>
    <row r="7857" spans="1:3" hidden="1" x14ac:dyDescent="0.45">
      <c r="A7857" s="29"/>
      <c r="B7857" s="29"/>
      <c r="C7857" s="29"/>
    </row>
    <row r="7858" spans="1:3" hidden="1" x14ac:dyDescent="0.45">
      <c r="A7858" s="29"/>
      <c r="B7858" s="29"/>
      <c r="C7858" s="29"/>
    </row>
    <row r="7859" spans="1:3" hidden="1" x14ac:dyDescent="0.45">
      <c r="A7859" s="29"/>
      <c r="B7859" s="29"/>
      <c r="C7859" s="29"/>
    </row>
    <row r="7860" spans="1:3" hidden="1" x14ac:dyDescent="0.45">
      <c r="A7860" s="29"/>
      <c r="B7860" s="29"/>
      <c r="C7860" s="29"/>
    </row>
    <row r="7861" spans="1:3" hidden="1" x14ac:dyDescent="0.45">
      <c r="A7861" s="29"/>
      <c r="B7861" s="29"/>
      <c r="C7861" s="29"/>
    </row>
    <row r="7862" spans="1:3" hidden="1" x14ac:dyDescent="0.45">
      <c r="A7862" s="29"/>
      <c r="B7862" s="29"/>
      <c r="C7862" s="29"/>
    </row>
    <row r="7863" spans="1:3" hidden="1" x14ac:dyDescent="0.45">
      <c r="A7863" s="29"/>
      <c r="B7863" s="29"/>
      <c r="C7863" s="29"/>
    </row>
    <row r="7864" spans="1:3" hidden="1" x14ac:dyDescent="0.45">
      <c r="A7864" s="29"/>
      <c r="B7864" s="29"/>
      <c r="C7864" s="29"/>
    </row>
    <row r="7865" spans="1:3" hidden="1" x14ac:dyDescent="0.45">
      <c r="A7865" s="29"/>
      <c r="B7865" s="29"/>
      <c r="C7865" s="29"/>
    </row>
    <row r="7866" spans="1:3" hidden="1" x14ac:dyDescent="0.45">
      <c r="A7866" s="29"/>
      <c r="B7866" s="29"/>
      <c r="C7866" s="29"/>
    </row>
    <row r="7867" spans="1:3" hidden="1" x14ac:dyDescent="0.45">
      <c r="A7867" s="29"/>
      <c r="B7867" s="29"/>
      <c r="C7867" s="29"/>
    </row>
    <row r="7868" spans="1:3" hidden="1" x14ac:dyDescent="0.45">
      <c r="A7868" s="29"/>
      <c r="B7868" s="29"/>
      <c r="C7868" s="29"/>
    </row>
    <row r="7869" spans="1:3" hidden="1" x14ac:dyDescent="0.45">
      <c r="A7869" s="29"/>
      <c r="B7869" s="29"/>
      <c r="C7869" s="29"/>
    </row>
    <row r="7870" spans="1:3" hidden="1" x14ac:dyDescent="0.45">
      <c r="A7870" s="29"/>
      <c r="B7870" s="29"/>
      <c r="C7870" s="29"/>
    </row>
    <row r="7871" spans="1:3" hidden="1" x14ac:dyDescent="0.45">
      <c r="A7871" s="29"/>
      <c r="B7871" s="29"/>
      <c r="C7871" s="29"/>
    </row>
    <row r="7872" spans="1:3" hidden="1" x14ac:dyDescent="0.45">
      <c r="A7872" s="29"/>
      <c r="B7872" s="29"/>
      <c r="C7872" s="29"/>
    </row>
    <row r="7873" spans="1:3" hidden="1" x14ac:dyDescent="0.45">
      <c r="A7873" s="29"/>
      <c r="B7873" s="29"/>
      <c r="C7873" s="29"/>
    </row>
    <row r="7874" spans="1:3" hidden="1" x14ac:dyDescent="0.45">
      <c r="A7874" s="29"/>
      <c r="B7874" s="29"/>
      <c r="C7874" s="29"/>
    </row>
    <row r="7875" spans="1:3" hidden="1" x14ac:dyDescent="0.45">
      <c r="A7875" s="29"/>
      <c r="B7875" s="29"/>
      <c r="C7875" s="29"/>
    </row>
    <row r="7876" spans="1:3" hidden="1" x14ac:dyDescent="0.45">
      <c r="A7876" s="29"/>
      <c r="B7876" s="29"/>
      <c r="C7876" s="29"/>
    </row>
    <row r="7877" spans="1:3" hidden="1" x14ac:dyDescent="0.45">
      <c r="A7877" s="29"/>
      <c r="B7877" s="29"/>
      <c r="C7877" s="29"/>
    </row>
    <row r="7878" spans="1:3" hidden="1" x14ac:dyDescent="0.45">
      <c r="A7878" s="29"/>
      <c r="B7878" s="29"/>
      <c r="C7878" s="29"/>
    </row>
    <row r="7879" spans="1:3" hidden="1" x14ac:dyDescent="0.45">
      <c r="A7879" s="29"/>
      <c r="B7879" s="29"/>
      <c r="C7879" s="29"/>
    </row>
    <row r="7880" spans="1:3" hidden="1" x14ac:dyDescent="0.45">
      <c r="A7880" s="29"/>
      <c r="B7880" s="29"/>
      <c r="C7880" s="29"/>
    </row>
    <row r="7881" spans="1:3" hidden="1" x14ac:dyDescent="0.45">
      <c r="A7881" s="29"/>
      <c r="B7881" s="29"/>
      <c r="C7881" s="29"/>
    </row>
    <row r="7882" spans="1:3" hidden="1" x14ac:dyDescent="0.45">
      <c r="A7882" s="29"/>
      <c r="B7882" s="29"/>
      <c r="C7882" s="29"/>
    </row>
    <row r="7883" spans="1:3" hidden="1" x14ac:dyDescent="0.45">
      <c r="A7883" s="29"/>
      <c r="B7883" s="29"/>
      <c r="C7883" s="29"/>
    </row>
    <row r="7884" spans="1:3" hidden="1" x14ac:dyDescent="0.45">
      <c r="A7884" s="29"/>
      <c r="B7884" s="29"/>
      <c r="C7884" s="29"/>
    </row>
    <row r="7885" spans="1:3" hidden="1" x14ac:dyDescent="0.45">
      <c r="A7885" s="29"/>
      <c r="B7885" s="29"/>
      <c r="C7885" s="29"/>
    </row>
    <row r="7886" spans="1:3" hidden="1" x14ac:dyDescent="0.45">
      <c r="A7886" s="29"/>
      <c r="B7886" s="29"/>
      <c r="C7886" s="29"/>
    </row>
    <row r="7887" spans="1:3" hidden="1" x14ac:dyDescent="0.45">
      <c r="A7887" s="29"/>
      <c r="B7887" s="29"/>
      <c r="C7887" s="29"/>
    </row>
    <row r="7888" spans="1:3" hidden="1" x14ac:dyDescent="0.45">
      <c r="A7888" s="29"/>
      <c r="B7888" s="29"/>
      <c r="C7888" s="29"/>
    </row>
    <row r="7889" spans="1:3" hidden="1" x14ac:dyDescent="0.45">
      <c r="A7889" s="29"/>
      <c r="B7889" s="29"/>
      <c r="C7889" s="29"/>
    </row>
    <row r="7890" spans="1:3" hidden="1" x14ac:dyDescent="0.45">
      <c r="A7890" s="29"/>
      <c r="B7890" s="29"/>
      <c r="C7890" s="29"/>
    </row>
    <row r="7891" spans="1:3" hidden="1" x14ac:dyDescent="0.45">
      <c r="A7891" s="29"/>
      <c r="B7891" s="29"/>
      <c r="C7891" s="29"/>
    </row>
    <row r="7892" spans="1:3" hidden="1" x14ac:dyDescent="0.45">
      <c r="A7892" s="29"/>
      <c r="B7892" s="29"/>
      <c r="C7892" s="29"/>
    </row>
    <row r="7893" spans="1:3" hidden="1" x14ac:dyDescent="0.45">
      <c r="A7893" s="29"/>
      <c r="B7893" s="29"/>
      <c r="C7893" s="29"/>
    </row>
    <row r="7894" spans="1:3" hidden="1" x14ac:dyDescent="0.45">
      <c r="A7894" s="29"/>
      <c r="B7894" s="29"/>
      <c r="C7894" s="29"/>
    </row>
    <row r="7895" spans="1:3" hidden="1" x14ac:dyDescent="0.45">
      <c r="A7895" s="29"/>
      <c r="B7895" s="29"/>
      <c r="C7895" s="29"/>
    </row>
    <row r="7896" spans="1:3" hidden="1" x14ac:dyDescent="0.45">
      <c r="A7896" s="29"/>
      <c r="B7896" s="29"/>
      <c r="C7896" s="29"/>
    </row>
    <row r="7897" spans="1:3" hidden="1" x14ac:dyDescent="0.45">
      <c r="A7897" s="29"/>
      <c r="B7897" s="29"/>
      <c r="C7897" s="29"/>
    </row>
    <row r="7898" spans="1:3" hidden="1" x14ac:dyDescent="0.45">
      <c r="A7898" s="29"/>
      <c r="B7898" s="29"/>
      <c r="C7898" s="29"/>
    </row>
    <row r="7899" spans="1:3" hidden="1" x14ac:dyDescent="0.45">
      <c r="A7899" s="29"/>
      <c r="B7899" s="29"/>
      <c r="C7899" s="29"/>
    </row>
    <row r="7900" spans="1:3" hidden="1" x14ac:dyDescent="0.45">
      <c r="A7900" s="29"/>
      <c r="B7900" s="29"/>
      <c r="C7900" s="29"/>
    </row>
    <row r="7901" spans="1:3" hidden="1" x14ac:dyDescent="0.45">
      <c r="A7901" s="29"/>
      <c r="B7901" s="29"/>
      <c r="C7901" s="29"/>
    </row>
    <row r="7902" spans="1:3" hidden="1" x14ac:dyDescent="0.45">
      <c r="A7902" s="29"/>
      <c r="B7902" s="29"/>
      <c r="C7902" s="29"/>
    </row>
    <row r="7903" spans="1:3" hidden="1" x14ac:dyDescent="0.45">
      <c r="A7903" s="29"/>
      <c r="B7903" s="29"/>
      <c r="C7903" s="29"/>
    </row>
    <row r="7904" spans="1:3" hidden="1" x14ac:dyDescent="0.45">
      <c r="A7904" s="29"/>
      <c r="B7904" s="29"/>
      <c r="C7904" s="29"/>
    </row>
    <row r="7905" spans="1:3" hidden="1" x14ac:dyDescent="0.45">
      <c r="A7905" s="29"/>
      <c r="B7905" s="29"/>
      <c r="C7905" s="29"/>
    </row>
    <row r="7906" spans="1:3" hidden="1" x14ac:dyDescent="0.45">
      <c r="A7906" s="29"/>
      <c r="B7906" s="29"/>
      <c r="C7906" s="29"/>
    </row>
    <row r="7907" spans="1:3" hidden="1" x14ac:dyDescent="0.45">
      <c r="A7907" s="29"/>
      <c r="B7907" s="29"/>
      <c r="C7907" s="29"/>
    </row>
    <row r="7908" spans="1:3" hidden="1" x14ac:dyDescent="0.45">
      <c r="A7908" s="29"/>
      <c r="B7908" s="29"/>
      <c r="C7908" s="29"/>
    </row>
    <row r="7909" spans="1:3" hidden="1" x14ac:dyDescent="0.45">
      <c r="A7909" s="29"/>
      <c r="B7909" s="29"/>
      <c r="C7909" s="29"/>
    </row>
    <row r="7910" spans="1:3" hidden="1" x14ac:dyDescent="0.45">
      <c r="A7910" s="29"/>
      <c r="B7910" s="29"/>
      <c r="C7910" s="29"/>
    </row>
    <row r="7911" spans="1:3" hidden="1" x14ac:dyDescent="0.45">
      <c r="A7911" s="29"/>
      <c r="B7911" s="29"/>
      <c r="C7911" s="29"/>
    </row>
    <row r="7912" spans="1:3" hidden="1" x14ac:dyDescent="0.45">
      <c r="A7912" s="29"/>
      <c r="B7912" s="29"/>
      <c r="C7912" s="29"/>
    </row>
    <row r="7913" spans="1:3" hidden="1" x14ac:dyDescent="0.45">
      <c r="A7913" s="29"/>
      <c r="B7913" s="29"/>
      <c r="C7913" s="29"/>
    </row>
    <row r="7914" spans="1:3" hidden="1" x14ac:dyDescent="0.45">
      <c r="A7914" s="29"/>
      <c r="B7914" s="29"/>
      <c r="C7914" s="29"/>
    </row>
    <row r="7915" spans="1:3" hidden="1" x14ac:dyDescent="0.45">
      <c r="A7915" s="29"/>
      <c r="B7915" s="29"/>
      <c r="C7915" s="29"/>
    </row>
    <row r="7916" spans="1:3" hidden="1" x14ac:dyDescent="0.45">
      <c r="A7916" s="29"/>
      <c r="B7916" s="29"/>
      <c r="C7916" s="29"/>
    </row>
    <row r="7917" spans="1:3" hidden="1" x14ac:dyDescent="0.45">
      <c r="A7917" s="29"/>
      <c r="B7917" s="29"/>
      <c r="C7917" s="29"/>
    </row>
    <row r="7918" spans="1:3" hidden="1" x14ac:dyDescent="0.45">
      <c r="A7918" s="29"/>
      <c r="B7918" s="29"/>
      <c r="C7918" s="29"/>
    </row>
    <row r="7919" spans="1:3" hidden="1" x14ac:dyDescent="0.45">
      <c r="A7919" s="29"/>
      <c r="B7919" s="29"/>
      <c r="C7919" s="29"/>
    </row>
    <row r="7920" spans="1:3" hidden="1" x14ac:dyDescent="0.45">
      <c r="A7920" s="29"/>
      <c r="B7920" s="29"/>
      <c r="C7920" s="29"/>
    </row>
    <row r="7921" spans="1:3" hidden="1" x14ac:dyDescent="0.45">
      <c r="A7921" s="29"/>
      <c r="B7921" s="29"/>
      <c r="C7921" s="29"/>
    </row>
    <row r="7922" spans="1:3" hidden="1" x14ac:dyDescent="0.45">
      <c r="A7922" s="29"/>
      <c r="B7922" s="29"/>
      <c r="C7922" s="29"/>
    </row>
    <row r="7923" spans="1:3" hidden="1" x14ac:dyDescent="0.45">
      <c r="A7923" s="29"/>
      <c r="B7923" s="29"/>
      <c r="C7923" s="29"/>
    </row>
    <row r="7924" spans="1:3" hidden="1" x14ac:dyDescent="0.45">
      <c r="A7924" s="29"/>
      <c r="B7924" s="29"/>
      <c r="C7924" s="29"/>
    </row>
    <row r="7925" spans="1:3" hidden="1" x14ac:dyDescent="0.45">
      <c r="A7925" s="29"/>
      <c r="B7925" s="29"/>
      <c r="C7925" s="29"/>
    </row>
    <row r="7926" spans="1:3" hidden="1" x14ac:dyDescent="0.45">
      <c r="A7926" s="29"/>
      <c r="B7926" s="29"/>
      <c r="C7926" s="29"/>
    </row>
    <row r="7927" spans="1:3" hidden="1" x14ac:dyDescent="0.45">
      <c r="A7927" s="29"/>
      <c r="B7927" s="29"/>
      <c r="C7927" s="29"/>
    </row>
    <row r="7928" spans="1:3" hidden="1" x14ac:dyDescent="0.45">
      <c r="A7928" s="29"/>
      <c r="B7928" s="29"/>
      <c r="C7928" s="29"/>
    </row>
    <row r="7929" spans="1:3" hidden="1" x14ac:dyDescent="0.45">
      <c r="A7929" s="29"/>
      <c r="B7929" s="29"/>
      <c r="C7929" s="29"/>
    </row>
    <row r="7930" spans="1:3" hidden="1" x14ac:dyDescent="0.45">
      <c r="A7930" s="29"/>
      <c r="B7930" s="29"/>
      <c r="C7930" s="29"/>
    </row>
    <row r="7931" spans="1:3" hidden="1" x14ac:dyDescent="0.45">
      <c r="A7931" s="29"/>
      <c r="B7931" s="29"/>
      <c r="C7931" s="29"/>
    </row>
    <row r="7932" spans="1:3" hidden="1" x14ac:dyDescent="0.45">
      <c r="A7932" s="29"/>
      <c r="B7932" s="29"/>
      <c r="C7932" s="29"/>
    </row>
    <row r="7933" spans="1:3" hidden="1" x14ac:dyDescent="0.45">
      <c r="A7933" s="29"/>
      <c r="B7933" s="29"/>
      <c r="C7933" s="29"/>
    </row>
    <row r="7934" spans="1:3" hidden="1" x14ac:dyDescent="0.45">
      <c r="A7934" s="29"/>
      <c r="B7934" s="29"/>
      <c r="C7934" s="29"/>
    </row>
    <row r="7935" spans="1:3" hidden="1" x14ac:dyDescent="0.45">
      <c r="A7935" s="29"/>
      <c r="B7935" s="29"/>
      <c r="C7935" s="29"/>
    </row>
    <row r="7936" spans="1:3" hidden="1" x14ac:dyDescent="0.45">
      <c r="A7936" s="29"/>
      <c r="B7936" s="29"/>
      <c r="C7936" s="29"/>
    </row>
    <row r="7937" spans="1:3" hidden="1" x14ac:dyDescent="0.45">
      <c r="A7937" s="29"/>
      <c r="B7937" s="29"/>
      <c r="C7937" s="29"/>
    </row>
    <row r="7938" spans="1:3" hidden="1" x14ac:dyDescent="0.45">
      <c r="A7938" s="29"/>
      <c r="B7938" s="29"/>
      <c r="C7938" s="29"/>
    </row>
    <row r="7939" spans="1:3" hidden="1" x14ac:dyDescent="0.45">
      <c r="A7939" s="29"/>
      <c r="B7939" s="29"/>
      <c r="C7939" s="29"/>
    </row>
    <row r="7940" spans="1:3" hidden="1" x14ac:dyDescent="0.45">
      <c r="A7940" s="29"/>
      <c r="B7940" s="29"/>
      <c r="C7940" s="29"/>
    </row>
    <row r="7941" spans="1:3" hidden="1" x14ac:dyDescent="0.45">
      <c r="A7941" s="29"/>
      <c r="B7941" s="29"/>
      <c r="C7941" s="29"/>
    </row>
    <row r="7942" spans="1:3" hidden="1" x14ac:dyDescent="0.45">
      <c r="A7942" s="29"/>
      <c r="B7942" s="29"/>
      <c r="C7942" s="29"/>
    </row>
    <row r="7943" spans="1:3" hidden="1" x14ac:dyDescent="0.45">
      <c r="A7943" s="29"/>
      <c r="B7943" s="29"/>
      <c r="C7943" s="29"/>
    </row>
    <row r="7944" spans="1:3" hidden="1" x14ac:dyDescent="0.45">
      <c r="A7944" s="29"/>
      <c r="B7944" s="29"/>
      <c r="C7944" s="29"/>
    </row>
    <row r="7945" spans="1:3" hidden="1" x14ac:dyDescent="0.45">
      <c r="A7945" s="29"/>
      <c r="B7945" s="29"/>
      <c r="C7945" s="29"/>
    </row>
    <row r="7946" spans="1:3" hidden="1" x14ac:dyDescent="0.45">
      <c r="A7946" s="29"/>
      <c r="B7946" s="29"/>
      <c r="C7946" s="29"/>
    </row>
    <row r="7947" spans="1:3" hidden="1" x14ac:dyDescent="0.45">
      <c r="A7947" s="29"/>
      <c r="B7947" s="29"/>
      <c r="C7947" s="29"/>
    </row>
    <row r="7948" spans="1:3" hidden="1" x14ac:dyDescent="0.45">
      <c r="A7948" s="29"/>
      <c r="B7948" s="29"/>
      <c r="C7948" s="29"/>
    </row>
    <row r="7949" spans="1:3" hidden="1" x14ac:dyDescent="0.45">
      <c r="A7949" s="29"/>
      <c r="B7949" s="29"/>
      <c r="C7949" s="29"/>
    </row>
    <row r="7950" spans="1:3" hidden="1" x14ac:dyDescent="0.45">
      <c r="A7950" s="29"/>
      <c r="B7950" s="29"/>
      <c r="C7950" s="29"/>
    </row>
    <row r="7951" spans="1:3" hidden="1" x14ac:dyDescent="0.45">
      <c r="A7951" s="29"/>
      <c r="B7951" s="29"/>
      <c r="C7951" s="29"/>
    </row>
    <row r="7952" spans="1:3" hidden="1" x14ac:dyDescent="0.45">
      <c r="A7952" s="29"/>
      <c r="B7952" s="29"/>
      <c r="C7952" s="29"/>
    </row>
    <row r="7953" spans="1:3" hidden="1" x14ac:dyDescent="0.45">
      <c r="A7953" s="29"/>
      <c r="B7953" s="29"/>
      <c r="C7953" s="29"/>
    </row>
    <row r="7954" spans="1:3" hidden="1" x14ac:dyDescent="0.45">
      <c r="A7954" s="29"/>
      <c r="B7954" s="29"/>
      <c r="C7954" s="29"/>
    </row>
    <row r="7955" spans="1:3" hidden="1" x14ac:dyDescent="0.45">
      <c r="A7955" s="29"/>
      <c r="B7955" s="29"/>
      <c r="C7955" s="29"/>
    </row>
    <row r="7956" spans="1:3" hidden="1" x14ac:dyDescent="0.45">
      <c r="A7956" s="29"/>
      <c r="B7956" s="29"/>
      <c r="C7956" s="29"/>
    </row>
    <row r="7957" spans="1:3" hidden="1" x14ac:dyDescent="0.45">
      <c r="A7957" s="29"/>
      <c r="B7957" s="29"/>
      <c r="C7957" s="29"/>
    </row>
    <row r="7958" spans="1:3" hidden="1" x14ac:dyDescent="0.45">
      <c r="A7958" s="29"/>
      <c r="B7958" s="29"/>
      <c r="C7958" s="29"/>
    </row>
    <row r="7959" spans="1:3" hidden="1" x14ac:dyDescent="0.45">
      <c r="A7959" s="29"/>
      <c r="B7959" s="29"/>
      <c r="C7959" s="29"/>
    </row>
    <row r="7960" spans="1:3" hidden="1" x14ac:dyDescent="0.45">
      <c r="A7960" s="29"/>
      <c r="B7960" s="29"/>
      <c r="C7960" s="29"/>
    </row>
    <row r="7961" spans="1:3" hidden="1" x14ac:dyDescent="0.45">
      <c r="A7961" s="29"/>
      <c r="B7961" s="29"/>
      <c r="C7961" s="29"/>
    </row>
    <row r="7962" spans="1:3" hidden="1" x14ac:dyDescent="0.45">
      <c r="A7962" s="29"/>
      <c r="B7962" s="29"/>
      <c r="C7962" s="29"/>
    </row>
    <row r="7963" spans="1:3" hidden="1" x14ac:dyDescent="0.45">
      <c r="A7963" s="29"/>
      <c r="B7963" s="29"/>
      <c r="C7963" s="29"/>
    </row>
    <row r="7964" spans="1:3" hidden="1" x14ac:dyDescent="0.45">
      <c r="A7964" s="29"/>
      <c r="B7964" s="29"/>
      <c r="C7964" s="29"/>
    </row>
    <row r="7965" spans="1:3" hidden="1" x14ac:dyDescent="0.45">
      <c r="A7965" s="29"/>
      <c r="B7965" s="29"/>
      <c r="C7965" s="29"/>
    </row>
    <row r="7966" spans="1:3" hidden="1" x14ac:dyDescent="0.45">
      <c r="A7966" s="29"/>
      <c r="B7966" s="29"/>
      <c r="C7966" s="29"/>
    </row>
    <row r="7967" spans="1:3" hidden="1" x14ac:dyDescent="0.45">
      <c r="A7967" s="29"/>
      <c r="B7967" s="29"/>
      <c r="C7967" s="29"/>
    </row>
    <row r="7968" spans="1:3" hidden="1" x14ac:dyDescent="0.45">
      <c r="A7968" s="29"/>
      <c r="B7968" s="29"/>
      <c r="C7968" s="29"/>
    </row>
    <row r="7969" spans="1:3" hidden="1" x14ac:dyDescent="0.45">
      <c r="A7969" s="29"/>
      <c r="B7969" s="29"/>
      <c r="C7969" s="29"/>
    </row>
    <row r="7970" spans="1:3" hidden="1" x14ac:dyDescent="0.45">
      <c r="A7970" s="29"/>
      <c r="B7970" s="29"/>
      <c r="C7970" s="29"/>
    </row>
    <row r="7971" spans="1:3" hidden="1" x14ac:dyDescent="0.45">
      <c r="A7971" s="29"/>
      <c r="B7971" s="29"/>
      <c r="C7971" s="29"/>
    </row>
    <row r="7972" spans="1:3" hidden="1" x14ac:dyDescent="0.45">
      <c r="A7972" s="29"/>
      <c r="B7972" s="29"/>
      <c r="C7972" s="29"/>
    </row>
    <row r="7973" spans="1:3" hidden="1" x14ac:dyDescent="0.45">
      <c r="A7973" s="29"/>
      <c r="B7973" s="29"/>
      <c r="C7973" s="29"/>
    </row>
    <row r="7974" spans="1:3" hidden="1" x14ac:dyDescent="0.45">
      <c r="A7974" s="29"/>
      <c r="B7974" s="29"/>
      <c r="C7974" s="29"/>
    </row>
    <row r="7975" spans="1:3" hidden="1" x14ac:dyDescent="0.45">
      <c r="A7975" s="29"/>
      <c r="B7975" s="29"/>
      <c r="C7975" s="29"/>
    </row>
    <row r="7976" spans="1:3" hidden="1" x14ac:dyDescent="0.45">
      <c r="A7976" s="29"/>
      <c r="B7976" s="29"/>
      <c r="C7976" s="29"/>
    </row>
    <row r="7977" spans="1:3" hidden="1" x14ac:dyDescent="0.45">
      <c r="A7977" s="29"/>
      <c r="B7977" s="29"/>
      <c r="C7977" s="29"/>
    </row>
    <row r="7978" spans="1:3" hidden="1" x14ac:dyDescent="0.45">
      <c r="A7978" s="29"/>
      <c r="B7978" s="29"/>
      <c r="C7978" s="29"/>
    </row>
    <row r="7979" spans="1:3" hidden="1" x14ac:dyDescent="0.45">
      <c r="A7979" s="29"/>
      <c r="B7979" s="29"/>
      <c r="C7979" s="29"/>
    </row>
    <row r="7980" spans="1:3" hidden="1" x14ac:dyDescent="0.45">
      <c r="A7980" s="29"/>
      <c r="B7980" s="29"/>
      <c r="C7980" s="29"/>
    </row>
    <row r="7981" spans="1:3" hidden="1" x14ac:dyDescent="0.45">
      <c r="A7981" s="29"/>
      <c r="B7981" s="29"/>
      <c r="C7981" s="29"/>
    </row>
    <row r="7982" spans="1:3" hidden="1" x14ac:dyDescent="0.45">
      <c r="A7982" s="29"/>
      <c r="B7982" s="29"/>
      <c r="C7982" s="29"/>
    </row>
    <row r="7983" spans="1:3" hidden="1" x14ac:dyDescent="0.45">
      <c r="A7983" s="29"/>
      <c r="B7983" s="29"/>
      <c r="C7983" s="29"/>
    </row>
    <row r="7984" spans="1:3" hidden="1" x14ac:dyDescent="0.45">
      <c r="A7984" s="29"/>
      <c r="B7984" s="29"/>
      <c r="C7984" s="29"/>
    </row>
    <row r="7985" spans="1:3" hidden="1" x14ac:dyDescent="0.45">
      <c r="A7985" s="29"/>
      <c r="B7985" s="29"/>
      <c r="C7985" s="29"/>
    </row>
    <row r="7986" spans="1:3" hidden="1" x14ac:dyDescent="0.45">
      <c r="A7986" s="29"/>
      <c r="B7986" s="29"/>
      <c r="C7986" s="29"/>
    </row>
    <row r="7987" spans="1:3" hidden="1" x14ac:dyDescent="0.45">
      <c r="A7987" s="29"/>
      <c r="B7987" s="29"/>
      <c r="C7987" s="29"/>
    </row>
    <row r="7988" spans="1:3" hidden="1" x14ac:dyDescent="0.45">
      <c r="A7988" s="29"/>
      <c r="B7988" s="29"/>
      <c r="C7988" s="29"/>
    </row>
    <row r="7989" spans="1:3" hidden="1" x14ac:dyDescent="0.45">
      <c r="A7989" s="29"/>
      <c r="B7989" s="29"/>
      <c r="C7989" s="29"/>
    </row>
    <row r="7990" spans="1:3" hidden="1" x14ac:dyDescent="0.45">
      <c r="A7990" s="29"/>
      <c r="B7990" s="29"/>
      <c r="C7990" s="29"/>
    </row>
    <row r="7991" spans="1:3" hidden="1" x14ac:dyDescent="0.45">
      <c r="A7991" s="29"/>
      <c r="B7991" s="29"/>
      <c r="C7991" s="29"/>
    </row>
    <row r="7992" spans="1:3" hidden="1" x14ac:dyDescent="0.45">
      <c r="A7992" s="29"/>
      <c r="B7992" s="29"/>
      <c r="C7992" s="29"/>
    </row>
    <row r="7993" spans="1:3" hidden="1" x14ac:dyDescent="0.45">
      <c r="A7993" s="29"/>
      <c r="B7993" s="29"/>
      <c r="C7993" s="29"/>
    </row>
    <row r="7994" spans="1:3" hidden="1" x14ac:dyDescent="0.45">
      <c r="A7994" s="29"/>
      <c r="B7994" s="29"/>
      <c r="C7994" s="29"/>
    </row>
    <row r="7995" spans="1:3" hidden="1" x14ac:dyDescent="0.45">
      <c r="A7995" s="29"/>
      <c r="B7995" s="29"/>
      <c r="C7995" s="29"/>
    </row>
    <row r="7996" spans="1:3" hidden="1" x14ac:dyDescent="0.45">
      <c r="A7996" s="29"/>
      <c r="B7996" s="29"/>
      <c r="C7996" s="29"/>
    </row>
    <row r="7997" spans="1:3" hidden="1" x14ac:dyDescent="0.45">
      <c r="A7997" s="29"/>
      <c r="B7997" s="29"/>
      <c r="C7997" s="29"/>
    </row>
    <row r="7998" spans="1:3" hidden="1" x14ac:dyDescent="0.45">
      <c r="A7998" s="29"/>
      <c r="B7998" s="29"/>
      <c r="C7998" s="29"/>
    </row>
    <row r="7999" spans="1:3" hidden="1" x14ac:dyDescent="0.45">
      <c r="A7999" s="29"/>
      <c r="B7999" s="29"/>
      <c r="C7999" s="29"/>
    </row>
    <row r="8000" spans="1:3" hidden="1" x14ac:dyDescent="0.45">
      <c r="A8000" s="29"/>
      <c r="B8000" s="29"/>
      <c r="C8000" s="29"/>
    </row>
    <row r="8001" spans="1:3" hidden="1" x14ac:dyDescent="0.45">
      <c r="A8001" s="29"/>
      <c r="B8001" s="29"/>
      <c r="C8001" s="29"/>
    </row>
    <row r="8002" spans="1:3" hidden="1" x14ac:dyDescent="0.45">
      <c r="A8002" s="29"/>
      <c r="B8002" s="29"/>
      <c r="C8002" s="29"/>
    </row>
    <row r="8003" spans="1:3" hidden="1" x14ac:dyDescent="0.45">
      <c r="A8003" s="29"/>
      <c r="B8003" s="29"/>
      <c r="C8003" s="29"/>
    </row>
    <row r="8004" spans="1:3" hidden="1" x14ac:dyDescent="0.45">
      <c r="A8004" s="29"/>
      <c r="B8004" s="29"/>
      <c r="C8004" s="29"/>
    </row>
    <row r="8005" spans="1:3" hidden="1" x14ac:dyDescent="0.45">
      <c r="A8005" s="29"/>
      <c r="B8005" s="29"/>
      <c r="C8005" s="29"/>
    </row>
    <row r="8006" spans="1:3" hidden="1" x14ac:dyDescent="0.45">
      <c r="A8006" s="29"/>
      <c r="B8006" s="29"/>
      <c r="C8006" s="29"/>
    </row>
    <row r="8007" spans="1:3" hidden="1" x14ac:dyDescent="0.45">
      <c r="A8007" s="29"/>
      <c r="B8007" s="29"/>
      <c r="C8007" s="29"/>
    </row>
    <row r="8008" spans="1:3" hidden="1" x14ac:dyDescent="0.45">
      <c r="A8008" s="29"/>
      <c r="B8008" s="29"/>
      <c r="C8008" s="29"/>
    </row>
    <row r="8009" spans="1:3" hidden="1" x14ac:dyDescent="0.45">
      <c r="A8009" s="29"/>
      <c r="B8009" s="29"/>
      <c r="C8009" s="29"/>
    </row>
    <row r="8010" spans="1:3" hidden="1" x14ac:dyDescent="0.45">
      <c r="A8010" s="29"/>
      <c r="B8010" s="29"/>
      <c r="C8010" s="29"/>
    </row>
    <row r="8011" spans="1:3" hidden="1" x14ac:dyDescent="0.45">
      <c r="A8011" s="29"/>
      <c r="B8011" s="29"/>
      <c r="C8011" s="29"/>
    </row>
    <row r="8012" spans="1:3" hidden="1" x14ac:dyDescent="0.45">
      <c r="A8012" s="29"/>
      <c r="B8012" s="29"/>
      <c r="C8012" s="29"/>
    </row>
    <row r="8013" spans="1:3" hidden="1" x14ac:dyDescent="0.45">
      <c r="A8013" s="29"/>
      <c r="B8013" s="29"/>
      <c r="C8013" s="29"/>
    </row>
    <row r="8014" spans="1:3" hidden="1" x14ac:dyDescent="0.45">
      <c r="A8014" s="29"/>
      <c r="B8014" s="29"/>
      <c r="C8014" s="29"/>
    </row>
    <row r="8015" spans="1:3" hidden="1" x14ac:dyDescent="0.45">
      <c r="A8015" s="29"/>
      <c r="B8015" s="29"/>
      <c r="C8015" s="29"/>
    </row>
    <row r="8016" spans="1:3" hidden="1" x14ac:dyDescent="0.45">
      <c r="A8016" s="29"/>
      <c r="B8016" s="29"/>
      <c r="C8016" s="29"/>
    </row>
    <row r="8017" spans="1:3" hidden="1" x14ac:dyDescent="0.45">
      <c r="A8017" s="29"/>
      <c r="B8017" s="29"/>
      <c r="C8017" s="29"/>
    </row>
    <row r="8018" spans="1:3" hidden="1" x14ac:dyDescent="0.45">
      <c r="A8018" s="29"/>
      <c r="B8018" s="29"/>
      <c r="C8018" s="29"/>
    </row>
    <row r="8019" spans="1:3" hidden="1" x14ac:dyDescent="0.45">
      <c r="A8019" s="29"/>
      <c r="B8019" s="29"/>
      <c r="C8019" s="29"/>
    </row>
    <row r="8020" spans="1:3" hidden="1" x14ac:dyDescent="0.45">
      <c r="A8020" s="29"/>
      <c r="B8020" s="29"/>
      <c r="C8020" s="29"/>
    </row>
    <row r="8021" spans="1:3" hidden="1" x14ac:dyDescent="0.45">
      <c r="A8021" s="29"/>
      <c r="B8021" s="29"/>
      <c r="C8021" s="29"/>
    </row>
    <row r="8022" spans="1:3" hidden="1" x14ac:dyDescent="0.45">
      <c r="A8022" s="29"/>
      <c r="B8022" s="29"/>
      <c r="C8022" s="29"/>
    </row>
    <row r="8023" spans="1:3" hidden="1" x14ac:dyDescent="0.45">
      <c r="A8023" s="29"/>
      <c r="B8023" s="29"/>
      <c r="C8023" s="29"/>
    </row>
    <row r="8024" spans="1:3" hidden="1" x14ac:dyDescent="0.45">
      <c r="A8024" s="29"/>
      <c r="B8024" s="29"/>
      <c r="C8024" s="29"/>
    </row>
    <row r="8025" spans="1:3" hidden="1" x14ac:dyDescent="0.45">
      <c r="A8025" s="29"/>
      <c r="B8025" s="29"/>
      <c r="C8025" s="29"/>
    </row>
    <row r="8026" spans="1:3" hidden="1" x14ac:dyDescent="0.45">
      <c r="A8026" s="29"/>
      <c r="B8026" s="29"/>
      <c r="C8026" s="29"/>
    </row>
    <row r="8027" spans="1:3" hidden="1" x14ac:dyDescent="0.45">
      <c r="A8027" s="29"/>
      <c r="B8027" s="29"/>
      <c r="C8027" s="29"/>
    </row>
    <row r="8028" spans="1:3" hidden="1" x14ac:dyDescent="0.45">
      <c r="A8028" s="29"/>
      <c r="B8028" s="29"/>
      <c r="C8028" s="29"/>
    </row>
    <row r="8029" spans="1:3" hidden="1" x14ac:dyDescent="0.45">
      <c r="A8029" s="29"/>
      <c r="B8029" s="29"/>
      <c r="C8029" s="29"/>
    </row>
    <row r="8030" spans="1:3" hidden="1" x14ac:dyDescent="0.45">
      <c r="A8030" s="29"/>
      <c r="B8030" s="29"/>
      <c r="C8030" s="29"/>
    </row>
    <row r="8031" spans="1:3" hidden="1" x14ac:dyDescent="0.45">
      <c r="A8031" s="29"/>
      <c r="B8031" s="29"/>
      <c r="C8031" s="29"/>
    </row>
    <row r="8032" spans="1:3" hidden="1" x14ac:dyDescent="0.45">
      <c r="A8032" s="29"/>
      <c r="B8032" s="29"/>
      <c r="C8032" s="29"/>
    </row>
    <row r="8033" spans="1:3" hidden="1" x14ac:dyDescent="0.45">
      <c r="A8033" s="29"/>
      <c r="B8033" s="29"/>
      <c r="C8033" s="29"/>
    </row>
    <row r="8034" spans="1:3" hidden="1" x14ac:dyDescent="0.45">
      <c r="A8034" s="29"/>
      <c r="B8034" s="29"/>
      <c r="C8034" s="29"/>
    </row>
    <row r="8035" spans="1:3" hidden="1" x14ac:dyDescent="0.45">
      <c r="A8035" s="29"/>
      <c r="B8035" s="29"/>
      <c r="C8035" s="29"/>
    </row>
    <row r="8036" spans="1:3" hidden="1" x14ac:dyDescent="0.45">
      <c r="A8036" s="29"/>
      <c r="B8036" s="29"/>
      <c r="C8036" s="29"/>
    </row>
    <row r="8037" spans="1:3" hidden="1" x14ac:dyDescent="0.45">
      <c r="A8037" s="29"/>
      <c r="B8037" s="29"/>
      <c r="C8037" s="29"/>
    </row>
    <row r="8038" spans="1:3" hidden="1" x14ac:dyDescent="0.45">
      <c r="A8038" s="29"/>
      <c r="B8038" s="29"/>
      <c r="C8038" s="29"/>
    </row>
    <row r="8039" spans="1:3" hidden="1" x14ac:dyDescent="0.45">
      <c r="A8039" s="29"/>
      <c r="B8039" s="29"/>
      <c r="C8039" s="29"/>
    </row>
    <row r="8040" spans="1:3" hidden="1" x14ac:dyDescent="0.45">
      <c r="A8040" s="29"/>
      <c r="B8040" s="29"/>
      <c r="C8040" s="29"/>
    </row>
    <row r="8041" spans="1:3" hidden="1" x14ac:dyDescent="0.45">
      <c r="A8041" s="29"/>
      <c r="B8041" s="29"/>
      <c r="C8041" s="29"/>
    </row>
    <row r="8042" spans="1:3" hidden="1" x14ac:dyDescent="0.45">
      <c r="A8042" s="29"/>
      <c r="B8042" s="29"/>
      <c r="C8042" s="29"/>
    </row>
    <row r="8043" spans="1:3" hidden="1" x14ac:dyDescent="0.45">
      <c r="A8043" s="29"/>
      <c r="B8043" s="29"/>
      <c r="C8043" s="29"/>
    </row>
    <row r="8044" spans="1:3" hidden="1" x14ac:dyDescent="0.45">
      <c r="A8044" s="29"/>
      <c r="B8044" s="29"/>
      <c r="C8044" s="29"/>
    </row>
    <row r="8045" spans="1:3" hidden="1" x14ac:dyDescent="0.45">
      <c r="A8045" s="29"/>
      <c r="B8045" s="29"/>
      <c r="C8045" s="29"/>
    </row>
    <row r="8046" spans="1:3" hidden="1" x14ac:dyDescent="0.45">
      <c r="A8046" s="29"/>
      <c r="B8046" s="29"/>
      <c r="C8046" s="29"/>
    </row>
    <row r="8047" spans="1:3" hidden="1" x14ac:dyDescent="0.45">
      <c r="A8047" s="29"/>
      <c r="B8047" s="29"/>
      <c r="C8047" s="29"/>
    </row>
    <row r="8048" spans="1:3" hidden="1" x14ac:dyDescent="0.45">
      <c r="A8048" s="29"/>
      <c r="B8048" s="29"/>
      <c r="C8048" s="29"/>
    </row>
    <row r="8049" spans="1:3" hidden="1" x14ac:dyDescent="0.45">
      <c r="A8049" s="29"/>
      <c r="B8049" s="29"/>
      <c r="C8049" s="29"/>
    </row>
    <row r="8050" spans="1:3" hidden="1" x14ac:dyDescent="0.45">
      <c r="A8050" s="29"/>
      <c r="B8050" s="29"/>
      <c r="C8050" s="29"/>
    </row>
    <row r="8051" spans="1:3" hidden="1" x14ac:dyDescent="0.45">
      <c r="A8051" s="29"/>
      <c r="B8051" s="29"/>
      <c r="C8051" s="29"/>
    </row>
    <row r="8052" spans="1:3" hidden="1" x14ac:dyDescent="0.45">
      <c r="A8052" s="29"/>
      <c r="B8052" s="29"/>
      <c r="C8052" s="29"/>
    </row>
    <row r="8053" spans="1:3" hidden="1" x14ac:dyDescent="0.45">
      <c r="A8053" s="29"/>
      <c r="B8053" s="29"/>
      <c r="C8053" s="29"/>
    </row>
    <row r="8054" spans="1:3" hidden="1" x14ac:dyDescent="0.45">
      <c r="A8054" s="29"/>
      <c r="B8054" s="29"/>
      <c r="C8054" s="29"/>
    </row>
    <row r="8055" spans="1:3" hidden="1" x14ac:dyDescent="0.45">
      <c r="A8055" s="29"/>
      <c r="B8055" s="29"/>
      <c r="C8055" s="29"/>
    </row>
    <row r="8056" spans="1:3" hidden="1" x14ac:dyDescent="0.45">
      <c r="A8056" s="29"/>
      <c r="B8056" s="29"/>
      <c r="C8056" s="29"/>
    </row>
    <row r="8057" spans="1:3" hidden="1" x14ac:dyDescent="0.45">
      <c r="A8057" s="29"/>
      <c r="B8057" s="29"/>
      <c r="C8057" s="29"/>
    </row>
    <row r="8058" spans="1:3" hidden="1" x14ac:dyDescent="0.45">
      <c r="A8058" s="29"/>
      <c r="B8058" s="29"/>
      <c r="C8058" s="29"/>
    </row>
    <row r="8059" spans="1:3" hidden="1" x14ac:dyDescent="0.45">
      <c r="A8059" s="29"/>
      <c r="B8059" s="29"/>
      <c r="C8059" s="29"/>
    </row>
    <row r="8060" spans="1:3" hidden="1" x14ac:dyDescent="0.45">
      <c r="A8060" s="29"/>
      <c r="B8060" s="29"/>
      <c r="C8060" s="29"/>
    </row>
    <row r="8061" spans="1:3" hidden="1" x14ac:dyDescent="0.45">
      <c r="A8061" s="29"/>
      <c r="B8061" s="29"/>
      <c r="C8061" s="29"/>
    </row>
    <row r="8062" spans="1:3" hidden="1" x14ac:dyDescent="0.45">
      <c r="A8062" s="29"/>
      <c r="B8062" s="29"/>
      <c r="C8062" s="29"/>
    </row>
    <row r="8063" spans="1:3" hidden="1" x14ac:dyDescent="0.45">
      <c r="A8063" s="29"/>
      <c r="B8063" s="29"/>
      <c r="C8063" s="29"/>
    </row>
    <row r="8064" spans="1:3" hidden="1" x14ac:dyDescent="0.45">
      <c r="A8064" s="29"/>
      <c r="B8064" s="29"/>
      <c r="C8064" s="29"/>
    </row>
    <row r="8065" spans="1:3" hidden="1" x14ac:dyDescent="0.45">
      <c r="A8065" s="29"/>
      <c r="B8065" s="29"/>
      <c r="C8065" s="29"/>
    </row>
    <row r="8066" spans="1:3" hidden="1" x14ac:dyDescent="0.45">
      <c r="A8066" s="29"/>
      <c r="B8066" s="29"/>
      <c r="C8066" s="29"/>
    </row>
    <row r="8067" spans="1:3" hidden="1" x14ac:dyDescent="0.45">
      <c r="A8067" s="29"/>
      <c r="B8067" s="29"/>
      <c r="C8067" s="29"/>
    </row>
    <row r="8068" spans="1:3" hidden="1" x14ac:dyDescent="0.45">
      <c r="A8068" s="29"/>
      <c r="B8068" s="29"/>
      <c r="C8068" s="29"/>
    </row>
    <row r="8069" spans="1:3" hidden="1" x14ac:dyDescent="0.45">
      <c r="A8069" s="29"/>
      <c r="B8069" s="29"/>
      <c r="C8069" s="29"/>
    </row>
    <row r="8070" spans="1:3" hidden="1" x14ac:dyDescent="0.45">
      <c r="A8070" s="29"/>
      <c r="B8070" s="29"/>
      <c r="C8070" s="29"/>
    </row>
    <row r="8071" spans="1:3" hidden="1" x14ac:dyDescent="0.45">
      <c r="A8071" s="29"/>
      <c r="B8071" s="29"/>
      <c r="C8071" s="29"/>
    </row>
    <row r="8072" spans="1:3" hidden="1" x14ac:dyDescent="0.45">
      <c r="A8072" s="29"/>
      <c r="B8072" s="29"/>
      <c r="C8072" s="29"/>
    </row>
    <row r="8073" spans="1:3" hidden="1" x14ac:dyDescent="0.45">
      <c r="A8073" s="29"/>
      <c r="B8073" s="29"/>
      <c r="C8073" s="29"/>
    </row>
    <row r="8074" spans="1:3" hidden="1" x14ac:dyDescent="0.45">
      <c r="A8074" s="29"/>
      <c r="B8074" s="29"/>
      <c r="C8074" s="29"/>
    </row>
    <row r="8075" spans="1:3" hidden="1" x14ac:dyDescent="0.45">
      <c r="A8075" s="29"/>
      <c r="B8075" s="29"/>
      <c r="C8075" s="29"/>
    </row>
    <row r="8076" spans="1:3" hidden="1" x14ac:dyDescent="0.45">
      <c r="A8076" s="29"/>
      <c r="B8076" s="29"/>
      <c r="C8076" s="29"/>
    </row>
    <row r="8077" spans="1:3" hidden="1" x14ac:dyDescent="0.45">
      <c r="A8077" s="29"/>
      <c r="B8077" s="29"/>
      <c r="C8077" s="29"/>
    </row>
    <row r="8078" spans="1:3" hidden="1" x14ac:dyDescent="0.45">
      <c r="A8078" s="29"/>
      <c r="B8078" s="29"/>
      <c r="C8078" s="29"/>
    </row>
    <row r="8079" spans="1:3" hidden="1" x14ac:dyDescent="0.45">
      <c r="A8079" s="29"/>
      <c r="B8079" s="29"/>
      <c r="C8079" s="29"/>
    </row>
    <row r="8080" spans="1:3" hidden="1" x14ac:dyDescent="0.45">
      <c r="A8080" s="29"/>
      <c r="B8080" s="29"/>
      <c r="C8080" s="29"/>
    </row>
    <row r="8081" spans="1:3" hidden="1" x14ac:dyDescent="0.45">
      <c r="A8081" s="29"/>
      <c r="B8081" s="29"/>
      <c r="C8081" s="29"/>
    </row>
    <row r="8082" spans="1:3" hidden="1" x14ac:dyDescent="0.45">
      <c r="A8082" s="29"/>
      <c r="B8082" s="29"/>
      <c r="C8082" s="29"/>
    </row>
    <row r="8083" spans="1:3" hidden="1" x14ac:dyDescent="0.45">
      <c r="A8083" s="29"/>
      <c r="B8083" s="29"/>
      <c r="C8083" s="29"/>
    </row>
    <row r="8084" spans="1:3" hidden="1" x14ac:dyDescent="0.45">
      <c r="A8084" s="29"/>
      <c r="B8084" s="29"/>
      <c r="C8084" s="29"/>
    </row>
    <row r="8085" spans="1:3" hidden="1" x14ac:dyDescent="0.45">
      <c r="A8085" s="29"/>
      <c r="B8085" s="29"/>
      <c r="C8085" s="29"/>
    </row>
    <row r="8086" spans="1:3" hidden="1" x14ac:dyDescent="0.45">
      <c r="A8086" s="29"/>
      <c r="B8086" s="29"/>
      <c r="C8086" s="29"/>
    </row>
    <row r="8087" spans="1:3" hidden="1" x14ac:dyDescent="0.45">
      <c r="A8087" s="29"/>
      <c r="B8087" s="29"/>
      <c r="C8087" s="29"/>
    </row>
    <row r="8088" spans="1:3" hidden="1" x14ac:dyDescent="0.45">
      <c r="A8088" s="29"/>
      <c r="B8088" s="29"/>
      <c r="C8088" s="29"/>
    </row>
    <row r="8089" spans="1:3" hidden="1" x14ac:dyDescent="0.45">
      <c r="A8089" s="29"/>
      <c r="B8089" s="29"/>
      <c r="C8089" s="29"/>
    </row>
    <row r="8090" spans="1:3" hidden="1" x14ac:dyDescent="0.45">
      <c r="A8090" s="29"/>
      <c r="B8090" s="29"/>
      <c r="C8090" s="29"/>
    </row>
    <row r="8091" spans="1:3" hidden="1" x14ac:dyDescent="0.45">
      <c r="A8091" s="29"/>
      <c r="B8091" s="29"/>
      <c r="C8091" s="29"/>
    </row>
    <row r="8092" spans="1:3" hidden="1" x14ac:dyDescent="0.45">
      <c r="A8092" s="29"/>
      <c r="B8092" s="29"/>
      <c r="C8092" s="29"/>
    </row>
    <row r="8093" spans="1:3" hidden="1" x14ac:dyDescent="0.45">
      <c r="A8093" s="29"/>
      <c r="B8093" s="29"/>
      <c r="C8093" s="29"/>
    </row>
    <row r="8094" spans="1:3" hidden="1" x14ac:dyDescent="0.45">
      <c r="A8094" s="29"/>
      <c r="B8094" s="29"/>
      <c r="C8094" s="29"/>
    </row>
    <row r="8095" spans="1:3" hidden="1" x14ac:dyDescent="0.45">
      <c r="A8095" s="29"/>
      <c r="B8095" s="29"/>
      <c r="C8095" s="29"/>
    </row>
    <row r="8096" spans="1:3" hidden="1" x14ac:dyDescent="0.45">
      <c r="A8096" s="29"/>
      <c r="B8096" s="29"/>
      <c r="C8096" s="29"/>
    </row>
    <row r="8097" spans="1:3" hidden="1" x14ac:dyDescent="0.45">
      <c r="A8097" s="29"/>
      <c r="B8097" s="29"/>
      <c r="C8097" s="29"/>
    </row>
    <row r="8098" spans="1:3" hidden="1" x14ac:dyDescent="0.45">
      <c r="A8098" s="29"/>
      <c r="B8098" s="29"/>
      <c r="C8098" s="29"/>
    </row>
    <row r="8099" spans="1:3" hidden="1" x14ac:dyDescent="0.45">
      <c r="A8099" s="29"/>
      <c r="B8099" s="29"/>
      <c r="C8099" s="29"/>
    </row>
    <row r="8100" spans="1:3" hidden="1" x14ac:dyDescent="0.45">
      <c r="A8100" s="29"/>
      <c r="B8100" s="29"/>
      <c r="C8100" s="29"/>
    </row>
    <row r="8101" spans="1:3" hidden="1" x14ac:dyDescent="0.45">
      <c r="A8101" s="29"/>
      <c r="B8101" s="29"/>
      <c r="C8101" s="29"/>
    </row>
    <row r="8102" spans="1:3" hidden="1" x14ac:dyDescent="0.45">
      <c r="A8102" s="29"/>
      <c r="B8102" s="29"/>
      <c r="C8102" s="29"/>
    </row>
    <row r="8103" spans="1:3" hidden="1" x14ac:dyDescent="0.45">
      <c r="A8103" s="29"/>
      <c r="B8103" s="29"/>
      <c r="C8103" s="29"/>
    </row>
    <row r="8104" spans="1:3" hidden="1" x14ac:dyDescent="0.45">
      <c r="A8104" s="29"/>
      <c r="B8104" s="29"/>
      <c r="C8104" s="29"/>
    </row>
    <row r="8105" spans="1:3" hidden="1" x14ac:dyDescent="0.45">
      <c r="A8105" s="29"/>
      <c r="B8105" s="29"/>
      <c r="C8105" s="29"/>
    </row>
    <row r="8106" spans="1:3" hidden="1" x14ac:dyDescent="0.45">
      <c r="A8106" s="29"/>
      <c r="B8106" s="29"/>
      <c r="C8106" s="29"/>
    </row>
    <row r="8107" spans="1:3" hidden="1" x14ac:dyDescent="0.45">
      <c r="A8107" s="29"/>
      <c r="B8107" s="29"/>
      <c r="C8107" s="29"/>
    </row>
    <row r="8108" spans="1:3" hidden="1" x14ac:dyDescent="0.45">
      <c r="A8108" s="29"/>
      <c r="B8108" s="29"/>
      <c r="C8108" s="29"/>
    </row>
    <row r="8109" spans="1:3" hidden="1" x14ac:dyDescent="0.45">
      <c r="A8109" s="29"/>
      <c r="B8109" s="29"/>
      <c r="C8109" s="29"/>
    </row>
    <row r="8110" spans="1:3" hidden="1" x14ac:dyDescent="0.45">
      <c r="A8110" s="29"/>
      <c r="B8110" s="29"/>
      <c r="C8110" s="29"/>
    </row>
    <row r="8111" spans="1:3" hidden="1" x14ac:dyDescent="0.45">
      <c r="A8111" s="29"/>
      <c r="B8111" s="29"/>
      <c r="C8111" s="29"/>
    </row>
    <row r="8112" spans="1:3" hidden="1" x14ac:dyDescent="0.45">
      <c r="A8112" s="29"/>
      <c r="B8112" s="29"/>
      <c r="C8112" s="29"/>
    </row>
    <row r="8113" spans="1:3" hidden="1" x14ac:dyDescent="0.45">
      <c r="A8113" s="29"/>
      <c r="B8113" s="29"/>
      <c r="C8113" s="29"/>
    </row>
    <row r="8114" spans="1:3" hidden="1" x14ac:dyDescent="0.45">
      <c r="A8114" s="29"/>
      <c r="B8114" s="29"/>
      <c r="C8114" s="29"/>
    </row>
    <row r="8115" spans="1:3" hidden="1" x14ac:dyDescent="0.45">
      <c r="A8115" s="29"/>
      <c r="B8115" s="29"/>
      <c r="C8115" s="29"/>
    </row>
    <row r="8116" spans="1:3" hidden="1" x14ac:dyDescent="0.45">
      <c r="A8116" s="29"/>
      <c r="B8116" s="29"/>
      <c r="C8116" s="29"/>
    </row>
    <row r="8117" spans="1:3" hidden="1" x14ac:dyDescent="0.45">
      <c r="A8117" s="29"/>
      <c r="B8117" s="29"/>
      <c r="C8117" s="29"/>
    </row>
    <row r="8118" spans="1:3" hidden="1" x14ac:dyDescent="0.45">
      <c r="A8118" s="29"/>
      <c r="B8118" s="29"/>
      <c r="C8118" s="29"/>
    </row>
    <row r="8119" spans="1:3" hidden="1" x14ac:dyDescent="0.45">
      <c r="A8119" s="29"/>
      <c r="B8119" s="29"/>
      <c r="C8119" s="29"/>
    </row>
    <row r="8120" spans="1:3" hidden="1" x14ac:dyDescent="0.45">
      <c r="A8120" s="29"/>
      <c r="B8120" s="29"/>
      <c r="C8120" s="29"/>
    </row>
    <row r="8121" spans="1:3" hidden="1" x14ac:dyDescent="0.45">
      <c r="A8121" s="29"/>
      <c r="B8121" s="29"/>
      <c r="C8121" s="29"/>
    </row>
    <row r="8122" spans="1:3" hidden="1" x14ac:dyDescent="0.45">
      <c r="A8122" s="29"/>
      <c r="B8122" s="29"/>
      <c r="C8122" s="29"/>
    </row>
    <row r="8123" spans="1:3" hidden="1" x14ac:dyDescent="0.45">
      <c r="A8123" s="29"/>
      <c r="B8123" s="29"/>
      <c r="C8123" s="29"/>
    </row>
    <row r="8124" spans="1:3" hidden="1" x14ac:dyDescent="0.45">
      <c r="A8124" s="29"/>
      <c r="B8124" s="29"/>
      <c r="C8124" s="29"/>
    </row>
    <row r="8125" spans="1:3" hidden="1" x14ac:dyDescent="0.45">
      <c r="A8125" s="29"/>
      <c r="B8125" s="29"/>
      <c r="C8125" s="29"/>
    </row>
    <row r="8126" spans="1:3" hidden="1" x14ac:dyDescent="0.45">
      <c r="A8126" s="29"/>
      <c r="B8126" s="29"/>
      <c r="C8126" s="29"/>
    </row>
    <row r="8127" spans="1:3" hidden="1" x14ac:dyDescent="0.45">
      <c r="A8127" s="29"/>
      <c r="B8127" s="29"/>
      <c r="C8127" s="29"/>
    </row>
    <row r="8128" spans="1:3" hidden="1" x14ac:dyDescent="0.45">
      <c r="A8128" s="29"/>
      <c r="B8128" s="29"/>
      <c r="C8128" s="29"/>
    </row>
    <row r="8129" spans="1:3" hidden="1" x14ac:dyDescent="0.45">
      <c r="A8129" s="29"/>
      <c r="B8129" s="29"/>
      <c r="C8129" s="29"/>
    </row>
    <row r="8130" spans="1:3" hidden="1" x14ac:dyDescent="0.45">
      <c r="A8130" s="29"/>
      <c r="B8130" s="29"/>
      <c r="C8130" s="29"/>
    </row>
    <row r="8131" spans="1:3" hidden="1" x14ac:dyDescent="0.45">
      <c r="A8131" s="29"/>
      <c r="B8131" s="29"/>
      <c r="C8131" s="29"/>
    </row>
    <row r="8132" spans="1:3" hidden="1" x14ac:dyDescent="0.45">
      <c r="A8132" s="29"/>
      <c r="B8132" s="29"/>
      <c r="C8132" s="29"/>
    </row>
    <row r="8133" spans="1:3" hidden="1" x14ac:dyDescent="0.45">
      <c r="A8133" s="29"/>
      <c r="B8133" s="29"/>
      <c r="C8133" s="29"/>
    </row>
    <row r="8134" spans="1:3" hidden="1" x14ac:dyDescent="0.45">
      <c r="A8134" s="29"/>
      <c r="B8134" s="29"/>
      <c r="C8134" s="29"/>
    </row>
    <row r="8135" spans="1:3" hidden="1" x14ac:dyDescent="0.45">
      <c r="A8135" s="29"/>
      <c r="B8135" s="29"/>
      <c r="C8135" s="29"/>
    </row>
    <row r="8136" spans="1:3" hidden="1" x14ac:dyDescent="0.45">
      <c r="A8136" s="29"/>
      <c r="B8136" s="29"/>
      <c r="C8136" s="29"/>
    </row>
    <row r="8137" spans="1:3" hidden="1" x14ac:dyDescent="0.45">
      <c r="A8137" s="29"/>
      <c r="B8137" s="29"/>
      <c r="C8137" s="29"/>
    </row>
    <row r="8138" spans="1:3" hidden="1" x14ac:dyDescent="0.45">
      <c r="A8138" s="29"/>
      <c r="B8138" s="29"/>
      <c r="C8138" s="29"/>
    </row>
    <row r="8139" spans="1:3" hidden="1" x14ac:dyDescent="0.45">
      <c r="A8139" s="29"/>
      <c r="B8139" s="29"/>
      <c r="C8139" s="29"/>
    </row>
    <row r="8140" spans="1:3" hidden="1" x14ac:dyDescent="0.45">
      <c r="A8140" s="29"/>
      <c r="B8140" s="29"/>
      <c r="C8140" s="29"/>
    </row>
    <row r="8141" spans="1:3" hidden="1" x14ac:dyDescent="0.45">
      <c r="A8141" s="29"/>
      <c r="B8141" s="29"/>
      <c r="C8141" s="29"/>
    </row>
    <row r="8142" spans="1:3" hidden="1" x14ac:dyDescent="0.45">
      <c r="A8142" s="29"/>
      <c r="B8142" s="29"/>
      <c r="C8142" s="29"/>
    </row>
    <row r="8143" spans="1:3" hidden="1" x14ac:dyDescent="0.45">
      <c r="A8143" s="29"/>
      <c r="B8143" s="29"/>
      <c r="C8143" s="29"/>
    </row>
    <row r="8144" spans="1:3" hidden="1" x14ac:dyDescent="0.45">
      <c r="A8144" s="29"/>
      <c r="B8144" s="29"/>
      <c r="C8144" s="29"/>
    </row>
    <row r="8145" spans="1:3" hidden="1" x14ac:dyDescent="0.45">
      <c r="A8145" s="29"/>
      <c r="B8145" s="29"/>
      <c r="C8145" s="29"/>
    </row>
    <row r="8146" spans="1:3" hidden="1" x14ac:dyDescent="0.45">
      <c r="A8146" s="29"/>
      <c r="B8146" s="29"/>
      <c r="C8146" s="29"/>
    </row>
    <row r="8147" spans="1:3" hidden="1" x14ac:dyDescent="0.45">
      <c r="A8147" s="29"/>
      <c r="B8147" s="29"/>
      <c r="C8147" s="29"/>
    </row>
    <row r="8148" spans="1:3" hidden="1" x14ac:dyDescent="0.45">
      <c r="A8148" s="29"/>
      <c r="B8148" s="29"/>
      <c r="C8148" s="29"/>
    </row>
    <row r="8149" spans="1:3" hidden="1" x14ac:dyDescent="0.45">
      <c r="A8149" s="29"/>
      <c r="B8149" s="29"/>
      <c r="C8149" s="29"/>
    </row>
    <row r="8150" spans="1:3" hidden="1" x14ac:dyDescent="0.45">
      <c r="A8150" s="29"/>
      <c r="B8150" s="29"/>
      <c r="C8150" s="29"/>
    </row>
    <row r="8151" spans="1:3" hidden="1" x14ac:dyDescent="0.45">
      <c r="A8151" s="29"/>
      <c r="B8151" s="29"/>
      <c r="C8151" s="29"/>
    </row>
    <row r="8152" spans="1:3" hidden="1" x14ac:dyDescent="0.45">
      <c r="A8152" s="29"/>
      <c r="B8152" s="29"/>
      <c r="C8152" s="29"/>
    </row>
    <row r="8153" spans="1:3" hidden="1" x14ac:dyDescent="0.45">
      <c r="A8153" s="29"/>
      <c r="B8153" s="29"/>
      <c r="C8153" s="29"/>
    </row>
    <row r="8154" spans="1:3" hidden="1" x14ac:dyDescent="0.45">
      <c r="A8154" s="29"/>
      <c r="B8154" s="29"/>
      <c r="C8154" s="29"/>
    </row>
    <row r="8155" spans="1:3" hidden="1" x14ac:dyDescent="0.45">
      <c r="A8155" s="29"/>
      <c r="B8155" s="29"/>
      <c r="C8155" s="29"/>
    </row>
    <row r="8156" spans="1:3" hidden="1" x14ac:dyDescent="0.45">
      <c r="A8156" s="29"/>
      <c r="B8156" s="29"/>
      <c r="C8156" s="29"/>
    </row>
    <row r="8157" spans="1:3" hidden="1" x14ac:dyDescent="0.45">
      <c r="A8157" s="29"/>
      <c r="B8157" s="29"/>
      <c r="C8157" s="29"/>
    </row>
    <row r="8158" spans="1:3" hidden="1" x14ac:dyDescent="0.45">
      <c r="A8158" s="29"/>
      <c r="B8158" s="29"/>
      <c r="C8158" s="29"/>
    </row>
    <row r="8159" spans="1:3" hidden="1" x14ac:dyDescent="0.45">
      <c r="A8159" s="29"/>
      <c r="B8159" s="29"/>
      <c r="C8159" s="29"/>
    </row>
    <row r="8160" spans="1:3" hidden="1" x14ac:dyDescent="0.45">
      <c r="A8160" s="29"/>
      <c r="B8160" s="29"/>
      <c r="C8160" s="29"/>
    </row>
    <row r="8161" spans="1:3" hidden="1" x14ac:dyDescent="0.45">
      <c r="A8161" s="29"/>
      <c r="B8161" s="29"/>
      <c r="C8161" s="29"/>
    </row>
    <row r="8162" spans="1:3" hidden="1" x14ac:dyDescent="0.45">
      <c r="A8162" s="29"/>
      <c r="B8162" s="29"/>
      <c r="C8162" s="29"/>
    </row>
    <row r="8163" spans="1:3" hidden="1" x14ac:dyDescent="0.45">
      <c r="A8163" s="29"/>
      <c r="B8163" s="29"/>
      <c r="C8163" s="29"/>
    </row>
    <row r="8164" spans="1:3" hidden="1" x14ac:dyDescent="0.45">
      <c r="A8164" s="29"/>
      <c r="B8164" s="29"/>
      <c r="C8164" s="29"/>
    </row>
    <row r="8165" spans="1:3" hidden="1" x14ac:dyDescent="0.45">
      <c r="A8165" s="29"/>
      <c r="B8165" s="29"/>
      <c r="C8165" s="29"/>
    </row>
    <row r="8166" spans="1:3" hidden="1" x14ac:dyDescent="0.45">
      <c r="A8166" s="29"/>
      <c r="B8166" s="29"/>
      <c r="C8166" s="29"/>
    </row>
    <row r="8167" spans="1:3" hidden="1" x14ac:dyDescent="0.45">
      <c r="A8167" s="29"/>
      <c r="B8167" s="29"/>
      <c r="C8167" s="29"/>
    </row>
    <row r="8168" spans="1:3" hidden="1" x14ac:dyDescent="0.45">
      <c r="A8168" s="29"/>
      <c r="B8168" s="29"/>
      <c r="C8168" s="29"/>
    </row>
    <row r="8169" spans="1:3" hidden="1" x14ac:dyDescent="0.45">
      <c r="A8169" s="29"/>
      <c r="B8169" s="29"/>
      <c r="C8169" s="29"/>
    </row>
    <row r="8170" spans="1:3" hidden="1" x14ac:dyDescent="0.45">
      <c r="A8170" s="29"/>
      <c r="B8170" s="29"/>
      <c r="C8170" s="29"/>
    </row>
    <row r="8171" spans="1:3" hidden="1" x14ac:dyDescent="0.45">
      <c r="A8171" s="29"/>
      <c r="B8171" s="29"/>
      <c r="C8171" s="29"/>
    </row>
    <row r="8172" spans="1:3" hidden="1" x14ac:dyDescent="0.45">
      <c r="A8172" s="29"/>
      <c r="B8172" s="29"/>
      <c r="C8172" s="29"/>
    </row>
    <row r="8173" spans="1:3" hidden="1" x14ac:dyDescent="0.45">
      <c r="A8173" s="29"/>
      <c r="B8173" s="29"/>
      <c r="C8173" s="29"/>
    </row>
    <row r="8174" spans="1:3" hidden="1" x14ac:dyDescent="0.45">
      <c r="A8174" s="29"/>
      <c r="B8174" s="29"/>
      <c r="C8174" s="29"/>
    </row>
    <row r="8175" spans="1:3" hidden="1" x14ac:dyDescent="0.45">
      <c r="A8175" s="29"/>
      <c r="B8175" s="29"/>
      <c r="C8175" s="29"/>
    </row>
    <row r="8176" spans="1:3" hidden="1" x14ac:dyDescent="0.45">
      <c r="A8176" s="29"/>
      <c r="B8176" s="29"/>
      <c r="C8176" s="29"/>
    </row>
    <row r="8177" spans="1:3" hidden="1" x14ac:dyDescent="0.45">
      <c r="A8177" s="29"/>
      <c r="B8177" s="29"/>
      <c r="C8177" s="29"/>
    </row>
    <row r="8178" spans="1:3" hidden="1" x14ac:dyDescent="0.45">
      <c r="A8178" s="29"/>
      <c r="B8178" s="29"/>
      <c r="C8178" s="29"/>
    </row>
    <row r="8179" spans="1:3" hidden="1" x14ac:dyDescent="0.45">
      <c r="A8179" s="29"/>
      <c r="B8179" s="29"/>
      <c r="C8179" s="29"/>
    </row>
    <row r="8180" spans="1:3" hidden="1" x14ac:dyDescent="0.45">
      <c r="A8180" s="29"/>
      <c r="B8180" s="29"/>
      <c r="C8180" s="29"/>
    </row>
    <row r="8181" spans="1:3" hidden="1" x14ac:dyDescent="0.45">
      <c r="A8181" s="29"/>
      <c r="B8181" s="29"/>
      <c r="C8181" s="29"/>
    </row>
    <row r="8182" spans="1:3" hidden="1" x14ac:dyDescent="0.45">
      <c r="A8182" s="29"/>
      <c r="B8182" s="29"/>
      <c r="C8182" s="29"/>
    </row>
    <row r="8183" spans="1:3" hidden="1" x14ac:dyDescent="0.45">
      <c r="A8183" s="29"/>
      <c r="B8183" s="29"/>
      <c r="C8183" s="29"/>
    </row>
    <row r="8184" spans="1:3" hidden="1" x14ac:dyDescent="0.45">
      <c r="A8184" s="29"/>
      <c r="B8184" s="29"/>
      <c r="C8184" s="29"/>
    </row>
    <row r="8185" spans="1:3" hidden="1" x14ac:dyDescent="0.45">
      <c r="A8185" s="29"/>
      <c r="B8185" s="29"/>
      <c r="C8185" s="29"/>
    </row>
    <row r="8186" spans="1:3" hidden="1" x14ac:dyDescent="0.45">
      <c r="A8186" s="29"/>
      <c r="B8186" s="29"/>
      <c r="C8186" s="29"/>
    </row>
    <row r="8187" spans="1:3" hidden="1" x14ac:dyDescent="0.45">
      <c r="A8187" s="29"/>
      <c r="B8187" s="29"/>
      <c r="C8187" s="29"/>
    </row>
    <row r="8188" spans="1:3" hidden="1" x14ac:dyDescent="0.45">
      <c r="A8188" s="29"/>
      <c r="B8188" s="29"/>
      <c r="C8188" s="29"/>
    </row>
    <row r="8189" spans="1:3" hidden="1" x14ac:dyDescent="0.45">
      <c r="A8189" s="29"/>
      <c r="B8189" s="29"/>
      <c r="C8189" s="29"/>
    </row>
    <row r="8190" spans="1:3" hidden="1" x14ac:dyDescent="0.45">
      <c r="A8190" s="29"/>
      <c r="B8190" s="29"/>
      <c r="C8190" s="29"/>
    </row>
    <row r="8191" spans="1:3" hidden="1" x14ac:dyDescent="0.45">
      <c r="A8191" s="29"/>
      <c r="B8191" s="29"/>
      <c r="C8191" s="29"/>
    </row>
    <row r="8192" spans="1:3" hidden="1" x14ac:dyDescent="0.45">
      <c r="A8192" s="29"/>
      <c r="B8192" s="29"/>
      <c r="C8192" s="29"/>
    </row>
    <row r="8193" spans="1:3" hidden="1" x14ac:dyDescent="0.45">
      <c r="A8193" s="29"/>
      <c r="B8193" s="29"/>
      <c r="C8193" s="29"/>
    </row>
    <row r="8194" spans="1:3" hidden="1" x14ac:dyDescent="0.45">
      <c r="A8194" s="29"/>
      <c r="B8194" s="29"/>
      <c r="C8194" s="29"/>
    </row>
    <row r="8195" spans="1:3" hidden="1" x14ac:dyDescent="0.45">
      <c r="A8195" s="29"/>
      <c r="B8195" s="29"/>
      <c r="C8195" s="29"/>
    </row>
    <row r="8196" spans="1:3" hidden="1" x14ac:dyDescent="0.45">
      <c r="A8196" s="29"/>
      <c r="B8196" s="29"/>
      <c r="C8196" s="29"/>
    </row>
    <row r="8197" spans="1:3" hidden="1" x14ac:dyDescent="0.45">
      <c r="A8197" s="29"/>
      <c r="B8197" s="29"/>
      <c r="C8197" s="29"/>
    </row>
    <row r="8198" spans="1:3" hidden="1" x14ac:dyDescent="0.45">
      <c r="A8198" s="29"/>
      <c r="B8198" s="29"/>
      <c r="C8198" s="29"/>
    </row>
    <row r="8199" spans="1:3" hidden="1" x14ac:dyDescent="0.45">
      <c r="A8199" s="29"/>
      <c r="B8199" s="29"/>
      <c r="C8199" s="29"/>
    </row>
    <row r="8200" spans="1:3" hidden="1" x14ac:dyDescent="0.45">
      <c r="A8200" s="29"/>
      <c r="B8200" s="29"/>
      <c r="C8200" s="29"/>
    </row>
    <row r="8201" spans="1:3" hidden="1" x14ac:dyDescent="0.45">
      <c r="A8201" s="29"/>
      <c r="B8201" s="29"/>
      <c r="C8201" s="29"/>
    </row>
    <row r="8202" spans="1:3" hidden="1" x14ac:dyDescent="0.45">
      <c r="A8202" s="29"/>
      <c r="B8202" s="29"/>
      <c r="C8202" s="29"/>
    </row>
    <row r="8203" spans="1:3" hidden="1" x14ac:dyDescent="0.45">
      <c r="A8203" s="29"/>
      <c r="B8203" s="29"/>
      <c r="C8203" s="29"/>
    </row>
    <row r="8204" spans="1:3" hidden="1" x14ac:dyDescent="0.45">
      <c r="A8204" s="29"/>
      <c r="B8204" s="29"/>
      <c r="C8204" s="29"/>
    </row>
    <row r="8205" spans="1:3" hidden="1" x14ac:dyDescent="0.45">
      <c r="A8205" s="29"/>
      <c r="B8205" s="29"/>
      <c r="C8205" s="29"/>
    </row>
    <row r="8206" spans="1:3" hidden="1" x14ac:dyDescent="0.45">
      <c r="A8206" s="29"/>
      <c r="B8206" s="29"/>
      <c r="C8206" s="29"/>
    </row>
    <row r="8207" spans="1:3" hidden="1" x14ac:dyDescent="0.45">
      <c r="A8207" s="29"/>
      <c r="B8207" s="29"/>
      <c r="C8207" s="29"/>
    </row>
    <row r="8208" spans="1:3" hidden="1" x14ac:dyDescent="0.45">
      <c r="A8208" s="29"/>
      <c r="B8208" s="29"/>
      <c r="C8208" s="29"/>
    </row>
    <row r="8209" spans="1:3" hidden="1" x14ac:dyDescent="0.45">
      <c r="A8209" s="29"/>
      <c r="B8209" s="29"/>
      <c r="C8209" s="29"/>
    </row>
    <row r="8210" spans="1:3" hidden="1" x14ac:dyDescent="0.45">
      <c r="A8210" s="29"/>
      <c r="B8210" s="29"/>
      <c r="C8210" s="29"/>
    </row>
    <row r="8211" spans="1:3" hidden="1" x14ac:dyDescent="0.45">
      <c r="A8211" s="29"/>
      <c r="B8211" s="29"/>
      <c r="C8211" s="29"/>
    </row>
    <row r="8212" spans="1:3" hidden="1" x14ac:dyDescent="0.45">
      <c r="A8212" s="29"/>
      <c r="B8212" s="29"/>
      <c r="C8212" s="29"/>
    </row>
    <row r="8213" spans="1:3" hidden="1" x14ac:dyDescent="0.45">
      <c r="A8213" s="29"/>
      <c r="B8213" s="29"/>
      <c r="C8213" s="29"/>
    </row>
    <row r="8214" spans="1:3" hidden="1" x14ac:dyDescent="0.45">
      <c r="A8214" s="29"/>
      <c r="B8214" s="29"/>
      <c r="C8214" s="29"/>
    </row>
    <row r="8215" spans="1:3" hidden="1" x14ac:dyDescent="0.45">
      <c r="A8215" s="29"/>
      <c r="B8215" s="29"/>
      <c r="C8215" s="29"/>
    </row>
    <row r="8216" spans="1:3" hidden="1" x14ac:dyDescent="0.45">
      <c r="A8216" s="29"/>
      <c r="B8216" s="29"/>
      <c r="C8216" s="29"/>
    </row>
    <row r="8217" spans="1:3" hidden="1" x14ac:dyDescent="0.45">
      <c r="A8217" s="29"/>
      <c r="B8217" s="29"/>
      <c r="C8217" s="29"/>
    </row>
    <row r="8218" spans="1:3" hidden="1" x14ac:dyDescent="0.45">
      <c r="A8218" s="29"/>
      <c r="B8218" s="29"/>
      <c r="C8218" s="29"/>
    </row>
    <row r="8219" spans="1:3" hidden="1" x14ac:dyDescent="0.45">
      <c r="A8219" s="29"/>
      <c r="B8219" s="29"/>
      <c r="C8219" s="29"/>
    </row>
    <row r="8220" spans="1:3" hidden="1" x14ac:dyDescent="0.45">
      <c r="A8220" s="29"/>
      <c r="B8220" s="29"/>
      <c r="C8220" s="29"/>
    </row>
    <row r="8221" spans="1:3" hidden="1" x14ac:dyDescent="0.45">
      <c r="A8221" s="29"/>
      <c r="B8221" s="29"/>
      <c r="C8221" s="29"/>
    </row>
    <row r="8222" spans="1:3" hidden="1" x14ac:dyDescent="0.45">
      <c r="A8222" s="29"/>
      <c r="B8222" s="29"/>
      <c r="C8222" s="29"/>
    </row>
    <row r="8223" spans="1:3" hidden="1" x14ac:dyDescent="0.45">
      <c r="A8223" s="29"/>
      <c r="B8223" s="29"/>
      <c r="C8223" s="29"/>
    </row>
    <row r="8224" spans="1:3" hidden="1" x14ac:dyDescent="0.45">
      <c r="A8224" s="29"/>
      <c r="B8224" s="29"/>
      <c r="C8224" s="29"/>
    </row>
    <row r="8225" spans="1:3" hidden="1" x14ac:dyDescent="0.45">
      <c r="A8225" s="29"/>
      <c r="B8225" s="29"/>
      <c r="C8225" s="29"/>
    </row>
    <row r="8226" spans="1:3" hidden="1" x14ac:dyDescent="0.45">
      <c r="A8226" s="29"/>
      <c r="B8226" s="29"/>
      <c r="C8226" s="29"/>
    </row>
    <row r="8227" spans="1:3" hidden="1" x14ac:dyDescent="0.45">
      <c r="A8227" s="29"/>
      <c r="B8227" s="29"/>
      <c r="C8227" s="29"/>
    </row>
    <row r="8228" spans="1:3" hidden="1" x14ac:dyDescent="0.45">
      <c r="A8228" s="29"/>
      <c r="B8228" s="29"/>
      <c r="C8228" s="29"/>
    </row>
    <row r="8229" spans="1:3" hidden="1" x14ac:dyDescent="0.45">
      <c r="A8229" s="29"/>
      <c r="B8229" s="29"/>
      <c r="C8229" s="29"/>
    </row>
    <row r="8230" spans="1:3" hidden="1" x14ac:dyDescent="0.45">
      <c r="A8230" s="29"/>
      <c r="B8230" s="29"/>
      <c r="C8230" s="29"/>
    </row>
    <row r="8231" spans="1:3" hidden="1" x14ac:dyDescent="0.45">
      <c r="A8231" s="29"/>
      <c r="B8231" s="29"/>
      <c r="C8231" s="29"/>
    </row>
    <row r="8232" spans="1:3" hidden="1" x14ac:dyDescent="0.45">
      <c r="A8232" s="29"/>
      <c r="B8232" s="29"/>
      <c r="C8232" s="29"/>
    </row>
    <row r="8233" spans="1:3" hidden="1" x14ac:dyDescent="0.45">
      <c r="A8233" s="29"/>
      <c r="B8233" s="29"/>
      <c r="C8233" s="29"/>
    </row>
    <row r="8234" spans="1:3" hidden="1" x14ac:dyDescent="0.45">
      <c r="A8234" s="29"/>
      <c r="B8234" s="29"/>
      <c r="C8234" s="29"/>
    </row>
    <row r="8235" spans="1:3" hidden="1" x14ac:dyDescent="0.45">
      <c r="A8235" s="29"/>
      <c r="B8235" s="29"/>
      <c r="C8235" s="29"/>
    </row>
    <row r="8236" spans="1:3" hidden="1" x14ac:dyDescent="0.45">
      <c r="A8236" s="29"/>
      <c r="B8236" s="29"/>
      <c r="C8236" s="29"/>
    </row>
    <row r="8237" spans="1:3" hidden="1" x14ac:dyDescent="0.45">
      <c r="A8237" s="29"/>
      <c r="B8237" s="29"/>
      <c r="C8237" s="29"/>
    </row>
    <row r="8238" spans="1:3" hidden="1" x14ac:dyDescent="0.45">
      <c r="A8238" s="29"/>
      <c r="B8238" s="29"/>
      <c r="C8238" s="29"/>
    </row>
    <row r="8239" spans="1:3" hidden="1" x14ac:dyDescent="0.45">
      <c r="A8239" s="29"/>
      <c r="B8239" s="29"/>
      <c r="C8239" s="29"/>
    </row>
    <row r="8240" spans="1:3" hidden="1" x14ac:dyDescent="0.45">
      <c r="A8240" s="29"/>
      <c r="B8240" s="29"/>
      <c r="C8240" s="29"/>
    </row>
    <row r="8241" spans="1:3" hidden="1" x14ac:dyDescent="0.45">
      <c r="A8241" s="29"/>
      <c r="B8241" s="29"/>
      <c r="C8241" s="29"/>
    </row>
    <row r="8242" spans="1:3" hidden="1" x14ac:dyDescent="0.45">
      <c r="A8242" s="29"/>
      <c r="B8242" s="29"/>
      <c r="C8242" s="29"/>
    </row>
    <row r="8243" spans="1:3" hidden="1" x14ac:dyDescent="0.45">
      <c r="A8243" s="29"/>
      <c r="B8243" s="29"/>
      <c r="C8243" s="29"/>
    </row>
    <row r="8244" spans="1:3" hidden="1" x14ac:dyDescent="0.45">
      <c r="A8244" s="29"/>
      <c r="B8244" s="29"/>
      <c r="C8244" s="29"/>
    </row>
    <row r="8245" spans="1:3" hidden="1" x14ac:dyDescent="0.45">
      <c r="A8245" s="29"/>
      <c r="B8245" s="29"/>
      <c r="C8245" s="29"/>
    </row>
    <row r="8246" spans="1:3" hidden="1" x14ac:dyDescent="0.45">
      <c r="A8246" s="29"/>
      <c r="B8246" s="29"/>
      <c r="C8246" s="29"/>
    </row>
    <row r="8247" spans="1:3" hidden="1" x14ac:dyDescent="0.45">
      <c r="A8247" s="29"/>
      <c r="B8247" s="29"/>
      <c r="C8247" s="29"/>
    </row>
    <row r="8248" spans="1:3" hidden="1" x14ac:dyDescent="0.45">
      <c r="A8248" s="29"/>
      <c r="B8248" s="29"/>
      <c r="C8248" s="29"/>
    </row>
    <row r="8249" spans="1:3" hidden="1" x14ac:dyDescent="0.45">
      <c r="A8249" s="29"/>
      <c r="B8249" s="29"/>
      <c r="C8249" s="29"/>
    </row>
    <row r="8250" spans="1:3" hidden="1" x14ac:dyDescent="0.45">
      <c r="A8250" s="29"/>
      <c r="B8250" s="29"/>
      <c r="C8250" s="29"/>
    </row>
    <row r="8251" spans="1:3" hidden="1" x14ac:dyDescent="0.45">
      <c r="A8251" s="29"/>
      <c r="B8251" s="29"/>
      <c r="C8251" s="29"/>
    </row>
    <row r="8252" spans="1:3" hidden="1" x14ac:dyDescent="0.45">
      <c r="A8252" s="29"/>
      <c r="B8252" s="29"/>
      <c r="C8252" s="29"/>
    </row>
    <row r="8253" spans="1:3" hidden="1" x14ac:dyDescent="0.45">
      <c r="A8253" s="29"/>
      <c r="B8253" s="29"/>
      <c r="C8253" s="29"/>
    </row>
    <row r="8254" spans="1:3" hidden="1" x14ac:dyDescent="0.45">
      <c r="A8254" s="29"/>
      <c r="B8254" s="29"/>
      <c r="C8254" s="29"/>
    </row>
    <row r="8255" spans="1:3" hidden="1" x14ac:dyDescent="0.45">
      <c r="A8255" s="29"/>
      <c r="B8255" s="29"/>
      <c r="C8255" s="29"/>
    </row>
    <row r="8256" spans="1:3" hidden="1" x14ac:dyDescent="0.45">
      <c r="A8256" s="29"/>
      <c r="B8256" s="29"/>
      <c r="C8256" s="29"/>
    </row>
    <row r="8257" spans="1:3" hidden="1" x14ac:dyDescent="0.45">
      <c r="A8257" s="29"/>
      <c r="B8257" s="29"/>
      <c r="C8257" s="29"/>
    </row>
    <row r="8258" spans="1:3" hidden="1" x14ac:dyDescent="0.45">
      <c r="A8258" s="29"/>
      <c r="B8258" s="29"/>
      <c r="C8258" s="29"/>
    </row>
    <row r="8259" spans="1:3" hidden="1" x14ac:dyDescent="0.45">
      <c r="A8259" s="29"/>
      <c r="B8259" s="29"/>
      <c r="C8259" s="29"/>
    </row>
    <row r="8260" spans="1:3" hidden="1" x14ac:dyDescent="0.45">
      <c r="A8260" s="29"/>
      <c r="B8260" s="29"/>
      <c r="C8260" s="29"/>
    </row>
    <row r="8261" spans="1:3" hidden="1" x14ac:dyDescent="0.45">
      <c r="A8261" s="29"/>
      <c r="B8261" s="29"/>
      <c r="C8261" s="29"/>
    </row>
    <row r="8262" spans="1:3" hidden="1" x14ac:dyDescent="0.45">
      <c r="A8262" s="29"/>
      <c r="B8262" s="29"/>
      <c r="C8262" s="29"/>
    </row>
    <row r="8263" spans="1:3" hidden="1" x14ac:dyDescent="0.45">
      <c r="A8263" s="29"/>
      <c r="B8263" s="29"/>
      <c r="C8263" s="29"/>
    </row>
    <row r="8264" spans="1:3" hidden="1" x14ac:dyDescent="0.45">
      <c r="A8264" s="29"/>
      <c r="B8264" s="29"/>
      <c r="C8264" s="29"/>
    </row>
    <row r="8265" spans="1:3" hidden="1" x14ac:dyDescent="0.45">
      <c r="A8265" s="29"/>
      <c r="B8265" s="29"/>
      <c r="C8265" s="29"/>
    </row>
    <row r="8266" spans="1:3" hidden="1" x14ac:dyDescent="0.45">
      <c r="A8266" s="29"/>
      <c r="B8266" s="29"/>
      <c r="C8266" s="29"/>
    </row>
    <row r="8267" spans="1:3" hidden="1" x14ac:dyDescent="0.45">
      <c r="A8267" s="29"/>
      <c r="B8267" s="29"/>
      <c r="C8267" s="29"/>
    </row>
    <row r="8268" spans="1:3" hidden="1" x14ac:dyDescent="0.45">
      <c r="A8268" s="29"/>
      <c r="B8268" s="29"/>
      <c r="C8268" s="29"/>
    </row>
    <row r="8269" spans="1:3" hidden="1" x14ac:dyDescent="0.45">
      <c r="A8269" s="29"/>
      <c r="B8269" s="29"/>
      <c r="C8269" s="29"/>
    </row>
    <row r="8270" spans="1:3" hidden="1" x14ac:dyDescent="0.45">
      <c r="A8270" s="29"/>
      <c r="B8270" s="29"/>
      <c r="C8270" s="29"/>
    </row>
    <row r="8271" spans="1:3" hidden="1" x14ac:dyDescent="0.45">
      <c r="A8271" s="29"/>
      <c r="B8271" s="29"/>
      <c r="C8271" s="29"/>
    </row>
    <row r="8272" spans="1:3" hidden="1" x14ac:dyDescent="0.45">
      <c r="A8272" s="29"/>
      <c r="B8272" s="29"/>
      <c r="C8272" s="29"/>
    </row>
    <row r="8273" spans="1:3" hidden="1" x14ac:dyDescent="0.45">
      <c r="A8273" s="29"/>
      <c r="B8273" s="29"/>
      <c r="C8273" s="29"/>
    </row>
    <row r="8274" spans="1:3" hidden="1" x14ac:dyDescent="0.45">
      <c r="A8274" s="29"/>
      <c r="B8274" s="29"/>
      <c r="C8274" s="29"/>
    </row>
    <row r="8275" spans="1:3" hidden="1" x14ac:dyDescent="0.45">
      <c r="A8275" s="29"/>
      <c r="B8275" s="29"/>
      <c r="C8275" s="29"/>
    </row>
    <row r="8276" spans="1:3" hidden="1" x14ac:dyDescent="0.45">
      <c r="A8276" s="29"/>
      <c r="B8276" s="29"/>
      <c r="C8276" s="29"/>
    </row>
    <row r="8277" spans="1:3" hidden="1" x14ac:dyDescent="0.45">
      <c r="A8277" s="29"/>
      <c r="B8277" s="29"/>
      <c r="C8277" s="29"/>
    </row>
    <row r="8278" spans="1:3" hidden="1" x14ac:dyDescent="0.45">
      <c r="A8278" s="29"/>
      <c r="B8278" s="29"/>
      <c r="C8278" s="29"/>
    </row>
    <row r="8279" spans="1:3" hidden="1" x14ac:dyDescent="0.45">
      <c r="A8279" s="29"/>
      <c r="B8279" s="29"/>
      <c r="C8279" s="29"/>
    </row>
    <row r="8280" spans="1:3" hidden="1" x14ac:dyDescent="0.45">
      <c r="A8280" s="29"/>
      <c r="B8280" s="29"/>
      <c r="C8280" s="29"/>
    </row>
    <row r="8281" spans="1:3" hidden="1" x14ac:dyDescent="0.45">
      <c r="A8281" s="29"/>
      <c r="B8281" s="29"/>
      <c r="C8281" s="29"/>
    </row>
    <row r="8282" spans="1:3" hidden="1" x14ac:dyDescent="0.45">
      <c r="A8282" s="29"/>
      <c r="B8282" s="29"/>
      <c r="C8282" s="29"/>
    </row>
    <row r="8283" spans="1:3" hidden="1" x14ac:dyDescent="0.45">
      <c r="A8283" s="29"/>
      <c r="B8283" s="29"/>
      <c r="C8283" s="29"/>
    </row>
    <row r="8284" spans="1:3" hidden="1" x14ac:dyDescent="0.45">
      <c r="A8284" s="29"/>
      <c r="B8284" s="29"/>
      <c r="C8284" s="29"/>
    </row>
    <row r="8285" spans="1:3" hidden="1" x14ac:dyDescent="0.45">
      <c r="A8285" s="29"/>
      <c r="B8285" s="29"/>
      <c r="C8285" s="29"/>
    </row>
    <row r="8286" spans="1:3" hidden="1" x14ac:dyDescent="0.45">
      <c r="A8286" s="29"/>
      <c r="B8286" s="29"/>
      <c r="C8286" s="29"/>
    </row>
    <row r="8287" spans="1:3" hidden="1" x14ac:dyDescent="0.45">
      <c r="A8287" s="29"/>
      <c r="B8287" s="29"/>
      <c r="C8287" s="29"/>
    </row>
    <row r="8288" spans="1:3" hidden="1" x14ac:dyDescent="0.45">
      <c r="A8288" s="29"/>
      <c r="B8288" s="29"/>
      <c r="C8288" s="29"/>
    </row>
    <row r="8289" spans="1:3" hidden="1" x14ac:dyDescent="0.45">
      <c r="A8289" s="29"/>
      <c r="B8289" s="29"/>
      <c r="C8289" s="29"/>
    </row>
    <row r="8290" spans="1:3" hidden="1" x14ac:dyDescent="0.45">
      <c r="A8290" s="29"/>
      <c r="B8290" s="29"/>
      <c r="C8290" s="29"/>
    </row>
    <row r="8291" spans="1:3" hidden="1" x14ac:dyDescent="0.45">
      <c r="A8291" s="29"/>
      <c r="B8291" s="29"/>
      <c r="C8291" s="29"/>
    </row>
    <row r="8292" spans="1:3" hidden="1" x14ac:dyDescent="0.45">
      <c r="A8292" s="29"/>
      <c r="B8292" s="29"/>
      <c r="C8292" s="29"/>
    </row>
    <row r="8293" spans="1:3" hidden="1" x14ac:dyDescent="0.45">
      <c r="A8293" s="29"/>
      <c r="B8293" s="29"/>
      <c r="C8293" s="29"/>
    </row>
    <row r="8294" spans="1:3" hidden="1" x14ac:dyDescent="0.45">
      <c r="A8294" s="29"/>
      <c r="B8294" s="29"/>
      <c r="C8294" s="29"/>
    </row>
    <row r="8295" spans="1:3" hidden="1" x14ac:dyDescent="0.45">
      <c r="A8295" s="29"/>
      <c r="B8295" s="29"/>
      <c r="C8295" s="29"/>
    </row>
    <row r="8296" spans="1:3" hidden="1" x14ac:dyDescent="0.45">
      <c r="A8296" s="29"/>
      <c r="B8296" s="29"/>
      <c r="C8296" s="29"/>
    </row>
    <row r="8297" spans="1:3" hidden="1" x14ac:dyDescent="0.45">
      <c r="A8297" s="29"/>
      <c r="B8297" s="29"/>
      <c r="C8297" s="29"/>
    </row>
    <row r="8298" spans="1:3" hidden="1" x14ac:dyDescent="0.45">
      <c r="A8298" s="29"/>
      <c r="B8298" s="29"/>
      <c r="C8298" s="29"/>
    </row>
    <row r="8299" spans="1:3" hidden="1" x14ac:dyDescent="0.45">
      <c r="A8299" s="29"/>
      <c r="B8299" s="29"/>
      <c r="C8299" s="29"/>
    </row>
    <row r="8300" spans="1:3" hidden="1" x14ac:dyDescent="0.45">
      <c r="A8300" s="29"/>
      <c r="B8300" s="29"/>
      <c r="C8300" s="29"/>
    </row>
    <row r="8301" spans="1:3" hidden="1" x14ac:dyDescent="0.45">
      <c r="A8301" s="29"/>
      <c r="B8301" s="29"/>
      <c r="C8301" s="29"/>
    </row>
    <row r="8302" spans="1:3" hidden="1" x14ac:dyDescent="0.45">
      <c r="A8302" s="29"/>
      <c r="B8302" s="29"/>
      <c r="C8302" s="29"/>
    </row>
    <row r="8303" spans="1:3" hidden="1" x14ac:dyDescent="0.45">
      <c r="A8303" s="29"/>
      <c r="B8303" s="29"/>
      <c r="C8303" s="29"/>
    </row>
    <row r="8304" spans="1:3" hidden="1" x14ac:dyDescent="0.45">
      <c r="A8304" s="29"/>
      <c r="B8304" s="29"/>
      <c r="C8304" s="29"/>
    </row>
    <row r="8305" spans="1:3" hidden="1" x14ac:dyDescent="0.45">
      <c r="A8305" s="29"/>
      <c r="B8305" s="29"/>
      <c r="C8305" s="29"/>
    </row>
    <row r="8306" spans="1:3" hidden="1" x14ac:dyDescent="0.45">
      <c r="A8306" s="29"/>
      <c r="B8306" s="29"/>
      <c r="C8306" s="29"/>
    </row>
    <row r="8307" spans="1:3" hidden="1" x14ac:dyDescent="0.45">
      <c r="A8307" s="29"/>
      <c r="B8307" s="29"/>
      <c r="C8307" s="29"/>
    </row>
    <row r="8308" spans="1:3" hidden="1" x14ac:dyDescent="0.45">
      <c r="A8308" s="29"/>
      <c r="B8308" s="29"/>
      <c r="C8308" s="29"/>
    </row>
    <row r="8309" spans="1:3" hidden="1" x14ac:dyDescent="0.45">
      <c r="A8309" s="29"/>
      <c r="B8309" s="29"/>
      <c r="C8309" s="29"/>
    </row>
    <row r="8310" spans="1:3" hidden="1" x14ac:dyDescent="0.45">
      <c r="A8310" s="29"/>
      <c r="B8310" s="29"/>
      <c r="C8310" s="29"/>
    </row>
    <row r="8311" spans="1:3" hidden="1" x14ac:dyDescent="0.45">
      <c r="A8311" s="29"/>
      <c r="B8311" s="29"/>
      <c r="C8311" s="29"/>
    </row>
    <row r="8312" spans="1:3" hidden="1" x14ac:dyDescent="0.45">
      <c r="A8312" s="29"/>
      <c r="B8312" s="29"/>
      <c r="C8312" s="29"/>
    </row>
    <row r="8313" spans="1:3" hidden="1" x14ac:dyDescent="0.45">
      <c r="A8313" s="29"/>
      <c r="B8313" s="29"/>
      <c r="C8313" s="29"/>
    </row>
    <row r="8314" spans="1:3" hidden="1" x14ac:dyDescent="0.45">
      <c r="A8314" s="29"/>
      <c r="B8314" s="29"/>
      <c r="C8314" s="29"/>
    </row>
    <row r="8315" spans="1:3" hidden="1" x14ac:dyDescent="0.45">
      <c r="A8315" s="29"/>
      <c r="B8315" s="29"/>
      <c r="C8315" s="29"/>
    </row>
    <row r="8316" spans="1:3" hidden="1" x14ac:dyDescent="0.45">
      <c r="A8316" s="29"/>
      <c r="B8316" s="29"/>
      <c r="C8316" s="29"/>
    </row>
    <row r="8317" spans="1:3" hidden="1" x14ac:dyDescent="0.45">
      <c r="A8317" s="29"/>
      <c r="B8317" s="29"/>
      <c r="C8317" s="29"/>
    </row>
    <row r="8318" spans="1:3" hidden="1" x14ac:dyDescent="0.45">
      <c r="A8318" s="29"/>
      <c r="B8318" s="29"/>
      <c r="C8318" s="29"/>
    </row>
    <row r="8319" spans="1:3" hidden="1" x14ac:dyDescent="0.45">
      <c r="A8319" s="29"/>
      <c r="B8319" s="29"/>
      <c r="C8319" s="29"/>
    </row>
    <row r="8320" spans="1:3" hidden="1" x14ac:dyDescent="0.45">
      <c r="A8320" s="29"/>
      <c r="B8320" s="29"/>
      <c r="C8320" s="29"/>
    </row>
    <row r="8321" spans="1:3" hidden="1" x14ac:dyDescent="0.45">
      <c r="A8321" s="29"/>
      <c r="B8321" s="29"/>
      <c r="C8321" s="29"/>
    </row>
    <row r="8322" spans="1:3" hidden="1" x14ac:dyDescent="0.45">
      <c r="A8322" s="29"/>
      <c r="B8322" s="29"/>
      <c r="C8322" s="29"/>
    </row>
    <row r="8323" spans="1:3" hidden="1" x14ac:dyDescent="0.45">
      <c r="A8323" s="29"/>
      <c r="B8323" s="29"/>
      <c r="C8323" s="29"/>
    </row>
    <row r="8324" spans="1:3" hidden="1" x14ac:dyDescent="0.45">
      <c r="A8324" s="29"/>
      <c r="B8324" s="29"/>
      <c r="C8324" s="29"/>
    </row>
    <row r="8325" spans="1:3" hidden="1" x14ac:dyDescent="0.45">
      <c r="A8325" s="29"/>
      <c r="B8325" s="29"/>
      <c r="C8325" s="29"/>
    </row>
    <row r="8326" spans="1:3" hidden="1" x14ac:dyDescent="0.45">
      <c r="A8326" s="29"/>
      <c r="B8326" s="29"/>
      <c r="C8326" s="29"/>
    </row>
    <row r="8327" spans="1:3" hidden="1" x14ac:dyDescent="0.45">
      <c r="A8327" s="29"/>
      <c r="B8327" s="29"/>
      <c r="C8327" s="29"/>
    </row>
    <row r="8328" spans="1:3" hidden="1" x14ac:dyDescent="0.45">
      <c r="A8328" s="29"/>
      <c r="B8328" s="29"/>
      <c r="C8328" s="29"/>
    </row>
    <row r="8329" spans="1:3" hidden="1" x14ac:dyDescent="0.45">
      <c r="A8329" s="29"/>
      <c r="B8329" s="29"/>
      <c r="C8329" s="29"/>
    </row>
    <row r="8330" spans="1:3" hidden="1" x14ac:dyDescent="0.45">
      <c r="A8330" s="29"/>
      <c r="B8330" s="29"/>
      <c r="C8330" s="29"/>
    </row>
    <row r="8331" spans="1:3" hidden="1" x14ac:dyDescent="0.45">
      <c r="A8331" s="29"/>
      <c r="B8331" s="29"/>
      <c r="C8331" s="29"/>
    </row>
    <row r="8332" spans="1:3" hidden="1" x14ac:dyDescent="0.45">
      <c r="A8332" s="29"/>
      <c r="B8332" s="29"/>
      <c r="C8332" s="29"/>
    </row>
    <row r="8333" spans="1:3" hidden="1" x14ac:dyDescent="0.45">
      <c r="A8333" s="29"/>
      <c r="B8333" s="29"/>
      <c r="C8333" s="29"/>
    </row>
    <row r="8334" spans="1:3" hidden="1" x14ac:dyDescent="0.45">
      <c r="A8334" s="29"/>
      <c r="B8334" s="29"/>
      <c r="C8334" s="29"/>
    </row>
    <row r="8335" spans="1:3" hidden="1" x14ac:dyDescent="0.45">
      <c r="A8335" s="29"/>
      <c r="B8335" s="29"/>
      <c r="C8335" s="29"/>
    </row>
    <row r="8336" spans="1:3" hidden="1" x14ac:dyDescent="0.45">
      <c r="A8336" s="29"/>
      <c r="B8336" s="29"/>
      <c r="C8336" s="29"/>
    </row>
    <row r="8337" spans="1:3" hidden="1" x14ac:dyDescent="0.45">
      <c r="A8337" s="29"/>
      <c r="B8337" s="29"/>
      <c r="C8337" s="29"/>
    </row>
    <row r="8338" spans="1:3" hidden="1" x14ac:dyDescent="0.45">
      <c r="A8338" s="29"/>
      <c r="B8338" s="29"/>
      <c r="C8338" s="29"/>
    </row>
    <row r="8339" spans="1:3" hidden="1" x14ac:dyDescent="0.45">
      <c r="A8339" s="29"/>
      <c r="B8339" s="29"/>
      <c r="C8339" s="29"/>
    </row>
    <row r="8340" spans="1:3" hidden="1" x14ac:dyDescent="0.45">
      <c r="A8340" s="29"/>
      <c r="B8340" s="29"/>
      <c r="C8340" s="29"/>
    </row>
    <row r="8341" spans="1:3" hidden="1" x14ac:dyDescent="0.45">
      <c r="A8341" s="29"/>
      <c r="B8341" s="29"/>
      <c r="C8341" s="29"/>
    </row>
    <row r="8342" spans="1:3" hidden="1" x14ac:dyDescent="0.45">
      <c r="A8342" s="29"/>
      <c r="B8342" s="29"/>
      <c r="C8342" s="29"/>
    </row>
    <row r="8343" spans="1:3" hidden="1" x14ac:dyDescent="0.45">
      <c r="A8343" s="29"/>
      <c r="B8343" s="29"/>
      <c r="C8343" s="29"/>
    </row>
    <row r="8344" spans="1:3" hidden="1" x14ac:dyDescent="0.45">
      <c r="A8344" s="29"/>
      <c r="B8344" s="29"/>
      <c r="C8344" s="29"/>
    </row>
    <row r="8345" spans="1:3" hidden="1" x14ac:dyDescent="0.45">
      <c r="A8345" s="29"/>
      <c r="B8345" s="29"/>
      <c r="C8345" s="29"/>
    </row>
    <row r="8346" spans="1:3" hidden="1" x14ac:dyDescent="0.45">
      <c r="A8346" s="29"/>
      <c r="B8346" s="29"/>
      <c r="C8346" s="29"/>
    </row>
    <row r="8347" spans="1:3" hidden="1" x14ac:dyDescent="0.45">
      <c r="A8347" s="29"/>
      <c r="B8347" s="29"/>
      <c r="C8347" s="29"/>
    </row>
    <row r="8348" spans="1:3" hidden="1" x14ac:dyDescent="0.45">
      <c r="A8348" s="29"/>
      <c r="B8348" s="29"/>
      <c r="C8348" s="29"/>
    </row>
    <row r="8349" spans="1:3" hidden="1" x14ac:dyDescent="0.45">
      <c r="A8349" s="29"/>
      <c r="B8349" s="29"/>
      <c r="C8349" s="29"/>
    </row>
    <row r="8350" spans="1:3" hidden="1" x14ac:dyDescent="0.45">
      <c r="A8350" s="29"/>
      <c r="B8350" s="29"/>
      <c r="C8350" s="29"/>
    </row>
    <row r="8351" spans="1:3" hidden="1" x14ac:dyDescent="0.45">
      <c r="A8351" s="29"/>
      <c r="B8351" s="29"/>
      <c r="C8351" s="29"/>
    </row>
    <row r="8352" spans="1:3" hidden="1" x14ac:dyDescent="0.45">
      <c r="A8352" s="29"/>
      <c r="B8352" s="29"/>
      <c r="C8352" s="29"/>
    </row>
    <row r="8353" spans="1:3" hidden="1" x14ac:dyDescent="0.45">
      <c r="A8353" s="29"/>
      <c r="B8353" s="29"/>
      <c r="C8353" s="29"/>
    </row>
    <row r="8354" spans="1:3" hidden="1" x14ac:dyDescent="0.45">
      <c r="A8354" s="29"/>
      <c r="B8354" s="29"/>
      <c r="C8354" s="29"/>
    </row>
    <row r="8355" spans="1:3" hidden="1" x14ac:dyDescent="0.45">
      <c r="A8355" s="29"/>
      <c r="B8355" s="29"/>
      <c r="C8355" s="29"/>
    </row>
    <row r="8356" spans="1:3" hidden="1" x14ac:dyDescent="0.45">
      <c r="A8356" s="29"/>
      <c r="B8356" s="29"/>
      <c r="C8356" s="29"/>
    </row>
    <row r="8357" spans="1:3" hidden="1" x14ac:dyDescent="0.45">
      <c r="A8357" s="29"/>
      <c r="B8357" s="29"/>
      <c r="C8357" s="29"/>
    </row>
    <row r="8358" spans="1:3" hidden="1" x14ac:dyDescent="0.45">
      <c r="A8358" s="29"/>
      <c r="B8358" s="29"/>
      <c r="C8358" s="29"/>
    </row>
    <row r="8359" spans="1:3" hidden="1" x14ac:dyDescent="0.45">
      <c r="A8359" s="29"/>
      <c r="B8359" s="29"/>
      <c r="C8359" s="29"/>
    </row>
    <row r="8360" spans="1:3" hidden="1" x14ac:dyDescent="0.45">
      <c r="A8360" s="29"/>
      <c r="B8360" s="29"/>
      <c r="C8360" s="29"/>
    </row>
    <row r="8361" spans="1:3" hidden="1" x14ac:dyDescent="0.45">
      <c r="A8361" s="29"/>
      <c r="B8361" s="29"/>
      <c r="C8361" s="29"/>
    </row>
    <row r="8362" spans="1:3" hidden="1" x14ac:dyDescent="0.45">
      <c r="A8362" s="29"/>
      <c r="B8362" s="29"/>
      <c r="C8362" s="29"/>
    </row>
    <row r="8363" spans="1:3" hidden="1" x14ac:dyDescent="0.45">
      <c r="A8363" s="29"/>
      <c r="B8363" s="29"/>
      <c r="C8363" s="29"/>
    </row>
    <row r="8364" spans="1:3" hidden="1" x14ac:dyDescent="0.45">
      <c r="A8364" s="29"/>
      <c r="B8364" s="29"/>
      <c r="C8364" s="29"/>
    </row>
    <row r="8365" spans="1:3" hidden="1" x14ac:dyDescent="0.45">
      <c r="A8365" s="29"/>
      <c r="B8365" s="29"/>
      <c r="C8365" s="29"/>
    </row>
    <row r="8366" spans="1:3" hidden="1" x14ac:dyDescent="0.45">
      <c r="A8366" s="29"/>
      <c r="B8366" s="29"/>
      <c r="C8366" s="29"/>
    </row>
    <row r="8367" spans="1:3" hidden="1" x14ac:dyDescent="0.45">
      <c r="A8367" s="29"/>
      <c r="B8367" s="29"/>
      <c r="C8367" s="29"/>
    </row>
    <row r="8368" spans="1:3" hidden="1" x14ac:dyDescent="0.45">
      <c r="A8368" s="29"/>
      <c r="B8368" s="29"/>
      <c r="C8368" s="29"/>
    </row>
    <row r="8369" spans="1:3" hidden="1" x14ac:dyDescent="0.45">
      <c r="A8369" s="29"/>
      <c r="B8369" s="29"/>
      <c r="C8369" s="29"/>
    </row>
    <row r="8370" spans="1:3" hidden="1" x14ac:dyDescent="0.45">
      <c r="A8370" s="29"/>
      <c r="B8370" s="29"/>
      <c r="C8370" s="29"/>
    </row>
    <row r="8371" spans="1:3" hidden="1" x14ac:dyDescent="0.45">
      <c r="A8371" s="29"/>
      <c r="B8371" s="29"/>
      <c r="C8371" s="29"/>
    </row>
    <row r="8372" spans="1:3" hidden="1" x14ac:dyDescent="0.45">
      <c r="A8372" s="29"/>
      <c r="B8372" s="29"/>
      <c r="C8372" s="29"/>
    </row>
    <row r="8373" spans="1:3" hidden="1" x14ac:dyDescent="0.45">
      <c r="A8373" s="29"/>
      <c r="B8373" s="29"/>
      <c r="C8373" s="29"/>
    </row>
    <row r="8374" spans="1:3" hidden="1" x14ac:dyDescent="0.45">
      <c r="A8374" s="29"/>
      <c r="B8374" s="29"/>
      <c r="C8374" s="29"/>
    </row>
    <row r="8375" spans="1:3" hidden="1" x14ac:dyDescent="0.45">
      <c r="A8375" s="29"/>
      <c r="B8375" s="29"/>
      <c r="C8375" s="29"/>
    </row>
    <row r="8376" spans="1:3" hidden="1" x14ac:dyDescent="0.45">
      <c r="A8376" s="29"/>
      <c r="B8376" s="29"/>
      <c r="C8376" s="29"/>
    </row>
    <row r="8377" spans="1:3" hidden="1" x14ac:dyDescent="0.45">
      <c r="A8377" s="29"/>
      <c r="B8377" s="29"/>
      <c r="C8377" s="29"/>
    </row>
    <row r="8378" spans="1:3" hidden="1" x14ac:dyDescent="0.45">
      <c r="A8378" s="29"/>
      <c r="B8378" s="29"/>
      <c r="C8378" s="29"/>
    </row>
    <row r="8379" spans="1:3" hidden="1" x14ac:dyDescent="0.45">
      <c r="A8379" s="29"/>
      <c r="B8379" s="29"/>
      <c r="C8379" s="29"/>
    </row>
    <row r="8380" spans="1:3" hidden="1" x14ac:dyDescent="0.45">
      <c r="A8380" s="29"/>
      <c r="B8380" s="29"/>
      <c r="C8380" s="29"/>
    </row>
    <row r="8381" spans="1:3" hidden="1" x14ac:dyDescent="0.45">
      <c r="A8381" s="29"/>
      <c r="B8381" s="29"/>
      <c r="C8381" s="29"/>
    </row>
    <row r="8382" spans="1:3" hidden="1" x14ac:dyDescent="0.45">
      <c r="A8382" s="29"/>
      <c r="B8382" s="29"/>
      <c r="C8382" s="29"/>
    </row>
    <row r="8383" spans="1:3" hidden="1" x14ac:dyDescent="0.45">
      <c r="A8383" s="29"/>
      <c r="B8383" s="29"/>
      <c r="C8383" s="29"/>
    </row>
    <row r="8384" spans="1:3" hidden="1" x14ac:dyDescent="0.45">
      <c r="A8384" s="29"/>
      <c r="B8384" s="29"/>
      <c r="C8384" s="29"/>
    </row>
    <row r="8385" spans="1:3" hidden="1" x14ac:dyDescent="0.45">
      <c r="A8385" s="29"/>
      <c r="B8385" s="29"/>
      <c r="C8385" s="29"/>
    </row>
    <row r="8386" spans="1:3" hidden="1" x14ac:dyDescent="0.45">
      <c r="A8386" s="29"/>
      <c r="B8386" s="29"/>
      <c r="C8386" s="29"/>
    </row>
    <row r="8387" spans="1:3" hidden="1" x14ac:dyDescent="0.45">
      <c r="A8387" s="29"/>
      <c r="B8387" s="29"/>
      <c r="C8387" s="29"/>
    </row>
    <row r="8388" spans="1:3" hidden="1" x14ac:dyDescent="0.45">
      <c r="A8388" s="29"/>
      <c r="B8388" s="29"/>
      <c r="C8388" s="29"/>
    </row>
    <row r="8389" spans="1:3" hidden="1" x14ac:dyDescent="0.45">
      <c r="A8389" s="29"/>
      <c r="B8389" s="29"/>
      <c r="C8389" s="29"/>
    </row>
    <row r="8390" spans="1:3" hidden="1" x14ac:dyDescent="0.45">
      <c r="A8390" s="29"/>
      <c r="B8390" s="29"/>
      <c r="C8390" s="29"/>
    </row>
    <row r="8391" spans="1:3" hidden="1" x14ac:dyDescent="0.45">
      <c r="A8391" s="29"/>
      <c r="B8391" s="29"/>
      <c r="C8391" s="29"/>
    </row>
    <row r="8392" spans="1:3" hidden="1" x14ac:dyDescent="0.45">
      <c r="A8392" s="29"/>
      <c r="B8392" s="29"/>
      <c r="C8392" s="29"/>
    </row>
    <row r="8393" spans="1:3" hidden="1" x14ac:dyDescent="0.45">
      <c r="A8393" s="29"/>
      <c r="B8393" s="29"/>
      <c r="C8393" s="29"/>
    </row>
    <row r="8394" spans="1:3" hidden="1" x14ac:dyDescent="0.45">
      <c r="A8394" s="29"/>
      <c r="B8394" s="29"/>
      <c r="C8394" s="29"/>
    </row>
    <row r="8395" spans="1:3" hidden="1" x14ac:dyDescent="0.45">
      <c r="A8395" s="29"/>
      <c r="B8395" s="29"/>
      <c r="C8395" s="29"/>
    </row>
    <row r="8396" spans="1:3" hidden="1" x14ac:dyDescent="0.45">
      <c r="A8396" s="29"/>
      <c r="B8396" s="29"/>
      <c r="C8396" s="29"/>
    </row>
    <row r="8397" spans="1:3" hidden="1" x14ac:dyDescent="0.45">
      <c r="A8397" s="29"/>
      <c r="B8397" s="29"/>
      <c r="C8397" s="29"/>
    </row>
    <row r="8398" spans="1:3" hidden="1" x14ac:dyDescent="0.45">
      <c r="A8398" s="29"/>
      <c r="B8398" s="29"/>
      <c r="C8398" s="29"/>
    </row>
    <row r="8399" spans="1:3" hidden="1" x14ac:dyDescent="0.45">
      <c r="A8399" s="29"/>
      <c r="B8399" s="29"/>
      <c r="C8399" s="29"/>
    </row>
    <row r="8400" spans="1:3" hidden="1" x14ac:dyDescent="0.45">
      <c r="A8400" s="29"/>
      <c r="B8400" s="29"/>
      <c r="C8400" s="29"/>
    </row>
    <row r="8401" spans="1:3" hidden="1" x14ac:dyDescent="0.45">
      <c r="A8401" s="29"/>
      <c r="B8401" s="29"/>
      <c r="C8401" s="29"/>
    </row>
    <row r="8402" spans="1:3" hidden="1" x14ac:dyDescent="0.45">
      <c r="A8402" s="29"/>
      <c r="B8402" s="29"/>
      <c r="C8402" s="29"/>
    </row>
    <row r="8403" spans="1:3" hidden="1" x14ac:dyDescent="0.45">
      <c r="A8403" s="29"/>
      <c r="B8403" s="29"/>
      <c r="C8403" s="29"/>
    </row>
    <row r="8404" spans="1:3" hidden="1" x14ac:dyDescent="0.45">
      <c r="A8404" s="29"/>
      <c r="B8404" s="29"/>
      <c r="C8404" s="29"/>
    </row>
    <row r="8405" spans="1:3" hidden="1" x14ac:dyDescent="0.45">
      <c r="A8405" s="29"/>
      <c r="B8405" s="29"/>
      <c r="C8405" s="29"/>
    </row>
    <row r="8406" spans="1:3" hidden="1" x14ac:dyDescent="0.45">
      <c r="A8406" s="29"/>
      <c r="B8406" s="29"/>
      <c r="C8406" s="29"/>
    </row>
    <row r="8407" spans="1:3" hidden="1" x14ac:dyDescent="0.45">
      <c r="A8407" s="29"/>
      <c r="B8407" s="29"/>
      <c r="C8407" s="29"/>
    </row>
    <row r="8408" spans="1:3" hidden="1" x14ac:dyDescent="0.45">
      <c r="A8408" s="29"/>
      <c r="B8408" s="29"/>
      <c r="C8408" s="29"/>
    </row>
    <row r="8409" spans="1:3" hidden="1" x14ac:dyDescent="0.45">
      <c r="A8409" s="29"/>
      <c r="B8409" s="29"/>
      <c r="C8409" s="29"/>
    </row>
    <row r="8410" spans="1:3" hidden="1" x14ac:dyDescent="0.45">
      <c r="A8410" s="29"/>
      <c r="B8410" s="29"/>
      <c r="C8410" s="29"/>
    </row>
    <row r="8411" spans="1:3" hidden="1" x14ac:dyDescent="0.45">
      <c r="A8411" s="29"/>
      <c r="B8411" s="29"/>
      <c r="C8411" s="29"/>
    </row>
    <row r="8412" spans="1:3" hidden="1" x14ac:dyDescent="0.45">
      <c r="A8412" s="29"/>
      <c r="B8412" s="29"/>
      <c r="C8412" s="29"/>
    </row>
    <row r="8413" spans="1:3" hidden="1" x14ac:dyDescent="0.45">
      <c r="A8413" s="29"/>
      <c r="B8413" s="29"/>
      <c r="C8413" s="29"/>
    </row>
    <row r="8414" spans="1:3" hidden="1" x14ac:dyDescent="0.45">
      <c r="A8414" s="29"/>
      <c r="B8414" s="29"/>
      <c r="C8414" s="29"/>
    </row>
    <row r="8415" spans="1:3" hidden="1" x14ac:dyDescent="0.45">
      <c r="A8415" s="29"/>
      <c r="B8415" s="29"/>
      <c r="C8415" s="29"/>
    </row>
    <row r="8416" spans="1:3" hidden="1" x14ac:dyDescent="0.45">
      <c r="A8416" s="29"/>
      <c r="B8416" s="29"/>
      <c r="C8416" s="29"/>
    </row>
    <row r="8417" spans="1:3" hidden="1" x14ac:dyDescent="0.45">
      <c r="A8417" s="29"/>
      <c r="B8417" s="29"/>
      <c r="C8417" s="29"/>
    </row>
    <row r="8418" spans="1:3" hidden="1" x14ac:dyDescent="0.45">
      <c r="A8418" s="29"/>
      <c r="B8418" s="29"/>
      <c r="C8418" s="29"/>
    </row>
    <row r="8419" spans="1:3" hidden="1" x14ac:dyDescent="0.45">
      <c r="A8419" s="29"/>
      <c r="B8419" s="29"/>
      <c r="C8419" s="29"/>
    </row>
    <row r="8420" spans="1:3" hidden="1" x14ac:dyDescent="0.45">
      <c r="A8420" s="29"/>
      <c r="B8420" s="29"/>
      <c r="C8420" s="29"/>
    </row>
    <row r="8421" spans="1:3" hidden="1" x14ac:dyDescent="0.45">
      <c r="A8421" s="29"/>
      <c r="B8421" s="29"/>
      <c r="C8421" s="29"/>
    </row>
    <row r="8422" spans="1:3" hidden="1" x14ac:dyDescent="0.45">
      <c r="A8422" s="29"/>
      <c r="B8422" s="29"/>
      <c r="C8422" s="29"/>
    </row>
    <row r="8423" spans="1:3" hidden="1" x14ac:dyDescent="0.45">
      <c r="A8423" s="29"/>
      <c r="B8423" s="29"/>
      <c r="C8423" s="29"/>
    </row>
    <row r="8424" spans="1:3" hidden="1" x14ac:dyDescent="0.45">
      <c r="A8424" s="29"/>
      <c r="B8424" s="29"/>
      <c r="C8424" s="29"/>
    </row>
    <row r="8425" spans="1:3" hidden="1" x14ac:dyDescent="0.45">
      <c r="A8425" s="29"/>
      <c r="B8425" s="29"/>
      <c r="C8425" s="29"/>
    </row>
    <row r="8426" spans="1:3" hidden="1" x14ac:dyDescent="0.45">
      <c r="A8426" s="29"/>
      <c r="B8426" s="29"/>
      <c r="C8426" s="29"/>
    </row>
    <row r="8427" spans="1:3" hidden="1" x14ac:dyDescent="0.45">
      <c r="A8427" s="29"/>
      <c r="B8427" s="29"/>
      <c r="C8427" s="29"/>
    </row>
    <row r="8428" spans="1:3" hidden="1" x14ac:dyDescent="0.45">
      <c r="A8428" s="29"/>
      <c r="B8428" s="29"/>
      <c r="C8428" s="29"/>
    </row>
    <row r="8429" spans="1:3" hidden="1" x14ac:dyDescent="0.45">
      <c r="A8429" s="29"/>
      <c r="B8429" s="29"/>
      <c r="C8429" s="29"/>
    </row>
    <row r="8430" spans="1:3" hidden="1" x14ac:dyDescent="0.45">
      <c r="A8430" s="29"/>
      <c r="B8430" s="29"/>
      <c r="C8430" s="29"/>
    </row>
    <row r="8431" spans="1:3" hidden="1" x14ac:dyDescent="0.45">
      <c r="A8431" s="29"/>
      <c r="B8431" s="29"/>
      <c r="C8431" s="29"/>
    </row>
    <row r="8432" spans="1:3" hidden="1" x14ac:dyDescent="0.45">
      <c r="A8432" s="29"/>
      <c r="B8432" s="29"/>
      <c r="C8432" s="29"/>
    </row>
    <row r="8433" spans="1:3" hidden="1" x14ac:dyDescent="0.45">
      <c r="A8433" s="29"/>
      <c r="B8433" s="29"/>
      <c r="C8433" s="29"/>
    </row>
    <row r="8434" spans="1:3" hidden="1" x14ac:dyDescent="0.45">
      <c r="A8434" s="29"/>
      <c r="B8434" s="29"/>
      <c r="C8434" s="29"/>
    </row>
    <row r="8435" spans="1:3" hidden="1" x14ac:dyDescent="0.45">
      <c r="A8435" s="29"/>
      <c r="B8435" s="29"/>
      <c r="C8435" s="29"/>
    </row>
    <row r="8436" spans="1:3" hidden="1" x14ac:dyDescent="0.45">
      <c r="A8436" s="29"/>
      <c r="B8436" s="29"/>
      <c r="C8436" s="29"/>
    </row>
    <row r="8437" spans="1:3" hidden="1" x14ac:dyDescent="0.45">
      <c r="A8437" s="29"/>
      <c r="B8437" s="29"/>
      <c r="C8437" s="29"/>
    </row>
    <row r="8438" spans="1:3" hidden="1" x14ac:dyDescent="0.45">
      <c r="A8438" s="29"/>
      <c r="B8438" s="29"/>
      <c r="C8438" s="29"/>
    </row>
    <row r="8439" spans="1:3" hidden="1" x14ac:dyDescent="0.45">
      <c r="A8439" s="29"/>
      <c r="B8439" s="29"/>
      <c r="C8439" s="29"/>
    </row>
    <row r="8440" spans="1:3" hidden="1" x14ac:dyDescent="0.45">
      <c r="A8440" s="29"/>
      <c r="B8440" s="29"/>
      <c r="C8440" s="29"/>
    </row>
    <row r="8441" spans="1:3" hidden="1" x14ac:dyDescent="0.45">
      <c r="A8441" s="29"/>
      <c r="B8441" s="29"/>
      <c r="C8441" s="29"/>
    </row>
    <row r="8442" spans="1:3" hidden="1" x14ac:dyDescent="0.45">
      <c r="A8442" s="29"/>
      <c r="B8442" s="29"/>
      <c r="C8442" s="29"/>
    </row>
    <row r="8443" spans="1:3" hidden="1" x14ac:dyDescent="0.45">
      <c r="A8443" s="29"/>
      <c r="B8443" s="29"/>
      <c r="C8443" s="29"/>
    </row>
    <row r="8444" spans="1:3" hidden="1" x14ac:dyDescent="0.45">
      <c r="A8444" s="29"/>
      <c r="B8444" s="29"/>
      <c r="C8444" s="29"/>
    </row>
    <row r="8445" spans="1:3" hidden="1" x14ac:dyDescent="0.45">
      <c r="A8445" s="29"/>
      <c r="B8445" s="29"/>
      <c r="C8445" s="29"/>
    </row>
    <row r="8446" spans="1:3" hidden="1" x14ac:dyDescent="0.45">
      <c r="A8446" s="29"/>
      <c r="B8446" s="29"/>
      <c r="C8446" s="29"/>
    </row>
    <row r="8447" spans="1:3" hidden="1" x14ac:dyDescent="0.45">
      <c r="A8447" s="29"/>
      <c r="B8447" s="29"/>
      <c r="C8447" s="29"/>
    </row>
    <row r="8448" spans="1:3" hidden="1" x14ac:dyDescent="0.45">
      <c r="A8448" s="29"/>
      <c r="B8448" s="29"/>
      <c r="C8448" s="29"/>
    </row>
    <row r="8449" spans="1:3" hidden="1" x14ac:dyDescent="0.45">
      <c r="A8449" s="29"/>
      <c r="B8449" s="29"/>
      <c r="C8449" s="29"/>
    </row>
    <row r="8450" spans="1:3" hidden="1" x14ac:dyDescent="0.45">
      <c r="A8450" s="29"/>
      <c r="B8450" s="29"/>
      <c r="C8450" s="29"/>
    </row>
    <row r="8451" spans="1:3" hidden="1" x14ac:dyDescent="0.45">
      <c r="A8451" s="29"/>
      <c r="B8451" s="29"/>
      <c r="C8451" s="29"/>
    </row>
    <row r="8452" spans="1:3" hidden="1" x14ac:dyDescent="0.45">
      <c r="A8452" s="29"/>
      <c r="B8452" s="29"/>
      <c r="C8452" s="29"/>
    </row>
    <row r="8453" spans="1:3" hidden="1" x14ac:dyDescent="0.45">
      <c r="A8453" s="29"/>
      <c r="B8453" s="29"/>
      <c r="C8453" s="29"/>
    </row>
    <row r="8454" spans="1:3" hidden="1" x14ac:dyDescent="0.45">
      <c r="A8454" s="29"/>
      <c r="B8454" s="29"/>
      <c r="C8454" s="29"/>
    </row>
    <row r="8455" spans="1:3" hidden="1" x14ac:dyDescent="0.45">
      <c r="A8455" s="29"/>
      <c r="B8455" s="29"/>
      <c r="C8455" s="29"/>
    </row>
    <row r="8456" spans="1:3" hidden="1" x14ac:dyDescent="0.45">
      <c r="A8456" s="29"/>
      <c r="B8456" s="29"/>
      <c r="C8456" s="29"/>
    </row>
    <row r="8457" spans="1:3" hidden="1" x14ac:dyDescent="0.45">
      <c r="A8457" s="29"/>
      <c r="B8457" s="29"/>
      <c r="C8457" s="29"/>
    </row>
    <row r="8458" spans="1:3" hidden="1" x14ac:dyDescent="0.45">
      <c r="A8458" s="29"/>
      <c r="B8458" s="29"/>
      <c r="C8458" s="29"/>
    </row>
    <row r="8459" spans="1:3" hidden="1" x14ac:dyDescent="0.45">
      <c r="A8459" s="29"/>
      <c r="B8459" s="29"/>
      <c r="C8459" s="29"/>
    </row>
    <row r="8460" spans="1:3" hidden="1" x14ac:dyDescent="0.45">
      <c r="A8460" s="29"/>
      <c r="B8460" s="29"/>
      <c r="C8460" s="29"/>
    </row>
    <row r="8461" spans="1:3" hidden="1" x14ac:dyDescent="0.45">
      <c r="A8461" s="29"/>
      <c r="B8461" s="29"/>
      <c r="C8461" s="29"/>
    </row>
    <row r="8462" spans="1:3" hidden="1" x14ac:dyDescent="0.45">
      <c r="A8462" s="29"/>
      <c r="B8462" s="29"/>
      <c r="C8462" s="29"/>
    </row>
    <row r="8463" spans="1:3" hidden="1" x14ac:dyDescent="0.45">
      <c r="A8463" s="29"/>
      <c r="B8463" s="29"/>
      <c r="C8463" s="29"/>
    </row>
    <row r="8464" spans="1:3" hidden="1" x14ac:dyDescent="0.45">
      <c r="A8464" s="29"/>
      <c r="B8464" s="29"/>
      <c r="C8464" s="29"/>
    </row>
    <row r="8465" spans="1:3" hidden="1" x14ac:dyDescent="0.45">
      <c r="A8465" s="29"/>
      <c r="B8465" s="29"/>
      <c r="C8465" s="29"/>
    </row>
    <row r="8466" spans="1:3" hidden="1" x14ac:dyDescent="0.45">
      <c r="A8466" s="29"/>
      <c r="B8466" s="29"/>
      <c r="C8466" s="29"/>
    </row>
    <row r="8467" spans="1:3" hidden="1" x14ac:dyDescent="0.45">
      <c r="A8467" s="29"/>
      <c r="B8467" s="29"/>
      <c r="C8467" s="29"/>
    </row>
    <row r="8468" spans="1:3" hidden="1" x14ac:dyDescent="0.45">
      <c r="A8468" s="29"/>
      <c r="B8468" s="29"/>
      <c r="C8468" s="29"/>
    </row>
    <row r="8469" spans="1:3" hidden="1" x14ac:dyDescent="0.45">
      <c r="A8469" s="29"/>
      <c r="B8469" s="29"/>
      <c r="C8469" s="29"/>
    </row>
    <row r="8470" spans="1:3" hidden="1" x14ac:dyDescent="0.45">
      <c r="A8470" s="29"/>
      <c r="B8470" s="29"/>
      <c r="C8470" s="29"/>
    </row>
    <row r="8471" spans="1:3" hidden="1" x14ac:dyDescent="0.45">
      <c r="A8471" s="29"/>
      <c r="B8471" s="29"/>
      <c r="C8471" s="29"/>
    </row>
    <row r="8472" spans="1:3" hidden="1" x14ac:dyDescent="0.45">
      <c r="A8472" s="29"/>
      <c r="B8472" s="29"/>
      <c r="C8472" s="29"/>
    </row>
    <row r="8473" spans="1:3" hidden="1" x14ac:dyDescent="0.45">
      <c r="A8473" s="29"/>
      <c r="B8473" s="29"/>
      <c r="C8473" s="29"/>
    </row>
    <row r="8474" spans="1:3" hidden="1" x14ac:dyDescent="0.45">
      <c r="A8474" s="29"/>
      <c r="B8474" s="29"/>
      <c r="C8474" s="29"/>
    </row>
    <row r="8475" spans="1:3" hidden="1" x14ac:dyDescent="0.45">
      <c r="A8475" s="29"/>
      <c r="B8475" s="29"/>
      <c r="C8475" s="29"/>
    </row>
    <row r="8476" spans="1:3" hidden="1" x14ac:dyDescent="0.45">
      <c r="A8476" s="29"/>
      <c r="B8476" s="29"/>
      <c r="C8476" s="29"/>
    </row>
    <row r="8477" spans="1:3" hidden="1" x14ac:dyDescent="0.45">
      <c r="A8477" s="29"/>
      <c r="B8477" s="29"/>
      <c r="C8477" s="29"/>
    </row>
    <row r="8478" spans="1:3" hidden="1" x14ac:dyDescent="0.45">
      <c r="A8478" s="29"/>
      <c r="B8478" s="29"/>
      <c r="C8478" s="29"/>
    </row>
    <row r="8479" spans="1:3" hidden="1" x14ac:dyDescent="0.45">
      <c r="A8479" s="29"/>
      <c r="B8479" s="29"/>
      <c r="C8479" s="29"/>
    </row>
    <row r="8480" spans="1:3" hidden="1" x14ac:dyDescent="0.45">
      <c r="A8480" s="29"/>
      <c r="B8480" s="29"/>
      <c r="C8480" s="29"/>
    </row>
    <row r="8481" spans="1:3" hidden="1" x14ac:dyDescent="0.45">
      <c r="A8481" s="29"/>
      <c r="B8481" s="29"/>
      <c r="C8481" s="29"/>
    </row>
    <row r="8482" spans="1:3" hidden="1" x14ac:dyDescent="0.45">
      <c r="A8482" s="29"/>
      <c r="B8482" s="29"/>
      <c r="C8482" s="29"/>
    </row>
    <row r="8483" spans="1:3" hidden="1" x14ac:dyDescent="0.45">
      <c r="A8483" s="29"/>
      <c r="B8483" s="29"/>
      <c r="C8483" s="29"/>
    </row>
    <row r="8484" spans="1:3" hidden="1" x14ac:dyDescent="0.45">
      <c r="A8484" s="29"/>
      <c r="B8484" s="29"/>
      <c r="C8484" s="29"/>
    </row>
    <row r="8485" spans="1:3" hidden="1" x14ac:dyDescent="0.45">
      <c r="A8485" s="29"/>
      <c r="B8485" s="29"/>
      <c r="C8485" s="29"/>
    </row>
    <row r="8486" spans="1:3" hidden="1" x14ac:dyDescent="0.45">
      <c r="A8486" s="29"/>
      <c r="B8486" s="29"/>
      <c r="C8486" s="29"/>
    </row>
    <row r="8487" spans="1:3" hidden="1" x14ac:dyDescent="0.45">
      <c r="A8487" s="29"/>
      <c r="B8487" s="29"/>
      <c r="C8487" s="29"/>
    </row>
    <row r="8488" spans="1:3" hidden="1" x14ac:dyDescent="0.45">
      <c r="A8488" s="29"/>
      <c r="B8488" s="29"/>
      <c r="C8488" s="29"/>
    </row>
    <row r="8489" spans="1:3" hidden="1" x14ac:dyDescent="0.45">
      <c r="A8489" s="29"/>
      <c r="B8489" s="29"/>
      <c r="C8489" s="29"/>
    </row>
    <row r="8490" spans="1:3" hidden="1" x14ac:dyDescent="0.45">
      <c r="A8490" s="29"/>
      <c r="B8490" s="29"/>
      <c r="C8490" s="29"/>
    </row>
    <row r="8491" spans="1:3" hidden="1" x14ac:dyDescent="0.45">
      <c r="A8491" s="29"/>
      <c r="B8491" s="29"/>
      <c r="C8491" s="29"/>
    </row>
    <row r="8492" spans="1:3" hidden="1" x14ac:dyDescent="0.45">
      <c r="A8492" s="29"/>
      <c r="B8492" s="29"/>
      <c r="C8492" s="29"/>
    </row>
    <row r="8493" spans="1:3" hidden="1" x14ac:dyDescent="0.45">
      <c r="A8493" s="29"/>
      <c r="B8493" s="29"/>
      <c r="C8493" s="29"/>
    </row>
    <row r="8494" spans="1:3" hidden="1" x14ac:dyDescent="0.45">
      <c r="A8494" s="29"/>
      <c r="B8494" s="29"/>
      <c r="C8494" s="29"/>
    </row>
    <row r="8495" spans="1:3" hidden="1" x14ac:dyDescent="0.45">
      <c r="A8495" s="29"/>
      <c r="B8495" s="29"/>
      <c r="C8495" s="29"/>
    </row>
    <row r="8496" spans="1:3" hidden="1" x14ac:dyDescent="0.45">
      <c r="A8496" s="29"/>
      <c r="B8496" s="29"/>
      <c r="C8496" s="29"/>
    </row>
    <row r="8497" spans="1:3" hidden="1" x14ac:dyDescent="0.45">
      <c r="A8497" s="29"/>
      <c r="B8497" s="29"/>
      <c r="C8497" s="29"/>
    </row>
    <row r="8498" spans="1:3" hidden="1" x14ac:dyDescent="0.45">
      <c r="A8498" s="29"/>
      <c r="B8498" s="29"/>
      <c r="C8498" s="29"/>
    </row>
    <row r="8499" spans="1:3" hidden="1" x14ac:dyDescent="0.45">
      <c r="A8499" s="29"/>
      <c r="B8499" s="29"/>
      <c r="C8499" s="29"/>
    </row>
    <row r="8500" spans="1:3" hidden="1" x14ac:dyDescent="0.45">
      <c r="A8500" s="29"/>
      <c r="B8500" s="29"/>
      <c r="C8500" s="29"/>
    </row>
    <row r="8501" spans="1:3" hidden="1" x14ac:dyDescent="0.45">
      <c r="A8501" s="29"/>
      <c r="B8501" s="29"/>
      <c r="C8501" s="29"/>
    </row>
    <row r="8502" spans="1:3" hidden="1" x14ac:dyDescent="0.45">
      <c r="A8502" s="29"/>
      <c r="B8502" s="29"/>
      <c r="C8502" s="29"/>
    </row>
    <row r="8503" spans="1:3" hidden="1" x14ac:dyDescent="0.45">
      <c r="A8503" s="29"/>
      <c r="B8503" s="29"/>
      <c r="C8503" s="29"/>
    </row>
    <row r="8504" spans="1:3" hidden="1" x14ac:dyDescent="0.45">
      <c r="A8504" s="29"/>
      <c r="B8504" s="29"/>
      <c r="C8504" s="29"/>
    </row>
    <row r="8505" spans="1:3" hidden="1" x14ac:dyDescent="0.45">
      <c r="A8505" s="29"/>
      <c r="B8505" s="29"/>
      <c r="C8505" s="29"/>
    </row>
    <row r="8506" spans="1:3" hidden="1" x14ac:dyDescent="0.45">
      <c r="A8506" s="29"/>
      <c r="B8506" s="29"/>
      <c r="C8506" s="29"/>
    </row>
    <row r="8507" spans="1:3" hidden="1" x14ac:dyDescent="0.45">
      <c r="A8507" s="29"/>
      <c r="B8507" s="29"/>
      <c r="C8507" s="29"/>
    </row>
    <row r="8508" spans="1:3" hidden="1" x14ac:dyDescent="0.45">
      <c r="A8508" s="29"/>
      <c r="B8508" s="29"/>
      <c r="C8508" s="29"/>
    </row>
    <row r="8509" spans="1:3" hidden="1" x14ac:dyDescent="0.45">
      <c r="A8509" s="29"/>
      <c r="B8509" s="29"/>
      <c r="C8509" s="29"/>
    </row>
    <row r="8510" spans="1:3" hidden="1" x14ac:dyDescent="0.45">
      <c r="A8510" s="29"/>
      <c r="B8510" s="29"/>
      <c r="C8510" s="29"/>
    </row>
    <row r="8511" spans="1:3" hidden="1" x14ac:dyDescent="0.45">
      <c r="A8511" s="29"/>
      <c r="B8511" s="29"/>
      <c r="C8511" s="29"/>
    </row>
    <row r="8512" spans="1:3" hidden="1" x14ac:dyDescent="0.45">
      <c r="A8512" s="29"/>
      <c r="B8512" s="29"/>
      <c r="C8512" s="29"/>
    </row>
    <row r="8513" spans="1:3" hidden="1" x14ac:dyDescent="0.45">
      <c r="A8513" s="29"/>
      <c r="B8513" s="29"/>
      <c r="C8513" s="29"/>
    </row>
    <row r="8514" spans="1:3" hidden="1" x14ac:dyDescent="0.45">
      <c r="A8514" s="29"/>
      <c r="B8514" s="29"/>
      <c r="C8514" s="29"/>
    </row>
    <row r="8515" spans="1:3" hidden="1" x14ac:dyDescent="0.45">
      <c r="A8515" s="29"/>
      <c r="B8515" s="29"/>
      <c r="C8515" s="29"/>
    </row>
    <row r="8516" spans="1:3" hidden="1" x14ac:dyDescent="0.45">
      <c r="A8516" s="29"/>
      <c r="B8516" s="29"/>
      <c r="C8516" s="29"/>
    </row>
    <row r="8517" spans="1:3" hidden="1" x14ac:dyDescent="0.45">
      <c r="A8517" s="29"/>
      <c r="B8517" s="29"/>
      <c r="C8517" s="29"/>
    </row>
    <row r="8518" spans="1:3" hidden="1" x14ac:dyDescent="0.45">
      <c r="A8518" s="29"/>
      <c r="B8518" s="29"/>
      <c r="C8518" s="29"/>
    </row>
    <row r="8519" spans="1:3" hidden="1" x14ac:dyDescent="0.45">
      <c r="A8519" s="29"/>
      <c r="B8519" s="29"/>
      <c r="C8519" s="29"/>
    </row>
    <row r="8520" spans="1:3" hidden="1" x14ac:dyDescent="0.45">
      <c r="A8520" s="29"/>
      <c r="B8520" s="29"/>
      <c r="C8520" s="29"/>
    </row>
    <row r="8521" spans="1:3" hidden="1" x14ac:dyDescent="0.45">
      <c r="A8521" s="29"/>
      <c r="B8521" s="29"/>
      <c r="C8521" s="29"/>
    </row>
    <row r="8522" spans="1:3" hidden="1" x14ac:dyDescent="0.45">
      <c r="A8522" s="29"/>
      <c r="B8522" s="29"/>
      <c r="C8522" s="29"/>
    </row>
    <row r="8523" spans="1:3" hidden="1" x14ac:dyDescent="0.45">
      <c r="A8523" s="29"/>
      <c r="B8523" s="29"/>
      <c r="C8523" s="29"/>
    </row>
    <row r="8524" spans="1:3" hidden="1" x14ac:dyDescent="0.45">
      <c r="A8524" s="29"/>
      <c r="B8524" s="29"/>
      <c r="C8524" s="29"/>
    </row>
    <row r="8525" spans="1:3" hidden="1" x14ac:dyDescent="0.45">
      <c r="A8525" s="29"/>
      <c r="B8525" s="29"/>
      <c r="C8525" s="29"/>
    </row>
    <row r="8526" spans="1:3" hidden="1" x14ac:dyDescent="0.45">
      <c r="A8526" s="29"/>
      <c r="B8526" s="29"/>
      <c r="C8526" s="29"/>
    </row>
    <row r="8527" spans="1:3" hidden="1" x14ac:dyDescent="0.45">
      <c r="A8527" s="29"/>
      <c r="B8527" s="29"/>
      <c r="C8527" s="29"/>
    </row>
    <row r="8528" spans="1:3" hidden="1" x14ac:dyDescent="0.45">
      <c r="A8528" s="29"/>
      <c r="B8528" s="29"/>
      <c r="C8528" s="29"/>
    </row>
    <row r="8529" spans="1:3" hidden="1" x14ac:dyDescent="0.45">
      <c r="A8529" s="29"/>
      <c r="B8529" s="29"/>
      <c r="C8529" s="29"/>
    </row>
    <row r="8530" spans="1:3" hidden="1" x14ac:dyDescent="0.45">
      <c r="A8530" s="29"/>
      <c r="B8530" s="29"/>
      <c r="C8530" s="29"/>
    </row>
    <row r="8531" spans="1:3" hidden="1" x14ac:dyDescent="0.45">
      <c r="A8531" s="29"/>
      <c r="B8531" s="29"/>
      <c r="C8531" s="29"/>
    </row>
    <row r="8532" spans="1:3" hidden="1" x14ac:dyDescent="0.45">
      <c r="A8532" s="29"/>
      <c r="B8532" s="29"/>
      <c r="C8532" s="29"/>
    </row>
    <row r="8533" spans="1:3" hidden="1" x14ac:dyDescent="0.45">
      <c r="A8533" s="29"/>
      <c r="B8533" s="29"/>
      <c r="C8533" s="29"/>
    </row>
    <row r="8534" spans="1:3" hidden="1" x14ac:dyDescent="0.45">
      <c r="A8534" s="29"/>
      <c r="B8534" s="29"/>
      <c r="C8534" s="29"/>
    </row>
    <row r="8535" spans="1:3" hidden="1" x14ac:dyDescent="0.45">
      <c r="A8535" s="29"/>
      <c r="B8535" s="29"/>
      <c r="C8535" s="29"/>
    </row>
    <row r="8536" spans="1:3" hidden="1" x14ac:dyDescent="0.45">
      <c r="A8536" s="29"/>
      <c r="B8536" s="29"/>
      <c r="C8536" s="29"/>
    </row>
    <row r="8537" spans="1:3" hidden="1" x14ac:dyDescent="0.45">
      <c r="A8537" s="29"/>
      <c r="B8537" s="29"/>
      <c r="C8537" s="29"/>
    </row>
    <row r="8538" spans="1:3" hidden="1" x14ac:dyDescent="0.45">
      <c r="A8538" s="29"/>
      <c r="B8538" s="29"/>
      <c r="C8538" s="29"/>
    </row>
    <row r="8539" spans="1:3" hidden="1" x14ac:dyDescent="0.45">
      <c r="A8539" s="29"/>
      <c r="B8539" s="29"/>
      <c r="C8539" s="29"/>
    </row>
    <row r="8540" spans="1:3" hidden="1" x14ac:dyDescent="0.45">
      <c r="A8540" s="29"/>
      <c r="B8540" s="29"/>
      <c r="C8540" s="29"/>
    </row>
    <row r="8541" spans="1:3" hidden="1" x14ac:dyDescent="0.45">
      <c r="A8541" s="29"/>
      <c r="B8541" s="29"/>
      <c r="C8541" s="29"/>
    </row>
    <row r="8542" spans="1:3" hidden="1" x14ac:dyDescent="0.45">
      <c r="A8542" s="29"/>
      <c r="B8542" s="29"/>
      <c r="C8542" s="29"/>
    </row>
    <row r="8543" spans="1:3" hidden="1" x14ac:dyDescent="0.45">
      <c r="A8543" s="29"/>
      <c r="B8543" s="29"/>
      <c r="C8543" s="29"/>
    </row>
    <row r="8544" spans="1:3" hidden="1" x14ac:dyDescent="0.45">
      <c r="A8544" s="29"/>
      <c r="B8544" s="29"/>
      <c r="C8544" s="29"/>
    </row>
    <row r="8545" spans="1:3" hidden="1" x14ac:dyDescent="0.45">
      <c r="A8545" s="29"/>
      <c r="B8545" s="29"/>
      <c r="C8545" s="29"/>
    </row>
    <row r="8546" spans="1:3" hidden="1" x14ac:dyDescent="0.45">
      <c r="A8546" s="29"/>
      <c r="B8546" s="29"/>
      <c r="C8546" s="29"/>
    </row>
    <row r="8547" spans="1:3" hidden="1" x14ac:dyDescent="0.45">
      <c r="A8547" s="29"/>
      <c r="B8547" s="29"/>
      <c r="C8547" s="29"/>
    </row>
    <row r="8548" spans="1:3" hidden="1" x14ac:dyDescent="0.45">
      <c r="A8548" s="29"/>
      <c r="B8548" s="29"/>
      <c r="C8548" s="29"/>
    </row>
    <row r="8549" spans="1:3" hidden="1" x14ac:dyDescent="0.45">
      <c r="A8549" s="29"/>
      <c r="B8549" s="29"/>
      <c r="C8549" s="29"/>
    </row>
    <row r="8550" spans="1:3" hidden="1" x14ac:dyDescent="0.45">
      <c r="A8550" s="29"/>
      <c r="B8550" s="29"/>
      <c r="C8550" s="29"/>
    </row>
    <row r="8551" spans="1:3" hidden="1" x14ac:dyDescent="0.45">
      <c r="A8551" s="29"/>
      <c r="B8551" s="29"/>
      <c r="C8551" s="29"/>
    </row>
    <row r="8552" spans="1:3" hidden="1" x14ac:dyDescent="0.45">
      <c r="A8552" s="29"/>
      <c r="B8552" s="29"/>
      <c r="C8552" s="29"/>
    </row>
    <row r="8553" spans="1:3" hidden="1" x14ac:dyDescent="0.45">
      <c r="A8553" s="29"/>
      <c r="B8553" s="29"/>
      <c r="C8553" s="29"/>
    </row>
    <row r="8554" spans="1:3" hidden="1" x14ac:dyDescent="0.45">
      <c r="A8554" s="29"/>
      <c r="B8554" s="29"/>
      <c r="C8554" s="29"/>
    </row>
    <row r="8555" spans="1:3" hidden="1" x14ac:dyDescent="0.45">
      <c r="A8555" s="29"/>
      <c r="B8555" s="29"/>
      <c r="C8555" s="29"/>
    </row>
    <row r="8556" spans="1:3" hidden="1" x14ac:dyDescent="0.45">
      <c r="A8556" s="29"/>
      <c r="B8556" s="29"/>
      <c r="C8556" s="29"/>
    </row>
    <row r="8557" spans="1:3" hidden="1" x14ac:dyDescent="0.45">
      <c r="A8557" s="29"/>
      <c r="B8557" s="29"/>
      <c r="C8557" s="29"/>
    </row>
    <row r="8558" spans="1:3" hidden="1" x14ac:dyDescent="0.45">
      <c r="A8558" s="29"/>
      <c r="B8558" s="29"/>
      <c r="C8558" s="29"/>
    </row>
    <row r="8559" spans="1:3" hidden="1" x14ac:dyDescent="0.45">
      <c r="A8559" s="29"/>
      <c r="B8559" s="29"/>
      <c r="C8559" s="29"/>
    </row>
    <row r="8560" spans="1:3" hidden="1" x14ac:dyDescent="0.45">
      <c r="A8560" s="29"/>
      <c r="B8560" s="29"/>
      <c r="C8560" s="29"/>
    </row>
    <row r="8561" spans="1:3" hidden="1" x14ac:dyDescent="0.45">
      <c r="A8561" s="29"/>
      <c r="B8561" s="29"/>
      <c r="C8561" s="29"/>
    </row>
    <row r="8562" spans="1:3" hidden="1" x14ac:dyDescent="0.45">
      <c r="A8562" s="29"/>
      <c r="B8562" s="29"/>
      <c r="C8562" s="29"/>
    </row>
    <row r="8563" spans="1:3" hidden="1" x14ac:dyDescent="0.45">
      <c r="A8563" s="29"/>
      <c r="B8563" s="29"/>
      <c r="C8563" s="29"/>
    </row>
    <row r="8564" spans="1:3" hidden="1" x14ac:dyDescent="0.45">
      <c r="A8564" s="29"/>
      <c r="B8564" s="29"/>
      <c r="C8564" s="29"/>
    </row>
    <row r="8565" spans="1:3" hidden="1" x14ac:dyDescent="0.45">
      <c r="A8565" s="29"/>
      <c r="B8565" s="29"/>
      <c r="C8565" s="29"/>
    </row>
    <row r="8566" spans="1:3" hidden="1" x14ac:dyDescent="0.45">
      <c r="A8566" s="29"/>
      <c r="B8566" s="29"/>
      <c r="C8566" s="29"/>
    </row>
    <row r="8567" spans="1:3" hidden="1" x14ac:dyDescent="0.45">
      <c r="A8567" s="29"/>
      <c r="B8567" s="29"/>
      <c r="C8567" s="29"/>
    </row>
    <row r="8568" spans="1:3" hidden="1" x14ac:dyDescent="0.45">
      <c r="A8568" s="29"/>
      <c r="B8568" s="29"/>
      <c r="C8568" s="29"/>
    </row>
    <row r="8569" spans="1:3" hidden="1" x14ac:dyDescent="0.45">
      <c r="A8569" s="29"/>
      <c r="B8569" s="29"/>
      <c r="C8569" s="29"/>
    </row>
    <row r="8570" spans="1:3" hidden="1" x14ac:dyDescent="0.45">
      <c r="A8570" s="29"/>
      <c r="B8570" s="29"/>
      <c r="C8570" s="29"/>
    </row>
    <row r="8571" spans="1:3" hidden="1" x14ac:dyDescent="0.45">
      <c r="A8571" s="29"/>
      <c r="B8571" s="29"/>
      <c r="C8571" s="29"/>
    </row>
    <row r="8572" spans="1:3" hidden="1" x14ac:dyDescent="0.45">
      <c r="A8572" s="29"/>
      <c r="B8572" s="29"/>
      <c r="C8572" s="29"/>
    </row>
    <row r="8573" spans="1:3" hidden="1" x14ac:dyDescent="0.45">
      <c r="A8573" s="29"/>
      <c r="B8573" s="29"/>
      <c r="C8573" s="29"/>
    </row>
    <row r="8574" spans="1:3" hidden="1" x14ac:dyDescent="0.45">
      <c r="A8574" s="29"/>
      <c r="B8574" s="29"/>
      <c r="C8574" s="29"/>
    </row>
    <row r="8575" spans="1:3" hidden="1" x14ac:dyDescent="0.45">
      <c r="A8575" s="29"/>
      <c r="B8575" s="29"/>
      <c r="C8575" s="29"/>
    </row>
    <row r="8576" spans="1:3" hidden="1" x14ac:dyDescent="0.45">
      <c r="A8576" s="29"/>
      <c r="B8576" s="29"/>
      <c r="C8576" s="29"/>
    </row>
    <row r="8577" spans="1:3" hidden="1" x14ac:dyDescent="0.45">
      <c r="A8577" s="29"/>
      <c r="B8577" s="29"/>
      <c r="C8577" s="29"/>
    </row>
    <row r="8578" spans="1:3" hidden="1" x14ac:dyDescent="0.45">
      <c r="A8578" s="29"/>
      <c r="B8578" s="29"/>
      <c r="C8578" s="29"/>
    </row>
    <row r="8579" spans="1:3" hidden="1" x14ac:dyDescent="0.45">
      <c r="A8579" s="29"/>
      <c r="B8579" s="29"/>
      <c r="C8579" s="29"/>
    </row>
    <row r="8580" spans="1:3" hidden="1" x14ac:dyDescent="0.45">
      <c r="A8580" s="29"/>
      <c r="B8580" s="29"/>
      <c r="C8580" s="29"/>
    </row>
    <row r="8581" spans="1:3" hidden="1" x14ac:dyDescent="0.45">
      <c r="A8581" s="29"/>
      <c r="B8581" s="29"/>
      <c r="C8581" s="29"/>
    </row>
    <row r="8582" spans="1:3" hidden="1" x14ac:dyDescent="0.45">
      <c r="A8582" s="29"/>
      <c r="B8582" s="29"/>
      <c r="C8582" s="29"/>
    </row>
    <row r="8583" spans="1:3" hidden="1" x14ac:dyDescent="0.45">
      <c r="A8583" s="29"/>
      <c r="B8583" s="29"/>
      <c r="C8583" s="29"/>
    </row>
    <row r="8584" spans="1:3" hidden="1" x14ac:dyDescent="0.45">
      <c r="A8584" s="29"/>
      <c r="B8584" s="29"/>
      <c r="C8584" s="29"/>
    </row>
    <row r="8585" spans="1:3" hidden="1" x14ac:dyDescent="0.45">
      <c r="A8585" s="29"/>
      <c r="B8585" s="29"/>
      <c r="C8585" s="29"/>
    </row>
    <row r="8586" spans="1:3" hidden="1" x14ac:dyDescent="0.45">
      <c r="A8586" s="29"/>
      <c r="B8586" s="29"/>
      <c r="C8586" s="29"/>
    </row>
    <row r="8587" spans="1:3" hidden="1" x14ac:dyDescent="0.45">
      <c r="A8587" s="29"/>
      <c r="B8587" s="29"/>
      <c r="C8587" s="29"/>
    </row>
    <row r="8588" spans="1:3" hidden="1" x14ac:dyDescent="0.45">
      <c r="A8588" s="29"/>
      <c r="B8588" s="29"/>
      <c r="C8588" s="29"/>
    </row>
    <row r="8589" spans="1:3" hidden="1" x14ac:dyDescent="0.45">
      <c r="A8589" s="29"/>
      <c r="B8589" s="29"/>
      <c r="C8589" s="29"/>
    </row>
    <row r="8590" spans="1:3" hidden="1" x14ac:dyDescent="0.45">
      <c r="A8590" s="29"/>
      <c r="B8590" s="29"/>
      <c r="C8590" s="29"/>
    </row>
    <row r="8591" spans="1:3" hidden="1" x14ac:dyDescent="0.45">
      <c r="A8591" s="29"/>
      <c r="B8591" s="29"/>
      <c r="C8591" s="29"/>
    </row>
    <row r="8592" spans="1:3" hidden="1" x14ac:dyDescent="0.45">
      <c r="A8592" s="29"/>
      <c r="B8592" s="29"/>
      <c r="C8592" s="29"/>
    </row>
    <row r="8593" spans="1:3" hidden="1" x14ac:dyDescent="0.45">
      <c r="A8593" s="29"/>
      <c r="B8593" s="29"/>
      <c r="C8593" s="29"/>
    </row>
    <row r="8594" spans="1:3" hidden="1" x14ac:dyDescent="0.45">
      <c r="A8594" s="29"/>
      <c r="B8594" s="29"/>
      <c r="C8594" s="29"/>
    </row>
    <row r="8595" spans="1:3" hidden="1" x14ac:dyDescent="0.45">
      <c r="A8595" s="29"/>
      <c r="B8595" s="29"/>
      <c r="C8595" s="29"/>
    </row>
    <row r="8596" spans="1:3" hidden="1" x14ac:dyDescent="0.45">
      <c r="A8596" s="29"/>
      <c r="B8596" s="29"/>
      <c r="C8596" s="29"/>
    </row>
    <row r="8597" spans="1:3" hidden="1" x14ac:dyDescent="0.45">
      <c r="A8597" s="29"/>
      <c r="B8597" s="29"/>
      <c r="C8597" s="29"/>
    </row>
    <row r="8598" spans="1:3" hidden="1" x14ac:dyDescent="0.45">
      <c r="A8598" s="29"/>
      <c r="B8598" s="29"/>
      <c r="C8598" s="29"/>
    </row>
    <row r="8599" spans="1:3" hidden="1" x14ac:dyDescent="0.45">
      <c r="A8599" s="29"/>
      <c r="B8599" s="29"/>
      <c r="C8599" s="29"/>
    </row>
    <row r="8600" spans="1:3" hidden="1" x14ac:dyDescent="0.45">
      <c r="A8600" s="29"/>
      <c r="B8600" s="29"/>
      <c r="C8600" s="29"/>
    </row>
    <row r="8601" spans="1:3" hidden="1" x14ac:dyDescent="0.45">
      <c r="A8601" s="29"/>
      <c r="B8601" s="29"/>
      <c r="C8601" s="29"/>
    </row>
    <row r="8602" spans="1:3" hidden="1" x14ac:dyDescent="0.45">
      <c r="A8602" s="29"/>
      <c r="B8602" s="29"/>
      <c r="C8602" s="29"/>
    </row>
    <row r="8603" spans="1:3" hidden="1" x14ac:dyDescent="0.45">
      <c r="A8603" s="29"/>
      <c r="B8603" s="29"/>
      <c r="C8603" s="29"/>
    </row>
    <row r="8604" spans="1:3" hidden="1" x14ac:dyDescent="0.45">
      <c r="A8604" s="29"/>
      <c r="B8604" s="29"/>
      <c r="C8604" s="29"/>
    </row>
    <row r="8605" spans="1:3" hidden="1" x14ac:dyDescent="0.45">
      <c r="A8605" s="29"/>
      <c r="B8605" s="29"/>
      <c r="C8605" s="29"/>
    </row>
    <row r="8606" spans="1:3" hidden="1" x14ac:dyDescent="0.45">
      <c r="A8606" s="29"/>
      <c r="B8606" s="29"/>
      <c r="C8606" s="29"/>
    </row>
    <row r="8607" spans="1:3" hidden="1" x14ac:dyDescent="0.45">
      <c r="A8607" s="29"/>
      <c r="B8607" s="29"/>
      <c r="C8607" s="29"/>
    </row>
    <row r="8608" spans="1:3" hidden="1" x14ac:dyDescent="0.45">
      <c r="A8608" s="29"/>
      <c r="B8608" s="29"/>
      <c r="C8608" s="29"/>
    </row>
    <row r="8609" spans="1:3" hidden="1" x14ac:dyDescent="0.45">
      <c r="A8609" s="29"/>
      <c r="B8609" s="29"/>
      <c r="C8609" s="29"/>
    </row>
    <row r="8610" spans="1:3" hidden="1" x14ac:dyDescent="0.45">
      <c r="A8610" s="29"/>
      <c r="B8610" s="29"/>
      <c r="C8610" s="29"/>
    </row>
    <row r="8611" spans="1:3" hidden="1" x14ac:dyDescent="0.45">
      <c r="A8611" s="29"/>
      <c r="B8611" s="29"/>
      <c r="C8611" s="29"/>
    </row>
    <row r="8612" spans="1:3" hidden="1" x14ac:dyDescent="0.45">
      <c r="A8612" s="29"/>
      <c r="B8612" s="29"/>
      <c r="C8612" s="29"/>
    </row>
    <row r="8613" spans="1:3" hidden="1" x14ac:dyDescent="0.45">
      <c r="A8613" s="29"/>
      <c r="B8613" s="29"/>
      <c r="C8613" s="29"/>
    </row>
    <row r="8614" spans="1:3" hidden="1" x14ac:dyDescent="0.45">
      <c r="A8614" s="29"/>
      <c r="B8614" s="29"/>
      <c r="C8614" s="29"/>
    </row>
    <row r="8615" spans="1:3" hidden="1" x14ac:dyDescent="0.45">
      <c r="A8615" s="29"/>
      <c r="B8615" s="29"/>
      <c r="C8615" s="29"/>
    </row>
    <row r="8616" spans="1:3" hidden="1" x14ac:dyDescent="0.45">
      <c r="A8616" s="29"/>
      <c r="B8616" s="29"/>
      <c r="C8616" s="29"/>
    </row>
    <row r="8617" spans="1:3" hidden="1" x14ac:dyDescent="0.45">
      <c r="A8617" s="29"/>
      <c r="B8617" s="29"/>
      <c r="C8617" s="29"/>
    </row>
    <row r="8618" spans="1:3" hidden="1" x14ac:dyDescent="0.45">
      <c r="A8618" s="29"/>
      <c r="B8618" s="29"/>
      <c r="C8618" s="29"/>
    </row>
    <row r="8619" spans="1:3" hidden="1" x14ac:dyDescent="0.45">
      <c r="A8619" s="29"/>
      <c r="B8619" s="29"/>
      <c r="C8619" s="29"/>
    </row>
    <row r="8620" spans="1:3" hidden="1" x14ac:dyDescent="0.45">
      <c r="A8620" s="29"/>
      <c r="B8620" s="29"/>
      <c r="C8620" s="29"/>
    </row>
    <row r="8621" spans="1:3" hidden="1" x14ac:dyDescent="0.45">
      <c r="A8621" s="29"/>
      <c r="B8621" s="29"/>
      <c r="C8621" s="29"/>
    </row>
    <row r="8622" spans="1:3" hidden="1" x14ac:dyDescent="0.45">
      <c r="A8622" s="29"/>
      <c r="B8622" s="29"/>
      <c r="C8622" s="29"/>
    </row>
    <row r="8623" spans="1:3" hidden="1" x14ac:dyDescent="0.45">
      <c r="A8623" s="29"/>
      <c r="B8623" s="29"/>
      <c r="C8623" s="29"/>
    </row>
    <row r="8624" spans="1:3" hidden="1" x14ac:dyDescent="0.45">
      <c r="A8624" s="29"/>
      <c r="B8624" s="29"/>
      <c r="C8624" s="29"/>
    </row>
    <row r="8625" spans="1:3" hidden="1" x14ac:dyDescent="0.45">
      <c r="A8625" s="29"/>
      <c r="B8625" s="29"/>
      <c r="C8625" s="29"/>
    </row>
    <row r="8626" spans="1:3" hidden="1" x14ac:dyDescent="0.45">
      <c r="A8626" s="29"/>
      <c r="B8626" s="29"/>
      <c r="C8626" s="29"/>
    </row>
    <row r="8627" spans="1:3" hidden="1" x14ac:dyDescent="0.45">
      <c r="A8627" s="29"/>
      <c r="B8627" s="29"/>
      <c r="C8627" s="29"/>
    </row>
    <row r="8628" spans="1:3" hidden="1" x14ac:dyDescent="0.45">
      <c r="A8628" s="29"/>
      <c r="B8628" s="29"/>
      <c r="C8628" s="29"/>
    </row>
    <row r="8629" spans="1:3" hidden="1" x14ac:dyDescent="0.45">
      <c r="A8629" s="29"/>
      <c r="B8629" s="29"/>
      <c r="C8629" s="29"/>
    </row>
    <row r="8630" spans="1:3" hidden="1" x14ac:dyDescent="0.45">
      <c r="A8630" s="29"/>
      <c r="B8630" s="29"/>
      <c r="C8630" s="29"/>
    </row>
    <row r="8631" spans="1:3" hidden="1" x14ac:dyDescent="0.45">
      <c r="A8631" s="29"/>
      <c r="B8631" s="29"/>
      <c r="C8631" s="29"/>
    </row>
    <row r="8632" spans="1:3" hidden="1" x14ac:dyDescent="0.45">
      <c r="A8632" s="29"/>
      <c r="B8632" s="29"/>
      <c r="C8632" s="29"/>
    </row>
    <row r="8633" spans="1:3" hidden="1" x14ac:dyDescent="0.45">
      <c r="A8633" s="29"/>
      <c r="B8633" s="29"/>
      <c r="C8633" s="29"/>
    </row>
    <row r="8634" spans="1:3" hidden="1" x14ac:dyDescent="0.45">
      <c r="A8634" s="29"/>
      <c r="B8634" s="29"/>
      <c r="C8634" s="29"/>
    </row>
    <row r="8635" spans="1:3" hidden="1" x14ac:dyDescent="0.45">
      <c r="A8635" s="29"/>
      <c r="B8635" s="29"/>
      <c r="C8635" s="29"/>
    </row>
    <row r="8636" spans="1:3" hidden="1" x14ac:dyDescent="0.45">
      <c r="A8636" s="29"/>
      <c r="B8636" s="29"/>
      <c r="C8636" s="29"/>
    </row>
    <row r="8637" spans="1:3" hidden="1" x14ac:dyDescent="0.45">
      <c r="A8637" s="29"/>
      <c r="B8637" s="29"/>
      <c r="C8637" s="29"/>
    </row>
    <row r="8638" spans="1:3" hidden="1" x14ac:dyDescent="0.45">
      <c r="A8638" s="29"/>
      <c r="B8638" s="29"/>
      <c r="C8638" s="29"/>
    </row>
    <row r="8639" spans="1:3" hidden="1" x14ac:dyDescent="0.45">
      <c r="A8639" s="29"/>
      <c r="B8639" s="29"/>
      <c r="C8639" s="29"/>
    </row>
    <row r="8640" spans="1:3" hidden="1" x14ac:dyDescent="0.45">
      <c r="A8640" s="29"/>
      <c r="B8640" s="29"/>
      <c r="C8640" s="29"/>
    </row>
    <row r="8641" spans="1:3" hidden="1" x14ac:dyDescent="0.45">
      <c r="A8641" s="29"/>
      <c r="B8641" s="29"/>
      <c r="C8641" s="29"/>
    </row>
    <row r="8642" spans="1:3" hidden="1" x14ac:dyDescent="0.45">
      <c r="A8642" s="29"/>
      <c r="B8642" s="29"/>
      <c r="C8642" s="29"/>
    </row>
    <row r="8643" spans="1:3" hidden="1" x14ac:dyDescent="0.45">
      <c r="A8643" s="29"/>
      <c r="B8643" s="29"/>
      <c r="C8643" s="29"/>
    </row>
    <row r="8644" spans="1:3" hidden="1" x14ac:dyDescent="0.45">
      <c r="A8644" s="29"/>
      <c r="B8644" s="29"/>
      <c r="C8644" s="29"/>
    </row>
    <row r="8645" spans="1:3" hidden="1" x14ac:dyDescent="0.45">
      <c r="A8645" s="29"/>
      <c r="B8645" s="29"/>
      <c r="C8645" s="29"/>
    </row>
    <row r="8646" spans="1:3" hidden="1" x14ac:dyDescent="0.45">
      <c r="A8646" s="29"/>
      <c r="B8646" s="29"/>
      <c r="C8646" s="29"/>
    </row>
    <row r="8647" spans="1:3" hidden="1" x14ac:dyDescent="0.45">
      <c r="A8647" s="29"/>
      <c r="B8647" s="29"/>
      <c r="C8647" s="29"/>
    </row>
    <row r="8648" spans="1:3" hidden="1" x14ac:dyDescent="0.45">
      <c r="A8648" s="29"/>
      <c r="B8648" s="29"/>
      <c r="C8648" s="29"/>
    </row>
    <row r="8649" spans="1:3" hidden="1" x14ac:dyDescent="0.45">
      <c r="A8649" s="29"/>
      <c r="B8649" s="29"/>
      <c r="C8649" s="29"/>
    </row>
    <row r="8650" spans="1:3" hidden="1" x14ac:dyDescent="0.45">
      <c r="A8650" s="29"/>
      <c r="B8650" s="29"/>
      <c r="C8650" s="29"/>
    </row>
    <row r="8651" spans="1:3" hidden="1" x14ac:dyDescent="0.45">
      <c r="A8651" s="29"/>
      <c r="B8651" s="29"/>
      <c r="C8651" s="29"/>
    </row>
    <row r="8652" spans="1:3" hidden="1" x14ac:dyDescent="0.45">
      <c r="A8652" s="29"/>
      <c r="B8652" s="29"/>
      <c r="C8652" s="29"/>
    </row>
    <row r="8653" spans="1:3" hidden="1" x14ac:dyDescent="0.45">
      <c r="A8653" s="29"/>
      <c r="B8653" s="29"/>
      <c r="C8653" s="29"/>
    </row>
    <row r="8654" spans="1:3" hidden="1" x14ac:dyDescent="0.45">
      <c r="A8654" s="29"/>
      <c r="B8654" s="29"/>
      <c r="C8654" s="29"/>
    </row>
    <row r="8655" spans="1:3" hidden="1" x14ac:dyDescent="0.45">
      <c r="A8655" s="29"/>
      <c r="B8655" s="29"/>
      <c r="C8655" s="29"/>
    </row>
    <row r="8656" spans="1:3" hidden="1" x14ac:dyDescent="0.45">
      <c r="A8656" s="29"/>
      <c r="B8656" s="29"/>
      <c r="C8656" s="29"/>
    </row>
    <row r="8657" spans="1:3" hidden="1" x14ac:dyDescent="0.45">
      <c r="A8657" s="29"/>
      <c r="B8657" s="29"/>
      <c r="C8657" s="29"/>
    </row>
    <row r="8658" spans="1:3" hidden="1" x14ac:dyDescent="0.45">
      <c r="A8658" s="29"/>
      <c r="B8658" s="29"/>
      <c r="C8658" s="29"/>
    </row>
    <row r="8659" spans="1:3" hidden="1" x14ac:dyDescent="0.45">
      <c r="A8659" s="29"/>
      <c r="B8659" s="29"/>
      <c r="C8659" s="29"/>
    </row>
    <row r="8660" spans="1:3" hidden="1" x14ac:dyDescent="0.45">
      <c r="A8660" s="29"/>
      <c r="B8660" s="29"/>
      <c r="C8660" s="29"/>
    </row>
    <row r="8661" spans="1:3" hidden="1" x14ac:dyDescent="0.45">
      <c r="A8661" s="29"/>
      <c r="B8661" s="29"/>
      <c r="C8661" s="29"/>
    </row>
    <row r="8662" spans="1:3" hidden="1" x14ac:dyDescent="0.45">
      <c r="A8662" s="29"/>
      <c r="B8662" s="29"/>
      <c r="C8662" s="29"/>
    </row>
    <row r="8663" spans="1:3" hidden="1" x14ac:dyDescent="0.45">
      <c r="A8663" s="29"/>
      <c r="B8663" s="29"/>
      <c r="C8663" s="29"/>
    </row>
    <row r="8664" spans="1:3" hidden="1" x14ac:dyDescent="0.45">
      <c r="A8664" s="29"/>
      <c r="B8664" s="29"/>
      <c r="C8664" s="29"/>
    </row>
    <row r="8665" spans="1:3" hidden="1" x14ac:dyDescent="0.45">
      <c r="A8665" s="29"/>
      <c r="B8665" s="29"/>
      <c r="C8665" s="29"/>
    </row>
    <row r="8666" spans="1:3" hidden="1" x14ac:dyDescent="0.45">
      <c r="A8666" s="29"/>
      <c r="B8666" s="29"/>
      <c r="C8666" s="29"/>
    </row>
    <row r="8667" spans="1:3" hidden="1" x14ac:dyDescent="0.45">
      <c r="A8667" s="29"/>
      <c r="B8667" s="29"/>
      <c r="C8667" s="29"/>
    </row>
    <row r="8668" spans="1:3" hidden="1" x14ac:dyDescent="0.45">
      <c r="A8668" s="29"/>
      <c r="B8668" s="29"/>
      <c r="C8668" s="29"/>
    </row>
    <row r="8669" spans="1:3" hidden="1" x14ac:dyDescent="0.45">
      <c r="A8669" s="29"/>
      <c r="B8669" s="29"/>
      <c r="C8669" s="29"/>
    </row>
    <row r="8670" spans="1:3" hidden="1" x14ac:dyDescent="0.45">
      <c r="A8670" s="29"/>
      <c r="B8670" s="29"/>
      <c r="C8670" s="29"/>
    </row>
    <row r="8671" spans="1:3" hidden="1" x14ac:dyDescent="0.45">
      <c r="A8671" s="29"/>
      <c r="B8671" s="29"/>
      <c r="C8671" s="29"/>
    </row>
    <row r="8672" spans="1:3" hidden="1" x14ac:dyDescent="0.45">
      <c r="A8672" s="29"/>
      <c r="B8672" s="29"/>
      <c r="C8672" s="29"/>
    </row>
    <row r="8673" spans="1:3" hidden="1" x14ac:dyDescent="0.45">
      <c r="A8673" s="29"/>
      <c r="B8673" s="29"/>
      <c r="C8673" s="29"/>
    </row>
    <row r="8674" spans="1:3" hidden="1" x14ac:dyDescent="0.45">
      <c r="A8674" s="29"/>
      <c r="B8674" s="29"/>
      <c r="C8674" s="29"/>
    </row>
    <row r="8675" spans="1:3" hidden="1" x14ac:dyDescent="0.45">
      <c r="A8675" s="29"/>
      <c r="B8675" s="29"/>
      <c r="C8675" s="29"/>
    </row>
    <row r="8676" spans="1:3" hidden="1" x14ac:dyDescent="0.45">
      <c r="A8676" s="29"/>
      <c r="B8676" s="29"/>
      <c r="C8676" s="29"/>
    </row>
    <row r="8677" spans="1:3" hidden="1" x14ac:dyDescent="0.45">
      <c r="A8677" s="29"/>
      <c r="B8677" s="29"/>
      <c r="C8677" s="29"/>
    </row>
    <row r="8678" spans="1:3" hidden="1" x14ac:dyDescent="0.45">
      <c r="A8678" s="29"/>
      <c r="B8678" s="29"/>
      <c r="C8678" s="29"/>
    </row>
    <row r="8679" spans="1:3" hidden="1" x14ac:dyDescent="0.45">
      <c r="A8679" s="29"/>
      <c r="B8679" s="29"/>
      <c r="C8679" s="29"/>
    </row>
    <row r="8680" spans="1:3" hidden="1" x14ac:dyDescent="0.45">
      <c r="A8680" s="29"/>
      <c r="B8680" s="29"/>
      <c r="C8680" s="29"/>
    </row>
    <row r="8681" spans="1:3" hidden="1" x14ac:dyDescent="0.45">
      <c r="A8681" s="29"/>
      <c r="B8681" s="29"/>
      <c r="C8681" s="29"/>
    </row>
    <row r="8682" spans="1:3" hidden="1" x14ac:dyDescent="0.45">
      <c r="A8682" s="29"/>
      <c r="B8682" s="29"/>
      <c r="C8682" s="29"/>
    </row>
    <row r="8683" spans="1:3" hidden="1" x14ac:dyDescent="0.45">
      <c r="A8683" s="29"/>
      <c r="B8683" s="29"/>
      <c r="C8683" s="29"/>
    </row>
    <row r="8684" spans="1:3" hidden="1" x14ac:dyDescent="0.45">
      <c r="A8684" s="29"/>
      <c r="B8684" s="29"/>
      <c r="C8684" s="29"/>
    </row>
    <row r="8685" spans="1:3" hidden="1" x14ac:dyDescent="0.45">
      <c r="A8685" s="29"/>
      <c r="B8685" s="29"/>
      <c r="C8685" s="29"/>
    </row>
    <row r="8686" spans="1:3" hidden="1" x14ac:dyDescent="0.45">
      <c r="A8686" s="29"/>
      <c r="B8686" s="29"/>
      <c r="C8686" s="29"/>
    </row>
    <row r="8687" spans="1:3" hidden="1" x14ac:dyDescent="0.45">
      <c r="A8687" s="29"/>
      <c r="B8687" s="29"/>
      <c r="C8687" s="29"/>
    </row>
    <row r="8688" spans="1:3" hidden="1" x14ac:dyDescent="0.45">
      <c r="A8688" s="29"/>
      <c r="B8688" s="29"/>
      <c r="C8688" s="29"/>
    </row>
    <row r="8689" spans="1:3" hidden="1" x14ac:dyDescent="0.45">
      <c r="A8689" s="29"/>
      <c r="B8689" s="29"/>
      <c r="C8689" s="29"/>
    </row>
    <row r="8690" spans="1:3" hidden="1" x14ac:dyDescent="0.45">
      <c r="A8690" s="29"/>
      <c r="B8690" s="29"/>
      <c r="C8690" s="29"/>
    </row>
    <row r="8691" spans="1:3" hidden="1" x14ac:dyDescent="0.45">
      <c r="A8691" s="29"/>
      <c r="B8691" s="29"/>
      <c r="C8691" s="29"/>
    </row>
    <row r="8692" spans="1:3" hidden="1" x14ac:dyDescent="0.45">
      <c r="A8692" s="29"/>
      <c r="B8692" s="29"/>
      <c r="C8692" s="29"/>
    </row>
    <row r="8693" spans="1:3" hidden="1" x14ac:dyDescent="0.45">
      <c r="A8693" s="29"/>
      <c r="B8693" s="29"/>
      <c r="C8693" s="29"/>
    </row>
    <row r="8694" spans="1:3" hidden="1" x14ac:dyDescent="0.45">
      <c r="A8694" s="29"/>
      <c r="B8694" s="29"/>
      <c r="C8694" s="29"/>
    </row>
    <row r="8695" spans="1:3" hidden="1" x14ac:dyDescent="0.45">
      <c r="A8695" s="29"/>
      <c r="B8695" s="29"/>
      <c r="C8695" s="29"/>
    </row>
    <row r="8696" spans="1:3" hidden="1" x14ac:dyDescent="0.45">
      <c r="A8696" s="29"/>
      <c r="B8696" s="29"/>
      <c r="C8696" s="29"/>
    </row>
    <row r="8697" spans="1:3" hidden="1" x14ac:dyDescent="0.45">
      <c r="A8697" s="29"/>
      <c r="B8697" s="29"/>
      <c r="C8697" s="29"/>
    </row>
    <row r="8698" spans="1:3" hidden="1" x14ac:dyDescent="0.45">
      <c r="A8698" s="29"/>
      <c r="B8698" s="29"/>
      <c r="C8698" s="29"/>
    </row>
    <row r="8699" spans="1:3" hidden="1" x14ac:dyDescent="0.45">
      <c r="A8699" s="29"/>
      <c r="B8699" s="29"/>
      <c r="C8699" s="29"/>
    </row>
    <row r="8700" spans="1:3" hidden="1" x14ac:dyDescent="0.45">
      <c r="A8700" s="29"/>
      <c r="B8700" s="29"/>
      <c r="C8700" s="29"/>
    </row>
    <row r="8701" spans="1:3" hidden="1" x14ac:dyDescent="0.45">
      <c r="A8701" s="29"/>
      <c r="B8701" s="29"/>
      <c r="C8701" s="29"/>
    </row>
    <row r="8702" spans="1:3" hidden="1" x14ac:dyDescent="0.45">
      <c r="A8702" s="29"/>
      <c r="B8702" s="29"/>
      <c r="C8702" s="29"/>
    </row>
    <row r="8703" spans="1:3" hidden="1" x14ac:dyDescent="0.45">
      <c r="A8703" s="29"/>
      <c r="B8703" s="29"/>
      <c r="C8703" s="29"/>
    </row>
    <row r="8704" spans="1:3" hidden="1" x14ac:dyDescent="0.45">
      <c r="A8704" s="29"/>
      <c r="B8704" s="29"/>
      <c r="C8704" s="29"/>
    </row>
    <row r="8705" spans="1:3" hidden="1" x14ac:dyDescent="0.45">
      <c r="A8705" s="29"/>
      <c r="B8705" s="29"/>
      <c r="C8705" s="29"/>
    </row>
    <row r="8706" spans="1:3" hidden="1" x14ac:dyDescent="0.45">
      <c r="A8706" s="29"/>
      <c r="B8706" s="29"/>
      <c r="C8706" s="29"/>
    </row>
    <row r="8707" spans="1:3" hidden="1" x14ac:dyDescent="0.45">
      <c r="A8707" s="29"/>
      <c r="B8707" s="29"/>
      <c r="C8707" s="29"/>
    </row>
    <row r="8708" spans="1:3" hidden="1" x14ac:dyDescent="0.45">
      <c r="A8708" s="29"/>
      <c r="B8708" s="29"/>
      <c r="C8708" s="29"/>
    </row>
    <row r="8709" spans="1:3" hidden="1" x14ac:dyDescent="0.45">
      <c r="A8709" s="29"/>
      <c r="B8709" s="29"/>
      <c r="C8709" s="29"/>
    </row>
    <row r="8710" spans="1:3" hidden="1" x14ac:dyDescent="0.45">
      <c r="A8710" s="29"/>
      <c r="B8710" s="29"/>
      <c r="C8710" s="29"/>
    </row>
    <row r="8711" spans="1:3" hidden="1" x14ac:dyDescent="0.45">
      <c r="A8711" s="29"/>
      <c r="B8711" s="29"/>
      <c r="C8711" s="29"/>
    </row>
    <row r="8712" spans="1:3" hidden="1" x14ac:dyDescent="0.45">
      <c r="A8712" s="29"/>
      <c r="B8712" s="29"/>
      <c r="C8712" s="29"/>
    </row>
    <row r="8713" spans="1:3" hidden="1" x14ac:dyDescent="0.45">
      <c r="A8713" s="29"/>
      <c r="B8713" s="29"/>
      <c r="C8713" s="29"/>
    </row>
    <row r="8714" spans="1:3" hidden="1" x14ac:dyDescent="0.45">
      <c r="A8714" s="29"/>
      <c r="B8714" s="29"/>
      <c r="C8714" s="29"/>
    </row>
    <row r="8715" spans="1:3" hidden="1" x14ac:dyDescent="0.45">
      <c r="A8715" s="29"/>
      <c r="B8715" s="29"/>
      <c r="C8715" s="29"/>
    </row>
    <row r="8716" spans="1:3" hidden="1" x14ac:dyDescent="0.45">
      <c r="A8716" s="29"/>
      <c r="B8716" s="29"/>
      <c r="C8716" s="29"/>
    </row>
    <row r="8717" spans="1:3" hidden="1" x14ac:dyDescent="0.45">
      <c r="A8717" s="29"/>
      <c r="B8717" s="29"/>
      <c r="C8717" s="29"/>
    </row>
    <row r="8718" spans="1:3" hidden="1" x14ac:dyDescent="0.45">
      <c r="A8718" s="29"/>
      <c r="B8718" s="29"/>
      <c r="C8718" s="29"/>
    </row>
    <row r="8719" spans="1:3" hidden="1" x14ac:dyDescent="0.45">
      <c r="A8719" s="29"/>
      <c r="B8719" s="29"/>
      <c r="C8719" s="29"/>
    </row>
    <row r="8720" spans="1:3" hidden="1" x14ac:dyDescent="0.45">
      <c r="A8720" s="29"/>
      <c r="B8720" s="29"/>
      <c r="C8720" s="29"/>
    </row>
    <row r="8721" spans="1:3" hidden="1" x14ac:dyDescent="0.45">
      <c r="A8721" s="29"/>
      <c r="B8721" s="29"/>
      <c r="C8721" s="29"/>
    </row>
    <row r="8722" spans="1:3" hidden="1" x14ac:dyDescent="0.45">
      <c r="A8722" s="29"/>
      <c r="B8722" s="29"/>
      <c r="C8722" s="29"/>
    </row>
    <row r="8723" spans="1:3" hidden="1" x14ac:dyDescent="0.45">
      <c r="A8723" s="29"/>
      <c r="B8723" s="29"/>
      <c r="C8723" s="29"/>
    </row>
    <row r="8724" spans="1:3" hidden="1" x14ac:dyDescent="0.45">
      <c r="A8724" s="29"/>
      <c r="B8724" s="29"/>
      <c r="C8724" s="29"/>
    </row>
    <row r="8725" spans="1:3" hidden="1" x14ac:dyDescent="0.45">
      <c r="A8725" s="29"/>
      <c r="B8725" s="29"/>
      <c r="C8725" s="29"/>
    </row>
    <row r="8726" spans="1:3" hidden="1" x14ac:dyDescent="0.45">
      <c r="A8726" s="29"/>
      <c r="B8726" s="29"/>
      <c r="C8726" s="29"/>
    </row>
    <row r="8727" spans="1:3" hidden="1" x14ac:dyDescent="0.45">
      <c r="A8727" s="29"/>
      <c r="B8727" s="29"/>
      <c r="C8727" s="29"/>
    </row>
    <row r="8728" spans="1:3" hidden="1" x14ac:dyDescent="0.45">
      <c r="A8728" s="29"/>
      <c r="B8728" s="29"/>
      <c r="C8728" s="29"/>
    </row>
    <row r="8729" spans="1:3" hidden="1" x14ac:dyDescent="0.45">
      <c r="A8729" s="29"/>
      <c r="B8729" s="29"/>
      <c r="C8729" s="29"/>
    </row>
    <row r="8730" spans="1:3" hidden="1" x14ac:dyDescent="0.45">
      <c r="A8730" s="29"/>
      <c r="B8730" s="29"/>
      <c r="C8730" s="29"/>
    </row>
    <row r="8731" spans="1:3" hidden="1" x14ac:dyDescent="0.45">
      <c r="A8731" s="29"/>
      <c r="B8731" s="29"/>
      <c r="C8731" s="29"/>
    </row>
    <row r="8732" spans="1:3" hidden="1" x14ac:dyDescent="0.45">
      <c r="A8732" s="29"/>
      <c r="B8732" s="29"/>
      <c r="C8732" s="29"/>
    </row>
    <row r="8733" spans="1:3" hidden="1" x14ac:dyDescent="0.45">
      <c r="A8733" s="29"/>
      <c r="B8733" s="29"/>
      <c r="C8733" s="29"/>
    </row>
    <row r="8734" spans="1:3" hidden="1" x14ac:dyDescent="0.45">
      <c r="A8734" s="29"/>
      <c r="B8734" s="29"/>
      <c r="C8734" s="29"/>
    </row>
    <row r="8735" spans="1:3" hidden="1" x14ac:dyDescent="0.45">
      <c r="A8735" s="29"/>
      <c r="B8735" s="29"/>
      <c r="C8735" s="29"/>
    </row>
    <row r="8736" spans="1:3" hidden="1" x14ac:dyDescent="0.45">
      <c r="A8736" s="29"/>
      <c r="B8736" s="29"/>
      <c r="C8736" s="29"/>
    </row>
    <row r="8737" spans="1:3" hidden="1" x14ac:dyDescent="0.45">
      <c r="A8737" s="29"/>
      <c r="B8737" s="29"/>
      <c r="C8737" s="29"/>
    </row>
    <row r="8738" spans="1:3" hidden="1" x14ac:dyDescent="0.45">
      <c r="A8738" s="29"/>
      <c r="B8738" s="29"/>
      <c r="C8738" s="29"/>
    </row>
    <row r="8739" spans="1:3" hidden="1" x14ac:dyDescent="0.45">
      <c r="A8739" s="29"/>
      <c r="B8739" s="29"/>
      <c r="C8739" s="29"/>
    </row>
    <row r="8740" spans="1:3" hidden="1" x14ac:dyDescent="0.45">
      <c r="A8740" s="29"/>
      <c r="B8740" s="29"/>
      <c r="C8740" s="29"/>
    </row>
    <row r="8741" spans="1:3" hidden="1" x14ac:dyDescent="0.45">
      <c r="A8741" s="29"/>
      <c r="B8741" s="29"/>
      <c r="C8741" s="29"/>
    </row>
    <row r="8742" spans="1:3" hidden="1" x14ac:dyDescent="0.45">
      <c r="A8742" s="29"/>
      <c r="B8742" s="29"/>
      <c r="C8742" s="29"/>
    </row>
    <row r="8743" spans="1:3" hidden="1" x14ac:dyDescent="0.45">
      <c r="A8743" s="29"/>
      <c r="B8743" s="29"/>
      <c r="C8743" s="29"/>
    </row>
    <row r="8744" spans="1:3" hidden="1" x14ac:dyDescent="0.45">
      <c r="A8744" s="29"/>
      <c r="B8744" s="29"/>
      <c r="C8744" s="29"/>
    </row>
    <row r="8745" spans="1:3" hidden="1" x14ac:dyDescent="0.45">
      <c r="A8745" s="29"/>
      <c r="B8745" s="29"/>
      <c r="C8745" s="29"/>
    </row>
    <row r="8746" spans="1:3" hidden="1" x14ac:dyDescent="0.45">
      <c r="A8746" s="29"/>
      <c r="B8746" s="29"/>
      <c r="C8746" s="29"/>
    </row>
    <row r="8747" spans="1:3" hidden="1" x14ac:dyDescent="0.45">
      <c r="A8747" s="29"/>
      <c r="B8747" s="29"/>
      <c r="C8747" s="29"/>
    </row>
    <row r="8748" spans="1:3" hidden="1" x14ac:dyDescent="0.45">
      <c r="A8748" s="29"/>
      <c r="B8748" s="29"/>
      <c r="C8748" s="29"/>
    </row>
    <row r="8749" spans="1:3" hidden="1" x14ac:dyDescent="0.45">
      <c r="A8749" s="29"/>
      <c r="B8749" s="29"/>
      <c r="C8749" s="29"/>
    </row>
    <row r="8750" spans="1:3" hidden="1" x14ac:dyDescent="0.45">
      <c r="A8750" s="29"/>
      <c r="B8750" s="29"/>
      <c r="C8750" s="29"/>
    </row>
    <row r="8751" spans="1:3" hidden="1" x14ac:dyDescent="0.45">
      <c r="A8751" s="29"/>
      <c r="B8751" s="29"/>
      <c r="C8751" s="29"/>
    </row>
    <row r="8752" spans="1:3" hidden="1" x14ac:dyDescent="0.45">
      <c r="A8752" s="29"/>
      <c r="B8752" s="29"/>
      <c r="C8752" s="29"/>
    </row>
    <row r="8753" spans="1:3" hidden="1" x14ac:dyDescent="0.45">
      <c r="A8753" s="29"/>
      <c r="B8753" s="29"/>
      <c r="C8753" s="29"/>
    </row>
    <row r="8754" spans="1:3" hidden="1" x14ac:dyDescent="0.45">
      <c r="A8754" s="29"/>
      <c r="B8754" s="29"/>
      <c r="C8754" s="29"/>
    </row>
    <row r="8755" spans="1:3" hidden="1" x14ac:dyDescent="0.45">
      <c r="A8755" s="29"/>
      <c r="B8755" s="29"/>
      <c r="C8755" s="29"/>
    </row>
    <row r="8756" spans="1:3" hidden="1" x14ac:dyDescent="0.45">
      <c r="A8756" s="29"/>
      <c r="B8756" s="29"/>
      <c r="C8756" s="29"/>
    </row>
    <row r="8757" spans="1:3" hidden="1" x14ac:dyDescent="0.45">
      <c r="A8757" s="29"/>
      <c r="B8757" s="29"/>
      <c r="C8757" s="29"/>
    </row>
    <row r="8758" spans="1:3" hidden="1" x14ac:dyDescent="0.45">
      <c r="A8758" s="29"/>
      <c r="B8758" s="29"/>
      <c r="C8758" s="29"/>
    </row>
    <row r="8759" spans="1:3" hidden="1" x14ac:dyDescent="0.45">
      <c r="A8759" s="29"/>
      <c r="B8759" s="29"/>
      <c r="C8759" s="29"/>
    </row>
    <row r="8760" spans="1:3" hidden="1" x14ac:dyDescent="0.45">
      <c r="A8760" s="29"/>
      <c r="B8760" s="29"/>
      <c r="C8760" s="29"/>
    </row>
    <row r="8761" spans="1:3" hidden="1" x14ac:dyDescent="0.45">
      <c r="A8761" s="29"/>
      <c r="B8761" s="29"/>
      <c r="C8761" s="29"/>
    </row>
    <row r="8762" spans="1:3" hidden="1" x14ac:dyDescent="0.45">
      <c r="A8762" s="29"/>
      <c r="B8762" s="29"/>
      <c r="C8762" s="29"/>
    </row>
    <row r="8763" spans="1:3" hidden="1" x14ac:dyDescent="0.45">
      <c r="A8763" s="29"/>
      <c r="B8763" s="29"/>
      <c r="C8763" s="29"/>
    </row>
    <row r="8764" spans="1:3" hidden="1" x14ac:dyDescent="0.45">
      <c r="A8764" s="29"/>
      <c r="B8764" s="29"/>
      <c r="C8764" s="29"/>
    </row>
    <row r="8765" spans="1:3" hidden="1" x14ac:dyDescent="0.45">
      <c r="A8765" s="29"/>
      <c r="B8765" s="29"/>
      <c r="C8765" s="29"/>
    </row>
    <row r="8766" spans="1:3" hidden="1" x14ac:dyDescent="0.45">
      <c r="A8766" s="29"/>
      <c r="B8766" s="29"/>
      <c r="C8766" s="29"/>
    </row>
    <row r="8767" spans="1:3" hidden="1" x14ac:dyDescent="0.45">
      <c r="A8767" s="29"/>
      <c r="B8767" s="29"/>
      <c r="C8767" s="29"/>
    </row>
    <row r="8768" spans="1:3" hidden="1" x14ac:dyDescent="0.45">
      <c r="A8768" s="29"/>
      <c r="B8768" s="29"/>
      <c r="C8768" s="29"/>
    </row>
    <row r="8769" spans="1:3" hidden="1" x14ac:dyDescent="0.45">
      <c r="A8769" s="29"/>
      <c r="B8769" s="29"/>
      <c r="C8769" s="29"/>
    </row>
    <row r="8770" spans="1:3" hidden="1" x14ac:dyDescent="0.45">
      <c r="A8770" s="29"/>
      <c r="B8770" s="29"/>
      <c r="C8770" s="29"/>
    </row>
    <row r="8771" spans="1:3" hidden="1" x14ac:dyDescent="0.45">
      <c r="A8771" s="29"/>
      <c r="B8771" s="29"/>
      <c r="C8771" s="29"/>
    </row>
    <row r="8772" spans="1:3" hidden="1" x14ac:dyDescent="0.45">
      <c r="A8772" s="29"/>
      <c r="B8772" s="29"/>
      <c r="C8772" s="29"/>
    </row>
    <row r="8773" spans="1:3" hidden="1" x14ac:dyDescent="0.45">
      <c r="A8773" s="29"/>
      <c r="B8773" s="29"/>
      <c r="C8773" s="29"/>
    </row>
    <row r="8774" spans="1:3" hidden="1" x14ac:dyDescent="0.45">
      <c r="A8774" s="29"/>
      <c r="B8774" s="29"/>
      <c r="C8774" s="29"/>
    </row>
    <row r="8775" spans="1:3" hidden="1" x14ac:dyDescent="0.45">
      <c r="A8775" s="29"/>
      <c r="B8775" s="29"/>
      <c r="C8775" s="29"/>
    </row>
    <row r="8776" spans="1:3" hidden="1" x14ac:dyDescent="0.45">
      <c r="A8776" s="29"/>
      <c r="B8776" s="29"/>
      <c r="C8776" s="29"/>
    </row>
    <row r="8777" spans="1:3" hidden="1" x14ac:dyDescent="0.45">
      <c r="A8777" s="29"/>
      <c r="B8777" s="29"/>
      <c r="C8777" s="29"/>
    </row>
    <row r="8778" spans="1:3" hidden="1" x14ac:dyDescent="0.45">
      <c r="A8778" s="29"/>
      <c r="B8778" s="29"/>
      <c r="C8778" s="29"/>
    </row>
    <row r="8779" spans="1:3" hidden="1" x14ac:dyDescent="0.45">
      <c r="A8779" s="29"/>
      <c r="B8779" s="29"/>
      <c r="C8779" s="29"/>
    </row>
    <row r="8780" spans="1:3" hidden="1" x14ac:dyDescent="0.45">
      <c r="A8780" s="29"/>
      <c r="B8780" s="29"/>
      <c r="C8780" s="29"/>
    </row>
    <row r="8781" spans="1:3" hidden="1" x14ac:dyDescent="0.45">
      <c r="A8781" s="29"/>
      <c r="B8781" s="29"/>
      <c r="C8781" s="29"/>
    </row>
    <row r="8782" spans="1:3" hidden="1" x14ac:dyDescent="0.45">
      <c r="A8782" s="29"/>
      <c r="B8782" s="29"/>
      <c r="C8782" s="29"/>
    </row>
    <row r="8783" spans="1:3" hidden="1" x14ac:dyDescent="0.45">
      <c r="A8783" s="29"/>
      <c r="B8783" s="29"/>
      <c r="C8783" s="29"/>
    </row>
    <row r="8784" spans="1:3" hidden="1" x14ac:dyDescent="0.45">
      <c r="A8784" s="29"/>
      <c r="B8784" s="29"/>
      <c r="C8784" s="29"/>
    </row>
    <row r="8785" spans="1:3" hidden="1" x14ac:dyDescent="0.45">
      <c r="A8785" s="29"/>
      <c r="B8785" s="29"/>
      <c r="C8785" s="29"/>
    </row>
    <row r="8786" spans="1:3" hidden="1" x14ac:dyDescent="0.45">
      <c r="A8786" s="29"/>
      <c r="B8786" s="29"/>
      <c r="C8786" s="29"/>
    </row>
    <row r="8787" spans="1:3" hidden="1" x14ac:dyDescent="0.45">
      <c r="A8787" s="29"/>
      <c r="B8787" s="29"/>
      <c r="C8787" s="29"/>
    </row>
    <row r="8788" spans="1:3" hidden="1" x14ac:dyDescent="0.45">
      <c r="A8788" s="29"/>
      <c r="B8788" s="29"/>
      <c r="C8788" s="29"/>
    </row>
    <row r="8789" spans="1:3" hidden="1" x14ac:dyDescent="0.45">
      <c r="A8789" s="29"/>
      <c r="B8789" s="29"/>
      <c r="C8789" s="29"/>
    </row>
    <row r="8790" spans="1:3" hidden="1" x14ac:dyDescent="0.45">
      <c r="A8790" s="29"/>
      <c r="B8790" s="29"/>
      <c r="C8790" s="29"/>
    </row>
    <row r="8791" spans="1:3" hidden="1" x14ac:dyDescent="0.45">
      <c r="A8791" s="29"/>
      <c r="B8791" s="29"/>
      <c r="C8791" s="29"/>
    </row>
    <row r="8792" spans="1:3" hidden="1" x14ac:dyDescent="0.45">
      <c r="A8792" s="29"/>
      <c r="B8792" s="29"/>
      <c r="C8792" s="29"/>
    </row>
    <row r="8793" spans="1:3" hidden="1" x14ac:dyDescent="0.45">
      <c r="A8793" s="29"/>
      <c r="B8793" s="29"/>
      <c r="C8793" s="29"/>
    </row>
    <row r="8794" spans="1:3" hidden="1" x14ac:dyDescent="0.45">
      <c r="A8794" s="29"/>
      <c r="B8794" s="29"/>
      <c r="C8794" s="29"/>
    </row>
    <row r="8795" spans="1:3" hidden="1" x14ac:dyDescent="0.45">
      <c r="A8795" s="29"/>
      <c r="B8795" s="29"/>
      <c r="C8795" s="29"/>
    </row>
    <row r="8796" spans="1:3" hidden="1" x14ac:dyDescent="0.45">
      <c r="A8796" s="29"/>
      <c r="B8796" s="29"/>
      <c r="C8796" s="29"/>
    </row>
    <row r="8797" spans="1:3" hidden="1" x14ac:dyDescent="0.45">
      <c r="A8797" s="29"/>
      <c r="B8797" s="29"/>
      <c r="C8797" s="29"/>
    </row>
    <row r="8798" spans="1:3" hidden="1" x14ac:dyDescent="0.45">
      <c r="A8798" s="29"/>
      <c r="B8798" s="29"/>
      <c r="C8798" s="29"/>
    </row>
    <row r="8799" spans="1:3" hidden="1" x14ac:dyDescent="0.45">
      <c r="A8799" s="29"/>
      <c r="B8799" s="29"/>
      <c r="C8799" s="29"/>
    </row>
    <row r="8800" spans="1:3" hidden="1" x14ac:dyDescent="0.45">
      <c r="A8800" s="29"/>
      <c r="B8800" s="29"/>
      <c r="C8800" s="29"/>
    </row>
    <row r="8801" spans="1:3" hidden="1" x14ac:dyDescent="0.45">
      <c r="A8801" s="29"/>
      <c r="B8801" s="29"/>
      <c r="C8801" s="29"/>
    </row>
    <row r="8802" spans="1:3" hidden="1" x14ac:dyDescent="0.45">
      <c r="A8802" s="29"/>
      <c r="B8802" s="29"/>
      <c r="C8802" s="29"/>
    </row>
    <row r="8803" spans="1:3" hidden="1" x14ac:dyDescent="0.45">
      <c r="A8803" s="29"/>
      <c r="B8803" s="29"/>
      <c r="C8803" s="29"/>
    </row>
    <row r="8804" spans="1:3" hidden="1" x14ac:dyDescent="0.45">
      <c r="A8804" s="29"/>
      <c r="B8804" s="29"/>
      <c r="C8804" s="29"/>
    </row>
    <row r="8805" spans="1:3" hidden="1" x14ac:dyDescent="0.45">
      <c r="A8805" s="29"/>
      <c r="B8805" s="29"/>
      <c r="C8805" s="29"/>
    </row>
    <row r="8806" spans="1:3" hidden="1" x14ac:dyDescent="0.45">
      <c r="A8806" s="29"/>
      <c r="B8806" s="29"/>
      <c r="C8806" s="29"/>
    </row>
    <row r="8807" spans="1:3" hidden="1" x14ac:dyDescent="0.45">
      <c r="A8807" s="29"/>
      <c r="B8807" s="29"/>
      <c r="C8807" s="29"/>
    </row>
    <row r="8808" spans="1:3" hidden="1" x14ac:dyDescent="0.45">
      <c r="A8808" s="29"/>
      <c r="B8808" s="29"/>
      <c r="C8808" s="29"/>
    </row>
    <row r="8809" spans="1:3" hidden="1" x14ac:dyDescent="0.45">
      <c r="A8809" s="29"/>
      <c r="B8809" s="29"/>
      <c r="C8809" s="29"/>
    </row>
    <row r="8810" spans="1:3" hidden="1" x14ac:dyDescent="0.45">
      <c r="A8810" s="29"/>
      <c r="B8810" s="29"/>
      <c r="C8810" s="29"/>
    </row>
    <row r="8811" spans="1:3" hidden="1" x14ac:dyDescent="0.45">
      <c r="A8811" s="29"/>
      <c r="B8811" s="29"/>
      <c r="C8811" s="29"/>
    </row>
    <row r="8812" spans="1:3" hidden="1" x14ac:dyDescent="0.45">
      <c r="A8812" s="29"/>
      <c r="B8812" s="29"/>
      <c r="C8812" s="29"/>
    </row>
    <row r="8813" spans="1:3" hidden="1" x14ac:dyDescent="0.45">
      <c r="A8813" s="29"/>
      <c r="B8813" s="29"/>
      <c r="C8813" s="29"/>
    </row>
    <row r="8814" spans="1:3" hidden="1" x14ac:dyDescent="0.45">
      <c r="A8814" s="29"/>
      <c r="B8814" s="29"/>
      <c r="C8814" s="29"/>
    </row>
    <row r="8815" spans="1:3" hidden="1" x14ac:dyDescent="0.45">
      <c r="A8815" s="29"/>
      <c r="B8815" s="29"/>
      <c r="C8815" s="29"/>
    </row>
    <row r="8816" spans="1:3" hidden="1" x14ac:dyDescent="0.45">
      <c r="A8816" s="29"/>
      <c r="B8816" s="29"/>
      <c r="C8816" s="29"/>
    </row>
    <row r="8817" spans="1:3" hidden="1" x14ac:dyDescent="0.45">
      <c r="A8817" s="29"/>
      <c r="B8817" s="29"/>
      <c r="C8817" s="29"/>
    </row>
    <row r="8818" spans="1:3" hidden="1" x14ac:dyDescent="0.45">
      <c r="A8818" s="29"/>
      <c r="B8818" s="29"/>
      <c r="C8818" s="29"/>
    </row>
    <row r="8819" spans="1:3" hidden="1" x14ac:dyDescent="0.45">
      <c r="A8819" s="29"/>
      <c r="B8819" s="29"/>
      <c r="C8819" s="29"/>
    </row>
    <row r="8820" spans="1:3" hidden="1" x14ac:dyDescent="0.45">
      <c r="A8820" s="29"/>
      <c r="B8820" s="29"/>
      <c r="C8820" s="29"/>
    </row>
    <row r="8821" spans="1:3" hidden="1" x14ac:dyDescent="0.45">
      <c r="A8821" s="29"/>
      <c r="B8821" s="29"/>
      <c r="C8821" s="29"/>
    </row>
    <row r="8822" spans="1:3" hidden="1" x14ac:dyDescent="0.45">
      <c r="A8822" s="29"/>
      <c r="B8822" s="29"/>
      <c r="C8822" s="29"/>
    </row>
    <row r="8823" spans="1:3" hidden="1" x14ac:dyDescent="0.45">
      <c r="A8823" s="29"/>
      <c r="B8823" s="29"/>
      <c r="C8823" s="29"/>
    </row>
    <row r="8824" spans="1:3" hidden="1" x14ac:dyDescent="0.45">
      <c r="A8824" s="29"/>
      <c r="B8824" s="29"/>
      <c r="C8824" s="29"/>
    </row>
    <row r="8825" spans="1:3" hidden="1" x14ac:dyDescent="0.45">
      <c r="A8825" s="29"/>
      <c r="B8825" s="29"/>
      <c r="C8825" s="29"/>
    </row>
    <row r="8826" spans="1:3" hidden="1" x14ac:dyDescent="0.45">
      <c r="A8826" s="29"/>
      <c r="B8826" s="29"/>
      <c r="C8826" s="29"/>
    </row>
    <row r="8827" spans="1:3" hidden="1" x14ac:dyDescent="0.45">
      <c r="A8827" s="29"/>
      <c r="B8827" s="29"/>
      <c r="C8827" s="29"/>
    </row>
    <row r="8828" spans="1:3" hidden="1" x14ac:dyDescent="0.45">
      <c r="A8828" s="29"/>
      <c r="B8828" s="29"/>
      <c r="C8828" s="29"/>
    </row>
    <row r="8829" spans="1:3" hidden="1" x14ac:dyDescent="0.45">
      <c r="A8829" s="29"/>
      <c r="B8829" s="29"/>
      <c r="C8829" s="29"/>
    </row>
    <row r="8830" spans="1:3" hidden="1" x14ac:dyDescent="0.45">
      <c r="A8830" s="29"/>
      <c r="B8830" s="29"/>
      <c r="C8830" s="29"/>
    </row>
    <row r="8831" spans="1:3" hidden="1" x14ac:dyDescent="0.45">
      <c r="A8831" s="29"/>
      <c r="B8831" s="29"/>
      <c r="C8831" s="29"/>
    </row>
    <row r="8832" spans="1:3" hidden="1" x14ac:dyDescent="0.45">
      <c r="A8832" s="29"/>
      <c r="B8832" s="29"/>
      <c r="C8832" s="29"/>
    </row>
    <row r="8833" spans="1:3" hidden="1" x14ac:dyDescent="0.45">
      <c r="A8833" s="29"/>
      <c r="B8833" s="29"/>
      <c r="C8833" s="29"/>
    </row>
    <row r="8834" spans="1:3" hidden="1" x14ac:dyDescent="0.45">
      <c r="A8834" s="29"/>
      <c r="B8834" s="29"/>
      <c r="C8834" s="29"/>
    </row>
    <row r="8835" spans="1:3" hidden="1" x14ac:dyDescent="0.45">
      <c r="A8835" s="29"/>
      <c r="B8835" s="29"/>
      <c r="C8835" s="29"/>
    </row>
    <row r="8836" spans="1:3" hidden="1" x14ac:dyDescent="0.45">
      <c r="A8836" s="29"/>
      <c r="B8836" s="29"/>
      <c r="C8836" s="29"/>
    </row>
    <row r="8837" spans="1:3" hidden="1" x14ac:dyDescent="0.45">
      <c r="A8837" s="29"/>
      <c r="B8837" s="29"/>
      <c r="C8837" s="29"/>
    </row>
    <row r="8838" spans="1:3" hidden="1" x14ac:dyDescent="0.45">
      <c r="A8838" s="29"/>
      <c r="B8838" s="29"/>
      <c r="C8838" s="29"/>
    </row>
    <row r="8839" spans="1:3" hidden="1" x14ac:dyDescent="0.45">
      <c r="A8839" s="29"/>
      <c r="B8839" s="29"/>
      <c r="C8839" s="29"/>
    </row>
    <row r="8840" spans="1:3" hidden="1" x14ac:dyDescent="0.45">
      <c r="A8840" s="29"/>
      <c r="B8840" s="29"/>
      <c r="C8840" s="29"/>
    </row>
    <row r="8841" spans="1:3" hidden="1" x14ac:dyDescent="0.45">
      <c r="A8841" s="29"/>
      <c r="B8841" s="29"/>
      <c r="C8841" s="29"/>
    </row>
    <row r="8842" spans="1:3" hidden="1" x14ac:dyDescent="0.45">
      <c r="A8842" s="29"/>
      <c r="B8842" s="29"/>
      <c r="C8842" s="29"/>
    </row>
    <row r="8843" spans="1:3" hidden="1" x14ac:dyDescent="0.45">
      <c r="A8843" s="29"/>
      <c r="B8843" s="29"/>
      <c r="C8843" s="29"/>
    </row>
    <row r="8844" spans="1:3" hidden="1" x14ac:dyDescent="0.45">
      <c r="A8844" s="29"/>
      <c r="B8844" s="29"/>
      <c r="C8844" s="29"/>
    </row>
    <row r="8845" spans="1:3" hidden="1" x14ac:dyDescent="0.45">
      <c r="A8845" s="29"/>
      <c r="B8845" s="29"/>
      <c r="C8845" s="29"/>
    </row>
    <row r="8846" spans="1:3" hidden="1" x14ac:dyDescent="0.45">
      <c r="A8846" s="29"/>
      <c r="B8846" s="29"/>
      <c r="C8846" s="29"/>
    </row>
    <row r="8847" spans="1:3" hidden="1" x14ac:dyDescent="0.45">
      <c r="A8847" s="29"/>
      <c r="B8847" s="29"/>
      <c r="C8847" s="29"/>
    </row>
    <row r="8848" spans="1:3" hidden="1" x14ac:dyDescent="0.45">
      <c r="A8848" s="29"/>
      <c r="B8848" s="29"/>
      <c r="C8848" s="29"/>
    </row>
    <row r="8849" spans="1:3" hidden="1" x14ac:dyDescent="0.45">
      <c r="A8849" s="29"/>
      <c r="B8849" s="29"/>
      <c r="C8849" s="29"/>
    </row>
    <row r="8850" spans="1:3" hidden="1" x14ac:dyDescent="0.45">
      <c r="A8850" s="29"/>
      <c r="B8850" s="29"/>
      <c r="C8850" s="29"/>
    </row>
    <row r="8851" spans="1:3" hidden="1" x14ac:dyDescent="0.45">
      <c r="A8851" s="29"/>
      <c r="B8851" s="29"/>
      <c r="C8851" s="29"/>
    </row>
    <row r="8852" spans="1:3" hidden="1" x14ac:dyDescent="0.45">
      <c r="A8852" s="29"/>
      <c r="B8852" s="29"/>
      <c r="C8852" s="29"/>
    </row>
    <row r="8853" spans="1:3" hidden="1" x14ac:dyDescent="0.45">
      <c r="A8853" s="29"/>
      <c r="B8853" s="29"/>
      <c r="C8853" s="29"/>
    </row>
    <row r="8854" spans="1:3" hidden="1" x14ac:dyDescent="0.45">
      <c r="A8854" s="29"/>
      <c r="B8854" s="29"/>
      <c r="C8854" s="29"/>
    </row>
    <row r="8855" spans="1:3" hidden="1" x14ac:dyDescent="0.45">
      <c r="A8855" s="29"/>
      <c r="B8855" s="29"/>
      <c r="C8855" s="29"/>
    </row>
    <row r="8856" spans="1:3" hidden="1" x14ac:dyDescent="0.45">
      <c r="A8856" s="29"/>
      <c r="B8856" s="29"/>
      <c r="C8856" s="29"/>
    </row>
    <row r="8857" spans="1:3" hidden="1" x14ac:dyDescent="0.45">
      <c r="A8857" s="29"/>
      <c r="B8857" s="29"/>
      <c r="C8857" s="29"/>
    </row>
    <row r="8858" spans="1:3" hidden="1" x14ac:dyDescent="0.45">
      <c r="A8858" s="29"/>
      <c r="B8858" s="29"/>
      <c r="C8858" s="29"/>
    </row>
    <row r="8859" spans="1:3" hidden="1" x14ac:dyDescent="0.45">
      <c r="A8859" s="29"/>
      <c r="B8859" s="29"/>
      <c r="C8859" s="29"/>
    </row>
    <row r="8860" spans="1:3" hidden="1" x14ac:dyDescent="0.45">
      <c r="A8860" s="29"/>
      <c r="B8860" s="29"/>
      <c r="C8860" s="29"/>
    </row>
    <row r="8861" spans="1:3" hidden="1" x14ac:dyDescent="0.45">
      <c r="A8861" s="29"/>
      <c r="B8861" s="29"/>
      <c r="C8861" s="29"/>
    </row>
    <row r="8862" spans="1:3" hidden="1" x14ac:dyDescent="0.45">
      <c r="A8862" s="29"/>
      <c r="B8862" s="29"/>
      <c r="C8862" s="29"/>
    </row>
    <row r="8863" spans="1:3" hidden="1" x14ac:dyDescent="0.45">
      <c r="A8863" s="29"/>
      <c r="B8863" s="29"/>
      <c r="C8863" s="29"/>
    </row>
    <row r="8864" spans="1:3" hidden="1" x14ac:dyDescent="0.45">
      <c r="A8864" s="29"/>
      <c r="B8864" s="29"/>
      <c r="C8864" s="29"/>
    </row>
    <row r="8865" spans="1:3" hidden="1" x14ac:dyDescent="0.45">
      <c r="A8865" s="29"/>
      <c r="B8865" s="29"/>
      <c r="C8865" s="29"/>
    </row>
    <row r="8866" spans="1:3" hidden="1" x14ac:dyDescent="0.45">
      <c r="A8866" s="29"/>
      <c r="B8866" s="29"/>
      <c r="C8866" s="29"/>
    </row>
    <row r="8867" spans="1:3" hidden="1" x14ac:dyDescent="0.45">
      <c r="A8867" s="29"/>
      <c r="B8867" s="29"/>
      <c r="C8867" s="29"/>
    </row>
    <row r="8868" spans="1:3" hidden="1" x14ac:dyDescent="0.45">
      <c r="A8868" s="29"/>
      <c r="B8868" s="29"/>
      <c r="C8868" s="29"/>
    </row>
    <row r="8869" spans="1:3" hidden="1" x14ac:dyDescent="0.45">
      <c r="A8869" s="29"/>
      <c r="B8869" s="29"/>
      <c r="C8869" s="29"/>
    </row>
    <row r="8870" spans="1:3" hidden="1" x14ac:dyDescent="0.45">
      <c r="A8870" s="29"/>
      <c r="B8870" s="29"/>
      <c r="C8870" s="29"/>
    </row>
    <row r="8871" spans="1:3" hidden="1" x14ac:dyDescent="0.45">
      <c r="A8871" s="29"/>
      <c r="B8871" s="29"/>
      <c r="C8871" s="29"/>
    </row>
    <row r="8872" spans="1:3" hidden="1" x14ac:dyDescent="0.45">
      <c r="A8872" s="29"/>
      <c r="B8872" s="29"/>
      <c r="C8872" s="29"/>
    </row>
    <row r="8873" spans="1:3" hidden="1" x14ac:dyDescent="0.45">
      <c r="A8873" s="29"/>
      <c r="B8873" s="29"/>
      <c r="C8873" s="29"/>
    </row>
    <row r="8874" spans="1:3" hidden="1" x14ac:dyDescent="0.45">
      <c r="A8874" s="29"/>
      <c r="B8874" s="29"/>
      <c r="C8874" s="29"/>
    </row>
    <row r="8875" spans="1:3" hidden="1" x14ac:dyDescent="0.45">
      <c r="A8875" s="29"/>
      <c r="B8875" s="29"/>
      <c r="C8875" s="29"/>
    </row>
    <row r="8876" spans="1:3" hidden="1" x14ac:dyDescent="0.45">
      <c r="A8876" s="29"/>
      <c r="B8876" s="29"/>
      <c r="C8876" s="29"/>
    </row>
    <row r="8877" spans="1:3" hidden="1" x14ac:dyDescent="0.45">
      <c r="A8877" s="29"/>
      <c r="B8877" s="29"/>
      <c r="C8877" s="29"/>
    </row>
    <row r="8878" spans="1:3" hidden="1" x14ac:dyDescent="0.45">
      <c r="A8878" s="29"/>
      <c r="B8878" s="29"/>
      <c r="C8878" s="29"/>
    </row>
    <row r="8879" spans="1:3" hidden="1" x14ac:dyDescent="0.45">
      <c r="A8879" s="29"/>
      <c r="B8879" s="29"/>
      <c r="C8879" s="29"/>
    </row>
    <row r="8880" spans="1:3" hidden="1" x14ac:dyDescent="0.45">
      <c r="A8880" s="29"/>
      <c r="B8880" s="29"/>
      <c r="C8880" s="29"/>
    </row>
    <row r="8881" spans="1:3" hidden="1" x14ac:dyDescent="0.45">
      <c r="A8881" s="29"/>
      <c r="B8881" s="29"/>
      <c r="C8881" s="29"/>
    </row>
    <row r="8882" spans="1:3" hidden="1" x14ac:dyDescent="0.45">
      <c r="A8882" s="29"/>
      <c r="B8882" s="29"/>
      <c r="C8882" s="29"/>
    </row>
    <row r="8883" spans="1:3" hidden="1" x14ac:dyDescent="0.45">
      <c r="A8883" s="29"/>
      <c r="B8883" s="29"/>
      <c r="C8883" s="29"/>
    </row>
    <row r="8884" spans="1:3" hidden="1" x14ac:dyDescent="0.45">
      <c r="A8884" s="29"/>
      <c r="B8884" s="29"/>
      <c r="C8884" s="29"/>
    </row>
    <row r="8885" spans="1:3" hidden="1" x14ac:dyDescent="0.45">
      <c r="A8885" s="29"/>
      <c r="B8885" s="29"/>
      <c r="C8885" s="29"/>
    </row>
    <row r="8886" spans="1:3" hidden="1" x14ac:dyDescent="0.45">
      <c r="A8886" s="29"/>
      <c r="B8886" s="29"/>
      <c r="C8886" s="29"/>
    </row>
    <row r="8887" spans="1:3" hidden="1" x14ac:dyDescent="0.45">
      <c r="A8887" s="29"/>
      <c r="B8887" s="29"/>
      <c r="C8887" s="29"/>
    </row>
    <row r="8888" spans="1:3" hidden="1" x14ac:dyDescent="0.45">
      <c r="A8888" s="29"/>
      <c r="B8888" s="29"/>
      <c r="C8888" s="29"/>
    </row>
    <row r="8889" spans="1:3" hidden="1" x14ac:dyDescent="0.45">
      <c r="A8889" s="29"/>
      <c r="B8889" s="29"/>
      <c r="C8889" s="29"/>
    </row>
    <row r="8890" spans="1:3" hidden="1" x14ac:dyDescent="0.45">
      <c r="A8890" s="29"/>
      <c r="B8890" s="29"/>
      <c r="C8890" s="29"/>
    </row>
    <row r="8891" spans="1:3" hidden="1" x14ac:dyDescent="0.45">
      <c r="A8891" s="29"/>
      <c r="B8891" s="29"/>
      <c r="C8891" s="29"/>
    </row>
    <row r="8892" spans="1:3" hidden="1" x14ac:dyDescent="0.45">
      <c r="A8892" s="29"/>
      <c r="B8892" s="29"/>
      <c r="C8892" s="29"/>
    </row>
    <row r="8893" spans="1:3" hidden="1" x14ac:dyDescent="0.45">
      <c r="A8893" s="29"/>
      <c r="B8893" s="29"/>
      <c r="C8893" s="29"/>
    </row>
    <row r="8894" spans="1:3" hidden="1" x14ac:dyDescent="0.45">
      <c r="A8894" s="29"/>
      <c r="B8894" s="29"/>
      <c r="C8894" s="29"/>
    </row>
    <row r="8895" spans="1:3" hidden="1" x14ac:dyDescent="0.45">
      <c r="A8895" s="29"/>
      <c r="B8895" s="29"/>
      <c r="C8895" s="29"/>
    </row>
    <row r="8896" spans="1:3" hidden="1" x14ac:dyDescent="0.45">
      <c r="A8896" s="29"/>
      <c r="B8896" s="29"/>
      <c r="C8896" s="29"/>
    </row>
    <row r="8897" spans="1:3" hidden="1" x14ac:dyDescent="0.45">
      <c r="A8897" s="29"/>
      <c r="B8897" s="29"/>
      <c r="C8897" s="29"/>
    </row>
    <row r="8898" spans="1:3" hidden="1" x14ac:dyDescent="0.45">
      <c r="A8898" s="29"/>
      <c r="B8898" s="29"/>
      <c r="C8898" s="29"/>
    </row>
    <row r="8899" spans="1:3" hidden="1" x14ac:dyDescent="0.45">
      <c r="A8899" s="29"/>
      <c r="B8899" s="29"/>
      <c r="C8899" s="29"/>
    </row>
    <row r="8900" spans="1:3" hidden="1" x14ac:dyDescent="0.45">
      <c r="A8900" s="29"/>
      <c r="B8900" s="29"/>
      <c r="C8900" s="29"/>
    </row>
    <row r="8901" spans="1:3" hidden="1" x14ac:dyDescent="0.45">
      <c r="A8901" s="29"/>
      <c r="B8901" s="29"/>
      <c r="C8901" s="29"/>
    </row>
    <row r="8902" spans="1:3" hidden="1" x14ac:dyDescent="0.45">
      <c r="A8902" s="29"/>
      <c r="B8902" s="29"/>
      <c r="C8902" s="29"/>
    </row>
    <row r="8903" spans="1:3" hidden="1" x14ac:dyDescent="0.45">
      <c r="A8903" s="29"/>
      <c r="B8903" s="29"/>
      <c r="C8903" s="29"/>
    </row>
    <row r="8904" spans="1:3" hidden="1" x14ac:dyDescent="0.45">
      <c r="A8904" s="29"/>
      <c r="B8904" s="29"/>
      <c r="C8904" s="29"/>
    </row>
    <row r="8905" spans="1:3" hidden="1" x14ac:dyDescent="0.45">
      <c r="A8905" s="29"/>
      <c r="B8905" s="29"/>
      <c r="C8905" s="29"/>
    </row>
    <row r="8906" spans="1:3" hidden="1" x14ac:dyDescent="0.45">
      <c r="A8906" s="29"/>
      <c r="B8906" s="29"/>
      <c r="C8906" s="29"/>
    </row>
    <row r="8907" spans="1:3" hidden="1" x14ac:dyDescent="0.45">
      <c r="A8907" s="29"/>
      <c r="B8907" s="29"/>
      <c r="C8907" s="29"/>
    </row>
    <row r="8908" spans="1:3" hidden="1" x14ac:dyDescent="0.45">
      <c r="A8908" s="29"/>
      <c r="B8908" s="29"/>
      <c r="C8908" s="29"/>
    </row>
    <row r="8909" spans="1:3" hidden="1" x14ac:dyDescent="0.45">
      <c r="A8909" s="29"/>
      <c r="B8909" s="29"/>
      <c r="C8909" s="29"/>
    </row>
    <row r="8910" spans="1:3" hidden="1" x14ac:dyDescent="0.45">
      <c r="A8910" s="29"/>
      <c r="B8910" s="29"/>
      <c r="C8910" s="29"/>
    </row>
    <row r="8911" spans="1:3" hidden="1" x14ac:dyDescent="0.45">
      <c r="A8911" s="29"/>
      <c r="B8911" s="29"/>
      <c r="C8911" s="29"/>
    </row>
    <row r="8912" spans="1:3" hidden="1" x14ac:dyDescent="0.45">
      <c r="A8912" s="29"/>
      <c r="B8912" s="29"/>
      <c r="C8912" s="29"/>
    </row>
    <row r="8913" spans="1:3" hidden="1" x14ac:dyDescent="0.45">
      <c r="A8913" s="29"/>
      <c r="B8913" s="29"/>
      <c r="C8913" s="29"/>
    </row>
    <row r="8914" spans="1:3" hidden="1" x14ac:dyDescent="0.45">
      <c r="A8914" s="29"/>
      <c r="B8914" s="29"/>
      <c r="C8914" s="29"/>
    </row>
    <row r="8915" spans="1:3" hidden="1" x14ac:dyDescent="0.45">
      <c r="A8915" s="29"/>
      <c r="B8915" s="29"/>
      <c r="C8915" s="29"/>
    </row>
    <row r="8916" spans="1:3" hidden="1" x14ac:dyDescent="0.45">
      <c r="A8916" s="29"/>
      <c r="B8916" s="29"/>
      <c r="C8916" s="29"/>
    </row>
    <row r="8917" spans="1:3" hidden="1" x14ac:dyDescent="0.45">
      <c r="A8917" s="29"/>
      <c r="B8917" s="29"/>
      <c r="C8917" s="29"/>
    </row>
    <row r="8918" spans="1:3" hidden="1" x14ac:dyDescent="0.45">
      <c r="A8918" s="29"/>
      <c r="B8918" s="29"/>
      <c r="C8918" s="29"/>
    </row>
    <row r="8919" spans="1:3" hidden="1" x14ac:dyDescent="0.45">
      <c r="A8919" s="29"/>
      <c r="B8919" s="29"/>
      <c r="C8919" s="29"/>
    </row>
    <row r="8920" spans="1:3" hidden="1" x14ac:dyDescent="0.45">
      <c r="A8920" s="29"/>
      <c r="B8920" s="29"/>
      <c r="C8920" s="29"/>
    </row>
    <row r="8921" spans="1:3" hidden="1" x14ac:dyDescent="0.45">
      <c r="A8921" s="29"/>
      <c r="B8921" s="29"/>
      <c r="C8921" s="29"/>
    </row>
    <row r="8922" spans="1:3" hidden="1" x14ac:dyDescent="0.45">
      <c r="A8922" s="29"/>
      <c r="B8922" s="29"/>
      <c r="C8922" s="29"/>
    </row>
    <row r="8923" spans="1:3" hidden="1" x14ac:dyDescent="0.45">
      <c r="A8923" s="29"/>
      <c r="B8923" s="29"/>
      <c r="C8923" s="29"/>
    </row>
    <row r="8924" spans="1:3" hidden="1" x14ac:dyDescent="0.45">
      <c r="A8924" s="29"/>
      <c r="B8924" s="29"/>
      <c r="C8924" s="29"/>
    </row>
    <row r="8925" spans="1:3" hidden="1" x14ac:dyDescent="0.45">
      <c r="A8925" s="29"/>
      <c r="B8925" s="29"/>
      <c r="C8925" s="29"/>
    </row>
    <row r="8926" spans="1:3" hidden="1" x14ac:dyDescent="0.45">
      <c r="A8926" s="29"/>
      <c r="B8926" s="29"/>
      <c r="C8926" s="29"/>
    </row>
    <row r="8927" spans="1:3" hidden="1" x14ac:dyDescent="0.45">
      <c r="A8927" s="29"/>
      <c r="B8927" s="29"/>
      <c r="C8927" s="29"/>
    </row>
    <row r="8928" spans="1:3" hidden="1" x14ac:dyDescent="0.45">
      <c r="A8928" s="29"/>
      <c r="B8928" s="29"/>
      <c r="C8928" s="29"/>
    </row>
    <row r="8929" spans="1:3" hidden="1" x14ac:dyDescent="0.45">
      <c r="A8929" s="29"/>
      <c r="B8929" s="29"/>
      <c r="C8929" s="29"/>
    </row>
    <row r="8930" spans="1:3" hidden="1" x14ac:dyDescent="0.45">
      <c r="A8930" s="29"/>
      <c r="B8930" s="29"/>
      <c r="C8930" s="29"/>
    </row>
    <row r="8931" spans="1:3" hidden="1" x14ac:dyDescent="0.45">
      <c r="A8931" s="29"/>
      <c r="B8931" s="29"/>
      <c r="C8931" s="29"/>
    </row>
    <row r="8932" spans="1:3" hidden="1" x14ac:dyDescent="0.45">
      <c r="A8932" s="29"/>
      <c r="B8932" s="29"/>
      <c r="C8932" s="29"/>
    </row>
    <row r="8933" spans="1:3" hidden="1" x14ac:dyDescent="0.45">
      <c r="A8933" s="29"/>
      <c r="B8933" s="29"/>
      <c r="C8933" s="29"/>
    </row>
    <row r="8934" spans="1:3" hidden="1" x14ac:dyDescent="0.45">
      <c r="A8934" s="29"/>
      <c r="B8934" s="29"/>
      <c r="C8934" s="29"/>
    </row>
    <row r="8935" spans="1:3" hidden="1" x14ac:dyDescent="0.45">
      <c r="A8935" s="29"/>
      <c r="B8935" s="29"/>
      <c r="C8935" s="29"/>
    </row>
    <row r="8936" spans="1:3" hidden="1" x14ac:dyDescent="0.45">
      <c r="A8936" s="29"/>
      <c r="B8936" s="29"/>
      <c r="C8936" s="29"/>
    </row>
    <row r="8937" spans="1:3" hidden="1" x14ac:dyDescent="0.45">
      <c r="A8937" s="29"/>
      <c r="B8937" s="29"/>
      <c r="C8937" s="29"/>
    </row>
    <row r="8938" spans="1:3" hidden="1" x14ac:dyDescent="0.45">
      <c r="A8938" s="29"/>
      <c r="B8938" s="29"/>
      <c r="C8938" s="29"/>
    </row>
    <row r="8939" spans="1:3" hidden="1" x14ac:dyDescent="0.45">
      <c r="A8939" s="29"/>
      <c r="B8939" s="29"/>
      <c r="C8939" s="29"/>
    </row>
    <row r="8940" spans="1:3" hidden="1" x14ac:dyDescent="0.45">
      <c r="A8940" s="29"/>
      <c r="B8940" s="29"/>
      <c r="C8940" s="29"/>
    </row>
    <row r="8941" spans="1:3" hidden="1" x14ac:dyDescent="0.45">
      <c r="A8941" s="29"/>
      <c r="B8941" s="29"/>
      <c r="C8941" s="29"/>
    </row>
    <row r="8942" spans="1:3" hidden="1" x14ac:dyDescent="0.45">
      <c r="A8942" s="29"/>
      <c r="B8942" s="29"/>
      <c r="C8942" s="29"/>
    </row>
    <row r="8943" spans="1:3" hidden="1" x14ac:dyDescent="0.45">
      <c r="A8943" s="29"/>
      <c r="B8943" s="29"/>
      <c r="C8943" s="29"/>
    </row>
    <row r="8944" spans="1:3" hidden="1" x14ac:dyDescent="0.45">
      <c r="A8944" s="29"/>
      <c r="B8944" s="29"/>
      <c r="C8944" s="29"/>
    </row>
    <row r="8945" spans="1:3" hidden="1" x14ac:dyDescent="0.45">
      <c r="A8945" s="29"/>
      <c r="B8945" s="29"/>
      <c r="C8945" s="29"/>
    </row>
    <row r="8946" spans="1:3" hidden="1" x14ac:dyDescent="0.45">
      <c r="A8946" s="29"/>
      <c r="B8946" s="29"/>
      <c r="C8946" s="29"/>
    </row>
    <row r="8947" spans="1:3" hidden="1" x14ac:dyDescent="0.45">
      <c r="A8947" s="29"/>
      <c r="B8947" s="29"/>
      <c r="C8947" s="29"/>
    </row>
    <row r="8948" spans="1:3" hidden="1" x14ac:dyDescent="0.45">
      <c r="A8948" s="29"/>
      <c r="B8948" s="29"/>
      <c r="C8948" s="29"/>
    </row>
    <row r="8949" spans="1:3" hidden="1" x14ac:dyDescent="0.45">
      <c r="A8949" s="29"/>
      <c r="B8949" s="29"/>
      <c r="C8949" s="29"/>
    </row>
    <row r="8950" spans="1:3" hidden="1" x14ac:dyDescent="0.45">
      <c r="A8950" s="29"/>
      <c r="B8950" s="29"/>
      <c r="C8950" s="29"/>
    </row>
    <row r="8951" spans="1:3" hidden="1" x14ac:dyDescent="0.45">
      <c r="A8951" s="29"/>
      <c r="B8951" s="29"/>
      <c r="C8951" s="29"/>
    </row>
    <row r="8952" spans="1:3" hidden="1" x14ac:dyDescent="0.45">
      <c r="A8952" s="29"/>
      <c r="B8952" s="29"/>
      <c r="C8952" s="29"/>
    </row>
    <row r="8953" spans="1:3" hidden="1" x14ac:dyDescent="0.45">
      <c r="A8953" s="29"/>
      <c r="B8953" s="29"/>
      <c r="C8953" s="29"/>
    </row>
    <row r="8954" spans="1:3" hidden="1" x14ac:dyDescent="0.45">
      <c r="A8954" s="29"/>
      <c r="B8954" s="29"/>
      <c r="C8954" s="29"/>
    </row>
    <row r="8955" spans="1:3" hidden="1" x14ac:dyDescent="0.45">
      <c r="A8955" s="29"/>
      <c r="B8955" s="29"/>
      <c r="C8955" s="29"/>
    </row>
    <row r="8956" spans="1:3" hidden="1" x14ac:dyDescent="0.45">
      <c r="A8956" s="29"/>
      <c r="B8956" s="29"/>
      <c r="C8956" s="29"/>
    </row>
    <row r="8957" spans="1:3" hidden="1" x14ac:dyDescent="0.45">
      <c r="A8957" s="29"/>
      <c r="B8957" s="29"/>
      <c r="C8957" s="29"/>
    </row>
    <row r="8958" spans="1:3" hidden="1" x14ac:dyDescent="0.45">
      <c r="A8958" s="29"/>
      <c r="B8958" s="29"/>
      <c r="C8958" s="29"/>
    </row>
    <row r="8959" spans="1:3" hidden="1" x14ac:dyDescent="0.45">
      <c r="A8959" s="29"/>
      <c r="B8959" s="29"/>
      <c r="C8959" s="29"/>
    </row>
    <row r="8960" spans="1:3" hidden="1" x14ac:dyDescent="0.45">
      <c r="A8960" s="29"/>
      <c r="B8960" s="29"/>
      <c r="C8960" s="29"/>
    </row>
    <row r="8961" spans="1:3" hidden="1" x14ac:dyDescent="0.45">
      <c r="A8961" s="29"/>
      <c r="B8961" s="29"/>
      <c r="C8961" s="29"/>
    </row>
    <row r="8962" spans="1:3" hidden="1" x14ac:dyDescent="0.45">
      <c r="A8962" s="29"/>
      <c r="B8962" s="29"/>
      <c r="C8962" s="29"/>
    </row>
    <row r="8963" spans="1:3" hidden="1" x14ac:dyDescent="0.45">
      <c r="A8963" s="29"/>
      <c r="B8963" s="29"/>
      <c r="C8963" s="29"/>
    </row>
    <row r="8964" spans="1:3" hidden="1" x14ac:dyDescent="0.45">
      <c r="A8964" s="29"/>
      <c r="B8964" s="29"/>
      <c r="C8964" s="29"/>
    </row>
    <row r="8965" spans="1:3" hidden="1" x14ac:dyDescent="0.45">
      <c r="A8965" s="29"/>
      <c r="B8965" s="29"/>
      <c r="C8965" s="29"/>
    </row>
    <row r="8966" spans="1:3" hidden="1" x14ac:dyDescent="0.45">
      <c r="A8966" s="29"/>
      <c r="B8966" s="29"/>
      <c r="C8966" s="29"/>
    </row>
    <row r="8967" spans="1:3" hidden="1" x14ac:dyDescent="0.45">
      <c r="A8967" s="29"/>
      <c r="B8967" s="29"/>
      <c r="C8967" s="29"/>
    </row>
    <row r="8968" spans="1:3" hidden="1" x14ac:dyDescent="0.45">
      <c r="A8968" s="29"/>
      <c r="B8968" s="29"/>
      <c r="C8968" s="29"/>
    </row>
    <row r="8969" spans="1:3" hidden="1" x14ac:dyDescent="0.45">
      <c r="A8969" s="29"/>
      <c r="B8969" s="29"/>
      <c r="C8969" s="29"/>
    </row>
    <row r="8970" spans="1:3" hidden="1" x14ac:dyDescent="0.45">
      <c r="A8970" s="29"/>
      <c r="B8970" s="29"/>
      <c r="C8970" s="29"/>
    </row>
    <row r="8971" spans="1:3" hidden="1" x14ac:dyDescent="0.45">
      <c r="A8971" s="29"/>
      <c r="B8971" s="29"/>
      <c r="C8971" s="29"/>
    </row>
    <row r="8972" spans="1:3" hidden="1" x14ac:dyDescent="0.45">
      <c r="A8972" s="29"/>
      <c r="B8972" s="29"/>
      <c r="C8972" s="29"/>
    </row>
    <row r="8973" spans="1:3" hidden="1" x14ac:dyDescent="0.45">
      <c r="A8973" s="29"/>
      <c r="B8973" s="29"/>
      <c r="C8973" s="29"/>
    </row>
    <row r="8974" spans="1:3" hidden="1" x14ac:dyDescent="0.45">
      <c r="A8974" s="29"/>
      <c r="B8974" s="29"/>
      <c r="C8974" s="29"/>
    </row>
    <row r="8975" spans="1:3" hidden="1" x14ac:dyDescent="0.45">
      <c r="A8975" s="29"/>
      <c r="B8975" s="29"/>
      <c r="C8975" s="29"/>
    </row>
    <row r="8976" spans="1:3" hidden="1" x14ac:dyDescent="0.45">
      <c r="A8976" s="29"/>
      <c r="B8976" s="29"/>
      <c r="C8976" s="29"/>
    </row>
    <row r="8977" spans="1:3" hidden="1" x14ac:dyDescent="0.45">
      <c r="A8977" s="29"/>
      <c r="B8977" s="29"/>
      <c r="C8977" s="29"/>
    </row>
    <row r="8978" spans="1:3" hidden="1" x14ac:dyDescent="0.45">
      <c r="A8978" s="29"/>
      <c r="B8978" s="29"/>
      <c r="C8978" s="29"/>
    </row>
    <row r="8979" spans="1:3" hidden="1" x14ac:dyDescent="0.45">
      <c r="A8979" s="29"/>
      <c r="B8979" s="29"/>
      <c r="C8979" s="29"/>
    </row>
    <row r="8980" spans="1:3" hidden="1" x14ac:dyDescent="0.45">
      <c r="A8980" s="29"/>
      <c r="B8980" s="29"/>
      <c r="C8980" s="29"/>
    </row>
    <row r="8981" spans="1:3" hidden="1" x14ac:dyDescent="0.45">
      <c r="A8981" s="29"/>
      <c r="B8981" s="29"/>
      <c r="C8981" s="29"/>
    </row>
    <row r="8982" spans="1:3" hidden="1" x14ac:dyDescent="0.45">
      <c r="A8982" s="29"/>
      <c r="B8982" s="29"/>
      <c r="C8982" s="29"/>
    </row>
    <row r="8983" spans="1:3" hidden="1" x14ac:dyDescent="0.45">
      <c r="A8983" s="29"/>
      <c r="B8983" s="29"/>
      <c r="C8983" s="29"/>
    </row>
    <row r="8984" spans="1:3" hidden="1" x14ac:dyDescent="0.45">
      <c r="A8984" s="29"/>
      <c r="B8984" s="29"/>
      <c r="C8984" s="29"/>
    </row>
    <row r="8985" spans="1:3" hidden="1" x14ac:dyDescent="0.45">
      <c r="A8985" s="29"/>
      <c r="B8985" s="29"/>
      <c r="C8985" s="29"/>
    </row>
    <row r="8986" spans="1:3" hidden="1" x14ac:dyDescent="0.45">
      <c r="A8986" s="29"/>
      <c r="B8986" s="29"/>
      <c r="C8986" s="29"/>
    </row>
    <row r="8987" spans="1:3" hidden="1" x14ac:dyDescent="0.45">
      <c r="A8987" s="29"/>
      <c r="B8987" s="29"/>
      <c r="C8987" s="29"/>
    </row>
    <row r="8988" spans="1:3" hidden="1" x14ac:dyDescent="0.45">
      <c r="A8988" s="29"/>
      <c r="B8988" s="29"/>
      <c r="C8988" s="29"/>
    </row>
    <row r="8989" spans="1:3" hidden="1" x14ac:dyDescent="0.45">
      <c r="A8989" s="29"/>
      <c r="B8989" s="29"/>
      <c r="C8989" s="29"/>
    </row>
    <row r="8990" spans="1:3" hidden="1" x14ac:dyDescent="0.45">
      <c r="A8990" s="29"/>
      <c r="B8990" s="29"/>
      <c r="C8990" s="29"/>
    </row>
    <row r="8991" spans="1:3" hidden="1" x14ac:dyDescent="0.45">
      <c r="A8991" s="29"/>
      <c r="B8991" s="29"/>
      <c r="C8991" s="29"/>
    </row>
    <row r="8992" spans="1:3" hidden="1" x14ac:dyDescent="0.45">
      <c r="A8992" s="29"/>
      <c r="B8992" s="29"/>
      <c r="C8992" s="29"/>
    </row>
    <row r="8993" spans="1:3" hidden="1" x14ac:dyDescent="0.45">
      <c r="A8993" s="29"/>
      <c r="B8993" s="29"/>
      <c r="C8993" s="29"/>
    </row>
    <row r="8994" spans="1:3" hidden="1" x14ac:dyDescent="0.45">
      <c r="A8994" s="29"/>
      <c r="B8994" s="29"/>
      <c r="C8994" s="29"/>
    </row>
    <row r="8995" spans="1:3" hidden="1" x14ac:dyDescent="0.45">
      <c r="A8995" s="29"/>
      <c r="B8995" s="29"/>
      <c r="C8995" s="29"/>
    </row>
    <row r="8996" spans="1:3" hidden="1" x14ac:dyDescent="0.45">
      <c r="A8996" s="29"/>
      <c r="B8996" s="29"/>
      <c r="C8996" s="29"/>
    </row>
    <row r="8997" spans="1:3" hidden="1" x14ac:dyDescent="0.45">
      <c r="A8997" s="29"/>
      <c r="B8997" s="29"/>
      <c r="C8997" s="29"/>
    </row>
    <row r="8998" spans="1:3" hidden="1" x14ac:dyDescent="0.45">
      <c r="A8998" s="29"/>
      <c r="B8998" s="29"/>
      <c r="C8998" s="29"/>
    </row>
    <row r="8999" spans="1:3" hidden="1" x14ac:dyDescent="0.45">
      <c r="A8999" s="29"/>
      <c r="B8999" s="29"/>
      <c r="C8999" s="29"/>
    </row>
    <row r="9000" spans="1:3" hidden="1" x14ac:dyDescent="0.45">
      <c r="A9000" s="29"/>
      <c r="B9000" s="29"/>
      <c r="C9000" s="29"/>
    </row>
    <row r="9001" spans="1:3" hidden="1" x14ac:dyDescent="0.45">
      <c r="A9001" s="29"/>
      <c r="B9001" s="29"/>
      <c r="C9001" s="29"/>
    </row>
    <row r="9002" spans="1:3" hidden="1" x14ac:dyDescent="0.45">
      <c r="A9002" s="29"/>
      <c r="B9002" s="29"/>
      <c r="C9002" s="29"/>
    </row>
    <row r="9003" spans="1:3" hidden="1" x14ac:dyDescent="0.45">
      <c r="A9003" s="29"/>
      <c r="B9003" s="29"/>
      <c r="C9003" s="29"/>
    </row>
    <row r="9004" spans="1:3" hidden="1" x14ac:dyDescent="0.45">
      <c r="A9004" s="29"/>
      <c r="B9004" s="29"/>
      <c r="C9004" s="29"/>
    </row>
    <row r="9005" spans="1:3" hidden="1" x14ac:dyDescent="0.45">
      <c r="A9005" s="29"/>
      <c r="B9005" s="29"/>
      <c r="C9005" s="29"/>
    </row>
    <row r="9006" spans="1:3" hidden="1" x14ac:dyDescent="0.45">
      <c r="A9006" s="29"/>
      <c r="B9006" s="29"/>
      <c r="C9006" s="29"/>
    </row>
    <row r="9007" spans="1:3" hidden="1" x14ac:dyDescent="0.45">
      <c r="A9007" s="29"/>
      <c r="B9007" s="29"/>
      <c r="C9007" s="29"/>
    </row>
    <row r="9008" spans="1:3" hidden="1" x14ac:dyDescent="0.45">
      <c r="A9008" s="29"/>
      <c r="B9008" s="29"/>
      <c r="C9008" s="29"/>
    </row>
    <row r="9009" spans="1:3" hidden="1" x14ac:dyDescent="0.45">
      <c r="A9009" s="29"/>
      <c r="B9009" s="29"/>
      <c r="C9009" s="29"/>
    </row>
    <row r="9010" spans="1:3" hidden="1" x14ac:dyDescent="0.45">
      <c r="A9010" s="29"/>
      <c r="B9010" s="29"/>
      <c r="C9010" s="29"/>
    </row>
    <row r="9011" spans="1:3" hidden="1" x14ac:dyDescent="0.45">
      <c r="A9011" s="29"/>
      <c r="B9011" s="29"/>
      <c r="C9011" s="29"/>
    </row>
    <row r="9012" spans="1:3" hidden="1" x14ac:dyDescent="0.45">
      <c r="A9012" s="29"/>
      <c r="B9012" s="29"/>
      <c r="C9012" s="29"/>
    </row>
    <row r="9013" spans="1:3" hidden="1" x14ac:dyDescent="0.45">
      <c r="A9013" s="29"/>
      <c r="B9013" s="29"/>
      <c r="C9013" s="29"/>
    </row>
    <row r="9014" spans="1:3" hidden="1" x14ac:dyDescent="0.45">
      <c r="A9014" s="29"/>
      <c r="B9014" s="29"/>
      <c r="C9014" s="29"/>
    </row>
    <row r="9015" spans="1:3" hidden="1" x14ac:dyDescent="0.45">
      <c r="A9015" s="29"/>
      <c r="B9015" s="29"/>
      <c r="C9015" s="29"/>
    </row>
    <row r="9016" spans="1:3" hidden="1" x14ac:dyDescent="0.45">
      <c r="A9016" s="29"/>
      <c r="B9016" s="29"/>
      <c r="C9016" s="29"/>
    </row>
    <row r="9017" spans="1:3" hidden="1" x14ac:dyDescent="0.45">
      <c r="A9017" s="29"/>
      <c r="B9017" s="29"/>
      <c r="C9017" s="29"/>
    </row>
    <row r="9018" spans="1:3" hidden="1" x14ac:dyDescent="0.45">
      <c r="A9018" s="29"/>
      <c r="B9018" s="29"/>
      <c r="C9018" s="29"/>
    </row>
    <row r="9019" spans="1:3" hidden="1" x14ac:dyDescent="0.45">
      <c r="A9019" s="29"/>
      <c r="B9019" s="29"/>
      <c r="C9019" s="29"/>
    </row>
    <row r="9020" spans="1:3" hidden="1" x14ac:dyDescent="0.45">
      <c r="A9020" s="29"/>
      <c r="B9020" s="29"/>
      <c r="C9020" s="29"/>
    </row>
    <row r="9021" spans="1:3" hidden="1" x14ac:dyDescent="0.45">
      <c r="A9021" s="29"/>
      <c r="B9021" s="29"/>
      <c r="C9021" s="29"/>
    </row>
    <row r="9022" spans="1:3" hidden="1" x14ac:dyDescent="0.45">
      <c r="A9022" s="29"/>
      <c r="B9022" s="29"/>
      <c r="C9022" s="29"/>
    </row>
    <row r="9023" spans="1:3" hidden="1" x14ac:dyDescent="0.45">
      <c r="A9023" s="29"/>
      <c r="B9023" s="29"/>
      <c r="C9023" s="29"/>
    </row>
    <row r="9024" spans="1:3" hidden="1" x14ac:dyDescent="0.45">
      <c r="A9024" s="29"/>
      <c r="B9024" s="29"/>
      <c r="C9024" s="29"/>
    </row>
    <row r="9025" spans="1:3" hidden="1" x14ac:dyDescent="0.45">
      <c r="A9025" s="29"/>
      <c r="B9025" s="29"/>
      <c r="C9025" s="29"/>
    </row>
    <row r="9026" spans="1:3" hidden="1" x14ac:dyDescent="0.45">
      <c r="A9026" s="29"/>
      <c r="B9026" s="29"/>
      <c r="C9026" s="29"/>
    </row>
    <row r="9027" spans="1:3" hidden="1" x14ac:dyDescent="0.45">
      <c r="A9027" s="29"/>
      <c r="B9027" s="29"/>
      <c r="C9027" s="29"/>
    </row>
    <row r="9028" spans="1:3" hidden="1" x14ac:dyDescent="0.45">
      <c r="A9028" s="29"/>
      <c r="B9028" s="29"/>
      <c r="C9028" s="29"/>
    </row>
    <row r="9029" spans="1:3" hidden="1" x14ac:dyDescent="0.45">
      <c r="A9029" s="29"/>
      <c r="B9029" s="29"/>
      <c r="C9029" s="29"/>
    </row>
    <row r="9030" spans="1:3" hidden="1" x14ac:dyDescent="0.45">
      <c r="A9030" s="29"/>
      <c r="B9030" s="29"/>
      <c r="C9030" s="29"/>
    </row>
    <row r="9031" spans="1:3" hidden="1" x14ac:dyDescent="0.45">
      <c r="A9031" s="29"/>
      <c r="B9031" s="29"/>
      <c r="C9031" s="29"/>
    </row>
    <row r="9032" spans="1:3" hidden="1" x14ac:dyDescent="0.45">
      <c r="A9032" s="29"/>
      <c r="B9032" s="29"/>
      <c r="C9032" s="29"/>
    </row>
    <row r="9033" spans="1:3" hidden="1" x14ac:dyDescent="0.45">
      <c r="A9033" s="29"/>
      <c r="B9033" s="29"/>
      <c r="C9033" s="29"/>
    </row>
    <row r="9034" spans="1:3" hidden="1" x14ac:dyDescent="0.45">
      <c r="A9034" s="29"/>
      <c r="B9034" s="29"/>
      <c r="C9034" s="29"/>
    </row>
    <row r="9035" spans="1:3" hidden="1" x14ac:dyDescent="0.45">
      <c r="A9035" s="29"/>
      <c r="B9035" s="29"/>
      <c r="C9035" s="29"/>
    </row>
    <row r="9036" spans="1:3" hidden="1" x14ac:dyDescent="0.45">
      <c r="A9036" s="29"/>
      <c r="B9036" s="29"/>
      <c r="C9036" s="29"/>
    </row>
    <row r="9037" spans="1:3" hidden="1" x14ac:dyDescent="0.45">
      <c r="A9037" s="29"/>
      <c r="B9037" s="29"/>
      <c r="C9037" s="29"/>
    </row>
    <row r="9038" spans="1:3" hidden="1" x14ac:dyDescent="0.45">
      <c r="A9038" s="29"/>
      <c r="B9038" s="29"/>
      <c r="C9038" s="29"/>
    </row>
    <row r="9039" spans="1:3" hidden="1" x14ac:dyDescent="0.45">
      <c r="A9039" s="29"/>
      <c r="B9039" s="29"/>
      <c r="C9039" s="29"/>
    </row>
    <row r="9040" spans="1:3" hidden="1" x14ac:dyDescent="0.45">
      <c r="A9040" s="29"/>
      <c r="B9040" s="29"/>
      <c r="C9040" s="29"/>
    </row>
    <row r="9041" spans="1:3" hidden="1" x14ac:dyDescent="0.45">
      <c r="A9041" s="29"/>
      <c r="B9041" s="29"/>
      <c r="C9041" s="29"/>
    </row>
    <row r="9042" spans="1:3" hidden="1" x14ac:dyDescent="0.45">
      <c r="A9042" s="29"/>
      <c r="B9042" s="29"/>
      <c r="C9042" s="29"/>
    </row>
    <row r="9043" spans="1:3" hidden="1" x14ac:dyDescent="0.45">
      <c r="A9043" s="29"/>
      <c r="B9043" s="29"/>
      <c r="C9043" s="29"/>
    </row>
    <row r="9044" spans="1:3" hidden="1" x14ac:dyDescent="0.45">
      <c r="A9044" s="29"/>
      <c r="B9044" s="29"/>
      <c r="C9044" s="29"/>
    </row>
    <row r="9045" spans="1:3" hidden="1" x14ac:dyDescent="0.45">
      <c r="A9045" s="29"/>
      <c r="B9045" s="29"/>
      <c r="C9045" s="29"/>
    </row>
    <row r="9046" spans="1:3" hidden="1" x14ac:dyDescent="0.45">
      <c r="A9046" s="29"/>
      <c r="B9046" s="29"/>
      <c r="C9046" s="29"/>
    </row>
    <row r="9047" spans="1:3" hidden="1" x14ac:dyDescent="0.45">
      <c r="A9047" s="29"/>
      <c r="B9047" s="29"/>
      <c r="C9047" s="29"/>
    </row>
    <row r="9048" spans="1:3" hidden="1" x14ac:dyDescent="0.45">
      <c r="A9048" s="29"/>
      <c r="B9048" s="29"/>
      <c r="C9048" s="29"/>
    </row>
    <row r="9049" spans="1:3" hidden="1" x14ac:dyDescent="0.45">
      <c r="A9049" s="29"/>
      <c r="B9049" s="29"/>
      <c r="C9049" s="29"/>
    </row>
    <row r="9050" spans="1:3" hidden="1" x14ac:dyDescent="0.45">
      <c r="A9050" s="29"/>
      <c r="B9050" s="29"/>
      <c r="C9050" s="29"/>
    </row>
    <row r="9051" spans="1:3" hidden="1" x14ac:dyDescent="0.45">
      <c r="A9051" s="29"/>
      <c r="B9051" s="29"/>
      <c r="C9051" s="29"/>
    </row>
    <row r="9052" spans="1:3" hidden="1" x14ac:dyDescent="0.45">
      <c r="A9052" s="29"/>
      <c r="B9052" s="29"/>
      <c r="C9052" s="29"/>
    </row>
    <row r="9053" spans="1:3" hidden="1" x14ac:dyDescent="0.45">
      <c r="A9053" s="29"/>
      <c r="B9053" s="29"/>
      <c r="C9053" s="29"/>
    </row>
    <row r="9054" spans="1:3" hidden="1" x14ac:dyDescent="0.45">
      <c r="A9054" s="29"/>
      <c r="B9054" s="29"/>
      <c r="C9054" s="29"/>
    </row>
    <row r="9055" spans="1:3" hidden="1" x14ac:dyDescent="0.45">
      <c r="A9055" s="29"/>
      <c r="B9055" s="29"/>
      <c r="C9055" s="29"/>
    </row>
    <row r="9056" spans="1:3" hidden="1" x14ac:dyDescent="0.45">
      <c r="A9056" s="29"/>
      <c r="B9056" s="29"/>
      <c r="C9056" s="29"/>
    </row>
    <row r="9057" spans="1:3" hidden="1" x14ac:dyDescent="0.45">
      <c r="A9057" s="29"/>
      <c r="B9057" s="29"/>
      <c r="C9057" s="29"/>
    </row>
    <row r="9058" spans="1:3" hidden="1" x14ac:dyDescent="0.45">
      <c r="A9058" s="29"/>
      <c r="B9058" s="29"/>
      <c r="C9058" s="29"/>
    </row>
    <row r="9059" spans="1:3" hidden="1" x14ac:dyDescent="0.45">
      <c r="A9059" s="29"/>
      <c r="B9059" s="29"/>
      <c r="C9059" s="29"/>
    </row>
    <row r="9060" spans="1:3" hidden="1" x14ac:dyDescent="0.45">
      <c r="A9060" s="29"/>
      <c r="B9060" s="29"/>
      <c r="C9060" s="29"/>
    </row>
    <row r="9061" spans="1:3" hidden="1" x14ac:dyDescent="0.45">
      <c r="A9061" s="29"/>
      <c r="B9061" s="29"/>
      <c r="C9061" s="29"/>
    </row>
    <row r="9062" spans="1:3" hidden="1" x14ac:dyDescent="0.45">
      <c r="A9062" s="29"/>
      <c r="B9062" s="29"/>
      <c r="C9062" s="29"/>
    </row>
    <row r="9063" spans="1:3" hidden="1" x14ac:dyDescent="0.45">
      <c r="A9063" s="29"/>
      <c r="B9063" s="29"/>
      <c r="C9063" s="29"/>
    </row>
    <row r="9064" spans="1:3" hidden="1" x14ac:dyDescent="0.45">
      <c r="A9064" s="29"/>
      <c r="B9064" s="29"/>
      <c r="C9064" s="29"/>
    </row>
    <row r="9065" spans="1:3" hidden="1" x14ac:dyDescent="0.45">
      <c r="A9065" s="29"/>
      <c r="B9065" s="29"/>
      <c r="C9065" s="29"/>
    </row>
    <row r="9066" spans="1:3" hidden="1" x14ac:dyDescent="0.45">
      <c r="A9066" s="29"/>
      <c r="B9066" s="29"/>
      <c r="C9066" s="29"/>
    </row>
    <row r="9067" spans="1:3" hidden="1" x14ac:dyDescent="0.45">
      <c r="A9067" s="29"/>
      <c r="B9067" s="29"/>
      <c r="C9067" s="29"/>
    </row>
    <row r="9068" spans="1:3" hidden="1" x14ac:dyDescent="0.45">
      <c r="A9068" s="29"/>
      <c r="B9068" s="29"/>
      <c r="C9068" s="29"/>
    </row>
    <row r="9069" spans="1:3" hidden="1" x14ac:dyDescent="0.45">
      <c r="A9069" s="29"/>
      <c r="B9069" s="29"/>
      <c r="C9069" s="29"/>
    </row>
    <row r="9070" spans="1:3" hidden="1" x14ac:dyDescent="0.45">
      <c r="A9070" s="29"/>
      <c r="B9070" s="29"/>
      <c r="C9070" s="29"/>
    </row>
    <row r="9071" spans="1:3" hidden="1" x14ac:dyDescent="0.45">
      <c r="A9071" s="29"/>
      <c r="B9071" s="29"/>
      <c r="C9071" s="29"/>
    </row>
    <row r="9072" spans="1:3" hidden="1" x14ac:dyDescent="0.45">
      <c r="A9072" s="29"/>
      <c r="B9072" s="29"/>
      <c r="C9072" s="29"/>
    </row>
    <row r="9073" spans="1:3" hidden="1" x14ac:dyDescent="0.45">
      <c r="A9073" s="29"/>
      <c r="B9073" s="29"/>
      <c r="C9073" s="29"/>
    </row>
    <row r="9074" spans="1:3" hidden="1" x14ac:dyDescent="0.45">
      <c r="A9074" s="29"/>
      <c r="B9074" s="29"/>
      <c r="C9074" s="29"/>
    </row>
    <row r="9075" spans="1:3" hidden="1" x14ac:dyDescent="0.45">
      <c r="A9075" s="29"/>
      <c r="B9075" s="29"/>
      <c r="C9075" s="29"/>
    </row>
    <row r="9076" spans="1:3" hidden="1" x14ac:dyDescent="0.45">
      <c r="A9076" s="29"/>
      <c r="B9076" s="29"/>
      <c r="C9076" s="29"/>
    </row>
    <row r="9077" spans="1:3" hidden="1" x14ac:dyDescent="0.45">
      <c r="A9077" s="29"/>
      <c r="B9077" s="29"/>
      <c r="C9077" s="29"/>
    </row>
    <row r="9078" spans="1:3" hidden="1" x14ac:dyDescent="0.45">
      <c r="A9078" s="29"/>
      <c r="B9078" s="29"/>
      <c r="C9078" s="29"/>
    </row>
    <row r="9079" spans="1:3" hidden="1" x14ac:dyDescent="0.45">
      <c r="A9079" s="29"/>
      <c r="B9079" s="29"/>
      <c r="C9079" s="29"/>
    </row>
    <row r="9080" spans="1:3" hidden="1" x14ac:dyDescent="0.45">
      <c r="A9080" s="29"/>
      <c r="B9080" s="29"/>
      <c r="C9080" s="29"/>
    </row>
    <row r="9081" spans="1:3" hidden="1" x14ac:dyDescent="0.45">
      <c r="A9081" s="29"/>
      <c r="B9081" s="29"/>
      <c r="C9081" s="29"/>
    </row>
    <row r="9082" spans="1:3" hidden="1" x14ac:dyDescent="0.45">
      <c r="A9082" s="29"/>
      <c r="B9082" s="29"/>
      <c r="C9082" s="29"/>
    </row>
    <row r="9083" spans="1:3" hidden="1" x14ac:dyDescent="0.45">
      <c r="A9083" s="29"/>
      <c r="B9083" s="29"/>
      <c r="C9083" s="29"/>
    </row>
    <row r="9084" spans="1:3" hidden="1" x14ac:dyDescent="0.45">
      <c r="A9084" s="29"/>
      <c r="B9084" s="29"/>
      <c r="C9084" s="29"/>
    </row>
    <row r="9085" spans="1:3" hidden="1" x14ac:dyDescent="0.45">
      <c r="A9085" s="29"/>
      <c r="B9085" s="29"/>
      <c r="C9085" s="29"/>
    </row>
    <row r="9086" spans="1:3" hidden="1" x14ac:dyDescent="0.45">
      <c r="A9086" s="29"/>
      <c r="B9086" s="29"/>
      <c r="C9086" s="29"/>
    </row>
    <row r="9087" spans="1:3" hidden="1" x14ac:dyDescent="0.45">
      <c r="A9087" s="29"/>
      <c r="B9087" s="29"/>
      <c r="C9087" s="29"/>
    </row>
    <row r="9088" spans="1:3" hidden="1" x14ac:dyDescent="0.45">
      <c r="A9088" s="29"/>
      <c r="B9088" s="29"/>
      <c r="C9088" s="29"/>
    </row>
    <row r="9089" spans="1:3" hidden="1" x14ac:dyDescent="0.45">
      <c r="A9089" s="29"/>
      <c r="B9089" s="29"/>
      <c r="C9089" s="29"/>
    </row>
    <row r="9090" spans="1:3" hidden="1" x14ac:dyDescent="0.45">
      <c r="A9090" s="29"/>
      <c r="B9090" s="29"/>
      <c r="C9090" s="29"/>
    </row>
    <row r="9091" spans="1:3" hidden="1" x14ac:dyDescent="0.45">
      <c r="A9091" s="29"/>
      <c r="B9091" s="29"/>
      <c r="C9091" s="29"/>
    </row>
    <row r="9092" spans="1:3" hidden="1" x14ac:dyDescent="0.45">
      <c r="A9092" s="29"/>
      <c r="B9092" s="29"/>
      <c r="C9092" s="29"/>
    </row>
    <row r="9093" spans="1:3" hidden="1" x14ac:dyDescent="0.45">
      <c r="A9093" s="29"/>
      <c r="B9093" s="29"/>
      <c r="C9093" s="29"/>
    </row>
    <row r="9094" spans="1:3" hidden="1" x14ac:dyDescent="0.45">
      <c r="A9094" s="29"/>
      <c r="B9094" s="29"/>
      <c r="C9094" s="29"/>
    </row>
    <row r="9095" spans="1:3" hidden="1" x14ac:dyDescent="0.45">
      <c r="A9095" s="29"/>
      <c r="B9095" s="29"/>
      <c r="C9095" s="29"/>
    </row>
    <row r="9096" spans="1:3" hidden="1" x14ac:dyDescent="0.45">
      <c r="A9096" s="29"/>
      <c r="B9096" s="29"/>
      <c r="C9096" s="29"/>
    </row>
    <row r="9097" spans="1:3" hidden="1" x14ac:dyDescent="0.45">
      <c r="A9097" s="29"/>
      <c r="B9097" s="29"/>
      <c r="C9097" s="29"/>
    </row>
    <row r="9098" spans="1:3" hidden="1" x14ac:dyDescent="0.45">
      <c r="A9098" s="29"/>
      <c r="B9098" s="29"/>
      <c r="C9098" s="29"/>
    </row>
    <row r="9099" spans="1:3" hidden="1" x14ac:dyDescent="0.45">
      <c r="A9099" s="29"/>
      <c r="B9099" s="29"/>
      <c r="C9099" s="29"/>
    </row>
    <row r="9100" spans="1:3" hidden="1" x14ac:dyDescent="0.45">
      <c r="A9100" s="29"/>
      <c r="B9100" s="29"/>
      <c r="C9100" s="29"/>
    </row>
    <row r="9101" spans="1:3" hidden="1" x14ac:dyDescent="0.45">
      <c r="A9101" s="29"/>
      <c r="B9101" s="29"/>
      <c r="C9101" s="29"/>
    </row>
    <row r="9102" spans="1:3" hidden="1" x14ac:dyDescent="0.45">
      <c r="A9102" s="29"/>
      <c r="B9102" s="29"/>
      <c r="C9102" s="29"/>
    </row>
    <row r="9103" spans="1:3" hidden="1" x14ac:dyDescent="0.45">
      <c r="A9103" s="29"/>
      <c r="B9103" s="29"/>
      <c r="C9103" s="29"/>
    </row>
    <row r="9104" spans="1:3" hidden="1" x14ac:dyDescent="0.45">
      <c r="A9104" s="29"/>
      <c r="B9104" s="29"/>
      <c r="C9104" s="29"/>
    </row>
    <row r="9105" spans="1:3" hidden="1" x14ac:dyDescent="0.45">
      <c r="A9105" s="29"/>
      <c r="B9105" s="29"/>
      <c r="C9105" s="29"/>
    </row>
    <row r="9106" spans="1:3" hidden="1" x14ac:dyDescent="0.45">
      <c r="A9106" s="29"/>
      <c r="B9106" s="29"/>
      <c r="C9106" s="29"/>
    </row>
    <row r="9107" spans="1:3" hidden="1" x14ac:dyDescent="0.45">
      <c r="A9107" s="29"/>
      <c r="B9107" s="29"/>
      <c r="C9107" s="29"/>
    </row>
    <row r="9108" spans="1:3" hidden="1" x14ac:dyDescent="0.45">
      <c r="A9108" s="29"/>
      <c r="B9108" s="29"/>
      <c r="C9108" s="29"/>
    </row>
    <row r="9109" spans="1:3" hidden="1" x14ac:dyDescent="0.45">
      <c r="A9109" s="29"/>
      <c r="B9109" s="29"/>
      <c r="C9109" s="29"/>
    </row>
    <row r="9110" spans="1:3" hidden="1" x14ac:dyDescent="0.45">
      <c r="A9110" s="29"/>
      <c r="B9110" s="29"/>
      <c r="C9110" s="29"/>
    </row>
    <row r="9111" spans="1:3" hidden="1" x14ac:dyDescent="0.45">
      <c r="A9111" s="29"/>
      <c r="B9111" s="29"/>
      <c r="C9111" s="29"/>
    </row>
    <row r="9112" spans="1:3" hidden="1" x14ac:dyDescent="0.45">
      <c r="A9112" s="29"/>
      <c r="B9112" s="29"/>
      <c r="C9112" s="29"/>
    </row>
    <row r="9113" spans="1:3" hidden="1" x14ac:dyDescent="0.45">
      <c r="A9113" s="29"/>
      <c r="B9113" s="29"/>
      <c r="C9113" s="29"/>
    </row>
    <row r="9114" spans="1:3" hidden="1" x14ac:dyDescent="0.45">
      <c r="A9114" s="29"/>
      <c r="B9114" s="29"/>
      <c r="C9114" s="29"/>
    </row>
    <row r="9115" spans="1:3" hidden="1" x14ac:dyDescent="0.45">
      <c r="A9115" s="29"/>
      <c r="B9115" s="29"/>
      <c r="C9115" s="29"/>
    </row>
    <row r="9116" spans="1:3" hidden="1" x14ac:dyDescent="0.45">
      <c r="A9116" s="29"/>
      <c r="B9116" s="29"/>
      <c r="C9116" s="29"/>
    </row>
    <row r="9117" spans="1:3" hidden="1" x14ac:dyDescent="0.45">
      <c r="A9117" s="29"/>
      <c r="B9117" s="29"/>
      <c r="C9117" s="29"/>
    </row>
    <row r="9118" spans="1:3" hidden="1" x14ac:dyDescent="0.45">
      <c r="A9118" s="29"/>
      <c r="B9118" s="29"/>
      <c r="C9118" s="29"/>
    </row>
    <row r="9119" spans="1:3" hidden="1" x14ac:dyDescent="0.45">
      <c r="A9119" s="29"/>
      <c r="B9119" s="29"/>
      <c r="C9119" s="29"/>
    </row>
    <row r="9120" spans="1:3" hidden="1" x14ac:dyDescent="0.45">
      <c r="A9120" s="29"/>
      <c r="B9120" s="29"/>
      <c r="C9120" s="29"/>
    </row>
    <row r="9121" spans="1:3" hidden="1" x14ac:dyDescent="0.45">
      <c r="A9121" s="29"/>
      <c r="B9121" s="29"/>
      <c r="C9121" s="29"/>
    </row>
    <row r="9122" spans="1:3" hidden="1" x14ac:dyDescent="0.45">
      <c r="A9122" s="29"/>
      <c r="B9122" s="29"/>
      <c r="C9122" s="29"/>
    </row>
    <row r="9123" spans="1:3" hidden="1" x14ac:dyDescent="0.45">
      <c r="A9123" s="29"/>
      <c r="B9123" s="29"/>
      <c r="C9123" s="29"/>
    </row>
    <row r="9124" spans="1:3" hidden="1" x14ac:dyDescent="0.45">
      <c r="A9124" s="29"/>
      <c r="B9124" s="29"/>
      <c r="C9124" s="29"/>
    </row>
    <row r="9125" spans="1:3" hidden="1" x14ac:dyDescent="0.45">
      <c r="A9125" s="29"/>
      <c r="B9125" s="29"/>
      <c r="C9125" s="29"/>
    </row>
    <row r="9126" spans="1:3" hidden="1" x14ac:dyDescent="0.45">
      <c r="A9126" s="29"/>
      <c r="B9126" s="29"/>
      <c r="C9126" s="29"/>
    </row>
    <row r="9127" spans="1:3" hidden="1" x14ac:dyDescent="0.45">
      <c r="A9127" s="29"/>
      <c r="B9127" s="29"/>
      <c r="C9127" s="29"/>
    </row>
    <row r="9128" spans="1:3" hidden="1" x14ac:dyDescent="0.45">
      <c r="A9128" s="29"/>
      <c r="B9128" s="29"/>
      <c r="C9128" s="29"/>
    </row>
    <row r="9129" spans="1:3" hidden="1" x14ac:dyDescent="0.45">
      <c r="A9129" s="29"/>
      <c r="B9129" s="29"/>
      <c r="C9129" s="29"/>
    </row>
    <row r="9130" spans="1:3" hidden="1" x14ac:dyDescent="0.45">
      <c r="A9130" s="29"/>
      <c r="B9130" s="29"/>
      <c r="C9130" s="29"/>
    </row>
    <row r="9131" spans="1:3" hidden="1" x14ac:dyDescent="0.45">
      <c r="A9131" s="29"/>
      <c r="B9131" s="29"/>
      <c r="C9131" s="29"/>
    </row>
    <row r="9132" spans="1:3" hidden="1" x14ac:dyDescent="0.45">
      <c r="A9132" s="29"/>
      <c r="B9132" s="29"/>
      <c r="C9132" s="29"/>
    </row>
    <row r="9133" spans="1:3" hidden="1" x14ac:dyDescent="0.45">
      <c r="A9133" s="29"/>
      <c r="B9133" s="29"/>
      <c r="C9133" s="29"/>
    </row>
    <row r="9134" spans="1:3" hidden="1" x14ac:dyDescent="0.45">
      <c r="A9134" s="29"/>
      <c r="B9134" s="29"/>
      <c r="C9134" s="29"/>
    </row>
    <row r="9135" spans="1:3" hidden="1" x14ac:dyDescent="0.45">
      <c r="A9135" s="29"/>
      <c r="B9135" s="29"/>
      <c r="C9135" s="29"/>
    </row>
    <row r="9136" spans="1:3" hidden="1" x14ac:dyDescent="0.45">
      <c r="A9136" s="29"/>
      <c r="B9136" s="29"/>
      <c r="C9136" s="29"/>
    </row>
    <row r="9137" spans="1:3" hidden="1" x14ac:dyDescent="0.45">
      <c r="A9137" s="29"/>
      <c r="B9137" s="29"/>
      <c r="C9137" s="29"/>
    </row>
    <row r="9138" spans="1:3" hidden="1" x14ac:dyDescent="0.45">
      <c r="A9138" s="29"/>
      <c r="B9138" s="29"/>
      <c r="C9138" s="29"/>
    </row>
    <row r="9139" spans="1:3" hidden="1" x14ac:dyDescent="0.45">
      <c r="A9139" s="29"/>
      <c r="B9139" s="29"/>
      <c r="C9139" s="29"/>
    </row>
    <row r="9140" spans="1:3" hidden="1" x14ac:dyDescent="0.45">
      <c r="A9140" s="29"/>
      <c r="B9140" s="29"/>
      <c r="C9140" s="29"/>
    </row>
    <row r="9141" spans="1:3" hidden="1" x14ac:dyDescent="0.45">
      <c r="A9141" s="29"/>
      <c r="B9141" s="29"/>
      <c r="C9141" s="29"/>
    </row>
    <row r="9142" spans="1:3" hidden="1" x14ac:dyDescent="0.45">
      <c r="A9142" s="29"/>
      <c r="B9142" s="29"/>
      <c r="C9142" s="29"/>
    </row>
    <row r="9143" spans="1:3" hidden="1" x14ac:dyDescent="0.45">
      <c r="A9143" s="29"/>
      <c r="B9143" s="29"/>
      <c r="C9143" s="29"/>
    </row>
    <row r="9144" spans="1:3" hidden="1" x14ac:dyDescent="0.45">
      <c r="A9144" s="29"/>
      <c r="B9144" s="29"/>
      <c r="C9144" s="29"/>
    </row>
    <row r="9145" spans="1:3" hidden="1" x14ac:dyDescent="0.45">
      <c r="A9145" s="29"/>
      <c r="B9145" s="29"/>
      <c r="C9145" s="29"/>
    </row>
    <row r="9146" spans="1:3" hidden="1" x14ac:dyDescent="0.45">
      <c r="A9146" s="29"/>
      <c r="B9146" s="29"/>
      <c r="C9146" s="29"/>
    </row>
    <row r="9147" spans="1:3" hidden="1" x14ac:dyDescent="0.45">
      <c r="A9147" s="29"/>
      <c r="B9147" s="29"/>
      <c r="C9147" s="29"/>
    </row>
    <row r="9148" spans="1:3" hidden="1" x14ac:dyDescent="0.45">
      <c r="A9148" s="29"/>
      <c r="B9148" s="29"/>
      <c r="C9148" s="29"/>
    </row>
    <row r="9149" spans="1:3" hidden="1" x14ac:dyDescent="0.45">
      <c r="A9149" s="29"/>
      <c r="B9149" s="29"/>
      <c r="C9149" s="29"/>
    </row>
    <row r="9150" spans="1:3" hidden="1" x14ac:dyDescent="0.45">
      <c r="A9150" s="29"/>
      <c r="B9150" s="29"/>
      <c r="C9150" s="29"/>
    </row>
    <row r="9151" spans="1:3" hidden="1" x14ac:dyDescent="0.45">
      <c r="A9151" s="29"/>
      <c r="B9151" s="29"/>
      <c r="C9151" s="29"/>
    </row>
    <row r="9152" spans="1:3" hidden="1" x14ac:dyDescent="0.45">
      <c r="A9152" s="29"/>
      <c r="B9152" s="29"/>
      <c r="C9152" s="29"/>
    </row>
    <row r="9153" spans="1:3" hidden="1" x14ac:dyDescent="0.45">
      <c r="A9153" s="29"/>
      <c r="B9153" s="29"/>
      <c r="C9153" s="29"/>
    </row>
    <row r="9154" spans="1:3" hidden="1" x14ac:dyDescent="0.45">
      <c r="A9154" s="29"/>
      <c r="B9154" s="29"/>
      <c r="C9154" s="29"/>
    </row>
    <row r="9155" spans="1:3" hidden="1" x14ac:dyDescent="0.45">
      <c r="A9155" s="29"/>
      <c r="B9155" s="29"/>
      <c r="C9155" s="29"/>
    </row>
    <row r="9156" spans="1:3" hidden="1" x14ac:dyDescent="0.45">
      <c r="A9156" s="29"/>
      <c r="B9156" s="29"/>
      <c r="C9156" s="29"/>
    </row>
    <row r="9157" spans="1:3" hidden="1" x14ac:dyDescent="0.45">
      <c r="A9157" s="29"/>
      <c r="B9157" s="29"/>
      <c r="C9157" s="29"/>
    </row>
    <row r="9158" spans="1:3" hidden="1" x14ac:dyDescent="0.45">
      <c r="A9158" s="29"/>
      <c r="B9158" s="29"/>
      <c r="C9158" s="29"/>
    </row>
    <row r="9159" spans="1:3" hidden="1" x14ac:dyDescent="0.45">
      <c r="A9159" s="29"/>
      <c r="B9159" s="29"/>
      <c r="C9159" s="29"/>
    </row>
    <row r="9160" spans="1:3" hidden="1" x14ac:dyDescent="0.45">
      <c r="A9160" s="29"/>
      <c r="B9160" s="29"/>
      <c r="C9160" s="29"/>
    </row>
    <row r="9161" spans="1:3" hidden="1" x14ac:dyDescent="0.45">
      <c r="A9161" s="29"/>
      <c r="B9161" s="29"/>
      <c r="C9161" s="29"/>
    </row>
    <row r="9162" spans="1:3" hidden="1" x14ac:dyDescent="0.45">
      <c r="A9162" s="29"/>
      <c r="B9162" s="29"/>
      <c r="C9162" s="29"/>
    </row>
    <row r="9163" spans="1:3" hidden="1" x14ac:dyDescent="0.45">
      <c r="A9163" s="29"/>
      <c r="B9163" s="29"/>
      <c r="C9163" s="29"/>
    </row>
    <row r="9164" spans="1:3" hidden="1" x14ac:dyDescent="0.45">
      <c r="A9164" s="29"/>
      <c r="B9164" s="29"/>
      <c r="C9164" s="29"/>
    </row>
    <row r="9165" spans="1:3" hidden="1" x14ac:dyDescent="0.45">
      <c r="A9165" s="29"/>
      <c r="B9165" s="29"/>
      <c r="C9165" s="29"/>
    </row>
    <row r="9166" spans="1:3" hidden="1" x14ac:dyDescent="0.45">
      <c r="A9166" s="29"/>
      <c r="B9166" s="29"/>
      <c r="C9166" s="29"/>
    </row>
    <row r="9167" spans="1:3" hidden="1" x14ac:dyDescent="0.45">
      <c r="A9167" s="29"/>
      <c r="B9167" s="29"/>
      <c r="C9167" s="29"/>
    </row>
    <row r="9168" spans="1:3" hidden="1" x14ac:dyDescent="0.45">
      <c r="A9168" s="29"/>
      <c r="B9168" s="29"/>
      <c r="C9168" s="29"/>
    </row>
    <row r="9169" spans="1:3" hidden="1" x14ac:dyDescent="0.45">
      <c r="A9169" s="29"/>
      <c r="B9169" s="29"/>
      <c r="C9169" s="29"/>
    </row>
    <row r="9170" spans="1:3" hidden="1" x14ac:dyDescent="0.45">
      <c r="A9170" s="29"/>
      <c r="B9170" s="29"/>
      <c r="C9170" s="29"/>
    </row>
    <row r="9171" spans="1:3" hidden="1" x14ac:dyDescent="0.45">
      <c r="A9171" s="29"/>
      <c r="B9171" s="29"/>
      <c r="C9171" s="29"/>
    </row>
    <row r="9172" spans="1:3" hidden="1" x14ac:dyDescent="0.45">
      <c r="A9172" s="29"/>
      <c r="B9172" s="29"/>
      <c r="C9172" s="29"/>
    </row>
    <row r="9173" spans="1:3" hidden="1" x14ac:dyDescent="0.45">
      <c r="A9173" s="29"/>
      <c r="B9173" s="29"/>
      <c r="C9173" s="29"/>
    </row>
    <row r="9174" spans="1:3" hidden="1" x14ac:dyDescent="0.45">
      <c r="A9174" s="29"/>
      <c r="B9174" s="29"/>
      <c r="C9174" s="29"/>
    </row>
    <row r="9175" spans="1:3" hidden="1" x14ac:dyDescent="0.45">
      <c r="A9175" s="29"/>
      <c r="B9175" s="29"/>
      <c r="C9175" s="29"/>
    </row>
    <row r="9176" spans="1:3" hidden="1" x14ac:dyDescent="0.45">
      <c r="A9176" s="29"/>
      <c r="B9176" s="29"/>
      <c r="C9176" s="29"/>
    </row>
    <row r="9177" spans="1:3" hidden="1" x14ac:dyDescent="0.45">
      <c r="A9177" s="29"/>
      <c r="B9177" s="29"/>
      <c r="C9177" s="29"/>
    </row>
    <row r="9178" spans="1:3" hidden="1" x14ac:dyDescent="0.45">
      <c r="A9178" s="29"/>
      <c r="B9178" s="29"/>
      <c r="C9178" s="29"/>
    </row>
    <row r="9179" spans="1:3" hidden="1" x14ac:dyDescent="0.45">
      <c r="A9179" s="29"/>
      <c r="B9179" s="29"/>
      <c r="C9179" s="29"/>
    </row>
    <row r="9180" spans="1:3" hidden="1" x14ac:dyDescent="0.45">
      <c r="A9180" s="29"/>
      <c r="B9180" s="29"/>
      <c r="C9180" s="29"/>
    </row>
    <row r="9181" spans="1:3" hidden="1" x14ac:dyDescent="0.45">
      <c r="A9181" s="29"/>
      <c r="B9181" s="29"/>
      <c r="C9181" s="29"/>
    </row>
    <row r="9182" spans="1:3" hidden="1" x14ac:dyDescent="0.45">
      <c r="A9182" s="29"/>
      <c r="B9182" s="29"/>
      <c r="C9182" s="29"/>
    </row>
    <row r="9183" spans="1:3" hidden="1" x14ac:dyDescent="0.45">
      <c r="A9183" s="29"/>
      <c r="B9183" s="29"/>
      <c r="C9183" s="29"/>
    </row>
    <row r="9184" spans="1:3" hidden="1" x14ac:dyDescent="0.45">
      <c r="A9184" s="29"/>
      <c r="B9184" s="29"/>
      <c r="C9184" s="29"/>
    </row>
    <row r="9185" spans="1:3" hidden="1" x14ac:dyDescent="0.45">
      <c r="A9185" s="29"/>
      <c r="B9185" s="29"/>
      <c r="C9185" s="29"/>
    </row>
    <row r="9186" spans="1:3" hidden="1" x14ac:dyDescent="0.45">
      <c r="A9186" s="29"/>
      <c r="B9186" s="29"/>
      <c r="C9186" s="29"/>
    </row>
    <row r="9187" spans="1:3" hidden="1" x14ac:dyDescent="0.45">
      <c r="A9187" s="29"/>
      <c r="B9187" s="29"/>
      <c r="C9187" s="29"/>
    </row>
    <row r="9188" spans="1:3" hidden="1" x14ac:dyDescent="0.45">
      <c r="A9188" s="29"/>
      <c r="B9188" s="29"/>
      <c r="C9188" s="29"/>
    </row>
    <row r="9189" spans="1:3" hidden="1" x14ac:dyDescent="0.45">
      <c r="A9189" s="29"/>
      <c r="B9189" s="29"/>
      <c r="C9189" s="29"/>
    </row>
    <row r="9190" spans="1:3" hidden="1" x14ac:dyDescent="0.45">
      <c r="A9190" s="29"/>
      <c r="B9190" s="29"/>
      <c r="C9190" s="29"/>
    </row>
    <row r="9191" spans="1:3" hidden="1" x14ac:dyDescent="0.45">
      <c r="A9191" s="29"/>
      <c r="B9191" s="29"/>
      <c r="C9191" s="29"/>
    </row>
    <row r="9192" spans="1:3" hidden="1" x14ac:dyDescent="0.45">
      <c r="A9192" s="29"/>
      <c r="B9192" s="29"/>
      <c r="C9192" s="29"/>
    </row>
    <row r="9193" spans="1:3" hidden="1" x14ac:dyDescent="0.45">
      <c r="A9193" s="29"/>
      <c r="B9193" s="29"/>
      <c r="C9193" s="29"/>
    </row>
    <row r="9194" spans="1:3" hidden="1" x14ac:dyDescent="0.45">
      <c r="A9194" s="29"/>
      <c r="B9194" s="29"/>
      <c r="C9194" s="29"/>
    </row>
    <row r="9195" spans="1:3" hidden="1" x14ac:dyDescent="0.45">
      <c r="A9195" s="29"/>
      <c r="B9195" s="29"/>
      <c r="C9195" s="29"/>
    </row>
    <row r="9196" spans="1:3" hidden="1" x14ac:dyDescent="0.45">
      <c r="A9196" s="29"/>
      <c r="B9196" s="29"/>
      <c r="C9196" s="29"/>
    </row>
    <row r="9197" spans="1:3" hidden="1" x14ac:dyDescent="0.45">
      <c r="A9197" s="29"/>
      <c r="B9197" s="29"/>
      <c r="C9197" s="29"/>
    </row>
    <row r="9198" spans="1:3" hidden="1" x14ac:dyDescent="0.45">
      <c r="A9198" s="29"/>
      <c r="B9198" s="29"/>
      <c r="C9198" s="29"/>
    </row>
    <row r="9199" spans="1:3" hidden="1" x14ac:dyDescent="0.45">
      <c r="A9199" s="29"/>
      <c r="B9199" s="29"/>
      <c r="C9199" s="29"/>
    </row>
    <row r="9200" spans="1:3" hidden="1" x14ac:dyDescent="0.45">
      <c r="A9200" s="29"/>
      <c r="B9200" s="29"/>
      <c r="C9200" s="29"/>
    </row>
    <row r="9201" spans="1:3" hidden="1" x14ac:dyDescent="0.45">
      <c r="A9201" s="29"/>
      <c r="B9201" s="29"/>
      <c r="C9201" s="29"/>
    </row>
    <row r="9202" spans="1:3" hidden="1" x14ac:dyDescent="0.45">
      <c r="A9202" s="29"/>
      <c r="B9202" s="29"/>
      <c r="C9202" s="29"/>
    </row>
    <row r="9203" spans="1:3" hidden="1" x14ac:dyDescent="0.45">
      <c r="A9203" s="29"/>
      <c r="B9203" s="29"/>
      <c r="C9203" s="29"/>
    </row>
    <row r="9204" spans="1:3" hidden="1" x14ac:dyDescent="0.45">
      <c r="A9204" s="29"/>
      <c r="B9204" s="29"/>
      <c r="C9204" s="29"/>
    </row>
    <row r="9205" spans="1:3" hidden="1" x14ac:dyDescent="0.45">
      <c r="A9205" s="29"/>
      <c r="B9205" s="29"/>
      <c r="C9205" s="29"/>
    </row>
    <row r="9206" spans="1:3" hidden="1" x14ac:dyDescent="0.45">
      <c r="A9206" s="29"/>
      <c r="B9206" s="29"/>
      <c r="C9206" s="29"/>
    </row>
    <row r="9207" spans="1:3" hidden="1" x14ac:dyDescent="0.45">
      <c r="A9207" s="29"/>
      <c r="B9207" s="29"/>
      <c r="C9207" s="29"/>
    </row>
    <row r="9208" spans="1:3" hidden="1" x14ac:dyDescent="0.45">
      <c r="A9208" s="29"/>
      <c r="B9208" s="29"/>
      <c r="C9208" s="29"/>
    </row>
    <row r="9209" spans="1:3" hidden="1" x14ac:dyDescent="0.45">
      <c r="A9209" s="29"/>
      <c r="B9209" s="29"/>
      <c r="C9209" s="29"/>
    </row>
    <row r="9210" spans="1:3" hidden="1" x14ac:dyDescent="0.45">
      <c r="A9210" s="29"/>
      <c r="B9210" s="29"/>
      <c r="C9210" s="29"/>
    </row>
    <row r="9211" spans="1:3" hidden="1" x14ac:dyDescent="0.45">
      <c r="A9211" s="29"/>
      <c r="B9211" s="29"/>
      <c r="C9211" s="29"/>
    </row>
    <row r="9212" spans="1:3" hidden="1" x14ac:dyDescent="0.45">
      <c r="A9212" s="29"/>
      <c r="B9212" s="29"/>
      <c r="C9212" s="29"/>
    </row>
    <row r="9213" spans="1:3" hidden="1" x14ac:dyDescent="0.45">
      <c r="A9213" s="29"/>
      <c r="B9213" s="29"/>
      <c r="C9213" s="29"/>
    </row>
    <row r="9214" spans="1:3" hidden="1" x14ac:dyDescent="0.45">
      <c r="A9214" s="29"/>
      <c r="B9214" s="29"/>
      <c r="C9214" s="29"/>
    </row>
    <row r="9215" spans="1:3" hidden="1" x14ac:dyDescent="0.45">
      <c r="A9215" s="29"/>
      <c r="B9215" s="29"/>
      <c r="C9215" s="29"/>
    </row>
    <row r="9216" spans="1:3" hidden="1" x14ac:dyDescent="0.45">
      <c r="A9216" s="29"/>
      <c r="B9216" s="29"/>
      <c r="C9216" s="29"/>
    </row>
    <row r="9217" spans="1:3" hidden="1" x14ac:dyDescent="0.45">
      <c r="A9217" s="29"/>
      <c r="B9217" s="29"/>
      <c r="C9217" s="29"/>
    </row>
    <row r="9218" spans="1:3" hidden="1" x14ac:dyDescent="0.45">
      <c r="A9218" s="29"/>
      <c r="B9218" s="29"/>
      <c r="C9218" s="29"/>
    </row>
    <row r="9219" spans="1:3" hidden="1" x14ac:dyDescent="0.45">
      <c r="A9219" s="29"/>
      <c r="B9219" s="29"/>
      <c r="C9219" s="29"/>
    </row>
    <row r="9220" spans="1:3" hidden="1" x14ac:dyDescent="0.45">
      <c r="A9220" s="29"/>
      <c r="B9220" s="29"/>
      <c r="C9220" s="29"/>
    </row>
    <row r="9221" spans="1:3" hidden="1" x14ac:dyDescent="0.45">
      <c r="A9221" s="29"/>
      <c r="B9221" s="29"/>
      <c r="C9221" s="29"/>
    </row>
    <row r="9222" spans="1:3" hidden="1" x14ac:dyDescent="0.45">
      <c r="A9222" s="29"/>
      <c r="B9222" s="29"/>
      <c r="C9222" s="29"/>
    </row>
    <row r="9223" spans="1:3" hidden="1" x14ac:dyDescent="0.45">
      <c r="A9223" s="29"/>
      <c r="B9223" s="29"/>
      <c r="C9223" s="29"/>
    </row>
    <row r="9224" spans="1:3" hidden="1" x14ac:dyDescent="0.45">
      <c r="A9224" s="29"/>
      <c r="B9224" s="29"/>
      <c r="C9224" s="29"/>
    </row>
    <row r="9225" spans="1:3" hidden="1" x14ac:dyDescent="0.45">
      <c r="A9225" s="29"/>
      <c r="B9225" s="29"/>
      <c r="C9225" s="29"/>
    </row>
    <row r="9226" spans="1:3" hidden="1" x14ac:dyDescent="0.45">
      <c r="A9226" s="29"/>
      <c r="B9226" s="29"/>
      <c r="C9226" s="29"/>
    </row>
    <row r="9227" spans="1:3" hidden="1" x14ac:dyDescent="0.45">
      <c r="A9227" s="29"/>
      <c r="B9227" s="29"/>
      <c r="C9227" s="29"/>
    </row>
    <row r="9228" spans="1:3" hidden="1" x14ac:dyDescent="0.45">
      <c r="A9228" s="29"/>
      <c r="B9228" s="29"/>
      <c r="C9228" s="29"/>
    </row>
    <row r="9229" spans="1:3" hidden="1" x14ac:dyDescent="0.45">
      <c r="A9229" s="29"/>
      <c r="B9229" s="29"/>
      <c r="C9229" s="29"/>
    </row>
    <row r="9230" spans="1:3" hidden="1" x14ac:dyDescent="0.45">
      <c r="A9230" s="29"/>
      <c r="B9230" s="29"/>
      <c r="C9230" s="29"/>
    </row>
    <row r="9231" spans="1:3" hidden="1" x14ac:dyDescent="0.45">
      <c r="A9231" s="29"/>
      <c r="B9231" s="29"/>
      <c r="C9231" s="29"/>
    </row>
    <row r="9232" spans="1:3" hidden="1" x14ac:dyDescent="0.45">
      <c r="A9232" s="29"/>
      <c r="B9232" s="29"/>
      <c r="C9232" s="29"/>
    </row>
    <row r="9233" spans="1:3" hidden="1" x14ac:dyDescent="0.45">
      <c r="A9233" s="29"/>
      <c r="B9233" s="29"/>
      <c r="C9233" s="29"/>
    </row>
    <row r="9234" spans="1:3" hidden="1" x14ac:dyDescent="0.45">
      <c r="A9234" s="29"/>
      <c r="B9234" s="29"/>
      <c r="C9234" s="29"/>
    </row>
    <row r="9235" spans="1:3" hidden="1" x14ac:dyDescent="0.45">
      <c r="A9235" s="29"/>
      <c r="B9235" s="29"/>
      <c r="C9235" s="29"/>
    </row>
    <row r="9236" spans="1:3" hidden="1" x14ac:dyDescent="0.45">
      <c r="A9236" s="29"/>
      <c r="B9236" s="29"/>
      <c r="C9236" s="29"/>
    </row>
    <row r="9237" spans="1:3" hidden="1" x14ac:dyDescent="0.45">
      <c r="A9237" s="29"/>
      <c r="B9237" s="29"/>
      <c r="C9237" s="29"/>
    </row>
    <row r="9238" spans="1:3" hidden="1" x14ac:dyDescent="0.45">
      <c r="A9238" s="29"/>
      <c r="B9238" s="29"/>
      <c r="C9238" s="29"/>
    </row>
    <row r="9239" spans="1:3" hidden="1" x14ac:dyDescent="0.45">
      <c r="A9239" s="29"/>
      <c r="B9239" s="29"/>
      <c r="C9239" s="29"/>
    </row>
    <row r="9240" spans="1:3" hidden="1" x14ac:dyDescent="0.45">
      <c r="A9240" s="29"/>
      <c r="B9240" s="29"/>
      <c r="C9240" s="29"/>
    </row>
    <row r="9241" spans="1:3" hidden="1" x14ac:dyDescent="0.45">
      <c r="A9241" s="29"/>
      <c r="B9241" s="29"/>
      <c r="C9241" s="29"/>
    </row>
    <row r="9242" spans="1:3" hidden="1" x14ac:dyDescent="0.45">
      <c r="A9242" s="29"/>
      <c r="B9242" s="29"/>
      <c r="C9242" s="29"/>
    </row>
    <row r="9243" spans="1:3" hidden="1" x14ac:dyDescent="0.45">
      <c r="A9243" s="29"/>
      <c r="B9243" s="29"/>
      <c r="C9243" s="29"/>
    </row>
    <row r="9244" spans="1:3" hidden="1" x14ac:dyDescent="0.45">
      <c r="A9244" s="29"/>
      <c r="B9244" s="29"/>
      <c r="C9244" s="29"/>
    </row>
    <row r="9245" spans="1:3" hidden="1" x14ac:dyDescent="0.45">
      <c r="A9245" s="29"/>
      <c r="B9245" s="29"/>
      <c r="C9245" s="29"/>
    </row>
    <row r="9246" spans="1:3" hidden="1" x14ac:dyDescent="0.45">
      <c r="A9246" s="29"/>
      <c r="B9246" s="29"/>
      <c r="C9246" s="29"/>
    </row>
    <row r="9247" spans="1:3" hidden="1" x14ac:dyDescent="0.45">
      <c r="A9247" s="29"/>
      <c r="B9247" s="29"/>
      <c r="C9247" s="29"/>
    </row>
    <row r="9248" spans="1:3" hidden="1" x14ac:dyDescent="0.45">
      <c r="A9248" s="29"/>
      <c r="B9248" s="29"/>
      <c r="C9248" s="29"/>
    </row>
    <row r="9249" spans="1:3" hidden="1" x14ac:dyDescent="0.45">
      <c r="A9249" s="29"/>
      <c r="B9249" s="29"/>
      <c r="C9249" s="29"/>
    </row>
    <row r="9250" spans="1:3" hidden="1" x14ac:dyDescent="0.45">
      <c r="A9250" s="29"/>
      <c r="B9250" s="29"/>
      <c r="C9250" s="29"/>
    </row>
    <row r="9251" spans="1:3" hidden="1" x14ac:dyDescent="0.45">
      <c r="A9251" s="29"/>
      <c r="B9251" s="29"/>
      <c r="C9251" s="29"/>
    </row>
    <row r="9252" spans="1:3" hidden="1" x14ac:dyDescent="0.45">
      <c r="A9252" s="29"/>
      <c r="B9252" s="29"/>
      <c r="C9252" s="29"/>
    </row>
    <row r="9253" spans="1:3" hidden="1" x14ac:dyDescent="0.45">
      <c r="A9253" s="29"/>
      <c r="B9253" s="29"/>
      <c r="C9253" s="29"/>
    </row>
    <row r="9254" spans="1:3" hidden="1" x14ac:dyDescent="0.45">
      <c r="A9254" s="29"/>
      <c r="B9254" s="29"/>
      <c r="C9254" s="29"/>
    </row>
    <row r="9255" spans="1:3" hidden="1" x14ac:dyDescent="0.45">
      <c r="A9255" s="29"/>
      <c r="B9255" s="29"/>
      <c r="C9255" s="29"/>
    </row>
    <row r="9256" spans="1:3" hidden="1" x14ac:dyDescent="0.45">
      <c r="A9256" s="29"/>
      <c r="B9256" s="29"/>
      <c r="C9256" s="29"/>
    </row>
    <row r="9257" spans="1:3" hidden="1" x14ac:dyDescent="0.45">
      <c r="A9257" s="29"/>
      <c r="B9257" s="29"/>
      <c r="C9257" s="29"/>
    </row>
    <row r="9258" spans="1:3" hidden="1" x14ac:dyDescent="0.45">
      <c r="A9258" s="29"/>
      <c r="B9258" s="29"/>
      <c r="C9258" s="29"/>
    </row>
    <row r="9259" spans="1:3" hidden="1" x14ac:dyDescent="0.45">
      <c r="A9259" s="29"/>
      <c r="B9259" s="29"/>
      <c r="C9259" s="29"/>
    </row>
    <row r="9260" spans="1:3" hidden="1" x14ac:dyDescent="0.45">
      <c r="A9260" s="29"/>
      <c r="B9260" s="29"/>
      <c r="C9260" s="29"/>
    </row>
    <row r="9261" spans="1:3" hidden="1" x14ac:dyDescent="0.45">
      <c r="A9261" s="29"/>
      <c r="B9261" s="29"/>
      <c r="C9261" s="29"/>
    </row>
    <row r="9262" spans="1:3" hidden="1" x14ac:dyDescent="0.45">
      <c r="A9262" s="29"/>
      <c r="B9262" s="29"/>
      <c r="C9262" s="29"/>
    </row>
    <row r="9263" spans="1:3" hidden="1" x14ac:dyDescent="0.45">
      <c r="A9263" s="29"/>
      <c r="B9263" s="29"/>
      <c r="C9263" s="29"/>
    </row>
    <row r="9264" spans="1:3" hidden="1" x14ac:dyDescent="0.45">
      <c r="A9264" s="29"/>
      <c r="B9264" s="29"/>
      <c r="C9264" s="29"/>
    </row>
    <row r="9265" spans="1:3" hidden="1" x14ac:dyDescent="0.45">
      <c r="A9265" s="29"/>
      <c r="B9265" s="29"/>
      <c r="C9265" s="29"/>
    </row>
    <row r="9266" spans="1:3" hidden="1" x14ac:dyDescent="0.45">
      <c r="A9266" s="29"/>
      <c r="B9266" s="29"/>
      <c r="C9266" s="29"/>
    </row>
    <row r="9267" spans="1:3" hidden="1" x14ac:dyDescent="0.45">
      <c r="A9267" s="29"/>
      <c r="B9267" s="29"/>
      <c r="C9267" s="29"/>
    </row>
    <row r="9268" spans="1:3" hidden="1" x14ac:dyDescent="0.45">
      <c r="A9268" s="29"/>
      <c r="B9268" s="29"/>
      <c r="C9268" s="29"/>
    </row>
    <row r="9269" spans="1:3" hidden="1" x14ac:dyDescent="0.45">
      <c r="A9269" s="29"/>
      <c r="B9269" s="29"/>
      <c r="C9269" s="29"/>
    </row>
    <row r="9270" spans="1:3" hidden="1" x14ac:dyDescent="0.45">
      <c r="A9270" s="29"/>
      <c r="B9270" s="29"/>
      <c r="C9270" s="29"/>
    </row>
    <row r="9271" spans="1:3" hidden="1" x14ac:dyDescent="0.45">
      <c r="A9271" s="29"/>
      <c r="B9271" s="29"/>
      <c r="C9271" s="29"/>
    </row>
    <row r="9272" spans="1:3" hidden="1" x14ac:dyDescent="0.45">
      <c r="A9272" s="29"/>
      <c r="B9272" s="29"/>
      <c r="C9272" s="29"/>
    </row>
    <row r="9273" spans="1:3" hidden="1" x14ac:dyDescent="0.45">
      <c r="A9273" s="29"/>
      <c r="B9273" s="29"/>
      <c r="C9273" s="29"/>
    </row>
    <row r="9274" spans="1:3" hidden="1" x14ac:dyDescent="0.45">
      <c r="A9274" s="29"/>
      <c r="B9274" s="29"/>
      <c r="C9274" s="29"/>
    </row>
    <row r="9275" spans="1:3" hidden="1" x14ac:dyDescent="0.45">
      <c r="A9275" s="29"/>
      <c r="B9275" s="29"/>
      <c r="C9275" s="29"/>
    </row>
    <row r="9276" spans="1:3" hidden="1" x14ac:dyDescent="0.45">
      <c r="A9276" s="29"/>
      <c r="B9276" s="29"/>
      <c r="C9276" s="29"/>
    </row>
    <row r="9277" spans="1:3" hidden="1" x14ac:dyDescent="0.45">
      <c r="A9277" s="29"/>
      <c r="B9277" s="29"/>
      <c r="C9277" s="29"/>
    </row>
    <row r="9278" spans="1:3" hidden="1" x14ac:dyDescent="0.45">
      <c r="A9278" s="29"/>
      <c r="B9278" s="29"/>
      <c r="C9278" s="29"/>
    </row>
    <row r="9279" spans="1:3" hidden="1" x14ac:dyDescent="0.45">
      <c r="A9279" s="29"/>
      <c r="B9279" s="29"/>
      <c r="C9279" s="29"/>
    </row>
    <row r="9280" spans="1:3" hidden="1" x14ac:dyDescent="0.45">
      <c r="A9280" s="29"/>
      <c r="B9280" s="29"/>
      <c r="C9280" s="29"/>
    </row>
    <row r="9281" spans="1:3" hidden="1" x14ac:dyDescent="0.45">
      <c r="A9281" s="29"/>
      <c r="B9281" s="29"/>
      <c r="C9281" s="29"/>
    </row>
    <row r="9282" spans="1:3" hidden="1" x14ac:dyDescent="0.45">
      <c r="A9282" s="29"/>
      <c r="B9282" s="29"/>
      <c r="C9282" s="29"/>
    </row>
    <row r="9283" spans="1:3" hidden="1" x14ac:dyDescent="0.45">
      <c r="A9283" s="29"/>
      <c r="B9283" s="29"/>
      <c r="C9283" s="29"/>
    </row>
    <row r="9284" spans="1:3" hidden="1" x14ac:dyDescent="0.45">
      <c r="A9284" s="29"/>
      <c r="B9284" s="29"/>
      <c r="C9284" s="29"/>
    </row>
    <row r="9285" spans="1:3" hidden="1" x14ac:dyDescent="0.45">
      <c r="A9285" s="29"/>
      <c r="B9285" s="29"/>
      <c r="C9285" s="29"/>
    </row>
    <row r="9286" spans="1:3" hidden="1" x14ac:dyDescent="0.45">
      <c r="A9286" s="29"/>
      <c r="B9286" s="29"/>
      <c r="C9286" s="29"/>
    </row>
    <row r="9287" spans="1:3" hidden="1" x14ac:dyDescent="0.45">
      <c r="A9287" s="29"/>
      <c r="B9287" s="29"/>
      <c r="C9287" s="29"/>
    </row>
    <row r="9288" spans="1:3" hidden="1" x14ac:dyDescent="0.45">
      <c r="A9288" s="29"/>
      <c r="B9288" s="29"/>
      <c r="C9288" s="29"/>
    </row>
    <row r="9289" spans="1:3" hidden="1" x14ac:dyDescent="0.45">
      <c r="A9289" s="29"/>
      <c r="B9289" s="29"/>
      <c r="C9289" s="29"/>
    </row>
    <row r="9290" spans="1:3" hidden="1" x14ac:dyDescent="0.45">
      <c r="A9290" s="29"/>
      <c r="B9290" s="29"/>
      <c r="C9290" s="29"/>
    </row>
    <row r="9291" spans="1:3" hidden="1" x14ac:dyDescent="0.45">
      <c r="A9291" s="29"/>
      <c r="B9291" s="29"/>
      <c r="C9291" s="29"/>
    </row>
    <row r="9292" spans="1:3" hidden="1" x14ac:dyDescent="0.45">
      <c r="A9292" s="29"/>
      <c r="B9292" s="29"/>
      <c r="C9292" s="29"/>
    </row>
    <row r="9293" spans="1:3" hidden="1" x14ac:dyDescent="0.45">
      <c r="A9293" s="29"/>
      <c r="B9293" s="29"/>
      <c r="C9293" s="29"/>
    </row>
    <row r="9294" spans="1:3" hidden="1" x14ac:dyDescent="0.45">
      <c r="A9294" s="29"/>
      <c r="B9294" s="29"/>
      <c r="C9294" s="29"/>
    </row>
    <row r="9295" spans="1:3" hidden="1" x14ac:dyDescent="0.45">
      <c r="A9295" s="29"/>
      <c r="B9295" s="29"/>
      <c r="C9295" s="29"/>
    </row>
    <row r="9296" spans="1:3" hidden="1" x14ac:dyDescent="0.45">
      <c r="A9296" s="29"/>
      <c r="B9296" s="29"/>
      <c r="C9296" s="29"/>
    </row>
    <row r="9297" spans="1:3" hidden="1" x14ac:dyDescent="0.45">
      <c r="A9297" s="29"/>
      <c r="B9297" s="29"/>
      <c r="C9297" s="29"/>
    </row>
    <row r="9298" spans="1:3" hidden="1" x14ac:dyDescent="0.45">
      <c r="A9298" s="29"/>
      <c r="B9298" s="29"/>
      <c r="C9298" s="29"/>
    </row>
    <row r="9299" spans="1:3" hidden="1" x14ac:dyDescent="0.45">
      <c r="A9299" s="29"/>
      <c r="B9299" s="29"/>
      <c r="C9299" s="29"/>
    </row>
    <row r="9300" spans="1:3" hidden="1" x14ac:dyDescent="0.45">
      <c r="A9300" s="29"/>
      <c r="B9300" s="29"/>
      <c r="C9300" s="29"/>
    </row>
    <row r="9301" spans="1:3" hidden="1" x14ac:dyDescent="0.45">
      <c r="A9301" s="29"/>
      <c r="B9301" s="29"/>
      <c r="C9301" s="29"/>
    </row>
    <row r="9302" spans="1:3" hidden="1" x14ac:dyDescent="0.45">
      <c r="A9302" s="29"/>
      <c r="B9302" s="29"/>
      <c r="C9302" s="29"/>
    </row>
    <row r="9303" spans="1:3" hidden="1" x14ac:dyDescent="0.45">
      <c r="A9303" s="29"/>
      <c r="B9303" s="29"/>
      <c r="C9303" s="29"/>
    </row>
    <row r="9304" spans="1:3" hidden="1" x14ac:dyDescent="0.45">
      <c r="A9304" s="29"/>
      <c r="B9304" s="29"/>
      <c r="C9304" s="29"/>
    </row>
    <row r="9305" spans="1:3" hidden="1" x14ac:dyDescent="0.45">
      <c r="A9305" s="29"/>
      <c r="B9305" s="29"/>
      <c r="C9305" s="29"/>
    </row>
    <row r="9306" spans="1:3" hidden="1" x14ac:dyDescent="0.45">
      <c r="A9306" s="29"/>
      <c r="B9306" s="29"/>
      <c r="C9306" s="29"/>
    </row>
    <row r="9307" spans="1:3" hidden="1" x14ac:dyDescent="0.45">
      <c r="A9307" s="29"/>
      <c r="B9307" s="29"/>
      <c r="C9307" s="29"/>
    </row>
    <row r="9308" spans="1:3" hidden="1" x14ac:dyDescent="0.45">
      <c r="A9308" s="29"/>
      <c r="B9308" s="29"/>
      <c r="C9308" s="29"/>
    </row>
    <row r="9309" spans="1:3" hidden="1" x14ac:dyDescent="0.45">
      <c r="A9309" s="29"/>
      <c r="B9309" s="29"/>
      <c r="C9309" s="29"/>
    </row>
    <row r="9310" spans="1:3" hidden="1" x14ac:dyDescent="0.45">
      <c r="A9310" s="29"/>
      <c r="B9310" s="29"/>
      <c r="C9310" s="29"/>
    </row>
    <row r="9311" spans="1:3" hidden="1" x14ac:dyDescent="0.45">
      <c r="A9311" s="29"/>
      <c r="B9311" s="29"/>
      <c r="C9311" s="29"/>
    </row>
    <row r="9312" spans="1:3" hidden="1" x14ac:dyDescent="0.45">
      <c r="A9312" s="29"/>
      <c r="B9312" s="29"/>
      <c r="C9312" s="29"/>
    </row>
    <row r="9313" spans="1:3" hidden="1" x14ac:dyDescent="0.45">
      <c r="A9313" s="29"/>
      <c r="B9313" s="29"/>
      <c r="C9313" s="29"/>
    </row>
    <row r="9314" spans="1:3" hidden="1" x14ac:dyDescent="0.45">
      <c r="A9314" s="29"/>
      <c r="B9314" s="29"/>
      <c r="C9314" s="29"/>
    </row>
    <row r="9315" spans="1:3" hidden="1" x14ac:dyDescent="0.45">
      <c r="A9315" s="29"/>
      <c r="B9315" s="29"/>
      <c r="C9315" s="29"/>
    </row>
    <row r="9316" spans="1:3" hidden="1" x14ac:dyDescent="0.45">
      <c r="A9316" s="29"/>
      <c r="B9316" s="29"/>
      <c r="C9316" s="29"/>
    </row>
    <row r="9317" spans="1:3" hidden="1" x14ac:dyDescent="0.45">
      <c r="A9317" s="29"/>
      <c r="B9317" s="29"/>
      <c r="C9317" s="29"/>
    </row>
    <row r="9318" spans="1:3" hidden="1" x14ac:dyDescent="0.45">
      <c r="A9318" s="29"/>
      <c r="B9318" s="29"/>
      <c r="C9318" s="29"/>
    </row>
    <row r="9319" spans="1:3" hidden="1" x14ac:dyDescent="0.45">
      <c r="A9319" s="29"/>
      <c r="B9319" s="29"/>
      <c r="C9319" s="29"/>
    </row>
    <row r="9320" spans="1:3" hidden="1" x14ac:dyDescent="0.45">
      <c r="A9320" s="29"/>
      <c r="B9320" s="29"/>
      <c r="C9320" s="29"/>
    </row>
    <row r="9321" spans="1:3" hidden="1" x14ac:dyDescent="0.45">
      <c r="A9321" s="29"/>
      <c r="B9321" s="29"/>
      <c r="C9321" s="29"/>
    </row>
    <row r="9322" spans="1:3" hidden="1" x14ac:dyDescent="0.45">
      <c r="A9322" s="29"/>
      <c r="B9322" s="29"/>
      <c r="C9322" s="29"/>
    </row>
    <row r="9323" spans="1:3" hidden="1" x14ac:dyDescent="0.45">
      <c r="A9323" s="29"/>
      <c r="B9323" s="29"/>
      <c r="C9323" s="29"/>
    </row>
    <row r="9324" spans="1:3" hidden="1" x14ac:dyDescent="0.45">
      <c r="A9324" s="29"/>
      <c r="B9324" s="29"/>
      <c r="C9324" s="29"/>
    </row>
    <row r="9325" spans="1:3" hidden="1" x14ac:dyDescent="0.45">
      <c r="A9325" s="29"/>
      <c r="B9325" s="29"/>
      <c r="C9325" s="29"/>
    </row>
    <row r="9326" spans="1:3" hidden="1" x14ac:dyDescent="0.45">
      <c r="A9326" s="29"/>
      <c r="B9326" s="29"/>
      <c r="C9326" s="29"/>
    </row>
    <row r="9327" spans="1:3" hidden="1" x14ac:dyDescent="0.45">
      <c r="A9327" s="29"/>
      <c r="B9327" s="29"/>
      <c r="C9327" s="29"/>
    </row>
    <row r="9328" spans="1:3" hidden="1" x14ac:dyDescent="0.45">
      <c r="A9328" s="29"/>
      <c r="B9328" s="29"/>
      <c r="C9328" s="29"/>
    </row>
    <row r="9329" spans="1:3" hidden="1" x14ac:dyDescent="0.45">
      <c r="A9329" s="29"/>
      <c r="B9329" s="29"/>
      <c r="C9329" s="29"/>
    </row>
    <row r="9330" spans="1:3" hidden="1" x14ac:dyDescent="0.45">
      <c r="A9330" s="29"/>
      <c r="B9330" s="29"/>
      <c r="C9330" s="29"/>
    </row>
    <row r="9331" spans="1:3" hidden="1" x14ac:dyDescent="0.45">
      <c r="A9331" s="29"/>
      <c r="B9331" s="29"/>
      <c r="C9331" s="29"/>
    </row>
    <row r="9332" spans="1:3" hidden="1" x14ac:dyDescent="0.45">
      <c r="A9332" s="29"/>
      <c r="B9332" s="29"/>
      <c r="C9332" s="29"/>
    </row>
    <row r="9333" spans="1:3" hidden="1" x14ac:dyDescent="0.45">
      <c r="A9333" s="29"/>
      <c r="B9333" s="29"/>
      <c r="C9333" s="29"/>
    </row>
    <row r="9334" spans="1:3" hidden="1" x14ac:dyDescent="0.45">
      <c r="A9334" s="29"/>
      <c r="B9334" s="29"/>
      <c r="C9334" s="29"/>
    </row>
    <row r="9335" spans="1:3" hidden="1" x14ac:dyDescent="0.45">
      <c r="A9335" s="29"/>
      <c r="B9335" s="29"/>
      <c r="C9335" s="29"/>
    </row>
    <row r="9336" spans="1:3" hidden="1" x14ac:dyDescent="0.45">
      <c r="A9336" s="29"/>
      <c r="B9336" s="29"/>
      <c r="C9336" s="29"/>
    </row>
    <row r="9337" spans="1:3" hidden="1" x14ac:dyDescent="0.45">
      <c r="A9337" s="29"/>
      <c r="B9337" s="29"/>
      <c r="C9337" s="29"/>
    </row>
    <row r="9338" spans="1:3" hidden="1" x14ac:dyDescent="0.45">
      <c r="A9338" s="29"/>
      <c r="B9338" s="29"/>
      <c r="C9338" s="29"/>
    </row>
    <row r="9339" spans="1:3" hidden="1" x14ac:dyDescent="0.45">
      <c r="A9339" s="29"/>
      <c r="B9339" s="29"/>
      <c r="C9339" s="29"/>
    </row>
    <row r="9340" spans="1:3" hidden="1" x14ac:dyDescent="0.45">
      <c r="A9340" s="29"/>
      <c r="B9340" s="29"/>
      <c r="C9340" s="29"/>
    </row>
    <row r="9341" spans="1:3" hidden="1" x14ac:dyDescent="0.45">
      <c r="A9341" s="29"/>
      <c r="B9341" s="29"/>
      <c r="C9341" s="29"/>
    </row>
    <row r="9342" spans="1:3" hidden="1" x14ac:dyDescent="0.45">
      <c r="A9342" s="29"/>
      <c r="B9342" s="29"/>
      <c r="C9342" s="29"/>
    </row>
    <row r="9343" spans="1:3" hidden="1" x14ac:dyDescent="0.45">
      <c r="A9343" s="29"/>
      <c r="B9343" s="29"/>
      <c r="C9343" s="29"/>
    </row>
    <row r="9344" spans="1:3" hidden="1" x14ac:dyDescent="0.45">
      <c r="A9344" s="29"/>
      <c r="B9344" s="29"/>
      <c r="C9344" s="29"/>
    </row>
    <row r="9345" spans="1:3" hidden="1" x14ac:dyDescent="0.45">
      <c r="A9345" s="29"/>
      <c r="B9345" s="29"/>
      <c r="C9345" s="29"/>
    </row>
    <row r="9346" spans="1:3" hidden="1" x14ac:dyDescent="0.45">
      <c r="A9346" s="29"/>
      <c r="B9346" s="29"/>
      <c r="C9346" s="29"/>
    </row>
    <row r="9347" spans="1:3" hidden="1" x14ac:dyDescent="0.45">
      <c r="A9347" s="29"/>
      <c r="B9347" s="29"/>
      <c r="C9347" s="29"/>
    </row>
    <row r="9348" spans="1:3" hidden="1" x14ac:dyDescent="0.45">
      <c r="A9348" s="29"/>
      <c r="B9348" s="29"/>
      <c r="C9348" s="29"/>
    </row>
    <row r="9349" spans="1:3" hidden="1" x14ac:dyDescent="0.45">
      <c r="A9349" s="29"/>
      <c r="B9349" s="29"/>
      <c r="C9349" s="29"/>
    </row>
    <row r="9350" spans="1:3" hidden="1" x14ac:dyDescent="0.45">
      <c r="A9350" s="29"/>
      <c r="B9350" s="29"/>
      <c r="C9350" s="29"/>
    </row>
    <row r="9351" spans="1:3" hidden="1" x14ac:dyDescent="0.45">
      <c r="A9351" s="29"/>
      <c r="B9351" s="29"/>
      <c r="C9351" s="29"/>
    </row>
    <row r="9352" spans="1:3" hidden="1" x14ac:dyDescent="0.45">
      <c r="A9352" s="29"/>
      <c r="B9352" s="29"/>
      <c r="C9352" s="29"/>
    </row>
    <row r="9353" spans="1:3" hidden="1" x14ac:dyDescent="0.45">
      <c r="A9353" s="29"/>
      <c r="B9353" s="29"/>
      <c r="C9353" s="29"/>
    </row>
    <row r="9354" spans="1:3" hidden="1" x14ac:dyDescent="0.45">
      <c r="A9354" s="29"/>
      <c r="B9354" s="29"/>
      <c r="C9354" s="29"/>
    </row>
    <row r="9355" spans="1:3" hidden="1" x14ac:dyDescent="0.45">
      <c r="A9355" s="29"/>
      <c r="B9355" s="29"/>
      <c r="C9355" s="29"/>
    </row>
    <row r="9356" spans="1:3" hidden="1" x14ac:dyDescent="0.45">
      <c r="A9356" s="29"/>
      <c r="B9356" s="29"/>
      <c r="C9356" s="29"/>
    </row>
    <row r="9357" spans="1:3" hidden="1" x14ac:dyDescent="0.45">
      <c r="A9357" s="29"/>
      <c r="B9357" s="29"/>
      <c r="C9357" s="29"/>
    </row>
    <row r="9358" spans="1:3" hidden="1" x14ac:dyDescent="0.45">
      <c r="A9358" s="29"/>
      <c r="B9358" s="29"/>
      <c r="C9358" s="29"/>
    </row>
    <row r="9359" spans="1:3" hidden="1" x14ac:dyDescent="0.45">
      <c r="A9359" s="29"/>
      <c r="B9359" s="29"/>
      <c r="C9359" s="29"/>
    </row>
    <row r="9360" spans="1:3" hidden="1" x14ac:dyDescent="0.45">
      <c r="A9360" s="29"/>
      <c r="B9360" s="29"/>
      <c r="C9360" s="29"/>
    </row>
    <row r="9361" spans="1:3" hidden="1" x14ac:dyDescent="0.45">
      <c r="A9361" s="29"/>
      <c r="B9361" s="29"/>
      <c r="C9361" s="29"/>
    </row>
    <row r="9362" spans="1:3" hidden="1" x14ac:dyDescent="0.45">
      <c r="A9362" s="29"/>
      <c r="B9362" s="29"/>
      <c r="C9362" s="29"/>
    </row>
    <row r="9363" spans="1:3" hidden="1" x14ac:dyDescent="0.45">
      <c r="A9363" s="29"/>
      <c r="B9363" s="29"/>
      <c r="C9363" s="29"/>
    </row>
    <row r="9364" spans="1:3" hidden="1" x14ac:dyDescent="0.45">
      <c r="A9364" s="29"/>
      <c r="B9364" s="29"/>
      <c r="C9364" s="29"/>
    </row>
    <row r="9365" spans="1:3" hidden="1" x14ac:dyDescent="0.45">
      <c r="A9365" s="29"/>
      <c r="B9365" s="29"/>
      <c r="C9365" s="29"/>
    </row>
    <row r="9366" spans="1:3" hidden="1" x14ac:dyDescent="0.45">
      <c r="A9366" s="29"/>
      <c r="B9366" s="29"/>
      <c r="C9366" s="29"/>
    </row>
    <row r="9367" spans="1:3" hidden="1" x14ac:dyDescent="0.45">
      <c r="A9367" s="29"/>
      <c r="B9367" s="29"/>
      <c r="C9367" s="29"/>
    </row>
    <row r="9368" spans="1:3" hidden="1" x14ac:dyDescent="0.45">
      <c r="A9368" s="29"/>
      <c r="B9368" s="29"/>
      <c r="C9368" s="29"/>
    </row>
    <row r="9369" spans="1:3" hidden="1" x14ac:dyDescent="0.45">
      <c r="A9369" s="29"/>
      <c r="B9369" s="29"/>
      <c r="C9369" s="29"/>
    </row>
    <row r="9370" spans="1:3" hidden="1" x14ac:dyDescent="0.45">
      <c r="A9370" s="29"/>
      <c r="B9370" s="29"/>
      <c r="C9370" s="29"/>
    </row>
    <row r="9371" spans="1:3" hidden="1" x14ac:dyDescent="0.45">
      <c r="A9371" s="29"/>
      <c r="B9371" s="29"/>
      <c r="C9371" s="29"/>
    </row>
    <row r="9372" spans="1:3" hidden="1" x14ac:dyDescent="0.45">
      <c r="A9372" s="29"/>
      <c r="B9372" s="29"/>
      <c r="C9372" s="29"/>
    </row>
    <row r="9373" spans="1:3" hidden="1" x14ac:dyDescent="0.45">
      <c r="A9373" s="29"/>
      <c r="B9373" s="29"/>
      <c r="C9373" s="29"/>
    </row>
    <row r="9374" spans="1:3" hidden="1" x14ac:dyDescent="0.45">
      <c r="A9374" s="29"/>
      <c r="B9374" s="29"/>
      <c r="C9374" s="29"/>
    </row>
    <row r="9375" spans="1:3" hidden="1" x14ac:dyDescent="0.45">
      <c r="A9375" s="29"/>
      <c r="B9375" s="29"/>
      <c r="C9375" s="29"/>
    </row>
    <row r="9376" spans="1:3" hidden="1" x14ac:dyDescent="0.45">
      <c r="A9376" s="29"/>
      <c r="B9376" s="29"/>
      <c r="C9376" s="29"/>
    </row>
    <row r="9377" spans="1:3" hidden="1" x14ac:dyDescent="0.45">
      <c r="A9377" s="29"/>
      <c r="B9377" s="29"/>
      <c r="C9377" s="29"/>
    </row>
    <row r="9378" spans="1:3" hidden="1" x14ac:dyDescent="0.45">
      <c r="A9378" s="29"/>
      <c r="B9378" s="29"/>
      <c r="C9378" s="29"/>
    </row>
    <row r="9379" spans="1:3" hidden="1" x14ac:dyDescent="0.45">
      <c r="A9379" s="29"/>
      <c r="B9379" s="29"/>
      <c r="C9379" s="29"/>
    </row>
    <row r="9380" spans="1:3" hidden="1" x14ac:dyDescent="0.45">
      <c r="A9380" s="29"/>
      <c r="B9380" s="29"/>
      <c r="C9380" s="29"/>
    </row>
    <row r="9381" spans="1:3" hidden="1" x14ac:dyDescent="0.45">
      <c r="A9381" s="29"/>
      <c r="B9381" s="29"/>
      <c r="C9381" s="29"/>
    </row>
    <row r="9382" spans="1:3" hidden="1" x14ac:dyDescent="0.45">
      <c r="A9382" s="29"/>
      <c r="B9382" s="29"/>
      <c r="C9382" s="29"/>
    </row>
    <row r="9383" spans="1:3" hidden="1" x14ac:dyDescent="0.45">
      <c r="A9383" s="29"/>
      <c r="B9383" s="29"/>
      <c r="C9383" s="29"/>
    </row>
    <row r="9384" spans="1:3" hidden="1" x14ac:dyDescent="0.45">
      <c r="A9384" s="29"/>
      <c r="B9384" s="29"/>
      <c r="C9384" s="29"/>
    </row>
    <row r="9385" spans="1:3" hidden="1" x14ac:dyDescent="0.45">
      <c r="A9385" s="29"/>
      <c r="B9385" s="29"/>
      <c r="C9385" s="29"/>
    </row>
    <row r="9386" spans="1:3" hidden="1" x14ac:dyDescent="0.45">
      <c r="A9386" s="29"/>
      <c r="B9386" s="29"/>
      <c r="C9386" s="29"/>
    </row>
    <row r="9387" spans="1:3" hidden="1" x14ac:dyDescent="0.45">
      <c r="A9387" s="29"/>
      <c r="B9387" s="29"/>
      <c r="C9387" s="29"/>
    </row>
    <row r="9388" spans="1:3" hidden="1" x14ac:dyDescent="0.45">
      <c r="A9388" s="29"/>
      <c r="B9388" s="29"/>
      <c r="C9388" s="29"/>
    </row>
    <row r="9389" spans="1:3" hidden="1" x14ac:dyDescent="0.45">
      <c r="A9389" s="29"/>
      <c r="B9389" s="29"/>
      <c r="C9389" s="29"/>
    </row>
    <row r="9390" spans="1:3" hidden="1" x14ac:dyDescent="0.45">
      <c r="A9390" s="29"/>
      <c r="B9390" s="29"/>
      <c r="C9390" s="29"/>
    </row>
    <row r="9391" spans="1:3" hidden="1" x14ac:dyDescent="0.45">
      <c r="A9391" s="29"/>
      <c r="B9391" s="29"/>
      <c r="C9391" s="29"/>
    </row>
    <row r="9392" spans="1:3" hidden="1" x14ac:dyDescent="0.45">
      <c r="A9392" s="29"/>
      <c r="B9392" s="29"/>
      <c r="C9392" s="29"/>
    </row>
    <row r="9393" spans="1:3" hidden="1" x14ac:dyDescent="0.45">
      <c r="A9393" s="29"/>
      <c r="B9393" s="29"/>
      <c r="C9393" s="29"/>
    </row>
    <row r="9394" spans="1:3" hidden="1" x14ac:dyDescent="0.45">
      <c r="A9394" s="29"/>
      <c r="B9394" s="29"/>
      <c r="C9394" s="29"/>
    </row>
    <row r="9395" spans="1:3" hidden="1" x14ac:dyDescent="0.45">
      <c r="A9395" s="29"/>
      <c r="B9395" s="29"/>
      <c r="C9395" s="29"/>
    </row>
    <row r="9396" spans="1:3" hidden="1" x14ac:dyDescent="0.45">
      <c r="A9396" s="29"/>
      <c r="B9396" s="29"/>
      <c r="C9396" s="29"/>
    </row>
    <row r="9397" spans="1:3" hidden="1" x14ac:dyDescent="0.45">
      <c r="A9397" s="29"/>
      <c r="B9397" s="29"/>
      <c r="C9397" s="29"/>
    </row>
    <row r="9398" spans="1:3" hidden="1" x14ac:dyDescent="0.45">
      <c r="A9398" s="29"/>
      <c r="B9398" s="29"/>
      <c r="C9398" s="29"/>
    </row>
    <row r="9399" spans="1:3" hidden="1" x14ac:dyDescent="0.45">
      <c r="A9399" s="29"/>
      <c r="B9399" s="29"/>
      <c r="C9399" s="29"/>
    </row>
    <row r="9400" spans="1:3" hidden="1" x14ac:dyDescent="0.45">
      <c r="A9400" s="29"/>
      <c r="B9400" s="29"/>
      <c r="C9400" s="29"/>
    </row>
    <row r="9401" spans="1:3" hidden="1" x14ac:dyDescent="0.45">
      <c r="A9401" s="29"/>
      <c r="B9401" s="29"/>
      <c r="C9401" s="29"/>
    </row>
    <row r="9402" spans="1:3" hidden="1" x14ac:dyDescent="0.45">
      <c r="A9402" s="29"/>
      <c r="B9402" s="29"/>
      <c r="C9402" s="29"/>
    </row>
    <row r="9403" spans="1:3" hidden="1" x14ac:dyDescent="0.45">
      <c r="A9403" s="29"/>
      <c r="B9403" s="29"/>
      <c r="C9403" s="29"/>
    </row>
    <row r="9404" spans="1:3" hidden="1" x14ac:dyDescent="0.45">
      <c r="A9404" s="29"/>
      <c r="B9404" s="29"/>
      <c r="C9404" s="29"/>
    </row>
    <row r="9405" spans="1:3" hidden="1" x14ac:dyDescent="0.45">
      <c r="A9405" s="29"/>
      <c r="B9405" s="29"/>
      <c r="C9405" s="29"/>
    </row>
    <row r="9406" spans="1:3" hidden="1" x14ac:dyDescent="0.45">
      <c r="A9406" s="29"/>
      <c r="B9406" s="29"/>
      <c r="C9406" s="29"/>
    </row>
    <row r="9407" spans="1:3" hidden="1" x14ac:dyDescent="0.45">
      <c r="A9407" s="29"/>
      <c r="B9407" s="29"/>
      <c r="C9407" s="29"/>
    </row>
    <row r="9408" spans="1:3" hidden="1" x14ac:dyDescent="0.45">
      <c r="A9408" s="29"/>
      <c r="B9408" s="29"/>
      <c r="C9408" s="29"/>
    </row>
    <row r="9409" spans="1:3" hidden="1" x14ac:dyDescent="0.45">
      <c r="A9409" s="29"/>
      <c r="B9409" s="29"/>
      <c r="C9409" s="29"/>
    </row>
    <row r="9410" spans="1:3" hidden="1" x14ac:dyDescent="0.45">
      <c r="A9410" s="29"/>
      <c r="B9410" s="29"/>
      <c r="C9410" s="29"/>
    </row>
    <row r="9411" spans="1:3" hidden="1" x14ac:dyDescent="0.45">
      <c r="A9411" s="29"/>
      <c r="B9411" s="29"/>
      <c r="C9411" s="29"/>
    </row>
    <row r="9412" spans="1:3" hidden="1" x14ac:dyDescent="0.45">
      <c r="A9412" s="29"/>
      <c r="B9412" s="29"/>
      <c r="C9412" s="29"/>
    </row>
    <row r="9413" spans="1:3" hidden="1" x14ac:dyDescent="0.45">
      <c r="A9413" s="29"/>
      <c r="B9413" s="29"/>
      <c r="C9413" s="29"/>
    </row>
    <row r="9414" spans="1:3" hidden="1" x14ac:dyDescent="0.45">
      <c r="A9414" s="29"/>
      <c r="B9414" s="29"/>
      <c r="C9414" s="29"/>
    </row>
    <row r="9415" spans="1:3" hidden="1" x14ac:dyDescent="0.45">
      <c r="A9415" s="29"/>
      <c r="B9415" s="29"/>
      <c r="C9415" s="29"/>
    </row>
    <row r="9416" spans="1:3" hidden="1" x14ac:dyDescent="0.45">
      <c r="A9416" s="29"/>
      <c r="B9416" s="29"/>
      <c r="C9416" s="29"/>
    </row>
    <row r="9417" spans="1:3" hidden="1" x14ac:dyDescent="0.45">
      <c r="A9417" s="29"/>
      <c r="B9417" s="29"/>
      <c r="C9417" s="29"/>
    </row>
    <row r="9418" spans="1:3" hidden="1" x14ac:dyDescent="0.45">
      <c r="A9418" s="29"/>
      <c r="B9418" s="29"/>
      <c r="C9418" s="29"/>
    </row>
    <row r="9419" spans="1:3" hidden="1" x14ac:dyDescent="0.45">
      <c r="A9419" s="29"/>
      <c r="B9419" s="29"/>
      <c r="C9419" s="29"/>
    </row>
    <row r="9420" spans="1:3" hidden="1" x14ac:dyDescent="0.45">
      <c r="A9420" s="29"/>
      <c r="B9420" s="29"/>
      <c r="C9420" s="29"/>
    </row>
    <row r="9421" spans="1:3" hidden="1" x14ac:dyDescent="0.45">
      <c r="A9421" s="29"/>
      <c r="B9421" s="29"/>
      <c r="C9421" s="29"/>
    </row>
    <row r="9422" spans="1:3" hidden="1" x14ac:dyDescent="0.45">
      <c r="A9422" s="29"/>
      <c r="B9422" s="29"/>
      <c r="C9422" s="29"/>
    </row>
    <row r="9423" spans="1:3" hidden="1" x14ac:dyDescent="0.45">
      <c r="A9423" s="29"/>
      <c r="B9423" s="29"/>
      <c r="C9423" s="29"/>
    </row>
    <row r="9424" spans="1:3" hidden="1" x14ac:dyDescent="0.45">
      <c r="A9424" s="29"/>
      <c r="B9424" s="29"/>
      <c r="C9424" s="29"/>
    </row>
    <row r="9425" spans="1:3" hidden="1" x14ac:dyDescent="0.45">
      <c r="A9425" s="29"/>
      <c r="B9425" s="29"/>
      <c r="C9425" s="29"/>
    </row>
    <row r="9426" spans="1:3" hidden="1" x14ac:dyDescent="0.45">
      <c r="A9426" s="29"/>
      <c r="B9426" s="29"/>
      <c r="C9426" s="29"/>
    </row>
    <row r="9427" spans="1:3" hidden="1" x14ac:dyDescent="0.45">
      <c r="A9427" s="29"/>
      <c r="B9427" s="29"/>
      <c r="C9427" s="29"/>
    </row>
    <row r="9428" spans="1:3" hidden="1" x14ac:dyDescent="0.45">
      <c r="A9428" s="29"/>
      <c r="B9428" s="29"/>
      <c r="C9428" s="29"/>
    </row>
    <row r="9429" spans="1:3" hidden="1" x14ac:dyDescent="0.45">
      <c r="A9429" s="29"/>
      <c r="B9429" s="29"/>
      <c r="C9429" s="29"/>
    </row>
    <row r="9430" spans="1:3" hidden="1" x14ac:dyDescent="0.45">
      <c r="A9430" s="29"/>
      <c r="B9430" s="29"/>
      <c r="C9430" s="29"/>
    </row>
    <row r="9431" spans="1:3" hidden="1" x14ac:dyDescent="0.45">
      <c r="A9431" s="29"/>
      <c r="B9431" s="29"/>
      <c r="C9431" s="29"/>
    </row>
    <row r="9432" spans="1:3" hidden="1" x14ac:dyDescent="0.45">
      <c r="A9432" s="29"/>
      <c r="B9432" s="29"/>
      <c r="C9432" s="29"/>
    </row>
    <row r="9433" spans="1:3" hidden="1" x14ac:dyDescent="0.45">
      <c r="A9433" s="29"/>
      <c r="B9433" s="29"/>
      <c r="C9433" s="29"/>
    </row>
    <row r="9434" spans="1:3" hidden="1" x14ac:dyDescent="0.45">
      <c r="A9434" s="29"/>
      <c r="B9434" s="29"/>
      <c r="C9434" s="29"/>
    </row>
    <row r="9435" spans="1:3" hidden="1" x14ac:dyDescent="0.45">
      <c r="A9435" s="29"/>
      <c r="B9435" s="29"/>
      <c r="C9435" s="29"/>
    </row>
    <row r="9436" spans="1:3" hidden="1" x14ac:dyDescent="0.45">
      <c r="A9436" s="29"/>
      <c r="B9436" s="29"/>
      <c r="C9436" s="29"/>
    </row>
    <row r="9437" spans="1:3" hidden="1" x14ac:dyDescent="0.45">
      <c r="A9437" s="29"/>
      <c r="B9437" s="29"/>
      <c r="C9437" s="29"/>
    </row>
    <row r="9438" spans="1:3" hidden="1" x14ac:dyDescent="0.45">
      <c r="A9438" s="29"/>
      <c r="B9438" s="29"/>
      <c r="C9438" s="29"/>
    </row>
    <row r="9439" spans="1:3" hidden="1" x14ac:dyDescent="0.45">
      <c r="A9439" s="29"/>
      <c r="B9439" s="29"/>
      <c r="C9439" s="29"/>
    </row>
    <row r="9440" spans="1:3" hidden="1" x14ac:dyDescent="0.45">
      <c r="A9440" s="29"/>
      <c r="B9440" s="29"/>
      <c r="C9440" s="29"/>
    </row>
    <row r="9441" spans="1:3" hidden="1" x14ac:dyDescent="0.45">
      <c r="A9441" s="29"/>
      <c r="B9441" s="29"/>
      <c r="C9441" s="29"/>
    </row>
    <row r="9442" spans="1:3" hidden="1" x14ac:dyDescent="0.45">
      <c r="A9442" s="29"/>
      <c r="B9442" s="29"/>
      <c r="C9442" s="29"/>
    </row>
    <row r="9443" spans="1:3" hidden="1" x14ac:dyDescent="0.45">
      <c r="A9443" s="29"/>
      <c r="B9443" s="29"/>
      <c r="C9443" s="29"/>
    </row>
    <row r="9444" spans="1:3" hidden="1" x14ac:dyDescent="0.45">
      <c r="A9444" s="29"/>
      <c r="B9444" s="29"/>
      <c r="C9444" s="29"/>
    </row>
    <row r="9445" spans="1:3" hidden="1" x14ac:dyDescent="0.45">
      <c r="A9445" s="29"/>
      <c r="B9445" s="29"/>
      <c r="C9445" s="29"/>
    </row>
    <row r="9446" spans="1:3" hidden="1" x14ac:dyDescent="0.45">
      <c r="A9446" s="29"/>
      <c r="B9446" s="29"/>
      <c r="C9446" s="29"/>
    </row>
    <row r="9447" spans="1:3" hidden="1" x14ac:dyDescent="0.45">
      <c r="A9447" s="29"/>
      <c r="B9447" s="29"/>
      <c r="C9447" s="29"/>
    </row>
    <row r="9448" spans="1:3" hidden="1" x14ac:dyDescent="0.45">
      <c r="A9448" s="29"/>
      <c r="B9448" s="29"/>
      <c r="C9448" s="29"/>
    </row>
    <row r="9449" spans="1:3" hidden="1" x14ac:dyDescent="0.45">
      <c r="A9449" s="29"/>
      <c r="B9449" s="29"/>
      <c r="C9449" s="29"/>
    </row>
    <row r="9450" spans="1:3" hidden="1" x14ac:dyDescent="0.45">
      <c r="A9450" s="29"/>
      <c r="B9450" s="29"/>
      <c r="C9450" s="29"/>
    </row>
    <row r="9451" spans="1:3" hidden="1" x14ac:dyDescent="0.45">
      <c r="A9451" s="29"/>
      <c r="B9451" s="29"/>
      <c r="C9451" s="29"/>
    </row>
    <row r="9452" spans="1:3" hidden="1" x14ac:dyDescent="0.45">
      <c r="A9452" s="29"/>
      <c r="B9452" s="29"/>
      <c r="C9452" s="29"/>
    </row>
    <row r="9453" spans="1:3" hidden="1" x14ac:dyDescent="0.45">
      <c r="A9453" s="29"/>
      <c r="B9453" s="29"/>
      <c r="C9453" s="29"/>
    </row>
    <row r="9454" spans="1:3" hidden="1" x14ac:dyDescent="0.45">
      <c r="A9454" s="29"/>
      <c r="B9454" s="29"/>
      <c r="C9454" s="29"/>
    </row>
    <row r="9455" spans="1:3" hidden="1" x14ac:dyDescent="0.45">
      <c r="A9455" s="29"/>
      <c r="B9455" s="29"/>
      <c r="C9455" s="29"/>
    </row>
    <row r="9456" spans="1:3" hidden="1" x14ac:dyDescent="0.45">
      <c r="A9456" s="29"/>
      <c r="B9456" s="29"/>
      <c r="C9456" s="29"/>
    </row>
    <row r="9457" spans="1:3" hidden="1" x14ac:dyDescent="0.45">
      <c r="A9457" s="29"/>
      <c r="B9457" s="29"/>
      <c r="C9457" s="29"/>
    </row>
    <row r="9458" spans="1:3" hidden="1" x14ac:dyDescent="0.45">
      <c r="A9458" s="29"/>
      <c r="B9458" s="29"/>
      <c r="C9458" s="29"/>
    </row>
    <row r="9459" spans="1:3" hidden="1" x14ac:dyDescent="0.45">
      <c r="A9459" s="29"/>
      <c r="B9459" s="29"/>
      <c r="C9459" s="29"/>
    </row>
    <row r="9460" spans="1:3" hidden="1" x14ac:dyDescent="0.45">
      <c r="A9460" s="29"/>
      <c r="B9460" s="29"/>
      <c r="C9460" s="29"/>
    </row>
    <row r="9461" spans="1:3" hidden="1" x14ac:dyDescent="0.45">
      <c r="A9461" s="29"/>
      <c r="B9461" s="29"/>
      <c r="C9461" s="29"/>
    </row>
    <row r="9462" spans="1:3" hidden="1" x14ac:dyDescent="0.45">
      <c r="A9462" s="29"/>
      <c r="B9462" s="29"/>
      <c r="C9462" s="29"/>
    </row>
    <row r="9463" spans="1:3" hidden="1" x14ac:dyDescent="0.45">
      <c r="A9463" s="29"/>
      <c r="B9463" s="29"/>
      <c r="C9463" s="29"/>
    </row>
    <row r="9464" spans="1:3" hidden="1" x14ac:dyDescent="0.45">
      <c r="A9464" s="29"/>
      <c r="B9464" s="29"/>
      <c r="C9464" s="29"/>
    </row>
    <row r="9465" spans="1:3" hidden="1" x14ac:dyDescent="0.45">
      <c r="A9465" s="29"/>
      <c r="B9465" s="29"/>
      <c r="C9465" s="29"/>
    </row>
    <row r="9466" spans="1:3" hidden="1" x14ac:dyDescent="0.45">
      <c r="A9466" s="29"/>
      <c r="B9466" s="29"/>
      <c r="C9466" s="29"/>
    </row>
    <row r="9467" spans="1:3" hidden="1" x14ac:dyDescent="0.45">
      <c r="A9467" s="29"/>
      <c r="B9467" s="29"/>
      <c r="C9467" s="29"/>
    </row>
    <row r="9468" spans="1:3" hidden="1" x14ac:dyDescent="0.45">
      <c r="A9468" s="29"/>
      <c r="B9468" s="29"/>
      <c r="C9468" s="29"/>
    </row>
    <row r="9469" spans="1:3" hidden="1" x14ac:dyDescent="0.45">
      <c r="A9469" s="29"/>
      <c r="B9469" s="29"/>
      <c r="C9469" s="29"/>
    </row>
    <row r="9470" spans="1:3" hidden="1" x14ac:dyDescent="0.45">
      <c r="A9470" s="29"/>
      <c r="B9470" s="29"/>
      <c r="C9470" s="29"/>
    </row>
    <row r="9471" spans="1:3" hidden="1" x14ac:dyDescent="0.45">
      <c r="A9471" s="29"/>
      <c r="B9471" s="29"/>
      <c r="C9471" s="29"/>
    </row>
    <row r="9472" spans="1:3" hidden="1" x14ac:dyDescent="0.45">
      <c r="A9472" s="29"/>
      <c r="B9472" s="29"/>
      <c r="C9472" s="29"/>
    </row>
    <row r="9473" spans="1:3" hidden="1" x14ac:dyDescent="0.45">
      <c r="A9473" s="29"/>
      <c r="B9473" s="29"/>
      <c r="C9473" s="29"/>
    </row>
    <row r="9474" spans="1:3" hidden="1" x14ac:dyDescent="0.45">
      <c r="A9474" s="29"/>
      <c r="B9474" s="29"/>
      <c r="C9474" s="29"/>
    </row>
    <row r="9475" spans="1:3" hidden="1" x14ac:dyDescent="0.45">
      <c r="A9475" s="29"/>
      <c r="B9475" s="29"/>
      <c r="C9475" s="29"/>
    </row>
    <row r="9476" spans="1:3" hidden="1" x14ac:dyDescent="0.45">
      <c r="A9476" s="29"/>
      <c r="B9476" s="29"/>
      <c r="C9476" s="29"/>
    </row>
    <row r="9477" spans="1:3" hidden="1" x14ac:dyDescent="0.45">
      <c r="A9477" s="29"/>
      <c r="B9477" s="29"/>
      <c r="C9477" s="29"/>
    </row>
    <row r="9478" spans="1:3" hidden="1" x14ac:dyDescent="0.45">
      <c r="A9478" s="29"/>
      <c r="B9478" s="29"/>
      <c r="C9478" s="29"/>
    </row>
    <row r="9479" spans="1:3" hidden="1" x14ac:dyDescent="0.45">
      <c r="A9479" s="29"/>
      <c r="B9479" s="29"/>
      <c r="C9479" s="29"/>
    </row>
    <row r="9480" spans="1:3" hidden="1" x14ac:dyDescent="0.45">
      <c r="A9480" s="29"/>
      <c r="B9480" s="29"/>
      <c r="C9480" s="29"/>
    </row>
    <row r="9481" spans="1:3" hidden="1" x14ac:dyDescent="0.45">
      <c r="A9481" s="29"/>
      <c r="B9481" s="29"/>
      <c r="C9481" s="29"/>
    </row>
    <row r="9482" spans="1:3" hidden="1" x14ac:dyDescent="0.45">
      <c r="A9482" s="29"/>
      <c r="B9482" s="29"/>
      <c r="C9482" s="29"/>
    </row>
    <row r="9483" spans="1:3" hidden="1" x14ac:dyDescent="0.45">
      <c r="A9483" s="29"/>
      <c r="B9483" s="29"/>
      <c r="C9483" s="29"/>
    </row>
    <row r="9484" spans="1:3" hidden="1" x14ac:dyDescent="0.45">
      <c r="A9484" s="29"/>
      <c r="B9484" s="29"/>
      <c r="C9484" s="29"/>
    </row>
    <row r="9485" spans="1:3" hidden="1" x14ac:dyDescent="0.45">
      <c r="A9485" s="29"/>
      <c r="B9485" s="29"/>
      <c r="C9485" s="29"/>
    </row>
    <row r="9486" spans="1:3" hidden="1" x14ac:dyDescent="0.45">
      <c r="A9486" s="29"/>
      <c r="B9486" s="29"/>
      <c r="C9486" s="29"/>
    </row>
    <row r="9487" spans="1:3" hidden="1" x14ac:dyDescent="0.45">
      <c r="A9487" s="29"/>
      <c r="B9487" s="29"/>
      <c r="C9487" s="29"/>
    </row>
    <row r="9488" spans="1:3" hidden="1" x14ac:dyDescent="0.45">
      <c r="A9488" s="29"/>
      <c r="B9488" s="29"/>
      <c r="C9488" s="29"/>
    </row>
    <row r="9489" spans="1:3" hidden="1" x14ac:dyDescent="0.45">
      <c r="A9489" s="29"/>
      <c r="B9489" s="29"/>
      <c r="C9489" s="29"/>
    </row>
    <row r="9490" spans="1:3" hidden="1" x14ac:dyDescent="0.45">
      <c r="A9490" s="29"/>
      <c r="B9490" s="29"/>
      <c r="C9490" s="29"/>
    </row>
    <row r="9491" spans="1:3" hidden="1" x14ac:dyDescent="0.45">
      <c r="A9491" s="29"/>
      <c r="B9491" s="29"/>
      <c r="C9491" s="29"/>
    </row>
    <row r="9492" spans="1:3" hidden="1" x14ac:dyDescent="0.45">
      <c r="A9492" s="29"/>
      <c r="B9492" s="29"/>
      <c r="C9492" s="29"/>
    </row>
    <row r="9493" spans="1:3" hidden="1" x14ac:dyDescent="0.45">
      <c r="A9493" s="29"/>
      <c r="B9493" s="29"/>
      <c r="C9493" s="29"/>
    </row>
    <row r="9494" spans="1:3" hidden="1" x14ac:dyDescent="0.45">
      <c r="A9494" s="29"/>
      <c r="B9494" s="29"/>
      <c r="C9494" s="29"/>
    </row>
    <row r="9495" spans="1:3" hidden="1" x14ac:dyDescent="0.45">
      <c r="A9495" s="29"/>
      <c r="B9495" s="29"/>
      <c r="C9495" s="29"/>
    </row>
    <row r="9496" spans="1:3" hidden="1" x14ac:dyDescent="0.45">
      <c r="A9496" s="29"/>
      <c r="B9496" s="29"/>
      <c r="C9496" s="29"/>
    </row>
    <row r="9497" spans="1:3" hidden="1" x14ac:dyDescent="0.45">
      <c r="A9497" s="29"/>
      <c r="B9497" s="29"/>
      <c r="C9497" s="29"/>
    </row>
    <row r="9498" spans="1:3" hidden="1" x14ac:dyDescent="0.45">
      <c r="A9498" s="29"/>
      <c r="B9498" s="29"/>
      <c r="C9498" s="29"/>
    </row>
    <row r="9499" spans="1:3" hidden="1" x14ac:dyDescent="0.45">
      <c r="A9499" s="29"/>
      <c r="B9499" s="29"/>
      <c r="C9499" s="29"/>
    </row>
    <row r="9500" spans="1:3" hidden="1" x14ac:dyDescent="0.45">
      <c r="A9500" s="29"/>
      <c r="B9500" s="29"/>
      <c r="C9500" s="29"/>
    </row>
    <row r="9501" spans="1:3" hidden="1" x14ac:dyDescent="0.45">
      <c r="A9501" s="29"/>
      <c r="B9501" s="29"/>
      <c r="C9501" s="29"/>
    </row>
    <row r="9502" spans="1:3" hidden="1" x14ac:dyDescent="0.45">
      <c r="A9502" s="29"/>
      <c r="B9502" s="29"/>
      <c r="C9502" s="29"/>
    </row>
    <row r="9503" spans="1:3" hidden="1" x14ac:dyDescent="0.45">
      <c r="A9503" s="29"/>
      <c r="B9503" s="29"/>
      <c r="C9503" s="29"/>
    </row>
    <row r="9504" spans="1:3" hidden="1" x14ac:dyDescent="0.45">
      <c r="A9504" s="29"/>
      <c r="B9504" s="29"/>
      <c r="C9504" s="29"/>
    </row>
    <row r="9505" spans="1:3" hidden="1" x14ac:dyDescent="0.45">
      <c r="A9505" s="29"/>
      <c r="B9505" s="29"/>
      <c r="C9505" s="29"/>
    </row>
    <row r="9506" spans="1:3" hidden="1" x14ac:dyDescent="0.45">
      <c r="A9506" s="29"/>
      <c r="B9506" s="29"/>
      <c r="C9506" s="29"/>
    </row>
    <row r="9507" spans="1:3" hidden="1" x14ac:dyDescent="0.45">
      <c r="A9507" s="29"/>
      <c r="B9507" s="29"/>
      <c r="C9507" s="29"/>
    </row>
    <row r="9508" spans="1:3" hidden="1" x14ac:dyDescent="0.45">
      <c r="A9508" s="29"/>
      <c r="B9508" s="29"/>
      <c r="C9508" s="29"/>
    </row>
    <row r="9509" spans="1:3" hidden="1" x14ac:dyDescent="0.45">
      <c r="A9509" s="29"/>
      <c r="B9509" s="29"/>
      <c r="C9509" s="29"/>
    </row>
    <row r="9510" spans="1:3" hidden="1" x14ac:dyDescent="0.45">
      <c r="A9510" s="29"/>
      <c r="B9510" s="29"/>
      <c r="C9510" s="29"/>
    </row>
    <row r="9511" spans="1:3" hidden="1" x14ac:dyDescent="0.45">
      <c r="A9511" s="29"/>
      <c r="B9511" s="29"/>
      <c r="C9511" s="29"/>
    </row>
    <row r="9512" spans="1:3" hidden="1" x14ac:dyDescent="0.45">
      <c r="A9512" s="29"/>
      <c r="B9512" s="29"/>
      <c r="C9512" s="29"/>
    </row>
    <row r="9513" spans="1:3" hidden="1" x14ac:dyDescent="0.45">
      <c r="A9513" s="29"/>
      <c r="B9513" s="29"/>
      <c r="C9513" s="29"/>
    </row>
    <row r="9514" spans="1:3" hidden="1" x14ac:dyDescent="0.45">
      <c r="A9514" s="29"/>
      <c r="B9514" s="29"/>
      <c r="C9514" s="29"/>
    </row>
    <row r="9515" spans="1:3" hidden="1" x14ac:dyDescent="0.45">
      <c r="A9515" s="29"/>
      <c r="B9515" s="29"/>
      <c r="C9515" s="29"/>
    </row>
    <row r="9516" spans="1:3" hidden="1" x14ac:dyDescent="0.45">
      <c r="A9516" s="29"/>
      <c r="B9516" s="29"/>
      <c r="C9516" s="29"/>
    </row>
    <row r="9517" spans="1:3" hidden="1" x14ac:dyDescent="0.45">
      <c r="A9517" s="29"/>
      <c r="B9517" s="29"/>
      <c r="C9517" s="29"/>
    </row>
    <row r="9518" spans="1:3" hidden="1" x14ac:dyDescent="0.45">
      <c r="A9518" s="29"/>
      <c r="B9518" s="29"/>
      <c r="C9518" s="29"/>
    </row>
    <row r="9519" spans="1:3" hidden="1" x14ac:dyDescent="0.45">
      <c r="A9519" s="29"/>
      <c r="B9519" s="29"/>
      <c r="C9519" s="29"/>
    </row>
    <row r="9520" spans="1:3" hidden="1" x14ac:dyDescent="0.45">
      <c r="A9520" s="29"/>
      <c r="B9520" s="29"/>
      <c r="C9520" s="29"/>
    </row>
    <row r="9521" spans="1:3" hidden="1" x14ac:dyDescent="0.45">
      <c r="A9521" s="29"/>
      <c r="B9521" s="29"/>
      <c r="C9521" s="29"/>
    </row>
    <row r="9522" spans="1:3" hidden="1" x14ac:dyDescent="0.45">
      <c r="A9522" s="29"/>
      <c r="B9522" s="29"/>
      <c r="C9522" s="29"/>
    </row>
    <row r="9523" spans="1:3" hidden="1" x14ac:dyDescent="0.45">
      <c r="A9523" s="29"/>
      <c r="B9523" s="29"/>
      <c r="C9523" s="29"/>
    </row>
    <row r="9524" spans="1:3" hidden="1" x14ac:dyDescent="0.45">
      <c r="A9524" s="29"/>
      <c r="B9524" s="29"/>
      <c r="C9524" s="29"/>
    </row>
    <row r="9525" spans="1:3" hidden="1" x14ac:dyDescent="0.45">
      <c r="A9525" s="29"/>
      <c r="B9525" s="29"/>
      <c r="C9525" s="29"/>
    </row>
    <row r="9526" spans="1:3" hidden="1" x14ac:dyDescent="0.45">
      <c r="A9526" s="29"/>
      <c r="B9526" s="29"/>
      <c r="C9526" s="29"/>
    </row>
    <row r="9527" spans="1:3" hidden="1" x14ac:dyDescent="0.45">
      <c r="A9527" s="29"/>
      <c r="B9527" s="29"/>
      <c r="C9527" s="29"/>
    </row>
    <row r="9528" spans="1:3" hidden="1" x14ac:dyDescent="0.45">
      <c r="A9528" s="29"/>
      <c r="B9528" s="29"/>
      <c r="C9528" s="29"/>
    </row>
    <row r="9529" spans="1:3" hidden="1" x14ac:dyDescent="0.45">
      <c r="A9529" s="29"/>
      <c r="B9529" s="29"/>
      <c r="C9529" s="29"/>
    </row>
    <row r="9530" spans="1:3" hidden="1" x14ac:dyDescent="0.45">
      <c r="A9530" s="29"/>
      <c r="B9530" s="29"/>
      <c r="C9530" s="29"/>
    </row>
    <row r="9531" spans="1:3" hidden="1" x14ac:dyDescent="0.45">
      <c r="A9531" s="29"/>
      <c r="B9531" s="29"/>
      <c r="C9531" s="29"/>
    </row>
    <row r="9532" spans="1:3" hidden="1" x14ac:dyDescent="0.45">
      <c r="A9532" s="29"/>
      <c r="B9532" s="29"/>
      <c r="C9532" s="29"/>
    </row>
    <row r="9533" spans="1:3" hidden="1" x14ac:dyDescent="0.45">
      <c r="A9533" s="29"/>
      <c r="B9533" s="29"/>
      <c r="C9533" s="29"/>
    </row>
    <row r="9534" spans="1:3" hidden="1" x14ac:dyDescent="0.45">
      <c r="A9534" s="29"/>
      <c r="B9534" s="29"/>
      <c r="C9534" s="29"/>
    </row>
    <row r="9535" spans="1:3" hidden="1" x14ac:dyDescent="0.45">
      <c r="A9535" s="29"/>
      <c r="B9535" s="29"/>
      <c r="C9535" s="29"/>
    </row>
    <row r="9536" spans="1:3" hidden="1" x14ac:dyDescent="0.45">
      <c r="A9536" s="29"/>
      <c r="B9536" s="29"/>
      <c r="C9536" s="29"/>
    </row>
    <row r="9537" spans="1:3" hidden="1" x14ac:dyDescent="0.45">
      <c r="A9537" s="29"/>
      <c r="B9537" s="29"/>
      <c r="C9537" s="29"/>
    </row>
    <row r="9538" spans="1:3" hidden="1" x14ac:dyDescent="0.45">
      <c r="A9538" s="29"/>
      <c r="B9538" s="29"/>
      <c r="C9538" s="29"/>
    </row>
    <row r="9539" spans="1:3" hidden="1" x14ac:dyDescent="0.45">
      <c r="A9539" s="29"/>
      <c r="B9539" s="29"/>
      <c r="C9539" s="29"/>
    </row>
    <row r="9540" spans="1:3" hidden="1" x14ac:dyDescent="0.45">
      <c r="A9540" s="29"/>
      <c r="B9540" s="29"/>
      <c r="C9540" s="29"/>
    </row>
    <row r="9541" spans="1:3" hidden="1" x14ac:dyDescent="0.45">
      <c r="A9541" s="29"/>
      <c r="B9541" s="29"/>
      <c r="C9541" s="29"/>
    </row>
    <row r="9542" spans="1:3" hidden="1" x14ac:dyDescent="0.45">
      <c r="A9542" s="29"/>
      <c r="B9542" s="29"/>
      <c r="C9542" s="29"/>
    </row>
    <row r="9543" spans="1:3" hidden="1" x14ac:dyDescent="0.45">
      <c r="A9543" s="29"/>
      <c r="B9543" s="29"/>
      <c r="C9543" s="29"/>
    </row>
    <row r="9544" spans="1:3" hidden="1" x14ac:dyDescent="0.45">
      <c r="A9544" s="29"/>
      <c r="B9544" s="29"/>
      <c r="C9544" s="29"/>
    </row>
    <row r="9545" spans="1:3" hidden="1" x14ac:dyDescent="0.45">
      <c r="A9545" s="29"/>
      <c r="B9545" s="29"/>
      <c r="C9545" s="29"/>
    </row>
    <row r="9546" spans="1:3" hidden="1" x14ac:dyDescent="0.45">
      <c r="A9546" s="29"/>
      <c r="B9546" s="29"/>
      <c r="C9546" s="29"/>
    </row>
    <row r="9547" spans="1:3" hidden="1" x14ac:dyDescent="0.45">
      <c r="A9547" s="29"/>
      <c r="B9547" s="29"/>
      <c r="C9547" s="29"/>
    </row>
    <row r="9548" spans="1:3" hidden="1" x14ac:dyDescent="0.45">
      <c r="A9548" s="29"/>
      <c r="B9548" s="29"/>
      <c r="C9548" s="29"/>
    </row>
    <row r="9549" spans="1:3" hidden="1" x14ac:dyDescent="0.45">
      <c r="A9549" s="29"/>
      <c r="B9549" s="29"/>
      <c r="C9549" s="29"/>
    </row>
    <row r="9550" spans="1:3" hidden="1" x14ac:dyDescent="0.45">
      <c r="A9550" s="29"/>
      <c r="B9550" s="29"/>
      <c r="C9550" s="29"/>
    </row>
    <row r="9551" spans="1:3" hidden="1" x14ac:dyDescent="0.45">
      <c r="A9551" s="29"/>
      <c r="B9551" s="29"/>
      <c r="C9551" s="29"/>
    </row>
    <row r="9552" spans="1:3" hidden="1" x14ac:dyDescent="0.45">
      <c r="A9552" s="29"/>
      <c r="B9552" s="29"/>
      <c r="C9552" s="29"/>
    </row>
    <row r="9553" spans="1:3" hidden="1" x14ac:dyDescent="0.45">
      <c r="A9553" s="29"/>
      <c r="B9553" s="29"/>
      <c r="C9553" s="29"/>
    </row>
    <row r="9554" spans="1:3" hidden="1" x14ac:dyDescent="0.45">
      <c r="A9554" s="29"/>
      <c r="B9554" s="29"/>
      <c r="C9554" s="29"/>
    </row>
    <row r="9555" spans="1:3" hidden="1" x14ac:dyDescent="0.45">
      <c r="A9555" s="29"/>
      <c r="B9555" s="29"/>
      <c r="C9555" s="29"/>
    </row>
    <row r="9556" spans="1:3" hidden="1" x14ac:dyDescent="0.45">
      <c r="A9556" s="29"/>
      <c r="B9556" s="29"/>
      <c r="C9556" s="29"/>
    </row>
    <row r="9557" spans="1:3" hidden="1" x14ac:dyDescent="0.45">
      <c r="A9557" s="29"/>
      <c r="B9557" s="29"/>
      <c r="C9557" s="29"/>
    </row>
    <row r="9558" spans="1:3" hidden="1" x14ac:dyDescent="0.45">
      <c r="A9558" s="29"/>
      <c r="B9558" s="29"/>
      <c r="C9558" s="29"/>
    </row>
    <row r="9559" spans="1:3" hidden="1" x14ac:dyDescent="0.45">
      <c r="A9559" s="29"/>
      <c r="B9559" s="29"/>
      <c r="C9559" s="29"/>
    </row>
    <row r="9560" spans="1:3" hidden="1" x14ac:dyDescent="0.45">
      <c r="A9560" s="29"/>
      <c r="B9560" s="29"/>
      <c r="C9560" s="29"/>
    </row>
    <row r="9561" spans="1:3" hidden="1" x14ac:dyDescent="0.45">
      <c r="A9561" s="29"/>
      <c r="B9561" s="29"/>
      <c r="C9561" s="29"/>
    </row>
    <row r="9562" spans="1:3" hidden="1" x14ac:dyDescent="0.45">
      <c r="A9562" s="29"/>
      <c r="B9562" s="29"/>
      <c r="C9562" s="29"/>
    </row>
    <row r="9563" spans="1:3" hidden="1" x14ac:dyDescent="0.45">
      <c r="A9563" s="29"/>
      <c r="B9563" s="29"/>
      <c r="C9563" s="29"/>
    </row>
    <row r="9564" spans="1:3" hidden="1" x14ac:dyDescent="0.45">
      <c r="A9564" s="29"/>
      <c r="B9564" s="29"/>
      <c r="C9564" s="29"/>
    </row>
    <row r="9565" spans="1:3" hidden="1" x14ac:dyDescent="0.45">
      <c r="A9565" s="29"/>
      <c r="B9565" s="29"/>
      <c r="C9565" s="29"/>
    </row>
    <row r="9566" spans="1:3" hidden="1" x14ac:dyDescent="0.45">
      <c r="A9566" s="29"/>
      <c r="B9566" s="29"/>
      <c r="C9566" s="29"/>
    </row>
    <row r="9567" spans="1:3" hidden="1" x14ac:dyDescent="0.45">
      <c r="A9567" s="29"/>
      <c r="B9567" s="29"/>
      <c r="C9567" s="29"/>
    </row>
    <row r="9568" spans="1:3" hidden="1" x14ac:dyDescent="0.45">
      <c r="A9568" s="29"/>
      <c r="B9568" s="29"/>
      <c r="C9568" s="29"/>
    </row>
    <row r="9569" spans="1:3" hidden="1" x14ac:dyDescent="0.45">
      <c r="A9569" s="29"/>
      <c r="B9569" s="29"/>
      <c r="C9569" s="29"/>
    </row>
    <row r="9570" spans="1:3" hidden="1" x14ac:dyDescent="0.45">
      <c r="A9570" s="29"/>
      <c r="B9570" s="29"/>
      <c r="C9570" s="29"/>
    </row>
    <row r="9571" spans="1:3" hidden="1" x14ac:dyDescent="0.45">
      <c r="A9571" s="29"/>
      <c r="B9571" s="29"/>
      <c r="C9571" s="29"/>
    </row>
    <row r="9572" spans="1:3" hidden="1" x14ac:dyDescent="0.45">
      <c r="A9572" s="29"/>
      <c r="B9572" s="29"/>
      <c r="C9572" s="29"/>
    </row>
    <row r="9573" spans="1:3" hidden="1" x14ac:dyDescent="0.45">
      <c r="A9573" s="29"/>
      <c r="B9573" s="29"/>
      <c r="C9573" s="29"/>
    </row>
    <row r="9574" spans="1:3" hidden="1" x14ac:dyDescent="0.45">
      <c r="A9574" s="29"/>
      <c r="B9574" s="29"/>
      <c r="C9574" s="29"/>
    </row>
    <row r="9575" spans="1:3" hidden="1" x14ac:dyDescent="0.45">
      <c r="A9575" s="29"/>
      <c r="B9575" s="29"/>
      <c r="C9575" s="29"/>
    </row>
    <row r="9576" spans="1:3" hidden="1" x14ac:dyDescent="0.45">
      <c r="A9576" s="29"/>
      <c r="B9576" s="29"/>
      <c r="C9576" s="29"/>
    </row>
    <row r="9577" spans="1:3" hidden="1" x14ac:dyDescent="0.45">
      <c r="A9577" s="29"/>
      <c r="B9577" s="29"/>
      <c r="C9577" s="29"/>
    </row>
    <row r="9578" spans="1:3" hidden="1" x14ac:dyDescent="0.45">
      <c r="A9578" s="29"/>
      <c r="B9578" s="29"/>
      <c r="C9578" s="29"/>
    </row>
    <row r="9579" spans="1:3" hidden="1" x14ac:dyDescent="0.45">
      <c r="A9579" s="29"/>
      <c r="B9579" s="29"/>
      <c r="C9579" s="29"/>
    </row>
    <row r="9580" spans="1:3" hidden="1" x14ac:dyDescent="0.45">
      <c r="A9580" s="29"/>
      <c r="B9580" s="29"/>
      <c r="C9580" s="29"/>
    </row>
    <row r="9581" spans="1:3" hidden="1" x14ac:dyDescent="0.45">
      <c r="A9581" s="29"/>
      <c r="B9581" s="29"/>
      <c r="C9581" s="29"/>
    </row>
    <row r="9582" spans="1:3" hidden="1" x14ac:dyDescent="0.45">
      <c r="A9582" s="29"/>
      <c r="B9582" s="29"/>
      <c r="C9582" s="29"/>
    </row>
    <row r="9583" spans="1:3" hidden="1" x14ac:dyDescent="0.45">
      <c r="A9583" s="29"/>
      <c r="B9583" s="29"/>
      <c r="C9583" s="29"/>
    </row>
    <row r="9584" spans="1:3" hidden="1" x14ac:dyDescent="0.45">
      <c r="A9584" s="29"/>
      <c r="B9584" s="29"/>
      <c r="C9584" s="29"/>
    </row>
    <row r="9585" spans="1:3" hidden="1" x14ac:dyDescent="0.45">
      <c r="A9585" s="29"/>
      <c r="B9585" s="29"/>
      <c r="C9585" s="29"/>
    </row>
    <row r="9586" spans="1:3" hidden="1" x14ac:dyDescent="0.45">
      <c r="A9586" s="29"/>
      <c r="B9586" s="29"/>
      <c r="C9586" s="29"/>
    </row>
    <row r="9587" spans="1:3" hidden="1" x14ac:dyDescent="0.45">
      <c r="A9587" s="29"/>
      <c r="B9587" s="29"/>
      <c r="C9587" s="29"/>
    </row>
    <row r="9588" spans="1:3" hidden="1" x14ac:dyDescent="0.45">
      <c r="A9588" s="29"/>
      <c r="B9588" s="29"/>
      <c r="C9588" s="29"/>
    </row>
    <row r="9589" spans="1:3" hidden="1" x14ac:dyDescent="0.45">
      <c r="A9589" s="29"/>
      <c r="B9589" s="29"/>
      <c r="C9589" s="29"/>
    </row>
    <row r="9590" spans="1:3" hidden="1" x14ac:dyDescent="0.45">
      <c r="A9590" s="29"/>
      <c r="B9590" s="29"/>
      <c r="C9590" s="29"/>
    </row>
    <row r="9591" spans="1:3" hidden="1" x14ac:dyDescent="0.45">
      <c r="A9591" s="29"/>
      <c r="B9591" s="29"/>
      <c r="C9591" s="29"/>
    </row>
    <row r="9592" spans="1:3" hidden="1" x14ac:dyDescent="0.45">
      <c r="A9592" s="29"/>
      <c r="B9592" s="29"/>
      <c r="C9592" s="29"/>
    </row>
    <row r="9593" spans="1:3" hidden="1" x14ac:dyDescent="0.45">
      <c r="A9593" s="29"/>
      <c r="B9593" s="29"/>
      <c r="C9593" s="29"/>
    </row>
    <row r="9594" spans="1:3" hidden="1" x14ac:dyDescent="0.45">
      <c r="A9594" s="29"/>
      <c r="B9594" s="29"/>
      <c r="C9594" s="29"/>
    </row>
    <row r="9595" spans="1:3" hidden="1" x14ac:dyDescent="0.45">
      <c r="A9595" s="29"/>
      <c r="B9595" s="29"/>
      <c r="C9595" s="29"/>
    </row>
    <row r="9596" spans="1:3" hidden="1" x14ac:dyDescent="0.45">
      <c r="A9596" s="29"/>
      <c r="B9596" s="29"/>
      <c r="C9596" s="29"/>
    </row>
    <row r="9597" spans="1:3" hidden="1" x14ac:dyDescent="0.45">
      <c r="A9597" s="29"/>
      <c r="B9597" s="29"/>
      <c r="C9597" s="29"/>
    </row>
    <row r="9598" spans="1:3" hidden="1" x14ac:dyDescent="0.45">
      <c r="A9598" s="29"/>
      <c r="B9598" s="29"/>
      <c r="C9598" s="29"/>
    </row>
    <row r="9599" spans="1:3" hidden="1" x14ac:dyDescent="0.45">
      <c r="A9599" s="29"/>
      <c r="B9599" s="29"/>
      <c r="C9599" s="29"/>
    </row>
    <row r="9600" spans="1:3" hidden="1" x14ac:dyDescent="0.45">
      <c r="A9600" s="29"/>
      <c r="B9600" s="29"/>
      <c r="C9600" s="29"/>
    </row>
    <row r="9601" spans="1:3" hidden="1" x14ac:dyDescent="0.45">
      <c r="A9601" s="29"/>
      <c r="B9601" s="29"/>
      <c r="C9601" s="29"/>
    </row>
    <row r="9602" spans="1:3" hidden="1" x14ac:dyDescent="0.45">
      <c r="A9602" s="29"/>
      <c r="B9602" s="29"/>
      <c r="C9602" s="29"/>
    </row>
    <row r="9603" spans="1:3" hidden="1" x14ac:dyDescent="0.45">
      <c r="A9603" s="29"/>
      <c r="B9603" s="29"/>
      <c r="C9603" s="29"/>
    </row>
    <row r="9604" spans="1:3" hidden="1" x14ac:dyDescent="0.45">
      <c r="A9604" s="29"/>
      <c r="B9604" s="29"/>
      <c r="C9604" s="29"/>
    </row>
    <row r="9605" spans="1:3" hidden="1" x14ac:dyDescent="0.45">
      <c r="A9605" s="29"/>
      <c r="B9605" s="29"/>
      <c r="C9605" s="29"/>
    </row>
    <row r="9606" spans="1:3" hidden="1" x14ac:dyDescent="0.45">
      <c r="A9606" s="29"/>
      <c r="B9606" s="29"/>
      <c r="C9606" s="29"/>
    </row>
    <row r="9607" spans="1:3" hidden="1" x14ac:dyDescent="0.45">
      <c r="A9607" s="29"/>
      <c r="B9607" s="29"/>
      <c r="C9607" s="29"/>
    </row>
    <row r="9608" spans="1:3" hidden="1" x14ac:dyDescent="0.45">
      <c r="A9608" s="29"/>
      <c r="B9608" s="29"/>
      <c r="C9608" s="29"/>
    </row>
    <row r="9609" spans="1:3" hidden="1" x14ac:dyDescent="0.45">
      <c r="A9609" s="29"/>
      <c r="B9609" s="29"/>
      <c r="C9609" s="29"/>
    </row>
    <row r="9610" spans="1:3" hidden="1" x14ac:dyDescent="0.45">
      <c r="A9610" s="29"/>
      <c r="B9610" s="29"/>
      <c r="C9610" s="29"/>
    </row>
    <row r="9611" spans="1:3" hidden="1" x14ac:dyDescent="0.45">
      <c r="A9611" s="29"/>
      <c r="B9611" s="29"/>
      <c r="C9611" s="29"/>
    </row>
    <row r="9612" spans="1:3" hidden="1" x14ac:dyDescent="0.45">
      <c r="A9612" s="29"/>
      <c r="B9612" s="29"/>
      <c r="C9612" s="29"/>
    </row>
    <row r="9613" spans="1:3" hidden="1" x14ac:dyDescent="0.45">
      <c r="A9613" s="29"/>
      <c r="B9613" s="29"/>
      <c r="C9613" s="29"/>
    </row>
    <row r="9614" spans="1:3" hidden="1" x14ac:dyDescent="0.45">
      <c r="A9614" s="29"/>
      <c r="B9614" s="29"/>
      <c r="C9614" s="29"/>
    </row>
    <row r="9615" spans="1:3" hidden="1" x14ac:dyDescent="0.45">
      <c r="A9615" s="29"/>
      <c r="B9615" s="29"/>
      <c r="C9615" s="29"/>
    </row>
    <row r="9616" spans="1:3" hidden="1" x14ac:dyDescent="0.45">
      <c r="A9616" s="29"/>
      <c r="B9616" s="29"/>
      <c r="C9616" s="29"/>
    </row>
    <row r="9617" spans="1:3" hidden="1" x14ac:dyDescent="0.45">
      <c r="A9617" s="29"/>
      <c r="B9617" s="29"/>
      <c r="C9617" s="29"/>
    </row>
    <row r="9618" spans="1:3" hidden="1" x14ac:dyDescent="0.45">
      <c r="A9618" s="29"/>
      <c r="B9618" s="29"/>
      <c r="C9618" s="29"/>
    </row>
    <row r="9619" spans="1:3" hidden="1" x14ac:dyDescent="0.45">
      <c r="A9619" s="29"/>
      <c r="B9619" s="29"/>
      <c r="C9619" s="29"/>
    </row>
    <row r="9620" spans="1:3" hidden="1" x14ac:dyDescent="0.45">
      <c r="A9620" s="29"/>
      <c r="B9620" s="29"/>
      <c r="C9620" s="29"/>
    </row>
    <row r="9621" spans="1:3" hidden="1" x14ac:dyDescent="0.45">
      <c r="A9621" s="29"/>
      <c r="B9621" s="29"/>
      <c r="C9621" s="29"/>
    </row>
    <row r="9622" spans="1:3" hidden="1" x14ac:dyDescent="0.45">
      <c r="A9622" s="29"/>
      <c r="B9622" s="29"/>
      <c r="C9622" s="29"/>
    </row>
    <row r="9623" spans="1:3" hidden="1" x14ac:dyDescent="0.45">
      <c r="A9623" s="29"/>
      <c r="B9623" s="29"/>
      <c r="C9623" s="29"/>
    </row>
    <row r="9624" spans="1:3" hidden="1" x14ac:dyDescent="0.45">
      <c r="A9624" s="29"/>
      <c r="B9624" s="29"/>
      <c r="C9624" s="29"/>
    </row>
    <row r="9625" spans="1:3" hidden="1" x14ac:dyDescent="0.45">
      <c r="A9625" s="29"/>
      <c r="B9625" s="29"/>
      <c r="C9625" s="29"/>
    </row>
    <row r="9626" spans="1:3" hidden="1" x14ac:dyDescent="0.45">
      <c r="A9626" s="29"/>
      <c r="B9626" s="29"/>
      <c r="C9626" s="29"/>
    </row>
    <row r="9627" spans="1:3" hidden="1" x14ac:dyDescent="0.45">
      <c r="A9627" s="29"/>
      <c r="B9627" s="29"/>
      <c r="C9627" s="29"/>
    </row>
    <row r="9628" spans="1:3" hidden="1" x14ac:dyDescent="0.45">
      <c r="A9628" s="29"/>
      <c r="B9628" s="29"/>
      <c r="C9628" s="29"/>
    </row>
    <row r="9629" spans="1:3" hidden="1" x14ac:dyDescent="0.45">
      <c r="A9629" s="29"/>
      <c r="B9629" s="29"/>
      <c r="C9629" s="29"/>
    </row>
    <row r="9630" spans="1:3" hidden="1" x14ac:dyDescent="0.45">
      <c r="A9630" s="29"/>
      <c r="B9630" s="29"/>
      <c r="C9630" s="29"/>
    </row>
    <row r="9631" spans="1:3" hidden="1" x14ac:dyDescent="0.45">
      <c r="A9631" s="29"/>
      <c r="B9631" s="29"/>
      <c r="C9631" s="29"/>
    </row>
    <row r="9632" spans="1:3" hidden="1" x14ac:dyDescent="0.45">
      <c r="A9632" s="29"/>
      <c r="B9632" s="29"/>
      <c r="C9632" s="29"/>
    </row>
    <row r="9633" spans="1:3" hidden="1" x14ac:dyDescent="0.45">
      <c r="A9633" s="29"/>
      <c r="B9633" s="29"/>
      <c r="C9633" s="29"/>
    </row>
    <row r="9634" spans="1:3" hidden="1" x14ac:dyDescent="0.45">
      <c r="A9634" s="29"/>
      <c r="B9634" s="29"/>
      <c r="C9634" s="29"/>
    </row>
    <row r="9635" spans="1:3" hidden="1" x14ac:dyDescent="0.45">
      <c r="A9635" s="29"/>
      <c r="B9635" s="29"/>
      <c r="C9635" s="29"/>
    </row>
    <row r="9636" spans="1:3" hidden="1" x14ac:dyDescent="0.45">
      <c r="A9636" s="29"/>
      <c r="B9636" s="29"/>
      <c r="C9636" s="29"/>
    </row>
    <row r="9637" spans="1:3" hidden="1" x14ac:dyDescent="0.45">
      <c r="A9637" s="29"/>
      <c r="B9637" s="29"/>
      <c r="C9637" s="29"/>
    </row>
    <row r="9638" spans="1:3" hidden="1" x14ac:dyDescent="0.45">
      <c r="A9638" s="29"/>
      <c r="B9638" s="29"/>
      <c r="C9638" s="29"/>
    </row>
    <row r="9639" spans="1:3" hidden="1" x14ac:dyDescent="0.45">
      <c r="A9639" s="29"/>
      <c r="B9639" s="29"/>
      <c r="C9639" s="29"/>
    </row>
    <row r="9640" spans="1:3" hidden="1" x14ac:dyDescent="0.45">
      <c r="A9640" s="29"/>
      <c r="B9640" s="29"/>
      <c r="C9640" s="29"/>
    </row>
    <row r="9641" spans="1:3" hidden="1" x14ac:dyDescent="0.45">
      <c r="A9641" s="29"/>
      <c r="B9641" s="29"/>
      <c r="C9641" s="29"/>
    </row>
    <row r="9642" spans="1:3" hidden="1" x14ac:dyDescent="0.45">
      <c r="A9642" s="29"/>
      <c r="B9642" s="29"/>
      <c r="C9642" s="29"/>
    </row>
    <row r="9643" spans="1:3" hidden="1" x14ac:dyDescent="0.45">
      <c r="A9643" s="29"/>
      <c r="B9643" s="29"/>
      <c r="C9643" s="29"/>
    </row>
    <row r="9644" spans="1:3" hidden="1" x14ac:dyDescent="0.45">
      <c r="A9644" s="29"/>
      <c r="B9644" s="29"/>
      <c r="C9644" s="29"/>
    </row>
    <row r="9645" spans="1:3" hidden="1" x14ac:dyDescent="0.45">
      <c r="A9645" s="29"/>
      <c r="B9645" s="29"/>
      <c r="C9645" s="29"/>
    </row>
    <row r="9646" spans="1:3" hidden="1" x14ac:dyDescent="0.45">
      <c r="A9646" s="29"/>
      <c r="B9646" s="29"/>
      <c r="C9646" s="29"/>
    </row>
    <row r="9647" spans="1:3" hidden="1" x14ac:dyDescent="0.45">
      <c r="A9647" s="29"/>
      <c r="B9647" s="29"/>
      <c r="C9647" s="29"/>
    </row>
    <row r="9648" spans="1:3" hidden="1" x14ac:dyDescent="0.45">
      <c r="A9648" s="29"/>
      <c r="B9648" s="29"/>
      <c r="C9648" s="29"/>
    </row>
    <row r="9649" spans="1:3" hidden="1" x14ac:dyDescent="0.45">
      <c r="A9649" s="29"/>
      <c r="B9649" s="29"/>
      <c r="C9649" s="29"/>
    </row>
    <row r="9650" spans="1:3" hidden="1" x14ac:dyDescent="0.45">
      <c r="A9650" s="29"/>
      <c r="B9650" s="29"/>
      <c r="C9650" s="29"/>
    </row>
    <row r="9651" spans="1:3" hidden="1" x14ac:dyDescent="0.45">
      <c r="A9651" s="29"/>
      <c r="B9651" s="29"/>
      <c r="C9651" s="29"/>
    </row>
    <row r="9652" spans="1:3" hidden="1" x14ac:dyDescent="0.45">
      <c r="A9652" s="29"/>
      <c r="B9652" s="29"/>
      <c r="C9652" s="29"/>
    </row>
    <row r="9653" spans="1:3" hidden="1" x14ac:dyDescent="0.45">
      <c r="A9653" s="29"/>
      <c r="B9653" s="29"/>
      <c r="C9653" s="29"/>
    </row>
    <row r="9654" spans="1:3" hidden="1" x14ac:dyDescent="0.45">
      <c r="A9654" s="29"/>
      <c r="B9654" s="29"/>
      <c r="C9654" s="29"/>
    </row>
    <row r="9655" spans="1:3" hidden="1" x14ac:dyDescent="0.45">
      <c r="A9655" s="29"/>
      <c r="B9655" s="29"/>
      <c r="C9655" s="29"/>
    </row>
    <row r="9656" spans="1:3" hidden="1" x14ac:dyDescent="0.45">
      <c r="A9656" s="29"/>
      <c r="B9656" s="29"/>
      <c r="C9656" s="29"/>
    </row>
    <row r="9657" spans="1:3" hidden="1" x14ac:dyDescent="0.45">
      <c r="A9657" s="29"/>
      <c r="B9657" s="29"/>
      <c r="C9657" s="29"/>
    </row>
    <row r="9658" spans="1:3" hidden="1" x14ac:dyDescent="0.45">
      <c r="A9658" s="29"/>
      <c r="B9658" s="29"/>
      <c r="C9658" s="29"/>
    </row>
    <row r="9659" spans="1:3" hidden="1" x14ac:dyDescent="0.45">
      <c r="A9659" s="29"/>
      <c r="B9659" s="29"/>
      <c r="C9659" s="29"/>
    </row>
    <row r="9660" spans="1:3" hidden="1" x14ac:dyDescent="0.45">
      <c r="A9660" s="29"/>
      <c r="B9660" s="29"/>
      <c r="C9660" s="29"/>
    </row>
    <row r="9661" spans="1:3" hidden="1" x14ac:dyDescent="0.45">
      <c r="A9661" s="29"/>
      <c r="B9661" s="29"/>
      <c r="C9661" s="29"/>
    </row>
    <row r="9662" spans="1:3" hidden="1" x14ac:dyDescent="0.45">
      <c r="A9662" s="29"/>
      <c r="B9662" s="29"/>
      <c r="C9662" s="29"/>
    </row>
    <row r="9663" spans="1:3" hidden="1" x14ac:dyDescent="0.45">
      <c r="A9663" s="29"/>
      <c r="B9663" s="29"/>
      <c r="C9663" s="29"/>
    </row>
    <row r="9664" spans="1:3" hidden="1" x14ac:dyDescent="0.45">
      <c r="A9664" s="29"/>
      <c r="B9664" s="29"/>
      <c r="C9664" s="29"/>
    </row>
    <row r="9665" spans="1:3" hidden="1" x14ac:dyDescent="0.45">
      <c r="A9665" s="29"/>
      <c r="B9665" s="29"/>
      <c r="C9665" s="29"/>
    </row>
    <row r="9666" spans="1:3" hidden="1" x14ac:dyDescent="0.45">
      <c r="A9666" s="29"/>
      <c r="B9666" s="29"/>
      <c r="C9666" s="29"/>
    </row>
    <row r="9667" spans="1:3" hidden="1" x14ac:dyDescent="0.45">
      <c r="A9667" s="29"/>
      <c r="B9667" s="29"/>
      <c r="C9667" s="29"/>
    </row>
    <row r="9668" spans="1:3" hidden="1" x14ac:dyDescent="0.45">
      <c r="A9668" s="29"/>
      <c r="B9668" s="29"/>
      <c r="C9668" s="29"/>
    </row>
    <row r="9669" spans="1:3" hidden="1" x14ac:dyDescent="0.45">
      <c r="A9669" s="29"/>
      <c r="B9669" s="29"/>
      <c r="C9669" s="29"/>
    </row>
    <row r="9670" spans="1:3" hidden="1" x14ac:dyDescent="0.45">
      <c r="A9670" s="29"/>
      <c r="B9670" s="29"/>
      <c r="C9670" s="29"/>
    </row>
    <row r="9671" spans="1:3" hidden="1" x14ac:dyDescent="0.45">
      <c r="A9671" s="29"/>
      <c r="B9671" s="29"/>
      <c r="C9671" s="29"/>
    </row>
    <row r="9672" spans="1:3" hidden="1" x14ac:dyDescent="0.45">
      <c r="A9672" s="29"/>
      <c r="B9672" s="29"/>
      <c r="C9672" s="29"/>
    </row>
    <row r="9673" spans="1:3" hidden="1" x14ac:dyDescent="0.45">
      <c r="A9673" s="29"/>
      <c r="B9673" s="29"/>
      <c r="C9673" s="29"/>
    </row>
    <row r="9674" spans="1:3" hidden="1" x14ac:dyDescent="0.45">
      <c r="A9674" s="29"/>
      <c r="B9674" s="29"/>
      <c r="C9674" s="29"/>
    </row>
    <row r="9675" spans="1:3" hidden="1" x14ac:dyDescent="0.45">
      <c r="A9675" s="29"/>
      <c r="B9675" s="29"/>
      <c r="C9675" s="29"/>
    </row>
    <row r="9676" spans="1:3" hidden="1" x14ac:dyDescent="0.45">
      <c r="A9676" s="29"/>
      <c r="B9676" s="29"/>
      <c r="C9676" s="29"/>
    </row>
    <row r="9677" spans="1:3" hidden="1" x14ac:dyDescent="0.45">
      <c r="A9677" s="29"/>
      <c r="B9677" s="29"/>
      <c r="C9677" s="29"/>
    </row>
    <row r="9678" spans="1:3" hidden="1" x14ac:dyDescent="0.45">
      <c r="A9678" s="29"/>
      <c r="B9678" s="29"/>
      <c r="C9678" s="29"/>
    </row>
    <row r="9679" spans="1:3" hidden="1" x14ac:dyDescent="0.45">
      <c r="A9679" s="29"/>
      <c r="B9679" s="29"/>
      <c r="C9679" s="29"/>
    </row>
    <row r="9680" spans="1:3" hidden="1" x14ac:dyDescent="0.45">
      <c r="A9680" s="29"/>
      <c r="B9680" s="29"/>
      <c r="C9680" s="29"/>
    </row>
    <row r="9681" spans="1:3" hidden="1" x14ac:dyDescent="0.45">
      <c r="A9681" s="29"/>
      <c r="B9681" s="29"/>
      <c r="C9681" s="29"/>
    </row>
    <row r="9682" spans="1:3" hidden="1" x14ac:dyDescent="0.45">
      <c r="A9682" s="29"/>
      <c r="B9682" s="29"/>
      <c r="C9682" s="29"/>
    </row>
    <row r="9683" spans="1:3" hidden="1" x14ac:dyDescent="0.45">
      <c r="A9683" s="29"/>
      <c r="B9683" s="29"/>
      <c r="C9683" s="29"/>
    </row>
    <row r="9684" spans="1:3" hidden="1" x14ac:dyDescent="0.45">
      <c r="A9684" s="29"/>
      <c r="B9684" s="29"/>
      <c r="C9684" s="29"/>
    </row>
    <row r="9685" spans="1:3" hidden="1" x14ac:dyDescent="0.45">
      <c r="A9685" s="29"/>
      <c r="B9685" s="29"/>
      <c r="C9685" s="29"/>
    </row>
    <row r="9686" spans="1:3" hidden="1" x14ac:dyDescent="0.45">
      <c r="A9686" s="29"/>
      <c r="B9686" s="29"/>
      <c r="C9686" s="29"/>
    </row>
    <row r="9687" spans="1:3" hidden="1" x14ac:dyDescent="0.45">
      <c r="A9687" s="29"/>
      <c r="B9687" s="29"/>
      <c r="C9687" s="29"/>
    </row>
    <row r="9688" spans="1:3" hidden="1" x14ac:dyDescent="0.45">
      <c r="A9688" s="29"/>
      <c r="B9688" s="29"/>
      <c r="C9688" s="29"/>
    </row>
    <row r="9689" spans="1:3" hidden="1" x14ac:dyDescent="0.45">
      <c r="A9689" s="29"/>
      <c r="B9689" s="29"/>
      <c r="C9689" s="29"/>
    </row>
    <row r="9690" spans="1:3" hidden="1" x14ac:dyDescent="0.45">
      <c r="A9690" s="29"/>
      <c r="B9690" s="29"/>
      <c r="C9690" s="29"/>
    </row>
    <row r="9691" spans="1:3" hidden="1" x14ac:dyDescent="0.45">
      <c r="A9691" s="29"/>
      <c r="B9691" s="29"/>
      <c r="C9691" s="29"/>
    </row>
    <row r="9692" spans="1:3" hidden="1" x14ac:dyDescent="0.45">
      <c r="A9692" s="29"/>
      <c r="B9692" s="29"/>
      <c r="C9692" s="29"/>
    </row>
    <row r="9693" spans="1:3" hidden="1" x14ac:dyDescent="0.45">
      <c r="A9693" s="29"/>
      <c r="B9693" s="29"/>
      <c r="C9693" s="29"/>
    </row>
    <row r="9694" spans="1:3" hidden="1" x14ac:dyDescent="0.45">
      <c r="A9694" s="29"/>
      <c r="B9694" s="29"/>
      <c r="C9694" s="29"/>
    </row>
    <row r="9695" spans="1:3" hidden="1" x14ac:dyDescent="0.45">
      <c r="A9695" s="29"/>
      <c r="B9695" s="29"/>
      <c r="C9695" s="29"/>
    </row>
    <row r="9696" spans="1:3" hidden="1" x14ac:dyDescent="0.45">
      <c r="A9696" s="29"/>
      <c r="B9696" s="29"/>
      <c r="C9696" s="29"/>
    </row>
    <row r="9697" spans="1:3" hidden="1" x14ac:dyDescent="0.45">
      <c r="A9697" s="29"/>
      <c r="B9697" s="29"/>
      <c r="C9697" s="29"/>
    </row>
    <row r="9698" spans="1:3" hidden="1" x14ac:dyDescent="0.45">
      <c r="A9698" s="29"/>
      <c r="B9698" s="29"/>
      <c r="C9698" s="29"/>
    </row>
    <row r="9699" spans="1:3" hidden="1" x14ac:dyDescent="0.45">
      <c r="A9699" s="29"/>
      <c r="B9699" s="29"/>
      <c r="C9699" s="29"/>
    </row>
    <row r="9700" spans="1:3" hidden="1" x14ac:dyDescent="0.45">
      <c r="A9700" s="29"/>
      <c r="B9700" s="29"/>
      <c r="C9700" s="29"/>
    </row>
    <row r="9701" spans="1:3" hidden="1" x14ac:dyDescent="0.45">
      <c r="A9701" s="29"/>
      <c r="B9701" s="29"/>
      <c r="C9701" s="29"/>
    </row>
    <row r="9702" spans="1:3" hidden="1" x14ac:dyDescent="0.45">
      <c r="A9702" s="29"/>
      <c r="B9702" s="29"/>
      <c r="C9702" s="29"/>
    </row>
    <row r="9703" spans="1:3" hidden="1" x14ac:dyDescent="0.45">
      <c r="A9703" s="29"/>
      <c r="B9703" s="29"/>
      <c r="C9703" s="29"/>
    </row>
    <row r="9704" spans="1:3" hidden="1" x14ac:dyDescent="0.45">
      <c r="A9704" s="29"/>
      <c r="B9704" s="29"/>
      <c r="C9704" s="29"/>
    </row>
    <row r="9705" spans="1:3" hidden="1" x14ac:dyDescent="0.45">
      <c r="A9705" s="29"/>
      <c r="B9705" s="29"/>
      <c r="C9705" s="29"/>
    </row>
    <row r="9706" spans="1:3" hidden="1" x14ac:dyDescent="0.45">
      <c r="A9706" s="29"/>
      <c r="B9706" s="29"/>
      <c r="C9706" s="29"/>
    </row>
    <row r="9707" spans="1:3" hidden="1" x14ac:dyDescent="0.45">
      <c r="C9707" s="27"/>
    </row>
    <row r="9708" spans="1:3" hidden="1" x14ac:dyDescent="0.45">
      <c r="C9708" s="27"/>
    </row>
    <row r="9709" spans="1:3" hidden="1" x14ac:dyDescent="0.45">
      <c r="C9709" s="27"/>
    </row>
    <row r="9710" spans="1:3" hidden="1" x14ac:dyDescent="0.45">
      <c r="C9710" s="27"/>
    </row>
    <row r="9711" spans="1:3" hidden="1" x14ac:dyDescent="0.45">
      <c r="C9711" s="27"/>
    </row>
    <row r="9712" spans="1:3" hidden="1" x14ac:dyDescent="0.45">
      <c r="C9712" s="27"/>
    </row>
    <row r="9713" spans="1:6" hidden="1" x14ac:dyDescent="0.45">
      <c r="C9713" s="27"/>
    </row>
    <row r="9714" spans="1:6" s="23" customFormat="1" hidden="1" x14ac:dyDescent="0.45">
      <c r="A9714" s="27"/>
      <c r="B9714" s="27"/>
      <c r="C9714" s="27"/>
      <c r="D9714" s="25"/>
      <c r="E9714" s="25"/>
      <c r="F9714" s="25"/>
    </row>
    <row r="9715" spans="1:6" s="23" customFormat="1" hidden="1" x14ac:dyDescent="0.45">
      <c r="A9715" s="27"/>
      <c r="B9715" s="27"/>
      <c r="C9715" s="27"/>
      <c r="D9715" s="25"/>
      <c r="E9715" s="25"/>
      <c r="F9715" s="25"/>
    </row>
    <row r="9716" spans="1:6" s="23" customFormat="1" hidden="1" x14ac:dyDescent="0.45">
      <c r="A9716" s="27"/>
      <c r="B9716" s="27"/>
      <c r="C9716" s="27"/>
      <c r="D9716" s="25"/>
      <c r="E9716" s="25"/>
      <c r="F9716" s="25"/>
    </row>
    <row r="9717" spans="1:6" s="23" customFormat="1" hidden="1" x14ac:dyDescent="0.45">
      <c r="A9717" s="27"/>
      <c r="B9717" s="27"/>
      <c r="C9717" s="27"/>
      <c r="D9717" s="25"/>
      <c r="E9717" s="25"/>
      <c r="F9717" s="25"/>
    </row>
    <row r="9718" spans="1:6" s="23" customFormat="1" hidden="1" x14ac:dyDescent="0.45">
      <c r="A9718" s="27"/>
      <c r="B9718" s="27"/>
      <c r="C9718" s="27"/>
      <c r="D9718" s="25"/>
      <c r="E9718" s="25"/>
      <c r="F9718" s="25"/>
    </row>
    <row r="9719" spans="1:6" s="23" customFormat="1" hidden="1" x14ac:dyDescent="0.45">
      <c r="A9719" s="27"/>
      <c r="B9719" s="27"/>
      <c r="C9719" s="27"/>
      <c r="D9719" s="25"/>
      <c r="E9719" s="25"/>
      <c r="F9719" s="25"/>
    </row>
    <row r="9720" spans="1:6" s="23" customFormat="1" hidden="1" x14ac:dyDescent="0.45">
      <c r="A9720" s="27"/>
      <c r="B9720" s="27"/>
      <c r="C9720" s="27"/>
      <c r="D9720" s="25"/>
      <c r="E9720" s="25"/>
      <c r="F9720" s="25"/>
    </row>
    <row r="9721" spans="1:6" s="23" customFormat="1" hidden="1" x14ac:dyDescent="0.45">
      <c r="A9721" s="27"/>
      <c r="B9721" s="27"/>
      <c r="C9721" s="27"/>
      <c r="D9721" s="25"/>
      <c r="E9721" s="25"/>
      <c r="F9721" s="25"/>
    </row>
    <row r="9722" spans="1:6" s="23" customFormat="1" hidden="1" x14ac:dyDescent="0.45">
      <c r="A9722" s="27"/>
      <c r="B9722" s="27"/>
      <c r="C9722" s="27"/>
      <c r="D9722" s="25"/>
      <c r="E9722" s="25"/>
      <c r="F9722" s="25"/>
    </row>
    <row r="9723" spans="1:6" s="23" customFormat="1" hidden="1" x14ac:dyDescent="0.45">
      <c r="A9723" s="27"/>
      <c r="B9723" s="27"/>
      <c r="C9723" s="27"/>
      <c r="D9723" s="25"/>
      <c r="E9723" s="25"/>
      <c r="F9723" s="25"/>
    </row>
    <row r="9724" spans="1:6" s="23" customFormat="1" hidden="1" x14ac:dyDescent="0.45">
      <c r="A9724" s="27"/>
      <c r="B9724" s="27"/>
      <c r="C9724" s="27"/>
      <c r="D9724" s="25"/>
      <c r="E9724" s="25"/>
      <c r="F9724" s="25"/>
    </row>
    <row r="9725" spans="1:6" s="23" customFormat="1" hidden="1" x14ac:dyDescent="0.45">
      <c r="A9725" s="27"/>
      <c r="B9725" s="27"/>
      <c r="C9725" s="27"/>
      <c r="D9725" s="25"/>
      <c r="E9725" s="25"/>
      <c r="F9725" s="25"/>
    </row>
    <row r="9726" spans="1:6" s="23" customFormat="1" hidden="1" x14ac:dyDescent="0.45">
      <c r="A9726" s="27"/>
      <c r="B9726" s="27"/>
      <c r="C9726" s="27"/>
      <c r="D9726" s="25"/>
      <c r="E9726" s="25"/>
      <c r="F9726" s="25"/>
    </row>
    <row r="9727" spans="1:6" s="23" customFormat="1" hidden="1" x14ac:dyDescent="0.45">
      <c r="A9727" s="27"/>
      <c r="B9727" s="27"/>
      <c r="C9727" s="27"/>
      <c r="D9727" s="25"/>
      <c r="E9727" s="25"/>
      <c r="F9727" s="25"/>
    </row>
    <row r="9728" spans="1:6" s="23" customFormat="1" hidden="1" x14ac:dyDescent="0.45">
      <c r="A9728" s="27"/>
      <c r="B9728" s="27"/>
      <c r="C9728" s="27"/>
      <c r="D9728" s="25"/>
      <c r="E9728" s="25"/>
      <c r="F9728" s="25"/>
    </row>
    <row r="9729" spans="1:6" s="23" customFormat="1" hidden="1" x14ac:dyDescent="0.45">
      <c r="A9729" s="27"/>
      <c r="B9729" s="27"/>
      <c r="C9729" s="27"/>
      <c r="D9729" s="25"/>
      <c r="E9729" s="25"/>
      <c r="F9729" s="25"/>
    </row>
    <row r="9730" spans="1:6" s="23" customFormat="1" hidden="1" x14ac:dyDescent="0.45">
      <c r="A9730" s="27"/>
      <c r="B9730" s="27"/>
      <c r="C9730" s="27"/>
      <c r="D9730" s="25"/>
      <c r="E9730" s="25"/>
      <c r="F9730" s="25"/>
    </row>
    <row r="9731" spans="1:6" s="23" customFormat="1" hidden="1" x14ac:dyDescent="0.45">
      <c r="A9731" s="27"/>
      <c r="B9731" s="27"/>
      <c r="C9731" s="27"/>
      <c r="D9731" s="25"/>
      <c r="E9731" s="25"/>
      <c r="F9731" s="25"/>
    </row>
    <row r="9732" spans="1:6" s="23" customFormat="1" hidden="1" x14ac:dyDescent="0.45">
      <c r="A9732" s="27"/>
      <c r="B9732" s="27"/>
      <c r="C9732" s="27"/>
      <c r="D9732" s="25"/>
      <c r="E9732" s="25"/>
      <c r="F9732" s="25"/>
    </row>
    <row r="9733" spans="1:6" s="23" customFormat="1" hidden="1" x14ac:dyDescent="0.45">
      <c r="A9733" s="27"/>
      <c r="B9733" s="27"/>
      <c r="C9733" s="27"/>
      <c r="D9733" s="25"/>
      <c r="E9733" s="25"/>
      <c r="F9733" s="25"/>
    </row>
    <row r="9734" spans="1:6" s="23" customFormat="1" hidden="1" x14ac:dyDescent="0.45">
      <c r="A9734" s="27"/>
      <c r="B9734" s="27"/>
      <c r="C9734" s="27"/>
      <c r="D9734" s="25"/>
      <c r="E9734" s="25"/>
      <c r="F9734" s="25"/>
    </row>
    <row r="9735" spans="1:6" s="23" customFormat="1" hidden="1" x14ac:dyDescent="0.45">
      <c r="A9735" s="27"/>
      <c r="B9735" s="27"/>
      <c r="C9735" s="27"/>
      <c r="D9735" s="25"/>
      <c r="E9735" s="25"/>
      <c r="F9735" s="25"/>
    </row>
    <row r="9736" spans="1:6" s="23" customFormat="1" hidden="1" x14ac:dyDescent="0.45">
      <c r="A9736" s="27"/>
      <c r="B9736" s="27"/>
      <c r="C9736" s="27"/>
      <c r="D9736" s="25"/>
      <c r="E9736" s="25"/>
      <c r="F9736" s="25"/>
    </row>
    <row r="9737" spans="1:6" s="23" customFormat="1" hidden="1" x14ac:dyDescent="0.45">
      <c r="A9737" s="27"/>
      <c r="B9737" s="27"/>
      <c r="C9737" s="27"/>
      <c r="D9737" s="25"/>
      <c r="E9737" s="25"/>
      <c r="F9737" s="25"/>
    </row>
    <row r="9738" spans="1:6" s="23" customFormat="1" hidden="1" x14ac:dyDescent="0.45">
      <c r="A9738" s="27"/>
      <c r="B9738" s="27"/>
      <c r="C9738" s="27"/>
      <c r="D9738" s="25"/>
      <c r="E9738" s="25"/>
      <c r="F9738" s="25"/>
    </row>
    <row r="9739" spans="1:6" s="23" customFormat="1" hidden="1" x14ac:dyDescent="0.45">
      <c r="A9739" s="27"/>
      <c r="B9739" s="27"/>
      <c r="C9739" s="27"/>
      <c r="D9739" s="25"/>
      <c r="E9739" s="25"/>
      <c r="F9739" s="25"/>
    </row>
    <row r="9740" spans="1:6" s="23" customFormat="1" hidden="1" x14ac:dyDescent="0.45">
      <c r="A9740" s="27"/>
      <c r="B9740" s="27"/>
      <c r="C9740" s="27"/>
      <c r="D9740" s="25"/>
      <c r="E9740" s="25"/>
      <c r="F9740" s="25"/>
    </row>
    <row r="9741" spans="1:6" s="23" customFormat="1" hidden="1" x14ac:dyDescent="0.45">
      <c r="A9741" s="27"/>
      <c r="B9741" s="27"/>
      <c r="C9741" s="27"/>
      <c r="D9741" s="25"/>
      <c r="E9741" s="25"/>
      <c r="F9741" s="25"/>
    </row>
    <row r="9742" spans="1:6" s="23" customFormat="1" hidden="1" x14ac:dyDescent="0.45">
      <c r="A9742" s="27"/>
      <c r="B9742" s="27"/>
      <c r="C9742" s="27"/>
      <c r="D9742" s="25"/>
      <c r="E9742" s="25"/>
      <c r="F9742" s="25"/>
    </row>
    <row r="9743" spans="1:6" s="23" customFormat="1" hidden="1" x14ac:dyDescent="0.45">
      <c r="A9743" s="27"/>
      <c r="B9743" s="27"/>
      <c r="C9743" s="27"/>
      <c r="D9743" s="25"/>
      <c r="E9743" s="25"/>
      <c r="F9743" s="25"/>
    </row>
    <row r="9744" spans="1:6" s="23" customFormat="1" hidden="1" x14ac:dyDescent="0.45">
      <c r="A9744" s="27"/>
      <c r="B9744" s="27"/>
      <c r="C9744" s="27"/>
      <c r="D9744" s="25"/>
      <c r="E9744" s="25"/>
      <c r="F9744" s="25"/>
    </row>
    <row r="9745" spans="1:6" s="23" customFormat="1" hidden="1" x14ac:dyDescent="0.45">
      <c r="A9745" s="27"/>
      <c r="B9745" s="27"/>
      <c r="C9745" s="27"/>
      <c r="D9745" s="25"/>
      <c r="E9745" s="25"/>
      <c r="F9745" s="25"/>
    </row>
    <row r="9746" spans="1:6" s="23" customFormat="1" hidden="1" x14ac:dyDescent="0.45">
      <c r="A9746" s="27"/>
      <c r="B9746" s="27"/>
      <c r="C9746" s="27"/>
      <c r="D9746" s="25"/>
      <c r="E9746" s="25"/>
      <c r="F9746" s="25"/>
    </row>
    <row r="9747" spans="1:6" s="23" customFormat="1" hidden="1" x14ac:dyDescent="0.45">
      <c r="A9747" s="27"/>
      <c r="B9747" s="27"/>
      <c r="C9747" s="27"/>
      <c r="D9747" s="25"/>
      <c r="E9747" s="25"/>
      <c r="F9747" s="25"/>
    </row>
    <row r="9748" spans="1:6" s="23" customFormat="1" hidden="1" x14ac:dyDescent="0.45">
      <c r="A9748" s="27"/>
      <c r="B9748" s="27"/>
      <c r="C9748" s="27"/>
      <c r="D9748" s="25"/>
      <c r="E9748" s="25"/>
      <c r="F9748" s="25"/>
    </row>
    <row r="9749" spans="1:6" s="23" customFormat="1" hidden="1" x14ac:dyDescent="0.45">
      <c r="A9749" s="27"/>
      <c r="B9749" s="27"/>
      <c r="C9749" s="27"/>
      <c r="D9749" s="25"/>
      <c r="E9749" s="25"/>
      <c r="F9749" s="25"/>
    </row>
    <row r="9750" spans="1:6" s="23" customFormat="1" hidden="1" x14ac:dyDescent="0.45">
      <c r="A9750" s="27"/>
      <c r="B9750" s="27"/>
      <c r="C9750" s="27"/>
      <c r="D9750" s="25"/>
      <c r="E9750" s="25"/>
      <c r="F9750" s="25"/>
    </row>
    <row r="9751" spans="1:6" s="23" customFormat="1" hidden="1" x14ac:dyDescent="0.45">
      <c r="A9751" s="27"/>
      <c r="B9751" s="27"/>
      <c r="C9751" s="27"/>
      <c r="D9751" s="25"/>
      <c r="E9751" s="25"/>
      <c r="F9751" s="25"/>
    </row>
    <row r="9752" spans="1:6" s="23" customFormat="1" hidden="1" x14ac:dyDescent="0.45">
      <c r="A9752" s="27"/>
      <c r="B9752" s="27"/>
      <c r="C9752" s="27"/>
      <c r="D9752" s="25"/>
      <c r="E9752" s="25"/>
      <c r="F9752" s="25"/>
    </row>
    <row r="9753" spans="1:6" s="23" customFormat="1" hidden="1" x14ac:dyDescent="0.45">
      <c r="A9753" s="27"/>
      <c r="B9753" s="27"/>
      <c r="C9753" s="27"/>
      <c r="D9753" s="25"/>
      <c r="E9753" s="25"/>
      <c r="F9753" s="25"/>
    </row>
    <row r="9754" spans="1:6" s="23" customFormat="1" hidden="1" x14ac:dyDescent="0.45">
      <c r="A9754" s="27"/>
      <c r="B9754" s="27"/>
      <c r="C9754" s="27"/>
      <c r="D9754" s="25"/>
      <c r="E9754" s="25"/>
      <c r="F9754" s="25"/>
    </row>
    <row r="9755" spans="1:6" s="23" customFormat="1" hidden="1" x14ac:dyDescent="0.45">
      <c r="A9755" s="27"/>
      <c r="B9755" s="27"/>
      <c r="C9755" s="27"/>
      <c r="D9755" s="25"/>
      <c r="E9755" s="25"/>
      <c r="F9755" s="25"/>
    </row>
    <row r="9756" spans="1:6" s="23" customFormat="1" hidden="1" x14ac:dyDescent="0.45">
      <c r="A9756" s="27"/>
      <c r="B9756" s="27"/>
      <c r="C9756" s="27"/>
      <c r="D9756" s="25"/>
      <c r="E9756" s="25"/>
      <c r="F9756" s="25"/>
    </row>
    <row r="9757" spans="1:6" s="23" customFormat="1" hidden="1" x14ac:dyDescent="0.45">
      <c r="A9757" s="27"/>
      <c r="B9757" s="27"/>
      <c r="C9757" s="27"/>
      <c r="D9757" s="25"/>
      <c r="E9757" s="25"/>
      <c r="F9757" s="25"/>
    </row>
    <row r="9758" spans="1:6" s="23" customFormat="1" hidden="1" x14ac:dyDescent="0.45">
      <c r="A9758" s="27"/>
      <c r="B9758" s="27"/>
      <c r="C9758" s="27"/>
      <c r="D9758" s="25"/>
      <c r="E9758" s="25"/>
      <c r="F9758" s="25"/>
    </row>
    <row r="9759" spans="1:6" s="23" customFormat="1" hidden="1" x14ac:dyDescent="0.45">
      <c r="A9759" s="27"/>
      <c r="B9759" s="27"/>
      <c r="C9759" s="27"/>
      <c r="D9759" s="25"/>
      <c r="E9759" s="25"/>
      <c r="F9759" s="25"/>
    </row>
    <row r="9760" spans="1:6" s="23" customFormat="1" hidden="1" x14ac:dyDescent="0.45">
      <c r="A9760" s="27"/>
      <c r="B9760" s="27"/>
      <c r="C9760" s="27"/>
      <c r="D9760" s="25"/>
      <c r="E9760" s="25"/>
      <c r="F9760" s="25"/>
    </row>
    <row r="9761" spans="1:6" s="23" customFormat="1" hidden="1" x14ac:dyDescent="0.45">
      <c r="A9761" s="27"/>
      <c r="B9761" s="27"/>
      <c r="C9761" s="27"/>
      <c r="D9761" s="25"/>
      <c r="E9761" s="25"/>
      <c r="F9761" s="25"/>
    </row>
    <row r="9762" spans="1:6" s="23" customFormat="1" hidden="1" x14ac:dyDescent="0.45">
      <c r="A9762" s="27"/>
      <c r="B9762" s="27"/>
      <c r="C9762" s="27"/>
      <c r="D9762" s="25"/>
      <c r="E9762" s="25"/>
      <c r="F9762" s="25"/>
    </row>
    <row r="9763" spans="1:6" s="23" customFormat="1" hidden="1" x14ac:dyDescent="0.45">
      <c r="A9763" s="27"/>
      <c r="B9763" s="27"/>
      <c r="C9763" s="27"/>
      <c r="D9763" s="25"/>
      <c r="E9763" s="25"/>
      <c r="F9763" s="25"/>
    </row>
    <row r="9764" spans="1:6" s="23" customFormat="1" hidden="1" x14ac:dyDescent="0.45">
      <c r="A9764" s="27"/>
      <c r="B9764" s="27"/>
      <c r="C9764" s="27"/>
      <c r="D9764" s="25"/>
      <c r="E9764" s="25"/>
      <c r="F9764" s="25"/>
    </row>
    <row r="9765" spans="1:6" s="23" customFormat="1" hidden="1" x14ac:dyDescent="0.45">
      <c r="A9765" s="27"/>
      <c r="B9765" s="27"/>
      <c r="C9765" s="27"/>
      <c r="D9765" s="25"/>
      <c r="E9765" s="25"/>
      <c r="F9765" s="25"/>
    </row>
    <row r="9766" spans="1:6" s="23" customFormat="1" hidden="1" x14ac:dyDescent="0.45">
      <c r="A9766" s="27"/>
      <c r="B9766" s="27"/>
      <c r="C9766" s="27"/>
      <c r="D9766" s="25"/>
      <c r="E9766" s="25"/>
      <c r="F9766" s="25"/>
    </row>
    <row r="9767" spans="1:6" s="23" customFormat="1" hidden="1" x14ac:dyDescent="0.45">
      <c r="A9767" s="27"/>
      <c r="B9767" s="27"/>
      <c r="C9767" s="27"/>
      <c r="D9767" s="25"/>
      <c r="E9767" s="25"/>
      <c r="F9767" s="25"/>
    </row>
    <row r="9768" spans="1:6" s="23" customFormat="1" hidden="1" x14ac:dyDescent="0.45">
      <c r="A9768" s="27"/>
      <c r="B9768" s="27"/>
      <c r="C9768" s="27"/>
      <c r="D9768" s="25"/>
      <c r="E9768" s="25"/>
      <c r="F9768" s="25"/>
    </row>
    <row r="9769" spans="1:6" s="23" customFormat="1" hidden="1" x14ac:dyDescent="0.45">
      <c r="A9769" s="27"/>
      <c r="B9769" s="27"/>
      <c r="C9769" s="27"/>
      <c r="D9769" s="25"/>
      <c r="E9769" s="25"/>
      <c r="F9769" s="25"/>
    </row>
    <row r="9770" spans="1:6" s="23" customFormat="1" hidden="1" x14ac:dyDescent="0.45">
      <c r="A9770" s="27"/>
      <c r="B9770" s="27"/>
      <c r="C9770" s="27"/>
      <c r="D9770" s="25"/>
      <c r="E9770" s="25"/>
      <c r="F9770" s="25"/>
    </row>
    <row r="9771" spans="1:6" s="23" customFormat="1" hidden="1" x14ac:dyDescent="0.45">
      <c r="A9771" s="27"/>
      <c r="B9771" s="27"/>
      <c r="C9771" s="27"/>
      <c r="D9771" s="25"/>
      <c r="E9771" s="25"/>
      <c r="F9771" s="25"/>
    </row>
    <row r="9772" spans="1:6" s="23" customFormat="1" hidden="1" x14ac:dyDescent="0.45">
      <c r="A9772" s="27"/>
      <c r="B9772" s="27"/>
      <c r="C9772" s="27"/>
      <c r="D9772" s="25"/>
      <c r="E9772" s="25"/>
      <c r="F9772" s="25"/>
    </row>
    <row r="9773" spans="1:6" s="23" customFormat="1" hidden="1" x14ac:dyDescent="0.45">
      <c r="A9773" s="27"/>
      <c r="B9773" s="27"/>
      <c r="C9773" s="27"/>
      <c r="D9773" s="25"/>
      <c r="E9773" s="25"/>
      <c r="F9773" s="25"/>
    </row>
    <row r="9774" spans="1:6" s="23" customFormat="1" hidden="1" x14ac:dyDescent="0.45">
      <c r="A9774" s="27"/>
      <c r="B9774" s="27"/>
      <c r="C9774" s="27"/>
      <c r="D9774" s="25"/>
      <c r="E9774" s="25"/>
      <c r="F9774" s="25"/>
    </row>
    <row r="9775" spans="1:6" s="23" customFormat="1" hidden="1" x14ac:dyDescent="0.45">
      <c r="A9775" s="27"/>
      <c r="B9775" s="27"/>
      <c r="C9775" s="27"/>
      <c r="D9775" s="25"/>
      <c r="E9775" s="25"/>
      <c r="F9775" s="25"/>
    </row>
    <row r="9776" spans="1:6" s="23" customFormat="1" hidden="1" x14ac:dyDescent="0.45">
      <c r="A9776" s="27"/>
      <c r="B9776" s="27"/>
      <c r="C9776" s="27"/>
      <c r="D9776" s="25"/>
      <c r="E9776" s="25"/>
      <c r="F9776" s="25"/>
    </row>
    <row r="9777" spans="1:6" s="23" customFormat="1" hidden="1" x14ac:dyDescent="0.45">
      <c r="A9777" s="27"/>
      <c r="B9777" s="27"/>
      <c r="C9777" s="27"/>
      <c r="D9777" s="25"/>
      <c r="E9777" s="25"/>
      <c r="F9777" s="25"/>
    </row>
    <row r="9778" spans="1:6" s="23" customFormat="1" hidden="1" x14ac:dyDescent="0.45">
      <c r="A9778" s="27"/>
      <c r="B9778" s="27"/>
      <c r="C9778" s="27"/>
      <c r="D9778" s="25"/>
      <c r="E9778" s="25"/>
      <c r="F9778" s="25"/>
    </row>
    <row r="9779" spans="1:6" s="23" customFormat="1" hidden="1" x14ac:dyDescent="0.45">
      <c r="A9779" s="27"/>
      <c r="B9779" s="27"/>
      <c r="C9779" s="27"/>
      <c r="D9779" s="25"/>
      <c r="E9779" s="25"/>
      <c r="F9779" s="25"/>
    </row>
    <row r="9780" spans="1:6" s="23" customFormat="1" hidden="1" x14ac:dyDescent="0.45">
      <c r="A9780" s="27"/>
      <c r="B9780" s="27"/>
      <c r="C9780" s="27"/>
      <c r="D9780" s="25"/>
      <c r="E9780" s="25"/>
      <c r="F9780" s="25"/>
    </row>
    <row r="9781" spans="1:6" s="23" customFormat="1" hidden="1" x14ac:dyDescent="0.45">
      <c r="A9781" s="27"/>
      <c r="B9781" s="27"/>
      <c r="C9781" s="27"/>
      <c r="D9781" s="25"/>
      <c r="E9781" s="25"/>
      <c r="F9781" s="25"/>
    </row>
    <row r="9782" spans="1:6" s="23" customFormat="1" hidden="1" x14ac:dyDescent="0.45">
      <c r="A9782" s="27"/>
      <c r="B9782" s="27"/>
      <c r="C9782" s="27"/>
      <c r="D9782" s="25"/>
      <c r="E9782" s="25"/>
      <c r="F9782" s="25"/>
    </row>
    <row r="9783" spans="1:6" s="23" customFormat="1" hidden="1" x14ac:dyDescent="0.45">
      <c r="A9783" s="27"/>
      <c r="B9783" s="27"/>
      <c r="C9783" s="27"/>
      <c r="D9783" s="25"/>
      <c r="E9783" s="25"/>
      <c r="F9783" s="25"/>
    </row>
    <row r="9784" spans="1:6" s="23" customFormat="1" hidden="1" x14ac:dyDescent="0.45">
      <c r="A9784" s="27"/>
      <c r="B9784" s="27"/>
      <c r="C9784" s="27"/>
      <c r="D9784" s="25"/>
      <c r="E9784" s="25"/>
      <c r="F9784" s="25"/>
    </row>
    <row r="9785" spans="1:6" s="23" customFormat="1" hidden="1" x14ac:dyDescent="0.45">
      <c r="A9785" s="27"/>
      <c r="B9785" s="27"/>
      <c r="C9785" s="27"/>
      <c r="D9785" s="25"/>
      <c r="E9785" s="25"/>
      <c r="F9785" s="25"/>
    </row>
    <row r="9786" spans="1:6" s="23" customFormat="1" hidden="1" x14ac:dyDescent="0.45">
      <c r="A9786" s="27"/>
      <c r="B9786" s="27"/>
      <c r="C9786" s="27"/>
      <c r="D9786" s="25"/>
      <c r="E9786" s="25"/>
      <c r="F9786" s="25"/>
    </row>
    <row r="9787" spans="1:6" s="23" customFormat="1" hidden="1" x14ac:dyDescent="0.45">
      <c r="A9787" s="27"/>
      <c r="B9787" s="27"/>
      <c r="C9787" s="27"/>
      <c r="D9787" s="25"/>
      <c r="E9787" s="25"/>
      <c r="F9787" s="25"/>
    </row>
    <row r="9788" spans="1:6" s="23" customFormat="1" hidden="1" x14ac:dyDescent="0.45">
      <c r="A9788" s="27"/>
      <c r="B9788" s="27"/>
      <c r="C9788" s="27"/>
      <c r="D9788" s="25"/>
      <c r="E9788" s="25"/>
      <c r="F9788" s="25"/>
    </row>
    <row r="9789" spans="1:6" s="23" customFormat="1" hidden="1" x14ac:dyDescent="0.45">
      <c r="A9789" s="27"/>
      <c r="B9789" s="27"/>
      <c r="C9789" s="27"/>
      <c r="D9789" s="25"/>
      <c r="E9789" s="25"/>
      <c r="F9789" s="25"/>
    </row>
    <row r="9790" spans="1:6" s="23" customFormat="1" hidden="1" x14ac:dyDescent="0.45">
      <c r="A9790" s="27"/>
      <c r="B9790" s="27"/>
      <c r="C9790" s="27"/>
      <c r="D9790" s="25"/>
      <c r="E9790" s="25"/>
      <c r="F9790" s="25"/>
    </row>
    <row r="9791" spans="1:6" s="23" customFormat="1" hidden="1" x14ac:dyDescent="0.45">
      <c r="A9791" s="27"/>
      <c r="B9791" s="27"/>
      <c r="C9791" s="27"/>
      <c r="D9791" s="25"/>
      <c r="E9791" s="25"/>
      <c r="F9791" s="25"/>
    </row>
    <row r="9792" spans="1:6" s="23" customFormat="1" hidden="1" x14ac:dyDescent="0.45">
      <c r="A9792" s="27"/>
      <c r="B9792" s="27"/>
      <c r="C9792" s="27"/>
      <c r="D9792" s="25"/>
      <c r="E9792" s="25"/>
      <c r="F9792" s="25"/>
    </row>
    <row r="9793" spans="1:6" s="23" customFormat="1" hidden="1" x14ac:dyDescent="0.45">
      <c r="A9793" s="27"/>
      <c r="B9793" s="27"/>
      <c r="C9793" s="27"/>
      <c r="D9793" s="25"/>
      <c r="E9793" s="25"/>
      <c r="F9793" s="25"/>
    </row>
    <row r="9794" spans="1:6" s="23" customFormat="1" hidden="1" x14ac:dyDescent="0.45">
      <c r="A9794" s="27"/>
      <c r="B9794" s="27"/>
      <c r="C9794" s="27"/>
      <c r="D9794" s="25"/>
      <c r="E9794" s="25"/>
      <c r="F9794" s="25"/>
    </row>
    <row r="9795" spans="1:6" s="23" customFormat="1" hidden="1" x14ac:dyDescent="0.45">
      <c r="A9795" s="27"/>
      <c r="B9795" s="27"/>
      <c r="C9795" s="27"/>
      <c r="D9795" s="25"/>
      <c r="E9795" s="25"/>
      <c r="F9795" s="25"/>
    </row>
    <row r="9796" spans="1:6" s="23" customFormat="1" hidden="1" x14ac:dyDescent="0.45">
      <c r="A9796" s="27"/>
      <c r="B9796" s="27"/>
      <c r="C9796" s="27"/>
      <c r="D9796" s="25"/>
      <c r="E9796" s="25"/>
      <c r="F9796" s="25"/>
    </row>
    <row r="9797" spans="1:6" s="23" customFormat="1" hidden="1" x14ac:dyDescent="0.45">
      <c r="A9797" s="27"/>
      <c r="B9797" s="27"/>
      <c r="C9797" s="27"/>
      <c r="D9797" s="25"/>
      <c r="E9797" s="25"/>
      <c r="F9797" s="25"/>
    </row>
    <row r="9798" spans="1:6" s="23" customFormat="1" hidden="1" x14ac:dyDescent="0.45">
      <c r="A9798" s="27"/>
      <c r="B9798" s="27"/>
      <c r="C9798" s="27"/>
      <c r="D9798" s="25"/>
      <c r="E9798" s="25"/>
      <c r="F9798" s="25"/>
    </row>
    <row r="9799" spans="1:6" s="23" customFormat="1" hidden="1" x14ac:dyDescent="0.45">
      <c r="A9799" s="27"/>
      <c r="B9799" s="27"/>
      <c r="C9799" s="27"/>
      <c r="D9799" s="25"/>
      <c r="E9799" s="25"/>
      <c r="F9799" s="25"/>
    </row>
    <row r="9800" spans="1:6" s="23" customFormat="1" hidden="1" x14ac:dyDescent="0.45">
      <c r="A9800" s="27"/>
      <c r="B9800" s="27"/>
      <c r="C9800" s="27"/>
      <c r="D9800" s="25"/>
      <c r="E9800" s="25"/>
      <c r="F9800" s="25"/>
    </row>
    <row r="9801" spans="1:6" s="23" customFormat="1" hidden="1" x14ac:dyDescent="0.45">
      <c r="A9801" s="27"/>
      <c r="B9801" s="27"/>
      <c r="C9801" s="27"/>
      <c r="D9801" s="25"/>
      <c r="E9801" s="25"/>
      <c r="F9801" s="25"/>
    </row>
    <row r="9802" spans="1:6" s="23" customFormat="1" hidden="1" x14ac:dyDescent="0.45">
      <c r="A9802" s="27"/>
      <c r="B9802" s="27"/>
      <c r="C9802" s="27"/>
      <c r="D9802" s="25"/>
      <c r="E9802" s="25"/>
      <c r="F9802" s="25"/>
    </row>
    <row r="9803" spans="1:6" s="23" customFormat="1" hidden="1" x14ac:dyDescent="0.45">
      <c r="A9803" s="27"/>
      <c r="B9803" s="27"/>
      <c r="C9803" s="27"/>
      <c r="D9803" s="25"/>
      <c r="E9803" s="25"/>
      <c r="F9803" s="25"/>
    </row>
    <row r="9804" spans="1:6" s="23" customFormat="1" hidden="1" x14ac:dyDescent="0.45">
      <c r="A9804" s="27"/>
      <c r="B9804" s="27"/>
      <c r="C9804" s="27"/>
      <c r="D9804" s="25"/>
      <c r="E9804" s="25"/>
      <c r="F9804" s="25"/>
    </row>
    <row r="9805" spans="1:6" s="23" customFormat="1" hidden="1" x14ac:dyDescent="0.45">
      <c r="A9805" s="27"/>
      <c r="B9805" s="27"/>
      <c r="C9805" s="27"/>
      <c r="D9805" s="25"/>
      <c r="E9805" s="25"/>
      <c r="F9805" s="25"/>
    </row>
    <row r="9806" spans="1:6" s="23" customFormat="1" hidden="1" x14ac:dyDescent="0.45">
      <c r="A9806" s="27"/>
      <c r="B9806" s="27"/>
      <c r="C9806" s="27"/>
      <c r="D9806" s="25"/>
      <c r="E9806" s="25"/>
      <c r="F9806" s="25"/>
    </row>
    <row r="9807" spans="1:6" s="23" customFormat="1" hidden="1" x14ac:dyDescent="0.45">
      <c r="A9807" s="27"/>
      <c r="B9807" s="27"/>
      <c r="C9807" s="27"/>
      <c r="D9807" s="25"/>
      <c r="E9807" s="25"/>
      <c r="F9807" s="25"/>
    </row>
    <row r="9808" spans="1:6" s="23" customFormat="1" hidden="1" x14ac:dyDescent="0.45">
      <c r="A9808" s="27"/>
      <c r="B9808" s="27"/>
      <c r="C9808" s="27"/>
      <c r="D9808" s="25"/>
      <c r="E9808" s="25"/>
      <c r="F9808" s="25"/>
    </row>
    <row r="9809" spans="1:6" s="23" customFormat="1" hidden="1" x14ac:dyDescent="0.45">
      <c r="A9809" s="27"/>
      <c r="B9809" s="27"/>
      <c r="C9809" s="27"/>
      <c r="D9809" s="25"/>
      <c r="E9809" s="25"/>
      <c r="F9809" s="25"/>
    </row>
    <row r="9810" spans="1:6" s="23" customFormat="1" hidden="1" x14ac:dyDescent="0.45">
      <c r="A9810" s="27"/>
      <c r="B9810" s="27"/>
      <c r="C9810" s="27"/>
      <c r="D9810" s="25"/>
      <c r="E9810" s="25"/>
      <c r="F9810" s="25"/>
    </row>
    <row r="9811" spans="1:6" s="23" customFormat="1" hidden="1" x14ac:dyDescent="0.45">
      <c r="A9811" s="27"/>
      <c r="B9811" s="27"/>
      <c r="C9811" s="27"/>
      <c r="D9811" s="25"/>
      <c r="E9811" s="25"/>
      <c r="F9811" s="25"/>
    </row>
    <row r="9812" spans="1:6" s="23" customFormat="1" hidden="1" x14ac:dyDescent="0.45">
      <c r="A9812" s="27"/>
      <c r="B9812" s="27"/>
      <c r="C9812" s="27"/>
      <c r="D9812" s="25"/>
      <c r="E9812" s="25"/>
      <c r="F9812" s="25"/>
    </row>
    <row r="9813" spans="1:6" s="23" customFormat="1" hidden="1" x14ac:dyDescent="0.45">
      <c r="A9813" s="27"/>
      <c r="B9813" s="27"/>
      <c r="C9813" s="27"/>
      <c r="D9813" s="25"/>
      <c r="E9813" s="25"/>
      <c r="F9813" s="25"/>
    </row>
    <row r="9814" spans="1:6" s="23" customFormat="1" hidden="1" x14ac:dyDescent="0.45">
      <c r="A9814" s="27"/>
      <c r="B9814" s="27"/>
      <c r="C9814" s="27"/>
      <c r="D9814" s="25"/>
      <c r="E9814" s="25"/>
      <c r="F9814" s="25"/>
    </row>
    <row r="9815" spans="1:6" s="23" customFormat="1" hidden="1" x14ac:dyDescent="0.45">
      <c r="A9815" s="27"/>
      <c r="B9815" s="27"/>
      <c r="C9815" s="27"/>
      <c r="D9815" s="25"/>
      <c r="E9815" s="25"/>
      <c r="F9815" s="25"/>
    </row>
    <row r="9816" spans="1:6" s="23" customFormat="1" hidden="1" x14ac:dyDescent="0.45">
      <c r="A9816" s="27"/>
      <c r="B9816" s="27"/>
      <c r="C9816" s="27"/>
      <c r="D9816" s="25"/>
      <c r="E9816" s="25"/>
      <c r="F9816" s="25"/>
    </row>
    <row r="9817" spans="1:6" s="23" customFormat="1" hidden="1" x14ac:dyDescent="0.45">
      <c r="A9817" s="27"/>
      <c r="B9817" s="27"/>
      <c r="C9817" s="27"/>
      <c r="D9817" s="25"/>
      <c r="E9817" s="25"/>
      <c r="F9817" s="25"/>
    </row>
    <row r="9818" spans="1:6" s="23" customFormat="1" hidden="1" x14ac:dyDescent="0.45">
      <c r="A9818" s="27"/>
      <c r="B9818" s="27"/>
      <c r="C9818" s="27"/>
      <c r="D9818" s="25"/>
      <c r="E9818" s="25"/>
      <c r="F9818" s="25"/>
    </row>
    <row r="9819" spans="1:6" s="23" customFormat="1" hidden="1" x14ac:dyDescent="0.45">
      <c r="A9819" s="27"/>
      <c r="B9819" s="27"/>
      <c r="C9819" s="27"/>
      <c r="D9819" s="25"/>
      <c r="E9819" s="25"/>
      <c r="F9819" s="25"/>
    </row>
    <row r="9820" spans="1:6" s="23" customFormat="1" hidden="1" x14ac:dyDescent="0.45">
      <c r="A9820" s="27"/>
      <c r="B9820" s="27"/>
      <c r="C9820" s="27"/>
      <c r="D9820" s="25"/>
      <c r="E9820" s="25"/>
      <c r="F9820" s="25"/>
    </row>
    <row r="9821" spans="1:6" s="23" customFormat="1" hidden="1" x14ac:dyDescent="0.45">
      <c r="A9821" s="27"/>
      <c r="B9821" s="27"/>
      <c r="C9821" s="27"/>
      <c r="D9821" s="25"/>
      <c r="E9821" s="25"/>
      <c r="F9821" s="25"/>
    </row>
    <row r="9822" spans="1:6" s="23" customFormat="1" hidden="1" x14ac:dyDescent="0.45">
      <c r="A9822" s="27"/>
      <c r="B9822" s="27"/>
      <c r="C9822" s="27"/>
      <c r="D9822" s="25"/>
      <c r="E9822" s="25"/>
      <c r="F9822" s="25"/>
    </row>
    <row r="9823" spans="1:6" s="23" customFormat="1" hidden="1" x14ac:dyDescent="0.45">
      <c r="A9823" s="27"/>
      <c r="B9823" s="27"/>
      <c r="C9823" s="27"/>
      <c r="D9823" s="25"/>
      <c r="E9823" s="25"/>
      <c r="F9823" s="25"/>
    </row>
    <row r="9824" spans="1:6" s="23" customFormat="1" hidden="1" x14ac:dyDescent="0.45">
      <c r="A9824" s="27"/>
      <c r="B9824" s="27"/>
      <c r="C9824" s="27"/>
      <c r="D9824" s="25"/>
      <c r="E9824" s="25"/>
      <c r="F9824" s="25"/>
    </row>
    <row r="9825" spans="1:6" s="23" customFormat="1" hidden="1" x14ac:dyDescent="0.45">
      <c r="A9825" s="27"/>
      <c r="B9825" s="27"/>
      <c r="C9825" s="27"/>
      <c r="D9825" s="25"/>
      <c r="E9825" s="25"/>
      <c r="F9825" s="25"/>
    </row>
    <row r="9826" spans="1:6" s="23" customFormat="1" hidden="1" x14ac:dyDescent="0.45">
      <c r="A9826" s="27"/>
      <c r="B9826" s="27"/>
      <c r="C9826" s="27"/>
      <c r="D9826" s="25"/>
      <c r="E9826" s="25"/>
      <c r="F9826" s="25"/>
    </row>
    <row r="9827" spans="1:6" s="23" customFormat="1" hidden="1" x14ac:dyDescent="0.45">
      <c r="A9827" s="27"/>
      <c r="B9827" s="27"/>
      <c r="C9827" s="27"/>
      <c r="D9827" s="25"/>
      <c r="E9827" s="25"/>
      <c r="F9827" s="25"/>
    </row>
    <row r="9828" spans="1:6" s="23" customFormat="1" hidden="1" x14ac:dyDescent="0.45">
      <c r="A9828" s="27"/>
      <c r="B9828" s="27"/>
      <c r="C9828" s="27"/>
      <c r="D9828" s="25"/>
      <c r="E9828" s="25"/>
      <c r="F9828" s="25"/>
    </row>
    <row r="9829" spans="1:6" s="23" customFormat="1" hidden="1" x14ac:dyDescent="0.45">
      <c r="A9829" s="27"/>
      <c r="B9829" s="27"/>
      <c r="C9829" s="27"/>
      <c r="D9829" s="25"/>
      <c r="E9829" s="25"/>
      <c r="F9829" s="25"/>
    </row>
    <row r="9830" spans="1:6" s="23" customFormat="1" hidden="1" x14ac:dyDescent="0.45">
      <c r="A9830" s="27"/>
      <c r="B9830" s="27"/>
      <c r="C9830" s="27"/>
      <c r="D9830" s="25"/>
      <c r="E9830" s="25"/>
      <c r="F9830" s="25"/>
    </row>
    <row r="9831" spans="1:6" s="23" customFormat="1" hidden="1" x14ac:dyDescent="0.45">
      <c r="A9831" s="27"/>
      <c r="B9831" s="27"/>
      <c r="C9831" s="27"/>
      <c r="D9831" s="25"/>
      <c r="E9831" s="25"/>
      <c r="F9831" s="25"/>
    </row>
    <row r="9832" spans="1:6" s="23" customFormat="1" hidden="1" x14ac:dyDescent="0.45">
      <c r="A9832" s="27"/>
      <c r="B9832" s="27"/>
      <c r="C9832" s="27"/>
      <c r="D9832" s="25"/>
      <c r="E9832" s="25"/>
      <c r="F9832" s="25"/>
    </row>
    <row r="9833" spans="1:6" s="23" customFormat="1" hidden="1" x14ac:dyDescent="0.45">
      <c r="A9833" s="27"/>
      <c r="B9833" s="27"/>
      <c r="C9833" s="27"/>
      <c r="D9833" s="25"/>
      <c r="E9833" s="25"/>
      <c r="F9833" s="25"/>
    </row>
    <row r="9834" spans="1:6" s="23" customFormat="1" hidden="1" x14ac:dyDescent="0.45">
      <c r="A9834" s="27"/>
      <c r="B9834" s="27"/>
      <c r="C9834" s="27"/>
      <c r="D9834" s="25"/>
      <c r="E9834" s="25"/>
      <c r="F9834" s="25"/>
    </row>
    <row r="9835" spans="1:6" s="23" customFormat="1" hidden="1" x14ac:dyDescent="0.45">
      <c r="A9835" s="27"/>
      <c r="B9835" s="27"/>
      <c r="C9835" s="27"/>
      <c r="D9835" s="25"/>
      <c r="E9835" s="25"/>
      <c r="F9835" s="25"/>
    </row>
    <row r="9836" spans="1:6" s="23" customFormat="1" hidden="1" x14ac:dyDescent="0.45">
      <c r="A9836" s="27"/>
      <c r="B9836" s="27"/>
      <c r="C9836" s="27"/>
      <c r="D9836" s="25"/>
      <c r="E9836" s="25"/>
      <c r="F9836" s="25"/>
    </row>
    <row r="9837" spans="1:6" s="23" customFormat="1" hidden="1" x14ac:dyDescent="0.45">
      <c r="A9837" s="27"/>
      <c r="B9837" s="27"/>
      <c r="C9837" s="27"/>
      <c r="D9837" s="25"/>
      <c r="E9837" s="25"/>
      <c r="F9837" s="25"/>
    </row>
    <row r="9838" spans="1:6" s="23" customFormat="1" hidden="1" x14ac:dyDescent="0.45">
      <c r="A9838" s="27"/>
      <c r="B9838" s="27"/>
      <c r="C9838" s="27"/>
      <c r="D9838" s="25"/>
      <c r="E9838" s="25"/>
      <c r="F9838" s="25"/>
    </row>
    <row r="9839" spans="1:6" s="23" customFormat="1" hidden="1" x14ac:dyDescent="0.45">
      <c r="A9839" s="27"/>
      <c r="B9839" s="27"/>
      <c r="C9839" s="27"/>
      <c r="D9839" s="25"/>
      <c r="E9839" s="25"/>
      <c r="F9839" s="25"/>
    </row>
    <row r="9840" spans="1:6" s="23" customFormat="1" hidden="1" x14ac:dyDescent="0.45">
      <c r="A9840" s="27"/>
      <c r="B9840" s="27"/>
      <c r="C9840" s="27"/>
      <c r="D9840" s="25"/>
      <c r="E9840" s="25"/>
      <c r="F9840" s="25"/>
    </row>
    <row r="9841" spans="1:6" s="23" customFormat="1" hidden="1" x14ac:dyDescent="0.45">
      <c r="A9841" s="27"/>
      <c r="B9841" s="27"/>
      <c r="C9841" s="27"/>
      <c r="D9841" s="25"/>
      <c r="E9841" s="25"/>
      <c r="F9841" s="25"/>
    </row>
    <row r="9842" spans="1:6" s="23" customFormat="1" hidden="1" x14ac:dyDescent="0.45">
      <c r="A9842" s="27"/>
      <c r="B9842" s="27"/>
      <c r="C9842" s="27"/>
      <c r="D9842" s="25"/>
      <c r="E9842" s="25"/>
      <c r="F9842" s="25"/>
    </row>
    <row r="9843" spans="1:6" s="23" customFormat="1" hidden="1" x14ac:dyDescent="0.45">
      <c r="A9843" s="27"/>
      <c r="B9843" s="27"/>
      <c r="C9843" s="27"/>
      <c r="D9843" s="25"/>
      <c r="E9843" s="25"/>
      <c r="F9843" s="25"/>
    </row>
    <row r="9844" spans="1:6" s="23" customFormat="1" hidden="1" x14ac:dyDescent="0.45">
      <c r="A9844" s="27"/>
      <c r="B9844" s="27"/>
      <c r="C9844" s="27"/>
      <c r="D9844" s="25"/>
      <c r="E9844" s="25"/>
      <c r="F9844" s="25"/>
    </row>
    <row r="9845" spans="1:6" s="23" customFormat="1" hidden="1" x14ac:dyDescent="0.45">
      <c r="A9845" s="27"/>
      <c r="B9845" s="27"/>
      <c r="C9845" s="27"/>
      <c r="D9845" s="25"/>
      <c r="E9845" s="25"/>
      <c r="F9845" s="25"/>
    </row>
    <row r="9846" spans="1:6" s="23" customFormat="1" hidden="1" x14ac:dyDescent="0.45">
      <c r="A9846" s="27"/>
      <c r="B9846" s="27"/>
      <c r="C9846" s="27"/>
      <c r="D9846" s="25"/>
      <c r="E9846" s="25"/>
      <c r="F9846" s="25"/>
    </row>
    <row r="9847" spans="1:6" s="23" customFormat="1" hidden="1" x14ac:dyDescent="0.45">
      <c r="A9847" s="27"/>
      <c r="B9847" s="27"/>
      <c r="C9847" s="27"/>
      <c r="D9847" s="25"/>
      <c r="E9847" s="25"/>
      <c r="F9847" s="25"/>
    </row>
    <row r="9848" spans="1:6" s="23" customFormat="1" hidden="1" x14ac:dyDescent="0.45">
      <c r="A9848" s="27"/>
      <c r="B9848" s="27"/>
      <c r="C9848" s="27"/>
      <c r="D9848" s="25"/>
      <c r="E9848" s="25"/>
      <c r="F9848" s="25"/>
    </row>
    <row r="9849" spans="1:6" s="23" customFormat="1" hidden="1" x14ac:dyDescent="0.45">
      <c r="A9849" s="27"/>
      <c r="B9849" s="27"/>
      <c r="C9849" s="27"/>
      <c r="D9849" s="25"/>
      <c r="E9849" s="25"/>
      <c r="F9849" s="25"/>
    </row>
    <row r="9850" spans="1:6" s="23" customFormat="1" hidden="1" x14ac:dyDescent="0.45">
      <c r="A9850" s="27"/>
      <c r="B9850" s="27"/>
      <c r="C9850" s="27"/>
      <c r="D9850" s="25"/>
      <c r="E9850" s="25"/>
      <c r="F9850" s="25"/>
    </row>
    <row r="9851" spans="1:6" s="23" customFormat="1" hidden="1" x14ac:dyDescent="0.45">
      <c r="A9851" s="27"/>
      <c r="B9851" s="27"/>
      <c r="C9851" s="27"/>
      <c r="D9851" s="25"/>
      <c r="E9851" s="25"/>
      <c r="F9851" s="25"/>
    </row>
    <row r="9852" spans="1:6" s="23" customFormat="1" hidden="1" x14ac:dyDescent="0.45">
      <c r="A9852" s="27"/>
      <c r="B9852" s="27"/>
      <c r="C9852" s="27"/>
      <c r="D9852" s="25"/>
      <c r="E9852" s="25"/>
      <c r="F9852" s="25"/>
    </row>
    <row r="9853" spans="1:6" s="23" customFormat="1" hidden="1" x14ac:dyDescent="0.45">
      <c r="A9853" s="27"/>
      <c r="B9853" s="27"/>
      <c r="C9853" s="27"/>
      <c r="D9853" s="25"/>
      <c r="E9853" s="25"/>
      <c r="F9853" s="25"/>
    </row>
    <row r="9854" spans="1:6" s="23" customFormat="1" hidden="1" x14ac:dyDescent="0.45">
      <c r="A9854" s="27"/>
      <c r="B9854" s="27"/>
      <c r="C9854" s="27"/>
      <c r="D9854" s="25"/>
      <c r="E9854" s="25"/>
      <c r="F9854" s="25"/>
    </row>
    <row r="9855" spans="1:6" s="23" customFormat="1" hidden="1" x14ac:dyDescent="0.45">
      <c r="A9855" s="27"/>
      <c r="B9855" s="27"/>
      <c r="C9855" s="27"/>
      <c r="D9855" s="25"/>
      <c r="E9855" s="25"/>
      <c r="F9855" s="25"/>
    </row>
    <row r="9856" spans="1:6" s="23" customFormat="1" hidden="1" x14ac:dyDescent="0.45">
      <c r="A9856" s="27"/>
      <c r="B9856" s="27"/>
      <c r="C9856" s="27"/>
      <c r="D9856" s="25"/>
      <c r="E9856" s="25"/>
      <c r="F9856" s="25"/>
    </row>
    <row r="9857" spans="1:6" s="23" customFormat="1" hidden="1" x14ac:dyDescent="0.45">
      <c r="A9857" s="27"/>
      <c r="B9857" s="27"/>
      <c r="C9857" s="27"/>
      <c r="D9857" s="25"/>
      <c r="E9857" s="25"/>
      <c r="F9857" s="25"/>
    </row>
    <row r="9858" spans="1:6" s="23" customFormat="1" hidden="1" x14ac:dyDescent="0.45">
      <c r="A9858" s="27"/>
      <c r="B9858" s="27"/>
      <c r="C9858" s="27"/>
      <c r="D9858" s="25"/>
      <c r="E9858" s="25"/>
      <c r="F9858" s="25"/>
    </row>
    <row r="9859" spans="1:6" s="23" customFormat="1" hidden="1" x14ac:dyDescent="0.45">
      <c r="A9859" s="27"/>
      <c r="B9859" s="27"/>
      <c r="C9859" s="27"/>
      <c r="D9859" s="25"/>
      <c r="E9859" s="25"/>
      <c r="F9859" s="25"/>
    </row>
    <row r="9860" spans="1:6" s="23" customFormat="1" hidden="1" x14ac:dyDescent="0.45">
      <c r="A9860" s="27"/>
      <c r="B9860" s="27"/>
      <c r="C9860" s="27"/>
      <c r="D9860" s="25"/>
      <c r="E9860" s="25"/>
      <c r="F9860" s="25"/>
    </row>
    <row r="9861" spans="1:6" s="23" customFormat="1" hidden="1" x14ac:dyDescent="0.45">
      <c r="A9861" s="27"/>
      <c r="B9861" s="27"/>
      <c r="C9861" s="27"/>
      <c r="D9861" s="25"/>
      <c r="E9861" s="25"/>
      <c r="F9861" s="25"/>
    </row>
    <row r="9862" spans="1:6" s="23" customFormat="1" hidden="1" x14ac:dyDescent="0.45">
      <c r="A9862" s="27"/>
      <c r="B9862" s="27"/>
      <c r="C9862" s="27"/>
      <c r="D9862" s="25"/>
      <c r="E9862" s="25"/>
      <c r="F9862" s="25"/>
    </row>
    <row r="9863" spans="1:6" s="23" customFormat="1" hidden="1" x14ac:dyDescent="0.45">
      <c r="A9863" s="27"/>
      <c r="B9863" s="27"/>
      <c r="C9863" s="27"/>
      <c r="D9863" s="25"/>
      <c r="E9863" s="25"/>
      <c r="F9863" s="25"/>
    </row>
    <row r="9864" spans="1:6" s="23" customFormat="1" hidden="1" x14ac:dyDescent="0.45">
      <c r="A9864" s="27"/>
      <c r="B9864" s="27"/>
      <c r="C9864" s="27"/>
      <c r="D9864" s="25"/>
      <c r="E9864" s="25"/>
      <c r="F9864" s="25"/>
    </row>
    <row r="9865" spans="1:6" s="23" customFormat="1" hidden="1" x14ac:dyDescent="0.45">
      <c r="A9865" s="27"/>
      <c r="B9865" s="27"/>
      <c r="C9865" s="27"/>
      <c r="D9865" s="25"/>
      <c r="E9865" s="25"/>
      <c r="F9865" s="25"/>
    </row>
    <row r="9866" spans="1:6" s="23" customFormat="1" hidden="1" x14ac:dyDescent="0.45">
      <c r="A9866" s="27"/>
      <c r="B9866" s="27"/>
      <c r="C9866" s="27"/>
      <c r="D9866" s="25"/>
      <c r="E9866" s="25"/>
      <c r="F9866" s="25"/>
    </row>
    <row r="9867" spans="1:6" s="23" customFormat="1" hidden="1" x14ac:dyDescent="0.45">
      <c r="A9867" s="27"/>
      <c r="B9867" s="27"/>
      <c r="C9867" s="27"/>
      <c r="D9867" s="25"/>
      <c r="E9867" s="25"/>
      <c r="F9867" s="25"/>
    </row>
    <row r="9868" spans="1:6" s="23" customFormat="1" hidden="1" x14ac:dyDescent="0.45">
      <c r="A9868" s="27"/>
      <c r="B9868" s="27"/>
      <c r="C9868" s="27"/>
      <c r="D9868" s="25"/>
      <c r="E9868" s="25"/>
      <c r="F9868" s="25"/>
    </row>
    <row r="9869" spans="1:6" s="23" customFormat="1" hidden="1" x14ac:dyDescent="0.45">
      <c r="A9869" s="27"/>
      <c r="B9869" s="27"/>
      <c r="C9869" s="27"/>
      <c r="D9869" s="25"/>
      <c r="E9869" s="25"/>
      <c r="F9869" s="25"/>
    </row>
    <row r="9870" spans="1:6" s="23" customFormat="1" hidden="1" x14ac:dyDescent="0.45">
      <c r="A9870" s="27"/>
      <c r="B9870" s="27"/>
      <c r="C9870" s="27"/>
      <c r="D9870" s="25"/>
      <c r="E9870" s="25"/>
      <c r="F9870" s="25"/>
    </row>
    <row r="9871" spans="1:6" s="23" customFormat="1" hidden="1" x14ac:dyDescent="0.45">
      <c r="A9871" s="27"/>
      <c r="B9871" s="27"/>
      <c r="C9871" s="27"/>
      <c r="D9871" s="25"/>
      <c r="E9871" s="25"/>
      <c r="F9871" s="25"/>
    </row>
    <row r="9872" spans="1:6" s="23" customFormat="1" hidden="1" x14ac:dyDescent="0.45">
      <c r="A9872" s="27"/>
      <c r="B9872" s="27"/>
      <c r="C9872" s="27"/>
      <c r="D9872" s="25"/>
      <c r="E9872" s="25"/>
      <c r="F9872" s="25"/>
    </row>
    <row r="9873" spans="1:6" s="23" customFormat="1" hidden="1" x14ac:dyDescent="0.45">
      <c r="A9873" s="27"/>
      <c r="B9873" s="27"/>
      <c r="C9873" s="27"/>
      <c r="D9873" s="25"/>
      <c r="E9873" s="25"/>
      <c r="F9873" s="25"/>
    </row>
    <row r="9874" spans="1:6" s="23" customFormat="1" hidden="1" x14ac:dyDescent="0.45">
      <c r="A9874" s="27"/>
      <c r="B9874" s="27"/>
      <c r="C9874" s="27"/>
      <c r="D9874" s="25"/>
      <c r="E9874" s="25"/>
      <c r="F9874" s="25"/>
    </row>
    <row r="9875" spans="1:6" s="23" customFormat="1" hidden="1" x14ac:dyDescent="0.45">
      <c r="A9875" s="27"/>
      <c r="B9875" s="27"/>
      <c r="C9875" s="27"/>
      <c r="D9875" s="25"/>
      <c r="E9875" s="25"/>
      <c r="F9875" s="25"/>
    </row>
    <row r="9876" spans="1:6" s="23" customFormat="1" hidden="1" x14ac:dyDescent="0.45">
      <c r="A9876" s="27"/>
      <c r="B9876" s="27"/>
      <c r="C9876" s="27"/>
      <c r="D9876" s="25"/>
      <c r="E9876" s="25"/>
      <c r="F9876" s="25"/>
    </row>
    <row r="9877" spans="1:6" s="23" customFormat="1" hidden="1" x14ac:dyDescent="0.45">
      <c r="A9877" s="27"/>
      <c r="B9877" s="27"/>
      <c r="C9877" s="27"/>
      <c r="D9877" s="25"/>
      <c r="E9877" s="25"/>
      <c r="F9877" s="25"/>
    </row>
    <row r="9878" spans="1:6" s="23" customFormat="1" hidden="1" x14ac:dyDescent="0.45">
      <c r="A9878" s="27"/>
      <c r="B9878" s="27"/>
      <c r="C9878" s="27"/>
      <c r="D9878" s="25"/>
      <c r="E9878" s="25"/>
      <c r="F9878" s="25"/>
    </row>
    <row r="9879" spans="1:6" s="23" customFormat="1" hidden="1" x14ac:dyDescent="0.45">
      <c r="A9879" s="27"/>
      <c r="B9879" s="27"/>
      <c r="C9879" s="27"/>
      <c r="D9879" s="25"/>
      <c r="E9879" s="25"/>
      <c r="F9879" s="25"/>
    </row>
    <row r="9880" spans="1:6" s="23" customFormat="1" hidden="1" x14ac:dyDescent="0.45">
      <c r="A9880" s="27"/>
      <c r="B9880" s="27"/>
      <c r="C9880" s="27"/>
      <c r="D9880" s="25"/>
      <c r="E9880" s="25"/>
      <c r="F9880" s="25"/>
    </row>
    <row r="9881" spans="1:6" s="23" customFormat="1" hidden="1" x14ac:dyDescent="0.45">
      <c r="A9881" s="27"/>
      <c r="B9881" s="27"/>
      <c r="C9881" s="27"/>
      <c r="D9881" s="25"/>
      <c r="E9881" s="25"/>
      <c r="F9881" s="25"/>
    </row>
    <row r="9882" spans="1:6" s="23" customFormat="1" hidden="1" x14ac:dyDescent="0.45">
      <c r="A9882" s="27"/>
      <c r="B9882" s="27"/>
      <c r="C9882" s="27"/>
      <c r="D9882" s="25"/>
      <c r="E9882" s="25"/>
      <c r="F9882" s="25"/>
    </row>
    <row r="9883" spans="1:6" s="23" customFormat="1" hidden="1" x14ac:dyDescent="0.45">
      <c r="A9883" s="27"/>
      <c r="B9883" s="27"/>
      <c r="C9883" s="27"/>
      <c r="D9883" s="25"/>
      <c r="E9883" s="25"/>
      <c r="F9883" s="25"/>
    </row>
    <row r="9884" spans="1:6" s="23" customFormat="1" hidden="1" x14ac:dyDescent="0.45">
      <c r="A9884" s="27"/>
      <c r="B9884" s="27"/>
      <c r="C9884" s="27"/>
      <c r="D9884" s="25"/>
      <c r="E9884" s="25"/>
      <c r="F9884" s="25"/>
    </row>
    <row r="9885" spans="1:6" s="23" customFormat="1" hidden="1" x14ac:dyDescent="0.45">
      <c r="A9885" s="27"/>
      <c r="B9885" s="27"/>
      <c r="C9885" s="27"/>
      <c r="D9885" s="25"/>
      <c r="E9885" s="25"/>
      <c r="F9885" s="25"/>
    </row>
    <row r="9886" spans="1:6" s="23" customFormat="1" hidden="1" x14ac:dyDescent="0.45">
      <c r="A9886" s="27"/>
      <c r="B9886" s="27"/>
      <c r="C9886" s="27"/>
      <c r="D9886" s="25"/>
      <c r="E9886" s="25"/>
      <c r="F9886" s="25"/>
    </row>
    <row r="9887" spans="1:6" s="23" customFormat="1" hidden="1" x14ac:dyDescent="0.45">
      <c r="A9887" s="27"/>
      <c r="B9887" s="27"/>
      <c r="C9887" s="27"/>
      <c r="D9887" s="25"/>
      <c r="E9887" s="25"/>
      <c r="F9887" s="25"/>
    </row>
    <row r="9888" spans="1:6" s="23" customFormat="1" hidden="1" x14ac:dyDescent="0.45">
      <c r="A9888" s="27"/>
      <c r="B9888" s="27"/>
      <c r="C9888" s="27"/>
      <c r="D9888" s="25"/>
      <c r="E9888" s="25"/>
      <c r="F9888" s="25"/>
    </row>
    <row r="9889" spans="1:6" s="23" customFormat="1" hidden="1" x14ac:dyDescent="0.45">
      <c r="A9889" s="27"/>
      <c r="B9889" s="27"/>
      <c r="C9889" s="27"/>
      <c r="D9889" s="25"/>
      <c r="E9889" s="25"/>
      <c r="F9889" s="25"/>
    </row>
    <row r="9890" spans="1:6" s="23" customFormat="1" hidden="1" x14ac:dyDescent="0.45">
      <c r="A9890" s="27"/>
      <c r="B9890" s="27"/>
      <c r="C9890" s="27"/>
      <c r="D9890" s="25"/>
      <c r="E9890" s="25"/>
      <c r="F9890" s="25"/>
    </row>
    <row r="9891" spans="1:6" s="23" customFormat="1" hidden="1" x14ac:dyDescent="0.45">
      <c r="A9891" s="27"/>
      <c r="B9891" s="27"/>
      <c r="C9891" s="27"/>
      <c r="D9891" s="25"/>
      <c r="E9891" s="25"/>
      <c r="F9891" s="25"/>
    </row>
    <row r="9892" spans="1:6" s="23" customFormat="1" hidden="1" x14ac:dyDescent="0.45">
      <c r="A9892" s="27"/>
      <c r="B9892" s="27"/>
      <c r="C9892" s="27"/>
      <c r="D9892" s="25"/>
      <c r="E9892" s="25"/>
      <c r="F9892" s="25"/>
    </row>
    <row r="9893" spans="1:6" s="23" customFormat="1" hidden="1" x14ac:dyDescent="0.45">
      <c r="A9893" s="27"/>
      <c r="B9893" s="27"/>
      <c r="C9893" s="27"/>
      <c r="D9893" s="25"/>
      <c r="E9893" s="25"/>
      <c r="F9893" s="25"/>
    </row>
    <row r="9894" spans="1:6" s="23" customFormat="1" hidden="1" x14ac:dyDescent="0.45">
      <c r="A9894" s="27"/>
      <c r="B9894" s="27"/>
      <c r="C9894" s="27"/>
      <c r="D9894" s="25"/>
      <c r="E9894" s="25"/>
      <c r="F9894" s="25"/>
    </row>
    <row r="9895" spans="1:6" s="23" customFormat="1" hidden="1" x14ac:dyDescent="0.45">
      <c r="A9895" s="27"/>
      <c r="B9895" s="27"/>
      <c r="C9895" s="27"/>
      <c r="D9895" s="25"/>
      <c r="E9895" s="25"/>
      <c r="F9895" s="25"/>
    </row>
    <row r="9896" spans="1:6" s="23" customFormat="1" hidden="1" x14ac:dyDescent="0.45">
      <c r="A9896" s="27"/>
      <c r="B9896" s="27"/>
      <c r="C9896" s="27"/>
      <c r="D9896" s="25"/>
      <c r="E9896" s="25"/>
      <c r="F9896" s="25"/>
    </row>
    <row r="9897" spans="1:6" s="23" customFormat="1" hidden="1" x14ac:dyDescent="0.45">
      <c r="A9897" s="27"/>
      <c r="B9897" s="27"/>
      <c r="C9897" s="27"/>
      <c r="D9897" s="25"/>
      <c r="E9897" s="25"/>
      <c r="F9897" s="25"/>
    </row>
    <row r="9898" spans="1:6" s="23" customFormat="1" hidden="1" x14ac:dyDescent="0.45">
      <c r="A9898" s="27"/>
      <c r="B9898" s="27"/>
      <c r="C9898" s="27"/>
      <c r="D9898" s="25"/>
      <c r="E9898" s="25"/>
      <c r="F9898" s="25"/>
    </row>
    <row r="9899" spans="1:6" s="23" customFormat="1" hidden="1" x14ac:dyDescent="0.45">
      <c r="A9899" s="27"/>
      <c r="B9899" s="27"/>
      <c r="C9899" s="27"/>
      <c r="D9899" s="25"/>
      <c r="E9899" s="25"/>
      <c r="F9899" s="25"/>
    </row>
    <row r="9900" spans="1:6" s="23" customFormat="1" hidden="1" x14ac:dyDescent="0.45">
      <c r="A9900" s="27"/>
      <c r="B9900" s="27"/>
      <c r="C9900" s="27"/>
      <c r="D9900" s="25"/>
      <c r="E9900" s="25"/>
      <c r="F9900" s="25"/>
    </row>
    <row r="9901" spans="1:6" s="23" customFormat="1" hidden="1" x14ac:dyDescent="0.45">
      <c r="A9901" s="27"/>
      <c r="B9901" s="27"/>
      <c r="C9901" s="27"/>
      <c r="D9901" s="25"/>
      <c r="E9901" s="25"/>
      <c r="F9901" s="25"/>
    </row>
    <row r="9902" spans="1:6" s="23" customFormat="1" hidden="1" x14ac:dyDescent="0.45">
      <c r="A9902" s="27"/>
      <c r="B9902" s="27"/>
      <c r="C9902" s="27"/>
      <c r="D9902" s="25"/>
      <c r="E9902" s="25"/>
      <c r="F9902" s="25"/>
    </row>
    <row r="9903" spans="1:6" s="23" customFormat="1" hidden="1" x14ac:dyDescent="0.45">
      <c r="A9903" s="27"/>
      <c r="B9903" s="27"/>
      <c r="C9903" s="27"/>
      <c r="D9903" s="25"/>
      <c r="E9903" s="25"/>
      <c r="F9903" s="25"/>
    </row>
    <row r="9904" spans="1:6" s="23" customFormat="1" hidden="1" x14ac:dyDescent="0.45">
      <c r="A9904" s="27"/>
      <c r="B9904" s="27"/>
      <c r="C9904" s="27"/>
      <c r="D9904" s="25"/>
      <c r="E9904" s="25"/>
      <c r="F9904" s="25"/>
    </row>
    <row r="9905" spans="1:6" s="23" customFormat="1" hidden="1" x14ac:dyDescent="0.45">
      <c r="A9905" s="27"/>
      <c r="B9905" s="27"/>
      <c r="C9905" s="27"/>
      <c r="D9905" s="25"/>
      <c r="E9905" s="25"/>
      <c r="F9905" s="25"/>
    </row>
    <row r="9906" spans="1:6" s="23" customFormat="1" hidden="1" x14ac:dyDescent="0.45">
      <c r="A9906" s="27"/>
      <c r="B9906" s="27"/>
      <c r="C9906" s="27"/>
      <c r="D9906" s="25"/>
      <c r="E9906" s="25"/>
      <c r="F9906" s="25"/>
    </row>
    <row r="9907" spans="1:6" s="23" customFormat="1" hidden="1" x14ac:dyDescent="0.45">
      <c r="A9907" s="27"/>
      <c r="B9907" s="27"/>
      <c r="C9907" s="27"/>
      <c r="D9907" s="25"/>
      <c r="E9907" s="25"/>
      <c r="F9907" s="25"/>
    </row>
    <row r="9908" spans="1:6" s="23" customFormat="1" hidden="1" x14ac:dyDescent="0.45">
      <c r="A9908" s="27"/>
      <c r="B9908" s="27"/>
      <c r="C9908" s="27"/>
      <c r="D9908" s="25"/>
      <c r="E9908" s="25"/>
      <c r="F9908" s="25"/>
    </row>
    <row r="9909" spans="1:6" s="23" customFormat="1" hidden="1" x14ac:dyDescent="0.45">
      <c r="A9909" s="27"/>
      <c r="B9909" s="27"/>
      <c r="C9909" s="27"/>
      <c r="D9909" s="25"/>
      <c r="E9909" s="25"/>
      <c r="F9909" s="25"/>
    </row>
    <row r="9910" spans="1:6" s="23" customFormat="1" hidden="1" x14ac:dyDescent="0.45">
      <c r="A9910" s="27"/>
      <c r="B9910" s="27"/>
      <c r="C9910" s="27"/>
      <c r="D9910" s="25"/>
      <c r="E9910" s="25"/>
      <c r="F9910" s="25"/>
    </row>
    <row r="9911" spans="1:6" s="23" customFormat="1" hidden="1" x14ac:dyDescent="0.45">
      <c r="A9911" s="27"/>
      <c r="B9911" s="27"/>
      <c r="C9911" s="27"/>
      <c r="D9911" s="25"/>
      <c r="E9911" s="25"/>
      <c r="F9911" s="25"/>
    </row>
    <row r="9912" spans="1:6" s="23" customFormat="1" hidden="1" x14ac:dyDescent="0.45">
      <c r="A9912" s="27"/>
      <c r="B9912" s="27"/>
      <c r="C9912" s="27"/>
      <c r="D9912" s="25"/>
      <c r="E9912" s="25"/>
      <c r="F9912" s="25"/>
    </row>
    <row r="9913" spans="1:6" s="23" customFormat="1" hidden="1" x14ac:dyDescent="0.45">
      <c r="A9913" s="27"/>
      <c r="B9913" s="27"/>
      <c r="C9913" s="27"/>
      <c r="D9913" s="25"/>
      <c r="E9913" s="25"/>
      <c r="F9913" s="25"/>
    </row>
    <row r="9914" spans="1:6" s="23" customFormat="1" hidden="1" x14ac:dyDescent="0.45">
      <c r="A9914" s="27"/>
      <c r="B9914" s="27"/>
      <c r="C9914" s="27"/>
      <c r="D9914" s="25"/>
      <c r="E9914" s="25"/>
      <c r="F9914" s="25"/>
    </row>
    <row r="9915" spans="1:6" s="23" customFormat="1" hidden="1" x14ac:dyDescent="0.45">
      <c r="A9915" s="27"/>
      <c r="B9915" s="27"/>
      <c r="C9915" s="27"/>
      <c r="D9915" s="25"/>
      <c r="E9915" s="25"/>
      <c r="F9915" s="25"/>
    </row>
    <row r="9916" spans="1:6" s="23" customFormat="1" hidden="1" x14ac:dyDescent="0.45">
      <c r="A9916" s="27"/>
      <c r="B9916" s="27"/>
      <c r="C9916" s="27"/>
      <c r="D9916" s="25"/>
      <c r="E9916" s="25"/>
      <c r="F9916" s="25"/>
    </row>
    <row r="9917" spans="1:6" s="23" customFormat="1" hidden="1" x14ac:dyDescent="0.45">
      <c r="A9917" s="27"/>
      <c r="B9917" s="27"/>
      <c r="C9917" s="27"/>
      <c r="D9917" s="25"/>
      <c r="E9917" s="25"/>
      <c r="F9917" s="25"/>
    </row>
    <row r="9918" spans="1:6" s="23" customFormat="1" hidden="1" x14ac:dyDescent="0.45">
      <c r="A9918" s="27"/>
      <c r="B9918" s="27"/>
      <c r="C9918" s="27"/>
      <c r="D9918" s="25"/>
      <c r="E9918" s="25"/>
      <c r="F9918" s="25"/>
    </row>
    <row r="9919" spans="1:6" s="23" customFormat="1" hidden="1" x14ac:dyDescent="0.45">
      <c r="A9919" s="27"/>
      <c r="B9919" s="27"/>
      <c r="C9919" s="27"/>
      <c r="D9919" s="25"/>
      <c r="E9919" s="25"/>
      <c r="F9919" s="25"/>
    </row>
    <row r="9920" spans="1:6" s="23" customFormat="1" hidden="1" x14ac:dyDescent="0.45">
      <c r="A9920" s="27"/>
      <c r="B9920" s="27"/>
      <c r="C9920" s="27"/>
      <c r="D9920" s="25"/>
      <c r="E9920" s="25"/>
      <c r="F9920" s="25"/>
    </row>
    <row r="9921" spans="1:6" s="23" customFormat="1" hidden="1" x14ac:dyDescent="0.45">
      <c r="A9921" s="27"/>
      <c r="B9921" s="27"/>
      <c r="C9921" s="27"/>
      <c r="D9921" s="25"/>
      <c r="E9921" s="25"/>
      <c r="F9921" s="25"/>
    </row>
    <row r="9922" spans="1:6" s="23" customFormat="1" hidden="1" x14ac:dyDescent="0.45">
      <c r="A9922" s="27"/>
      <c r="B9922" s="27"/>
      <c r="C9922" s="27"/>
      <c r="D9922" s="25"/>
      <c r="E9922" s="25"/>
      <c r="F9922" s="25"/>
    </row>
    <row r="9923" spans="1:6" s="23" customFormat="1" hidden="1" x14ac:dyDescent="0.45">
      <c r="A9923" s="27"/>
      <c r="B9923" s="27"/>
      <c r="C9923" s="27"/>
      <c r="D9923" s="25"/>
      <c r="E9923" s="25"/>
      <c r="F9923" s="25"/>
    </row>
    <row r="9924" spans="1:6" s="23" customFormat="1" hidden="1" x14ac:dyDescent="0.45">
      <c r="A9924" s="27"/>
      <c r="B9924" s="27"/>
      <c r="C9924" s="27"/>
      <c r="D9924" s="25"/>
      <c r="E9924" s="25"/>
      <c r="F9924" s="25"/>
    </row>
    <row r="9925" spans="1:6" s="23" customFormat="1" hidden="1" x14ac:dyDescent="0.45">
      <c r="A9925" s="27"/>
      <c r="B9925" s="27"/>
      <c r="C9925" s="27"/>
      <c r="D9925" s="25"/>
      <c r="E9925" s="25"/>
      <c r="F9925" s="25"/>
    </row>
    <row r="9926" spans="1:6" s="23" customFormat="1" hidden="1" x14ac:dyDescent="0.45">
      <c r="A9926" s="27"/>
      <c r="B9926" s="27"/>
      <c r="C9926" s="27"/>
      <c r="D9926" s="25"/>
      <c r="E9926" s="25"/>
      <c r="F9926" s="25"/>
    </row>
    <row r="9927" spans="1:6" s="23" customFormat="1" hidden="1" x14ac:dyDescent="0.45">
      <c r="A9927" s="27"/>
      <c r="B9927" s="27"/>
      <c r="C9927" s="27"/>
      <c r="D9927" s="25"/>
      <c r="E9927" s="25"/>
      <c r="F9927" s="25"/>
    </row>
    <row r="9928" spans="1:6" s="23" customFormat="1" hidden="1" x14ac:dyDescent="0.45">
      <c r="A9928" s="27"/>
      <c r="B9928" s="27"/>
      <c r="C9928" s="27"/>
      <c r="D9928" s="25"/>
      <c r="E9928" s="25"/>
      <c r="F9928" s="25"/>
    </row>
    <row r="9929" spans="1:6" s="23" customFormat="1" hidden="1" x14ac:dyDescent="0.45">
      <c r="A9929" s="27"/>
      <c r="B9929" s="27"/>
      <c r="C9929" s="27"/>
      <c r="D9929" s="25"/>
      <c r="E9929" s="25"/>
      <c r="F9929" s="25"/>
    </row>
    <row r="9930" spans="1:6" s="23" customFormat="1" hidden="1" x14ac:dyDescent="0.45">
      <c r="A9930" s="27"/>
      <c r="B9930" s="27"/>
      <c r="C9930" s="27"/>
      <c r="D9930" s="25"/>
      <c r="E9930" s="25"/>
      <c r="F9930" s="25"/>
    </row>
    <row r="9931" spans="1:6" s="23" customFormat="1" hidden="1" x14ac:dyDescent="0.45">
      <c r="A9931" s="27"/>
      <c r="B9931" s="27"/>
      <c r="C9931" s="27"/>
      <c r="D9931" s="25"/>
      <c r="E9931" s="25"/>
      <c r="F9931" s="25"/>
    </row>
    <row r="9932" spans="1:6" s="23" customFormat="1" hidden="1" x14ac:dyDescent="0.45">
      <c r="A9932" s="27"/>
      <c r="B9932" s="27"/>
      <c r="C9932" s="27"/>
      <c r="D9932" s="25"/>
      <c r="E9932" s="25"/>
      <c r="F9932" s="25"/>
    </row>
    <row r="9933" spans="1:6" s="23" customFormat="1" hidden="1" x14ac:dyDescent="0.45">
      <c r="A9933" s="27"/>
      <c r="B9933" s="27"/>
      <c r="C9933" s="27"/>
      <c r="D9933" s="25"/>
      <c r="E9933" s="25"/>
      <c r="F9933" s="25"/>
    </row>
  </sheetData>
  <sheetProtection sheet="1" objects="1" scenarios="1" selectLockedCells="1"/>
  <mergeCells count="4">
    <mergeCell ref="E24:F24"/>
    <mergeCell ref="E25:F25"/>
    <mergeCell ref="E22:F22"/>
    <mergeCell ref="E23:F23"/>
  </mergeCells>
  <pageMargins left="0.7" right="0.7" top="0.75" bottom="0.75" header="0.3" footer="0.3"/>
  <ignoredErrors>
    <ignoredError sqref="E5:F20 E21:F21 E25:F25 E22 E23 F24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7C2BF-83E7-4520-BC25-D2636FF71820}">
  <dimension ref="A1:G9933"/>
  <sheetViews>
    <sheetView topLeftCell="A2" zoomScale="90" zoomScaleNormal="90" workbookViewId="0">
      <selection activeCell="B7" sqref="B7"/>
    </sheetView>
  </sheetViews>
  <sheetFormatPr defaultColWidth="0" defaultRowHeight="17.5" zeroHeight="1" x14ac:dyDescent="0.45"/>
  <cols>
    <col min="1" max="1" width="40.81640625" style="27" bestFit="1" customWidth="1"/>
    <col min="2" max="2" width="25.453125" style="27" bestFit="1" customWidth="1"/>
    <col min="3" max="3" width="18.54296875" style="28" bestFit="1" customWidth="1"/>
    <col min="4" max="4" width="8.81640625" style="25" customWidth="1"/>
    <col min="5" max="5" width="44.1796875" style="25" customWidth="1"/>
    <col min="6" max="6" width="44" style="25" customWidth="1"/>
    <col min="7" max="7" width="0" style="25" hidden="1" customWidth="1"/>
    <col min="8" max="16384" width="8.81640625" style="25" hidden="1"/>
  </cols>
  <sheetData>
    <row r="1" spans="1:6" ht="8.5" hidden="1" customHeight="1" x14ac:dyDescent="0.45">
      <c r="A1" s="34" t="s">
        <v>3</v>
      </c>
      <c r="B1" s="29" t="s">
        <v>428</v>
      </c>
    </row>
    <row r="2" spans="1:6" ht="7.5" customHeight="1" thickBot="1" x14ac:dyDescent="0.5">
      <c r="A2" s="26" t="s">
        <v>430</v>
      </c>
    </row>
    <row r="3" spans="1:6" x14ac:dyDescent="0.45">
      <c r="A3" s="30" t="s">
        <v>0</v>
      </c>
      <c r="B3" s="30" t="s">
        <v>405</v>
      </c>
      <c r="C3" s="31" t="s">
        <v>406</v>
      </c>
      <c r="E3" s="10" t="s">
        <v>407</v>
      </c>
      <c r="F3" s="11" t="s">
        <v>408</v>
      </c>
    </row>
    <row r="4" spans="1:6" x14ac:dyDescent="0.45">
      <c r="A4" s="27" t="s">
        <v>4</v>
      </c>
      <c r="B4" s="32"/>
      <c r="E4" s="17" t="s">
        <v>409</v>
      </c>
      <c r="F4" s="18" t="s">
        <v>410</v>
      </c>
    </row>
    <row r="5" spans="1:6" x14ac:dyDescent="0.45">
      <c r="A5" s="33" t="s">
        <v>9</v>
      </c>
      <c r="B5" s="32">
        <v>25209.58</v>
      </c>
      <c r="C5" s="28">
        <v>45380</v>
      </c>
      <c r="E5" s="12">
        <f>SUMIFS(B5:B9932, A5:A9932, "*abatement*", A5:A9932, "*allergan*")</f>
        <v>0</v>
      </c>
      <c r="F5" s="13">
        <f>SUMIFS(B5:B9932, A5:A9932, "*subdivision*", A5:A9932, "*allergan*")</f>
        <v>0</v>
      </c>
    </row>
    <row r="6" spans="1:6" x14ac:dyDescent="0.45">
      <c r="A6" s="33" t="s">
        <v>14</v>
      </c>
      <c r="B6" s="32">
        <v>2286.3000000000002</v>
      </c>
      <c r="C6" s="28">
        <v>45383</v>
      </c>
      <c r="E6" s="17" t="s">
        <v>411</v>
      </c>
      <c r="F6" s="18" t="s">
        <v>412</v>
      </c>
    </row>
    <row r="7" spans="1:6" x14ac:dyDescent="0.45">
      <c r="A7" s="33" t="s">
        <v>17</v>
      </c>
      <c r="B7" s="32">
        <v>27619639.59</v>
      </c>
      <c r="C7" s="28">
        <v>45140</v>
      </c>
      <c r="E7" s="12">
        <f>SUMIFS(B5:B9932, A5:A9932, "*abatement*", A5:A9932, "*cvs*")</f>
        <v>0</v>
      </c>
      <c r="F7" s="13">
        <f>SUMIFS(B5:B9932, A5:A9932, "*subdivision*", A5:A9932, "*cvs*")</f>
        <v>0</v>
      </c>
    </row>
    <row r="8" spans="1:6" x14ac:dyDescent="0.45">
      <c r="A8" s="33" t="s">
        <v>20</v>
      </c>
      <c r="B8" s="32">
        <v>5915958.7300000004</v>
      </c>
      <c r="C8" s="28">
        <v>45412</v>
      </c>
      <c r="E8" s="17" t="s">
        <v>413</v>
      </c>
      <c r="F8" s="18" t="s">
        <v>414</v>
      </c>
    </row>
    <row r="9" spans="1:6" x14ac:dyDescent="0.45">
      <c r="A9" s="33" t="s">
        <v>22</v>
      </c>
      <c r="B9" s="32">
        <v>85138.36</v>
      </c>
      <c r="C9" s="28">
        <v>45383</v>
      </c>
      <c r="E9" s="12">
        <f>SUMIFS(B5:B9932, A5:A9932, "*abatement*", A5:A9932, "*distributor*")</f>
        <v>76037030.009999946</v>
      </c>
      <c r="F9" s="13">
        <f>SUMIFS(B5:B9932, A5:A9932, "*subdivision*", A5:A9932, "*distributor*")</f>
        <v>14623753.340000002</v>
      </c>
    </row>
    <row r="10" spans="1:6" x14ac:dyDescent="0.45">
      <c r="A10" s="33" t="s">
        <v>25</v>
      </c>
      <c r="B10" s="32">
        <v>14935666.390000001</v>
      </c>
      <c r="C10" s="28">
        <v>45460</v>
      </c>
      <c r="E10" s="17" t="s">
        <v>415</v>
      </c>
      <c r="F10" s="18" t="s">
        <v>416</v>
      </c>
    </row>
    <row r="11" spans="1:6" x14ac:dyDescent="0.45">
      <c r="A11" s="27" t="s">
        <v>39</v>
      </c>
      <c r="B11" s="32"/>
      <c r="E11" s="12">
        <f>SUMIFS(B5:B9932, A5:A9932, "*abatement*", A5:A9932, "*janssen*")</f>
        <v>34370414.749999985</v>
      </c>
      <c r="F11" s="13">
        <f>SUMIFS(B5:B9932, A5:A9932, "*subdivision*", A5:A9932, "*janssen*")</f>
        <v>6622955.879999999</v>
      </c>
    </row>
    <row r="12" spans="1:6" x14ac:dyDescent="0.45">
      <c r="A12" s="33" t="s">
        <v>42</v>
      </c>
      <c r="B12" s="32">
        <v>2369.25</v>
      </c>
      <c r="C12" s="28">
        <v>45139</v>
      </c>
      <c r="E12" s="17" t="s">
        <v>417</v>
      </c>
      <c r="F12" s="18" t="s">
        <v>418</v>
      </c>
    </row>
    <row r="13" spans="1:6" x14ac:dyDescent="0.45">
      <c r="A13" s="33" t="s">
        <v>45</v>
      </c>
      <c r="B13" s="32">
        <v>1330.99</v>
      </c>
      <c r="C13" s="28">
        <v>45412</v>
      </c>
      <c r="E13" s="12">
        <f>SUMIFS(B5:B9932, A5:A9932, "*abatement*", A5:A9932, "*kroger*")</f>
        <v>0</v>
      </c>
      <c r="F13" s="13">
        <f>SUMIFS(B5:B9932, A5:A9932, "*subdivision*", A5:A9932, "*kroger*")</f>
        <v>0</v>
      </c>
    </row>
    <row r="14" spans="1:6" x14ac:dyDescent="0.45">
      <c r="A14" s="27" t="s">
        <v>46</v>
      </c>
      <c r="B14" s="32"/>
      <c r="E14" s="17" t="s">
        <v>419</v>
      </c>
      <c r="F14" s="18" t="s">
        <v>420</v>
      </c>
    </row>
    <row r="15" spans="1:6" x14ac:dyDescent="0.45">
      <c r="A15" s="33" t="s">
        <v>42</v>
      </c>
      <c r="B15" s="32">
        <v>1190185.92</v>
      </c>
      <c r="C15" s="28">
        <v>45140</v>
      </c>
      <c r="E15" s="12">
        <f>SUMIFS(B5:B9932, A5:A9932, "*abatement*", A5:A9932, "*teva*")</f>
        <v>0</v>
      </c>
      <c r="F15" s="13">
        <f>SUMIFS(B5:B9932, A5:A9932, "*subdivision*", A5:A9932, "*teva*")</f>
        <v>0</v>
      </c>
    </row>
    <row r="16" spans="1:6" x14ac:dyDescent="0.45">
      <c r="A16" s="33" t="s">
        <v>61</v>
      </c>
      <c r="B16" s="32">
        <v>298000.08</v>
      </c>
      <c r="C16" s="28">
        <v>45140</v>
      </c>
      <c r="E16" s="19" t="s">
        <v>421</v>
      </c>
      <c r="F16" s="20" t="s">
        <v>422</v>
      </c>
    </row>
    <row r="17" spans="1:6" x14ac:dyDescent="0.45">
      <c r="A17" s="33" t="s">
        <v>45</v>
      </c>
      <c r="B17" s="32">
        <v>668617.31000000006</v>
      </c>
      <c r="C17" s="28">
        <v>45412</v>
      </c>
      <c r="E17" s="12">
        <f>SUMIFS(B5:B9932, A5:A9932, "*abatement*", A5:A9932, "*walgreens*")</f>
        <v>0</v>
      </c>
      <c r="F17" s="13">
        <f>SUMIFS(B5:B9932, A5:A9932, "*subdivision*", A5:A9932, "*walgreens*")</f>
        <v>0</v>
      </c>
    </row>
    <row r="18" spans="1:6" x14ac:dyDescent="0.45">
      <c r="A18" s="33" t="s">
        <v>65</v>
      </c>
      <c r="B18" s="32">
        <v>167409.15</v>
      </c>
      <c r="C18" s="28">
        <v>45412</v>
      </c>
      <c r="E18" s="19" t="s">
        <v>423</v>
      </c>
      <c r="F18" s="20" t="s">
        <v>424</v>
      </c>
    </row>
    <row r="19" spans="1:6" ht="18" thickBot="1" x14ac:dyDescent="0.5">
      <c r="A19" s="33" t="s">
        <v>70</v>
      </c>
      <c r="B19" s="32">
        <v>907811.81</v>
      </c>
      <c r="C19" s="28">
        <v>45127</v>
      </c>
      <c r="E19" s="12">
        <f>SUMIFS(B5:B9932, A5:A9932, "*abatement*", A5:A9932, "*walmart*")</f>
        <v>0</v>
      </c>
      <c r="F19" s="13">
        <f>SUMIFS(B5:B9932, A5:A9932, "*subdivision*", A5:A9932, "*walmart*")</f>
        <v>0</v>
      </c>
    </row>
    <row r="20" spans="1:6" x14ac:dyDescent="0.45">
      <c r="A20" s="33" t="s">
        <v>71</v>
      </c>
      <c r="B20" s="32">
        <v>210267.57</v>
      </c>
      <c r="C20" s="28">
        <v>45127</v>
      </c>
      <c r="E20" s="21" t="s">
        <v>425</v>
      </c>
      <c r="F20" s="14" t="s">
        <v>426</v>
      </c>
    </row>
    <row r="21" spans="1:6" ht="18" thickBot="1" x14ac:dyDescent="0.5">
      <c r="A21" s="27" t="s">
        <v>97</v>
      </c>
      <c r="B21" s="32"/>
      <c r="E21" s="15">
        <f>SUMIFS(B5:B9932, A5:A9932, "*abatement*")</f>
        <v>110407444.75999993</v>
      </c>
      <c r="F21" s="16">
        <f>SUMIFS(B5:B9932, A5:A9932, "*subdivision*", A5:A9932, "&lt;&gt;*special*")</f>
        <v>21246709.219999988</v>
      </c>
    </row>
    <row r="22" spans="1:6" x14ac:dyDescent="0.45">
      <c r="A22" s="33" t="s">
        <v>42</v>
      </c>
      <c r="B22" s="32">
        <v>6379.48</v>
      </c>
      <c r="C22" s="28">
        <v>45139</v>
      </c>
      <c r="E22" s="73" t="s">
        <v>427</v>
      </c>
      <c r="F22" s="74"/>
    </row>
    <row r="23" spans="1:6" ht="18" thickBot="1" x14ac:dyDescent="0.5">
      <c r="A23" s="33" t="s">
        <v>45</v>
      </c>
      <c r="B23" s="32">
        <v>3583.83</v>
      </c>
      <c r="C23" s="28">
        <v>45412</v>
      </c>
      <c r="E23" s="75">
        <f>SUMIFS(B5:B9932, A5:A9932, "*special*")</f>
        <v>0</v>
      </c>
      <c r="F23" s="76"/>
    </row>
    <row r="24" spans="1:6" x14ac:dyDescent="0.45">
      <c r="A24" s="27" t="s">
        <v>98</v>
      </c>
      <c r="B24" s="32"/>
      <c r="E24" s="69" t="s">
        <v>429</v>
      </c>
      <c r="F24" s="70"/>
    </row>
    <row r="25" spans="1:6" ht="18" thickBot="1" x14ac:dyDescent="0.5">
      <c r="A25" s="33" t="s">
        <v>42</v>
      </c>
      <c r="B25" s="32">
        <v>20322.669999999998</v>
      </c>
      <c r="C25" s="28">
        <v>45139</v>
      </c>
      <c r="E25" s="71">
        <f>SUM(E21,F21,E23,F23)</f>
        <v>131654153.97999991</v>
      </c>
      <c r="F25" s="72"/>
    </row>
    <row r="26" spans="1:6" x14ac:dyDescent="0.45">
      <c r="A26" s="33" t="s">
        <v>45</v>
      </c>
      <c r="B26" s="32">
        <v>11416.78</v>
      </c>
      <c r="C26" s="28">
        <v>45412</v>
      </c>
    </row>
    <row r="27" spans="1:6" x14ac:dyDescent="0.45">
      <c r="A27" s="33" t="s">
        <v>70</v>
      </c>
      <c r="B27" s="32">
        <v>14339.59</v>
      </c>
      <c r="C27" s="28">
        <v>45127</v>
      </c>
    </row>
    <row r="28" spans="1:6" x14ac:dyDescent="0.45">
      <c r="A28" s="27" t="s">
        <v>99</v>
      </c>
      <c r="B28" s="32"/>
    </row>
    <row r="29" spans="1:6" x14ac:dyDescent="0.45">
      <c r="A29" s="33" t="s">
        <v>42</v>
      </c>
      <c r="B29" s="32">
        <v>110213.45</v>
      </c>
      <c r="C29" s="28">
        <v>45140</v>
      </c>
    </row>
    <row r="30" spans="1:6" x14ac:dyDescent="0.45">
      <c r="A30" s="33" t="s">
        <v>61</v>
      </c>
      <c r="B30" s="32">
        <v>28891.3</v>
      </c>
      <c r="C30" s="28">
        <v>45140</v>
      </c>
    </row>
    <row r="31" spans="1:6" x14ac:dyDescent="0.45">
      <c r="A31" s="33" t="s">
        <v>45</v>
      </c>
      <c r="B31" s="32">
        <v>61915.22</v>
      </c>
      <c r="C31" s="28">
        <v>45412</v>
      </c>
    </row>
    <row r="32" spans="1:6" x14ac:dyDescent="0.45">
      <c r="A32" s="33" t="s">
        <v>65</v>
      </c>
      <c r="B32" s="32">
        <v>13886.06</v>
      </c>
      <c r="C32" s="28">
        <v>45412</v>
      </c>
    </row>
    <row r="33" spans="1:3" x14ac:dyDescent="0.45">
      <c r="A33" s="33" t="s">
        <v>70</v>
      </c>
      <c r="B33" s="32">
        <v>77766.14</v>
      </c>
      <c r="C33" s="28">
        <v>45127</v>
      </c>
    </row>
    <row r="34" spans="1:3" x14ac:dyDescent="0.45">
      <c r="A34" s="33" t="s">
        <v>71</v>
      </c>
      <c r="B34" s="32">
        <v>17441.03</v>
      </c>
      <c r="C34" s="28">
        <v>45127</v>
      </c>
    </row>
    <row r="35" spans="1:3" x14ac:dyDescent="0.45">
      <c r="A35" s="27" t="s">
        <v>100</v>
      </c>
      <c r="B35" s="32"/>
    </row>
    <row r="36" spans="1:3" x14ac:dyDescent="0.45">
      <c r="A36" s="33" t="s">
        <v>42</v>
      </c>
      <c r="B36" s="32">
        <v>8102.15</v>
      </c>
      <c r="C36" s="28">
        <v>45140</v>
      </c>
    </row>
    <row r="37" spans="1:3" x14ac:dyDescent="0.45">
      <c r="A37" s="33" t="s">
        <v>45</v>
      </c>
      <c r="B37" s="32">
        <v>4551.59</v>
      </c>
      <c r="C37" s="28">
        <v>45412</v>
      </c>
    </row>
    <row r="38" spans="1:3" x14ac:dyDescent="0.45">
      <c r="A38" s="33" t="s">
        <v>66</v>
      </c>
      <c r="B38" s="32">
        <v>3256.98</v>
      </c>
      <c r="C38" s="28">
        <v>45127</v>
      </c>
    </row>
    <row r="39" spans="1:3" x14ac:dyDescent="0.45">
      <c r="A39" s="33" t="s">
        <v>68</v>
      </c>
      <c r="B39" s="32">
        <v>7598.59</v>
      </c>
      <c r="C39" s="28">
        <v>45127</v>
      </c>
    </row>
    <row r="40" spans="1:3" x14ac:dyDescent="0.45">
      <c r="A40" s="33" t="s">
        <v>70</v>
      </c>
      <c r="B40" s="32">
        <v>5716.84</v>
      </c>
      <c r="C40" s="28">
        <v>45127</v>
      </c>
    </row>
    <row r="41" spans="1:3" x14ac:dyDescent="0.45">
      <c r="A41" s="27" t="s">
        <v>101</v>
      </c>
      <c r="B41" s="32"/>
    </row>
    <row r="42" spans="1:3" x14ac:dyDescent="0.45">
      <c r="A42" s="33" t="s">
        <v>42</v>
      </c>
      <c r="B42" s="32">
        <v>270119.75</v>
      </c>
      <c r="C42" s="28">
        <v>45140</v>
      </c>
    </row>
    <row r="43" spans="1:3" x14ac:dyDescent="0.45">
      <c r="A43" s="33" t="s">
        <v>61</v>
      </c>
      <c r="B43" s="32">
        <v>19669.740000000002</v>
      </c>
      <c r="C43" s="28">
        <v>45140</v>
      </c>
    </row>
    <row r="44" spans="1:3" x14ac:dyDescent="0.45">
      <c r="A44" s="33" t="s">
        <v>45</v>
      </c>
      <c r="B44" s="32">
        <v>151746.66</v>
      </c>
      <c r="C44" s="28">
        <v>45412</v>
      </c>
    </row>
    <row r="45" spans="1:3" x14ac:dyDescent="0.45">
      <c r="A45" s="33" t="s">
        <v>65</v>
      </c>
      <c r="B45" s="32">
        <v>11049.98</v>
      </c>
      <c r="C45" s="28">
        <v>45412</v>
      </c>
    </row>
    <row r="46" spans="1:3" x14ac:dyDescent="0.45">
      <c r="A46" s="33" t="s">
        <v>70</v>
      </c>
      <c r="B46" s="32">
        <v>190595.33</v>
      </c>
      <c r="C46" s="28">
        <v>45127</v>
      </c>
    </row>
    <row r="47" spans="1:3" x14ac:dyDescent="0.45">
      <c r="A47" s="33" t="s">
        <v>71</v>
      </c>
      <c r="B47" s="32">
        <v>13878.88</v>
      </c>
      <c r="C47" s="28">
        <v>45127</v>
      </c>
    </row>
    <row r="48" spans="1:3" x14ac:dyDescent="0.45">
      <c r="A48" s="27" t="s">
        <v>102</v>
      </c>
      <c r="B48" s="32"/>
    </row>
    <row r="49" spans="1:3" x14ac:dyDescent="0.45">
      <c r="A49" s="33" t="s">
        <v>42</v>
      </c>
      <c r="B49" s="32">
        <v>12274.99</v>
      </c>
      <c r="C49" s="28">
        <v>45140</v>
      </c>
    </row>
    <row r="50" spans="1:3" x14ac:dyDescent="0.45">
      <c r="A50" s="33" t="s">
        <v>45</v>
      </c>
      <c r="B50" s="32">
        <v>6895.79</v>
      </c>
      <c r="C50" s="28">
        <v>45412</v>
      </c>
    </row>
    <row r="51" spans="1:3" x14ac:dyDescent="0.45">
      <c r="A51" s="33" t="s">
        <v>70</v>
      </c>
      <c r="B51" s="32">
        <v>8661.18</v>
      </c>
      <c r="C51" s="28">
        <v>45127</v>
      </c>
    </row>
    <row r="52" spans="1:3" x14ac:dyDescent="0.45">
      <c r="A52" s="27" t="s">
        <v>103</v>
      </c>
      <c r="B52" s="32"/>
    </row>
    <row r="53" spans="1:3" x14ac:dyDescent="0.45">
      <c r="A53" s="33" t="s">
        <v>42</v>
      </c>
      <c r="B53" s="32">
        <v>15847.93</v>
      </c>
      <c r="C53" s="28">
        <v>45140</v>
      </c>
    </row>
    <row r="54" spans="1:3" x14ac:dyDescent="0.45">
      <c r="A54" s="33" t="s">
        <v>45</v>
      </c>
      <c r="B54" s="32">
        <v>8902.98</v>
      </c>
      <c r="C54" s="28">
        <v>45412</v>
      </c>
    </row>
    <row r="55" spans="1:3" x14ac:dyDescent="0.45">
      <c r="A55" s="27" t="s">
        <v>104</v>
      </c>
      <c r="B55" s="32"/>
    </row>
    <row r="56" spans="1:3" x14ac:dyDescent="0.45">
      <c r="A56" s="33" t="s">
        <v>42</v>
      </c>
      <c r="B56" s="32">
        <v>26499.84</v>
      </c>
      <c r="C56" s="28">
        <v>45140</v>
      </c>
    </row>
    <row r="57" spans="1:3" x14ac:dyDescent="0.45">
      <c r="A57" s="33" t="s">
        <v>45</v>
      </c>
      <c r="B57" s="32">
        <v>14886.96</v>
      </c>
      <c r="C57" s="28">
        <v>45412</v>
      </c>
    </row>
    <row r="58" spans="1:3" x14ac:dyDescent="0.45">
      <c r="A58" s="27" t="s">
        <v>105</v>
      </c>
      <c r="B58" s="32"/>
    </row>
    <row r="59" spans="1:3" x14ac:dyDescent="0.45">
      <c r="A59" s="33" t="s">
        <v>42</v>
      </c>
      <c r="B59" s="32">
        <v>11783.24</v>
      </c>
      <c r="C59" s="28">
        <v>45139</v>
      </c>
    </row>
    <row r="60" spans="1:3" x14ac:dyDescent="0.45">
      <c r="A60" s="33" t="s">
        <v>45</v>
      </c>
      <c r="B60" s="32">
        <v>6619.54</v>
      </c>
      <c r="C60" s="28">
        <v>45412</v>
      </c>
    </row>
    <row r="61" spans="1:3" x14ac:dyDescent="0.45">
      <c r="A61" s="33" t="s">
        <v>70</v>
      </c>
      <c r="B61" s="32">
        <v>8314.2000000000007</v>
      </c>
      <c r="C61" s="28">
        <v>45127</v>
      </c>
    </row>
    <row r="62" spans="1:3" x14ac:dyDescent="0.45">
      <c r="A62" s="27" t="s">
        <v>106</v>
      </c>
      <c r="B62" s="32"/>
    </row>
    <row r="63" spans="1:3" x14ac:dyDescent="0.45">
      <c r="A63" s="33" t="s">
        <v>42</v>
      </c>
      <c r="B63" s="32">
        <v>2748.18</v>
      </c>
      <c r="C63" s="28">
        <v>45140</v>
      </c>
    </row>
    <row r="64" spans="1:3" x14ac:dyDescent="0.45">
      <c r="A64" s="33" t="s">
        <v>45</v>
      </c>
      <c r="B64" s="32">
        <v>1543.86</v>
      </c>
      <c r="C64" s="28">
        <v>45412</v>
      </c>
    </row>
    <row r="65" spans="1:3" x14ac:dyDescent="0.45">
      <c r="A65" s="33" t="s">
        <v>70</v>
      </c>
      <c r="B65" s="32">
        <v>1939.1</v>
      </c>
      <c r="C65" s="28">
        <v>45127</v>
      </c>
    </row>
    <row r="66" spans="1:3" x14ac:dyDescent="0.45">
      <c r="A66" s="27" t="s">
        <v>107</v>
      </c>
      <c r="B66" s="32"/>
    </row>
    <row r="67" spans="1:3" x14ac:dyDescent="0.45">
      <c r="A67" s="33" t="s">
        <v>42</v>
      </c>
      <c r="B67" s="32">
        <v>14247.42</v>
      </c>
      <c r="C67" s="28">
        <v>45139</v>
      </c>
    </row>
    <row r="68" spans="1:3" x14ac:dyDescent="0.45">
      <c r="A68" s="33" t="s">
        <v>70</v>
      </c>
      <c r="B68" s="32">
        <v>10052.92</v>
      </c>
      <c r="C68" s="28">
        <v>45127</v>
      </c>
    </row>
    <row r="69" spans="1:3" x14ac:dyDescent="0.45">
      <c r="A69" s="27" t="s">
        <v>108</v>
      </c>
      <c r="B69" s="32"/>
    </row>
    <row r="70" spans="1:3" x14ac:dyDescent="0.45">
      <c r="A70" s="33" t="s">
        <v>70</v>
      </c>
      <c r="B70" s="32">
        <v>5894.17</v>
      </c>
      <c r="C70" s="28">
        <v>45127</v>
      </c>
    </row>
    <row r="71" spans="1:3" x14ac:dyDescent="0.45">
      <c r="A71" s="27" t="s">
        <v>109</v>
      </c>
      <c r="B71" s="32"/>
    </row>
    <row r="72" spans="1:3" x14ac:dyDescent="0.45">
      <c r="A72" s="33" t="s">
        <v>42</v>
      </c>
      <c r="B72" s="32">
        <v>3334.85</v>
      </c>
      <c r="C72" s="28">
        <v>45139</v>
      </c>
    </row>
    <row r="73" spans="1:3" x14ac:dyDescent="0.45">
      <c r="A73" s="33" t="s">
        <v>45</v>
      </c>
      <c r="B73" s="32">
        <v>1873.44</v>
      </c>
      <c r="C73" s="28">
        <v>45412</v>
      </c>
    </row>
    <row r="74" spans="1:3" x14ac:dyDescent="0.45">
      <c r="A74" s="27" t="s">
        <v>110</v>
      </c>
      <c r="B74" s="32"/>
    </row>
    <row r="75" spans="1:3" x14ac:dyDescent="0.45">
      <c r="A75" s="33" t="s">
        <v>42</v>
      </c>
      <c r="B75" s="32">
        <v>12481.96</v>
      </c>
      <c r="C75" s="28">
        <v>45140</v>
      </c>
    </row>
    <row r="76" spans="1:3" x14ac:dyDescent="0.45">
      <c r="A76" s="33" t="s">
        <v>45</v>
      </c>
      <c r="B76" s="32">
        <v>7012.06</v>
      </c>
      <c r="C76" s="28">
        <v>45412</v>
      </c>
    </row>
    <row r="77" spans="1:3" x14ac:dyDescent="0.45">
      <c r="A77" s="33" t="s">
        <v>70</v>
      </c>
      <c r="B77" s="32">
        <v>8807.2099999999991</v>
      </c>
      <c r="C77" s="28">
        <v>45127</v>
      </c>
    </row>
    <row r="78" spans="1:3" x14ac:dyDescent="0.45">
      <c r="A78" s="27" t="s">
        <v>111</v>
      </c>
      <c r="B78" s="32"/>
    </row>
    <row r="79" spans="1:3" x14ac:dyDescent="0.45">
      <c r="A79" s="33" t="s">
        <v>42</v>
      </c>
      <c r="B79" s="32">
        <v>103427.82</v>
      </c>
      <c r="C79" s="28">
        <v>45140</v>
      </c>
    </row>
    <row r="80" spans="1:3" x14ac:dyDescent="0.45">
      <c r="A80" s="33" t="s">
        <v>45</v>
      </c>
      <c r="B80" s="32">
        <v>58103.22</v>
      </c>
      <c r="C80" s="28">
        <v>45412</v>
      </c>
    </row>
    <row r="81" spans="1:3" x14ac:dyDescent="0.45">
      <c r="A81" s="33" t="s">
        <v>70</v>
      </c>
      <c r="B81" s="32">
        <v>72978.22</v>
      </c>
      <c r="C81" s="28">
        <v>45127</v>
      </c>
    </row>
    <row r="82" spans="1:3" x14ac:dyDescent="0.45">
      <c r="A82" s="27" t="s">
        <v>112</v>
      </c>
      <c r="B82" s="32"/>
    </row>
    <row r="83" spans="1:3" x14ac:dyDescent="0.45">
      <c r="A83" s="33" t="s">
        <v>42</v>
      </c>
      <c r="B83" s="32">
        <v>12935.58</v>
      </c>
      <c r="C83" s="28">
        <v>45140</v>
      </c>
    </row>
    <row r="84" spans="1:3" x14ac:dyDescent="0.45">
      <c r="A84" s="33" t="s">
        <v>45</v>
      </c>
      <c r="B84" s="32">
        <v>7266.89</v>
      </c>
      <c r="C84" s="28">
        <v>45412</v>
      </c>
    </row>
    <row r="85" spans="1:3" x14ac:dyDescent="0.45">
      <c r="A85" s="27" t="s">
        <v>113</v>
      </c>
      <c r="B85" s="32"/>
    </row>
    <row r="86" spans="1:3" x14ac:dyDescent="0.45">
      <c r="A86" s="33" t="s">
        <v>42</v>
      </c>
      <c r="B86" s="32">
        <v>7225.25</v>
      </c>
      <c r="C86" s="28">
        <v>45140</v>
      </c>
    </row>
    <row r="87" spans="1:3" x14ac:dyDescent="0.45">
      <c r="A87" s="33" t="s">
        <v>45</v>
      </c>
      <c r="B87" s="32">
        <v>4058.97</v>
      </c>
      <c r="C87" s="28">
        <v>45412</v>
      </c>
    </row>
    <row r="88" spans="1:3" x14ac:dyDescent="0.45">
      <c r="A88" s="33" t="s">
        <v>70</v>
      </c>
      <c r="B88" s="32">
        <v>5098.1000000000004</v>
      </c>
      <c r="C88" s="28">
        <v>45127</v>
      </c>
    </row>
    <row r="89" spans="1:3" x14ac:dyDescent="0.45">
      <c r="A89" s="27" t="s">
        <v>114</v>
      </c>
      <c r="B89" s="32"/>
    </row>
    <row r="90" spans="1:3" x14ac:dyDescent="0.45">
      <c r="A90" s="33" t="s">
        <v>42</v>
      </c>
      <c r="B90" s="32">
        <v>10130.6</v>
      </c>
      <c r="C90" s="28">
        <v>45139</v>
      </c>
    </row>
    <row r="91" spans="1:3" x14ac:dyDescent="0.45">
      <c r="A91" s="33" t="s">
        <v>45</v>
      </c>
      <c r="B91" s="32">
        <v>5691.12</v>
      </c>
      <c r="C91" s="28">
        <v>45412</v>
      </c>
    </row>
    <row r="92" spans="1:3" x14ac:dyDescent="0.45">
      <c r="A92" s="27" t="s">
        <v>115</v>
      </c>
      <c r="B92" s="32"/>
    </row>
    <row r="93" spans="1:3" x14ac:dyDescent="0.45">
      <c r="A93" s="33" t="s">
        <v>42</v>
      </c>
      <c r="B93" s="32">
        <v>4071.69</v>
      </c>
      <c r="C93" s="28">
        <v>45140</v>
      </c>
    </row>
    <row r="94" spans="1:3" x14ac:dyDescent="0.45">
      <c r="A94" s="33" t="s">
        <v>45</v>
      </c>
      <c r="B94" s="32">
        <v>2287.38</v>
      </c>
      <c r="C94" s="28">
        <v>45412</v>
      </c>
    </row>
    <row r="95" spans="1:3" x14ac:dyDescent="0.45">
      <c r="A95" s="33" t="s">
        <v>70</v>
      </c>
      <c r="B95" s="32">
        <v>2872.97</v>
      </c>
      <c r="C95" s="28">
        <v>45127</v>
      </c>
    </row>
    <row r="96" spans="1:3" x14ac:dyDescent="0.45">
      <c r="A96" s="27" t="s">
        <v>116</v>
      </c>
      <c r="B96" s="32"/>
    </row>
    <row r="97" spans="1:3" x14ac:dyDescent="0.45">
      <c r="A97" s="33" t="s">
        <v>42</v>
      </c>
      <c r="B97" s="32">
        <v>6766.18</v>
      </c>
      <c r="C97" s="28">
        <v>45139</v>
      </c>
    </row>
    <row r="98" spans="1:3" x14ac:dyDescent="0.45">
      <c r="A98" s="33" t="s">
        <v>45</v>
      </c>
      <c r="B98" s="32">
        <v>3801.08</v>
      </c>
      <c r="C98" s="28">
        <v>45412</v>
      </c>
    </row>
    <row r="99" spans="1:3" x14ac:dyDescent="0.45">
      <c r="A99" s="33" t="s">
        <v>70</v>
      </c>
      <c r="B99" s="32">
        <v>4774.1899999999996</v>
      </c>
      <c r="C99" s="28">
        <v>45127</v>
      </c>
    </row>
    <row r="100" spans="1:3" x14ac:dyDescent="0.45">
      <c r="A100" s="27" t="s">
        <v>117</v>
      </c>
      <c r="B100" s="32"/>
    </row>
    <row r="101" spans="1:3" x14ac:dyDescent="0.45">
      <c r="A101" s="33" t="s">
        <v>42</v>
      </c>
      <c r="B101" s="32">
        <v>73975.16</v>
      </c>
      <c r="C101" s="28">
        <v>45139</v>
      </c>
    </row>
    <row r="102" spans="1:3" x14ac:dyDescent="0.45">
      <c r="A102" s="33" t="s">
        <v>45</v>
      </c>
      <c r="B102" s="32">
        <v>41557.43</v>
      </c>
      <c r="C102" s="28">
        <v>45412</v>
      </c>
    </row>
    <row r="103" spans="1:3" x14ac:dyDescent="0.45">
      <c r="A103" s="33" t="s">
        <v>70</v>
      </c>
      <c r="B103" s="32">
        <v>52196.55</v>
      </c>
      <c r="C103" s="28">
        <v>45127</v>
      </c>
    </row>
    <row r="104" spans="1:3" x14ac:dyDescent="0.45">
      <c r="A104" s="27" t="s">
        <v>118</v>
      </c>
      <c r="B104" s="32"/>
    </row>
    <row r="105" spans="1:3" x14ac:dyDescent="0.45">
      <c r="A105" s="33" t="s">
        <v>42</v>
      </c>
      <c r="B105" s="32">
        <v>31663.96</v>
      </c>
      <c r="C105" s="28">
        <v>45140</v>
      </c>
    </row>
    <row r="106" spans="1:3" x14ac:dyDescent="0.45">
      <c r="A106" s="33" t="s">
        <v>45</v>
      </c>
      <c r="B106" s="32">
        <v>17788.04</v>
      </c>
      <c r="C106" s="28">
        <v>45412</v>
      </c>
    </row>
    <row r="107" spans="1:3" x14ac:dyDescent="0.45">
      <c r="A107" s="27" t="s">
        <v>119</v>
      </c>
      <c r="B107" s="32"/>
    </row>
    <row r="108" spans="1:3" x14ac:dyDescent="0.45">
      <c r="A108" s="33" t="s">
        <v>42</v>
      </c>
      <c r="B108" s="32">
        <v>5725.11</v>
      </c>
      <c r="C108" s="28">
        <v>45139</v>
      </c>
    </row>
    <row r="109" spans="1:3" x14ac:dyDescent="0.45">
      <c r="A109" s="33" t="s">
        <v>45</v>
      </c>
      <c r="B109" s="32">
        <v>3216.23</v>
      </c>
      <c r="C109" s="28">
        <v>45412</v>
      </c>
    </row>
    <row r="110" spans="1:3" x14ac:dyDescent="0.45">
      <c r="A110" s="27" t="s">
        <v>120</v>
      </c>
      <c r="B110" s="32"/>
    </row>
    <row r="111" spans="1:3" x14ac:dyDescent="0.45">
      <c r="A111" s="33" t="s">
        <v>42</v>
      </c>
      <c r="B111" s="32">
        <v>5208.47</v>
      </c>
      <c r="C111" s="28">
        <v>45139</v>
      </c>
    </row>
    <row r="112" spans="1:3" x14ac:dyDescent="0.45">
      <c r="A112" s="33" t="s">
        <v>45</v>
      </c>
      <c r="B112" s="32">
        <v>2925.99</v>
      </c>
      <c r="C112" s="28">
        <v>45412</v>
      </c>
    </row>
    <row r="113" spans="1:3" x14ac:dyDescent="0.45">
      <c r="A113" s="33" t="s">
        <v>70</v>
      </c>
      <c r="B113" s="32">
        <v>3675.07</v>
      </c>
      <c r="C113" s="28">
        <v>45127</v>
      </c>
    </row>
    <row r="114" spans="1:3" x14ac:dyDescent="0.45">
      <c r="A114" s="27" t="s">
        <v>121</v>
      </c>
      <c r="B114" s="32"/>
    </row>
    <row r="115" spans="1:3" x14ac:dyDescent="0.45">
      <c r="A115" s="33" t="s">
        <v>42</v>
      </c>
      <c r="B115" s="32">
        <v>41964.18</v>
      </c>
      <c r="C115" s="28">
        <v>45169</v>
      </c>
    </row>
    <row r="116" spans="1:3" x14ac:dyDescent="0.45">
      <c r="A116" s="33" t="s">
        <v>45</v>
      </c>
      <c r="B116" s="32">
        <v>23574.45</v>
      </c>
      <c r="C116" s="28">
        <v>45412</v>
      </c>
    </row>
    <row r="117" spans="1:3" x14ac:dyDescent="0.45">
      <c r="A117" s="27" t="s">
        <v>122</v>
      </c>
      <c r="B117" s="32"/>
    </row>
    <row r="118" spans="1:3" x14ac:dyDescent="0.45">
      <c r="A118" s="33" t="s">
        <v>42</v>
      </c>
      <c r="B118" s="32">
        <v>42287.08</v>
      </c>
      <c r="C118" s="28">
        <v>45140</v>
      </c>
    </row>
    <row r="119" spans="1:3" x14ac:dyDescent="0.45">
      <c r="A119" s="33" t="s">
        <v>45</v>
      </c>
      <c r="B119" s="32">
        <v>23755.85</v>
      </c>
      <c r="C119" s="28">
        <v>45412</v>
      </c>
    </row>
    <row r="120" spans="1:3" x14ac:dyDescent="0.45">
      <c r="A120" s="33" t="s">
        <v>70</v>
      </c>
      <c r="B120" s="32">
        <v>29837.58</v>
      </c>
      <c r="C120" s="28">
        <v>45140</v>
      </c>
    </row>
    <row r="121" spans="1:3" x14ac:dyDescent="0.45">
      <c r="A121" s="27" t="s">
        <v>123</v>
      </c>
      <c r="B121" s="32"/>
    </row>
    <row r="122" spans="1:3" x14ac:dyDescent="0.45">
      <c r="A122" s="33" t="s">
        <v>42</v>
      </c>
      <c r="B122" s="32">
        <v>48726.47</v>
      </c>
      <c r="C122" s="28">
        <v>45140</v>
      </c>
    </row>
    <row r="123" spans="1:3" x14ac:dyDescent="0.45">
      <c r="A123" s="33" t="s">
        <v>45</v>
      </c>
      <c r="B123" s="32">
        <v>27373.34</v>
      </c>
      <c r="C123" s="28">
        <v>45412</v>
      </c>
    </row>
    <row r="124" spans="1:3" x14ac:dyDescent="0.45">
      <c r="A124" s="33" t="s">
        <v>70</v>
      </c>
      <c r="B124" s="32">
        <v>34381.19</v>
      </c>
      <c r="C124" s="28">
        <v>45127</v>
      </c>
    </row>
    <row r="125" spans="1:3" x14ac:dyDescent="0.45">
      <c r="A125" s="27" t="s">
        <v>124</v>
      </c>
      <c r="B125" s="32"/>
    </row>
    <row r="126" spans="1:3" x14ac:dyDescent="0.45">
      <c r="A126" s="33" t="s">
        <v>42</v>
      </c>
      <c r="B126" s="32">
        <v>9029.6200000000008</v>
      </c>
      <c r="C126" s="28">
        <v>45140</v>
      </c>
    </row>
    <row r="127" spans="1:3" x14ac:dyDescent="0.45">
      <c r="A127" s="27" t="s">
        <v>125</v>
      </c>
      <c r="B127" s="32"/>
    </row>
    <row r="128" spans="1:3" x14ac:dyDescent="0.45">
      <c r="A128" s="33" t="s">
        <v>42</v>
      </c>
      <c r="B128" s="32">
        <v>892522.92</v>
      </c>
      <c r="C128" s="28">
        <v>45140</v>
      </c>
    </row>
    <row r="129" spans="1:3" x14ac:dyDescent="0.45">
      <c r="A129" s="33" t="s">
        <v>61</v>
      </c>
      <c r="B129" s="32">
        <v>176540.23</v>
      </c>
      <c r="C129" s="28">
        <v>45140</v>
      </c>
    </row>
    <row r="130" spans="1:3" x14ac:dyDescent="0.45">
      <c r="A130" s="33" t="s">
        <v>45</v>
      </c>
      <c r="B130" s="32">
        <v>442206.35</v>
      </c>
      <c r="C130" s="28">
        <v>45412</v>
      </c>
    </row>
    <row r="131" spans="1:3" x14ac:dyDescent="0.45">
      <c r="A131" s="33" t="s">
        <v>65</v>
      </c>
      <c r="B131" s="32">
        <v>99175.98</v>
      </c>
      <c r="C131" s="28">
        <v>45412</v>
      </c>
    </row>
    <row r="132" spans="1:3" x14ac:dyDescent="0.45">
      <c r="A132" s="33" t="s">
        <v>70</v>
      </c>
      <c r="B132" s="32">
        <v>555415.62</v>
      </c>
      <c r="C132" s="28">
        <v>45127</v>
      </c>
    </row>
    <row r="133" spans="1:3" x14ac:dyDescent="0.45">
      <c r="A133" s="33" t="s">
        <v>71</v>
      </c>
      <c r="B133" s="32">
        <v>124566.02</v>
      </c>
      <c r="C133" s="28">
        <v>45127</v>
      </c>
    </row>
    <row r="134" spans="1:3" x14ac:dyDescent="0.45">
      <c r="A134" s="27" t="s">
        <v>126</v>
      </c>
      <c r="B134" s="32"/>
    </row>
    <row r="135" spans="1:3" x14ac:dyDescent="0.45">
      <c r="A135" s="33" t="s">
        <v>42</v>
      </c>
      <c r="B135" s="32">
        <v>2897.57</v>
      </c>
      <c r="C135" s="28">
        <v>45139</v>
      </c>
    </row>
    <row r="136" spans="1:3" x14ac:dyDescent="0.45">
      <c r="A136" s="33" t="s">
        <v>45</v>
      </c>
      <c r="B136" s="32">
        <v>1627.78</v>
      </c>
      <c r="C136" s="28">
        <v>45412</v>
      </c>
    </row>
    <row r="137" spans="1:3" x14ac:dyDescent="0.45">
      <c r="A137" s="33" t="s">
        <v>70</v>
      </c>
      <c r="B137" s="32">
        <v>2044.51</v>
      </c>
      <c r="C137" s="28">
        <v>45127</v>
      </c>
    </row>
    <row r="138" spans="1:3" x14ac:dyDescent="0.45">
      <c r="A138" s="27" t="s">
        <v>127</v>
      </c>
      <c r="B138" s="32"/>
    </row>
    <row r="139" spans="1:3" x14ac:dyDescent="0.45">
      <c r="A139" s="33" t="s">
        <v>42</v>
      </c>
      <c r="B139" s="32">
        <v>110295.93</v>
      </c>
      <c r="C139" s="28">
        <v>45139</v>
      </c>
    </row>
    <row r="140" spans="1:3" x14ac:dyDescent="0.45">
      <c r="A140" s="33" t="s">
        <v>61</v>
      </c>
      <c r="B140" s="32">
        <v>24736.65</v>
      </c>
      <c r="C140" s="28">
        <v>45139</v>
      </c>
    </row>
    <row r="141" spans="1:3" x14ac:dyDescent="0.45">
      <c r="A141" s="33" t="s">
        <v>45</v>
      </c>
      <c r="B141" s="32">
        <v>61961.55</v>
      </c>
      <c r="C141" s="28">
        <v>45412</v>
      </c>
    </row>
    <row r="142" spans="1:3" x14ac:dyDescent="0.45">
      <c r="A142" s="33" t="s">
        <v>65</v>
      </c>
      <c r="B142" s="32">
        <v>13896.45</v>
      </c>
      <c r="C142" s="28">
        <v>45412</v>
      </c>
    </row>
    <row r="143" spans="1:3" x14ac:dyDescent="0.45">
      <c r="A143" s="33" t="s">
        <v>70</v>
      </c>
      <c r="B143" s="32">
        <v>77824.33</v>
      </c>
      <c r="C143" s="28">
        <v>45127</v>
      </c>
    </row>
    <row r="144" spans="1:3" x14ac:dyDescent="0.45">
      <c r="A144" s="33" t="s">
        <v>71</v>
      </c>
      <c r="B144" s="32">
        <v>17454.080000000002</v>
      </c>
      <c r="C144" s="28">
        <v>45127</v>
      </c>
    </row>
    <row r="145" spans="1:3" x14ac:dyDescent="0.45">
      <c r="A145" s="27" t="s">
        <v>128</v>
      </c>
      <c r="B145" s="32"/>
    </row>
    <row r="146" spans="1:3" x14ac:dyDescent="0.45">
      <c r="A146" s="33" t="s">
        <v>42</v>
      </c>
      <c r="B146" s="32">
        <v>9045.18</v>
      </c>
      <c r="C146" s="28">
        <v>45140</v>
      </c>
    </row>
    <row r="147" spans="1:3" x14ac:dyDescent="0.45">
      <c r="A147" s="33" t="s">
        <v>45</v>
      </c>
      <c r="B147" s="32">
        <v>5081.3599999999997</v>
      </c>
      <c r="C147" s="28">
        <v>45412</v>
      </c>
    </row>
    <row r="148" spans="1:3" x14ac:dyDescent="0.45">
      <c r="A148" s="33" t="s">
        <v>70</v>
      </c>
      <c r="B148" s="32">
        <v>6382.24</v>
      </c>
      <c r="C148" s="28">
        <v>45127</v>
      </c>
    </row>
    <row r="149" spans="1:3" x14ac:dyDescent="0.45">
      <c r="A149" s="27" t="s">
        <v>129</v>
      </c>
      <c r="B149" s="32"/>
    </row>
    <row r="150" spans="1:3" x14ac:dyDescent="0.45">
      <c r="A150" s="33" t="s">
        <v>42</v>
      </c>
      <c r="B150" s="32">
        <v>6663.48</v>
      </c>
      <c r="C150" s="28">
        <v>45139</v>
      </c>
    </row>
    <row r="151" spans="1:3" x14ac:dyDescent="0.45">
      <c r="A151" s="33" t="s">
        <v>45</v>
      </c>
      <c r="B151" s="32">
        <v>3743.38</v>
      </c>
      <c r="C151" s="28">
        <v>45412</v>
      </c>
    </row>
    <row r="152" spans="1:3" x14ac:dyDescent="0.45">
      <c r="A152" s="33" t="s">
        <v>70</v>
      </c>
      <c r="B152" s="32">
        <v>4701.72</v>
      </c>
      <c r="C152" s="28">
        <v>45127</v>
      </c>
    </row>
    <row r="153" spans="1:3" x14ac:dyDescent="0.45">
      <c r="A153" s="27" t="s">
        <v>130</v>
      </c>
      <c r="B153" s="32"/>
    </row>
    <row r="154" spans="1:3" x14ac:dyDescent="0.45">
      <c r="A154" s="33" t="s">
        <v>42</v>
      </c>
      <c r="B154" s="32">
        <v>62184.92</v>
      </c>
      <c r="C154" s="28">
        <v>45140</v>
      </c>
    </row>
    <row r="155" spans="1:3" x14ac:dyDescent="0.45">
      <c r="A155" s="33" t="s">
        <v>45</v>
      </c>
      <c r="B155" s="32">
        <v>34933.96</v>
      </c>
      <c r="C155" s="28">
        <v>45412</v>
      </c>
    </row>
    <row r="156" spans="1:3" x14ac:dyDescent="0.45">
      <c r="A156" s="33" t="s">
        <v>70</v>
      </c>
      <c r="B156" s="32">
        <v>43877.41</v>
      </c>
      <c r="C156" s="28">
        <v>45127</v>
      </c>
    </row>
    <row r="157" spans="1:3" x14ac:dyDescent="0.45">
      <c r="A157" s="27" t="s">
        <v>131</v>
      </c>
      <c r="B157" s="32"/>
    </row>
    <row r="158" spans="1:3" x14ac:dyDescent="0.45">
      <c r="A158" s="33" t="s">
        <v>42</v>
      </c>
      <c r="B158" s="32">
        <v>32771.94</v>
      </c>
      <c r="C158" s="28">
        <v>45140</v>
      </c>
    </row>
    <row r="159" spans="1:3" x14ac:dyDescent="0.45">
      <c r="A159" s="33" t="s">
        <v>45</v>
      </c>
      <c r="B159" s="32">
        <v>18410.48</v>
      </c>
      <c r="C159" s="28">
        <v>45412</v>
      </c>
    </row>
    <row r="160" spans="1:3" x14ac:dyDescent="0.45">
      <c r="A160" s="33" t="s">
        <v>70</v>
      </c>
      <c r="B160" s="32">
        <v>23123.74</v>
      </c>
      <c r="C160" s="28">
        <v>45127</v>
      </c>
    </row>
    <row r="161" spans="1:3" x14ac:dyDescent="0.45">
      <c r="A161" s="27" t="s">
        <v>132</v>
      </c>
      <c r="B161" s="32"/>
    </row>
    <row r="162" spans="1:3" x14ac:dyDescent="0.45">
      <c r="A162" s="33" t="s">
        <v>61</v>
      </c>
      <c r="B162" s="32">
        <v>23630.65</v>
      </c>
      <c r="C162" s="28">
        <v>45140</v>
      </c>
    </row>
    <row r="163" spans="1:3" x14ac:dyDescent="0.45">
      <c r="A163" s="33" t="s">
        <v>45</v>
      </c>
      <c r="B163" s="32">
        <v>59191.17</v>
      </c>
      <c r="C163" s="28">
        <v>45412</v>
      </c>
    </row>
    <row r="164" spans="1:3" x14ac:dyDescent="0.45">
      <c r="A164" s="33" t="s">
        <v>65</v>
      </c>
      <c r="B164" s="32">
        <v>13275.12</v>
      </c>
      <c r="C164" s="28">
        <v>45412</v>
      </c>
    </row>
    <row r="165" spans="1:3" x14ac:dyDescent="0.45">
      <c r="A165" s="33" t="s">
        <v>70</v>
      </c>
      <c r="B165" s="32">
        <v>74344.710000000006</v>
      </c>
      <c r="C165" s="28">
        <v>45127</v>
      </c>
    </row>
    <row r="166" spans="1:3" x14ac:dyDescent="0.45">
      <c r="A166" s="33" t="s">
        <v>71</v>
      </c>
      <c r="B166" s="32">
        <v>16673.689999999999</v>
      </c>
      <c r="C166" s="28">
        <v>45127</v>
      </c>
    </row>
    <row r="167" spans="1:3" x14ac:dyDescent="0.45">
      <c r="A167" s="27" t="s">
        <v>133</v>
      </c>
      <c r="B167" s="32"/>
    </row>
    <row r="168" spans="1:3" x14ac:dyDescent="0.45">
      <c r="A168" s="33" t="s">
        <v>42</v>
      </c>
      <c r="B168" s="32">
        <v>91995.49</v>
      </c>
      <c r="C168" s="28">
        <v>45139</v>
      </c>
    </row>
    <row r="169" spans="1:3" x14ac:dyDescent="0.45">
      <c r="A169" s="33" t="s">
        <v>61</v>
      </c>
      <c r="B169" s="32">
        <v>20632.32</v>
      </c>
      <c r="C169" s="28">
        <v>45139</v>
      </c>
    </row>
    <row r="170" spans="1:3" x14ac:dyDescent="0.45">
      <c r="A170" s="33" t="s">
        <v>45</v>
      </c>
      <c r="B170" s="32">
        <v>51680.81</v>
      </c>
      <c r="C170" s="28">
        <v>45412</v>
      </c>
    </row>
    <row r="171" spans="1:3" x14ac:dyDescent="0.45">
      <c r="A171" s="33" t="s">
        <v>65</v>
      </c>
      <c r="B171" s="32">
        <v>11590.73</v>
      </c>
      <c r="C171" s="28">
        <v>45412</v>
      </c>
    </row>
    <row r="172" spans="1:3" x14ac:dyDescent="0.45">
      <c r="A172" s="33" t="s">
        <v>71</v>
      </c>
      <c r="B172" s="32">
        <v>14558.07</v>
      </c>
      <c r="C172" s="28">
        <v>45127</v>
      </c>
    </row>
    <row r="173" spans="1:3" x14ac:dyDescent="0.45">
      <c r="A173" s="27" t="s">
        <v>134</v>
      </c>
      <c r="B173" s="32"/>
    </row>
    <row r="174" spans="1:3" x14ac:dyDescent="0.45">
      <c r="A174" s="33" t="s">
        <v>42</v>
      </c>
      <c r="B174" s="32">
        <v>27544.799999999999</v>
      </c>
      <c r="C174" s="28">
        <v>45140</v>
      </c>
    </row>
    <row r="175" spans="1:3" x14ac:dyDescent="0.45">
      <c r="A175" s="33" t="s">
        <v>45</v>
      </c>
      <c r="B175" s="32">
        <v>15474</v>
      </c>
      <c r="C175" s="28">
        <v>45412</v>
      </c>
    </row>
    <row r="176" spans="1:3" x14ac:dyDescent="0.45">
      <c r="A176" s="33" t="s">
        <v>70</v>
      </c>
      <c r="B176" s="32">
        <v>19435.490000000002</v>
      </c>
      <c r="C176" s="28">
        <v>45127</v>
      </c>
    </row>
    <row r="177" spans="1:3" x14ac:dyDescent="0.45">
      <c r="A177" s="27" t="s">
        <v>135</v>
      </c>
      <c r="B177" s="32"/>
    </row>
    <row r="178" spans="1:3" x14ac:dyDescent="0.45">
      <c r="A178" s="33" t="s">
        <v>42</v>
      </c>
      <c r="B178" s="32">
        <v>17870.16</v>
      </c>
      <c r="C178" s="28">
        <v>45140</v>
      </c>
    </row>
    <row r="179" spans="1:3" x14ac:dyDescent="0.45">
      <c r="A179" s="33" t="s">
        <v>45</v>
      </c>
      <c r="B179" s="32">
        <v>10039.02</v>
      </c>
      <c r="C179" s="28">
        <v>45412</v>
      </c>
    </row>
    <row r="180" spans="1:3" x14ac:dyDescent="0.45">
      <c r="A180" s="33" t="s">
        <v>70</v>
      </c>
      <c r="B180" s="32">
        <v>12609.11</v>
      </c>
      <c r="C180" s="28">
        <v>45127</v>
      </c>
    </row>
    <row r="181" spans="1:3" x14ac:dyDescent="0.45">
      <c r="A181" s="27" t="s">
        <v>136</v>
      </c>
      <c r="B181" s="32"/>
    </row>
    <row r="182" spans="1:3" x14ac:dyDescent="0.45">
      <c r="A182" s="33" t="s">
        <v>42</v>
      </c>
      <c r="B182" s="32">
        <v>4463.07</v>
      </c>
      <c r="C182" s="28">
        <v>45139</v>
      </c>
    </row>
    <row r="183" spans="1:3" x14ac:dyDescent="0.45">
      <c r="A183" s="33" t="s">
        <v>45</v>
      </c>
      <c r="B183" s="32">
        <v>2507.2399999999998</v>
      </c>
      <c r="C183" s="28">
        <v>45412</v>
      </c>
    </row>
    <row r="184" spans="1:3" x14ac:dyDescent="0.45">
      <c r="A184" s="27" t="s">
        <v>137</v>
      </c>
      <c r="B184" s="32"/>
    </row>
    <row r="185" spans="1:3" x14ac:dyDescent="0.45">
      <c r="A185" s="33" t="s">
        <v>42</v>
      </c>
      <c r="B185" s="32">
        <v>69872.350000000006</v>
      </c>
      <c r="C185" s="28">
        <v>45140</v>
      </c>
    </row>
    <row r="186" spans="1:3" x14ac:dyDescent="0.45">
      <c r="A186" s="33" t="s">
        <v>45</v>
      </c>
      <c r="B186" s="32">
        <v>39252.57</v>
      </c>
      <c r="C186" s="28">
        <v>45412</v>
      </c>
    </row>
    <row r="187" spans="1:3" x14ac:dyDescent="0.45">
      <c r="A187" s="27" t="s">
        <v>138</v>
      </c>
      <c r="B187" s="32"/>
    </row>
    <row r="188" spans="1:3" x14ac:dyDescent="0.45">
      <c r="A188" s="33" t="s">
        <v>42</v>
      </c>
      <c r="B188" s="32">
        <v>4888.68</v>
      </c>
      <c r="C188" s="28">
        <v>45139</v>
      </c>
    </row>
    <row r="189" spans="1:3" x14ac:dyDescent="0.45">
      <c r="A189" s="33" t="s">
        <v>45</v>
      </c>
      <c r="B189" s="32">
        <v>2746.34</v>
      </c>
      <c r="C189" s="28">
        <v>45412</v>
      </c>
    </row>
    <row r="190" spans="1:3" x14ac:dyDescent="0.45">
      <c r="A190" s="33" t="s">
        <v>70</v>
      </c>
      <c r="B190" s="32">
        <v>3449.43</v>
      </c>
      <c r="C190" s="28">
        <v>45127</v>
      </c>
    </row>
    <row r="191" spans="1:3" x14ac:dyDescent="0.45">
      <c r="A191" s="27" t="s">
        <v>139</v>
      </c>
      <c r="B191" s="32"/>
    </row>
    <row r="192" spans="1:3" x14ac:dyDescent="0.45">
      <c r="A192" s="33" t="s">
        <v>42</v>
      </c>
      <c r="B192" s="32">
        <v>19991.98</v>
      </c>
      <c r="C192" s="28">
        <v>45140</v>
      </c>
    </row>
    <row r="193" spans="1:3" x14ac:dyDescent="0.45">
      <c r="A193" s="33" t="s">
        <v>61</v>
      </c>
      <c r="B193" s="32">
        <v>5240.6899999999996</v>
      </c>
      <c r="C193" s="28">
        <v>45140</v>
      </c>
    </row>
    <row r="194" spans="1:3" x14ac:dyDescent="0.45">
      <c r="A194" s="33" t="s">
        <v>45</v>
      </c>
      <c r="B194" s="32">
        <v>11231.01</v>
      </c>
      <c r="C194" s="28">
        <v>45412</v>
      </c>
    </row>
    <row r="195" spans="1:3" x14ac:dyDescent="0.45">
      <c r="A195" s="33" t="s">
        <v>65</v>
      </c>
      <c r="B195" s="32">
        <v>2518.84</v>
      </c>
      <c r="C195" s="28">
        <v>45412</v>
      </c>
    </row>
    <row r="196" spans="1:3" x14ac:dyDescent="0.45">
      <c r="A196" s="33" t="s">
        <v>70</v>
      </c>
      <c r="B196" s="32">
        <v>14106.26</v>
      </c>
      <c r="C196" s="28">
        <v>45127</v>
      </c>
    </row>
    <row r="197" spans="1:3" x14ac:dyDescent="0.45">
      <c r="A197" s="33" t="s">
        <v>71</v>
      </c>
      <c r="B197" s="32">
        <v>3697.81</v>
      </c>
      <c r="C197" s="28">
        <v>45127</v>
      </c>
    </row>
    <row r="198" spans="1:3" x14ac:dyDescent="0.45">
      <c r="A198" s="27" t="s">
        <v>140</v>
      </c>
      <c r="B198" s="32"/>
    </row>
    <row r="199" spans="1:3" x14ac:dyDescent="0.45">
      <c r="A199" s="33" t="s">
        <v>42</v>
      </c>
      <c r="B199" s="32">
        <v>31741.77</v>
      </c>
      <c r="C199" s="28">
        <v>45139</v>
      </c>
    </row>
    <row r="200" spans="1:3" x14ac:dyDescent="0.45">
      <c r="A200" s="33" t="s">
        <v>45</v>
      </c>
      <c r="B200" s="32">
        <v>17831.75</v>
      </c>
      <c r="C200" s="28">
        <v>45412</v>
      </c>
    </row>
    <row r="201" spans="1:3" x14ac:dyDescent="0.45">
      <c r="A201" s="33" t="s">
        <v>70</v>
      </c>
      <c r="B201" s="32">
        <v>22396.85</v>
      </c>
      <c r="C201" s="28">
        <v>45127</v>
      </c>
    </row>
    <row r="202" spans="1:3" x14ac:dyDescent="0.45">
      <c r="A202" s="27" t="s">
        <v>141</v>
      </c>
      <c r="B202" s="32"/>
    </row>
    <row r="203" spans="1:3" x14ac:dyDescent="0.45">
      <c r="A203" s="33" t="s">
        <v>42</v>
      </c>
      <c r="B203" s="32">
        <v>10244.200000000001</v>
      </c>
      <c r="C203" s="28">
        <v>45140</v>
      </c>
    </row>
    <row r="204" spans="1:3" x14ac:dyDescent="0.45">
      <c r="A204" s="33" t="s">
        <v>45</v>
      </c>
      <c r="B204" s="32">
        <v>5754.94</v>
      </c>
      <c r="C204" s="28">
        <v>45412</v>
      </c>
    </row>
    <row r="205" spans="1:3" x14ac:dyDescent="0.45">
      <c r="A205" s="33" t="s">
        <v>70</v>
      </c>
      <c r="B205" s="32">
        <v>7228.26</v>
      </c>
      <c r="C205" s="28">
        <v>45127</v>
      </c>
    </row>
    <row r="206" spans="1:3" x14ac:dyDescent="0.45">
      <c r="A206" s="27" t="s">
        <v>142</v>
      </c>
      <c r="B206" s="32"/>
    </row>
    <row r="207" spans="1:3" x14ac:dyDescent="0.45">
      <c r="A207" s="33" t="s">
        <v>42</v>
      </c>
      <c r="B207" s="32">
        <v>28960.13</v>
      </c>
      <c r="C207" s="28">
        <v>45140</v>
      </c>
    </row>
    <row r="208" spans="1:3" x14ac:dyDescent="0.45">
      <c r="A208" s="33" t="s">
        <v>45</v>
      </c>
      <c r="B208" s="32">
        <v>16269.09</v>
      </c>
      <c r="C208" s="28">
        <v>45412</v>
      </c>
    </row>
    <row r="209" spans="1:3" x14ac:dyDescent="0.45">
      <c r="A209" s="33" t="s">
        <v>70</v>
      </c>
      <c r="B209" s="32">
        <v>20434.14</v>
      </c>
      <c r="C209" s="28">
        <v>45127</v>
      </c>
    </row>
    <row r="210" spans="1:3" x14ac:dyDescent="0.45">
      <c r="A210" s="27" t="s">
        <v>143</v>
      </c>
      <c r="B210" s="32"/>
    </row>
    <row r="211" spans="1:3" x14ac:dyDescent="0.45">
      <c r="A211" s="33" t="s">
        <v>42</v>
      </c>
      <c r="B211" s="32">
        <v>21422.09</v>
      </c>
      <c r="C211" s="28">
        <v>45139</v>
      </c>
    </row>
    <row r="212" spans="1:3" x14ac:dyDescent="0.45">
      <c r="A212" s="33" t="s">
        <v>45</v>
      </c>
      <c r="B212" s="32">
        <v>12034.41</v>
      </c>
      <c r="C212" s="28">
        <v>45412</v>
      </c>
    </row>
    <row r="213" spans="1:3" x14ac:dyDescent="0.45">
      <c r="A213" s="27" t="s">
        <v>144</v>
      </c>
      <c r="B213" s="32"/>
    </row>
    <row r="214" spans="1:3" x14ac:dyDescent="0.45">
      <c r="A214" s="33" t="s">
        <v>42</v>
      </c>
      <c r="B214" s="32">
        <v>27033.61</v>
      </c>
      <c r="C214" s="28">
        <v>45139</v>
      </c>
    </row>
    <row r="215" spans="1:3" x14ac:dyDescent="0.45">
      <c r="A215" s="33" t="s">
        <v>45</v>
      </c>
      <c r="B215" s="32">
        <v>15186.82</v>
      </c>
      <c r="C215" s="28">
        <v>45412</v>
      </c>
    </row>
    <row r="216" spans="1:3" x14ac:dyDescent="0.45">
      <c r="A216" s="33" t="s">
        <v>70</v>
      </c>
      <c r="B216" s="32">
        <v>19074.8</v>
      </c>
      <c r="C216" s="28">
        <v>45127</v>
      </c>
    </row>
    <row r="217" spans="1:3" x14ac:dyDescent="0.45">
      <c r="A217" s="27" t="s">
        <v>145</v>
      </c>
      <c r="B217" s="32"/>
    </row>
    <row r="218" spans="1:3" x14ac:dyDescent="0.45">
      <c r="A218" s="33" t="s">
        <v>42</v>
      </c>
      <c r="B218" s="32">
        <v>1088701.74</v>
      </c>
      <c r="C218" s="28">
        <v>45140</v>
      </c>
    </row>
    <row r="219" spans="1:3" x14ac:dyDescent="0.45">
      <c r="A219" s="33" t="s">
        <v>61</v>
      </c>
      <c r="B219" s="32">
        <v>229780.56</v>
      </c>
      <c r="C219" s="28">
        <v>45140</v>
      </c>
    </row>
    <row r="220" spans="1:3" x14ac:dyDescent="0.45">
      <c r="A220" s="33" t="s">
        <v>45</v>
      </c>
      <c r="B220" s="32">
        <v>617525.71</v>
      </c>
      <c r="C220" s="28">
        <v>45412</v>
      </c>
    </row>
    <row r="221" spans="1:3" x14ac:dyDescent="0.45">
      <c r="A221" s="33" t="s">
        <v>65</v>
      </c>
      <c r="B221" s="32">
        <v>129085.09</v>
      </c>
      <c r="C221" s="28">
        <v>45412</v>
      </c>
    </row>
    <row r="222" spans="1:3" x14ac:dyDescent="0.45">
      <c r="A222" s="33" t="s">
        <v>70</v>
      </c>
      <c r="B222" s="32">
        <v>830386.06</v>
      </c>
      <c r="C222" s="28">
        <v>45127</v>
      </c>
    </row>
    <row r="223" spans="1:3" x14ac:dyDescent="0.45">
      <c r="A223" s="33" t="s">
        <v>71</v>
      </c>
      <c r="B223" s="32">
        <v>162132.17000000001</v>
      </c>
      <c r="C223" s="28">
        <v>45127</v>
      </c>
    </row>
    <row r="224" spans="1:3" x14ac:dyDescent="0.45">
      <c r="A224" s="33" t="s">
        <v>146</v>
      </c>
      <c r="B224" s="32">
        <v>3317.12</v>
      </c>
      <c r="C224" s="28">
        <v>45307</v>
      </c>
    </row>
    <row r="225" spans="1:3" x14ac:dyDescent="0.45">
      <c r="A225" s="27" t="s">
        <v>147</v>
      </c>
      <c r="B225" s="32"/>
    </row>
    <row r="226" spans="1:3" x14ac:dyDescent="0.45">
      <c r="A226" s="33" t="s">
        <v>42</v>
      </c>
      <c r="B226" s="32">
        <v>6335.9</v>
      </c>
      <c r="C226" s="28">
        <v>45139</v>
      </c>
    </row>
    <row r="227" spans="1:3" x14ac:dyDescent="0.45">
      <c r="A227" s="33" t="s">
        <v>45</v>
      </c>
      <c r="B227" s="32">
        <v>3559.36</v>
      </c>
      <c r="C227" s="28">
        <v>45412</v>
      </c>
    </row>
    <row r="228" spans="1:3" x14ac:dyDescent="0.45">
      <c r="A228" s="33" t="s">
        <v>70</v>
      </c>
      <c r="B228" s="32">
        <v>4470.59</v>
      </c>
      <c r="C228" s="28">
        <v>45127</v>
      </c>
    </row>
    <row r="229" spans="1:3" x14ac:dyDescent="0.45">
      <c r="A229" s="27" t="s">
        <v>148</v>
      </c>
      <c r="B229" s="32"/>
    </row>
    <row r="230" spans="1:3" x14ac:dyDescent="0.45">
      <c r="A230" s="33" t="s">
        <v>42</v>
      </c>
      <c r="B230" s="32">
        <v>71454.960000000006</v>
      </c>
      <c r="C230" s="28">
        <v>45139</v>
      </c>
    </row>
    <row r="231" spans="1:3" x14ac:dyDescent="0.45">
      <c r="A231" s="33" t="s">
        <v>45</v>
      </c>
      <c r="B231" s="32">
        <v>40141.65</v>
      </c>
      <c r="C231" s="28">
        <v>45412</v>
      </c>
    </row>
    <row r="232" spans="1:3" x14ac:dyDescent="0.45">
      <c r="A232" s="33" t="s">
        <v>70</v>
      </c>
      <c r="B232" s="32">
        <v>50418.31</v>
      </c>
      <c r="C232" s="28">
        <v>45127</v>
      </c>
    </row>
    <row r="233" spans="1:3" x14ac:dyDescent="0.45">
      <c r="A233" s="27" t="s">
        <v>149</v>
      </c>
      <c r="B233" s="32"/>
    </row>
    <row r="234" spans="1:3" x14ac:dyDescent="0.45">
      <c r="A234" s="33" t="s">
        <v>42</v>
      </c>
      <c r="B234" s="32">
        <v>60426.46</v>
      </c>
      <c r="C234" s="28">
        <v>45140</v>
      </c>
    </row>
    <row r="235" spans="1:3" x14ac:dyDescent="0.45">
      <c r="A235" s="33" t="s">
        <v>61</v>
      </c>
      <c r="B235" s="32">
        <v>15840.16</v>
      </c>
      <c r="C235" s="28">
        <v>45140</v>
      </c>
    </row>
    <row r="236" spans="1:3" x14ac:dyDescent="0.45">
      <c r="A236" s="33" t="s">
        <v>45</v>
      </c>
      <c r="B236" s="32">
        <v>33946.1</v>
      </c>
      <c r="C236" s="28">
        <v>45412</v>
      </c>
    </row>
    <row r="237" spans="1:3" x14ac:dyDescent="0.45">
      <c r="A237" s="33" t="s">
        <v>65</v>
      </c>
      <c r="B237" s="32">
        <v>8898.6200000000008</v>
      </c>
      <c r="C237" s="28">
        <v>45412</v>
      </c>
    </row>
    <row r="238" spans="1:3" x14ac:dyDescent="0.45">
      <c r="A238" s="33" t="s">
        <v>70</v>
      </c>
      <c r="B238" s="32">
        <v>42636.65</v>
      </c>
      <c r="C238" s="28">
        <v>45127</v>
      </c>
    </row>
    <row r="239" spans="1:3" x14ac:dyDescent="0.45">
      <c r="A239" s="33" t="s">
        <v>71</v>
      </c>
      <c r="B239" s="32">
        <v>11176.75</v>
      </c>
      <c r="C239" s="28">
        <v>45127</v>
      </c>
    </row>
    <row r="240" spans="1:3" x14ac:dyDescent="0.45">
      <c r="A240" s="27" t="s">
        <v>150</v>
      </c>
      <c r="B240" s="32"/>
    </row>
    <row r="241" spans="1:3" x14ac:dyDescent="0.45">
      <c r="A241" s="33" t="s">
        <v>42</v>
      </c>
      <c r="B241" s="32">
        <v>13563.49</v>
      </c>
      <c r="C241" s="28">
        <v>45140</v>
      </c>
    </row>
    <row r="242" spans="1:3" x14ac:dyDescent="0.45">
      <c r="A242" s="33" t="s">
        <v>45</v>
      </c>
      <c r="B242" s="32">
        <v>7619.64</v>
      </c>
      <c r="C242" s="28">
        <v>45412</v>
      </c>
    </row>
    <row r="243" spans="1:3" x14ac:dyDescent="0.45">
      <c r="A243" s="33" t="s">
        <v>70</v>
      </c>
      <c r="B243" s="32">
        <v>9570.34</v>
      </c>
      <c r="C243" s="28">
        <v>45127</v>
      </c>
    </row>
    <row r="244" spans="1:3" x14ac:dyDescent="0.45">
      <c r="A244" s="27" t="s">
        <v>151</v>
      </c>
      <c r="B244" s="32"/>
    </row>
    <row r="245" spans="1:3" x14ac:dyDescent="0.45">
      <c r="A245" s="33" t="s">
        <v>42</v>
      </c>
      <c r="B245" s="32">
        <v>26632.12</v>
      </c>
      <c r="C245" s="28">
        <v>45140</v>
      </c>
    </row>
    <row r="246" spans="1:3" x14ac:dyDescent="0.45">
      <c r="A246" s="33" t="s">
        <v>45</v>
      </c>
      <c r="B246" s="32">
        <v>14961.27</v>
      </c>
      <c r="C246" s="28">
        <v>45412</v>
      </c>
    </row>
    <row r="247" spans="1:3" x14ac:dyDescent="0.45">
      <c r="A247" s="33" t="s">
        <v>70</v>
      </c>
      <c r="B247" s="32">
        <v>18791.509999999998</v>
      </c>
      <c r="C247" s="28">
        <v>45127</v>
      </c>
    </row>
    <row r="248" spans="1:3" x14ac:dyDescent="0.45">
      <c r="A248" s="27" t="s">
        <v>152</v>
      </c>
      <c r="B248" s="32"/>
    </row>
    <row r="249" spans="1:3" x14ac:dyDescent="0.45">
      <c r="A249" s="33" t="s">
        <v>42</v>
      </c>
      <c r="B249" s="32">
        <v>55794.55</v>
      </c>
      <c r="C249" s="28">
        <v>45139</v>
      </c>
    </row>
    <row r="250" spans="1:3" x14ac:dyDescent="0.45">
      <c r="A250" s="33" t="s">
        <v>61</v>
      </c>
      <c r="B250" s="32">
        <v>12513.34</v>
      </c>
      <c r="C250" s="28">
        <v>45139</v>
      </c>
    </row>
    <row r="251" spans="1:3" x14ac:dyDescent="0.45">
      <c r="A251" s="33" t="s">
        <v>45</v>
      </c>
      <c r="B251" s="32">
        <v>31344.01</v>
      </c>
      <c r="C251" s="28">
        <v>45412</v>
      </c>
    </row>
    <row r="252" spans="1:3" x14ac:dyDescent="0.45">
      <c r="A252" s="33" t="s">
        <v>65</v>
      </c>
      <c r="B252" s="32">
        <v>7029.68</v>
      </c>
      <c r="C252" s="28">
        <v>45412</v>
      </c>
    </row>
    <row r="253" spans="1:3" x14ac:dyDescent="0.45">
      <c r="A253" s="33" t="s">
        <v>70</v>
      </c>
      <c r="B253" s="32">
        <v>39368.39</v>
      </c>
      <c r="C253" s="28">
        <v>45127</v>
      </c>
    </row>
    <row r="254" spans="1:3" x14ac:dyDescent="0.45">
      <c r="A254" s="33" t="s">
        <v>71</v>
      </c>
      <c r="B254" s="32">
        <v>8829.36</v>
      </c>
      <c r="C254" s="28">
        <v>45127</v>
      </c>
    </row>
    <row r="255" spans="1:3" x14ac:dyDescent="0.45">
      <c r="A255" s="27" t="s">
        <v>153</v>
      </c>
      <c r="B255" s="32"/>
    </row>
    <row r="256" spans="1:3" x14ac:dyDescent="0.45">
      <c r="A256" s="33" t="s">
        <v>42</v>
      </c>
      <c r="B256" s="32">
        <v>14758.62</v>
      </c>
      <c r="C256" s="28">
        <v>45140</v>
      </c>
    </row>
    <row r="257" spans="1:3" x14ac:dyDescent="0.45">
      <c r="A257" s="33" t="s">
        <v>45</v>
      </c>
      <c r="B257" s="32">
        <v>8291.0300000000007</v>
      </c>
      <c r="C257" s="28">
        <v>45412</v>
      </c>
    </row>
    <row r="258" spans="1:3" x14ac:dyDescent="0.45">
      <c r="A258" s="27" t="s">
        <v>154</v>
      </c>
      <c r="B258" s="32"/>
    </row>
    <row r="259" spans="1:3" x14ac:dyDescent="0.45">
      <c r="A259" s="33" t="s">
        <v>42</v>
      </c>
      <c r="B259" s="32">
        <v>11864.94</v>
      </c>
      <c r="C259" s="28">
        <v>45139</v>
      </c>
    </row>
    <row r="260" spans="1:3" x14ac:dyDescent="0.45">
      <c r="A260" s="33" t="s">
        <v>45</v>
      </c>
      <c r="B260" s="32">
        <v>6665.43</v>
      </c>
      <c r="C260" s="28">
        <v>45412</v>
      </c>
    </row>
    <row r="261" spans="1:3" x14ac:dyDescent="0.45">
      <c r="A261" s="33" t="s">
        <v>70</v>
      </c>
      <c r="B261" s="32">
        <v>8371.85</v>
      </c>
      <c r="C261" s="28">
        <v>45127</v>
      </c>
    </row>
    <row r="262" spans="1:3" x14ac:dyDescent="0.45">
      <c r="A262" s="27" t="s">
        <v>155</v>
      </c>
      <c r="B262" s="32"/>
    </row>
    <row r="263" spans="1:3" x14ac:dyDescent="0.45">
      <c r="A263" s="33" t="s">
        <v>42</v>
      </c>
      <c r="B263" s="32">
        <v>413.94</v>
      </c>
      <c r="C263" s="28">
        <v>45140</v>
      </c>
    </row>
    <row r="264" spans="1:3" x14ac:dyDescent="0.45">
      <c r="A264" s="33" t="s">
        <v>45</v>
      </c>
      <c r="B264" s="32">
        <v>232.54</v>
      </c>
      <c r="C264" s="28">
        <v>45412</v>
      </c>
    </row>
    <row r="265" spans="1:3" x14ac:dyDescent="0.45">
      <c r="A265" s="33" t="s">
        <v>70</v>
      </c>
      <c r="B265" s="32">
        <v>292.07</v>
      </c>
      <c r="C265" s="28">
        <v>45127</v>
      </c>
    </row>
    <row r="266" spans="1:3" x14ac:dyDescent="0.45">
      <c r="A266" s="27" t="s">
        <v>156</v>
      </c>
      <c r="B266" s="32"/>
    </row>
    <row r="267" spans="1:3" x14ac:dyDescent="0.45">
      <c r="A267" s="33" t="s">
        <v>42</v>
      </c>
      <c r="B267" s="32">
        <v>25454.1</v>
      </c>
      <c r="C267" s="28">
        <v>45140</v>
      </c>
    </row>
    <row r="268" spans="1:3" x14ac:dyDescent="0.45">
      <c r="A268" s="33" t="s">
        <v>70</v>
      </c>
      <c r="B268" s="32">
        <v>17960.310000000001</v>
      </c>
      <c r="C268" s="28">
        <v>45127</v>
      </c>
    </row>
    <row r="269" spans="1:3" x14ac:dyDescent="0.45">
      <c r="A269" s="27" t="s">
        <v>157</v>
      </c>
      <c r="B269" s="32"/>
    </row>
    <row r="270" spans="1:3" x14ac:dyDescent="0.45">
      <c r="A270" s="33" t="s">
        <v>42</v>
      </c>
      <c r="B270" s="32">
        <v>15890.72</v>
      </c>
      <c r="C270" s="28">
        <v>45140</v>
      </c>
    </row>
    <row r="271" spans="1:3" x14ac:dyDescent="0.45">
      <c r="A271" s="33" t="s">
        <v>61</v>
      </c>
      <c r="B271" s="32">
        <v>1157.1400000000001</v>
      </c>
      <c r="C271" s="28">
        <v>45140</v>
      </c>
    </row>
    <row r="272" spans="1:3" x14ac:dyDescent="0.45">
      <c r="A272" s="33" t="s">
        <v>45</v>
      </c>
      <c r="B272" s="32">
        <v>8927.02</v>
      </c>
      <c r="C272" s="28">
        <v>45412</v>
      </c>
    </row>
    <row r="273" spans="1:3" x14ac:dyDescent="0.45">
      <c r="A273" s="33" t="s">
        <v>65</v>
      </c>
      <c r="B273" s="32">
        <v>650.04999999999995</v>
      </c>
      <c r="C273" s="28">
        <v>45412</v>
      </c>
    </row>
    <row r="274" spans="1:3" x14ac:dyDescent="0.45">
      <c r="A274" s="33" t="s">
        <v>70</v>
      </c>
      <c r="B274" s="32">
        <v>11212.43</v>
      </c>
      <c r="C274" s="28">
        <v>45127</v>
      </c>
    </row>
    <row r="275" spans="1:3" x14ac:dyDescent="0.45">
      <c r="A275" s="33" t="s">
        <v>71</v>
      </c>
      <c r="B275" s="32">
        <v>816.47</v>
      </c>
      <c r="C275" s="28">
        <v>45127</v>
      </c>
    </row>
    <row r="276" spans="1:3" x14ac:dyDescent="0.45">
      <c r="A276" s="27" t="s">
        <v>158</v>
      </c>
      <c r="B276" s="32"/>
    </row>
    <row r="277" spans="1:3" x14ac:dyDescent="0.45">
      <c r="A277" s="33" t="s">
        <v>42</v>
      </c>
      <c r="B277" s="32">
        <v>6155.39</v>
      </c>
      <c r="C277" s="28">
        <v>45139</v>
      </c>
    </row>
    <row r="278" spans="1:3" x14ac:dyDescent="0.45">
      <c r="A278" s="33" t="s">
        <v>45</v>
      </c>
      <c r="B278" s="32">
        <v>3457.95</v>
      </c>
      <c r="C278" s="28">
        <v>45412</v>
      </c>
    </row>
    <row r="279" spans="1:3" x14ac:dyDescent="0.45">
      <c r="A279" s="27" t="s">
        <v>159</v>
      </c>
      <c r="B279" s="32"/>
    </row>
    <row r="280" spans="1:3" x14ac:dyDescent="0.45">
      <c r="A280" s="33" t="s">
        <v>42</v>
      </c>
      <c r="B280" s="32">
        <v>77104.600000000006</v>
      </c>
      <c r="C280" s="28">
        <v>45140</v>
      </c>
    </row>
    <row r="281" spans="1:3" x14ac:dyDescent="0.45">
      <c r="A281" s="33" t="s">
        <v>45</v>
      </c>
      <c r="B281" s="32">
        <v>43315.48</v>
      </c>
      <c r="C281" s="28">
        <v>45412</v>
      </c>
    </row>
    <row r="282" spans="1:3" x14ac:dyDescent="0.45">
      <c r="A282" s="33" t="s">
        <v>70</v>
      </c>
      <c r="B282" s="32">
        <v>54404.67</v>
      </c>
      <c r="C282" s="28">
        <v>45127</v>
      </c>
    </row>
    <row r="283" spans="1:3" x14ac:dyDescent="0.45">
      <c r="A283" s="27" t="s">
        <v>160</v>
      </c>
      <c r="B283" s="32"/>
    </row>
    <row r="284" spans="1:3" x14ac:dyDescent="0.45">
      <c r="A284" s="33" t="s">
        <v>42</v>
      </c>
      <c r="B284" s="32">
        <v>374276.63</v>
      </c>
      <c r="C284" s="28">
        <v>45140</v>
      </c>
    </row>
    <row r="285" spans="1:3" x14ac:dyDescent="0.45">
      <c r="A285" s="33" t="s">
        <v>61</v>
      </c>
      <c r="B285" s="32">
        <v>83941.01</v>
      </c>
      <c r="C285" s="28">
        <v>45140</v>
      </c>
    </row>
    <row r="286" spans="1:3" x14ac:dyDescent="0.45">
      <c r="A286" s="33" t="s">
        <v>45</v>
      </c>
      <c r="B286" s="32">
        <v>210259.45</v>
      </c>
      <c r="C286" s="28">
        <v>45412</v>
      </c>
    </row>
    <row r="287" spans="1:3" x14ac:dyDescent="0.45">
      <c r="A287" s="33" t="s">
        <v>65</v>
      </c>
      <c r="B287" s="32">
        <v>47156.01</v>
      </c>
      <c r="C287" s="28">
        <v>45412</v>
      </c>
    </row>
    <row r="288" spans="1:3" x14ac:dyDescent="0.45">
      <c r="A288" s="33" t="s">
        <v>70</v>
      </c>
      <c r="B288" s="32">
        <v>264087.96999999997</v>
      </c>
      <c r="C288" s="28">
        <v>45127</v>
      </c>
    </row>
    <row r="289" spans="1:3" x14ac:dyDescent="0.45">
      <c r="A289" s="33" t="s">
        <v>71</v>
      </c>
      <c r="B289" s="32">
        <v>59228.41</v>
      </c>
      <c r="C289" s="28">
        <v>45127</v>
      </c>
    </row>
    <row r="290" spans="1:3" x14ac:dyDescent="0.45">
      <c r="A290" s="27" t="s">
        <v>161</v>
      </c>
      <c r="B290" s="32"/>
    </row>
    <row r="291" spans="1:3" x14ac:dyDescent="0.45">
      <c r="A291" s="33" t="s">
        <v>42</v>
      </c>
      <c r="B291" s="32">
        <v>14960.92</v>
      </c>
      <c r="C291" s="28">
        <v>45140</v>
      </c>
    </row>
    <row r="292" spans="1:3" x14ac:dyDescent="0.45">
      <c r="A292" s="33" t="s">
        <v>61</v>
      </c>
      <c r="B292" s="32">
        <v>3921.85</v>
      </c>
      <c r="C292" s="28">
        <v>45140</v>
      </c>
    </row>
    <row r="293" spans="1:3" x14ac:dyDescent="0.45">
      <c r="A293" s="33" t="s">
        <v>45</v>
      </c>
      <c r="B293" s="32">
        <v>8404.68</v>
      </c>
      <c r="C293" s="28">
        <v>45412</v>
      </c>
    </row>
    <row r="294" spans="1:3" x14ac:dyDescent="0.45">
      <c r="A294" s="33" t="s">
        <v>65</v>
      </c>
      <c r="B294" s="32">
        <v>2203.1999999999998</v>
      </c>
      <c r="C294" s="28">
        <v>45412</v>
      </c>
    </row>
    <row r="295" spans="1:3" x14ac:dyDescent="0.45">
      <c r="A295" s="33" t="s">
        <v>70</v>
      </c>
      <c r="B295" s="32">
        <v>10556.36</v>
      </c>
      <c r="C295" s="28">
        <v>45127</v>
      </c>
    </row>
    <row r="296" spans="1:3" x14ac:dyDescent="0.45">
      <c r="A296" s="33" t="s">
        <v>71</v>
      </c>
      <c r="B296" s="32">
        <v>2767.24</v>
      </c>
      <c r="C296" s="28">
        <v>45127</v>
      </c>
    </row>
    <row r="297" spans="1:3" x14ac:dyDescent="0.45">
      <c r="A297" s="27" t="s">
        <v>162</v>
      </c>
      <c r="B297" s="32"/>
    </row>
    <row r="298" spans="1:3" x14ac:dyDescent="0.45">
      <c r="A298" s="33" t="s">
        <v>42</v>
      </c>
      <c r="B298" s="32">
        <v>20923.34</v>
      </c>
      <c r="C298" s="28">
        <v>45140</v>
      </c>
    </row>
    <row r="299" spans="1:3" x14ac:dyDescent="0.45">
      <c r="A299" s="33" t="s">
        <v>45</v>
      </c>
      <c r="B299" s="32">
        <v>11754.22</v>
      </c>
      <c r="C299" s="28">
        <v>45412</v>
      </c>
    </row>
    <row r="300" spans="1:3" x14ac:dyDescent="0.45">
      <c r="A300" s="27" t="s">
        <v>163</v>
      </c>
      <c r="B300" s="32"/>
    </row>
    <row r="301" spans="1:3" x14ac:dyDescent="0.45">
      <c r="A301" s="33" t="s">
        <v>42</v>
      </c>
      <c r="B301" s="32">
        <v>15865.83</v>
      </c>
      <c r="C301" s="28">
        <v>45139</v>
      </c>
    </row>
    <row r="302" spans="1:3" x14ac:dyDescent="0.45">
      <c r="A302" s="33" t="s">
        <v>45</v>
      </c>
      <c r="B302" s="32">
        <v>8913.0300000000007</v>
      </c>
      <c r="C302" s="28">
        <v>45412</v>
      </c>
    </row>
    <row r="303" spans="1:3" x14ac:dyDescent="0.45">
      <c r="A303" s="33" t="s">
        <v>70</v>
      </c>
      <c r="B303" s="32">
        <v>11194.86</v>
      </c>
      <c r="C303" s="28">
        <v>45127</v>
      </c>
    </row>
    <row r="304" spans="1:3" x14ac:dyDescent="0.45">
      <c r="A304" s="27" t="s">
        <v>164</v>
      </c>
      <c r="B304" s="32"/>
    </row>
    <row r="305" spans="1:3" x14ac:dyDescent="0.45">
      <c r="A305" s="33" t="s">
        <v>42</v>
      </c>
      <c r="B305" s="32">
        <v>63162.19</v>
      </c>
      <c r="C305" s="28">
        <v>45139</v>
      </c>
    </row>
    <row r="306" spans="1:3" x14ac:dyDescent="0.45">
      <c r="A306" s="33" t="s">
        <v>45</v>
      </c>
      <c r="B306" s="32">
        <v>35482.97</v>
      </c>
      <c r="C306" s="28">
        <v>45412</v>
      </c>
    </row>
    <row r="307" spans="1:3" x14ac:dyDescent="0.45">
      <c r="A307" s="33" t="s">
        <v>70</v>
      </c>
      <c r="B307" s="32">
        <v>44566.97</v>
      </c>
      <c r="C307" s="28">
        <v>45127</v>
      </c>
    </row>
    <row r="308" spans="1:3" x14ac:dyDescent="0.45">
      <c r="A308" s="27" t="s">
        <v>165</v>
      </c>
      <c r="B308" s="32"/>
    </row>
    <row r="309" spans="1:3" x14ac:dyDescent="0.45">
      <c r="A309" s="33" t="s">
        <v>42</v>
      </c>
      <c r="B309" s="32">
        <v>10996.6</v>
      </c>
      <c r="C309" s="28">
        <v>45140</v>
      </c>
    </row>
    <row r="310" spans="1:3" x14ac:dyDescent="0.45">
      <c r="A310" s="33" t="s">
        <v>45</v>
      </c>
      <c r="B310" s="32">
        <v>6177.62</v>
      </c>
      <c r="C310" s="28">
        <v>45412</v>
      </c>
    </row>
    <row r="311" spans="1:3" x14ac:dyDescent="0.45">
      <c r="A311" s="33" t="s">
        <v>70</v>
      </c>
      <c r="B311" s="32">
        <v>7759.16</v>
      </c>
      <c r="C311" s="28">
        <v>45127</v>
      </c>
    </row>
    <row r="312" spans="1:3" x14ac:dyDescent="0.45">
      <c r="A312" s="27" t="s">
        <v>166</v>
      </c>
      <c r="B312" s="32"/>
    </row>
    <row r="313" spans="1:3" x14ac:dyDescent="0.45">
      <c r="A313" s="33" t="s">
        <v>59</v>
      </c>
      <c r="B313" s="32">
        <v>2430.67</v>
      </c>
      <c r="C313" s="28">
        <v>45127</v>
      </c>
    </row>
    <row r="314" spans="1:3" x14ac:dyDescent="0.45">
      <c r="A314" s="33" t="s">
        <v>60</v>
      </c>
      <c r="B314" s="32">
        <v>2554.52</v>
      </c>
      <c r="C314" s="28">
        <v>45127</v>
      </c>
    </row>
    <row r="315" spans="1:3" x14ac:dyDescent="0.45">
      <c r="A315" s="33" t="s">
        <v>61</v>
      </c>
      <c r="B315" s="32">
        <v>2152.63</v>
      </c>
      <c r="C315" s="28">
        <v>45140</v>
      </c>
    </row>
    <row r="316" spans="1:3" x14ac:dyDescent="0.45">
      <c r="A316" s="33" t="s">
        <v>65</v>
      </c>
      <c r="B316" s="32">
        <v>1209.29</v>
      </c>
      <c r="C316" s="28">
        <v>45412</v>
      </c>
    </row>
    <row r="317" spans="1:3" x14ac:dyDescent="0.45">
      <c r="A317" s="33" t="s">
        <v>67</v>
      </c>
      <c r="B317" s="32">
        <v>865.34</v>
      </c>
      <c r="C317" s="28">
        <v>45127</v>
      </c>
    </row>
    <row r="318" spans="1:3" x14ac:dyDescent="0.45">
      <c r="A318" s="33" t="s">
        <v>69</v>
      </c>
      <c r="B318" s="32">
        <v>2018.85</v>
      </c>
      <c r="C318" s="28">
        <v>45127</v>
      </c>
    </row>
    <row r="319" spans="1:3" x14ac:dyDescent="0.45">
      <c r="A319" s="33" t="s">
        <v>71</v>
      </c>
      <c r="B319" s="32">
        <v>1518.88</v>
      </c>
      <c r="C319" s="28">
        <v>45127</v>
      </c>
    </row>
    <row r="320" spans="1:3" x14ac:dyDescent="0.45">
      <c r="A320" s="27" t="s">
        <v>167</v>
      </c>
      <c r="B320" s="32"/>
    </row>
    <row r="321" spans="1:3" x14ac:dyDescent="0.45">
      <c r="A321" s="33" t="s">
        <v>42</v>
      </c>
      <c r="B321" s="32">
        <v>70574.17</v>
      </c>
      <c r="C321" s="28">
        <v>45139</v>
      </c>
    </row>
    <row r="322" spans="1:3" x14ac:dyDescent="0.45">
      <c r="A322" s="33" t="s">
        <v>45</v>
      </c>
      <c r="B322" s="32">
        <v>39646.839999999997</v>
      </c>
      <c r="C322" s="28">
        <v>45412</v>
      </c>
    </row>
    <row r="323" spans="1:3" x14ac:dyDescent="0.45">
      <c r="A323" s="33" t="s">
        <v>70</v>
      </c>
      <c r="B323" s="32">
        <v>49796.83</v>
      </c>
      <c r="C323" s="28">
        <v>45127</v>
      </c>
    </row>
    <row r="324" spans="1:3" x14ac:dyDescent="0.45">
      <c r="A324" s="27" t="s">
        <v>168</v>
      </c>
      <c r="B324" s="32"/>
    </row>
    <row r="325" spans="1:3" x14ac:dyDescent="0.45">
      <c r="A325" s="33" t="s">
        <v>42</v>
      </c>
      <c r="B325" s="32">
        <v>57045.7</v>
      </c>
      <c r="C325" s="28">
        <v>45140</v>
      </c>
    </row>
    <row r="326" spans="1:3" x14ac:dyDescent="0.45">
      <c r="A326" s="33" t="s">
        <v>61</v>
      </c>
      <c r="B326" s="32">
        <v>14953.93</v>
      </c>
      <c r="C326" s="28">
        <v>45140</v>
      </c>
    </row>
    <row r="327" spans="1:3" x14ac:dyDescent="0.45">
      <c r="A327" s="33" t="s">
        <v>45</v>
      </c>
      <c r="B327" s="32">
        <v>32046.880000000001</v>
      </c>
      <c r="C327" s="28">
        <v>45412</v>
      </c>
    </row>
    <row r="328" spans="1:3" x14ac:dyDescent="0.45">
      <c r="A328" s="33" t="s">
        <v>65</v>
      </c>
      <c r="B328" s="32">
        <v>8400.75</v>
      </c>
      <c r="C328" s="28">
        <v>45412</v>
      </c>
    </row>
    <row r="329" spans="1:3" x14ac:dyDescent="0.45">
      <c r="A329" s="33" t="s">
        <v>70</v>
      </c>
      <c r="B329" s="32">
        <v>40251.199999999997</v>
      </c>
      <c r="C329" s="28">
        <v>45127</v>
      </c>
    </row>
    <row r="330" spans="1:3" x14ac:dyDescent="0.45">
      <c r="A330" s="33" t="s">
        <v>71</v>
      </c>
      <c r="B330" s="32">
        <v>10551.43</v>
      </c>
      <c r="C330" s="28">
        <v>45127</v>
      </c>
    </row>
    <row r="331" spans="1:3" x14ac:dyDescent="0.45">
      <c r="A331" s="27" t="s">
        <v>169</v>
      </c>
      <c r="B331" s="32"/>
    </row>
    <row r="332" spans="1:3" x14ac:dyDescent="0.45">
      <c r="A332" s="33" t="s">
        <v>42</v>
      </c>
      <c r="B332" s="32">
        <v>53117.95</v>
      </c>
      <c r="C332" s="28">
        <v>45140</v>
      </c>
    </row>
    <row r="333" spans="1:3" x14ac:dyDescent="0.45">
      <c r="A333" s="33" t="s">
        <v>45</v>
      </c>
      <c r="B333" s="32">
        <v>29840.37</v>
      </c>
      <c r="C333" s="28">
        <v>45412</v>
      </c>
    </row>
    <row r="334" spans="1:3" x14ac:dyDescent="0.45">
      <c r="A334" s="27" t="s">
        <v>171</v>
      </c>
      <c r="B334" s="32"/>
    </row>
    <row r="335" spans="1:3" x14ac:dyDescent="0.45">
      <c r="A335" s="33" t="s">
        <v>42</v>
      </c>
      <c r="B335" s="32">
        <v>52735.14</v>
      </c>
      <c r="C335" s="28">
        <v>45140</v>
      </c>
    </row>
    <row r="336" spans="1:3" x14ac:dyDescent="0.45">
      <c r="A336" s="33" t="s">
        <v>45</v>
      </c>
      <c r="B336" s="32">
        <v>29625.31</v>
      </c>
      <c r="C336" s="28">
        <v>45412</v>
      </c>
    </row>
    <row r="337" spans="1:3" x14ac:dyDescent="0.45">
      <c r="A337" s="33" t="s">
        <v>70</v>
      </c>
      <c r="B337" s="32">
        <v>37209.69</v>
      </c>
      <c r="C337" s="28">
        <v>45127</v>
      </c>
    </row>
    <row r="338" spans="1:3" x14ac:dyDescent="0.45">
      <c r="A338" s="27" t="s">
        <v>172</v>
      </c>
      <c r="B338" s="32"/>
    </row>
    <row r="339" spans="1:3" x14ac:dyDescent="0.45">
      <c r="A339" s="33" t="s">
        <v>42</v>
      </c>
      <c r="B339" s="32">
        <v>54492.82</v>
      </c>
      <c r="C339" s="28">
        <v>45140</v>
      </c>
    </row>
    <row r="340" spans="1:3" x14ac:dyDescent="0.45">
      <c r="A340" s="33" t="s">
        <v>45</v>
      </c>
      <c r="B340" s="32">
        <v>30612.73</v>
      </c>
      <c r="C340" s="28">
        <v>45412</v>
      </c>
    </row>
    <row r="341" spans="1:3" x14ac:dyDescent="0.45">
      <c r="A341" s="33" t="s">
        <v>70</v>
      </c>
      <c r="B341" s="32">
        <v>38449.9</v>
      </c>
      <c r="C341" s="28">
        <v>45127</v>
      </c>
    </row>
    <row r="342" spans="1:3" x14ac:dyDescent="0.45">
      <c r="A342" s="27" t="s">
        <v>173</v>
      </c>
      <c r="B342" s="32"/>
    </row>
    <row r="343" spans="1:3" x14ac:dyDescent="0.45">
      <c r="A343" s="33" t="s">
        <v>42</v>
      </c>
      <c r="B343" s="32">
        <v>15795.8</v>
      </c>
      <c r="C343" s="28">
        <v>45140</v>
      </c>
    </row>
    <row r="344" spans="1:3" x14ac:dyDescent="0.45">
      <c r="A344" s="33" t="s">
        <v>45</v>
      </c>
      <c r="B344" s="32">
        <v>8873.69</v>
      </c>
      <c r="C344" s="28">
        <v>45412</v>
      </c>
    </row>
    <row r="345" spans="1:3" x14ac:dyDescent="0.45">
      <c r="A345" s="33" t="s">
        <v>70</v>
      </c>
      <c r="B345" s="32">
        <v>11145.45</v>
      </c>
      <c r="C345" s="28">
        <v>45127</v>
      </c>
    </row>
    <row r="346" spans="1:3" x14ac:dyDescent="0.45">
      <c r="A346" s="27" t="s">
        <v>175</v>
      </c>
      <c r="B346" s="32"/>
    </row>
    <row r="347" spans="1:3" x14ac:dyDescent="0.45">
      <c r="A347" s="33" t="s">
        <v>40</v>
      </c>
      <c r="B347" s="32">
        <v>30478.79</v>
      </c>
      <c r="C347" s="28">
        <v>45366</v>
      </c>
    </row>
    <row r="348" spans="1:3" x14ac:dyDescent="0.45">
      <c r="A348" s="33" t="s">
        <v>42</v>
      </c>
      <c r="B348" s="32">
        <v>26992.37</v>
      </c>
      <c r="C348" s="28">
        <v>45366</v>
      </c>
    </row>
    <row r="349" spans="1:3" x14ac:dyDescent="0.45">
      <c r="A349" s="33" t="s">
        <v>45</v>
      </c>
      <c r="B349" s="32">
        <v>15163.65</v>
      </c>
      <c r="C349" s="28">
        <v>45412</v>
      </c>
    </row>
    <row r="350" spans="1:3" x14ac:dyDescent="0.45">
      <c r="A350" s="33" t="s">
        <v>66</v>
      </c>
      <c r="B350" s="32">
        <v>10850.64</v>
      </c>
      <c r="C350" s="28">
        <v>45366</v>
      </c>
    </row>
    <row r="351" spans="1:3" x14ac:dyDescent="0.45">
      <c r="A351" s="33" t="s">
        <v>68</v>
      </c>
      <c r="B351" s="32">
        <v>25314.77</v>
      </c>
      <c r="C351" s="28">
        <v>45366</v>
      </c>
    </row>
    <row r="352" spans="1:3" x14ac:dyDescent="0.45">
      <c r="A352" s="33" t="s">
        <v>70</v>
      </c>
      <c r="B352" s="32">
        <v>19045.7</v>
      </c>
      <c r="C352" s="28">
        <v>45366</v>
      </c>
    </row>
    <row r="353" spans="1:3" x14ac:dyDescent="0.45">
      <c r="A353" s="27" t="s">
        <v>176</v>
      </c>
      <c r="B353" s="32"/>
    </row>
    <row r="354" spans="1:3" x14ac:dyDescent="0.45">
      <c r="A354" s="33" t="s">
        <v>42</v>
      </c>
      <c r="B354" s="32">
        <v>52600.53</v>
      </c>
      <c r="C354" s="28">
        <v>45140</v>
      </c>
    </row>
    <row r="355" spans="1:3" x14ac:dyDescent="0.45">
      <c r="A355" s="33" t="s">
        <v>45</v>
      </c>
      <c r="B355" s="32">
        <v>29549.69</v>
      </c>
      <c r="C355" s="28">
        <v>45412</v>
      </c>
    </row>
    <row r="356" spans="1:3" x14ac:dyDescent="0.45">
      <c r="A356" s="33" t="s">
        <v>70</v>
      </c>
      <c r="B356" s="32">
        <v>37114.71</v>
      </c>
      <c r="C356" s="28">
        <v>45127</v>
      </c>
    </row>
    <row r="357" spans="1:3" x14ac:dyDescent="0.45">
      <c r="A357" s="27" t="s">
        <v>177</v>
      </c>
      <c r="B357" s="32"/>
    </row>
    <row r="358" spans="1:3" x14ac:dyDescent="0.45">
      <c r="A358" s="33" t="s">
        <v>42</v>
      </c>
      <c r="B358" s="32">
        <v>193608.05</v>
      </c>
      <c r="C358" s="28">
        <v>45140</v>
      </c>
    </row>
    <row r="359" spans="1:3" x14ac:dyDescent="0.45">
      <c r="A359" s="33" t="s">
        <v>45</v>
      </c>
      <c r="B359" s="32">
        <v>108764.26</v>
      </c>
      <c r="C359" s="28">
        <v>45412</v>
      </c>
    </row>
    <row r="360" spans="1:3" x14ac:dyDescent="0.45">
      <c r="A360" s="33" t="s">
        <v>70</v>
      </c>
      <c r="B360" s="32">
        <v>136609</v>
      </c>
      <c r="C360" s="28">
        <v>45127</v>
      </c>
    </row>
    <row r="361" spans="1:3" x14ac:dyDescent="0.45">
      <c r="A361" s="27" t="s">
        <v>178</v>
      </c>
      <c r="B361" s="32"/>
    </row>
    <row r="362" spans="1:3" x14ac:dyDescent="0.45">
      <c r="A362" s="33" t="s">
        <v>42</v>
      </c>
      <c r="B362" s="32">
        <v>952137.06</v>
      </c>
      <c r="C362" s="28">
        <v>45140</v>
      </c>
    </row>
    <row r="363" spans="1:3" x14ac:dyDescent="0.45">
      <c r="A363" s="33" t="s">
        <v>61</v>
      </c>
      <c r="B363" s="32">
        <v>242125.98</v>
      </c>
      <c r="C363" s="28">
        <v>45140</v>
      </c>
    </row>
    <row r="364" spans="1:3" x14ac:dyDescent="0.45">
      <c r="A364" s="33" t="s">
        <v>45</v>
      </c>
      <c r="B364" s="32">
        <v>534887.30000000005</v>
      </c>
      <c r="C364" s="28">
        <v>45412</v>
      </c>
    </row>
    <row r="365" spans="1:3" x14ac:dyDescent="0.45">
      <c r="A365" s="33" t="s">
        <v>65</v>
      </c>
      <c r="B365" s="32">
        <v>116373.27</v>
      </c>
      <c r="C365" s="28">
        <v>45412</v>
      </c>
    </row>
    <row r="366" spans="1:3" x14ac:dyDescent="0.45">
      <c r="A366" s="33" t="s">
        <v>70</v>
      </c>
      <c r="B366" s="32">
        <v>676224.67</v>
      </c>
      <c r="C366" s="28">
        <v>45127</v>
      </c>
    </row>
    <row r="367" spans="1:3" x14ac:dyDescent="0.45">
      <c r="A367" s="33" t="s">
        <v>71</v>
      </c>
      <c r="B367" s="32">
        <v>146165.99</v>
      </c>
      <c r="C367" s="28">
        <v>45127</v>
      </c>
    </row>
    <row r="368" spans="1:3" x14ac:dyDescent="0.45">
      <c r="A368" s="27" t="s">
        <v>180</v>
      </c>
      <c r="B368" s="32"/>
    </row>
    <row r="369" spans="1:3" x14ac:dyDescent="0.45">
      <c r="A369" s="33" t="s">
        <v>61</v>
      </c>
      <c r="B369" s="32">
        <v>17529.2</v>
      </c>
      <c r="C369" s="28">
        <v>45140</v>
      </c>
    </row>
    <row r="370" spans="1:3" x14ac:dyDescent="0.45">
      <c r="A370" s="33" t="s">
        <v>45</v>
      </c>
      <c r="B370" s="32">
        <v>37565.78</v>
      </c>
      <c r="C370" s="28">
        <v>45412</v>
      </c>
    </row>
    <row r="371" spans="1:3" x14ac:dyDescent="0.45">
      <c r="A371" s="33" t="s">
        <v>65</v>
      </c>
      <c r="B371" s="32">
        <v>9847.48</v>
      </c>
      <c r="C371" s="28">
        <v>45412</v>
      </c>
    </row>
    <row r="372" spans="1:3" x14ac:dyDescent="0.45">
      <c r="A372" s="33" t="s">
        <v>71</v>
      </c>
      <c r="B372" s="32">
        <v>12368.53</v>
      </c>
      <c r="C372" s="28">
        <v>45127</v>
      </c>
    </row>
    <row r="373" spans="1:3" x14ac:dyDescent="0.45">
      <c r="A373" s="27" t="s">
        <v>181</v>
      </c>
      <c r="B373" s="32"/>
    </row>
    <row r="374" spans="1:3" x14ac:dyDescent="0.45">
      <c r="A374" s="33" t="s">
        <v>42</v>
      </c>
      <c r="B374" s="32">
        <v>103740.6</v>
      </c>
      <c r="C374" s="28">
        <v>45140</v>
      </c>
    </row>
    <row r="375" spans="1:3" x14ac:dyDescent="0.45">
      <c r="A375" s="33" t="s">
        <v>45</v>
      </c>
      <c r="B375" s="32">
        <v>58278.93</v>
      </c>
      <c r="C375" s="28">
        <v>45412</v>
      </c>
    </row>
    <row r="376" spans="1:3" x14ac:dyDescent="0.45">
      <c r="A376" s="33" t="s">
        <v>70</v>
      </c>
      <c r="B376" s="32">
        <v>73198.92</v>
      </c>
      <c r="C376" s="28">
        <v>45127</v>
      </c>
    </row>
    <row r="377" spans="1:3" x14ac:dyDescent="0.45">
      <c r="A377" s="27" t="s">
        <v>182</v>
      </c>
      <c r="B377" s="32"/>
    </row>
    <row r="378" spans="1:3" x14ac:dyDescent="0.45">
      <c r="A378" s="33" t="s">
        <v>42</v>
      </c>
      <c r="B378" s="32">
        <v>16461.830000000002</v>
      </c>
      <c r="C378" s="28">
        <v>45140</v>
      </c>
    </row>
    <row r="379" spans="1:3" x14ac:dyDescent="0.45">
      <c r="A379" s="33" t="s">
        <v>45</v>
      </c>
      <c r="B379" s="32">
        <v>9247.86</v>
      </c>
      <c r="C379" s="28">
        <v>45412</v>
      </c>
    </row>
    <row r="380" spans="1:3" x14ac:dyDescent="0.45">
      <c r="A380" s="33" t="s">
        <v>70</v>
      </c>
      <c r="B380" s="32">
        <v>11615.4</v>
      </c>
      <c r="C380" s="28">
        <v>45127</v>
      </c>
    </row>
    <row r="381" spans="1:3" x14ac:dyDescent="0.45">
      <c r="A381" s="27" t="s">
        <v>183</v>
      </c>
      <c r="B381" s="32"/>
    </row>
    <row r="382" spans="1:3" x14ac:dyDescent="0.45">
      <c r="A382" s="33" t="s">
        <v>42</v>
      </c>
      <c r="B382" s="32">
        <v>12010.44</v>
      </c>
      <c r="C382" s="28">
        <v>45139</v>
      </c>
    </row>
    <row r="383" spans="1:3" x14ac:dyDescent="0.45">
      <c r="A383" s="33" t="s">
        <v>45</v>
      </c>
      <c r="B383" s="32">
        <v>6747.17</v>
      </c>
      <c r="C383" s="28">
        <v>45412</v>
      </c>
    </row>
    <row r="384" spans="1:3" x14ac:dyDescent="0.45">
      <c r="A384" s="33" t="s">
        <v>70</v>
      </c>
      <c r="B384" s="32">
        <v>8474.51</v>
      </c>
      <c r="C384" s="28">
        <v>45127</v>
      </c>
    </row>
    <row r="385" spans="1:3" x14ac:dyDescent="0.45">
      <c r="A385" s="27" t="s">
        <v>184</v>
      </c>
      <c r="B385" s="32"/>
    </row>
    <row r="386" spans="1:3" x14ac:dyDescent="0.45">
      <c r="A386" s="33" t="s">
        <v>42</v>
      </c>
      <c r="B386" s="32">
        <v>80896.960000000006</v>
      </c>
      <c r="C386" s="28">
        <v>45140</v>
      </c>
    </row>
    <row r="387" spans="1:3" x14ac:dyDescent="0.45">
      <c r="A387" s="33" t="s">
        <v>45</v>
      </c>
      <c r="B387" s="32">
        <v>45445.93</v>
      </c>
      <c r="C387" s="28">
        <v>45412</v>
      </c>
    </row>
    <row r="388" spans="1:3" x14ac:dyDescent="0.45">
      <c r="A388" s="27" t="s">
        <v>185</v>
      </c>
      <c r="B388" s="32"/>
    </row>
    <row r="389" spans="1:3" x14ac:dyDescent="0.45">
      <c r="A389" s="33" t="s">
        <v>42</v>
      </c>
      <c r="B389" s="32">
        <v>7956.64</v>
      </c>
      <c r="C389" s="28">
        <v>45140</v>
      </c>
    </row>
    <row r="390" spans="1:3" x14ac:dyDescent="0.45">
      <c r="A390" s="33" t="s">
        <v>45</v>
      </c>
      <c r="B390" s="32">
        <v>4469.8500000000004</v>
      </c>
      <c r="C390" s="28">
        <v>45412</v>
      </c>
    </row>
    <row r="391" spans="1:3" x14ac:dyDescent="0.45">
      <c r="A391" s="33" t="s">
        <v>70</v>
      </c>
      <c r="B391" s="32">
        <v>5614.17</v>
      </c>
      <c r="C391" s="28">
        <v>45127</v>
      </c>
    </row>
    <row r="392" spans="1:3" x14ac:dyDescent="0.45">
      <c r="A392" s="27" t="s">
        <v>186</v>
      </c>
      <c r="B392" s="32"/>
    </row>
    <row r="393" spans="1:3" x14ac:dyDescent="0.45">
      <c r="A393" s="33" t="s">
        <v>42</v>
      </c>
      <c r="B393" s="32">
        <v>52388.11</v>
      </c>
      <c r="C393" s="28">
        <v>45140</v>
      </c>
    </row>
    <row r="394" spans="1:3" x14ac:dyDescent="0.45">
      <c r="A394" s="33" t="s">
        <v>61</v>
      </c>
      <c r="B394" s="32">
        <v>11749.37</v>
      </c>
      <c r="C394" s="28">
        <v>45140</v>
      </c>
    </row>
    <row r="395" spans="1:3" x14ac:dyDescent="0.45">
      <c r="A395" s="33" t="s">
        <v>45</v>
      </c>
      <c r="B395" s="32">
        <v>29430.36</v>
      </c>
      <c r="C395" s="28">
        <v>45412</v>
      </c>
    </row>
    <row r="396" spans="1:3" x14ac:dyDescent="0.45">
      <c r="A396" s="33" t="s">
        <v>65</v>
      </c>
      <c r="B396" s="32">
        <v>6600.5</v>
      </c>
      <c r="C396" s="28">
        <v>45412</v>
      </c>
    </row>
    <row r="397" spans="1:3" x14ac:dyDescent="0.45">
      <c r="A397" s="33" t="s">
        <v>70</v>
      </c>
      <c r="B397" s="32">
        <v>36964.83</v>
      </c>
      <c r="C397" s="28">
        <v>45127</v>
      </c>
    </row>
    <row r="398" spans="1:3" x14ac:dyDescent="0.45">
      <c r="A398" s="33" t="s">
        <v>71</v>
      </c>
      <c r="B398" s="32">
        <v>8290.2999999999993</v>
      </c>
      <c r="C398" s="28">
        <v>45127</v>
      </c>
    </row>
    <row r="399" spans="1:3" x14ac:dyDescent="0.45">
      <c r="A399" s="27" t="s">
        <v>187</v>
      </c>
      <c r="B399" s="32"/>
    </row>
    <row r="400" spans="1:3" x14ac:dyDescent="0.45">
      <c r="A400" s="33" t="s">
        <v>42</v>
      </c>
      <c r="B400" s="32">
        <v>3022.06</v>
      </c>
      <c r="C400" s="28">
        <v>45140</v>
      </c>
    </row>
    <row r="401" spans="1:3" x14ac:dyDescent="0.45">
      <c r="A401" s="33" t="s">
        <v>45</v>
      </c>
      <c r="B401" s="32">
        <v>1697.72</v>
      </c>
      <c r="C401" s="28">
        <v>45412</v>
      </c>
    </row>
    <row r="402" spans="1:3" x14ac:dyDescent="0.45">
      <c r="A402" s="27" t="s">
        <v>188</v>
      </c>
      <c r="B402" s="32"/>
    </row>
    <row r="403" spans="1:3" x14ac:dyDescent="0.45">
      <c r="A403" s="33" t="s">
        <v>42</v>
      </c>
      <c r="B403" s="32">
        <v>6121.54</v>
      </c>
      <c r="C403" s="28">
        <v>45139</v>
      </c>
    </row>
    <row r="404" spans="1:3" x14ac:dyDescent="0.45">
      <c r="A404" s="33" t="s">
        <v>45</v>
      </c>
      <c r="B404" s="32">
        <v>3438.93</v>
      </c>
      <c r="C404" s="28">
        <v>45412</v>
      </c>
    </row>
    <row r="405" spans="1:3" x14ac:dyDescent="0.45">
      <c r="A405" s="27" t="s">
        <v>189</v>
      </c>
      <c r="B405" s="32"/>
    </row>
    <row r="406" spans="1:3" x14ac:dyDescent="0.45">
      <c r="A406" s="33" t="s">
        <v>42</v>
      </c>
      <c r="B406" s="32">
        <v>13380.64</v>
      </c>
      <c r="C406" s="28">
        <v>45139</v>
      </c>
    </row>
    <row r="407" spans="1:3" x14ac:dyDescent="0.45">
      <c r="A407" s="27" t="s">
        <v>190</v>
      </c>
      <c r="B407" s="32"/>
    </row>
    <row r="408" spans="1:3" x14ac:dyDescent="0.45">
      <c r="A408" s="33" t="s">
        <v>42</v>
      </c>
      <c r="B408" s="32">
        <v>24142.26</v>
      </c>
      <c r="C408" s="28">
        <v>45140</v>
      </c>
    </row>
    <row r="409" spans="1:3" x14ac:dyDescent="0.45">
      <c r="A409" s="33" t="s">
        <v>45</v>
      </c>
      <c r="B409" s="32">
        <v>13562.53</v>
      </c>
      <c r="C409" s="28">
        <v>45412</v>
      </c>
    </row>
    <row r="410" spans="1:3" x14ac:dyDescent="0.45">
      <c r="A410" s="33" t="s">
        <v>70</v>
      </c>
      <c r="B410" s="32">
        <v>17034.68</v>
      </c>
      <c r="C410" s="28">
        <v>45140</v>
      </c>
    </row>
    <row r="411" spans="1:3" x14ac:dyDescent="0.45">
      <c r="A411" s="27" t="s">
        <v>191</v>
      </c>
      <c r="B411" s="32"/>
    </row>
    <row r="412" spans="1:3" x14ac:dyDescent="0.45">
      <c r="A412" s="33" t="s">
        <v>42</v>
      </c>
      <c r="B412" s="32">
        <v>57196.65</v>
      </c>
      <c r="C412" s="28">
        <v>45140</v>
      </c>
    </row>
    <row r="413" spans="1:3" x14ac:dyDescent="0.45">
      <c r="A413" s="33" t="s">
        <v>45</v>
      </c>
      <c r="B413" s="32">
        <v>32131.68</v>
      </c>
      <c r="C413" s="28">
        <v>45412</v>
      </c>
    </row>
    <row r="414" spans="1:3" x14ac:dyDescent="0.45">
      <c r="A414" s="27" t="s">
        <v>192</v>
      </c>
      <c r="B414" s="32"/>
    </row>
    <row r="415" spans="1:3" x14ac:dyDescent="0.45">
      <c r="A415" s="33" t="s">
        <v>42</v>
      </c>
      <c r="B415" s="32">
        <v>15801.25</v>
      </c>
      <c r="C415" s="28">
        <v>45139</v>
      </c>
    </row>
    <row r="416" spans="1:3" x14ac:dyDescent="0.45">
      <c r="A416" s="33" t="s">
        <v>45</v>
      </c>
      <c r="B416" s="32">
        <v>8876.75</v>
      </c>
      <c r="C416" s="28">
        <v>45412</v>
      </c>
    </row>
    <row r="417" spans="1:3" x14ac:dyDescent="0.45">
      <c r="A417" s="33" t="s">
        <v>70</v>
      </c>
      <c r="B417" s="32">
        <v>11149.29</v>
      </c>
      <c r="C417" s="28">
        <v>45127</v>
      </c>
    </row>
    <row r="418" spans="1:3" x14ac:dyDescent="0.45">
      <c r="A418" s="27" t="s">
        <v>193</v>
      </c>
      <c r="B418" s="32"/>
    </row>
    <row r="419" spans="1:3" x14ac:dyDescent="0.45">
      <c r="A419" s="33" t="s">
        <v>42</v>
      </c>
      <c r="B419" s="32">
        <v>24968.58</v>
      </c>
      <c r="C419" s="28">
        <v>45140</v>
      </c>
    </row>
    <row r="420" spans="1:3" x14ac:dyDescent="0.45">
      <c r="A420" s="33" t="s">
        <v>45</v>
      </c>
      <c r="B420" s="32">
        <v>14026.74</v>
      </c>
      <c r="C420" s="28">
        <v>45412</v>
      </c>
    </row>
    <row r="421" spans="1:3" x14ac:dyDescent="0.45">
      <c r="A421" s="33" t="s">
        <v>70</v>
      </c>
      <c r="B421" s="32">
        <v>17617.72</v>
      </c>
      <c r="C421" s="28">
        <v>45127</v>
      </c>
    </row>
    <row r="422" spans="1:3" x14ac:dyDescent="0.45">
      <c r="A422" s="27" t="s">
        <v>194</v>
      </c>
      <c r="B422" s="32"/>
    </row>
    <row r="423" spans="1:3" x14ac:dyDescent="0.45">
      <c r="A423" s="33" t="s">
        <v>42</v>
      </c>
      <c r="B423" s="32">
        <v>4633.47</v>
      </c>
      <c r="C423" s="28">
        <v>45140</v>
      </c>
    </row>
    <row r="424" spans="1:3" x14ac:dyDescent="0.45">
      <c r="A424" s="33" t="s">
        <v>45</v>
      </c>
      <c r="B424" s="32">
        <v>2602.9699999999998</v>
      </c>
      <c r="C424" s="28">
        <v>45412</v>
      </c>
    </row>
    <row r="425" spans="1:3" x14ac:dyDescent="0.45">
      <c r="A425" s="27" t="s">
        <v>195</v>
      </c>
      <c r="B425" s="32"/>
    </row>
    <row r="426" spans="1:3" x14ac:dyDescent="0.45">
      <c r="A426" s="33" t="s">
        <v>42</v>
      </c>
      <c r="B426" s="32">
        <v>8601.67</v>
      </c>
      <c r="C426" s="28">
        <v>45140</v>
      </c>
    </row>
    <row r="427" spans="1:3" x14ac:dyDescent="0.45">
      <c r="A427" s="33" t="s">
        <v>45</v>
      </c>
      <c r="B427" s="32">
        <v>4832.21</v>
      </c>
      <c r="C427" s="28">
        <v>45412</v>
      </c>
    </row>
    <row r="428" spans="1:3" x14ac:dyDescent="0.45">
      <c r="A428" s="33" t="s">
        <v>70</v>
      </c>
      <c r="B428" s="32">
        <v>6069.3</v>
      </c>
      <c r="C428" s="28">
        <v>45127</v>
      </c>
    </row>
    <row r="429" spans="1:3" x14ac:dyDescent="0.45">
      <c r="A429" s="27" t="s">
        <v>196</v>
      </c>
      <c r="B429" s="32"/>
    </row>
    <row r="430" spans="1:3" x14ac:dyDescent="0.45">
      <c r="A430" s="33" t="s">
        <v>42</v>
      </c>
      <c r="B430" s="32">
        <v>17257.03</v>
      </c>
      <c r="C430" s="28">
        <v>45139</v>
      </c>
    </row>
    <row r="431" spans="1:3" x14ac:dyDescent="0.45">
      <c r="A431" s="33" t="s">
        <v>45</v>
      </c>
      <c r="B431" s="32">
        <v>9694.58</v>
      </c>
      <c r="C431" s="28">
        <v>45412</v>
      </c>
    </row>
    <row r="432" spans="1:3" x14ac:dyDescent="0.45">
      <c r="A432" s="27" t="s">
        <v>197</v>
      </c>
      <c r="B432" s="32"/>
    </row>
    <row r="433" spans="1:3" x14ac:dyDescent="0.45">
      <c r="A433" s="33" t="s">
        <v>42</v>
      </c>
      <c r="B433" s="32">
        <v>13340.18</v>
      </c>
      <c r="C433" s="28">
        <v>45139</v>
      </c>
    </row>
    <row r="434" spans="1:3" x14ac:dyDescent="0.45">
      <c r="A434" s="33" t="s">
        <v>45</v>
      </c>
      <c r="B434" s="32">
        <v>7494.19</v>
      </c>
      <c r="C434" s="28">
        <v>45412</v>
      </c>
    </row>
    <row r="435" spans="1:3" x14ac:dyDescent="0.45">
      <c r="A435" s="33" t="s">
        <v>70</v>
      </c>
      <c r="B435" s="32">
        <v>9412.77</v>
      </c>
      <c r="C435" s="28">
        <v>45127</v>
      </c>
    </row>
    <row r="436" spans="1:3" x14ac:dyDescent="0.45">
      <c r="A436" s="27" t="s">
        <v>198</v>
      </c>
      <c r="B436" s="32"/>
    </row>
    <row r="437" spans="1:3" x14ac:dyDescent="0.45">
      <c r="A437" s="33" t="s">
        <v>42</v>
      </c>
      <c r="B437" s="32">
        <v>501996.87</v>
      </c>
      <c r="C437" s="28">
        <v>45140</v>
      </c>
    </row>
    <row r="438" spans="1:3" x14ac:dyDescent="0.45">
      <c r="A438" s="33" t="s">
        <v>61</v>
      </c>
      <c r="B438" s="32">
        <v>36554.71</v>
      </c>
      <c r="C438" s="28">
        <v>45140</v>
      </c>
    </row>
    <row r="439" spans="1:3" x14ac:dyDescent="0.45">
      <c r="A439" s="33" t="s">
        <v>45</v>
      </c>
      <c r="B439" s="32">
        <v>282009.56</v>
      </c>
      <c r="C439" s="28">
        <v>45412</v>
      </c>
    </row>
    <row r="440" spans="1:3" x14ac:dyDescent="0.45">
      <c r="A440" s="33" t="s">
        <v>65</v>
      </c>
      <c r="B440" s="32">
        <v>20535.54</v>
      </c>
      <c r="C440" s="28">
        <v>45412</v>
      </c>
    </row>
    <row r="441" spans="1:3" x14ac:dyDescent="0.45">
      <c r="A441" s="33" t="s">
        <v>70</v>
      </c>
      <c r="B441" s="32">
        <v>372905</v>
      </c>
      <c r="C441" s="28">
        <v>45127</v>
      </c>
    </row>
    <row r="442" spans="1:3" x14ac:dyDescent="0.45">
      <c r="A442" s="33" t="s">
        <v>71</v>
      </c>
      <c r="B442" s="32">
        <v>25792.84</v>
      </c>
      <c r="C442" s="28">
        <v>45127</v>
      </c>
    </row>
    <row r="443" spans="1:3" x14ac:dyDescent="0.45">
      <c r="A443" s="27" t="s">
        <v>199</v>
      </c>
      <c r="B443" s="32"/>
    </row>
    <row r="444" spans="1:3" x14ac:dyDescent="0.45">
      <c r="A444" s="33" t="s">
        <v>42</v>
      </c>
      <c r="B444" s="32">
        <v>120463.1</v>
      </c>
      <c r="C444" s="28">
        <v>45140</v>
      </c>
    </row>
    <row r="445" spans="1:3" x14ac:dyDescent="0.45">
      <c r="A445" s="33" t="s">
        <v>61</v>
      </c>
      <c r="B445" s="32">
        <v>31578.14</v>
      </c>
      <c r="C445" s="28">
        <v>45140</v>
      </c>
    </row>
    <row r="446" spans="1:3" x14ac:dyDescent="0.45">
      <c r="A446" s="33" t="s">
        <v>45</v>
      </c>
      <c r="B446" s="32">
        <v>67673.22</v>
      </c>
      <c r="C446" s="28">
        <v>45412</v>
      </c>
    </row>
    <row r="447" spans="1:3" x14ac:dyDescent="0.45">
      <c r="A447" s="33" t="s">
        <v>65</v>
      </c>
      <c r="B447" s="32">
        <v>17739.830000000002</v>
      </c>
      <c r="C447" s="28">
        <v>45412</v>
      </c>
    </row>
    <row r="448" spans="1:3" x14ac:dyDescent="0.45">
      <c r="A448" s="33" t="s">
        <v>70</v>
      </c>
      <c r="B448" s="32">
        <v>84998.24</v>
      </c>
      <c r="C448" s="28">
        <v>45127</v>
      </c>
    </row>
    <row r="449" spans="1:3" x14ac:dyDescent="0.45">
      <c r="A449" s="33" t="s">
        <v>71</v>
      </c>
      <c r="B449" s="32">
        <v>22281.4</v>
      </c>
      <c r="C449" s="28">
        <v>45127</v>
      </c>
    </row>
    <row r="450" spans="1:3" x14ac:dyDescent="0.45">
      <c r="A450" s="27" t="s">
        <v>200</v>
      </c>
      <c r="B450" s="32"/>
    </row>
    <row r="451" spans="1:3" x14ac:dyDescent="0.45">
      <c r="A451" s="33" t="s">
        <v>42</v>
      </c>
      <c r="B451" s="32">
        <v>11286.83</v>
      </c>
      <c r="C451" s="28">
        <v>45140</v>
      </c>
    </row>
    <row r="452" spans="1:3" x14ac:dyDescent="0.45">
      <c r="A452" s="33" t="s">
        <v>45</v>
      </c>
      <c r="B452" s="32">
        <v>6340.66</v>
      </c>
      <c r="C452" s="28">
        <v>45412</v>
      </c>
    </row>
    <row r="453" spans="1:3" x14ac:dyDescent="0.45">
      <c r="A453" s="33" t="s">
        <v>70</v>
      </c>
      <c r="B453" s="32">
        <v>7963.94</v>
      </c>
      <c r="C453" s="28">
        <v>45127</v>
      </c>
    </row>
    <row r="454" spans="1:3" x14ac:dyDescent="0.45">
      <c r="A454" s="27" t="s">
        <v>201</v>
      </c>
      <c r="B454" s="32"/>
    </row>
    <row r="455" spans="1:3" x14ac:dyDescent="0.45">
      <c r="A455" s="33" t="s">
        <v>42</v>
      </c>
      <c r="B455" s="32">
        <v>2888.23</v>
      </c>
      <c r="C455" s="28">
        <v>45139</v>
      </c>
    </row>
    <row r="456" spans="1:3" x14ac:dyDescent="0.45">
      <c r="A456" s="33" t="s">
        <v>45</v>
      </c>
      <c r="B456" s="32">
        <v>1622.54</v>
      </c>
      <c r="C456" s="28">
        <v>45412</v>
      </c>
    </row>
    <row r="457" spans="1:3" x14ac:dyDescent="0.45">
      <c r="A457" s="33" t="s">
        <v>70</v>
      </c>
      <c r="B457" s="32">
        <v>2037.92</v>
      </c>
      <c r="C457" s="28">
        <v>45127</v>
      </c>
    </row>
    <row r="458" spans="1:3" x14ac:dyDescent="0.45">
      <c r="A458" s="27" t="s">
        <v>202</v>
      </c>
      <c r="B458" s="32"/>
    </row>
    <row r="459" spans="1:3" x14ac:dyDescent="0.45">
      <c r="A459" s="33" t="s">
        <v>42</v>
      </c>
      <c r="B459" s="32">
        <v>125649.78</v>
      </c>
      <c r="C459" s="28">
        <v>45139</v>
      </c>
    </row>
    <row r="460" spans="1:3" x14ac:dyDescent="0.45">
      <c r="A460" s="33" t="s">
        <v>61</v>
      </c>
      <c r="B460" s="32">
        <v>32937.769999999997</v>
      </c>
      <c r="C460" s="28">
        <v>45139</v>
      </c>
    </row>
    <row r="461" spans="1:3" x14ac:dyDescent="0.45">
      <c r="A461" s="33" t="s">
        <v>45</v>
      </c>
      <c r="B461" s="32">
        <v>70586.97</v>
      </c>
      <c r="C461" s="28">
        <v>45412</v>
      </c>
    </row>
    <row r="462" spans="1:3" x14ac:dyDescent="0.45">
      <c r="A462" s="33" t="s">
        <v>65</v>
      </c>
      <c r="B462" s="32">
        <v>15830.91</v>
      </c>
      <c r="C462" s="28">
        <v>45412</v>
      </c>
    </row>
    <row r="463" spans="1:3" x14ac:dyDescent="0.45">
      <c r="A463" s="33" t="s">
        <v>70</v>
      </c>
      <c r="B463" s="32">
        <v>88657.94</v>
      </c>
      <c r="C463" s="28">
        <v>45127</v>
      </c>
    </row>
    <row r="464" spans="1:3" x14ac:dyDescent="0.45">
      <c r="A464" s="33" t="s">
        <v>71</v>
      </c>
      <c r="B464" s="32">
        <v>23240.75</v>
      </c>
      <c r="C464" s="28">
        <v>45127</v>
      </c>
    </row>
    <row r="465" spans="1:3" x14ac:dyDescent="0.45">
      <c r="A465" s="27" t="s">
        <v>203</v>
      </c>
      <c r="B465" s="32"/>
    </row>
    <row r="466" spans="1:3" x14ac:dyDescent="0.45">
      <c r="A466" s="33" t="s">
        <v>42</v>
      </c>
      <c r="B466" s="32">
        <v>27099.74</v>
      </c>
      <c r="C466" s="28">
        <v>45139</v>
      </c>
    </row>
    <row r="467" spans="1:3" x14ac:dyDescent="0.45">
      <c r="A467" s="33" t="s">
        <v>45</v>
      </c>
      <c r="B467" s="32">
        <v>15223.97</v>
      </c>
      <c r="C467" s="28">
        <v>45412</v>
      </c>
    </row>
    <row r="468" spans="1:3" x14ac:dyDescent="0.45">
      <c r="A468" s="27" t="s">
        <v>204</v>
      </c>
      <c r="B468" s="32"/>
    </row>
    <row r="469" spans="1:3" x14ac:dyDescent="0.45">
      <c r="A469" s="33" t="s">
        <v>42</v>
      </c>
      <c r="B469" s="32">
        <v>28958.57</v>
      </c>
      <c r="C469" s="28">
        <v>45139</v>
      </c>
    </row>
    <row r="470" spans="1:3" x14ac:dyDescent="0.45">
      <c r="A470" s="33" t="s">
        <v>45</v>
      </c>
      <c r="B470" s="32">
        <v>16268.22</v>
      </c>
      <c r="C470" s="28">
        <v>45412</v>
      </c>
    </row>
    <row r="471" spans="1:3" x14ac:dyDescent="0.45">
      <c r="A471" s="27" t="s">
        <v>205</v>
      </c>
      <c r="B471" s="32"/>
    </row>
    <row r="472" spans="1:3" x14ac:dyDescent="0.45">
      <c r="A472" s="33" t="s">
        <v>42</v>
      </c>
      <c r="B472" s="32">
        <v>35383.18</v>
      </c>
      <c r="C472" s="28">
        <v>45169</v>
      </c>
    </row>
    <row r="473" spans="1:3" x14ac:dyDescent="0.45">
      <c r="A473" s="33" t="s">
        <v>61</v>
      </c>
      <c r="B473" s="32">
        <v>7935.57</v>
      </c>
      <c r="C473" s="28">
        <v>45169</v>
      </c>
    </row>
    <row r="474" spans="1:3" x14ac:dyDescent="0.45">
      <c r="A474" s="33" t="s">
        <v>45</v>
      </c>
      <c r="B474" s="32">
        <v>19877.400000000001</v>
      </c>
      <c r="C474" s="28">
        <v>45412</v>
      </c>
    </row>
    <row r="475" spans="1:3" x14ac:dyDescent="0.45">
      <c r="A475" s="33" t="s">
        <v>65</v>
      </c>
      <c r="B475" s="32">
        <v>4458.01</v>
      </c>
      <c r="C475" s="28">
        <v>45412</v>
      </c>
    </row>
    <row r="476" spans="1:3" x14ac:dyDescent="0.45">
      <c r="A476" s="33" t="s">
        <v>70</v>
      </c>
      <c r="B476" s="32">
        <v>24966.22</v>
      </c>
      <c r="C476" s="28">
        <v>45127</v>
      </c>
    </row>
    <row r="477" spans="1:3" x14ac:dyDescent="0.45">
      <c r="A477" s="33" t="s">
        <v>71</v>
      </c>
      <c r="B477" s="32">
        <v>5599.3</v>
      </c>
      <c r="C477" s="28">
        <v>45127</v>
      </c>
    </row>
    <row r="478" spans="1:3" x14ac:dyDescent="0.45">
      <c r="A478" s="27" t="s">
        <v>206</v>
      </c>
      <c r="B478" s="32"/>
    </row>
    <row r="479" spans="1:3" x14ac:dyDescent="0.45">
      <c r="A479" s="33" t="s">
        <v>42</v>
      </c>
      <c r="B479" s="32">
        <v>67648.59</v>
      </c>
      <c r="C479" s="28">
        <v>45140</v>
      </c>
    </row>
    <row r="480" spans="1:3" x14ac:dyDescent="0.45">
      <c r="A480" s="33" t="s">
        <v>61</v>
      </c>
      <c r="B480" s="32">
        <v>17733.37</v>
      </c>
      <c r="C480" s="28">
        <v>45140</v>
      </c>
    </row>
    <row r="481" spans="1:3" x14ac:dyDescent="0.45">
      <c r="A481" s="33" t="s">
        <v>45</v>
      </c>
      <c r="B481" s="32">
        <v>38003.32</v>
      </c>
      <c r="C481" s="28">
        <v>45412</v>
      </c>
    </row>
    <row r="482" spans="1:3" x14ac:dyDescent="0.45">
      <c r="A482" s="33" t="s">
        <v>65</v>
      </c>
      <c r="B482" s="32">
        <v>9962.17</v>
      </c>
      <c r="C482" s="28">
        <v>45412</v>
      </c>
    </row>
    <row r="483" spans="1:3" x14ac:dyDescent="0.45">
      <c r="A483" s="33" t="s">
        <v>70</v>
      </c>
      <c r="B483" s="32">
        <v>47732.56</v>
      </c>
      <c r="C483" s="28">
        <v>45127</v>
      </c>
    </row>
    <row r="484" spans="1:3" x14ac:dyDescent="0.45">
      <c r="A484" s="33" t="s">
        <v>71</v>
      </c>
      <c r="B484" s="32">
        <v>12512.59</v>
      </c>
      <c r="C484" s="28">
        <v>45127</v>
      </c>
    </row>
    <row r="485" spans="1:3" x14ac:dyDescent="0.45">
      <c r="A485" s="27" t="s">
        <v>207</v>
      </c>
      <c r="B485" s="32"/>
    </row>
    <row r="486" spans="1:3" x14ac:dyDescent="0.45">
      <c r="A486" s="33" t="s">
        <v>42</v>
      </c>
      <c r="B486" s="32">
        <v>532.21</v>
      </c>
      <c r="C486" s="28">
        <v>45140</v>
      </c>
    </row>
    <row r="487" spans="1:3" x14ac:dyDescent="0.45">
      <c r="A487" s="33" t="s">
        <v>45</v>
      </c>
      <c r="B487" s="32">
        <v>298.98</v>
      </c>
      <c r="C487" s="28">
        <v>45412</v>
      </c>
    </row>
    <row r="488" spans="1:3" x14ac:dyDescent="0.45">
      <c r="A488" s="33" t="s">
        <v>70</v>
      </c>
      <c r="B488" s="32">
        <v>375.52</v>
      </c>
      <c r="C488" s="28">
        <v>45127</v>
      </c>
    </row>
    <row r="489" spans="1:3" x14ac:dyDescent="0.45">
      <c r="A489" s="27" t="s">
        <v>209</v>
      </c>
      <c r="B489" s="32"/>
    </row>
    <row r="490" spans="1:3" x14ac:dyDescent="0.45">
      <c r="A490" s="33" t="s">
        <v>42</v>
      </c>
      <c r="B490" s="32">
        <v>1235397.79</v>
      </c>
      <c r="C490" s="28">
        <v>45140</v>
      </c>
    </row>
    <row r="491" spans="1:3" x14ac:dyDescent="0.45">
      <c r="A491" s="33" t="s">
        <v>61</v>
      </c>
      <c r="B491" s="32">
        <v>89341.61</v>
      </c>
      <c r="C491" s="28">
        <v>45140</v>
      </c>
    </row>
    <row r="492" spans="1:3" x14ac:dyDescent="0.45">
      <c r="A492" s="33" t="s">
        <v>45</v>
      </c>
      <c r="B492" s="32">
        <v>694016.24</v>
      </c>
      <c r="C492" s="28">
        <v>45412</v>
      </c>
    </row>
    <row r="493" spans="1:3" x14ac:dyDescent="0.45">
      <c r="A493" s="33" t="s">
        <v>65</v>
      </c>
      <c r="B493" s="32">
        <v>50189.93</v>
      </c>
      <c r="C493" s="28">
        <v>45412</v>
      </c>
    </row>
    <row r="494" spans="1:3" x14ac:dyDescent="0.45">
      <c r="A494" s="33" t="s">
        <v>70</v>
      </c>
      <c r="B494" s="32">
        <v>882104.99</v>
      </c>
      <c r="C494" s="28">
        <v>45140</v>
      </c>
    </row>
    <row r="495" spans="1:3" x14ac:dyDescent="0.45">
      <c r="A495" s="33" t="s">
        <v>71</v>
      </c>
      <c r="B495" s="32">
        <v>63039.06</v>
      </c>
      <c r="C495" s="28">
        <v>45140</v>
      </c>
    </row>
    <row r="496" spans="1:3" x14ac:dyDescent="0.45">
      <c r="A496" s="27" t="s">
        <v>210</v>
      </c>
      <c r="B496" s="32"/>
    </row>
    <row r="497" spans="1:3" x14ac:dyDescent="0.45">
      <c r="A497" s="33" t="s">
        <v>42</v>
      </c>
      <c r="B497" s="32">
        <v>2211.3000000000002</v>
      </c>
      <c r="C497" s="28">
        <v>45140</v>
      </c>
    </row>
    <row r="498" spans="1:3" x14ac:dyDescent="0.45">
      <c r="A498" s="33" t="s">
        <v>45</v>
      </c>
      <c r="B498" s="32">
        <v>1242.26</v>
      </c>
      <c r="C498" s="28">
        <v>45412</v>
      </c>
    </row>
    <row r="499" spans="1:3" x14ac:dyDescent="0.45">
      <c r="A499" s="33" t="s">
        <v>70</v>
      </c>
      <c r="B499" s="32">
        <v>1560.29</v>
      </c>
      <c r="C499" s="28">
        <v>45127</v>
      </c>
    </row>
    <row r="500" spans="1:3" x14ac:dyDescent="0.45">
      <c r="A500" s="27" t="s">
        <v>211</v>
      </c>
      <c r="B500" s="32"/>
    </row>
    <row r="501" spans="1:3" x14ac:dyDescent="0.45">
      <c r="A501" s="33" t="s">
        <v>42</v>
      </c>
      <c r="B501" s="32">
        <v>142868.68</v>
      </c>
      <c r="C501" s="28">
        <v>45140</v>
      </c>
    </row>
    <row r="502" spans="1:3" x14ac:dyDescent="0.45">
      <c r="A502" s="33" t="s">
        <v>45</v>
      </c>
      <c r="B502" s="32">
        <v>87777.05</v>
      </c>
      <c r="C502" s="28">
        <v>45412</v>
      </c>
    </row>
    <row r="503" spans="1:3" x14ac:dyDescent="0.45">
      <c r="A503" s="33" t="s">
        <v>70</v>
      </c>
      <c r="B503" s="32">
        <v>112601.91</v>
      </c>
      <c r="C503" s="28">
        <v>45127</v>
      </c>
    </row>
    <row r="504" spans="1:3" x14ac:dyDescent="0.45">
      <c r="A504" s="27" t="s">
        <v>212</v>
      </c>
      <c r="B504" s="32"/>
    </row>
    <row r="505" spans="1:3" x14ac:dyDescent="0.45">
      <c r="A505" s="33" t="s">
        <v>59</v>
      </c>
      <c r="B505" s="32">
        <v>8621.9</v>
      </c>
      <c r="C505" s="28">
        <v>45127</v>
      </c>
    </row>
    <row r="506" spans="1:3" x14ac:dyDescent="0.45">
      <c r="A506" s="33" t="s">
        <v>60</v>
      </c>
      <c r="B506" s="32">
        <v>9061.19</v>
      </c>
      <c r="C506" s="28">
        <v>45127</v>
      </c>
    </row>
    <row r="507" spans="1:3" x14ac:dyDescent="0.45">
      <c r="A507" s="33" t="s">
        <v>61</v>
      </c>
      <c r="B507" s="32">
        <v>7635.65</v>
      </c>
      <c r="C507" s="28">
        <v>45140</v>
      </c>
    </row>
    <row r="508" spans="1:3" x14ac:dyDescent="0.45">
      <c r="A508" s="33" t="s">
        <v>65</v>
      </c>
      <c r="B508" s="32">
        <v>4289.5200000000004</v>
      </c>
      <c r="C508" s="28">
        <v>45412</v>
      </c>
    </row>
    <row r="509" spans="1:3" x14ac:dyDescent="0.45">
      <c r="A509" s="33" t="s">
        <v>67</v>
      </c>
      <c r="B509" s="32">
        <v>3069.45</v>
      </c>
      <c r="C509" s="28">
        <v>45127</v>
      </c>
    </row>
    <row r="510" spans="1:3" x14ac:dyDescent="0.45">
      <c r="A510" s="33" t="s">
        <v>69</v>
      </c>
      <c r="B510" s="32">
        <v>7161.09</v>
      </c>
      <c r="C510" s="28">
        <v>45127</v>
      </c>
    </row>
    <row r="511" spans="1:3" x14ac:dyDescent="0.45">
      <c r="A511" s="33" t="s">
        <v>71</v>
      </c>
      <c r="B511" s="32">
        <v>5387.68</v>
      </c>
      <c r="C511" s="28">
        <v>45127</v>
      </c>
    </row>
    <row r="512" spans="1:3" x14ac:dyDescent="0.45">
      <c r="A512" s="27" t="s">
        <v>213</v>
      </c>
      <c r="B512" s="32"/>
    </row>
    <row r="513" spans="1:3" x14ac:dyDescent="0.45">
      <c r="A513" s="33" t="s">
        <v>42</v>
      </c>
      <c r="B513" s="32">
        <v>26996.26</v>
      </c>
      <c r="C513" s="28">
        <v>45139</v>
      </c>
    </row>
    <row r="514" spans="1:3" x14ac:dyDescent="0.45">
      <c r="A514" s="33" t="s">
        <v>61</v>
      </c>
      <c r="B514" s="32">
        <v>7076.79</v>
      </c>
      <c r="C514" s="28">
        <v>45139</v>
      </c>
    </row>
    <row r="515" spans="1:3" x14ac:dyDescent="0.45">
      <c r="A515" s="33" t="s">
        <v>45</v>
      </c>
      <c r="B515" s="32">
        <v>15165.84</v>
      </c>
      <c r="C515" s="28">
        <v>45412</v>
      </c>
    </row>
    <row r="516" spans="1:3" x14ac:dyDescent="0.45">
      <c r="A516" s="33" t="s">
        <v>65</v>
      </c>
      <c r="B516" s="32">
        <v>3975.57</v>
      </c>
      <c r="C516" s="28">
        <v>45412</v>
      </c>
    </row>
    <row r="517" spans="1:3" x14ac:dyDescent="0.45">
      <c r="A517" s="33" t="s">
        <v>70</v>
      </c>
      <c r="B517" s="32">
        <v>19048.439999999999</v>
      </c>
      <c r="C517" s="28">
        <v>45127</v>
      </c>
    </row>
    <row r="518" spans="1:3" x14ac:dyDescent="0.45">
      <c r="A518" s="33" t="s">
        <v>71</v>
      </c>
      <c r="B518" s="32">
        <v>4993.3500000000004</v>
      </c>
      <c r="C518" s="28">
        <v>45127</v>
      </c>
    </row>
    <row r="519" spans="1:3" x14ac:dyDescent="0.45">
      <c r="A519" s="27" t="s">
        <v>214</v>
      </c>
      <c r="B519" s="32"/>
    </row>
    <row r="520" spans="1:3" x14ac:dyDescent="0.45">
      <c r="A520" s="33" t="s">
        <v>42</v>
      </c>
      <c r="B520" s="32">
        <v>769.52</v>
      </c>
      <c r="C520" s="28">
        <v>45139</v>
      </c>
    </row>
    <row r="521" spans="1:3" x14ac:dyDescent="0.45">
      <c r="A521" s="33" t="s">
        <v>45</v>
      </c>
      <c r="B521" s="32">
        <v>432.3</v>
      </c>
      <c r="C521" s="28">
        <v>45412</v>
      </c>
    </row>
    <row r="522" spans="1:3" x14ac:dyDescent="0.45">
      <c r="A522" s="33" t="s">
        <v>70</v>
      </c>
      <c r="B522" s="32">
        <v>542.97</v>
      </c>
      <c r="C522" s="28">
        <v>45127</v>
      </c>
    </row>
    <row r="523" spans="1:3" x14ac:dyDescent="0.45">
      <c r="A523" s="27" t="s">
        <v>215</v>
      </c>
      <c r="B523" s="32"/>
    </row>
    <row r="524" spans="1:3" x14ac:dyDescent="0.45">
      <c r="A524" s="33" t="s">
        <v>42</v>
      </c>
      <c r="B524" s="32">
        <v>30588.65</v>
      </c>
      <c r="C524" s="28">
        <v>45140</v>
      </c>
    </row>
    <row r="525" spans="1:3" x14ac:dyDescent="0.45">
      <c r="A525" s="33" t="s">
        <v>45</v>
      </c>
      <c r="B525" s="32">
        <v>17183.96</v>
      </c>
      <c r="C525" s="28">
        <v>45412</v>
      </c>
    </row>
    <row r="526" spans="1:3" x14ac:dyDescent="0.45">
      <c r="A526" s="27" t="s">
        <v>216</v>
      </c>
      <c r="B526" s="32"/>
    </row>
    <row r="527" spans="1:3" x14ac:dyDescent="0.45">
      <c r="A527" s="33" t="s">
        <v>59</v>
      </c>
      <c r="B527" s="32">
        <v>6844.82</v>
      </c>
      <c r="C527" s="28">
        <v>45127</v>
      </c>
    </row>
    <row r="528" spans="1:3" x14ac:dyDescent="0.45">
      <c r="A528" s="33" t="s">
        <v>60</v>
      </c>
      <c r="B528" s="32">
        <v>7193.57</v>
      </c>
      <c r="C528" s="28">
        <v>45127</v>
      </c>
    </row>
    <row r="529" spans="1:3" x14ac:dyDescent="0.45">
      <c r="A529" s="33" t="s">
        <v>61</v>
      </c>
      <c r="B529" s="32">
        <v>6061.85</v>
      </c>
      <c r="C529" s="28">
        <v>45140</v>
      </c>
    </row>
    <row r="530" spans="1:3" x14ac:dyDescent="0.45">
      <c r="A530" s="33" t="s">
        <v>65</v>
      </c>
      <c r="B530" s="32">
        <v>3405.4</v>
      </c>
      <c r="C530" s="28">
        <v>45412</v>
      </c>
    </row>
    <row r="531" spans="1:3" x14ac:dyDescent="0.45">
      <c r="A531" s="33" t="s">
        <v>67</v>
      </c>
      <c r="B531" s="32">
        <v>2436.8000000000002</v>
      </c>
      <c r="C531" s="28">
        <v>45127</v>
      </c>
    </row>
    <row r="532" spans="1:3" x14ac:dyDescent="0.45">
      <c r="A532" s="33" t="s">
        <v>69</v>
      </c>
      <c r="B532" s="32">
        <v>5685.11</v>
      </c>
      <c r="C532" s="28">
        <v>45127</v>
      </c>
    </row>
    <row r="533" spans="1:3" x14ac:dyDescent="0.45">
      <c r="A533" s="33" t="s">
        <v>71</v>
      </c>
      <c r="B533" s="32">
        <v>4277.22</v>
      </c>
      <c r="C533" s="28">
        <v>45127</v>
      </c>
    </row>
    <row r="534" spans="1:3" x14ac:dyDescent="0.45">
      <c r="A534" s="27" t="s">
        <v>217</v>
      </c>
      <c r="B534" s="32"/>
    </row>
    <row r="535" spans="1:3" x14ac:dyDescent="0.45">
      <c r="A535" s="33" t="s">
        <v>42</v>
      </c>
      <c r="B535" s="32">
        <v>387.48</v>
      </c>
      <c r="C535" s="28">
        <v>45307</v>
      </c>
    </row>
    <row r="536" spans="1:3" x14ac:dyDescent="0.45">
      <c r="A536" s="33" t="s">
        <v>45</v>
      </c>
      <c r="B536" s="32">
        <v>217.68</v>
      </c>
      <c r="C536" s="28">
        <v>45412</v>
      </c>
    </row>
    <row r="537" spans="1:3" x14ac:dyDescent="0.45">
      <c r="A537" s="33" t="s">
        <v>70</v>
      </c>
      <c r="B537" s="32">
        <v>273.41000000000003</v>
      </c>
      <c r="C537" s="28">
        <v>45127</v>
      </c>
    </row>
    <row r="538" spans="1:3" x14ac:dyDescent="0.45">
      <c r="A538" s="27" t="s">
        <v>218</v>
      </c>
      <c r="B538" s="32"/>
    </row>
    <row r="539" spans="1:3" x14ac:dyDescent="0.45">
      <c r="A539" s="33" t="s">
        <v>42</v>
      </c>
      <c r="B539" s="32">
        <v>387463.52</v>
      </c>
      <c r="C539" s="28">
        <v>45140</v>
      </c>
    </row>
    <row r="540" spans="1:3" x14ac:dyDescent="0.45">
      <c r="A540" s="33" t="s">
        <v>45</v>
      </c>
      <c r="B540" s="32">
        <v>217667.52</v>
      </c>
      <c r="C540" s="28">
        <v>45412</v>
      </c>
    </row>
    <row r="541" spans="1:3" x14ac:dyDescent="0.45">
      <c r="A541" s="33" t="s">
        <v>70</v>
      </c>
      <c r="B541" s="32">
        <v>273392.59000000003</v>
      </c>
      <c r="C541" s="28">
        <v>45140</v>
      </c>
    </row>
    <row r="542" spans="1:3" x14ac:dyDescent="0.45">
      <c r="A542" s="27" t="s">
        <v>219</v>
      </c>
      <c r="B542" s="32"/>
    </row>
    <row r="543" spans="1:3" x14ac:dyDescent="0.45">
      <c r="A543" s="33" t="s">
        <v>42</v>
      </c>
      <c r="B543" s="32">
        <v>10237.969999999999</v>
      </c>
      <c r="C543" s="28">
        <v>45140</v>
      </c>
    </row>
    <row r="544" spans="1:3" x14ac:dyDescent="0.45">
      <c r="A544" s="33" t="s">
        <v>45</v>
      </c>
      <c r="B544" s="32">
        <v>5751.44</v>
      </c>
      <c r="C544" s="28">
        <v>45412</v>
      </c>
    </row>
    <row r="545" spans="1:3" x14ac:dyDescent="0.45">
      <c r="A545" s="33" t="s">
        <v>70</v>
      </c>
      <c r="B545" s="32">
        <v>7223.87</v>
      </c>
      <c r="C545" s="28">
        <v>45127</v>
      </c>
    </row>
    <row r="546" spans="1:3" x14ac:dyDescent="0.45">
      <c r="A546" s="27" t="s">
        <v>220</v>
      </c>
      <c r="B546" s="32"/>
    </row>
    <row r="547" spans="1:3" x14ac:dyDescent="0.45">
      <c r="A547" s="33" t="s">
        <v>42</v>
      </c>
      <c r="B547" s="32">
        <v>10457.39</v>
      </c>
      <c r="C547" s="28">
        <v>45139</v>
      </c>
    </row>
    <row r="548" spans="1:3" x14ac:dyDescent="0.45">
      <c r="A548" s="33" t="s">
        <v>61</v>
      </c>
      <c r="B548" s="32">
        <v>2345.34</v>
      </c>
      <c r="C548" s="28">
        <v>45139</v>
      </c>
    </row>
    <row r="549" spans="1:3" x14ac:dyDescent="0.45">
      <c r="A549" s="33" t="s">
        <v>45</v>
      </c>
      <c r="B549" s="32">
        <v>5874.71</v>
      </c>
      <c r="C549" s="28">
        <v>45412</v>
      </c>
    </row>
    <row r="550" spans="1:3" x14ac:dyDescent="0.45">
      <c r="A550" s="33" t="s">
        <v>65</v>
      </c>
      <c r="B550" s="32">
        <v>1317.55</v>
      </c>
      <c r="C550" s="28">
        <v>45412</v>
      </c>
    </row>
    <row r="551" spans="1:3" x14ac:dyDescent="0.45">
      <c r="A551" s="33" t="s">
        <v>70</v>
      </c>
      <c r="B551" s="32">
        <v>7378.69</v>
      </c>
      <c r="C551" s="28">
        <v>45127</v>
      </c>
    </row>
    <row r="552" spans="1:3" x14ac:dyDescent="0.45">
      <c r="A552" s="33" t="s">
        <v>71</v>
      </c>
      <c r="B552" s="32">
        <v>1654.86</v>
      </c>
      <c r="C552" s="28">
        <v>45127</v>
      </c>
    </row>
    <row r="553" spans="1:3" x14ac:dyDescent="0.45">
      <c r="A553" s="27" t="s">
        <v>222</v>
      </c>
      <c r="B553" s="32"/>
    </row>
    <row r="554" spans="1:3" x14ac:dyDescent="0.45">
      <c r="A554" s="33" t="s">
        <v>42</v>
      </c>
      <c r="B554" s="32">
        <v>21884.27</v>
      </c>
      <c r="C554" s="28">
        <v>45140</v>
      </c>
    </row>
    <row r="555" spans="1:3" x14ac:dyDescent="0.45">
      <c r="A555" s="33" t="s">
        <v>45</v>
      </c>
      <c r="B555" s="32">
        <v>12294.05</v>
      </c>
      <c r="C555" s="28">
        <v>45412</v>
      </c>
    </row>
    <row r="556" spans="1:3" x14ac:dyDescent="0.45">
      <c r="A556" s="33" t="s">
        <v>70</v>
      </c>
      <c r="B556" s="32">
        <v>15441.45</v>
      </c>
      <c r="C556" s="28">
        <v>45127</v>
      </c>
    </row>
    <row r="557" spans="1:3" x14ac:dyDescent="0.45">
      <c r="A557" s="27" t="s">
        <v>223</v>
      </c>
      <c r="B557" s="32"/>
    </row>
    <row r="558" spans="1:3" x14ac:dyDescent="0.45">
      <c r="A558" s="33" t="s">
        <v>42</v>
      </c>
      <c r="B558" s="32">
        <v>165478.12</v>
      </c>
      <c r="C558" s="28">
        <v>45139</v>
      </c>
    </row>
    <row r="559" spans="1:3" x14ac:dyDescent="0.45">
      <c r="A559" s="33" t="s">
        <v>61</v>
      </c>
      <c r="B559" s="32">
        <v>34929.1</v>
      </c>
      <c r="C559" s="28">
        <v>45139</v>
      </c>
    </row>
    <row r="560" spans="1:3" x14ac:dyDescent="0.45">
      <c r="A560" s="33" t="s">
        <v>45</v>
      </c>
      <c r="B560" s="32">
        <v>92961.56</v>
      </c>
      <c r="C560" s="28">
        <v>45412</v>
      </c>
    </row>
    <row r="561" spans="1:3" x14ac:dyDescent="0.45">
      <c r="A561" s="33" t="s">
        <v>65</v>
      </c>
      <c r="B561" s="32">
        <v>19622.3</v>
      </c>
      <c r="C561" s="28">
        <v>45412</v>
      </c>
    </row>
    <row r="562" spans="1:3" x14ac:dyDescent="0.45">
      <c r="A562" s="33" t="s">
        <v>70</v>
      </c>
      <c r="B562" s="32">
        <v>109890.89</v>
      </c>
      <c r="C562" s="28">
        <v>45127</v>
      </c>
    </row>
    <row r="563" spans="1:3" x14ac:dyDescent="0.45">
      <c r="A563" s="33" t="s">
        <v>71</v>
      </c>
      <c r="B563" s="32">
        <v>24645.82</v>
      </c>
      <c r="C563" s="28">
        <v>45127</v>
      </c>
    </row>
    <row r="564" spans="1:3" x14ac:dyDescent="0.45">
      <c r="A564" s="27" t="s">
        <v>224</v>
      </c>
      <c r="B564" s="32"/>
    </row>
    <row r="565" spans="1:3" x14ac:dyDescent="0.45">
      <c r="A565" s="33" t="s">
        <v>42</v>
      </c>
      <c r="B565" s="32">
        <v>10886.89</v>
      </c>
      <c r="C565" s="28">
        <v>45139</v>
      </c>
    </row>
    <row r="566" spans="1:3" x14ac:dyDescent="0.45">
      <c r="A566" s="33" t="s">
        <v>45</v>
      </c>
      <c r="B566" s="32">
        <v>6115.99</v>
      </c>
      <c r="C566" s="28">
        <v>45412</v>
      </c>
    </row>
    <row r="567" spans="1:3" x14ac:dyDescent="0.45">
      <c r="A567" s="27" t="s">
        <v>225</v>
      </c>
      <c r="B567" s="32"/>
    </row>
    <row r="568" spans="1:3" x14ac:dyDescent="0.45">
      <c r="A568" s="33" t="s">
        <v>42</v>
      </c>
      <c r="B568" s="32">
        <v>7808.03</v>
      </c>
      <c r="C568" s="28">
        <v>45139</v>
      </c>
    </row>
    <row r="569" spans="1:3" x14ac:dyDescent="0.45">
      <c r="A569" s="33" t="s">
        <v>45</v>
      </c>
      <c r="B569" s="32">
        <v>4386.3599999999997</v>
      </c>
      <c r="C569" s="28">
        <v>45412</v>
      </c>
    </row>
    <row r="570" spans="1:3" x14ac:dyDescent="0.45">
      <c r="A570" s="33" t="s">
        <v>70</v>
      </c>
      <c r="B570" s="32">
        <v>5509.31</v>
      </c>
      <c r="C570" s="28">
        <v>45127</v>
      </c>
    </row>
    <row r="571" spans="1:3" x14ac:dyDescent="0.45">
      <c r="A571" s="27" t="s">
        <v>226</v>
      </c>
      <c r="B571" s="32"/>
    </row>
    <row r="572" spans="1:3" x14ac:dyDescent="0.45">
      <c r="A572" s="33" t="s">
        <v>42</v>
      </c>
      <c r="B572" s="32">
        <v>3380.76</v>
      </c>
      <c r="C572" s="28">
        <v>45140</v>
      </c>
    </row>
    <row r="573" spans="1:3" x14ac:dyDescent="0.45">
      <c r="A573" s="33" t="s">
        <v>45</v>
      </c>
      <c r="B573" s="32">
        <v>1899.23</v>
      </c>
      <c r="C573" s="28">
        <v>45412</v>
      </c>
    </row>
    <row r="574" spans="1:3" x14ac:dyDescent="0.45">
      <c r="A574" s="33" t="s">
        <v>70</v>
      </c>
      <c r="B574" s="32">
        <v>2385.4499999999998</v>
      </c>
      <c r="C574" s="28">
        <v>45127</v>
      </c>
    </row>
    <row r="575" spans="1:3" x14ac:dyDescent="0.45">
      <c r="A575" s="27" t="s">
        <v>227</v>
      </c>
      <c r="B575" s="32"/>
    </row>
    <row r="576" spans="1:3" x14ac:dyDescent="0.45">
      <c r="A576" s="33" t="s">
        <v>42</v>
      </c>
      <c r="B576" s="32">
        <v>26445.38</v>
      </c>
      <c r="C576" s="28">
        <v>45139</v>
      </c>
    </row>
    <row r="577" spans="1:3" x14ac:dyDescent="0.45">
      <c r="A577" s="33" t="s">
        <v>45</v>
      </c>
      <c r="B577" s="32">
        <v>14856.37</v>
      </c>
      <c r="C577" s="28">
        <v>45412</v>
      </c>
    </row>
    <row r="578" spans="1:3" x14ac:dyDescent="0.45">
      <c r="A578" s="33" t="s">
        <v>70</v>
      </c>
      <c r="B578" s="32">
        <v>18659.740000000002</v>
      </c>
      <c r="C578" s="28">
        <v>45127</v>
      </c>
    </row>
    <row r="579" spans="1:3" x14ac:dyDescent="0.45">
      <c r="A579" s="27" t="s">
        <v>228</v>
      </c>
      <c r="B579" s="32"/>
    </row>
    <row r="580" spans="1:3" x14ac:dyDescent="0.45">
      <c r="A580" s="33" t="s">
        <v>42</v>
      </c>
      <c r="B580" s="32">
        <v>23049.84</v>
      </c>
      <c r="C580" s="28">
        <v>45139</v>
      </c>
    </row>
    <row r="581" spans="1:3" x14ac:dyDescent="0.45">
      <c r="A581" s="33" t="s">
        <v>45</v>
      </c>
      <c r="B581" s="32">
        <v>12948.83</v>
      </c>
      <c r="C581" s="28">
        <v>45412</v>
      </c>
    </row>
    <row r="582" spans="1:3" x14ac:dyDescent="0.45">
      <c r="A582" s="33" t="s">
        <v>70</v>
      </c>
      <c r="B582" s="32">
        <v>16263.87</v>
      </c>
      <c r="C582" s="28">
        <v>45127</v>
      </c>
    </row>
    <row r="583" spans="1:3" x14ac:dyDescent="0.45">
      <c r="A583" s="27" t="s">
        <v>229</v>
      </c>
      <c r="B583" s="32"/>
    </row>
    <row r="584" spans="1:3" x14ac:dyDescent="0.45">
      <c r="A584" s="33" t="s">
        <v>42</v>
      </c>
      <c r="B584" s="32">
        <v>213944.72</v>
      </c>
      <c r="C584" s="28">
        <v>45140</v>
      </c>
    </row>
    <row r="585" spans="1:3" x14ac:dyDescent="0.45">
      <c r="A585" s="33" t="s">
        <v>45</v>
      </c>
      <c r="B585" s="32">
        <v>120188.91</v>
      </c>
      <c r="C585" s="28">
        <v>45412</v>
      </c>
    </row>
    <row r="586" spans="1:3" x14ac:dyDescent="0.45">
      <c r="A586" s="33" t="s">
        <v>70</v>
      </c>
      <c r="B586" s="32">
        <v>150958.47</v>
      </c>
      <c r="C586" s="28">
        <v>45127</v>
      </c>
    </row>
    <row r="587" spans="1:3" x14ac:dyDescent="0.45">
      <c r="A587" s="27" t="s">
        <v>230</v>
      </c>
      <c r="B587" s="32"/>
    </row>
    <row r="588" spans="1:3" x14ac:dyDescent="0.45">
      <c r="A588" s="33" t="s">
        <v>42</v>
      </c>
      <c r="B588" s="32">
        <v>4095.81</v>
      </c>
      <c r="C588" s="28">
        <v>45140</v>
      </c>
    </row>
    <row r="589" spans="1:3" x14ac:dyDescent="0.45">
      <c r="A589" s="33" t="s">
        <v>45</v>
      </c>
      <c r="B589" s="32">
        <v>2300.9299999999998</v>
      </c>
      <c r="C589" s="28">
        <v>45412</v>
      </c>
    </row>
    <row r="590" spans="1:3" x14ac:dyDescent="0.45">
      <c r="A590" s="27" t="s">
        <v>231</v>
      </c>
      <c r="B590" s="32"/>
    </row>
    <row r="591" spans="1:3" x14ac:dyDescent="0.45">
      <c r="A591" s="33" t="s">
        <v>42</v>
      </c>
      <c r="B591" s="32">
        <v>1323508.33</v>
      </c>
      <c r="C591" s="28">
        <v>45139</v>
      </c>
    </row>
    <row r="592" spans="1:3" x14ac:dyDescent="0.45">
      <c r="A592" s="33" t="s">
        <v>61</v>
      </c>
      <c r="B592" s="32">
        <v>346943.84</v>
      </c>
      <c r="C592" s="28">
        <v>45139</v>
      </c>
    </row>
    <row r="593" spans="1:3" x14ac:dyDescent="0.45">
      <c r="A593" s="33" t="s">
        <v>45</v>
      </c>
      <c r="B593" s="32">
        <v>743514.59</v>
      </c>
      <c r="C593" s="28">
        <v>45412</v>
      </c>
    </row>
    <row r="594" spans="1:3" x14ac:dyDescent="0.45">
      <c r="A594" s="33" t="s">
        <v>65</v>
      </c>
      <c r="B594" s="32">
        <v>194904.56</v>
      </c>
      <c r="C594" s="28">
        <v>45412</v>
      </c>
    </row>
    <row r="595" spans="1:3" x14ac:dyDescent="0.45">
      <c r="A595" s="33" t="s">
        <v>70</v>
      </c>
      <c r="B595" s="32">
        <v>933861.78</v>
      </c>
      <c r="C595" s="28">
        <v>45127</v>
      </c>
    </row>
    <row r="596" spans="1:3" x14ac:dyDescent="0.45">
      <c r="A596" s="33" t="s">
        <v>71</v>
      </c>
      <c r="B596" s="32">
        <v>244802.08</v>
      </c>
      <c r="C596" s="28">
        <v>45127</v>
      </c>
    </row>
    <row r="597" spans="1:3" x14ac:dyDescent="0.45">
      <c r="A597" s="27" t="s">
        <v>232</v>
      </c>
      <c r="B597" s="32"/>
    </row>
    <row r="598" spans="1:3" x14ac:dyDescent="0.45">
      <c r="A598" s="33" t="s">
        <v>42</v>
      </c>
      <c r="B598" s="32">
        <v>6903035.4800000004</v>
      </c>
      <c r="C598" s="28">
        <v>45140</v>
      </c>
    </row>
    <row r="599" spans="1:3" x14ac:dyDescent="0.45">
      <c r="A599" s="33" t="s">
        <v>61</v>
      </c>
      <c r="B599" s="32">
        <v>1775826.8</v>
      </c>
      <c r="C599" s="28">
        <v>45140</v>
      </c>
    </row>
    <row r="600" spans="1:3" x14ac:dyDescent="0.45">
      <c r="A600" s="33" t="s">
        <v>45</v>
      </c>
      <c r="B600" s="32">
        <v>3889213.61</v>
      </c>
      <c r="C600" s="28">
        <v>45412</v>
      </c>
    </row>
    <row r="601" spans="1:3" x14ac:dyDescent="0.45">
      <c r="A601" s="33" t="s">
        <v>65</v>
      </c>
      <c r="B601" s="32">
        <v>997616.03</v>
      </c>
      <c r="C601" s="28">
        <v>45412</v>
      </c>
    </row>
    <row r="602" spans="1:3" x14ac:dyDescent="0.45">
      <c r="A602" s="33" t="s">
        <v>70</v>
      </c>
      <c r="B602" s="32">
        <v>5020779.47</v>
      </c>
      <c r="C602" s="28">
        <v>45127</v>
      </c>
    </row>
    <row r="603" spans="1:3" x14ac:dyDescent="0.45">
      <c r="A603" s="33" t="s">
        <v>71</v>
      </c>
      <c r="B603" s="32">
        <v>1253015.74</v>
      </c>
      <c r="C603" s="28">
        <v>45127</v>
      </c>
    </row>
    <row r="604" spans="1:3" x14ac:dyDescent="0.45">
      <c r="A604" s="27" t="s">
        <v>235</v>
      </c>
      <c r="B604" s="32"/>
    </row>
    <row r="605" spans="1:3" x14ac:dyDescent="0.45">
      <c r="A605" s="33" t="s">
        <v>42</v>
      </c>
      <c r="B605" s="32">
        <v>6110.26</v>
      </c>
      <c r="C605" s="28">
        <v>45140</v>
      </c>
    </row>
    <row r="606" spans="1:3" x14ac:dyDescent="0.45">
      <c r="A606" s="33" t="s">
        <v>45</v>
      </c>
      <c r="B606" s="32">
        <v>3432.59</v>
      </c>
      <c r="C606" s="28">
        <v>45412</v>
      </c>
    </row>
    <row r="607" spans="1:3" x14ac:dyDescent="0.45">
      <c r="A607" s="33" t="s">
        <v>70</v>
      </c>
      <c r="B607" s="32">
        <v>4311.37</v>
      </c>
      <c r="C607" s="28">
        <v>45127</v>
      </c>
    </row>
    <row r="608" spans="1:3" x14ac:dyDescent="0.45">
      <c r="A608" s="27" t="s">
        <v>236</v>
      </c>
      <c r="B608" s="32"/>
    </row>
    <row r="609" spans="1:3" x14ac:dyDescent="0.45">
      <c r="A609" s="33" t="s">
        <v>42</v>
      </c>
      <c r="B609" s="32">
        <v>18850.54</v>
      </c>
      <c r="C609" s="28">
        <v>45139</v>
      </c>
    </row>
    <row r="610" spans="1:3" x14ac:dyDescent="0.45">
      <c r="A610" s="33" t="s">
        <v>45</v>
      </c>
      <c r="B610" s="32">
        <v>10589.77</v>
      </c>
      <c r="C610" s="28">
        <v>45412</v>
      </c>
    </row>
    <row r="611" spans="1:3" x14ac:dyDescent="0.45">
      <c r="A611" s="33" t="s">
        <v>70</v>
      </c>
      <c r="B611" s="32">
        <v>13300.86</v>
      </c>
      <c r="C611" s="28">
        <v>45127</v>
      </c>
    </row>
    <row r="612" spans="1:3" x14ac:dyDescent="0.45">
      <c r="A612" s="27" t="s">
        <v>237</v>
      </c>
      <c r="B612" s="32"/>
    </row>
    <row r="613" spans="1:3" x14ac:dyDescent="0.45">
      <c r="A613" s="33" t="s">
        <v>42</v>
      </c>
      <c r="B613" s="32">
        <v>176046.01</v>
      </c>
      <c r="C613" s="28">
        <v>45139</v>
      </c>
    </row>
    <row r="614" spans="1:3" x14ac:dyDescent="0.45">
      <c r="A614" s="33" t="s">
        <v>61</v>
      </c>
      <c r="B614" s="32">
        <v>38190.57</v>
      </c>
      <c r="C614" s="28">
        <v>45139</v>
      </c>
    </row>
    <row r="615" spans="1:3" x14ac:dyDescent="0.45">
      <c r="A615" s="33" t="s">
        <v>45</v>
      </c>
      <c r="B615" s="32">
        <v>98898.34</v>
      </c>
      <c r="C615" s="28">
        <v>45412</v>
      </c>
    </row>
    <row r="616" spans="1:3" x14ac:dyDescent="0.45">
      <c r="A616" s="33" t="s">
        <v>65</v>
      </c>
      <c r="B616" s="32">
        <v>21454.53</v>
      </c>
      <c r="C616" s="28">
        <v>45412</v>
      </c>
    </row>
    <row r="617" spans="1:3" x14ac:dyDescent="0.45">
      <c r="A617" s="33" t="s">
        <v>70</v>
      </c>
      <c r="B617" s="32">
        <v>124217.31</v>
      </c>
      <c r="C617" s="28">
        <v>45127</v>
      </c>
    </row>
    <row r="618" spans="1:3" x14ac:dyDescent="0.45">
      <c r="A618" s="33" t="s">
        <v>71</v>
      </c>
      <c r="B618" s="32">
        <v>26947.11</v>
      </c>
      <c r="C618" s="28">
        <v>45127</v>
      </c>
    </row>
    <row r="619" spans="1:3" x14ac:dyDescent="0.45">
      <c r="A619" s="27" t="s">
        <v>238</v>
      </c>
      <c r="B619" s="32"/>
    </row>
    <row r="620" spans="1:3" x14ac:dyDescent="0.45">
      <c r="A620" s="33" t="s">
        <v>42</v>
      </c>
      <c r="B620" s="32">
        <v>15431.66</v>
      </c>
      <c r="C620" s="28">
        <v>45139</v>
      </c>
    </row>
    <row r="621" spans="1:3" x14ac:dyDescent="0.45">
      <c r="A621" s="33" t="s">
        <v>45</v>
      </c>
      <c r="B621" s="32">
        <v>8669.1299999999992</v>
      </c>
      <c r="C621" s="28">
        <v>45412</v>
      </c>
    </row>
    <row r="622" spans="1:3" x14ac:dyDescent="0.45">
      <c r="A622" s="33" t="s">
        <v>70</v>
      </c>
      <c r="B622" s="32">
        <v>10888.51</v>
      </c>
      <c r="C622" s="28">
        <v>45127</v>
      </c>
    </row>
    <row r="623" spans="1:3" x14ac:dyDescent="0.45">
      <c r="A623" s="27" t="s">
        <v>239</v>
      </c>
      <c r="B623" s="32"/>
    </row>
    <row r="624" spans="1:3" x14ac:dyDescent="0.45">
      <c r="A624" s="33" t="s">
        <v>42</v>
      </c>
      <c r="B624" s="32">
        <v>26250.86</v>
      </c>
      <c r="C624" s="28">
        <v>45139</v>
      </c>
    </row>
    <row r="625" spans="1:3" x14ac:dyDescent="0.45">
      <c r="A625" s="33" t="s">
        <v>45</v>
      </c>
      <c r="B625" s="32">
        <v>14747.09</v>
      </c>
      <c r="C625" s="28">
        <v>45412</v>
      </c>
    </row>
    <row r="626" spans="1:3" x14ac:dyDescent="0.45">
      <c r="A626" s="33" t="s">
        <v>70</v>
      </c>
      <c r="B626" s="32">
        <v>18522.490000000002</v>
      </c>
      <c r="C626" s="28">
        <v>45127</v>
      </c>
    </row>
    <row r="627" spans="1:3" x14ac:dyDescent="0.45">
      <c r="A627" s="27" t="s">
        <v>240</v>
      </c>
      <c r="B627" s="32"/>
    </row>
    <row r="628" spans="1:3" x14ac:dyDescent="0.45">
      <c r="A628" s="33" t="s">
        <v>42</v>
      </c>
      <c r="B628" s="32">
        <v>310481.87</v>
      </c>
      <c r="C628" s="28">
        <v>45139</v>
      </c>
    </row>
    <row r="629" spans="1:3" x14ac:dyDescent="0.45">
      <c r="A629" s="33" t="s">
        <v>61</v>
      </c>
      <c r="B629" s="32">
        <v>72063.649999999994</v>
      </c>
      <c r="C629" s="28">
        <v>45139</v>
      </c>
    </row>
    <row r="630" spans="1:3" x14ac:dyDescent="0.45">
      <c r="A630" s="33" t="s">
        <v>45</v>
      </c>
      <c r="B630" s="32">
        <v>174421.1</v>
      </c>
      <c r="C630" s="28">
        <v>45412</v>
      </c>
    </row>
    <row r="631" spans="1:3" x14ac:dyDescent="0.45">
      <c r="A631" s="33" t="s">
        <v>65</v>
      </c>
      <c r="B631" s="32">
        <v>40483.599999999999</v>
      </c>
      <c r="C631" s="28">
        <v>45412</v>
      </c>
    </row>
    <row r="632" spans="1:3" x14ac:dyDescent="0.45">
      <c r="A632" s="33" t="s">
        <v>70</v>
      </c>
      <c r="B632" s="32">
        <v>219074.67</v>
      </c>
      <c r="C632" s="28">
        <v>45127</v>
      </c>
    </row>
    <row r="633" spans="1:3" x14ac:dyDescent="0.45">
      <c r="A633" s="33" t="s">
        <v>71</v>
      </c>
      <c r="B633" s="32">
        <v>50847.8</v>
      </c>
      <c r="C633" s="28">
        <v>45127</v>
      </c>
    </row>
    <row r="634" spans="1:3" x14ac:dyDescent="0.45">
      <c r="A634" s="27" t="s">
        <v>241</v>
      </c>
      <c r="B634" s="32"/>
    </row>
    <row r="635" spans="1:3" x14ac:dyDescent="0.45">
      <c r="A635" s="33" t="s">
        <v>42</v>
      </c>
      <c r="B635" s="32">
        <v>8530.09</v>
      </c>
      <c r="C635" s="28">
        <v>45140</v>
      </c>
    </row>
    <row r="636" spans="1:3" x14ac:dyDescent="0.45">
      <c r="A636" s="33" t="s">
        <v>45</v>
      </c>
      <c r="B636" s="32">
        <v>4792</v>
      </c>
      <c r="C636" s="28">
        <v>45412</v>
      </c>
    </row>
    <row r="637" spans="1:3" x14ac:dyDescent="0.45">
      <c r="A637" s="33" t="s">
        <v>70</v>
      </c>
      <c r="B637" s="32">
        <v>6018.79</v>
      </c>
      <c r="C637" s="28">
        <v>45127</v>
      </c>
    </row>
    <row r="638" spans="1:3" x14ac:dyDescent="0.45">
      <c r="A638" s="27" t="s">
        <v>242</v>
      </c>
      <c r="B638" s="32"/>
    </row>
    <row r="639" spans="1:3" x14ac:dyDescent="0.45">
      <c r="A639" s="33" t="s">
        <v>42</v>
      </c>
      <c r="B639" s="32">
        <v>41091.949999999997</v>
      </c>
      <c r="C639" s="28">
        <v>45140</v>
      </c>
    </row>
    <row r="640" spans="1:3" x14ac:dyDescent="0.45">
      <c r="A640" s="33" t="s">
        <v>61</v>
      </c>
      <c r="B640" s="32">
        <v>9215.91</v>
      </c>
      <c r="C640" s="28">
        <v>45140</v>
      </c>
    </row>
    <row r="641" spans="1:3" x14ac:dyDescent="0.45">
      <c r="A641" s="33" t="s">
        <v>45</v>
      </c>
      <c r="B641" s="32">
        <v>23084.45</v>
      </c>
      <c r="C641" s="28">
        <v>45412</v>
      </c>
    </row>
    <row r="642" spans="1:3" x14ac:dyDescent="0.45">
      <c r="A642" s="33" t="s">
        <v>65</v>
      </c>
      <c r="B642" s="32">
        <v>5177.28</v>
      </c>
      <c r="C642" s="28">
        <v>45412</v>
      </c>
    </row>
    <row r="643" spans="1:3" x14ac:dyDescent="0.45">
      <c r="A643" s="33" t="s">
        <v>70</v>
      </c>
      <c r="B643" s="32">
        <v>28994.3</v>
      </c>
      <c r="C643" s="28">
        <v>45127</v>
      </c>
    </row>
    <row r="644" spans="1:3" x14ac:dyDescent="0.45">
      <c r="A644" s="33" t="s">
        <v>71</v>
      </c>
      <c r="B644" s="32">
        <v>6502.7</v>
      </c>
      <c r="C644" s="28">
        <v>45127</v>
      </c>
    </row>
    <row r="645" spans="1:3" x14ac:dyDescent="0.45">
      <c r="A645" s="27" t="s">
        <v>243</v>
      </c>
      <c r="B645" s="32"/>
    </row>
    <row r="646" spans="1:3" x14ac:dyDescent="0.45">
      <c r="A646" s="33" t="s">
        <v>42</v>
      </c>
      <c r="B646" s="32">
        <v>5836.38</v>
      </c>
      <c r="C646" s="28">
        <v>45139</v>
      </c>
    </row>
    <row r="647" spans="1:3" x14ac:dyDescent="0.45">
      <c r="A647" s="27" t="s">
        <v>244</v>
      </c>
      <c r="B647" s="32"/>
    </row>
    <row r="648" spans="1:3" x14ac:dyDescent="0.45">
      <c r="A648" s="33" t="s">
        <v>42</v>
      </c>
      <c r="B648" s="32">
        <v>1518.03</v>
      </c>
      <c r="C648" s="28">
        <v>45140</v>
      </c>
    </row>
    <row r="649" spans="1:3" x14ac:dyDescent="0.45">
      <c r="A649" s="33" t="s">
        <v>45</v>
      </c>
      <c r="B649" s="32">
        <v>852.79</v>
      </c>
      <c r="C649" s="28">
        <v>45412</v>
      </c>
    </row>
    <row r="650" spans="1:3" x14ac:dyDescent="0.45">
      <c r="A650" s="33" t="s">
        <v>70</v>
      </c>
      <c r="B650" s="32">
        <v>1071.1199999999999</v>
      </c>
      <c r="C650" s="28">
        <v>45127</v>
      </c>
    </row>
    <row r="651" spans="1:3" x14ac:dyDescent="0.45">
      <c r="A651" s="27" t="s">
        <v>245</v>
      </c>
      <c r="B651" s="32"/>
    </row>
    <row r="652" spans="1:3" x14ac:dyDescent="0.45">
      <c r="A652" s="33" t="s">
        <v>42</v>
      </c>
      <c r="B652" s="32">
        <v>213796.11</v>
      </c>
      <c r="C652" s="28">
        <v>45140</v>
      </c>
    </row>
    <row r="653" spans="1:3" x14ac:dyDescent="0.45">
      <c r="A653" s="33" t="s">
        <v>61</v>
      </c>
      <c r="B653" s="32">
        <v>47949.19</v>
      </c>
      <c r="C653" s="28">
        <v>45140</v>
      </c>
    </row>
    <row r="654" spans="1:3" x14ac:dyDescent="0.45">
      <c r="A654" s="33" t="s">
        <v>45</v>
      </c>
      <c r="B654" s="32">
        <v>120105.42</v>
      </c>
      <c r="C654" s="28">
        <v>45412</v>
      </c>
    </row>
    <row r="655" spans="1:3" x14ac:dyDescent="0.45">
      <c r="A655" s="33" t="s">
        <v>65</v>
      </c>
      <c r="B655" s="32">
        <v>26936.69</v>
      </c>
      <c r="C655" s="28">
        <v>45412</v>
      </c>
    </row>
    <row r="656" spans="1:3" x14ac:dyDescent="0.45">
      <c r="A656" s="33" t="s">
        <v>70</v>
      </c>
      <c r="B656" s="32">
        <v>150853.60999999999</v>
      </c>
      <c r="C656" s="28">
        <v>45127</v>
      </c>
    </row>
    <row r="657" spans="1:3" x14ac:dyDescent="0.45">
      <c r="A657" s="33" t="s">
        <v>71</v>
      </c>
      <c r="B657" s="32">
        <v>33832.74</v>
      </c>
      <c r="C657" s="28">
        <v>45127</v>
      </c>
    </row>
    <row r="658" spans="1:3" x14ac:dyDescent="0.45">
      <c r="A658" s="27" t="s">
        <v>246</v>
      </c>
      <c r="B658" s="32"/>
    </row>
    <row r="659" spans="1:3" x14ac:dyDescent="0.45">
      <c r="A659" s="33" t="s">
        <v>42</v>
      </c>
      <c r="B659" s="32">
        <v>15444.88</v>
      </c>
      <c r="C659" s="28">
        <v>45140</v>
      </c>
    </row>
    <row r="660" spans="1:3" x14ac:dyDescent="0.45">
      <c r="A660" s="33" t="s">
        <v>45</v>
      </c>
      <c r="B660" s="32">
        <v>8676.56</v>
      </c>
      <c r="C660" s="28">
        <v>45412</v>
      </c>
    </row>
    <row r="661" spans="1:3" x14ac:dyDescent="0.45">
      <c r="A661" s="33" t="s">
        <v>70</v>
      </c>
      <c r="B661" s="32">
        <v>10897.84</v>
      </c>
      <c r="C661" s="28">
        <v>45127</v>
      </c>
    </row>
    <row r="662" spans="1:3" x14ac:dyDescent="0.45">
      <c r="A662" s="27" t="s">
        <v>247</v>
      </c>
      <c r="B662" s="32"/>
    </row>
    <row r="663" spans="1:3" x14ac:dyDescent="0.45">
      <c r="A663" s="33" t="s">
        <v>42</v>
      </c>
      <c r="B663" s="32">
        <v>29643.29</v>
      </c>
      <c r="C663" s="28">
        <v>45139</v>
      </c>
    </row>
    <row r="664" spans="1:3" x14ac:dyDescent="0.45">
      <c r="A664" s="33" t="s">
        <v>45</v>
      </c>
      <c r="B664" s="32">
        <v>16652.87</v>
      </c>
      <c r="C664" s="28">
        <v>45412</v>
      </c>
    </row>
    <row r="665" spans="1:3" x14ac:dyDescent="0.45">
      <c r="A665" s="33" t="s">
        <v>70</v>
      </c>
      <c r="B665" s="32">
        <v>20916.169999999998</v>
      </c>
      <c r="C665" s="28">
        <v>45127</v>
      </c>
    </row>
    <row r="666" spans="1:3" x14ac:dyDescent="0.45">
      <c r="A666" s="27" t="s">
        <v>248</v>
      </c>
      <c r="B666" s="32"/>
    </row>
    <row r="667" spans="1:3" x14ac:dyDescent="0.45">
      <c r="A667" s="33" t="s">
        <v>42</v>
      </c>
      <c r="B667" s="32">
        <v>292561.90000000002</v>
      </c>
      <c r="C667" s="28">
        <v>45140</v>
      </c>
    </row>
    <row r="668" spans="1:3" x14ac:dyDescent="0.45">
      <c r="A668" s="33" t="s">
        <v>61</v>
      </c>
      <c r="B668" s="32">
        <v>60212.82</v>
      </c>
      <c r="C668" s="28">
        <v>45140</v>
      </c>
    </row>
    <row r="669" spans="1:3" x14ac:dyDescent="0.45">
      <c r="A669" s="33" t="s">
        <v>45</v>
      </c>
      <c r="B669" s="32">
        <v>164354.10999999999</v>
      </c>
      <c r="C669" s="28">
        <v>45412</v>
      </c>
    </row>
    <row r="670" spans="1:3" x14ac:dyDescent="0.45">
      <c r="A670" s="33" t="s">
        <v>65</v>
      </c>
      <c r="B670" s="32">
        <v>33826.080000000002</v>
      </c>
      <c r="C670" s="28">
        <v>45412</v>
      </c>
    </row>
    <row r="671" spans="1:3" x14ac:dyDescent="0.45">
      <c r="A671" s="33" t="s">
        <v>70</v>
      </c>
      <c r="B671" s="32">
        <v>206430.42</v>
      </c>
      <c r="C671" s="28">
        <v>45127</v>
      </c>
    </row>
    <row r="672" spans="1:3" x14ac:dyDescent="0.45">
      <c r="A672" s="33" t="s">
        <v>71</v>
      </c>
      <c r="B672" s="32">
        <v>42485.91</v>
      </c>
      <c r="C672" s="28">
        <v>45127</v>
      </c>
    </row>
    <row r="673" spans="1:3" x14ac:dyDescent="0.45">
      <c r="A673" s="27" t="s">
        <v>249</v>
      </c>
      <c r="B673" s="32"/>
    </row>
    <row r="674" spans="1:3" x14ac:dyDescent="0.45">
      <c r="A674" s="33" t="s">
        <v>42</v>
      </c>
      <c r="B674" s="32">
        <v>6265.1</v>
      </c>
      <c r="C674" s="28">
        <v>45140</v>
      </c>
    </row>
    <row r="675" spans="1:3" x14ac:dyDescent="0.45">
      <c r="A675" s="33" t="s">
        <v>45</v>
      </c>
      <c r="B675" s="32">
        <v>3519.58</v>
      </c>
      <c r="C675" s="28">
        <v>45412</v>
      </c>
    </row>
    <row r="676" spans="1:3" x14ac:dyDescent="0.45">
      <c r="A676" s="33" t="s">
        <v>70</v>
      </c>
      <c r="B676" s="32">
        <v>4420.63</v>
      </c>
      <c r="C676" s="28">
        <v>45127</v>
      </c>
    </row>
    <row r="677" spans="1:3" x14ac:dyDescent="0.45">
      <c r="A677" s="27" t="s">
        <v>250</v>
      </c>
      <c r="B677" s="32"/>
    </row>
    <row r="678" spans="1:3" x14ac:dyDescent="0.45">
      <c r="A678" s="33" t="s">
        <v>42</v>
      </c>
      <c r="B678" s="32">
        <v>6959.15</v>
      </c>
      <c r="C678" s="28">
        <v>45140</v>
      </c>
    </row>
    <row r="679" spans="1:3" x14ac:dyDescent="0.45">
      <c r="A679" s="33" t="s">
        <v>45</v>
      </c>
      <c r="B679" s="32">
        <v>3909.48</v>
      </c>
      <c r="C679" s="28">
        <v>45412</v>
      </c>
    </row>
    <row r="680" spans="1:3" x14ac:dyDescent="0.45">
      <c r="A680" s="33" t="s">
        <v>70</v>
      </c>
      <c r="B680" s="32">
        <v>4910.34</v>
      </c>
      <c r="C680" s="28">
        <v>45127</v>
      </c>
    </row>
    <row r="681" spans="1:3" x14ac:dyDescent="0.45">
      <c r="A681" s="27" t="s">
        <v>251</v>
      </c>
      <c r="B681" s="32"/>
    </row>
    <row r="682" spans="1:3" x14ac:dyDescent="0.45">
      <c r="A682" s="33" t="s">
        <v>42</v>
      </c>
      <c r="B682" s="32">
        <v>105888.11</v>
      </c>
      <c r="C682" s="28">
        <v>45139</v>
      </c>
    </row>
    <row r="683" spans="1:3" x14ac:dyDescent="0.45">
      <c r="A683" s="33" t="s">
        <v>45</v>
      </c>
      <c r="B683" s="32">
        <v>59485.35</v>
      </c>
      <c r="C683" s="28">
        <v>45412</v>
      </c>
    </row>
    <row r="684" spans="1:3" x14ac:dyDescent="0.45">
      <c r="A684" s="33" t="s">
        <v>70</v>
      </c>
      <c r="B684" s="32">
        <v>74714.19</v>
      </c>
      <c r="C684" s="28">
        <v>45127</v>
      </c>
    </row>
    <row r="685" spans="1:3" x14ac:dyDescent="0.45">
      <c r="A685" s="27" t="s">
        <v>252</v>
      </c>
      <c r="B685" s="32"/>
    </row>
    <row r="686" spans="1:3" x14ac:dyDescent="0.45">
      <c r="A686" s="33" t="s">
        <v>42</v>
      </c>
      <c r="B686" s="32">
        <v>31811.02</v>
      </c>
      <c r="C686" s="28">
        <v>45140</v>
      </c>
    </row>
    <row r="687" spans="1:3" x14ac:dyDescent="0.45">
      <c r="A687" s="33" t="s">
        <v>61</v>
      </c>
      <c r="B687" s="32">
        <v>8338.92</v>
      </c>
      <c r="C687" s="28">
        <v>45140</v>
      </c>
    </row>
    <row r="688" spans="1:3" x14ac:dyDescent="0.45">
      <c r="A688" s="33" t="s">
        <v>45</v>
      </c>
      <c r="B688" s="32">
        <v>17870.650000000001</v>
      </c>
      <c r="C688" s="28">
        <v>45412</v>
      </c>
    </row>
    <row r="689" spans="1:3" x14ac:dyDescent="0.45">
      <c r="A689" s="33" t="s">
        <v>65</v>
      </c>
      <c r="B689" s="32">
        <v>4007.94</v>
      </c>
      <c r="C689" s="28">
        <v>45412</v>
      </c>
    </row>
    <row r="690" spans="1:3" x14ac:dyDescent="0.45">
      <c r="A690" s="33" t="s">
        <v>70</v>
      </c>
      <c r="B690" s="32">
        <v>22445.72</v>
      </c>
      <c r="C690" s="28">
        <v>45127</v>
      </c>
    </row>
    <row r="691" spans="1:3" x14ac:dyDescent="0.45">
      <c r="A691" s="33" t="s">
        <v>71</v>
      </c>
      <c r="B691" s="32">
        <v>5034.0200000000004</v>
      </c>
      <c r="C691" s="28">
        <v>45127</v>
      </c>
    </row>
    <row r="692" spans="1:3" x14ac:dyDescent="0.45">
      <c r="A692" s="27" t="s">
        <v>253</v>
      </c>
      <c r="B692" s="32"/>
    </row>
    <row r="693" spans="1:3" x14ac:dyDescent="0.45">
      <c r="A693" s="33" t="s">
        <v>42</v>
      </c>
      <c r="B693" s="32">
        <v>11378.64</v>
      </c>
      <c r="C693" s="28">
        <v>45140</v>
      </c>
    </row>
    <row r="694" spans="1:3" x14ac:dyDescent="0.45">
      <c r="A694" s="33" t="s">
        <v>61</v>
      </c>
      <c r="B694" s="32">
        <v>2551.9499999999998</v>
      </c>
      <c r="C694" s="28">
        <v>45140</v>
      </c>
    </row>
    <row r="695" spans="1:3" x14ac:dyDescent="0.45">
      <c r="A695" s="33" t="s">
        <v>45</v>
      </c>
      <c r="B695" s="32">
        <v>6392.24</v>
      </c>
      <c r="C695" s="28">
        <v>45412</v>
      </c>
    </row>
    <row r="696" spans="1:3" x14ac:dyDescent="0.45">
      <c r="A696" s="33" t="s">
        <v>65</v>
      </c>
      <c r="B696" s="32">
        <v>1433.62</v>
      </c>
      <c r="C696" s="28">
        <v>45412</v>
      </c>
    </row>
    <row r="697" spans="1:3" x14ac:dyDescent="0.45">
      <c r="A697" s="33" t="s">
        <v>70</v>
      </c>
      <c r="B697" s="32">
        <v>8028.72</v>
      </c>
      <c r="C697" s="28">
        <v>45140</v>
      </c>
    </row>
    <row r="698" spans="1:3" x14ac:dyDescent="0.45">
      <c r="A698" s="33" t="s">
        <v>71</v>
      </c>
      <c r="B698" s="32">
        <v>1800.64</v>
      </c>
      <c r="C698" s="28">
        <v>45140</v>
      </c>
    </row>
    <row r="699" spans="1:3" x14ac:dyDescent="0.45">
      <c r="A699" s="27" t="s">
        <v>254</v>
      </c>
      <c r="B699" s="32"/>
    </row>
    <row r="700" spans="1:3" x14ac:dyDescent="0.45">
      <c r="A700" s="33" t="s">
        <v>42</v>
      </c>
      <c r="B700" s="32">
        <v>15062.85</v>
      </c>
      <c r="C700" s="28">
        <v>45140</v>
      </c>
    </row>
    <row r="701" spans="1:3" x14ac:dyDescent="0.45">
      <c r="A701" s="33" t="s">
        <v>45</v>
      </c>
      <c r="B701" s="32">
        <v>8461.94</v>
      </c>
      <c r="C701" s="28">
        <v>45412</v>
      </c>
    </row>
    <row r="702" spans="1:3" x14ac:dyDescent="0.45">
      <c r="A702" s="33" t="s">
        <v>70</v>
      </c>
      <c r="B702" s="32">
        <v>10628.28</v>
      </c>
      <c r="C702" s="28">
        <v>45140</v>
      </c>
    </row>
    <row r="703" spans="1:3" x14ac:dyDescent="0.45">
      <c r="A703" s="27" t="s">
        <v>255</v>
      </c>
      <c r="B703" s="32"/>
    </row>
    <row r="704" spans="1:3" x14ac:dyDescent="0.45">
      <c r="A704" s="33" t="s">
        <v>42</v>
      </c>
      <c r="B704" s="32">
        <v>14838.76</v>
      </c>
      <c r="C704" s="28">
        <v>45140</v>
      </c>
    </row>
    <row r="705" spans="1:3" x14ac:dyDescent="0.45">
      <c r="A705" s="33" t="s">
        <v>45</v>
      </c>
      <c r="B705" s="32">
        <v>8336.0499999999993</v>
      </c>
      <c r="C705" s="28">
        <v>45412</v>
      </c>
    </row>
    <row r="706" spans="1:3" x14ac:dyDescent="0.45">
      <c r="A706" s="33" t="s">
        <v>70</v>
      </c>
      <c r="B706" s="32">
        <v>10470.17</v>
      </c>
      <c r="C706" s="28">
        <v>45127</v>
      </c>
    </row>
    <row r="707" spans="1:3" x14ac:dyDescent="0.45">
      <c r="A707" s="27" t="s">
        <v>256</v>
      </c>
      <c r="B707" s="32"/>
    </row>
    <row r="708" spans="1:3" x14ac:dyDescent="0.45">
      <c r="A708" s="33" t="s">
        <v>42</v>
      </c>
      <c r="B708" s="32">
        <v>19921.96</v>
      </c>
      <c r="C708" s="28">
        <v>45140</v>
      </c>
    </row>
    <row r="709" spans="1:3" x14ac:dyDescent="0.45">
      <c r="A709" s="33" t="s">
        <v>45</v>
      </c>
      <c r="B709" s="32">
        <v>11191.67</v>
      </c>
      <c r="C709" s="28">
        <v>45412</v>
      </c>
    </row>
    <row r="710" spans="1:3" x14ac:dyDescent="0.45">
      <c r="A710" s="33" t="s">
        <v>70</v>
      </c>
      <c r="B710" s="32">
        <v>14056.85</v>
      </c>
      <c r="C710" s="28">
        <v>45127</v>
      </c>
    </row>
    <row r="711" spans="1:3" x14ac:dyDescent="0.45">
      <c r="A711" s="27" t="s">
        <v>257</v>
      </c>
      <c r="B711" s="32"/>
    </row>
    <row r="712" spans="1:3" x14ac:dyDescent="0.45">
      <c r="A712" s="33" t="s">
        <v>42</v>
      </c>
      <c r="B712" s="32">
        <v>445607.1</v>
      </c>
      <c r="C712" s="28">
        <v>45140</v>
      </c>
    </row>
    <row r="713" spans="1:3" x14ac:dyDescent="0.45">
      <c r="A713" s="33" t="s">
        <v>61</v>
      </c>
      <c r="B713" s="32">
        <v>99267.54</v>
      </c>
      <c r="C713" s="28">
        <v>45140</v>
      </c>
    </row>
    <row r="714" spans="1:3" x14ac:dyDescent="0.45">
      <c r="A714" s="33" t="s">
        <v>45</v>
      </c>
      <c r="B714" s="32">
        <v>255114.19</v>
      </c>
      <c r="C714" s="28">
        <v>45412</v>
      </c>
    </row>
    <row r="715" spans="1:3" x14ac:dyDescent="0.45">
      <c r="A715" s="33" t="s">
        <v>65</v>
      </c>
      <c r="B715" s="32">
        <v>55766.07</v>
      </c>
      <c r="C715" s="28">
        <v>45412</v>
      </c>
    </row>
    <row r="716" spans="1:3" x14ac:dyDescent="0.45">
      <c r="A716" s="33" t="s">
        <v>70</v>
      </c>
      <c r="B716" s="32">
        <v>314418.44</v>
      </c>
      <c r="C716" s="28">
        <v>45140</v>
      </c>
    </row>
    <row r="717" spans="1:3" x14ac:dyDescent="0.45">
      <c r="A717" s="33" t="s">
        <v>71</v>
      </c>
      <c r="B717" s="32">
        <v>70042.740000000005</v>
      </c>
      <c r="C717" s="28">
        <v>45140</v>
      </c>
    </row>
    <row r="718" spans="1:3" x14ac:dyDescent="0.45">
      <c r="A718" s="27" t="s">
        <v>258</v>
      </c>
      <c r="B718" s="32"/>
    </row>
    <row r="719" spans="1:3" x14ac:dyDescent="0.45">
      <c r="A719" s="33" t="s">
        <v>42</v>
      </c>
      <c r="B719" s="32">
        <v>15194.34</v>
      </c>
      <c r="C719" s="28">
        <v>45140</v>
      </c>
    </row>
    <row r="720" spans="1:3" x14ac:dyDescent="0.45">
      <c r="A720" s="33" t="s">
        <v>45</v>
      </c>
      <c r="B720" s="32">
        <v>8535.81</v>
      </c>
      <c r="C720" s="28">
        <v>45427</v>
      </c>
    </row>
    <row r="721" spans="1:3" x14ac:dyDescent="0.45">
      <c r="A721" s="33" t="s">
        <v>70</v>
      </c>
      <c r="B721" s="32">
        <v>10721.06</v>
      </c>
      <c r="C721" s="28">
        <v>45127</v>
      </c>
    </row>
    <row r="722" spans="1:3" x14ac:dyDescent="0.45">
      <c r="A722" s="27" t="s">
        <v>259</v>
      </c>
      <c r="B722" s="32"/>
    </row>
    <row r="723" spans="1:3" x14ac:dyDescent="0.45">
      <c r="A723" s="33" t="s">
        <v>42</v>
      </c>
      <c r="B723" s="32">
        <v>1835.49</v>
      </c>
      <c r="C723" s="28">
        <v>45139</v>
      </c>
    </row>
    <row r="724" spans="1:3" x14ac:dyDescent="0.45">
      <c r="A724" s="33" t="s">
        <v>45</v>
      </c>
      <c r="B724" s="32">
        <v>1031.1300000000001</v>
      </c>
      <c r="C724" s="28">
        <v>45412</v>
      </c>
    </row>
    <row r="725" spans="1:3" x14ac:dyDescent="0.45">
      <c r="A725" s="33" t="s">
        <v>70</v>
      </c>
      <c r="B725" s="32">
        <v>1295.1099999999999</v>
      </c>
      <c r="C725" s="28">
        <v>45127</v>
      </c>
    </row>
    <row r="726" spans="1:3" x14ac:dyDescent="0.45">
      <c r="A726" s="27" t="s">
        <v>260</v>
      </c>
      <c r="B726" s="32"/>
    </row>
    <row r="727" spans="1:3" x14ac:dyDescent="0.45">
      <c r="A727" s="33" t="s">
        <v>42</v>
      </c>
      <c r="B727" s="32">
        <v>66912.53</v>
      </c>
      <c r="C727" s="28">
        <v>45139</v>
      </c>
    </row>
    <row r="728" spans="1:3" x14ac:dyDescent="0.45">
      <c r="A728" s="33" t="s">
        <v>45</v>
      </c>
      <c r="B728" s="32">
        <v>37589.82</v>
      </c>
      <c r="C728" s="28">
        <v>45412</v>
      </c>
    </row>
    <row r="729" spans="1:3" x14ac:dyDescent="0.45">
      <c r="A729" s="33" t="s">
        <v>70</v>
      </c>
      <c r="B729" s="32">
        <v>47213.19</v>
      </c>
      <c r="C729" s="28">
        <v>45127</v>
      </c>
    </row>
    <row r="730" spans="1:3" x14ac:dyDescent="0.45">
      <c r="A730" s="27" t="s">
        <v>261</v>
      </c>
      <c r="B730" s="32"/>
    </row>
    <row r="731" spans="1:3" x14ac:dyDescent="0.45">
      <c r="A731" s="33" t="s">
        <v>42</v>
      </c>
      <c r="B731" s="32">
        <v>23329.95</v>
      </c>
      <c r="C731" s="28">
        <v>45139</v>
      </c>
    </row>
    <row r="732" spans="1:3" x14ac:dyDescent="0.45">
      <c r="A732" s="33" t="s">
        <v>61</v>
      </c>
      <c r="B732" s="32">
        <v>1698.85</v>
      </c>
      <c r="C732" s="28">
        <v>45139</v>
      </c>
    </row>
    <row r="733" spans="1:3" x14ac:dyDescent="0.45">
      <c r="A733" s="33" t="s">
        <v>45</v>
      </c>
      <c r="B733" s="32">
        <v>13106.19</v>
      </c>
      <c r="C733" s="28">
        <v>45412</v>
      </c>
    </row>
    <row r="734" spans="1:3" x14ac:dyDescent="0.45">
      <c r="A734" s="33" t="s">
        <v>65</v>
      </c>
      <c r="B734" s="32">
        <v>954.37</v>
      </c>
      <c r="C734" s="28">
        <v>45412</v>
      </c>
    </row>
    <row r="735" spans="1:3" x14ac:dyDescent="0.45">
      <c r="A735" s="33" t="s">
        <v>70</v>
      </c>
      <c r="B735" s="32">
        <v>16461.509999999998</v>
      </c>
      <c r="C735" s="28">
        <v>45127</v>
      </c>
    </row>
    <row r="736" spans="1:3" x14ac:dyDescent="0.45">
      <c r="A736" s="33" t="s">
        <v>71</v>
      </c>
      <c r="B736" s="32">
        <v>1198.7</v>
      </c>
      <c r="C736" s="28">
        <v>45127</v>
      </c>
    </row>
    <row r="737" spans="1:3" x14ac:dyDescent="0.45">
      <c r="A737" s="27" t="s">
        <v>262</v>
      </c>
      <c r="B737" s="32"/>
    </row>
    <row r="738" spans="1:3" x14ac:dyDescent="0.45">
      <c r="A738" s="33" t="s">
        <v>42</v>
      </c>
      <c r="B738" s="32">
        <v>38050.44</v>
      </c>
      <c r="C738" s="28">
        <v>45140</v>
      </c>
    </row>
    <row r="739" spans="1:3" x14ac:dyDescent="0.45">
      <c r="A739" s="33" t="s">
        <v>45</v>
      </c>
      <c r="B739" s="32">
        <v>21375.8</v>
      </c>
      <c r="C739" s="28">
        <v>45412</v>
      </c>
    </row>
    <row r="740" spans="1:3" x14ac:dyDescent="0.45">
      <c r="A740" s="33" t="s">
        <v>70</v>
      </c>
      <c r="B740" s="32">
        <v>26848.22</v>
      </c>
      <c r="C740" s="28">
        <v>45140</v>
      </c>
    </row>
    <row r="741" spans="1:3" x14ac:dyDescent="0.45">
      <c r="A741" s="27" t="s">
        <v>263</v>
      </c>
      <c r="B741" s="32"/>
    </row>
    <row r="742" spans="1:3" x14ac:dyDescent="0.45">
      <c r="A742" s="33" t="s">
        <v>42</v>
      </c>
      <c r="B742" s="32">
        <v>140438.74</v>
      </c>
      <c r="C742" s="28">
        <v>45139</v>
      </c>
    </row>
    <row r="743" spans="1:3" x14ac:dyDescent="0.45">
      <c r="A743" s="33" t="s">
        <v>61</v>
      </c>
      <c r="B743" s="32">
        <v>36814.54</v>
      </c>
      <c r="C743" s="28">
        <v>45139</v>
      </c>
    </row>
    <row r="744" spans="1:3" x14ac:dyDescent="0.45">
      <c r="A744" s="33" t="s">
        <v>45</v>
      </c>
      <c r="B744" s="32">
        <v>78895.05</v>
      </c>
      <c r="C744" s="28">
        <v>45412</v>
      </c>
    </row>
    <row r="745" spans="1:3" x14ac:dyDescent="0.45">
      <c r="A745" s="33" t="s">
        <v>65</v>
      </c>
      <c r="B745" s="32">
        <v>20681.509999999998</v>
      </c>
      <c r="C745" s="28">
        <v>45412</v>
      </c>
    </row>
    <row r="746" spans="1:3" x14ac:dyDescent="0.45">
      <c r="A746" s="33" t="s">
        <v>70</v>
      </c>
      <c r="B746" s="32">
        <v>99092.97</v>
      </c>
      <c r="C746" s="28">
        <v>45127</v>
      </c>
    </row>
    <row r="747" spans="1:3" x14ac:dyDescent="0.45">
      <c r="A747" s="33" t="s">
        <v>71</v>
      </c>
      <c r="B747" s="32">
        <v>25976.18</v>
      </c>
      <c r="C747" s="28">
        <v>45127</v>
      </c>
    </row>
    <row r="748" spans="1:3" x14ac:dyDescent="0.45">
      <c r="A748" s="27" t="s">
        <v>264</v>
      </c>
      <c r="B748" s="32"/>
    </row>
    <row r="749" spans="1:3" x14ac:dyDescent="0.45">
      <c r="A749" s="33" t="s">
        <v>42</v>
      </c>
      <c r="B749" s="32">
        <v>38880.65</v>
      </c>
      <c r="C749" s="28">
        <v>45169</v>
      </c>
    </row>
    <row r="750" spans="1:3" x14ac:dyDescent="0.45">
      <c r="A750" s="33" t="s">
        <v>45</v>
      </c>
      <c r="B750" s="32">
        <v>21842.2</v>
      </c>
      <c r="C750" s="28">
        <v>45412</v>
      </c>
    </row>
    <row r="751" spans="1:3" x14ac:dyDescent="0.45">
      <c r="A751" s="27" t="s">
        <v>265</v>
      </c>
      <c r="B751" s="32"/>
    </row>
    <row r="752" spans="1:3" x14ac:dyDescent="0.45">
      <c r="A752" s="33" t="s">
        <v>42</v>
      </c>
      <c r="B752" s="32">
        <v>227922.14</v>
      </c>
      <c r="C752" s="28">
        <v>45139</v>
      </c>
    </row>
    <row r="753" spans="1:3" x14ac:dyDescent="0.45">
      <c r="A753" s="33" t="s">
        <v>61</v>
      </c>
      <c r="B753" s="32">
        <v>48174.65</v>
      </c>
      <c r="C753" s="28">
        <v>45139</v>
      </c>
    </row>
    <row r="754" spans="1:3" x14ac:dyDescent="0.45">
      <c r="A754" s="33" t="s">
        <v>45</v>
      </c>
      <c r="B754" s="32">
        <v>128041.08</v>
      </c>
      <c r="C754" s="28">
        <v>45412</v>
      </c>
    </row>
    <row r="755" spans="1:3" x14ac:dyDescent="0.45">
      <c r="A755" s="33" t="s">
        <v>65</v>
      </c>
      <c r="B755" s="32">
        <v>27063.34</v>
      </c>
      <c r="C755" s="28">
        <v>45412</v>
      </c>
    </row>
    <row r="756" spans="1:3" x14ac:dyDescent="0.45">
      <c r="A756" s="33" t="s">
        <v>70</v>
      </c>
      <c r="B756" s="32">
        <v>160820.88</v>
      </c>
      <c r="C756" s="28">
        <v>45127</v>
      </c>
    </row>
    <row r="757" spans="1:3" x14ac:dyDescent="0.45">
      <c r="A757" s="33" t="s">
        <v>71</v>
      </c>
      <c r="B757" s="32">
        <v>33991.82</v>
      </c>
      <c r="C757" s="28">
        <v>45127</v>
      </c>
    </row>
    <row r="758" spans="1:3" x14ac:dyDescent="0.45">
      <c r="A758" s="27" t="s">
        <v>266</v>
      </c>
      <c r="B758" s="32"/>
    </row>
    <row r="759" spans="1:3" x14ac:dyDescent="0.45">
      <c r="A759" s="33" t="s">
        <v>42</v>
      </c>
      <c r="B759" s="32">
        <v>87026.67</v>
      </c>
      <c r="C759" s="28">
        <v>45140</v>
      </c>
    </row>
    <row r="760" spans="1:3" x14ac:dyDescent="0.45">
      <c r="A760" s="33" t="s">
        <v>45</v>
      </c>
      <c r="B760" s="32">
        <v>48889.45</v>
      </c>
      <c r="C760" s="28">
        <v>45412</v>
      </c>
    </row>
    <row r="761" spans="1:3" x14ac:dyDescent="0.45">
      <c r="A761" s="33" t="s">
        <v>70</v>
      </c>
      <c r="B761" s="32">
        <v>61405.64</v>
      </c>
      <c r="C761" s="28">
        <v>45127</v>
      </c>
    </row>
    <row r="762" spans="1:3" x14ac:dyDescent="0.45">
      <c r="A762" s="27" t="s">
        <v>267</v>
      </c>
      <c r="B762" s="32"/>
    </row>
    <row r="763" spans="1:3" x14ac:dyDescent="0.45">
      <c r="A763" s="33" t="s">
        <v>42</v>
      </c>
      <c r="B763" s="32">
        <v>7964.43</v>
      </c>
      <c r="C763" s="28">
        <v>45139</v>
      </c>
    </row>
    <row r="764" spans="1:3" x14ac:dyDescent="0.45">
      <c r="A764" s="33" t="s">
        <v>45</v>
      </c>
      <c r="B764" s="32">
        <v>4474.22</v>
      </c>
      <c r="C764" s="28">
        <v>45412</v>
      </c>
    </row>
    <row r="765" spans="1:3" x14ac:dyDescent="0.45">
      <c r="A765" s="27" t="s">
        <v>268</v>
      </c>
      <c r="B765" s="32"/>
    </row>
    <row r="766" spans="1:3" x14ac:dyDescent="0.45">
      <c r="A766" s="33" t="s">
        <v>42</v>
      </c>
      <c r="B766" s="32">
        <v>237115.94</v>
      </c>
      <c r="C766" s="28">
        <v>45140</v>
      </c>
    </row>
    <row r="767" spans="1:3" x14ac:dyDescent="0.45">
      <c r="A767" s="33" t="s">
        <v>61</v>
      </c>
      <c r="B767" s="32">
        <v>62157.46</v>
      </c>
      <c r="C767" s="28">
        <v>45140</v>
      </c>
    </row>
    <row r="768" spans="1:3" x14ac:dyDescent="0.45">
      <c r="A768" s="33" t="s">
        <v>45</v>
      </c>
      <c r="B768" s="32">
        <v>133205.93</v>
      </c>
      <c r="C768" s="28">
        <v>45412</v>
      </c>
    </row>
    <row r="769" spans="1:3" x14ac:dyDescent="0.45">
      <c r="A769" s="33" t="s">
        <v>65</v>
      </c>
      <c r="B769" s="32">
        <v>34918.54</v>
      </c>
      <c r="C769" s="28">
        <v>45412</v>
      </c>
    </row>
    <row r="770" spans="1:3" x14ac:dyDescent="0.45">
      <c r="A770" s="33" t="s">
        <v>70</v>
      </c>
      <c r="B770" s="32">
        <v>167307.98000000001</v>
      </c>
      <c r="C770" s="28">
        <v>45127</v>
      </c>
    </row>
    <row r="771" spans="1:3" x14ac:dyDescent="0.45">
      <c r="A771" s="33" t="s">
        <v>71</v>
      </c>
      <c r="B771" s="32">
        <v>43858.03</v>
      </c>
      <c r="C771" s="28">
        <v>45127</v>
      </c>
    </row>
    <row r="772" spans="1:3" x14ac:dyDescent="0.45">
      <c r="A772" s="27" t="s">
        <v>269</v>
      </c>
      <c r="B772" s="32"/>
    </row>
    <row r="773" spans="1:3" x14ac:dyDescent="0.45">
      <c r="A773" s="33" t="s">
        <v>42</v>
      </c>
      <c r="B773" s="32">
        <v>4701.16</v>
      </c>
      <c r="C773" s="28">
        <v>45139</v>
      </c>
    </row>
    <row r="774" spans="1:3" x14ac:dyDescent="0.45">
      <c r="A774" s="33" t="s">
        <v>70</v>
      </c>
      <c r="B774" s="32">
        <v>3317.12</v>
      </c>
      <c r="C774" s="28">
        <v>45127</v>
      </c>
    </row>
    <row r="775" spans="1:3" x14ac:dyDescent="0.45">
      <c r="A775" s="33" t="s">
        <v>146</v>
      </c>
      <c r="B775" s="32">
        <v>-3317.12</v>
      </c>
      <c r="C775" s="28">
        <v>45296</v>
      </c>
    </row>
    <row r="776" spans="1:3" x14ac:dyDescent="0.45">
      <c r="A776" s="27" t="s">
        <v>270</v>
      </c>
      <c r="B776" s="32"/>
    </row>
    <row r="777" spans="1:3" x14ac:dyDescent="0.45">
      <c r="A777" s="33" t="s">
        <v>42</v>
      </c>
      <c r="B777" s="32">
        <v>103796.63</v>
      </c>
      <c r="C777" s="28">
        <v>45140</v>
      </c>
    </row>
    <row r="778" spans="1:3" x14ac:dyDescent="0.45">
      <c r="A778" s="33" t="s">
        <v>45</v>
      </c>
      <c r="B778" s="32">
        <v>58310.400000000001</v>
      </c>
      <c r="C778" s="28">
        <v>45412</v>
      </c>
    </row>
    <row r="779" spans="1:3" x14ac:dyDescent="0.45">
      <c r="A779" s="27" t="s">
        <v>271</v>
      </c>
      <c r="B779" s="32"/>
    </row>
    <row r="780" spans="1:3" x14ac:dyDescent="0.45">
      <c r="A780" s="33" t="s">
        <v>42</v>
      </c>
      <c r="B780" s="32">
        <v>87192.4</v>
      </c>
      <c r="C780" s="28">
        <v>45140</v>
      </c>
    </row>
    <row r="781" spans="1:3" x14ac:dyDescent="0.45">
      <c r="A781" s="33" t="s">
        <v>45</v>
      </c>
      <c r="B781" s="32">
        <v>48982.559999999998</v>
      </c>
      <c r="C781" s="28">
        <v>45412</v>
      </c>
    </row>
    <row r="782" spans="1:3" x14ac:dyDescent="0.45">
      <c r="A782" s="33" t="s">
        <v>70</v>
      </c>
      <c r="B782" s="32">
        <v>61522.58</v>
      </c>
      <c r="C782" s="28">
        <v>45127</v>
      </c>
    </row>
    <row r="783" spans="1:3" x14ac:dyDescent="0.45">
      <c r="A783" s="27" t="s">
        <v>272</v>
      </c>
      <c r="B783" s="32"/>
    </row>
    <row r="784" spans="1:3" x14ac:dyDescent="0.45">
      <c r="A784" s="33" t="s">
        <v>42</v>
      </c>
      <c r="B784" s="32">
        <v>72889.740000000005</v>
      </c>
      <c r="C784" s="28">
        <v>45139</v>
      </c>
    </row>
    <row r="785" spans="1:3" x14ac:dyDescent="0.45">
      <c r="A785" s="33" t="s">
        <v>45</v>
      </c>
      <c r="B785" s="32">
        <v>40947.67</v>
      </c>
      <c r="C785" s="28">
        <v>45412</v>
      </c>
    </row>
    <row r="786" spans="1:3" x14ac:dyDescent="0.45">
      <c r="A786" s="33" t="s">
        <v>70</v>
      </c>
      <c r="B786" s="32">
        <v>51430.69</v>
      </c>
      <c r="C786" s="28">
        <v>45127</v>
      </c>
    </row>
    <row r="787" spans="1:3" x14ac:dyDescent="0.45">
      <c r="A787" s="27" t="s">
        <v>273</v>
      </c>
      <c r="B787" s="32"/>
    </row>
    <row r="788" spans="1:3" x14ac:dyDescent="0.45">
      <c r="A788" s="33" t="s">
        <v>42</v>
      </c>
      <c r="B788" s="32">
        <v>2355625.7799999998</v>
      </c>
      <c r="C788" s="28">
        <v>45140</v>
      </c>
    </row>
    <row r="789" spans="1:3" x14ac:dyDescent="0.45">
      <c r="A789" s="33" t="s">
        <v>61</v>
      </c>
      <c r="B789" s="32">
        <v>557734.81000000006</v>
      </c>
      <c r="C789" s="28">
        <v>45140</v>
      </c>
    </row>
    <row r="790" spans="1:3" x14ac:dyDescent="0.45">
      <c r="A790" s="33" t="s">
        <v>45</v>
      </c>
      <c r="B790" s="32">
        <v>1280159.49</v>
      </c>
      <c r="C790" s="28">
        <v>45412</v>
      </c>
    </row>
    <row r="791" spans="1:3" x14ac:dyDescent="0.45">
      <c r="A791" s="33" t="s">
        <v>65</v>
      </c>
      <c r="B791" s="32">
        <v>313321.76</v>
      </c>
      <c r="C791" s="28">
        <v>45412</v>
      </c>
    </row>
    <row r="792" spans="1:3" x14ac:dyDescent="0.45">
      <c r="A792" s="33" t="s">
        <v>70</v>
      </c>
      <c r="B792" s="32">
        <v>1694619.12</v>
      </c>
      <c r="C792" s="28">
        <v>45127</v>
      </c>
    </row>
    <row r="793" spans="1:3" x14ac:dyDescent="0.45">
      <c r="A793" s="33" t="s">
        <v>71</v>
      </c>
      <c r="B793" s="32">
        <v>393535.28</v>
      </c>
      <c r="C793" s="28">
        <v>45127</v>
      </c>
    </row>
    <row r="794" spans="1:3" x14ac:dyDescent="0.45">
      <c r="A794" s="27" t="s">
        <v>274</v>
      </c>
      <c r="B794" s="32"/>
    </row>
    <row r="795" spans="1:3" x14ac:dyDescent="0.45">
      <c r="A795" s="33" t="s">
        <v>42</v>
      </c>
      <c r="B795" s="32">
        <v>2107.8200000000002</v>
      </c>
      <c r="C795" s="28">
        <v>45140</v>
      </c>
    </row>
    <row r="796" spans="1:3" x14ac:dyDescent="0.45">
      <c r="A796" s="33" t="s">
        <v>45</v>
      </c>
      <c r="B796" s="32">
        <v>1184.1199999999999</v>
      </c>
      <c r="C796" s="28">
        <v>45412</v>
      </c>
    </row>
    <row r="797" spans="1:3" x14ac:dyDescent="0.45">
      <c r="A797" s="27" t="s">
        <v>275</v>
      </c>
      <c r="B797" s="32"/>
    </row>
    <row r="798" spans="1:3" x14ac:dyDescent="0.45">
      <c r="A798" s="33" t="s">
        <v>42</v>
      </c>
      <c r="B798" s="32">
        <v>38276.080000000002</v>
      </c>
      <c r="C798" s="28">
        <v>45140</v>
      </c>
    </row>
    <row r="799" spans="1:3" x14ac:dyDescent="0.45">
      <c r="A799" s="33" t="s">
        <v>45</v>
      </c>
      <c r="B799" s="32">
        <v>21502.57</v>
      </c>
      <c r="C799" s="28">
        <v>45412</v>
      </c>
    </row>
    <row r="800" spans="1:3" x14ac:dyDescent="0.45">
      <c r="A800" s="33" t="s">
        <v>70</v>
      </c>
      <c r="B800" s="32">
        <v>27007.439999999999</v>
      </c>
      <c r="C800" s="28">
        <v>45127</v>
      </c>
    </row>
    <row r="801" spans="1:3" x14ac:dyDescent="0.45">
      <c r="A801" s="27" t="s">
        <v>276</v>
      </c>
      <c r="B801" s="32"/>
    </row>
    <row r="802" spans="1:3" x14ac:dyDescent="0.45">
      <c r="A802" s="33" t="s">
        <v>59</v>
      </c>
      <c r="B802" s="32">
        <v>6237.17</v>
      </c>
      <c r="C802" s="28">
        <v>45127</v>
      </c>
    </row>
    <row r="803" spans="1:3" x14ac:dyDescent="0.45">
      <c r="A803" s="33" t="s">
        <v>60</v>
      </c>
      <c r="B803" s="32">
        <v>6554.96</v>
      </c>
      <c r="C803" s="28">
        <v>45127</v>
      </c>
    </row>
    <row r="804" spans="1:3" x14ac:dyDescent="0.45">
      <c r="A804" s="33" t="s">
        <v>61</v>
      </c>
      <c r="B804" s="32">
        <v>19884.8</v>
      </c>
      <c r="C804" s="28">
        <v>45140</v>
      </c>
    </row>
    <row r="805" spans="1:3" x14ac:dyDescent="0.45">
      <c r="A805" s="33" t="s">
        <v>65</v>
      </c>
      <c r="B805" s="32">
        <v>11170.79</v>
      </c>
      <c r="C805" s="28">
        <v>45412</v>
      </c>
    </row>
    <row r="806" spans="1:3" x14ac:dyDescent="0.45">
      <c r="A806" s="33" t="s">
        <v>67</v>
      </c>
      <c r="B806" s="32">
        <v>7993.48</v>
      </c>
      <c r="C806" s="28">
        <v>45127</v>
      </c>
    </row>
    <row r="807" spans="1:3" x14ac:dyDescent="0.45">
      <c r="A807" s="33" t="s">
        <v>69</v>
      </c>
      <c r="B807" s="32">
        <v>18648.939999999999</v>
      </c>
      <c r="C807" s="28">
        <v>45127</v>
      </c>
    </row>
    <row r="808" spans="1:3" x14ac:dyDescent="0.45">
      <c r="A808" s="33" t="s">
        <v>71</v>
      </c>
      <c r="B808" s="32">
        <v>14030.63</v>
      </c>
      <c r="C808" s="28">
        <v>45127</v>
      </c>
    </row>
    <row r="809" spans="1:3" x14ac:dyDescent="0.45">
      <c r="A809" s="27" t="s">
        <v>277</v>
      </c>
      <c r="B809" s="32"/>
    </row>
    <row r="810" spans="1:3" x14ac:dyDescent="0.45">
      <c r="A810" s="33" t="s">
        <v>42</v>
      </c>
      <c r="B810" s="32">
        <v>7732.56</v>
      </c>
      <c r="C810" s="28">
        <v>45139</v>
      </c>
    </row>
    <row r="811" spans="1:3" x14ac:dyDescent="0.45">
      <c r="A811" s="33" t="s">
        <v>45</v>
      </c>
      <c r="B811" s="32">
        <v>4343.96</v>
      </c>
      <c r="C811" s="28">
        <v>45412</v>
      </c>
    </row>
    <row r="812" spans="1:3" x14ac:dyDescent="0.45">
      <c r="A812" s="33" t="s">
        <v>70</v>
      </c>
      <c r="B812" s="32">
        <v>5456.06</v>
      </c>
      <c r="C812" s="28">
        <v>45139</v>
      </c>
    </row>
    <row r="813" spans="1:3" x14ac:dyDescent="0.45">
      <c r="A813" s="27" t="s">
        <v>278</v>
      </c>
      <c r="B813" s="32"/>
    </row>
    <row r="814" spans="1:3" x14ac:dyDescent="0.45">
      <c r="A814" s="33" t="s">
        <v>42</v>
      </c>
      <c r="B814" s="32">
        <v>40399.46</v>
      </c>
      <c r="C814" s="28">
        <v>45139</v>
      </c>
    </row>
    <row r="815" spans="1:3" x14ac:dyDescent="0.45">
      <c r="A815" s="33" t="s">
        <v>45</v>
      </c>
      <c r="B815" s="32">
        <v>22695.43</v>
      </c>
      <c r="C815" s="28">
        <v>45412</v>
      </c>
    </row>
    <row r="816" spans="1:3" x14ac:dyDescent="0.45">
      <c r="A816" s="33" t="s">
        <v>70</v>
      </c>
      <c r="B816" s="32">
        <v>28505.69</v>
      </c>
      <c r="C816" s="28">
        <v>45127</v>
      </c>
    </row>
    <row r="817" spans="1:3" x14ac:dyDescent="0.45">
      <c r="A817" s="27" t="s">
        <v>279</v>
      </c>
      <c r="B817" s="32"/>
    </row>
    <row r="818" spans="1:3" x14ac:dyDescent="0.45">
      <c r="A818" s="33" t="s">
        <v>42</v>
      </c>
      <c r="B818" s="32">
        <v>37285.589999999997</v>
      </c>
      <c r="C818" s="28">
        <v>45140</v>
      </c>
    </row>
    <row r="819" spans="1:3" x14ac:dyDescent="0.45">
      <c r="A819" s="33" t="s">
        <v>45</v>
      </c>
      <c r="B819" s="32">
        <v>20946.13</v>
      </c>
      <c r="C819" s="28">
        <v>45412</v>
      </c>
    </row>
    <row r="820" spans="1:3" x14ac:dyDescent="0.45">
      <c r="A820" s="33" t="s">
        <v>70</v>
      </c>
      <c r="B820" s="32">
        <v>26308.55</v>
      </c>
      <c r="C820" s="28">
        <v>45127</v>
      </c>
    </row>
    <row r="821" spans="1:3" x14ac:dyDescent="0.45">
      <c r="A821" s="27" t="s">
        <v>280</v>
      </c>
      <c r="B821" s="32"/>
    </row>
    <row r="822" spans="1:3" x14ac:dyDescent="0.45">
      <c r="A822" s="33" t="s">
        <v>42</v>
      </c>
      <c r="B822" s="32">
        <v>22247.64</v>
      </c>
      <c r="C822" s="28">
        <v>45140</v>
      </c>
    </row>
    <row r="823" spans="1:3" x14ac:dyDescent="0.45">
      <c r="A823" s="33" t="s">
        <v>45</v>
      </c>
      <c r="B823" s="32">
        <v>12498.18</v>
      </c>
      <c r="C823" s="28">
        <v>45412</v>
      </c>
    </row>
    <row r="824" spans="1:3" x14ac:dyDescent="0.45">
      <c r="A824" s="33" t="s">
        <v>70</v>
      </c>
      <c r="B824" s="32">
        <v>15697.84</v>
      </c>
      <c r="C824" s="28">
        <v>45127</v>
      </c>
    </row>
    <row r="825" spans="1:3" x14ac:dyDescent="0.45">
      <c r="A825" s="27" t="s">
        <v>281</v>
      </c>
      <c r="B825" s="32"/>
    </row>
    <row r="826" spans="1:3" x14ac:dyDescent="0.45">
      <c r="A826" s="33" t="s">
        <v>42</v>
      </c>
      <c r="B826" s="32">
        <v>19125.2</v>
      </c>
      <c r="C826" s="28">
        <v>45140</v>
      </c>
    </row>
    <row r="827" spans="1:3" x14ac:dyDescent="0.45">
      <c r="A827" s="33" t="s">
        <v>45</v>
      </c>
      <c r="B827" s="32">
        <v>10744.07</v>
      </c>
      <c r="C827" s="28">
        <v>45412</v>
      </c>
    </row>
    <row r="828" spans="1:3" x14ac:dyDescent="0.45">
      <c r="A828" s="27" t="s">
        <v>282</v>
      </c>
      <c r="B828" s="32"/>
    </row>
    <row r="829" spans="1:3" x14ac:dyDescent="0.45">
      <c r="A829" s="33" t="s">
        <v>45</v>
      </c>
      <c r="B829" s="32">
        <v>3042.26</v>
      </c>
      <c r="C829" s="28">
        <v>45412</v>
      </c>
    </row>
    <row r="830" spans="1:3" x14ac:dyDescent="0.45">
      <c r="A830" s="33" t="s">
        <v>70</v>
      </c>
      <c r="B830" s="32">
        <v>3821.11</v>
      </c>
      <c r="C830" s="28">
        <v>45127</v>
      </c>
    </row>
    <row r="831" spans="1:3" x14ac:dyDescent="0.45">
      <c r="A831" s="27" t="s">
        <v>283</v>
      </c>
      <c r="B831" s="32"/>
    </row>
    <row r="832" spans="1:3" x14ac:dyDescent="0.45">
      <c r="A832" s="33" t="s">
        <v>42</v>
      </c>
      <c r="B832" s="32">
        <v>4129.2700000000004</v>
      </c>
      <c r="C832" s="28">
        <v>45140</v>
      </c>
    </row>
    <row r="833" spans="1:3" x14ac:dyDescent="0.45">
      <c r="A833" s="33" t="s">
        <v>45</v>
      </c>
      <c r="B833" s="32">
        <v>2319.7199999999998</v>
      </c>
      <c r="C833" s="28">
        <v>45412</v>
      </c>
    </row>
    <row r="834" spans="1:3" x14ac:dyDescent="0.45">
      <c r="A834" s="27" t="s">
        <v>284</v>
      </c>
      <c r="B834" s="32"/>
    </row>
    <row r="835" spans="1:3" x14ac:dyDescent="0.45">
      <c r="A835" s="33" t="s">
        <v>42</v>
      </c>
      <c r="B835" s="32">
        <v>71066.7</v>
      </c>
      <c r="C835" s="28">
        <v>45140</v>
      </c>
    </row>
    <row r="836" spans="1:3" x14ac:dyDescent="0.45">
      <c r="A836" s="33" t="s">
        <v>45</v>
      </c>
      <c r="B836" s="32">
        <v>39923.53</v>
      </c>
      <c r="C836" s="28">
        <v>45412</v>
      </c>
    </row>
    <row r="837" spans="1:3" x14ac:dyDescent="0.45">
      <c r="A837" s="33" t="s">
        <v>70</v>
      </c>
      <c r="B837" s="32">
        <v>50144.36</v>
      </c>
      <c r="C837" s="28">
        <v>45127</v>
      </c>
    </row>
    <row r="838" spans="1:3" x14ac:dyDescent="0.45">
      <c r="A838" s="27" t="s">
        <v>285</v>
      </c>
      <c r="B838" s="32"/>
    </row>
    <row r="839" spans="1:3" x14ac:dyDescent="0.45">
      <c r="A839" s="33" t="s">
        <v>42</v>
      </c>
      <c r="B839" s="32">
        <v>39514.01</v>
      </c>
      <c r="C839" s="28">
        <v>45140</v>
      </c>
    </row>
    <row r="840" spans="1:3" x14ac:dyDescent="0.45">
      <c r="A840" s="33" t="s">
        <v>45</v>
      </c>
      <c r="B840" s="32">
        <v>22198</v>
      </c>
      <c r="C840" s="28">
        <v>45412</v>
      </c>
    </row>
    <row r="841" spans="1:3" x14ac:dyDescent="0.45">
      <c r="A841" s="33" t="s">
        <v>70</v>
      </c>
      <c r="B841" s="32">
        <v>27880.91</v>
      </c>
      <c r="C841" s="28">
        <v>45127</v>
      </c>
    </row>
    <row r="842" spans="1:3" x14ac:dyDescent="0.45">
      <c r="A842" s="27" t="s">
        <v>286</v>
      </c>
      <c r="B842" s="32"/>
    </row>
    <row r="843" spans="1:3" x14ac:dyDescent="0.45">
      <c r="A843" s="33" t="s">
        <v>42</v>
      </c>
      <c r="B843" s="32">
        <v>6565.44</v>
      </c>
      <c r="C843" s="28">
        <v>45139</v>
      </c>
    </row>
    <row r="844" spans="1:3" x14ac:dyDescent="0.45">
      <c r="A844" s="33" t="s">
        <v>45</v>
      </c>
      <c r="B844" s="32">
        <v>3688.3</v>
      </c>
      <c r="C844" s="28">
        <v>45412</v>
      </c>
    </row>
    <row r="845" spans="1:3" x14ac:dyDescent="0.45">
      <c r="A845" s="27" t="s">
        <v>287</v>
      </c>
      <c r="B845" s="32"/>
    </row>
    <row r="846" spans="1:3" x14ac:dyDescent="0.45">
      <c r="A846" s="33" t="s">
        <v>42</v>
      </c>
      <c r="B846" s="32">
        <v>25831.47</v>
      </c>
      <c r="C846" s="28">
        <v>45139</v>
      </c>
    </row>
    <row r="847" spans="1:3" x14ac:dyDescent="0.45">
      <c r="A847" s="33" t="s">
        <v>45</v>
      </c>
      <c r="B847" s="32">
        <v>14511.49</v>
      </c>
      <c r="C847" s="28">
        <v>45412</v>
      </c>
    </row>
    <row r="848" spans="1:3" x14ac:dyDescent="0.45">
      <c r="A848" s="33" t="s">
        <v>70</v>
      </c>
      <c r="B848" s="32">
        <v>18226.580000000002</v>
      </c>
      <c r="C848" s="28">
        <v>45127</v>
      </c>
    </row>
    <row r="849" spans="1:3" x14ac:dyDescent="0.45">
      <c r="A849" s="27" t="s">
        <v>288</v>
      </c>
      <c r="B849" s="32"/>
    </row>
    <row r="850" spans="1:3" x14ac:dyDescent="0.45">
      <c r="A850" s="33" t="s">
        <v>61</v>
      </c>
      <c r="B850" s="32">
        <v>3675.05</v>
      </c>
      <c r="C850" s="28">
        <v>45140</v>
      </c>
    </row>
    <row r="851" spans="1:3" x14ac:dyDescent="0.45">
      <c r="A851" s="33" t="s">
        <v>45</v>
      </c>
      <c r="B851" s="32">
        <v>7875.78</v>
      </c>
      <c r="C851" s="28">
        <v>45412</v>
      </c>
    </row>
    <row r="852" spans="1:3" x14ac:dyDescent="0.45">
      <c r="A852" s="33" t="s">
        <v>65</v>
      </c>
      <c r="B852" s="32">
        <v>2064.5500000000002</v>
      </c>
      <c r="C852" s="28">
        <v>45412</v>
      </c>
    </row>
    <row r="853" spans="1:3" x14ac:dyDescent="0.45">
      <c r="A853" s="33" t="s">
        <v>71</v>
      </c>
      <c r="B853" s="32">
        <v>2593.1</v>
      </c>
      <c r="C853" s="28">
        <v>45127</v>
      </c>
    </row>
    <row r="854" spans="1:3" x14ac:dyDescent="0.45">
      <c r="A854" s="27" t="s">
        <v>289</v>
      </c>
      <c r="B854" s="32"/>
    </row>
    <row r="855" spans="1:3" x14ac:dyDescent="0.45">
      <c r="A855" s="33" t="s">
        <v>42</v>
      </c>
      <c r="B855" s="32">
        <v>532882.75</v>
      </c>
      <c r="C855" s="28">
        <v>45140</v>
      </c>
    </row>
    <row r="856" spans="1:3" x14ac:dyDescent="0.45">
      <c r="A856" s="33" t="s">
        <v>61</v>
      </c>
      <c r="B856" s="32">
        <v>114245.57</v>
      </c>
      <c r="C856" s="28">
        <v>45140</v>
      </c>
    </row>
    <row r="857" spans="1:3" x14ac:dyDescent="0.45">
      <c r="A857" s="33" t="s">
        <v>45</v>
      </c>
      <c r="B857" s="32">
        <v>299360.49</v>
      </c>
      <c r="C857" s="28">
        <v>45412</v>
      </c>
    </row>
    <row r="858" spans="1:3" x14ac:dyDescent="0.45">
      <c r="A858" s="33" t="s">
        <v>65</v>
      </c>
      <c r="B858" s="32">
        <v>64180.37</v>
      </c>
      <c r="C858" s="28">
        <v>45412</v>
      </c>
    </row>
    <row r="859" spans="1:3" x14ac:dyDescent="0.45">
      <c r="A859" s="33" t="s">
        <v>70</v>
      </c>
      <c r="B859" s="32">
        <v>370105.59999999998</v>
      </c>
      <c r="C859" s="28">
        <v>45127</v>
      </c>
    </row>
    <row r="860" spans="1:3" x14ac:dyDescent="0.45">
      <c r="A860" s="33" t="s">
        <v>71</v>
      </c>
      <c r="B860" s="32">
        <v>80611.179999999993</v>
      </c>
      <c r="C860" s="28">
        <v>45127</v>
      </c>
    </row>
    <row r="861" spans="1:3" x14ac:dyDescent="0.45">
      <c r="A861" s="27" t="s">
        <v>299</v>
      </c>
      <c r="B861" s="32"/>
    </row>
    <row r="862" spans="1:3" x14ac:dyDescent="0.45">
      <c r="A862" s="33" t="s">
        <v>42</v>
      </c>
      <c r="B862" s="32">
        <v>7555.93</v>
      </c>
      <c r="C862" s="28">
        <v>45139</v>
      </c>
    </row>
    <row r="863" spans="1:3" x14ac:dyDescent="0.45">
      <c r="A863" s="33" t="s">
        <v>45</v>
      </c>
      <c r="B863" s="32">
        <v>4244.74</v>
      </c>
      <c r="C863" s="28">
        <v>45412</v>
      </c>
    </row>
    <row r="864" spans="1:3" x14ac:dyDescent="0.45">
      <c r="A864" s="33" t="s">
        <v>70</v>
      </c>
      <c r="B864" s="32">
        <v>5331.43</v>
      </c>
      <c r="C864" s="28">
        <v>45127</v>
      </c>
    </row>
    <row r="865" spans="1:3" x14ac:dyDescent="0.45">
      <c r="A865" s="27" t="s">
        <v>300</v>
      </c>
      <c r="B865" s="32"/>
    </row>
    <row r="866" spans="1:3" x14ac:dyDescent="0.45">
      <c r="A866" s="33" t="s">
        <v>42</v>
      </c>
      <c r="B866" s="32">
        <v>32827.19</v>
      </c>
      <c r="C866" s="28">
        <v>45139</v>
      </c>
    </row>
    <row r="867" spans="1:3" x14ac:dyDescent="0.45">
      <c r="A867" s="33" t="s">
        <v>45</v>
      </c>
      <c r="B867" s="32">
        <v>18441.509999999998</v>
      </c>
      <c r="C867" s="28">
        <v>45412</v>
      </c>
    </row>
    <row r="868" spans="1:3" x14ac:dyDescent="0.45">
      <c r="A868" s="27" t="s">
        <v>301</v>
      </c>
      <c r="B868" s="32"/>
    </row>
    <row r="869" spans="1:3" x14ac:dyDescent="0.45">
      <c r="A869" s="33" t="s">
        <v>42</v>
      </c>
      <c r="B869" s="32">
        <v>99840.87</v>
      </c>
      <c r="C869" s="28">
        <v>45140</v>
      </c>
    </row>
    <row r="870" spans="1:3" x14ac:dyDescent="0.45">
      <c r="A870" s="33" t="s">
        <v>61</v>
      </c>
      <c r="B870" s="32">
        <v>22391.85</v>
      </c>
      <c r="C870" s="28">
        <v>45140</v>
      </c>
    </row>
    <row r="871" spans="1:3" x14ac:dyDescent="0.45">
      <c r="A871" s="33" t="s">
        <v>45</v>
      </c>
      <c r="B871" s="32">
        <v>56088.160000000003</v>
      </c>
      <c r="C871" s="28">
        <v>45412</v>
      </c>
    </row>
    <row r="872" spans="1:3" x14ac:dyDescent="0.45">
      <c r="A872" s="33" t="s">
        <v>65</v>
      </c>
      <c r="B872" s="32">
        <v>12579.19</v>
      </c>
      <c r="C872" s="28">
        <v>45412</v>
      </c>
    </row>
    <row r="873" spans="1:3" x14ac:dyDescent="0.45">
      <c r="A873" s="33" t="s">
        <v>70</v>
      </c>
      <c r="B873" s="32">
        <v>70447.289999999994</v>
      </c>
      <c r="C873" s="28">
        <v>45127</v>
      </c>
    </row>
    <row r="874" spans="1:3" x14ac:dyDescent="0.45">
      <c r="A874" s="33" t="s">
        <v>71</v>
      </c>
      <c r="B874" s="32">
        <v>15799.59</v>
      </c>
      <c r="C874" s="28">
        <v>45127</v>
      </c>
    </row>
    <row r="875" spans="1:3" x14ac:dyDescent="0.45">
      <c r="A875" s="27" t="s">
        <v>302</v>
      </c>
      <c r="B875" s="32"/>
    </row>
    <row r="876" spans="1:3" x14ac:dyDescent="0.45">
      <c r="A876" s="33" t="s">
        <v>42</v>
      </c>
      <c r="B876" s="32">
        <v>53983.18</v>
      </c>
      <c r="C876" s="28">
        <v>45140</v>
      </c>
    </row>
    <row r="877" spans="1:3" x14ac:dyDescent="0.45">
      <c r="A877" s="33" t="s">
        <v>45</v>
      </c>
      <c r="B877" s="32">
        <v>30326.43</v>
      </c>
      <c r="C877" s="28">
        <v>45412</v>
      </c>
    </row>
    <row r="878" spans="1:3" x14ac:dyDescent="0.45">
      <c r="A878" s="33" t="s">
        <v>70</v>
      </c>
      <c r="B878" s="32">
        <v>38090.300000000003</v>
      </c>
      <c r="C878" s="28">
        <v>45127</v>
      </c>
    </row>
    <row r="879" spans="1:3" x14ac:dyDescent="0.45">
      <c r="A879" s="27" t="s">
        <v>303</v>
      </c>
      <c r="B879" s="32"/>
    </row>
    <row r="880" spans="1:3" x14ac:dyDescent="0.45">
      <c r="A880" s="33" t="s">
        <v>42</v>
      </c>
      <c r="B880" s="32">
        <v>40811.839999999997</v>
      </c>
      <c r="C880" s="28">
        <v>45139</v>
      </c>
    </row>
    <row r="881" spans="1:3" x14ac:dyDescent="0.45">
      <c r="A881" s="33" t="s">
        <v>45</v>
      </c>
      <c r="B881" s="32">
        <v>22927.09</v>
      </c>
      <c r="C881" s="28">
        <v>45412</v>
      </c>
    </row>
    <row r="882" spans="1:3" x14ac:dyDescent="0.45">
      <c r="A882" s="33" t="s">
        <v>70</v>
      </c>
      <c r="B882" s="32">
        <v>28796.66</v>
      </c>
      <c r="C882" s="28">
        <v>45127</v>
      </c>
    </row>
    <row r="883" spans="1:3" x14ac:dyDescent="0.45">
      <c r="A883" s="27" t="s">
        <v>304</v>
      </c>
      <c r="B883" s="32"/>
    </row>
    <row r="884" spans="1:3" x14ac:dyDescent="0.45">
      <c r="A884" s="33" t="s">
        <v>42</v>
      </c>
      <c r="B884" s="32">
        <v>25519.46</v>
      </c>
      <c r="C884" s="28">
        <v>45139</v>
      </c>
    </row>
    <row r="885" spans="1:3" x14ac:dyDescent="0.45">
      <c r="A885" s="33" t="s">
        <v>45</v>
      </c>
      <c r="B885" s="32">
        <v>14336.21</v>
      </c>
      <c r="C885" s="28">
        <v>45412</v>
      </c>
    </row>
    <row r="886" spans="1:3" x14ac:dyDescent="0.45">
      <c r="A886" s="33" t="s">
        <v>70</v>
      </c>
      <c r="B886" s="32">
        <v>18006.419999999998</v>
      </c>
      <c r="C886" s="28">
        <v>45127</v>
      </c>
    </row>
    <row r="887" spans="1:3" x14ac:dyDescent="0.45">
      <c r="A887" s="27" t="s">
        <v>305</v>
      </c>
      <c r="B887" s="32"/>
    </row>
    <row r="888" spans="1:3" x14ac:dyDescent="0.45">
      <c r="A888" s="33" t="s">
        <v>42</v>
      </c>
      <c r="B888" s="32">
        <v>6971.6</v>
      </c>
      <c r="C888" s="28">
        <v>45139</v>
      </c>
    </row>
    <row r="889" spans="1:3" x14ac:dyDescent="0.45">
      <c r="A889" s="33" t="s">
        <v>45</v>
      </c>
      <c r="B889" s="32">
        <v>3916.47</v>
      </c>
      <c r="C889" s="28">
        <v>45412</v>
      </c>
    </row>
    <row r="890" spans="1:3" x14ac:dyDescent="0.45">
      <c r="A890" s="27" t="s">
        <v>306</v>
      </c>
      <c r="B890" s="32"/>
    </row>
    <row r="891" spans="1:3" x14ac:dyDescent="0.45">
      <c r="A891" s="33" t="s">
        <v>42</v>
      </c>
      <c r="B891" s="32">
        <v>138214.21</v>
      </c>
      <c r="C891" s="28">
        <v>45140</v>
      </c>
    </row>
    <row r="892" spans="1:3" x14ac:dyDescent="0.45">
      <c r="A892" s="33" t="s">
        <v>45</v>
      </c>
      <c r="B892" s="32">
        <v>77645.36</v>
      </c>
      <c r="C892" s="28">
        <v>45412</v>
      </c>
    </row>
    <row r="893" spans="1:3" x14ac:dyDescent="0.45">
      <c r="A893" s="33" t="s">
        <v>70</v>
      </c>
      <c r="B893" s="32">
        <v>97523.35</v>
      </c>
      <c r="C893" s="28">
        <v>45127</v>
      </c>
    </row>
    <row r="894" spans="1:3" x14ac:dyDescent="0.45">
      <c r="A894" s="27" t="s">
        <v>308</v>
      </c>
      <c r="B894" s="32"/>
    </row>
    <row r="895" spans="1:3" x14ac:dyDescent="0.45">
      <c r="A895" s="33" t="s">
        <v>42</v>
      </c>
      <c r="B895" s="32">
        <v>30012.09</v>
      </c>
      <c r="C895" s="28">
        <v>45139</v>
      </c>
    </row>
    <row r="896" spans="1:3" x14ac:dyDescent="0.45">
      <c r="A896" s="33" t="s">
        <v>45</v>
      </c>
      <c r="B896" s="32">
        <v>16860.060000000001</v>
      </c>
      <c r="C896" s="28">
        <v>45412</v>
      </c>
    </row>
    <row r="897" spans="1:3" x14ac:dyDescent="0.45">
      <c r="A897" s="33" t="s">
        <v>70</v>
      </c>
      <c r="B897" s="32">
        <v>21176.400000000001</v>
      </c>
      <c r="C897" s="28">
        <v>45127</v>
      </c>
    </row>
    <row r="898" spans="1:3" x14ac:dyDescent="0.45">
      <c r="A898" s="27" t="s">
        <v>310</v>
      </c>
      <c r="B898" s="32"/>
    </row>
    <row r="899" spans="1:3" x14ac:dyDescent="0.45">
      <c r="A899" s="33" t="s">
        <v>42</v>
      </c>
      <c r="B899" s="32">
        <v>71121.16</v>
      </c>
      <c r="C899" s="28">
        <v>45140</v>
      </c>
    </row>
    <row r="900" spans="1:3" x14ac:dyDescent="0.45">
      <c r="A900" s="33" t="s">
        <v>45</v>
      </c>
      <c r="B900" s="32">
        <v>39954.129999999997</v>
      </c>
      <c r="C900" s="28">
        <v>45412</v>
      </c>
    </row>
    <row r="901" spans="1:3" x14ac:dyDescent="0.45">
      <c r="A901" s="27" t="s">
        <v>311</v>
      </c>
      <c r="B901" s="32"/>
    </row>
    <row r="902" spans="1:3" x14ac:dyDescent="0.45">
      <c r="A902" s="33" t="s">
        <v>42</v>
      </c>
      <c r="B902" s="32">
        <v>7159.11</v>
      </c>
      <c r="C902" s="28">
        <v>45139</v>
      </c>
    </row>
    <row r="903" spans="1:3" x14ac:dyDescent="0.45">
      <c r="A903" s="33" t="s">
        <v>45</v>
      </c>
      <c r="B903" s="32">
        <v>4021.81</v>
      </c>
      <c r="C903" s="28">
        <v>45412</v>
      </c>
    </row>
    <row r="904" spans="1:3" x14ac:dyDescent="0.45">
      <c r="A904" s="33" t="s">
        <v>70</v>
      </c>
      <c r="B904" s="32">
        <v>5051.4399999999996</v>
      </c>
      <c r="C904" s="28">
        <v>45127</v>
      </c>
    </row>
    <row r="905" spans="1:3" x14ac:dyDescent="0.45">
      <c r="A905" s="27" t="s">
        <v>312</v>
      </c>
      <c r="B905" s="32"/>
    </row>
    <row r="906" spans="1:3" x14ac:dyDescent="0.45">
      <c r="A906" s="33" t="s">
        <v>42</v>
      </c>
      <c r="B906" s="32">
        <v>130603.81</v>
      </c>
      <c r="C906" s="28">
        <v>45140</v>
      </c>
    </row>
    <row r="907" spans="1:3" x14ac:dyDescent="0.45">
      <c r="A907" s="33" t="s">
        <v>45</v>
      </c>
      <c r="B907" s="32">
        <v>73370.02</v>
      </c>
      <c r="C907" s="28">
        <v>45412</v>
      </c>
    </row>
    <row r="908" spans="1:3" x14ac:dyDescent="0.45">
      <c r="A908" s="33" t="s">
        <v>70</v>
      </c>
      <c r="B908" s="32">
        <v>92153.49</v>
      </c>
      <c r="C908" s="28">
        <v>45140</v>
      </c>
    </row>
    <row r="909" spans="1:3" x14ac:dyDescent="0.45">
      <c r="A909" s="27" t="s">
        <v>313</v>
      </c>
      <c r="B909" s="32"/>
    </row>
    <row r="910" spans="1:3" x14ac:dyDescent="0.45">
      <c r="A910" s="33" t="s">
        <v>42</v>
      </c>
      <c r="B910" s="32">
        <v>2243168.34</v>
      </c>
      <c r="C910" s="28">
        <v>45140</v>
      </c>
    </row>
    <row r="911" spans="1:3" x14ac:dyDescent="0.45">
      <c r="A911" s="33" t="s">
        <v>61</v>
      </c>
      <c r="B911" s="32">
        <v>495736.87</v>
      </c>
      <c r="C911" s="28">
        <v>45140</v>
      </c>
    </row>
    <row r="912" spans="1:3" x14ac:dyDescent="0.45">
      <c r="A912" s="33" t="s">
        <v>45</v>
      </c>
      <c r="B912" s="32">
        <v>1260157.07</v>
      </c>
      <c r="C912" s="28">
        <v>45412</v>
      </c>
    </row>
    <row r="913" spans="1:3" x14ac:dyDescent="0.45">
      <c r="A913" s="33" t="s">
        <v>65</v>
      </c>
      <c r="B913" s="32">
        <v>278492.84000000003</v>
      </c>
      <c r="C913" s="28">
        <v>45412</v>
      </c>
    </row>
    <row r="914" spans="1:3" x14ac:dyDescent="0.45">
      <c r="A914" s="33" t="s">
        <v>70</v>
      </c>
      <c r="B914" s="32">
        <v>1640281.97</v>
      </c>
      <c r="C914" s="28">
        <v>45127</v>
      </c>
    </row>
    <row r="915" spans="1:3" x14ac:dyDescent="0.45">
      <c r="A915" s="33" t="s">
        <v>71</v>
      </c>
      <c r="B915" s="32">
        <v>349789.8</v>
      </c>
      <c r="C915" s="28">
        <v>45127</v>
      </c>
    </row>
    <row r="916" spans="1:3" x14ac:dyDescent="0.45">
      <c r="A916" s="27" t="s">
        <v>314</v>
      </c>
      <c r="B916" s="32"/>
    </row>
    <row r="917" spans="1:3" x14ac:dyDescent="0.45">
      <c r="A917" s="33" t="s">
        <v>42</v>
      </c>
      <c r="B917" s="32">
        <v>37026.480000000003</v>
      </c>
      <c r="C917" s="28">
        <v>45140</v>
      </c>
    </row>
    <row r="918" spans="1:3" x14ac:dyDescent="0.45">
      <c r="A918" s="33" t="s">
        <v>45</v>
      </c>
      <c r="B918" s="32">
        <v>20800.57</v>
      </c>
      <c r="C918" s="28">
        <v>45412</v>
      </c>
    </row>
    <row r="919" spans="1:3" x14ac:dyDescent="0.45">
      <c r="A919" s="33" t="s">
        <v>70</v>
      </c>
      <c r="B919" s="32">
        <v>26125.73</v>
      </c>
      <c r="C919" s="28">
        <v>45127</v>
      </c>
    </row>
    <row r="920" spans="1:3" x14ac:dyDescent="0.45">
      <c r="A920" s="27" t="s">
        <v>315</v>
      </c>
      <c r="B920" s="32"/>
    </row>
    <row r="921" spans="1:3" x14ac:dyDescent="0.45">
      <c r="A921" s="33" t="s">
        <v>42</v>
      </c>
      <c r="B921" s="32">
        <v>20171.72</v>
      </c>
      <c r="C921" s="28">
        <v>45140</v>
      </c>
    </row>
    <row r="922" spans="1:3" x14ac:dyDescent="0.45">
      <c r="A922" s="33" t="s">
        <v>45</v>
      </c>
      <c r="B922" s="32">
        <v>11331.98</v>
      </c>
      <c r="C922" s="28">
        <v>45412</v>
      </c>
    </row>
    <row r="923" spans="1:3" x14ac:dyDescent="0.45">
      <c r="A923" s="27" t="s">
        <v>316</v>
      </c>
      <c r="B923" s="32"/>
    </row>
    <row r="924" spans="1:3" x14ac:dyDescent="0.45">
      <c r="A924" s="33" t="s">
        <v>42</v>
      </c>
      <c r="B924" s="32">
        <v>95694.48</v>
      </c>
      <c r="C924" s="28">
        <v>45140</v>
      </c>
    </row>
    <row r="925" spans="1:3" x14ac:dyDescent="0.45">
      <c r="A925" s="33" t="s">
        <v>45</v>
      </c>
      <c r="B925" s="32">
        <v>53758.82</v>
      </c>
      <c r="C925" s="28">
        <v>45412</v>
      </c>
    </row>
    <row r="926" spans="1:3" x14ac:dyDescent="0.45">
      <c r="A926" s="33" t="s">
        <v>70</v>
      </c>
      <c r="B926" s="32">
        <v>67521.61</v>
      </c>
      <c r="C926" s="28">
        <v>45127</v>
      </c>
    </row>
    <row r="927" spans="1:3" x14ac:dyDescent="0.45">
      <c r="A927" s="27" t="s">
        <v>317</v>
      </c>
      <c r="B927" s="32"/>
    </row>
    <row r="928" spans="1:3" x14ac:dyDescent="0.45">
      <c r="A928" s="33" t="s">
        <v>42</v>
      </c>
      <c r="B928" s="32">
        <v>351599.49</v>
      </c>
      <c r="C928" s="28">
        <v>45140</v>
      </c>
    </row>
    <row r="929" spans="1:3" x14ac:dyDescent="0.45">
      <c r="A929" s="33" t="s">
        <v>61</v>
      </c>
      <c r="B929" s="32">
        <v>92168.12</v>
      </c>
      <c r="C929" s="28">
        <v>45140</v>
      </c>
    </row>
    <row r="930" spans="1:3" x14ac:dyDescent="0.45">
      <c r="A930" s="33" t="s">
        <v>45</v>
      </c>
      <c r="B930" s="32">
        <v>197519.99</v>
      </c>
      <c r="C930" s="28">
        <v>45412</v>
      </c>
    </row>
    <row r="931" spans="1:3" x14ac:dyDescent="0.45">
      <c r="A931" s="33" t="s">
        <v>65</v>
      </c>
      <c r="B931" s="32">
        <v>51777.79</v>
      </c>
      <c r="C931" s="28">
        <v>45412</v>
      </c>
    </row>
    <row r="932" spans="1:3" x14ac:dyDescent="0.45">
      <c r="A932" s="33" t="s">
        <v>70</v>
      </c>
      <c r="B932" s="32">
        <v>248087.08</v>
      </c>
      <c r="C932" s="28">
        <v>45127</v>
      </c>
    </row>
    <row r="933" spans="1:3" x14ac:dyDescent="0.45">
      <c r="A933" s="33" t="s">
        <v>71</v>
      </c>
      <c r="B933" s="32">
        <v>65033.43</v>
      </c>
      <c r="C933" s="28">
        <v>45127</v>
      </c>
    </row>
    <row r="934" spans="1:3" x14ac:dyDescent="0.45">
      <c r="A934" s="27" t="s">
        <v>318</v>
      </c>
      <c r="B934" s="32"/>
    </row>
    <row r="935" spans="1:3" x14ac:dyDescent="0.45">
      <c r="A935" s="33" t="s">
        <v>42</v>
      </c>
      <c r="B935" s="32">
        <v>1863527.63</v>
      </c>
      <c r="C935" s="28">
        <v>45140</v>
      </c>
    </row>
    <row r="936" spans="1:3" x14ac:dyDescent="0.45">
      <c r="A936" s="33" t="s">
        <v>61</v>
      </c>
      <c r="B936" s="32">
        <v>415136.91</v>
      </c>
      <c r="C936" s="28">
        <v>45140</v>
      </c>
    </row>
    <row r="937" spans="1:3" x14ac:dyDescent="0.45">
      <c r="A937" s="33" t="s">
        <v>45</v>
      </c>
      <c r="B937" s="32">
        <v>1046884.21</v>
      </c>
      <c r="C937" s="28">
        <v>45412</v>
      </c>
    </row>
    <row r="938" spans="1:3" x14ac:dyDescent="0.45">
      <c r="A938" s="33" t="s">
        <v>65</v>
      </c>
      <c r="B938" s="32">
        <v>233213.75</v>
      </c>
      <c r="C938" s="28">
        <v>45412</v>
      </c>
    </row>
    <row r="939" spans="1:3" x14ac:dyDescent="0.45">
      <c r="A939" s="33" t="s">
        <v>70</v>
      </c>
      <c r="B939" s="32">
        <v>1314897.06</v>
      </c>
      <c r="C939" s="28">
        <v>45127</v>
      </c>
    </row>
    <row r="940" spans="1:3" x14ac:dyDescent="0.45">
      <c r="A940" s="33" t="s">
        <v>71</v>
      </c>
      <c r="B940" s="32">
        <v>292918.81</v>
      </c>
      <c r="C940" s="28">
        <v>45127</v>
      </c>
    </row>
    <row r="941" spans="1:3" x14ac:dyDescent="0.45">
      <c r="A941" s="27" t="s">
        <v>319</v>
      </c>
      <c r="B941" s="32"/>
    </row>
    <row r="942" spans="1:3" x14ac:dyDescent="0.45">
      <c r="A942" s="33" t="s">
        <v>42</v>
      </c>
      <c r="B942" s="32">
        <v>45970.51</v>
      </c>
      <c r="C942" s="28">
        <v>45140</v>
      </c>
    </row>
    <row r="943" spans="1:3" x14ac:dyDescent="0.45">
      <c r="A943" s="33" t="s">
        <v>45</v>
      </c>
      <c r="B943" s="32">
        <v>25825.11</v>
      </c>
      <c r="C943" s="28">
        <v>45412</v>
      </c>
    </row>
    <row r="944" spans="1:3" x14ac:dyDescent="0.45">
      <c r="A944" s="33" t="s">
        <v>70</v>
      </c>
      <c r="B944" s="32">
        <v>32436.6</v>
      </c>
      <c r="C944" s="28">
        <v>45127</v>
      </c>
    </row>
    <row r="945" spans="1:3" x14ac:dyDescent="0.45">
      <c r="A945" s="27" t="s">
        <v>320</v>
      </c>
      <c r="B945" s="32"/>
    </row>
    <row r="946" spans="1:3" x14ac:dyDescent="0.45">
      <c r="A946" s="33" t="s">
        <v>42</v>
      </c>
      <c r="B946" s="32">
        <v>51658.28</v>
      </c>
      <c r="C946" s="28">
        <v>45140</v>
      </c>
    </row>
    <row r="947" spans="1:3" x14ac:dyDescent="0.45">
      <c r="A947" s="33" t="s">
        <v>61</v>
      </c>
      <c r="B947" s="32">
        <v>11585.68</v>
      </c>
      <c r="C947" s="28">
        <v>45140</v>
      </c>
    </row>
    <row r="948" spans="1:3" x14ac:dyDescent="0.45">
      <c r="A948" s="33" t="s">
        <v>45</v>
      </c>
      <c r="B948" s="32">
        <v>29020.35</v>
      </c>
      <c r="C948" s="28">
        <v>45427</v>
      </c>
    </row>
    <row r="949" spans="1:3" x14ac:dyDescent="0.45">
      <c r="A949" s="33" t="s">
        <v>65</v>
      </c>
      <c r="B949" s="32">
        <v>6508.55</v>
      </c>
      <c r="C949" s="28">
        <v>45427</v>
      </c>
    </row>
    <row r="950" spans="1:3" x14ac:dyDescent="0.45">
      <c r="A950" s="33" t="s">
        <v>70</v>
      </c>
      <c r="B950" s="32">
        <v>36449.86</v>
      </c>
      <c r="C950" s="28">
        <v>45127</v>
      </c>
    </row>
    <row r="951" spans="1:3" x14ac:dyDescent="0.45">
      <c r="A951" s="33" t="s">
        <v>71</v>
      </c>
      <c r="B951" s="32">
        <v>8174.81</v>
      </c>
      <c r="C951" s="28">
        <v>45127</v>
      </c>
    </row>
    <row r="952" spans="1:3" x14ac:dyDescent="0.45">
      <c r="A952" s="27" t="s">
        <v>321</v>
      </c>
      <c r="B952" s="32"/>
    </row>
    <row r="953" spans="1:3" x14ac:dyDescent="0.45">
      <c r="A953" s="33" t="s">
        <v>42</v>
      </c>
      <c r="B953" s="32">
        <v>86538.04</v>
      </c>
      <c r="C953" s="28">
        <v>45140</v>
      </c>
    </row>
    <row r="954" spans="1:3" x14ac:dyDescent="0.45">
      <c r="A954" s="33" t="s">
        <v>45</v>
      </c>
      <c r="B954" s="32">
        <v>48614.95</v>
      </c>
      <c r="C954" s="28">
        <v>45412</v>
      </c>
    </row>
    <row r="955" spans="1:3" x14ac:dyDescent="0.45">
      <c r="A955" s="33" t="s">
        <v>70</v>
      </c>
      <c r="B955" s="32">
        <v>61060.87</v>
      </c>
      <c r="C955" s="28">
        <v>45127</v>
      </c>
    </row>
    <row r="956" spans="1:3" x14ac:dyDescent="0.45">
      <c r="A956" s="27" t="s">
        <v>322</v>
      </c>
      <c r="B956" s="32"/>
    </row>
    <row r="957" spans="1:3" x14ac:dyDescent="0.45">
      <c r="A957" s="33" t="s">
        <v>42</v>
      </c>
      <c r="B957" s="32">
        <v>1698749.77</v>
      </c>
      <c r="C957" s="28">
        <v>45140</v>
      </c>
    </row>
    <row r="958" spans="1:3" x14ac:dyDescent="0.45">
      <c r="A958" s="33" t="s">
        <v>61</v>
      </c>
      <c r="B958" s="32">
        <v>356359.9</v>
      </c>
      <c r="C958" s="28">
        <v>45140</v>
      </c>
    </row>
    <row r="959" spans="1:3" x14ac:dyDescent="0.45">
      <c r="A959" s="33" t="s">
        <v>45</v>
      </c>
      <c r="B959" s="32">
        <v>954316.04</v>
      </c>
      <c r="C959" s="28">
        <v>45412</v>
      </c>
    </row>
    <row r="960" spans="1:3" x14ac:dyDescent="0.45">
      <c r="A960" s="33" t="s">
        <v>65</v>
      </c>
      <c r="B960" s="32">
        <v>200194.28</v>
      </c>
      <c r="C960" s="28">
        <v>45412</v>
      </c>
    </row>
    <row r="961" spans="1:3" x14ac:dyDescent="0.45">
      <c r="A961" s="33" t="s">
        <v>70</v>
      </c>
      <c r="B961" s="32">
        <v>1212939.3700000001</v>
      </c>
      <c r="C961" s="28">
        <v>45127</v>
      </c>
    </row>
    <row r="962" spans="1:3" x14ac:dyDescent="0.45">
      <c r="A962" s="33" t="s">
        <v>71</v>
      </c>
      <c r="B962" s="32">
        <v>251446.01</v>
      </c>
      <c r="C962" s="28">
        <v>45127</v>
      </c>
    </row>
    <row r="963" spans="1:3" x14ac:dyDescent="0.45">
      <c r="A963" s="27" t="s">
        <v>334</v>
      </c>
      <c r="B963" s="32"/>
    </row>
    <row r="964" spans="1:3" x14ac:dyDescent="0.45">
      <c r="A964" s="33" t="s">
        <v>42</v>
      </c>
      <c r="B964" s="32">
        <v>10191.290000000001</v>
      </c>
      <c r="C964" s="28">
        <v>45140</v>
      </c>
    </row>
    <row r="965" spans="1:3" x14ac:dyDescent="0.45">
      <c r="A965" s="33" t="s">
        <v>45</v>
      </c>
      <c r="B965" s="32">
        <v>5725.22</v>
      </c>
      <c r="C965" s="28">
        <v>45412</v>
      </c>
    </row>
    <row r="966" spans="1:3" x14ac:dyDescent="0.45">
      <c r="A966" s="33" t="s">
        <v>70</v>
      </c>
      <c r="B966" s="32">
        <v>7190.93</v>
      </c>
      <c r="C966" s="28">
        <v>45127</v>
      </c>
    </row>
    <row r="967" spans="1:3" x14ac:dyDescent="0.45">
      <c r="A967" s="27" t="s">
        <v>336</v>
      </c>
      <c r="B967" s="32"/>
    </row>
    <row r="968" spans="1:3" x14ac:dyDescent="0.45">
      <c r="A968" s="33" t="s">
        <v>42</v>
      </c>
      <c r="B968" s="32">
        <v>4037.46</v>
      </c>
      <c r="C968" s="28">
        <v>45140</v>
      </c>
    </row>
    <row r="969" spans="1:3" x14ac:dyDescent="0.45">
      <c r="A969" s="33" t="s">
        <v>61</v>
      </c>
      <c r="B969" s="32">
        <v>1058.3800000000001</v>
      </c>
      <c r="C969" s="28">
        <v>45140</v>
      </c>
    </row>
    <row r="970" spans="1:3" x14ac:dyDescent="0.45">
      <c r="A970" s="33" t="s">
        <v>70</v>
      </c>
      <c r="B970" s="32">
        <v>2848.81</v>
      </c>
      <c r="C970" s="28">
        <v>45127</v>
      </c>
    </row>
    <row r="971" spans="1:3" x14ac:dyDescent="0.45">
      <c r="A971" s="33" t="s">
        <v>71</v>
      </c>
      <c r="B971" s="32">
        <v>746.79</v>
      </c>
      <c r="C971" s="28">
        <v>45127</v>
      </c>
    </row>
    <row r="972" spans="1:3" x14ac:dyDescent="0.45">
      <c r="A972" s="27" t="s">
        <v>337</v>
      </c>
      <c r="B972" s="32"/>
    </row>
    <row r="973" spans="1:3" x14ac:dyDescent="0.45">
      <c r="A973" s="33" t="s">
        <v>42</v>
      </c>
      <c r="B973" s="32">
        <v>962945.37</v>
      </c>
      <c r="C973" s="28">
        <v>45140</v>
      </c>
    </row>
    <row r="974" spans="1:3" x14ac:dyDescent="0.45">
      <c r="A974" s="33" t="s">
        <v>61</v>
      </c>
      <c r="B974" s="32">
        <v>252426.04</v>
      </c>
      <c r="C974" s="28">
        <v>45140</v>
      </c>
    </row>
    <row r="975" spans="1:3" x14ac:dyDescent="0.45">
      <c r="A975" s="33" t="s">
        <v>45</v>
      </c>
      <c r="B975" s="32">
        <v>540959.14</v>
      </c>
      <c r="C975" s="28">
        <v>45412</v>
      </c>
    </row>
    <row r="976" spans="1:3" x14ac:dyDescent="0.45">
      <c r="A976" s="33" t="s">
        <v>65</v>
      </c>
      <c r="B976" s="32">
        <v>141806.76999999999</v>
      </c>
      <c r="C976" s="28">
        <v>45412</v>
      </c>
    </row>
    <row r="977" spans="1:3" x14ac:dyDescent="0.45">
      <c r="A977" s="33" t="s">
        <v>70</v>
      </c>
      <c r="B977" s="32">
        <v>679450.1</v>
      </c>
      <c r="C977" s="28">
        <v>45127</v>
      </c>
    </row>
    <row r="978" spans="1:3" x14ac:dyDescent="0.45">
      <c r="A978" s="33" t="s">
        <v>71</v>
      </c>
      <c r="B978" s="32">
        <v>178110.72</v>
      </c>
      <c r="C978" s="28">
        <v>45127</v>
      </c>
    </row>
    <row r="979" spans="1:3" x14ac:dyDescent="0.45">
      <c r="A979" s="27" t="s">
        <v>338</v>
      </c>
      <c r="B979" s="32"/>
    </row>
    <row r="980" spans="1:3" x14ac:dyDescent="0.45">
      <c r="A980" s="33" t="s">
        <v>42</v>
      </c>
      <c r="B980" s="32">
        <v>2992596.16</v>
      </c>
      <c r="C980" s="28">
        <v>45140</v>
      </c>
    </row>
    <row r="981" spans="1:3" x14ac:dyDescent="0.45">
      <c r="A981" s="33" t="s">
        <v>61</v>
      </c>
      <c r="B981" s="32">
        <v>623872.09</v>
      </c>
      <c r="C981" s="28">
        <v>45140</v>
      </c>
    </row>
    <row r="982" spans="1:3" x14ac:dyDescent="0.45">
      <c r="A982" s="33" t="s">
        <v>45</v>
      </c>
      <c r="B982" s="32">
        <v>1681167.26</v>
      </c>
      <c r="C982" s="28">
        <v>45412</v>
      </c>
    </row>
    <row r="983" spans="1:3" x14ac:dyDescent="0.45">
      <c r="A983" s="33" t="s">
        <v>65</v>
      </c>
      <c r="B983" s="32">
        <v>350476.08</v>
      </c>
      <c r="C983" s="28">
        <v>45412</v>
      </c>
    </row>
    <row r="984" spans="1:3" x14ac:dyDescent="0.45">
      <c r="A984" s="33" t="s">
        <v>70</v>
      </c>
      <c r="B984" s="32">
        <v>2302586.5</v>
      </c>
      <c r="C984" s="28">
        <v>45127</v>
      </c>
    </row>
    <row r="985" spans="1:3" x14ac:dyDescent="0.45">
      <c r="A985" s="33" t="s">
        <v>71</v>
      </c>
      <c r="B985" s="32">
        <v>440201.46</v>
      </c>
      <c r="C985" s="28">
        <v>45127</v>
      </c>
    </row>
    <row r="986" spans="1:3" x14ac:dyDescent="0.45">
      <c r="A986" s="27" t="s">
        <v>339</v>
      </c>
      <c r="B986" s="32"/>
    </row>
    <row r="987" spans="1:3" x14ac:dyDescent="0.45">
      <c r="A987" s="33" t="s">
        <v>42</v>
      </c>
      <c r="B987" s="32">
        <v>6205.96</v>
      </c>
      <c r="C987" s="28">
        <v>45140</v>
      </c>
    </row>
    <row r="988" spans="1:3" x14ac:dyDescent="0.45">
      <c r="A988" s="33" t="s">
        <v>45</v>
      </c>
      <c r="B988" s="32">
        <v>3486.36</v>
      </c>
      <c r="C988" s="28">
        <v>45412</v>
      </c>
    </row>
    <row r="989" spans="1:3" x14ac:dyDescent="0.45">
      <c r="A989" s="33" t="s">
        <v>70</v>
      </c>
      <c r="B989" s="32">
        <v>4378.8999999999996</v>
      </c>
      <c r="C989" s="28">
        <v>45127</v>
      </c>
    </row>
    <row r="990" spans="1:3" x14ac:dyDescent="0.45">
      <c r="A990" s="27" t="s">
        <v>340</v>
      </c>
      <c r="B990" s="32"/>
    </row>
    <row r="991" spans="1:3" x14ac:dyDescent="0.45">
      <c r="A991" s="33" t="s">
        <v>42</v>
      </c>
      <c r="B991" s="32">
        <v>1475392.63</v>
      </c>
      <c r="C991" s="28">
        <v>45140</v>
      </c>
    </row>
    <row r="992" spans="1:3" x14ac:dyDescent="0.45">
      <c r="A992" s="33" t="s">
        <v>61</v>
      </c>
      <c r="B992" s="32">
        <v>386758.71</v>
      </c>
      <c r="C992" s="28">
        <v>45140</v>
      </c>
    </row>
    <row r="993" spans="1:3" x14ac:dyDescent="0.45">
      <c r="A993" s="33" t="s">
        <v>45</v>
      </c>
      <c r="B993" s="32">
        <v>828839.46</v>
      </c>
      <c r="C993" s="28">
        <v>45412</v>
      </c>
    </row>
    <row r="994" spans="1:3" x14ac:dyDescent="0.45">
      <c r="A994" s="33" t="s">
        <v>65</v>
      </c>
      <c r="B994" s="32">
        <v>217271.58</v>
      </c>
      <c r="C994" s="28">
        <v>45412</v>
      </c>
    </row>
    <row r="995" spans="1:3" x14ac:dyDescent="0.45">
      <c r="A995" s="33" t="s">
        <v>70</v>
      </c>
      <c r="B995" s="32">
        <v>1041030.68</v>
      </c>
      <c r="C995" s="28">
        <v>45127</v>
      </c>
    </row>
    <row r="996" spans="1:3" x14ac:dyDescent="0.45">
      <c r="A996" s="33" t="s">
        <v>71</v>
      </c>
      <c r="B996" s="32">
        <v>272895.28000000003</v>
      </c>
      <c r="C996" s="28">
        <v>45127</v>
      </c>
    </row>
    <row r="997" spans="1:3" x14ac:dyDescent="0.45">
      <c r="A997" s="27" t="s">
        <v>341</v>
      </c>
      <c r="B997" s="32"/>
    </row>
    <row r="998" spans="1:3" x14ac:dyDescent="0.45">
      <c r="A998" s="33" t="s">
        <v>42</v>
      </c>
      <c r="B998" s="32">
        <v>8744.84</v>
      </c>
      <c r="C998" s="28">
        <v>45139</v>
      </c>
    </row>
    <row r="999" spans="1:3" x14ac:dyDescent="0.45">
      <c r="A999" s="33" t="s">
        <v>45</v>
      </c>
      <c r="B999" s="32">
        <v>4912.6400000000003</v>
      </c>
      <c r="C999" s="28">
        <v>45412</v>
      </c>
    </row>
    <row r="1000" spans="1:3" x14ac:dyDescent="0.45">
      <c r="A1000" s="33" t="s">
        <v>70</v>
      </c>
      <c r="B1000" s="32">
        <v>6170.32</v>
      </c>
      <c r="C1000" s="28">
        <v>45127</v>
      </c>
    </row>
    <row r="1001" spans="1:3" x14ac:dyDescent="0.45">
      <c r="A1001" s="27" t="s">
        <v>343</v>
      </c>
      <c r="B1001" s="32"/>
    </row>
    <row r="1002" spans="1:3" x14ac:dyDescent="0.45">
      <c r="A1002" s="33" t="s">
        <v>42</v>
      </c>
      <c r="B1002" s="32">
        <v>851106.5</v>
      </c>
      <c r="C1002" s="28">
        <v>45140</v>
      </c>
    </row>
    <row r="1003" spans="1:3" x14ac:dyDescent="0.45">
      <c r="A1003" s="33" t="s">
        <v>61</v>
      </c>
      <c r="B1003" s="32">
        <v>214671.62</v>
      </c>
      <c r="C1003" s="28">
        <v>45140</v>
      </c>
    </row>
    <row r="1004" spans="1:3" x14ac:dyDescent="0.45">
      <c r="A1004" s="33" t="s">
        <v>45</v>
      </c>
      <c r="B1004" s="32">
        <v>478130.8</v>
      </c>
      <c r="C1004" s="28">
        <v>45412</v>
      </c>
    </row>
    <row r="1005" spans="1:3" x14ac:dyDescent="0.45">
      <c r="A1005" s="33" t="s">
        <v>65</v>
      </c>
      <c r="B1005" s="32">
        <v>120597.26</v>
      </c>
      <c r="C1005" s="28">
        <v>45412</v>
      </c>
    </row>
    <row r="1006" spans="1:3" x14ac:dyDescent="0.45">
      <c r="A1006" s="33" t="s">
        <v>70</v>
      </c>
      <c r="B1006" s="32">
        <v>632592.11</v>
      </c>
      <c r="C1006" s="28">
        <v>45127</v>
      </c>
    </row>
    <row r="1007" spans="1:3" x14ac:dyDescent="0.45">
      <c r="A1007" s="33" t="s">
        <v>71</v>
      </c>
      <c r="B1007" s="32">
        <v>151471.37</v>
      </c>
      <c r="C1007" s="28">
        <v>45127</v>
      </c>
    </row>
    <row r="1008" spans="1:3" x14ac:dyDescent="0.45">
      <c r="A1008" s="27" t="s">
        <v>344</v>
      </c>
      <c r="B1008" s="32"/>
    </row>
    <row r="1009" spans="1:3" x14ac:dyDescent="0.45">
      <c r="A1009" s="33" t="s">
        <v>42</v>
      </c>
      <c r="B1009" s="32">
        <v>143282.62</v>
      </c>
      <c r="C1009" s="28">
        <v>45140</v>
      </c>
    </row>
    <row r="1010" spans="1:3" x14ac:dyDescent="0.45">
      <c r="A1010" s="33" t="s">
        <v>61</v>
      </c>
      <c r="B1010" s="32">
        <v>32134.76</v>
      </c>
      <c r="C1010" s="28">
        <v>45140</v>
      </c>
    </row>
    <row r="1011" spans="1:3" x14ac:dyDescent="0.45">
      <c r="A1011" s="33" t="s">
        <v>45</v>
      </c>
      <c r="B1011" s="32">
        <v>80492.67</v>
      </c>
      <c r="C1011" s="28">
        <v>45412</v>
      </c>
    </row>
    <row r="1012" spans="1:3" x14ac:dyDescent="0.45">
      <c r="A1012" s="33" t="s">
        <v>65</v>
      </c>
      <c r="B1012" s="32">
        <v>18052.52</v>
      </c>
      <c r="C1012" s="28">
        <v>45412</v>
      </c>
    </row>
    <row r="1013" spans="1:3" x14ac:dyDescent="0.45">
      <c r="A1013" s="33" t="s">
        <v>70</v>
      </c>
      <c r="B1013" s="32">
        <v>101099.6</v>
      </c>
      <c r="C1013" s="28">
        <v>45127</v>
      </c>
    </row>
    <row r="1014" spans="1:3" x14ac:dyDescent="0.45">
      <c r="A1014" s="33" t="s">
        <v>71</v>
      </c>
      <c r="B1014" s="32">
        <v>26502.2</v>
      </c>
      <c r="C1014" s="28">
        <v>45127</v>
      </c>
    </row>
    <row r="1015" spans="1:3" x14ac:dyDescent="0.45">
      <c r="A1015" s="27" t="s">
        <v>345</v>
      </c>
      <c r="B1015" s="32"/>
    </row>
    <row r="1016" spans="1:3" x14ac:dyDescent="0.45">
      <c r="A1016" s="33" t="s">
        <v>42</v>
      </c>
      <c r="B1016" s="32">
        <v>19017.830000000002</v>
      </c>
      <c r="C1016" s="28">
        <v>45140</v>
      </c>
    </row>
    <row r="1017" spans="1:3" x14ac:dyDescent="0.45">
      <c r="A1017" s="33" t="s">
        <v>45</v>
      </c>
      <c r="B1017" s="32">
        <v>10683.75</v>
      </c>
      <c r="C1017" s="28">
        <v>45412</v>
      </c>
    </row>
    <row r="1018" spans="1:3" x14ac:dyDescent="0.45">
      <c r="A1018" s="33" t="s">
        <v>70</v>
      </c>
      <c r="B1018" s="32">
        <v>13418.9</v>
      </c>
      <c r="C1018" s="28">
        <v>45127</v>
      </c>
    </row>
    <row r="1019" spans="1:3" x14ac:dyDescent="0.45">
      <c r="A1019" s="27" t="s">
        <v>347</v>
      </c>
      <c r="B1019" s="32"/>
    </row>
    <row r="1020" spans="1:3" x14ac:dyDescent="0.45">
      <c r="A1020" s="33" t="s">
        <v>42</v>
      </c>
      <c r="B1020" s="32">
        <v>445203.27</v>
      </c>
      <c r="C1020" s="28">
        <v>45140</v>
      </c>
    </row>
    <row r="1021" spans="1:3" x14ac:dyDescent="0.45">
      <c r="A1021" s="33" t="s">
        <v>61</v>
      </c>
      <c r="B1021" s="32">
        <v>104310.39</v>
      </c>
      <c r="C1021" s="28">
        <v>45140</v>
      </c>
    </row>
    <row r="1022" spans="1:3" x14ac:dyDescent="0.45">
      <c r="A1022" s="33" t="s">
        <v>45</v>
      </c>
      <c r="B1022" s="32">
        <v>258108.15</v>
      </c>
      <c r="C1022" s="28">
        <v>45412</v>
      </c>
    </row>
    <row r="1023" spans="1:3" x14ac:dyDescent="0.45">
      <c r="A1023" s="33" t="s">
        <v>65</v>
      </c>
      <c r="B1023" s="32">
        <v>58599.02</v>
      </c>
      <c r="C1023" s="28">
        <v>45412</v>
      </c>
    </row>
    <row r="1024" spans="1:3" x14ac:dyDescent="0.45">
      <c r="A1024" s="33" t="s">
        <v>70</v>
      </c>
      <c r="B1024" s="32">
        <v>328896.93</v>
      </c>
      <c r="C1024" s="28">
        <v>45127</v>
      </c>
    </row>
    <row r="1025" spans="1:3" x14ac:dyDescent="0.45">
      <c r="A1025" s="33" t="s">
        <v>71</v>
      </c>
      <c r="B1025" s="32">
        <v>73600.960000000006</v>
      </c>
      <c r="C1025" s="28">
        <v>45127</v>
      </c>
    </row>
    <row r="1026" spans="1:3" x14ac:dyDescent="0.45">
      <c r="A1026" s="27" t="s">
        <v>349</v>
      </c>
      <c r="B1026" s="32"/>
    </row>
    <row r="1027" spans="1:3" x14ac:dyDescent="0.45">
      <c r="A1027" s="33" t="s">
        <v>42</v>
      </c>
      <c r="B1027" s="32">
        <v>639780.80000000005</v>
      </c>
      <c r="C1027" s="28">
        <v>45140</v>
      </c>
    </row>
    <row r="1028" spans="1:3" x14ac:dyDescent="0.45">
      <c r="A1028" s="33" t="s">
        <v>61</v>
      </c>
      <c r="B1028" s="32">
        <v>137204.72</v>
      </c>
      <c r="C1028" s="28">
        <v>45140</v>
      </c>
    </row>
    <row r="1029" spans="1:3" x14ac:dyDescent="0.45">
      <c r="A1029" s="33" t="s">
        <v>45</v>
      </c>
      <c r="B1029" s="32">
        <v>364485.81</v>
      </c>
      <c r="C1029" s="28">
        <v>45412</v>
      </c>
    </row>
    <row r="1030" spans="1:3" x14ac:dyDescent="0.45">
      <c r="A1030" s="33" t="s">
        <v>65</v>
      </c>
      <c r="B1030" s="32">
        <v>77078.25</v>
      </c>
      <c r="C1030" s="28">
        <v>45412</v>
      </c>
    </row>
    <row r="1031" spans="1:3" x14ac:dyDescent="0.45">
      <c r="A1031" s="33" t="s">
        <v>70</v>
      </c>
      <c r="B1031" s="32">
        <v>462141.07</v>
      </c>
      <c r="C1031" s="28">
        <v>45127</v>
      </c>
    </row>
    <row r="1032" spans="1:3" x14ac:dyDescent="0.45">
      <c r="A1032" s="33" t="s">
        <v>71</v>
      </c>
      <c r="B1032" s="32">
        <v>96811.06</v>
      </c>
      <c r="C1032" s="28">
        <v>45127</v>
      </c>
    </row>
    <row r="1033" spans="1:3" x14ac:dyDescent="0.45">
      <c r="A1033" s="27" t="s">
        <v>350</v>
      </c>
      <c r="B1033" s="32"/>
    </row>
    <row r="1034" spans="1:3" x14ac:dyDescent="0.45">
      <c r="A1034" s="33" t="s">
        <v>42</v>
      </c>
      <c r="B1034" s="32">
        <v>8810.98</v>
      </c>
      <c r="C1034" s="28">
        <v>45140</v>
      </c>
    </row>
    <row r="1035" spans="1:3" x14ac:dyDescent="0.45">
      <c r="A1035" s="33" t="s">
        <v>45</v>
      </c>
      <c r="B1035" s="32">
        <v>4949.79</v>
      </c>
      <c r="C1035" s="28">
        <v>45412</v>
      </c>
    </row>
    <row r="1036" spans="1:3" x14ac:dyDescent="0.45">
      <c r="A1036" s="33" t="s">
        <v>70</v>
      </c>
      <c r="B1036" s="32">
        <v>6216.99</v>
      </c>
      <c r="C1036" s="28">
        <v>45127</v>
      </c>
    </row>
    <row r="1037" spans="1:3" x14ac:dyDescent="0.45">
      <c r="A1037" s="27" t="s">
        <v>351</v>
      </c>
      <c r="B1037" s="32"/>
    </row>
    <row r="1038" spans="1:3" x14ac:dyDescent="0.45">
      <c r="A1038" s="33" t="s">
        <v>42</v>
      </c>
      <c r="B1038" s="32">
        <v>43202.879999999997</v>
      </c>
      <c r="C1038" s="28">
        <v>45139</v>
      </c>
    </row>
    <row r="1039" spans="1:3" x14ac:dyDescent="0.45">
      <c r="A1039" s="33" t="s">
        <v>45</v>
      </c>
      <c r="B1039" s="32">
        <v>24270.32</v>
      </c>
      <c r="C1039" s="28">
        <v>45412</v>
      </c>
    </row>
    <row r="1040" spans="1:3" x14ac:dyDescent="0.45">
      <c r="A1040" s="33" t="s">
        <v>70</v>
      </c>
      <c r="B1040" s="32">
        <v>30483.77</v>
      </c>
      <c r="C1040" s="28">
        <v>45127</v>
      </c>
    </row>
    <row r="1041" spans="1:3" x14ac:dyDescent="0.45">
      <c r="A1041" s="27" t="s">
        <v>352</v>
      </c>
      <c r="B1041" s="32"/>
    </row>
    <row r="1042" spans="1:3" x14ac:dyDescent="0.45">
      <c r="A1042" s="33" t="s">
        <v>42</v>
      </c>
      <c r="B1042" s="32">
        <v>244538.82</v>
      </c>
      <c r="C1042" s="28">
        <v>45140</v>
      </c>
    </row>
    <row r="1043" spans="1:3" x14ac:dyDescent="0.45">
      <c r="A1043" s="33" t="s">
        <v>61</v>
      </c>
      <c r="B1043" s="32">
        <v>64103.29</v>
      </c>
      <c r="C1043" s="28">
        <v>45140</v>
      </c>
    </row>
    <row r="1044" spans="1:3" x14ac:dyDescent="0.45">
      <c r="A1044" s="33" t="s">
        <v>45</v>
      </c>
      <c r="B1044" s="32">
        <v>137375.92000000001</v>
      </c>
      <c r="C1044" s="28">
        <v>45412</v>
      </c>
    </row>
    <row r="1045" spans="1:3" x14ac:dyDescent="0.45">
      <c r="A1045" s="33" t="s">
        <v>65</v>
      </c>
      <c r="B1045" s="32">
        <v>36011.660000000003</v>
      </c>
      <c r="C1045" s="28">
        <v>45412</v>
      </c>
    </row>
    <row r="1046" spans="1:3" x14ac:dyDescent="0.45">
      <c r="A1046" s="33" t="s">
        <v>70</v>
      </c>
      <c r="B1046" s="32">
        <v>172545.54</v>
      </c>
      <c r="C1046" s="28">
        <v>45127</v>
      </c>
    </row>
    <row r="1047" spans="1:3" x14ac:dyDescent="0.45">
      <c r="A1047" s="33" t="s">
        <v>71</v>
      </c>
      <c r="B1047" s="32">
        <v>45231</v>
      </c>
      <c r="C1047" s="28">
        <v>45127</v>
      </c>
    </row>
    <row r="1048" spans="1:3" x14ac:dyDescent="0.45">
      <c r="A1048" s="27" t="s">
        <v>353</v>
      </c>
      <c r="B1048" s="32"/>
    </row>
    <row r="1049" spans="1:3" x14ac:dyDescent="0.45">
      <c r="A1049" s="33" t="s">
        <v>42</v>
      </c>
      <c r="B1049" s="32">
        <v>59466.31</v>
      </c>
      <c r="C1049" s="28">
        <v>45139</v>
      </c>
    </row>
    <row r="1050" spans="1:3" x14ac:dyDescent="0.45">
      <c r="A1050" s="33" t="s">
        <v>45</v>
      </c>
      <c r="B1050" s="32">
        <v>33406.720000000001</v>
      </c>
      <c r="C1050" s="28">
        <v>45412</v>
      </c>
    </row>
    <row r="1051" spans="1:3" x14ac:dyDescent="0.45">
      <c r="A1051" s="33" t="s">
        <v>70</v>
      </c>
      <c r="B1051" s="32">
        <v>41959.17</v>
      </c>
      <c r="C1051" s="28">
        <v>45127</v>
      </c>
    </row>
    <row r="1052" spans="1:3" x14ac:dyDescent="0.45">
      <c r="A1052" s="27" t="s">
        <v>354</v>
      </c>
      <c r="B1052" s="32"/>
    </row>
    <row r="1053" spans="1:3" x14ac:dyDescent="0.45">
      <c r="A1053" s="33" t="s">
        <v>42</v>
      </c>
      <c r="B1053" s="32">
        <v>582593.49</v>
      </c>
      <c r="C1053" s="28">
        <v>45140</v>
      </c>
    </row>
    <row r="1054" spans="1:3" x14ac:dyDescent="0.45">
      <c r="A1054" s="33" t="s">
        <v>45</v>
      </c>
      <c r="B1054" s="32">
        <v>327286.76</v>
      </c>
      <c r="C1054" s="28">
        <v>45412</v>
      </c>
    </row>
    <row r="1055" spans="1:3" x14ac:dyDescent="0.45">
      <c r="A1055" s="33" t="s">
        <v>70</v>
      </c>
      <c r="B1055" s="32">
        <v>411075.46</v>
      </c>
      <c r="C1055" s="28">
        <v>45140</v>
      </c>
    </row>
    <row r="1056" spans="1:3" x14ac:dyDescent="0.45">
      <c r="A1056" s="27" t="s">
        <v>355</v>
      </c>
      <c r="B1056" s="32"/>
    </row>
    <row r="1057" spans="1:3" x14ac:dyDescent="0.45">
      <c r="A1057" s="33" t="s">
        <v>42</v>
      </c>
      <c r="B1057" s="32">
        <v>32541.63</v>
      </c>
      <c r="C1057" s="28">
        <v>45140</v>
      </c>
    </row>
    <row r="1058" spans="1:3" x14ac:dyDescent="0.45">
      <c r="A1058" s="33" t="s">
        <v>45</v>
      </c>
      <c r="B1058" s="32">
        <v>18281.09</v>
      </c>
      <c r="C1058" s="28">
        <v>45412</v>
      </c>
    </row>
    <row r="1059" spans="1:3" x14ac:dyDescent="0.45">
      <c r="A1059" s="33" t="s">
        <v>70</v>
      </c>
      <c r="B1059" s="32">
        <v>22961.24</v>
      </c>
      <c r="C1059" s="28">
        <v>45127</v>
      </c>
    </row>
    <row r="1060" spans="1:3" x14ac:dyDescent="0.45">
      <c r="A1060" s="27" t="s">
        <v>356</v>
      </c>
      <c r="B1060" s="32"/>
    </row>
    <row r="1061" spans="1:3" x14ac:dyDescent="0.45">
      <c r="A1061" s="33" t="s">
        <v>42</v>
      </c>
      <c r="B1061" s="32">
        <v>1228884.49</v>
      </c>
      <c r="C1061" s="28">
        <v>45153</v>
      </c>
    </row>
    <row r="1062" spans="1:3" x14ac:dyDescent="0.45">
      <c r="A1062" s="33" t="s">
        <v>61</v>
      </c>
      <c r="B1062" s="32">
        <v>307216.26</v>
      </c>
      <c r="C1062" s="28">
        <v>45153</v>
      </c>
    </row>
    <row r="1063" spans="1:3" x14ac:dyDescent="0.45">
      <c r="A1063" s="33" t="s">
        <v>45</v>
      </c>
      <c r="B1063" s="32">
        <v>690357.23</v>
      </c>
      <c r="C1063" s="28">
        <v>45412</v>
      </c>
    </row>
    <row r="1064" spans="1:3" x14ac:dyDescent="0.45">
      <c r="A1064" s="33" t="s">
        <v>65</v>
      </c>
      <c r="B1064" s="32">
        <v>172586.58</v>
      </c>
      <c r="C1064" s="28">
        <v>45412</v>
      </c>
    </row>
    <row r="1065" spans="1:3" x14ac:dyDescent="0.45">
      <c r="A1065" s="33" t="s">
        <v>70</v>
      </c>
      <c r="B1065" s="32">
        <v>880590.26</v>
      </c>
      <c r="C1065" s="28">
        <v>45127</v>
      </c>
    </row>
    <row r="1066" spans="1:3" x14ac:dyDescent="0.45">
      <c r="A1066" s="33" t="s">
        <v>71</v>
      </c>
      <c r="B1066" s="32">
        <v>216770.47</v>
      </c>
      <c r="C1066" s="28">
        <v>45127</v>
      </c>
    </row>
    <row r="1067" spans="1:3" x14ac:dyDescent="0.45">
      <c r="A1067" s="27" t="s">
        <v>357</v>
      </c>
      <c r="B1067" s="32"/>
    </row>
    <row r="1068" spans="1:3" x14ac:dyDescent="0.45">
      <c r="A1068" s="33" t="s">
        <v>42</v>
      </c>
      <c r="B1068" s="32">
        <v>10546.87</v>
      </c>
      <c r="C1068" s="28">
        <v>45139</v>
      </c>
    </row>
    <row r="1069" spans="1:3" x14ac:dyDescent="0.45">
      <c r="A1069" s="33" t="s">
        <v>45</v>
      </c>
      <c r="B1069" s="32">
        <v>5924.97</v>
      </c>
      <c r="C1069" s="28">
        <v>45412</v>
      </c>
    </row>
    <row r="1070" spans="1:3" x14ac:dyDescent="0.45">
      <c r="A1070" s="33" t="s">
        <v>70</v>
      </c>
      <c r="B1070" s="32">
        <v>7441.83</v>
      </c>
      <c r="C1070" s="28">
        <v>45127</v>
      </c>
    </row>
    <row r="1071" spans="1:3" x14ac:dyDescent="0.45">
      <c r="A1071" s="27" t="s">
        <v>358</v>
      </c>
      <c r="B1071" s="32"/>
    </row>
    <row r="1072" spans="1:3" x14ac:dyDescent="0.45">
      <c r="A1072" s="33" t="s">
        <v>42</v>
      </c>
      <c r="B1072" s="32">
        <v>429799.62</v>
      </c>
      <c r="C1072" s="28">
        <v>45140</v>
      </c>
    </row>
    <row r="1073" spans="1:3" x14ac:dyDescent="0.45">
      <c r="A1073" s="33" t="s">
        <v>61</v>
      </c>
      <c r="B1073" s="32">
        <v>100022.83</v>
      </c>
      <c r="C1073" s="28">
        <v>45140</v>
      </c>
    </row>
    <row r="1074" spans="1:3" x14ac:dyDescent="0.45">
      <c r="A1074" s="33" t="s">
        <v>45</v>
      </c>
      <c r="B1074" s="32">
        <v>241450.91</v>
      </c>
      <c r="C1074" s="28">
        <v>45412</v>
      </c>
    </row>
    <row r="1075" spans="1:3" x14ac:dyDescent="0.45">
      <c r="A1075" s="33" t="s">
        <v>65</v>
      </c>
      <c r="B1075" s="32">
        <v>56190.38</v>
      </c>
      <c r="C1075" s="28">
        <v>45412</v>
      </c>
    </row>
    <row r="1076" spans="1:3" x14ac:dyDescent="0.45">
      <c r="A1076" s="33" t="s">
        <v>70</v>
      </c>
      <c r="B1076" s="32">
        <v>352566.39</v>
      </c>
      <c r="C1076" s="28">
        <v>45127</v>
      </c>
    </row>
    <row r="1077" spans="1:3" x14ac:dyDescent="0.45">
      <c r="A1077" s="33" t="s">
        <v>71</v>
      </c>
      <c r="B1077" s="32">
        <v>70575.679999999993</v>
      </c>
      <c r="C1077" s="28">
        <v>45127</v>
      </c>
    </row>
    <row r="1078" spans="1:3" x14ac:dyDescent="0.45">
      <c r="A1078" s="27" t="s">
        <v>359</v>
      </c>
      <c r="B1078" s="32"/>
    </row>
    <row r="1079" spans="1:3" x14ac:dyDescent="0.45">
      <c r="A1079" s="33" t="s">
        <v>42</v>
      </c>
      <c r="B1079" s="32">
        <v>76867.28</v>
      </c>
      <c r="C1079" s="28">
        <v>45140</v>
      </c>
    </row>
    <row r="1080" spans="1:3" x14ac:dyDescent="0.45">
      <c r="A1080" s="33" t="s">
        <v>45</v>
      </c>
      <c r="B1080" s="32">
        <v>43182.16</v>
      </c>
      <c r="C1080" s="28">
        <v>45412</v>
      </c>
    </row>
    <row r="1081" spans="1:3" x14ac:dyDescent="0.45">
      <c r="A1081" s="33" t="s">
        <v>70</v>
      </c>
      <c r="B1081" s="32">
        <v>54237.22</v>
      </c>
      <c r="C1081" s="28">
        <v>45127</v>
      </c>
    </row>
    <row r="1082" spans="1:3" x14ac:dyDescent="0.45">
      <c r="A1082" s="27" t="s">
        <v>360</v>
      </c>
      <c r="B1082" s="32"/>
    </row>
    <row r="1083" spans="1:3" x14ac:dyDescent="0.45">
      <c r="A1083" s="33" t="s">
        <v>42</v>
      </c>
      <c r="B1083" s="32">
        <v>89923.46</v>
      </c>
      <c r="C1083" s="28">
        <v>45139</v>
      </c>
    </row>
    <row r="1084" spans="1:3" x14ac:dyDescent="0.45">
      <c r="A1084" s="33" t="s">
        <v>45</v>
      </c>
      <c r="B1084" s="32">
        <v>50516.800000000003</v>
      </c>
      <c r="C1084" s="28">
        <v>45412</v>
      </c>
    </row>
    <row r="1085" spans="1:3" x14ac:dyDescent="0.45">
      <c r="A1085" s="33" t="s">
        <v>70</v>
      </c>
      <c r="B1085" s="32">
        <v>63449.61</v>
      </c>
      <c r="C1085" s="28">
        <v>45127</v>
      </c>
    </row>
    <row r="1086" spans="1:3" x14ac:dyDescent="0.45">
      <c r="A1086" s="27" t="s">
        <v>363</v>
      </c>
      <c r="B1086" s="32"/>
    </row>
    <row r="1087" spans="1:3" x14ac:dyDescent="0.45">
      <c r="A1087" s="33" t="s">
        <v>42</v>
      </c>
      <c r="B1087" s="32">
        <v>547417.28</v>
      </c>
      <c r="C1087" s="28">
        <v>45140</v>
      </c>
    </row>
    <row r="1088" spans="1:3" x14ac:dyDescent="0.45">
      <c r="A1088" s="33" t="s">
        <v>61</v>
      </c>
      <c r="B1088" s="32">
        <v>119706.86</v>
      </c>
      <c r="C1088" s="28">
        <v>45140</v>
      </c>
    </row>
    <row r="1089" spans="1:3" x14ac:dyDescent="0.45">
      <c r="A1089" s="33" t="s">
        <v>45</v>
      </c>
      <c r="B1089" s="32">
        <v>307525.63</v>
      </c>
      <c r="C1089" s="28">
        <v>45412</v>
      </c>
    </row>
    <row r="1090" spans="1:3" x14ac:dyDescent="0.45">
      <c r="A1090" s="33" t="s">
        <v>65</v>
      </c>
      <c r="B1090" s="32">
        <v>67248.38</v>
      </c>
      <c r="C1090" s="28">
        <v>45412</v>
      </c>
    </row>
    <row r="1091" spans="1:3" x14ac:dyDescent="0.45">
      <c r="A1091" s="33" t="s">
        <v>70</v>
      </c>
      <c r="B1091" s="32">
        <v>386255.28</v>
      </c>
      <c r="C1091" s="28">
        <v>45127</v>
      </c>
    </row>
    <row r="1092" spans="1:3" x14ac:dyDescent="0.45">
      <c r="A1092" s="33" t="s">
        <v>71</v>
      </c>
      <c r="B1092" s="32">
        <v>84464.639999999999</v>
      </c>
      <c r="C1092" s="28">
        <v>45127</v>
      </c>
    </row>
    <row r="1093" spans="1:3" x14ac:dyDescent="0.45">
      <c r="A1093" s="27" t="s">
        <v>364</v>
      </c>
      <c r="B1093" s="32"/>
    </row>
    <row r="1094" spans="1:3" x14ac:dyDescent="0.45">
      <c r="A1094" s="33" t="s">
        <v>42</v>
      </c>
      <c r="B1094" s="32">
        <v>31554.25</v>
      </c>
      <c r="C1094" s="28">
        <v>45140</v>
      </c>
    </row>
    <row r="1095" spans="1:3" x14ac:dyDescent="0.45">
      <c r="A1095" s="33" t="s">
        <v>45</v>
      </c>
      <c r="B1095" s="32">
        <v>17726.400000000001</v>
      </c>
      <c r="C1095" s="28">
        <v>45412</v>
      </c>
    </row>
    <row r="1096" spans="1:3" x14ac:dyDescent="0.45">
      <c r="A1096" s="33" t="s">
        <v>70</v>
      </c>
      <c r="B1096" s="32">
        <v>22264.54</v>
      </c>
      <c r="C1096" s="28">
        <v>45127</v>
      </c>
    </row>
    <row r="1097" spans="1:3" x14ac:dyDescent="0.45">
      <c r="A1097" s="27" t="s">
        <v>365</v>
      </c>
      <c r="B1097" s="32"/>
    </row>
    <row r="1098" spans="1:3" x14ac:dyDescent="0.45">
      <c r="A1098" s="33" t="s">
        <v>42</v>
      </c>
      <c r="B1098" s="32">
        <v>111315.99</v>
      </c>
      <c r="C1098" s="28">
        <v>45139</v>
      </c>
    </row>
    <row r="1099" spans="1:3" x14ac:dyDescent="0.45">
      <c r="A1099" s="33" t="s">
        <v>61</v>
      </c>
      <c r="B1099" s="32">
        <v>24965.43</v>
      </c>
      <c r="C1099" s="28">
        <v>45139</v>
      </c>
    </row>
    <row r="1100" spans="1:3" x14ac:dyDescent="0.45">
      <c r="A1100" s="33" t="s">
        <v>45</v>
      </c>
      <c r="B1100" s="32">
        <v>62534.6</v>
      </c>
      <c r="C1100" s="28">
        <v>45412</v>
      </c>
    </row>
    <row r="1101" spans="1:3" x14ac:dyDescent="0.45">
      <c r="A1101" s="33" t="s">
        <v>65</v>
      </c>
      <c r="B1101" s="32">
        <v>14024.97</v>
      </c>
      <c r="C1101" s="28">
        <v>45412</v>
      </c>
    </row>
    <row r="1102" spans="1:3" x14ac:dyDescent="0.45">
      <c r="A1102" s="33" t="s">
        <v>70</v>
      </c>
      <c r="B1102" s="32">
        <v>78544.08</v>
      </c>
      <c r="C1102" s="28">
        <v>45127</v>
      </c>
    </row>
    <row r="1103" spans="1:3" x14ac:dyDescent="0.45">
      <c r="A1103" s="33" t="s">
        <v>71</v>
      </c>
      <c r="B1103" s="32">
        <v>17615.5</v>
      </c>
      <c r="C1103" s="28">
        <v>45127</v>
      </c>
    </row>
    <row r="1104" spans="1:3" x14ac:dyDescent="0.45">
      <c r="A1104" s="27" t="s">
        <v>366</v>
      </c>
      <c r="B1104" s="32"/>
    </row>
    <row r="1105" spans="1:3" x14ac:dyDescent="0.45">
      <c r="A1105" s="33" t="s">
        <v>42</v>
      </c>
      <c r="B1105" s="32">
        <v>403821.87</v>
      </c>
      <c r="C1105" s="28">
        <v>45140</v>
      </c>
    </row>
    <row r="1106" spans="1:3" x14ac:dyDescent="0.45">
      <c r="A1106" s="33" t="s">
        <v>45</v>
      </c>
      <c r="B1106" s="32">
        <v>226857.24</v>
      </c>
      <c r="C1106" s="28">
        <v>45412</v>
      </c>
    </row>
    <row r="1107" spans="1:3" x14ac:dyDescent="0.45">
      <c r="A1107" s="33" t="s">
        <v>70</v>
      </c>
      <c r="B1107" s="32">
        <v>322414.77</v>
      </c>
      <c r="C1107" s="28">
        <v>45127</v>
      </c>
    </row>
    <row r="1108" spans="1:3" x14ac:dyDescent="0.45">
      <c r="A1108" s="27" t="s">
        <v>367</v>
      </c>
      <c r="B1108" s="32"/>
    </row>
    <row r="1109" spans="1:3" x14ac:dyDescent="0.45">
      <c r="A1109" s="33" t="s">
        <v>42</v>
      </c>
      <c r="B1109" s="32">
        <v>3603.29</v>
      </c>
      <c r="C1109" s="28">
        <v>45140</v>
      </c>
    </row>
    <row r="1110" spans="1:3" x14ac:dyDescent="0.45">
      <c r="A1110" s="33" t="s">
        <v>45</v>
      </c>
      <c r="B1110" s="32">
        <v>2024.24</v>
      </c>
      <c r="C1110" s="28">
        <v>45412</v>
      </c>
    </row>
    <row r="1111" spans="1:3" x14ac:dyDescent="0.45">
      <c r="A1111" s="33" t="s">
        <v>70</v>
      </c>
      <c r="B1111" s="32">
        <v>2542.46</v>
      </c>
      <c r="C1111" s="28">
        <v>45127</v>
      </c>
    </row>
    <row r="1112" spans="1:3" x14ac:dyDescent="0.45">
      <c r="A1112" s="27" t="s">
        <v>369</v>
      </c>
      <c r="B1112" s="32"/>
    </row>
    <row r="1113" spans="1:3" x14ac:dyDescent="0.45">
      <c r="A1113" s="33" t="s">
        <v>179</v>
      </c>
      <c r="B1113" s="32">
        <v>12886.19</v>
      </c>
      <c r="C1113" s="28">
        <v>45169</v>
      </c>
    </row>
    <row r="1114" spans="1:3" x14ac:dyDescent="0.45">
      <c r="A1114" s="33" t="s">
        <v>42</v>
      </c>
      <c r="B1114" s="32">
        <v>612348.04</v>
      </c>
      <c r="C1114" s="28">
        <v>45140</v>
      </c>
    </row>
    <row r="1115" spans="1:3" x14ac:dyDescent="0.45">
      <c r="A1115" s="33" t="s">
        <v>61</v>
      </c>
      <c r="B1115" s="32">
        <v>155667.67000000001</v>
      </c>
      <c r="C1115" s="28">
        <v>45140</v>
      </c>
    </row>
    <row r="1116" spans="1:3" x14ac:dyDescent="0.45">
      <c r="A1116" s="33" t="s">
        <v>45</v>
      </c>
      <c r="B1116" s="32">
        <v>344002.13</v>
      </c>
      <c r="C1116" s="28">
        <v>45412</v>
      </c>
    </row>
    <row r="1117" spans="1:3" x14ac:dyDescent="0.45">
      <c r="A1117" s="33" t="s">
        <v>65</v>
      </c>
      <c r="B1117" s="32">
        <v>87450.29</v>
      </c>
      <c r="C1117" s="28">
        <v>45412</v>
      </c>
    </row>
    <row r="1118" spans="1:3" x14ac:dyDescent="0.45">
      <c r="A1118" s="33" t="s">
        <v>70</v>
      </c>
      <c r="B1118" s="32">
        <v>446303.22</v>
      </c>
      <c r="C1118" s="28">
        <v>45127</v>
      </c>
    </row>
    <row r="1119" spans="1:3" x14ac:dyDescent="0.45">
      <c r="A1119" s="33" t="s">
        <v>71</v>
      </c>
      <c r="B1119" s="32">
        <v>109838.44</v>
      </c>
      <c r="C1119" s="28">
        <v>45127</v>
      </c>
    </row>
    <row r="1120" spans="1:3" x14ac:dyDescent="0.45">
      <c r="A1120" s="27" t="s">
        <v>370</v>
      </c>
      <c r="B1120" s="32"/>
    </row>
    <row r="1121" spans="1:3" x14ac:dyDescent="0.45">
      <c r="A1121" s="33" t="s">
        <v>42</v>
      </c>
      <c r="B1121" s="32">
        <v>39392.629999999997</v>
      </c>
      <c r="C1121" s="28">
        <v>45140</v>
      </c>
    </row>
    <row r="1122" spans="1:3" x14ac:dyDescent="0.45">
      <c r="A1122" s="33" t="s">
        <v>45</v>
      </c>
      <c r="B1122" s="32">
        <v>22129.81</v>
      </c>
      <c r="C1122" s="28">
        <v>45412</v>
      </c>
    </row>
    <row r="1123" spans="1:3" x14ac:dyDescent="0.45">
      <c r="A1123" s="33" t="s">
        <v>70</v>
      </c>
      <c r="B1123" s="32">
        <v>27795.27</v>
      </c>
      <c r="C1123" s="28">
        <v>45127</v>
      </c>
    </row>
    <row r="1124" spans="1:3" x14ac:dyDescent="0.45">
      <c r="A1124" s="27" t="s">
        <v>371</v>
      </c>
      <c r="B1124" s="32"/>
    </row>
    <row r="1125" spans="1:3" x14ac:dyDescent="0.45">
      <c r="A1125" s="33" t="s">
        <v>42</v>
      </c>
      <c r="B1125" s="32">
        <v>5643.41</v>
      </c>
      <c r="C1125" s="28">
        <v>45140</v>
      </c>
    </row>
    <row r="1126" spans="1:3" x14ac:dyDescent="0.45">
      <c r="A1126" s="33" t="s">
        <v>45</v>
      </c>
      <c r="B1126" s="32">
        <v>3170.33</v>
      </c>
      <c r="C1126" s="28">
        <v>45412</v>
      </c>
    </row>
    <row r="1127" spans="1:3" x14ac:dyDescent="0.45">
      <c r="A1127" s="33" t="s">
        <v>70</v>
      </c>
      <c r="B1127" s="32">
        <v>3981.97</v>
      </c>
      <c r="C1127" s="28">
        <v>45140</v>
      </c>
    </row>
    <row r="1128" spans="1:3" x14ac:dyDescent="0.45">
      <c r="A1128" s="27" t="s">
        <v>372</v>
      </c>
      <c r="B1128" s="32"/>
    </row>
    <row r="1129" spans="1:3" x14ac:dyDescent="0.45">
      <c r="A1129" s="33" t="s">
        <v>42</v>
      </c>
      <c r="B1129" s="32">
        <v>20952.13</v>
      </c>
      <c r="C1129" s="28">
        <v>45140</v>
      </c>
    </row>
    <row r="1130" spans="1:3" x14ac:dyDescent="0.45">
      <c r="A1130" s="33" t="s">
        <v>45</v>
      </c>
      <c r="B1130" s="32">
        <v>11770.4</v>
      </c>
      <c r="C1130" s="28">
        <v>45412</v>
      </c>
    </row>
    <row r="1131" spans="1:3" x14ac:dyDescent="0.45">
      <c r="A1131" s="33" t="s">
        <v>70</v>
      </c>
      <c r="B1131" s="32">
        <v>14783.74</v>
      </c>
      <c r="C1131" s="28">
        <v>45127</v>
      </c>
    </row>
    <row r="1132" spans="1:3" x14ac:dyDescent="0.45">
      <c r="A1132" s="27" t="s">
        <v>373</v>
      </c>
      <c r="B1132" s="32"/>
    </row>
    <row r="1133" spans="1:3" x14ac:dyDescent="0.45">
      <c r="A1133" s="33" t="s">
        <v>42</v>
      </c>
      <c r="B1133" s="32">
        <v>883643.47</v>
      </c>
      <c r="C1133" s="28">
        <v>45140</v>
      </c>
    </row>
    <row r="1134" spans="1:3" x14ac:dyDescent="0.45">
      <c r="A1134" s="33" t="s">
        <v>45</v>
      </c>
      <c r="B1134" s="32">
        <v>496409.27</v>
      </c>
      <c r="C1134" s="28">
        <v>45412</v>
      </c>
    </row>
    <row r="1135" spans="1:3" x14ac:dyDescent="0.45">
      <c r="A1135" s="33" t="s">
        <v>70</v>
      </c>
      <c r="B1135" s="32">
        <v>623495.02</v>
      </c>
      <c r="C1135" s="28">
        <v>45127</v>
      </c>
    </row>
    <row r="1136" spans="1:3" x14ac:dyDescent="0.45">
      <c r="A1136" s="27" t="s">
        <v>374</v>
      </c>
      <c r="B1136" s="32"/>
    </row>
    <row r="1137" spans="1:3" x14ac:dyDescent="0.45">
      <c r="A1137" s="33" t="s">
        <v>42</v>
      </c>
      <c r="B1137" s="32">
        <v>152719.95000000001</v>
      </c>
      <c r="C1137" s="28">
        <v>45140</v>
      </c>
    </row>
    <row r="1138" spans="1:3" x14ac:dyDescent="0.45">
      <c r="A1138" s="33" t="s">
        <v>61</v>
      </c>
      <c r="B1138" s="32">
        <v>40033.93</v>
      </c>
      <c r="C1138" s="28">
        <v>45140</v>
      </c>
    </row>
    <row r="1139" spans="1:3" x14ac:dyDescent="0.45">
      <c r="A1139" s="33" t="s">
        <v>45</v>
      </c>
      <c r="B1139" s="32">
        <v>85794.33</v>
      </c>
      <c r="C1139" s="28">
        <v>45412</v>
      </c>
    </row>
    <row r="1140" spans="1:3" x14ac:dyDescent="0.45">
      <c r="A1140" s="33" t="s">
        <v>65</v>
      </c>
      <c r="B1140" s="32">
        <v>22490.080000000002</v>
      </c>
      <c r="C1140" s="28">
        <v>45412</v>
      </c>
    </row>
    <row r="1141" spans="1:3" x14ac:dyDescent="0.45">
      <c r="A1141" s="33" t="s">
        <v>70</v>
      </c>
      <c r="B1141" s="32">
        <v>107758.54</v>
      </c>
      <c r="C1141" s="28">
        <v>45127</v>
      </c>
    </row>
    <row r="1142" spans="1:3" x14ac:dyDescent="0.45">
      <c r="A1142" s="33" t="s">
        <v>71</v>
      </c>
      <c r="B1142" s="32">
        <v>28247.77</v>
      </c>
      <c r="C1142" s="28">
        <v>45127</v>
      </c>
    </row>
    <row r="1143" spans="1:3" x14ac:dyDescent="0.45">
      <c r="A1143" s="27" t="s">
        <v>375</v>
      </c>
      <c r="B1143" s="32"/>
    </row>
    <row r="1144" spans="1:3" x14ac:dyDescent="0.45">
      <c r="A1144" s="33" t="s">
        <v>42</v>
      </c>
      <c r="B1144" s="32">
        <v>25695.31</v>
      </c>
      <c r="C1144" s="28">
        <v>45140</v>
      </c>
    </row>
    <row r="1145" spans="1:3" x14ac:dyDescent="0.45">
      <c r="A1145" s="33" t="s">
        <v>45</v>
      </c>
      <c r="B1145" s="32">
        <v>14435</v>
      </c>
      <c r="C1145" s="28">
        <v>45412</v>
      </c>
    </row>
    <row r="1146" spans="1:3" x14ac:dyDescent="0.45">
      <c r="A1146" s="33" t="s">
        <v>70</v>
      </c>
      <c r="B1146" s="32">
        <v>18130.5</v>
      </c>
      <c r="C1146" s="28">
        <v>45127</v>
      </c>
    </row>
    <row r="1147" spans="1:3" x14ac:dyDescent="0.45">
      <c r="A1147" s="27" t="s">
        <v>376</v>
      </c>
      <c r="B1147" s="32"/>
    </row>
    <row r="1148" spans="1:3" x14ac:dyDescent="0.45">
      <c r="A1148" s="33" t="s">
        <v>42</v>
      </c>
      <c r="B1148" s="32">
        <v>185013.38</v>
      </c>
      <c r="C1148" s="28">
        <v>45140</v>
      </c>
    </row>
    <row r="1149" spans="1:3" x14ac:dyDescent="0.45">
      <c r="A1149" s="33" t="s">
        <v>61</v>
      </c>
      <c r="B1149" s="32">
        <v>33445.29</v>
      </c>
      <c r="C1149" s="28">
        <v>45140</v>
      </c>
    </row>
    <row r="1150" spans="1:3" x14ac:dyDescent="0.45">
      <c r="A1150" s="33" t="s">
        <v>45</v>
      </c>
      <c r="B1150" s="32">
        <v>103935.99</v>
      </c>
      <c r="C1150" s="28">
        <v>45412</v>
      </c>
    </row>
    <row r="1151" spans="1:3" x14ac:dyDescent="0.45">
      <c r="A1151" s="33" t="s">
        <v>65</v>
      </c>
      <c r="B1151" s="32">
        <v>18788.740000000002</v>
      </c>
      <c r="C1151" s="28">
        <v>45412</v>
      </c>
    </row>
    <row r="1152" spans="1:3" x14ac:dyDescent="0.45">
      <c r="A1152" s="33" t="s">
        <v>70</v>
      </c>
      <c r="B1152" s="32">
        <v>130544.64</v>
      </c>
      <c r="C1152" s="28">
        <v>45127</v>
      </c>
    </row>
    <row r="1153" spans="1:3" x14ac:dyDescent="0.45">
      <c r="A1153" s="33" t="s">
        <v>71</v>
      </c>
      <c r="B1153" s="32">
        <v>27583.02</v>
      </c>
      <c r="C1153" s="28">
        <v>45127</v>
      </c>
    </row>
    <row r="1154" spans="1:3" x14ac:dyDescent="0.45">
      <c r="A1154" s="27" t="s">
        <v>377</v>
      </c>
      <c r="B1154" s="32"/>
    </row>
    <row r="1155" spans="1:3" x14ac:dyDescent="0.45">
      <c r="A1155" s="33" t="s">
        <v>42</v>
      </c>
      <c r="B1155" s="32">
        <v>103964.69</v>
      </c>
      <c r="C1155" s="28">
        <v>45140</v>
      </c>
    </row>
    <row r="1156" spans="1:3" x14ac:dyDescent="0.45">
      <c r="A1156" s="33" t="s">
        <v>61</v>
      </c>
      <c r="B1156" s="32">
        <v>23316.71</v>
      </c>
      <c r="C1156" s="28">
        <v>45140</v>
      </c>
    </row>
    <row r="1157" spans="1:3" x14ac:dyDescent="0.45">
      <c r="A1157" s="33" t="s">
        <v>45</v>
      </c>
      <c r="B1157" s="32">
        <v>58404.82</v>
      </c>
      <c r="C1157" s="28">
        <v>45412</v>
      </c>
    </row>
    <row r="1158" spans="1:3" x14ac:dyDescent="0.45">
      <c r="A1158" s="33" t="s">
        <v>65</v>
      </c>
      <c r="B1158" s="32">
        <v>13098.76</v>
      </c>
      <c r="C1158" s="28">
        <v>45412</v>
      </c>
    </row>
    <row r="1159" spans="1:3" x14ac:dyDescent="0.45">
      <c r="A1159" s="33" t="s">
        <v>70</v>
      </c>
      <c r="B1159" s="32">
        <v>78276.17</v>
      </c>
      <c r="C1159" s="28">
        <v>45127</v>
      </c>
    </row>
    <row r="1160" spans="1:3" x14ac:dyDescent="0.45">
      <c r="A1160" s="33" t="s">
        <v>71</v>
      </c>
      <c r="B1160" s="32">
        <v>16452.18</v>
      </c>
      <c r="C1160" s="28">
        <v>45127</v>
      </c>
    </row>
    <row r="1161" spans="1:3" x14ac:dyDescent="0.45">
      <c r="A1161" s="27" t="s">
        <v>378</v>
      </c>
      <c r="B1161" s="32"/>
    </row>
    <row r="1162" spans="1:3" x14ac:dyDescent="0.45">
      <c r="A1162" s="33" t="s">
        <v>42</v>
      </c>
      <c r="B1162" s="32">
        <v>54450.03</v>
      </c>
      <c r="C1162" s="28">
        <v>45140</v>
      </c>
    </row>
    <row r="1163" spans="1:3" x14ac:dyDescent="0.45">
      <c r="A1163" s="33" t="s">
        <v>45</v>
      </c>
      <c r="B1163" s="32">
        <v>30588.69</v>
      </c>
      <c r="C1163" s="28">
        <v>45412</v>
      </c>
    </row>
    <row r="1164" spans="1:3" x14ac:dyDescent="0.45">
      <c r="A1164" s="33" t="s">
        <v>70</v>
      </c>
      <c r="B1164" s="32">
        <v>38419.699999999997</v>
      </c>
      <c r="C1164" s="28">
        <v>45127</v>
      </c>
    </row>
    <row r="1165" spans="1:3" x14ac:dyDescent="0.45">
      <c r="A1165" s="27" t="s">
        <v>379</v>
      </c>
      <c r="B1165" s="32"/>
    </row>
    <row r="1166" spans="1:3" x14ac:dyDescent="0.45">
      <c r="A1166" s="33" t="s">
        <v>42</v>
      </c>
      <c r="B1166" s="32">
        <v>40966.68</v>
      </c>
      <c r="C1166" s="28">
        <v>45140</v>
      </c>
    </row>
    <row r="1167" spans="1:3" x14ac:dyDescent="0.45">
      <c r="A1167" s="33" t="s">
        <v>45</v>
      </c>
      <c r="B1167" s="32">
        <v>23014.080000000002</v>
      </c>
      <c r="C1167" s="28">
        <v>45412</v>
      </c>
    </row>
    <row r="1168" spans="1:3" x14ac:dyDescent="0.45">
      <c r="A1168" s="27" t="s">
        <v>380</v>
      </c>
      <c r="B1168" s="32"/>
    </row>
    <row r="1169" spans="1:3" x14ac:dyDescent="0.45">
      <c r="A1169" s="33" t="s">
        <v>42</v>
      </c>
      <c r="B1169" s="32">
        <v>40123.24</v>
      </c>
      <c r="C1169" s="28">
        <v>45140</v>
      </c>
    </row>
    <row r="1170" spans="1:3" x14ac:dyDescent="0.45">
      <c r="A1170" s="33" t="s">
        <v>61</v>
      </c>
      <c r="B1170" s="32">
        <v>10517.89</v>
      </c>
      <c r="C1170" s="28">
        <v>45140</v>
      </c>
    </row>
    <row r="1171" spans="1:3" x14ac:dyDescent="0.45">
      <c r="A1171" s="33" t="s">
        <v>45</v>
      </c>
      <c r="B1171" s="32">
        <v>22540.26</v>
      </c>
      <c r="C1171" s="28">
        <v>45412</v>
      </c>
    </row>
    <row r="1172" spans="1:3" x14ac:dyDescent="0.45">
      <c r="A1172" s="33" t="s">
        <v>65</v>
      </c>
      <c r="B1172" s="32">
        <v>5055.22</v>
      </c>
      <c r="C1172" s="28">
        <v>45412</v>
      </c>
    </row>
    <row r="1173" spans="1:3" x14ac:dyDescent="0.45">
      <c r="A1173" s="33" t="s">
        <v>70</v>
      </c>
      <c r="B1173" s="32">
        <v>28310.79</v>
      </c>
      <c r="C1173" s="28">
        <v>45127</v>
      </c>
    </row>
    <row r="1174" spans="1:3" x14ac:dyDescent="0.45">
      <c r="A1174" s="33" t="s">
        <v>71</v>
      </c>
      <c r="B1174" s="32">
        <v>6349.41</v>
      </c>
      <c r="C1174" s="28">
        <v>45127</v>
      </c>
    </row>
    <row r="1175" spans="1:3" x14ac:dyDescent="0.45">
      <c r="A1175" s="27" t="s">
        <v>381</v>
      </c>
      <c r="B1175" s="32"/>
    </row>
    <row r="1176" spans="1:3" x14ac:dyDescent="0.45">
      <c r="A1176" s="33" t="s">
        <v>42</v>
      </c>
      <c r="B1176" s="32">
        <v>463711.47</v>
      </c>
      <c r="C1176" s="28">
        <v>45140</v>
      </c>
    </row>
    <row r="1177" spans="1:3" x14ac:dyDescent="0.45">
      <c r="A1177" s="33" t="s">
        <v>61</v>
      </c>
      <c r="B1177" s="32">
        <v>103410.7</v>
      </c>
      <c r="C1177" s="28">
        <v>45140</v>
      </c>
    </row>
    <row r="1178" spans="1:3" x14ac:dyDescent="0.45">
      <c r="A1178" s="33" t="s">
        <v>45</v>
      </c>
      <c r="B1178" s="32">
        <v>260501.75</v>
      </c>
      <c r="C1178" s="28">
        <v>45412</v>
      </c>
    </row>
    <row r="1179" spans="1:3" x14ac:dyDescent="0.45">
      <c r="A1179" s="33" t="s">
        <v>65</v>
      </c>
      <c r="B1179" s="32">
        <v>58093.599999999999</v>
      </c>
      <c r="C1179" s="28">
        <v>45412</v>
      </c>
    </row>
    <row r="1180" spans="1:3" x14ac:dyDescent="0.45">
      <c r="A1180" s="33" t="s">
        <v>70</v>
      </c>
      <c r="B1180" s="32">
        <v>327192.8</v>
      </c>
      <c r="C1180" s="28">
        <v>45127</v>
      </c>
    </row>
    <row r="1181" spans="1:3" x14ac:dyDescent="0.45">
      <c r="A1181" s="33" t="s">
        <v>71</v>
      </c>
      <c r="B1181" s="32">
        <v>72966.14</v>
      </c>
      <c r="C1181" s="28">
        <v>45127</v>
      </c>
    </row>
    <row r="1182" spans="1:3" x14ac:dyDescent="0.45">
      <c r="A1182" s="27" t="s">
        <v>382</v>
      </c>
      <c r="B1182" s="32"/>
    </row>
    <row r="1183" spans="1:3" x14ac:dyDescent="0.45">
      <c r="A1183" s="33" t="s">
        <v>42</v>
      </c>
      <c r="B1183" s="32">
        <v>236741.68</v>
      </c>
      <c r="C1183" s="28">
        <v>45140</v>
      </c>
    </row>
    <row r="1184" spans="1:3" x14ac:dyDescent="0.45">
      <c r="A1184" s="33" t="s">
        <v>61</v>
      </c>
      <c r="B1184" s="32">
        <v>53095.32</v>
      </c>
      <c r="C1184" s="28">
        <v>45140</v>
      </c>
    </row>
    <row r="1185" spans="1:3" x14ac:dyDescent="0.45">
      <c r="A1185" s="33" t="s">
        <v>45</v>
      </c>
      <c r="B1185" s="32">
        <v>132995.68</v>
      </c>
      <c r="C1185" s="28">
        <v>45412</v>
      </c>
    </row>
    <row r="1186" spans="1:3" x14ac:dyDescent="0.45">
      <c r="A1186" s="33" t="s">
        <v>65</v>
      </c>
      <c r="B1186" s="32">
        <v>29827.65</v>
      </c>
      <c r="C1186" s="28">
        <v>45412</v>
      </c>
    </row>
    <row r="1187" spans="1:3" x14ac:dyDescent="0.45">
      <c r="A1187" s="33" t="s">
        <v>70</v>
      </c>
      <c r="B1187" s="32">
        <v>167043.91</v>
      </c>
      <c r="C1187" s="28">
        <v>45127</v>
      </c>
    </row>
    <row r="1188" spans="1:3" x14ac:dyDescent="0.45">
      <c r="A1188" s="33" t="s">
        <v>71</v>
      </c>
      <c r="B1188" s="32">
        <v>37463.83</v>
      </c>
      <c r="C1188" s="28">
        <v>45127</v>
      </c>
    </row>
    <row r="1189" spans="1:3" x14ac:dyDescent="0.45">
      <c r="A1189" s="27" t="s">
        <v>383</v>
      </c>
      <c r="B1189" s="32"/>
    </row>
    <row r="1190" spans="1:3" x14ac:dyDescent="0.45">
      <c r="A1190" s="33" t="s">
        <v>42</v>
      </c>
      <c r="B1190" s="32">
        <v>31490.45</v>
      </c>
      <c r="C1190" s="28">
        <v>45139</v>
      </c>
    </row>
    <row r="1191" spans="1:3" x14ac:dyDescent="0.45">
      <c r="A1191" s="33" t="s">
        <v>45</v>
      </c>
      <c r="B1191" s="32">
        <v>17690.560000000001</v>
      </c>
      <c r="C1191" s="28">
        <v>45412</v>
      </c>
    </row>
    <row r="1192" spans="1:3" x14ac:dyDescent="0.45">
      <c r="A1192" s="33" t="s">
        <v>70</v>
      </c>
      <c r="B1192" s="32">
        <v>22219.52</v>
      </c>
      <c r="C1192" s="28">
        <v>45127</v>
      </c>
    </row>
    <row r="1193" spans="1:3" x14ac:dyDescent="0.45">
      <c r="A1193" s="27" t="s">
        <v>384</v>
      </c>
      <c r="B1193" s="32"/>
    </row>
    <row r="1194" spans="1:3" x14ac:dyDescent="0.45">
      <c r="A1194" s="33" t="s">
        <v>42</v>
      </c>
      <c r="B1194" s="32">
        <v>35538.019999999997</v>
      </c>
      <c r="C1194" s="28">
        <v>45140</v>
      </c>
    </row>
    <row r="1195" spans="1:3" x14ac:dyDescent="0.45">
      <c r="A1195" s="33" t="s">
        <v>45</v>
      </c>
      <c r="B1195" s="32">
        <v>19964.39</v>
      </c>
      <c r="C1195" s="28">
        <v>45412</v>
      </c>
    </row>
    <row r="1196" spans="1:3" x14ac:dyDescent="0.45">
      <c r="A1196" s="33" t="s">
        <v>70</v>
      </c>
      <c r="B1196" s="32">
        <v>25075.47</v>
      </c>
      <c r="C1196" s="28">
        <v>45127</v>
      </c>
    </row>
    <row r="1197" spans="1:3" x14ac:dyDescent="0.45">
      <c r="A1197" s="27" t="s">
        <v>385</v>
      </c>
      <c r="B1197" s="32"/>
    </row>
    <row r="1198" spans="1:3" x14ac:dyDescent="0.45">
      <c r="A1198" s="33" t="s">
        <v>42</v>
      </c>
      <c r="B1198" s="32">
        <v>18774.29</v>
      </c>
      <c r="C1198" s="28">
        <v>45140</v>
      </c>
    </row>
    <row r="1199" spans="1:3" x14ac:dyDescent="0.45">
      <c r="A1199" s="33" t="s">
        <v>45</v>
      </c>
      <c r="B1199" s="32">
        <v>10546.94</v>
      </c>
      <c r="C1199" s="28">
        <v>45412</v>
      </c>
    </row>
    <row r="1200" spans="1:3" x14ac:dyDescent="0.45">
      <c r="A1200" s="33" t="s">
        <v>70</v>
      </c>
      <c r="B1200" s="32">
        <v>13247.06</v>
      </c>
      <c r="C1200" s="28">
        <v>45127</v>
      </c>
    </row>
    <row r="1201" spans="1:3" x14ac:dyDescent="0.45">
      <c r="A1201" s="27" t="s">
        <v>386</v>
      </c>
      <c r="B1201" s="32"/>
    </row>
    <row r="1202" spans="1:3" x14ac:dyDescent="0.45">
      <c r="A1202" s="33" t="s">
        <v>42</v>
      </c>
      <c r="B1202" s="32">
        <v>20865.77</v>
      </c>
      <c r="C1202" s="28">
        <v>45140</v>
      </c>
    </row>
    <row r="1203" spans="1:3" x14ac:dyDescent="0.45">
      <c r="A1203" s="33" t="s">
        <v>45</v>
      </c>
      <c r="B1203" s="32">
        <v>11721.88</v>
      </c>
      <c r="C1203" s="28">
        <v>45412</v>
      </c>
    </row>
    <row r="1204" spans="1:3" x14ac:dyDescent="0.45">
      <c r="A1204" s="33" t="s">
        <v>70</v>
      </c>
      <c r="B1204" s="32">
        <v>14722.8</v>
      </c>
      <c r="C1204" s="28">
        <v>45127</v>
      </c>
    </row>
    <row r="1205" spans="1:3" x14ac:dyDescent="0.45">
      <c r="A1205" s="27" t="s">
        <v>387</v>
      </c>
      <c r="B1205" s="32"/>
    </row>
    <row r="1206" spans="1:3" x14ac:dyDescent="0.45">
      <c r="A1206" s="33" t="s">
        <v>42</v>
      </c>
      <c r="B1206" s="32">
        <v>25126.53</v>
      </c>
      <c r="C1206" s="28">
        <v>45140</v>
      </c>
    </row>
    <row r="1207" spans="1:3" x14ac:dyDescent="0.45">
      <c r="A1207" s="33" t="s">
        <v>45</v>
      </c>
      <c r="B1207" s="32">
        <v>14115.47</v>
      </c>
      <c r="C1207" s="28">
        <v>45412</v>
      </c>
    </row>
    <row r="1208" spans="1:3" x14ac:dyDescent="0.45">
      <c r="A1208" s="33" t="s">
        <v>70</v>
      </c>
      <c r="B1208" s="32">
        <v>17729.169999999998</v>
      </c>
      <c r="C1208" s="28">
        <v>45127</v>
      </c>
    </row>
    <row r="1209" spans="1:3" x14ac:dyDescent="0.45">
      <c r="A1209" s="27" t="s">
        <v>388</v>
      </c>
      <c r="B1209" s="32"/>
    </row>
    <row r="1210" spans="1:3" x14ac:dyDescent="0.45">
      <c r="A1210" s="33" t="s">
        <v>42</v>
      </c>
      <c r="B1210" s="32">
        <v>57805.11</v>
      </c>
      <c r="C1210" s="28">
        <v>45140</v>
      </c>
    </row>
    <row r="1211" spans="1:3" x14ac:dyDescent="0.45">
      <c r="A1211" s="33" t="s">
        <v>45</v>
      </c>
      <c r="B1211" s="32">
        <v>32473.49</v>
      </c>
      <c r="C1211" s="28">
        <v>45412</v>
      </c>
    </row>
    <row r="1212" spans="1:3" x14ac:dyDescent="0.45">
      <c r="A1212" s="33" t="s">
        <v>70</v>
      </c>
      <c r="B1212" s="32">
        <v>40787.03</v>
      </c>
      <c r="C1212" s="28">
        <v>45127</v>
      </c>
    </row>
    <row r="1213" spans="1:3" x14ac:dyDescent="0.45">
      <c r="A1213" s="27" t="s">
        <v>389</v>
      </c>
      <c r="B1213" s="32"/>
    </row>
    <row r="1214" spans="1:3" x14ac:dyDescent="0.45">
      <c r="A1214" s="33" t="s">
        <v>42</v>
      </c>
      <c r="B1214" s="32">
        <v>81314.789999999994</v>
      </c>
      <c r="C1214" s="28">
        <v>45140</v>
      </c>
    </row>
    <row r="1215" spans="1:3" x14ac:dyDescent="0.45">
      <c r="A1215" s="33" t="s">
        <v>45</v>
      </c>
      <c r="B1215" s="32">
        <v>45680.66</v>
      </c>
      <c r="C1215" s="28">
        <v>45412</v>
      </c>
    </row>
    <row r="1216" spans="1:3" x14ac:dyDescent="0.45">
      <c r="A1216" s="33" t="s">
        <v>70</v>
      </c>
      <c r="B1216" s="32">
        <v>57375.360000000001</v>
      </c>
      <c r="C1216" s="28">
        <v>45127</v>
      </c>
    </row>
    <row r="1217" spans="1:3" x14ac:dyDescent="0.45">
      <c r="A1217" s="27" t="s">
        <v>390</v>
      </c>
      <c r="B1217" s="32"/>
    </row>
    <row r="1218" spans="1:3" x14ac:dyDescent="0.45">
      <c r="A1218" s="33" t="s">
        <v>42</v>
      </c>
      <c r="B1218" s="32">
        <v>1209542.21</v>
      </c>
      <c r="C1218" s="28">
        <v>45140</v>
      </c>
    </row>
    <row r="1219" spans="1:3" x14ac:dyDescent="0.45">
      <c r="A1219" s="33" t="s">
        <v>61</v>
      </c>
      <c r="B1219" s="32">
        <v>280089.67</v>
      </c>
      <c r="C1219" s="28">
        <v>45140</v>
      </c>
    </row>
    <row r="1220" spans="1:3" x14ac:dyDescent="0.45">
      <c r="A1220" s="33" t="s">
        <v>45</v>
      </c>
      <c r="B1220" s="32">
        <v>679491.21</v>
      </c>
      <c r="C1220" s="28">
        <v>45412</v>
      </c>
    </row>
    <row r="1221" spans="1:3" x14ac:dyDescent="0.45">
      <c r="A1221" s="33" t="s">
        <v>65</v>
      </c>
      <c r="B1221" s="32">
        <v>157347.51999999999</v>
      </c>
      <c r="C1221" s="28">
        <v>45412</v>
      </c>
    </row>
    <row r="1222" spans="1:3" x14ac:dyDescent="0.45">
      <c r="A1222" s="33" t="s">
        <v>70</v>
      </c>
      <c r="B1222" s="32">
        <v>853447.77</v>
      </c>
      <c r="C1222" s="28">
        <v>45127</v>
      </c>
    </row>
    <row r="1223" spans="1:3" x14ac:dyDescent="0.45">
      <c r="A1223" s="33" t="s">
        <v>71</v>
      </c>
      <c r="B1223" s="32">
        <v>197630.06</v>
      </c>
      <c r="C1223" s="28">
        <v>45127</v>
      </c>
    </row>
    <row r="1224" spans="1:3" x14ac:dyDescent="0.45">
      <c r="A1224" s="27" t="s">
        <v>393</v>
      </c>
      <c r="B1224" s="32"/>
    </row>
    <row r="1225" spans="1:3" x14ac:dyDescent="0.45">
      <c r="A1225" s="33" t="s">
        <v>42</v>
      </c>
      <c r="B1225" s="32">
        <v>15947.52</v>
      </c>
      <c r="C1225" s="28">
        <v>45140</v>
      </c>
    </row>
    <row r="1226" spans="1:3" x14ac:dyDescent="0.45">
      <c r="A1226" s="33" t="s">
        <v>45</v>
      </c>
      <c r="B1226" s="32">
        <v>8958.93</v>
      </c>
      <c r="C1226" s="28">
        <v>45412</v>
      </c>
    </row>
    <row r="1227" spans="1:3" x14ac:dyDescent="0.45">
      <c r="A1227" s="33" t="s">
        <v>70</v>
      </c>
      <c r="B1227" s="32">
        <v>11252.5</v>
      </c>
      <c r="C1227" s="28">
        <v>45127</v>
      </c>
    </row>
    <row r="1228" spans="1:3" x14ac:dyDescent="0.45">
      <c r="A1228" s="27" t="s">
        <v>394</v>
      </c>
      <c r="B1228" s="32"/>
    </row>
    <row r="1229" spans="1:3" x14ac:dyDescent="0.45">
      <c r="A1229" s="33" t="s">
        <v>42</v>
      </c>
      <c r="B1229" s="32">
        <v>25166.99</v>
      </c>
      <c r="C1229" s="28">
        <v>45140</v>
      </c>
    </row>
    <row r="1230" spans="1:3" x14ac:dyDescent="0.45">
      <c r="A1230" s="33" t="s">
        <v>45</v>
      </c>
      <c r="B1230" s="32">
        <v>14138.2</v>
      </c>
      <c r="C1230" s="28">
        <v>45412</v>
      </c>
    </row>
    <row r="1231" spans="1:3" x14ac:dyDescent="0.45">
      <c r="A1231" s="27" t="s">
        <v>395</v>
      </c>
      <c r="B1231" s="32"/>
    </row>
    <row r="1232" spans="1:3" x14ac:dyDescent="0.45">
      <c r="A1232" s="33" t="s">
        <v>42</v>
      </c>
      <c r="B1232" s="32">
        <v>23946.18</v>
      </c>
      <c r="C1232" s="28">
        <v>45139</v>
      </c>
    </row>
    <row r="1233" spans="1:3" x14ac:dyDescent="0.45">
      <c r="A1233" s="33" t="s">
        <v>45</v>
      </c>
      <c r="B1233" s="32">
        <v>13452.38</v>
      </c>
      <c r="C1233" s="28">
        <v>45412</v>
      </c>
    </row>
    <row r="1234" spans="1:3" x14ac:dyDescent="0.45">
      <c r="A1234" s="27" t="s">
        <v>396</v>
      </c>
      <c r="B1234" s="32"/>
    </row>
    <row r="1235" spans="1:3" x14ac:dyDescent="0.45">
      <c r="A1235" s="33" t="s">
        <v>42</v>
      </c>
      <c r="B1235" s="32">
        <v>6423.83</v>
      </c>
      <c r="C1235" s="28">
        <v>45140</v>
      </c>
    </row>
    <row r="1236" spans="1:3" x14ac:dyDescent="0.45">
      <c r="A1236" s="33" t="s">
        <v>45</v>
      </c>
      <c r="B1236" s="32">
        <v>3608.75</v>
      </c>
      <c r="C1236" s="28">
        <v>45412</v>
      </c>
    </row>
    <row r="1237" spans="1:3" x14ac:dyDescent="0.45">
      <c r="A1237" s="33" t="s">
        <v>70</v>
      </c>
      <c r="B1237" s="32">
        <v>4532.62</v>
      </c>
      <c r="C1237" s="28">
        <v>45127</v>
      </c>
    </row>
    <row r="1238" spans="1:3" x14ac:dyDescent="0.45">
      <c r="A1238" s="27" t="s">
        <v>397</v>
      </c>
      <c r="B1238" s="32"/>
    </row>
    <row r="1239" spans="1:3" x14ac:dyDescent="0.45">
      <c r="A1239" s="33" t="s">
        <v>42</v>
      </c>
      <c r="B1239" s="32">
        <v>32221.84</v>
      </c>
      <c r="C1239" s="28">
        <v>45140</v>
      </c>
    </row>
    <row r="1240" spans="1:3" x14ac:dyDescent="0.45">
      <c r="A1240" s="33" t="s">
        <v>45</v>
      </c>
      <c r="B1240" s="32">
        <v>18101.439999999999</v>
      </c>
      <c r="C1240" s="28">
        <v>45412</v>
      </c>
    </row>
    <row r="1241" spans="1:3" x14ac:dyDescent="0.45">
      <c r="A1241" s="33" t="s">
        <v>70</v>
      </c>
      <c r="B1241" s="32">
        <v>22735.59</v>
      </c>
      <c r="C1241" s="28">
        <v>45140</v>
      </c>
    </row>
    <row r="1242" spans="1:3" x14ac:dyDescent="0.45">
      <c r="A1242" s="27" t="s">
        <v>398</v>
      </c>
      <c r="B1242" s="32"/>
    </row>
    <row r="1243" spans="1:3" x14ac:dyDescent="0.45">
      <c r="A1243" s="33" t="s">
        <v>42</v>
      </c>
      <c r="B1243" s="32">
        <v>50781.38</v>
      </c>
      <c r="C1243" s="28">
        <v>45140</v>
      </c>
    </row>
    <row r="1244" spans="1:3" x14ac:dyDescent="0.45">
      <c r="A1244" s="33" t="s">
        <v>61</v>
      </c>
      <c r="B1244" s="32">
        <v>13311.81</v>
      </c>
      <c r="C1244" s="28">
        <v>45140</v>
      </c>
    </row>
    <row r="1245" spans="1:3" x14ac:dyDescent="0.45">
      <c r="A1245" s="33" t="s">
        <v>45</v>
      </c>
      <c r="B1245" s="32">
        <v>28527.74</v>
      </c>
      <c r="C1245" s="28">
        <v>45412</v>
      </c>
    </row>
    <row r="1246" spans="1:3" x14ac:dyDescent="0.45">
      <c r="A1246" s="33" t="s">
        <v>65</v>
      </c>
      <c r="B1246" s="32">
        <v>7478.25</v>
      </c>
      <c r="C1246" s="28">
        <v>45412</v>
      </c>
    </row>
    <row r="1247" spans="1:3" x14ac:dyDescent="0.45">
      <c r="A1247" s="33" t="s">
        <v>70</v>
      </c>
      <c r="B1247" s="32">
        <v>35831.120000000003</v>
      </c>
      <c r="C1247" s="28">
        <v>45127</v>
      </c>
    </row>
    <row r="1248" spans="1:3" x14ac:dyDescent="0.45">
      <c r="A1248" s="33" t="s">
        <v>71</v>
      </c>
      <c r="B1248" s="32">
        <v>9392.75</v>
      </c>
      <c r="C1248" s="28">
        <v>45127</v>
      </c>
    </row>
    <row r="1249" spans="1:3" x14ac:dyDescent="0.45">
      <c r="A1249" s="27" t="s">
        <v>399</v>
      </c>
      <c r="B1249" s="32"/>
    </row>
    <row r="1250" spans="1:3" x14ac:dyDescent="0.45">
      <c r="A1250" s="33" t="s">
        <v>42</v>
      </c>
      <c r="B1250" s="32">
        <v>15425.43</v>
      </c>
      <c r="C1250" s="28">
        <v>45140</v>
      </c>
    </row>
    <row r="1251" spans="1:3" x14ac:dyDescent="0.45">
      <c r="A1251" s="33" t="s">
        <v>45</v>
      </c>
      <c r="B1251" s="32">
        <v>8665.6299999999992</v>
      </c>
      <c r="C1251" s="28">
        <v>45412</v>
      </c>
    </row>
    <row r="1252" spans="1:3" x14ac:dyDescent="0.45">
      <c r="A1252" s="33" t="s">
        <v>70</v>
      </c>
      <c r="B1252" s="32">
        <v>10884.12</v>
      </c>
      <c r="C1252" s="28">
        <v>45127</v>
      </c>
    </row>
    <row r="1253" spans="1:3" x14ac:dyDescent="0.45">
      <c r="A1253" s="27" t="s">
        <v>400</v>
      </c>
      <c r="B1253" s="32"/>
    </row>
    <row r="1254" spans="1:3" x14ac:dyDescent="0.45">
      <c r="A1254" s="33" t="s">
        <v>42</v>
      </c>
      <c r="B1254" s="32">
        <v>28290.2</v>
      </c>
      <c r="C1254" s="28">
        <v>45140</v>
      </c>
    </row>
    <row r="1255" spans="1:3" x14ac:dyDescent="0.45">
      <c r="A1255" s="33" t="s">
        <v>45</v>
      </c>
      <c r="B1255" s="32">
        <v>15892.74</v>
      </c>
      <c r="C1255" s="28">
        <v>45412</v>
      </c>
    </row>
    <row r="1256" spans="1:3" x14ac:dyDescent="0.45">
      <c r="A1256" s="33" t="s">
        <v>70</v>
      </c>
      <c r="B1256" s="32">
        <v>19961.45</v>
      </c>
      <c r="C1256" s="28">
        <v>45127</v>
      </c>
    </row>
    <row r="1257" spans="1:3" x14ac:dyDescent="0.45">
      <c r="A1257" s="27" t="s">
        <v>401</v>
      </c>
      <c r="B1257" s="32"/>
    </row>
    <row r="1258" spans="1:3" x14ac:dyDescent="0.45">
      <c r="A1258" s="33" t="s">
        <v>42</v>
      </c>
      <c r="B1258" s="32">
        <v>200902.55</v>
      </c>
      <c r="C1258" s="28">
        <v>45140</v>
      </c>
    </row>
    <row r="1259" spans="1:3" x14ac:dyDescent="0.45">
      <c r="A1259" s="33" t="s">
        <v>61</v>
      </c>
      <c r="B1259" s="32">
        <v>39059.96</v>
      </c>
      <c r="C1259" s="28">
        <v>45140</v>
      </c>
    </row>
    <row r="1260" spans="1:3" x14ac:dyDescent="0.45">
      <c r="A1260" s="33" t="s">
        <v>45</v>
      </c>
      <c r="B1260" s="32">
        <v>112862.13</v>
      </c>
      <c r="C1260" s="28">
        <v>45412</v>
      </c>
    </row>
    <row r="1261" spans="1:3" x14ac:dyDescent="0.45">
      <c r="A1261" s="33" t="s">
        <v>65</v>
      </c>
      <c r="B1261" s="32">
        <v>21942.93</v>
      </c>
      <c r="C1261" s="28">
        <v>45412</v>
      </c>
    </row>
    <row r="1262" spans="1:3" x14ac:dyDescent="0.45">
      <c r="A1262" s="33" t="s">
        <v>70</v>
      </c>
      <c r="B1262" s="32">
        <v>141755.97</v>
      </c>
      <c r="C1262" s="28">
        <v>45127</v>
      </c>
    </row>
    <row r="1263" spans="1:3" x14ac:dyDescent="0.45">
      <c r="A1263" s="33" t="s">
        <v>71</v>
      </c>
      <c r="B1263" s="32">
        <v>27560.53</v>
      </c>
      <c r="C1263" s="28">
        <v>45127</v>
      </c>
    </row>
    <row r="1264" spans="1:3" x14ac:dyDescent="0.45">
      <c r="A1264" s="27" t="s">
        <v>403</v>
      </c>
      <c r="B1264" s="32"/>
    </row>
    <row r="1265" spans="1:3" x14ac:dyDescent="0.45">
      <c r="A1265" s="33" t="s">
        <v>42</v>
      </c>
      <c r="B1265" s="32">
        <v>104387.97</v>
      </c>
      <c r="C1265" s="28">
        <v>45140</v>
      </c>
    </row>
    <row r="1266" spans="1:3" x14ac:dyDescent="0.45">
      <c r="A1266" s="33" t="s">
        <v>61</v>
      </c>
      <c r="B1266" s="32">
        <v>23411.64</v>
      </c>
      <c r="C1266" s="28">
        <v>45140</v>
      </c>
    </row>
    <row r="1267" spans="1:3" x14ac:dyDescent="0.45">
      <c r="A1267" s="33" t="s">
        <v>45</v>
      </c>
      <c r="B1267" s="32">
        <v>58642.6</v>
      </c>
      <c r="C1267" s="28">
        <v>45412</v>
      </c>
    </row>
    <row r="1268" spans="1:3" x14ac:dyDescent="0.45">
      <c r="A1268" s="33" t="s">
        <v>65</v>
      </c>
      <c r="B1268" s="32">
        <v>13152.09</v>
      </c>
      <c r="C1268" s="28">
        <v>45412</v>
      </c>
    </row>
    <row r="1269" spans="1:3" x14ac:dyDescent="0.45">
      <c r="A1269" s="33" t="s">
        <v>70</v>
      </c>
      <c r="B1269" s="32">
        <v>77166.75</v>
      </c>
      <c r="C1269" s="28">
        <v>45127</v>
      </c>
    </row>
    <row r="1270" spans="1:3" x14ac:dyDescent="0.45">
      <c r="A1270" s="33" t="s">
        <v>71</v>
      </c>
      <c r="B1270" s="32">
        <v>16519.16</v>
      </c>
      <c r="C1270" s="28">
        <v>45127</v>
      </c>
    </row>
    <row r="1271" spans="1:3" x14ac:dyDescent="0.45">
      <c r="A1271" s="27" t="s">
        <v>404</v>
      </c>
      <c r="B1271" s="32"/>
    </row>
    <row r="1272" spans="1:3" x14ac:dyDescent="0.45">
      <c r="A1272" s="33" t="s">
        <v>42</v>
      </c>
      <c r="B1272" s="32">
        <v>7622.85</v>
      </c>
      <c r="C1272" s="28">
        <v>45139</v>
      </c>
    </row>
    <row r="1273" spans="1:3" x14ac:dyDescent="0.45">
      <c r="A1273" s="33" t="s">
        <v>45</v>
      </c>
      <c r="B1273" s="32">
        <v>4282.33</v>
      </c>
      <c r="C1273" s="28">
        <v>45412</v>
      </c>
    </row>
    <row r="1274" spans="1:3" x14ac:dyDescent="0.45">
      <c r="A1274" s="33" t="s">
        <v>70</v>
      </c>
      <c r="B1274" s="32">
        <v>5378.65</v>
      </c>
      <c r="C1274" s="28">
        <v>45127</v>
      </c>
    </row>
    <row r="1275" spans="1:3" hidden="1" x14ac:dyDescent="0.45">
      <c r="A1275" s="29"/>
      <c r="B1275" s="29"/>
      <c r="C1275" s="29"/>
    </row>
    <row r="1276" spans="1:3" hidden="1" x14ac:dyDescent="0.45">
      <c r="A1276" s="29"/>
      <c r="B1276" s="29"/>
      <c r="C1276" s="29"/>
    </row>
    <row r="1277" spans="1:3" hidden="1" x14ac:dyDescent="0.45">
      <c r="A1277" s="29"/>
      <c r="B1277" s="29"/>
      <c r="C1277" s="29"/>
    </row>
    <row r="1278" spans="1:3" hidden="1" x14ac:dyDescent="0.45">
      <c r="A1278" s="29"/>
      <c r="B1278" s="29"/>
      <c r="C1278" s="29"/>
    </row>
    <row r="1279" spans="1:3" hidden="1" x14ac:dyDescent="0.45">
      <c r="A1279" s="29"/>
      <c r="B1279" s="29"/>
      <c r="C1279" s="29"/>
    </row>
    <row r="1280" spans="1:3" hidden="1" x14ac:dyDescent="0.45">
      <c r="A1280" s="29"/>
      <c r="B1280" s="29"/>
      <c r="C1280" s="29"/>
    </row>
    <row r="1281" spans="1:3" hidden="1" x14ac:dyDescent="0.45">
      <c r="A1281" s="29"/>
      <c r="B1281" s="29"/>
      <c r="C1281" s="29"/>
    </row>
    <row r="1282" spans="1:3" hidden="1" x14ac:dyDescent="0.45">
      <c r="A1282" s="29"/>
      <c r="B1282" s="29"/>
      <c r="C1282" s="29"/>
    </row>
    <row r="1283" spans="1:3" hidden="1" x14ac:dyDescent="0.45">
      <c r="A1283" s="29"/>
      <c r="B1283" s="29"/>
      <c r="C1283" s="29"/>
    </row>
    <row r="1284" spans="1:3" hidden="1" x14ac:dyDescent="0.45">
      <c r="A1284" s="29"/>
      <c r="B1284" s="29"/>
      <c r="C1284" s="29"/>
    </row>
    <row r="1285" spans="1:3" hidden="1" x14ac:dyDescent="0.45">
      <c r="A1285" s="29"/>
      <c r="B1285" s="29"/>
      <c r="C1285" s="29"/>
    </row>
    <row r="1286" spans="1:3" hidden="1" x14ac:dyDescent="0.45">
      <c r="A1286" s="29"/>
      <c r="B1286" s="29"/>
      <c r="C1286" s="29"/>
    </row>
    <row r="1287" spans="1:3" hidden="1" x14ac:dyDescent="0.45">
      <c r="A1287" s="29"/>
      <c r="B1287" s="29"/>
      <c r="C1287" s="29"/>
    </row>
    <row r="1288" spans="1:3" hidden="1" x14ac:dyDescent="0.45">
      <c r="A1288" s="29"/>
      <c r="B1288" s="29"/>
      <c r="C1288" s="29"/>
    </row>
    <row r="1289" spans="1:3" hidden="1" x14ac:dyDescent="0.45">
      <c r="A1289" s="29"/>
      <c r="B1289" s="29"/>
      <c r="C1289" s="29"/>
    </row>
    <row r="1290" spans="1:3" hidden="1" x14ac:dyDescent="0.45">
      <c r="A1290" s="29"/>
      <c r="B1290" s="29"/>
      <c r="C1290" s="29"/>
    </row>
    <row r="1291" spans="1:3" hidden="1" x14ac:dyDescent="0.45">
      <c r="A1291" s="29"/>
      <c r="B1291" s="29"/>
      <c r="C1291" s="29"/>
    </row>
    <row r="1292" spans="1:3" hidden="1" x14ac:dyDescent="0.45">
      <c r="A1292" s="29"/>
      <c r="B1292" s="29"/>
      <c r="C1292" s="29"/>
    </row>
    <row r="1293" spans="1:3" hidden="1" x14ac:dyDescent="0.45">
      <c r="A1293" s="29"/>
      <c r="B1293" s="29"/>
      <c r="C1293" s="29"/>
    </row>
    <row r="1294" spans="1:3" hidden="1" x14ac:dyDescent="0.45">
      <c r="A1294" s="29"/>
      <c r="B1294" s="29"/>
      <c r="C1294" s="29"/>
    </row>
    <row r="1295" spans="1:3" hidden="1" x14ac:dyDescent="0.45">
      <c r="A1295" s="29"/>
      <c r="B1295" s="29"/>
      <c r="C1295" s="29"/>
    </row>
    <row r="1296" spans="1:3" hidden="1" x14ac:dyDescent="0.45">
      <c r="A1296" s="29"/>
      <c r="B1296" s="29"/>
      <c r="C1296" s="29"/>
    </row>
    <row r="1297" spans="1:3" hidden="1" x14ac:dyDescent="0.45">
      <c r="A1297" s="29"/>
      <c r="B1297" s="29"/>
      <c r="C1297" s="29"/>
    </row>
    <row r="1298" spans="1:3" hidden="1" x14ac:dyDescent="0.45">
      <c r="A1298" s="29"/>
      <c r="B1298" s="29"/>
      <c r="C1298" s="29"/>
    </row>
    <row r="1299" spans="1:3" hidden="1" x14ac:dyDescent="0.45">
      <c r="A1299" s="29"/>
      <c r="B1299" s="29"/>
      <c r="C1299" s="29"/>
    </row>
    <row r="1300" spans="1:3" hidden="1" x14ac:dyDescent="0.45">
      <c r="A1300" s="29"/>
      <c r="B1300" s="29"/>
      <c r="C1300" s="29"/>
    </row>
    <row r="1301" spans="1:3" hidden="1" x14ac:dyDescent="0.45">
      <c r="A1301" s="29"/>
      <c r="B1301" s="29"/>
      <c r="C1301" s="29"/>
    </row>
    <row r="1302" spans="1:3" hidden="1" x14ac:dyDescent="0.45">
      <c r="A1302" s="29"/>
      <c r="B1302" s="29"/>
      <c r="C1302" s="29"/>
    </row>
    <row r="1303" spans="1:3" hidden="1" x14ac:dyDescent="0.45">
      <c r="A1303" s="29"/>
      <c r="B1303" s="29"/>
      <c r="C1303" s="29"/>
    </row>
    <row r="1304" spans="1:3" hidden="1" x14ac:dyDescent="0.45">
      <c r="A1304" s="29"/>
      <c r="B1304" s="29"/>
      <c r="C1304" s="29"/>
    </row>
    <row r="1305" spans="1:3" hidden="1" x14ac:dyDescent="0.45">
      <c r="A1305" s="29"/>
      <c r="B1305" s="29"/>
      <c r="C1305" s="29"/>
    </row>
    <row r="1306" spans="1:3" hidden="1" x14ac:dyDescent="0.45">
      <c r="A1306" s="29"/>
      <c r="B1306" s="29"/>
      <c r="C1306" s="29"/>
    </row>
    <row r="1307" spans="1:3" hidden="1" x14ac:dyDescent="0.45">
      <c r="A1307" s="29"/>
      <c r="B1307" s="29"/>
      <c r="C1307" s="29"/>
    </row>
    <row r="1308" spans="1:3" hidden="1" x14ac:dyDescent="0.45">
      <c r="A1308" s="29"/>
      <c r="B1308" s="29"/>
      <c r="C1308" s="29"/>
    </row>
    <row r="1309" spans="1:3" hidden="1" x14ac:dyDescent="0.45">
      <c r="A1309" s="29"/>
      <c r="B1309" s="29"/>
      <c r="C1309" s="29"/>
    </row>
    <row r="1310" spans="1:3" hidden="1" x14ac:dyDescent="0.45">
      <c r="A1310" s="29"/>
      <c r="B1310" s="29"/>
      <c r="C1310" s="29"/>
    </row>
    <row r="1311" spans="1:3" hidden="1" x14ac:dyDescent="0.45">
      <c r="A1311" s="29"/>
      <c r="B1311" s="29"/>
      <c r="C1311" s="29"/>
    </row>
    <row r="1312" spans="1:3" hidden="1" x14ac:dyDescent="0.45">
      <c r="A1312" s="29"/>
      <c r="B1312" s="29"/>
      <c r="C1312" s="29"/>
    </row>
    <row r="1313" spans="1:3" hidden="1" x14ac:dyDescent="0.45">
      <c r="A1313" s="29"/>
      <c r="B1313" s="29"/>
      <c r="C1313" s="29"/>
    </row>
    <row r="1314" spans="1:3" hidden="1" x14ac:dyDescent="0.45">
      <c r="A1314" s="29"/>
      <c r="B1314" s="29"/>
      <c r="C1314" s="29"/>
    </row>
    <row r="1315" spans="1:3" hidden="1" x14ac:dyDescent="0.45">
      <c r="A1315" s="29"/>
      <c r="B1315" s="29"/>
      <c r="C1315" s="29"/>
    </row>
    <row r="1316" spans="1:3" hidden="1" x14ac:dyDescent="0.45">
      <c r="A1316" s="29"/>
      <c r="B1316" s="29"/>
      <c r="C1316" s="29"/>
    </row>
    <row r="1317" spans="1:3" hidden="1" x14ac:dyDescent="0.45">
      <c r="A1317" s="29"/>
      <c r="B1317" s="29"/>
      <c r="C1317" s="29"/>
    </row>
    <row r="1318" spans="1:3" hidden="1" x14ac:dyDescent="0.45">
      <c r="A1318" s="29"/>
      <c r="B1318" s="29"/>
      <c r="C1318" s="29"/>
    </row>
    <row r="1319" spans="1:3" hidden="1" x14ac:dyDescent="0.45">
      <c r="A1319" s="29"/>
      <c r="B1319" s="29"/>
      <c r="C1319" s="29"/>
    </row>
    <row r="1320" spans="1:3" hidden="1" x14ac:dyDescent="0.45">
      <c r="A1320" s="29"/>
      <c r="B1320" s="29"/>
      <c r="C1320" s="29"/>
    </row>
    <row r="1321" spans="1:3" hidden="1" x14ac:dyDescent="0.45">
      <c r="A1321" s="29"/>
      <c r="B1321" s="29"/>
      <c r="C1321" s="29"/>
    </row>
    <row r="1322" spans="1:3" hidden="1" x14ac:dyDescent="0.45">
      <c r="A1322" s="29"/>
      <c r="B1322" s="29"/>
      <c r="C1322" s="29"/>
    </row>
    <row r="1323" spans="1:3" hidden="1" x14ac:dyDescent="0.45">
      <c r="A1323" s="29"/>
      <c r="B1323" s="29"/>
      <c r="C1323" s="29"/>
    </row>
    <row r="1324" spans="1:3" hidden="1" x14ac:dyDescent="0.45">
      <c r="A1324" s="29"/>
      <c r="B1324" s="29"/>
      <c r="C1324" s="29"/>
    </row>
    <row r="1325" spans="1:3" hidden="1" x14ac:dyDescent="0.45">
      <c r="A1325" s="29"/>
      <c r="B1325" s="29"/>
      <c r="C1325" s="29"/>
    </row>
    <row r="1326" spans="1:3" hidden="1" x14ac:dyDescent="0.45">
      <c r="A1326" s="29"/>
      <c r="B1326" s="29"/>
      <c r="C1326" s="29"/>
    </row>
    <row r="1327" spans="1:3" hidden="1" x14ac:dyDescent="0.45">
      <c r="A1327" s="29"/>
      <c r="B1327" s="29"/>
      <c r="C1327" s="29"/>
    </row>
    <row r="1328" spans="1:3" hidden="1" x14ac:dyDescent="0.45">
      <c r="A1328" s="29"/>
      <c r="B1328" s="29"/>
      <c r="C1328" s="29"/>
    </row>
    <row r="1329" spans="1:3" hidden="1" x14ac:dyDescent="0.45">
      <c r="A1329" s="29"/>
      <c r="B1329" s="29"/>
      <c r="C1329" s="29"/>
    </row>
    <row r="1330" spans="1:3" hidden="1" x14ac:dyDescent="0.45">
      <c r="A1330" s="29"/>
      <c r="B1330" s="29"/>
      <c r="C1330" s="29"/>
    </row>
    <row r="1331" spans="1:3" hidden="1" x14ac:dyDescent="0.45">
      <c r="A1331" s="29"/>
      <c r="B1331" s="29"/>
      <c r="C1331" s="29"/>
    </row>
    <row r="1332" spans="1:3" hidden="1" x14ac:dyDescent="0.45">
      <c r="A1332" s="29"/>
      <c r="B1332" s="29"/>
      <c r="C1332" s="29"/>
    </row>
    <row r="1333" spans="1:3" hidden="1" x14ac:dyDescent="0.45">
      <c r="A1333" s="29"/>
      <c r="B1333" s="29"/>
      <c r="C1333" s="29"/>
    </row>
    <row r="1334" spans="1:3" hidden="1" x14ac:dyDescent="0.45">
      <c r="A1334" s="29"/>
      <c r="B1334" s="29"/>
      <c r="C1334" s="29"/>
    </row>
    <row r="1335" spans="1:3" hidden="1" x14ac:dyDescent="0.45">
      <c r="A1335" s="29"/>
      <c r="B1335" s="29"/>
      <c r="C1335" s="29"/>
    </row>
    <row r="1336" spans="1:3" hidden="1" x14ac:dyDescent="0.45">
      <c r="A1336" s="29"/>
      <c r="B1336" s="29"/>
      <c r="C1336" s="29"/>
    </row>
    <row r="1337" spans="1:3" hidden="1" x14ac:dyDescent="0.45">
      <c r="A1337" s="29"/>
      <c r="B1337" s="29"/>
      <c r="C1337" s="29"/>
    </row>
    <row r="1338" spans="1:3" hidden="1" x14ac:dyDescent="0.45">
      <c r="A1338" s="29"/>
      <c r="B1338" s="29"/>
      <c r="C1338" s="29"/>
    </row>
    <row r="1339" spans="1:3" hidden="1" x14ac:dyDescent="0.45">
      <c r="A1339" s="29"/>
      <c r="B1339" s="29"/>
      <c r="C1339" s="29"/>
    </row>
    <row r="1340" spans="1:3" hidden="1" x14ac:dyDescent="0.45">
      <c r="A1340" s="29"/>
      <c r="B1340" s="29"/>
      <c r="C1340" s="29"/>
    </row>
    <row r="1341" spans="1:3" hidden="1" x14ac:dyDescent="0.45">
      <c r="A1341" s="29"/>
      <c r="B1341" s="29"/>
      <c r="C1341" s="29"/>
    </row>
    <row r="1342" spans="1:3" hidden="1" x14ac:dyDescent="0.45">
      <c r="A1342" s="29"/>
      <c r="B1342" s="29"/>
      <c r="C1342" s="29"/>
    </row>
    <row r="1343" spans="1:3" hidden="1" x14ac:dyDescent="0.45">
      <c r="A1343" s="29"/>
      <c r="B1343" s="29"/>
      <c r="C1343" s="29"/>
    </row>
    <row r="1344" spans="1:3" hidden="1" x14ac:dyDescent="0.45">
      <c r="A1344" s="29"/>
      <c r="B1344" s="29"/>
      <c r="C1344" s="29"/>
    </row>
    <row r="1345" spans="1:3" hidden="1" x14ac:dyDescent="0.45">
      <c r="A1345" s="29"/>
      <c r="B1345" s="29"/>
      <c r="C1345" s="29"/>
    </row>
    <row r="1346" spans="1:3" hidden="1" x14ac:dyDescent="0.45">
      <c r="A1346" s="29"/>
      <c r="B1346" s="29"/>
      <c r="C1346" s="29"/>
    </row>
    <row r="1347" spans="1:3" hidden="1" x14ac:dyDescent="0.45">
      <c r="A1347" s="29"/>
      <c r="B1347" s="29"/>
      <c r="C1347" s="29"/>
    </row>
    <row r="1348" spans="1:3" hidden="1" x14ac:dyDescent="0.45">
      <c r="A1348" s="29"/>
      <c r="B1348" s="29"/>
      <c r="C1348" s="29"/>
    </row>
    <row r="1349" spans="1:3" hidden="1" x14ac:dyDescent="0.45">
      <c r="A1349" s="29"/>
      <c r="B1349" s="29"/>
      <c r="C1349" s="29"/>
    </row>
    <row r="1350" spans="1:3" hidden="1" x14ac:dyDescent="0.45">
      <c r="A1350" s="29"/>
      <c r="B1350" s="29"/>
      <c r="C1350" s="29"/>
    </row>
    <row r="1351" spans="1:3" hidden="1" x14ac:dyDescent="0.45">
      <c r="A1351" s="29"/>
      <c r="B1351" s="29"/>
      <c r="C1351" s="29"/>
    </row>
    <row r="1352" spans="1:3" hidden="1" x14ac:dyDescent="0.45">
      <c r="A1352" s="29"/>
      <c r="B1352" s="29"/>
      <c r="C1352" s="29"/>
    </row>
    <row r="1353" spans="1:3" hidden="1" x14ac:dyDescent="0.45">
      <c r="A1353" s="29"/>
      <c r="B1353" s="29"/>
      <c r="C1353" s="29"/>
    </row>
    <row r="1354" spans="1:3" hidden="1" x14ac:dyDescent="0.45">
      <c r="A1354" s="29"/>
      <c r="B1354" s="29"/>
      <c r="C1354" s="29"/>
    </row>
    <row r="1355" spans="1:3" hidden="1" x14ac:dyDescent="0.45">
      <c r="A1355" s="29"/>
      <c r="B1355" s="29"/>
      <c r="C1355" s="29"/>
    </row>
    <row r="1356" spans="1:3" hidden="1" x14ac:dyDescent="0.45">
      <c r="A1356" s="29"/>
      <c r="B1356" s="29"/>
      <c r="C1356" s="29"/>
    </row>
    <row r="1357" spans="1:3" hidden="1" x14ac:dyDescent="0.45">
      <c r="A1357" s="29"/>
      <c r="B1357" s="29"/>
      <c r="C1357" s="29"/>
    </row>
    <row r="1358" spans="1:3" hidden="1" x14ac:dyDescent="0.45">
      <c r="A1358" s="29"/>
      <c r="B1358" s="29"/>
      <c r="C1358" s="29"/>
    </row>
    <row r="1359" spans="1:3" hidden="1" x14ac:dyDescent="0.45">
      <c r="A1359" s="29"/>
      <c r="B1359" s="29"/>
      <c r="C1359" s="29"/>
    </row>
    <row r="1360" spans="1:3" hidden="1" x14ac:dyDescent="0.45">
      <c r="A1360" s="29"/>
      <c r="B1360" s="29"/>
      <c r="C1360" s="29"/>
    </row>
    <row r="1361" spans="1:3" hidden="1" x14ac:dyDescent="0.45">
      <c r="A1361" s="29"/>
      <c r="B1361" s="29"/>
      <c r="C1361" s="29"/>
    </row>
    <row r="1362" spans="1:3" hidden="1" x14ac:dyDescent="0.45">
      <c r="A1362" s="29"/>
      <c r="B1362" s="29"/>
      <c r="C1362" s="29"/>
    </row>
    <row r="1363" spans="1:3" hidden="1" x14ac:dyDescent="0.45">
      <c r="A1363" s="29"/>
      <c r="B1363" s="29"/>
      <c r="C1363" s="29"/>
    </row>
    <row r="1364" spans="1:3" hidden="1" x14ac:dyDescent="0.45">
      <c r="A1364" s="29"/>
      <c r="B1364" s="29"/>
      <c r="C1364" s="29"/>
    </row>
    <row r="1365" spans="1:3" hidden="1" x14ac:dyDescent="0.45">
      <c r="A1365" s="29"/>
      <c r="B1365" s="29"/>
      <c r="C1365" s="29"/>
    </row>
    <row r="1366" spans="1:3" hidden="1" x14ac:dyDescent="0.45">
      <c r="A1366" s="29"/>
      <c r="B1366" s="29"/>
      <c r="C1366" s="29"/>
    </row>
    <row r="1367" spans="1:3" hidden="1" x14ac:dyDescent="0.45">
      <c r="A1367" s="29"/>
      <c r="B1367" s="29"/>
      <c r="C1367" s="29"/>
    </row>
    <row r="1368" spans="1:3" hidden="1" x14ac:dyDescent="0.45">
      <c r="A1368" s="29"/>
      <c r="B1368" s="29"/>
      <c r="C1368" s="29"/>
    </row>
    <row r="1369" spans="1:3" hidden="1" x14ac:dyDescent="0.45">
      <c r="A1369" s="29"/>
      <c r="B1369" s="29"/>
      <c r="C1369" s="29"/>
    </row>
    <row r="1370" spans="1:3" hidden="1" x14ac:dyDescent="0.45">
      <c r="A1370" s="29"/>
      <c r="B1370" s="29"/>
      <c r="C1370" s="29"/>
    </row>
    <row r="1371" spans="1:3" hidden="1" x14ac:dyDescent="0.45">
      <c r="A1371" s="29"/>
      <c r="B1371" s="29"/>
      <c r="C1371" s="29"/>
    </row>
    <row r="1372" spans="1:3" hidden="1" x14ac:dyDescent="0.45">
      <c r="A1372" s="29"/>
      <c r="B1372" s="29"/>
      <c r="C1372" s="29"/>
    </row>
    <row r="1373" spans="1:3" hidden="1" x14ac:dyDescent="0.45">
      <c r="A1373" s="29"/>
      <c r="B1373" s="29"/>
      <c r="C1373" s="29"/>
    </row>
    <row r="1374" spans="1:3" hidden="1" x14ac:dyDescent="0.45">
      <c r="A1374" s="29"/>
      <c r="B1374" s="29"/>
      <c r="C1374" s="29"/>
    </row>
    <row r="1375" spans="1:3" hidden="1" x14ac:dyDescent="0.45">
      <c r="A1375" s="29"/>
      <c r="B1375" s="29"/>
      <c r="C1375" s="29"/>
    </row>
    <row r="1376" spans="1:3" hidden="1" x14ac:dyDescent="0.45">
      <c r="A1376" s="29"/>
      <c r="B1376" s="29"/>
      <c r="C1376" s="29"/>
    </row>
    <row r="1377" spans="1:3" hidden="1" x14ac:dyDescent="0.45">
      <c r="A1377" s="29"/>
      <c r="B1377" s="29"/>
      <c r="C1377" s="29"/>
    </row>
    <row r="1378" spans="1:3" hidden="1" x14ac:dyDescent="0.45">
      <c r="A1378" s="29"/>
      <c r="B1378" s="29"/>
      <c r="C1378" s="29"/>
    </row>
    <row r="1379" spans="1:3" hidden="1" x14ac:dyDescent="0.45">
      <c r="A1379" s="29"/>
      <c r="B1379" s="29"/>
      <c r="C1379" s="29"/>
    </row>
    <row r="1380" spans="1:3" hidden="1" x14ac:dyDescent="0.45">
      <c r="A1380" s="29"/>
      <c r="B1380" s="29"/>
      <c r="C1380" s="29"/>
    </row>
    <row r="1381" spans="1:3" hidden="1" x14ac:dyDescent="0.45">
      <c r="A1381" s="29"/>
      <c r="B1381" s="29"/>
      <c r="C1381" s="29"/>
    </row>
    <row r="1382" spans="1:3" hidden="1" x14ac:dyDescent="0.45">
      <c r="A1382" s="29"/>
      <c r="B1382" s="29"/>
      <c r="C1382" s="29"/>
    </row>
    <row r="1383" spans="1:3" hidden="1" x14ac:dyDescent="0.45">
      <c r="A1383" s="29"/>
      <c r="B1383" s="29"/>
      <c r="C1383" s="29"/>
    </row>
    <row r="1384" spans="1:3" hidden="1" x14ac:dyDescent="0.45">
      <c r="A1384" s="29"/>
      <c r="B1384" s="29"/>
      <c r="C1384" s="29"/>
    </row>
    <row r="1385" spans="1:3" hidden="1" x14ac:dyDescent="0.45">
      <c r="A1385" s="29"/>
      <c r="B1385" s="29"/>
      <c r="C1385" s="29"/>
    </row>
    <row r="1386" spans="1:3" hidden="1" x14ac:dyDescent="0.45">
      <c r="A1386" s="29"/>
      <c r="B1386" s="29"/>
      <c r="C1386" s="29"/>
    </row>
    <row r="1387" spans="1:3" hidden="1" x14ac:dyDescent="0.45">
      <c r="A1387" s="29"/>
      <c r="B1387" s="29"/>
      <c r="C1387" s="29"/>
    </row>
    <row r="1388" spans="1:3" hidden="1" x14ac:dyDescent="0.45">
      <c r="A1388" s="29"/>
      <c r="B1388" s="29"/>
      <c r="C1388" s="29"/>
    </row>
    <row r="1389" spans="1:3" hidden="1" x14ac:dyDescent="0.45">
      <c r="A1389" s="29"/>
      <c r="B1389" s="29"/>
      <c r="C1389" s="29"/>
    </row>
    <row r="1390" spans="1:3" hidden="1" x14ac:dyDescent="0.45">
      <c r="A1390" s="29"/>
      <c r="B1390" s="29"/>
      <c r="C1390" s="29"/>
    </row>
    <row r="1391" spans="1:3" hidden="1" x14ac:dyDescent="0.45">
      <c r="A1391" s="29"/>
      <c r="B1391" s="29"/>
      <c r="C1391" s="29"/>
    </row>
    <row r="1392" spans="1:3" hidden="1" x14ac:dyDescent="0.45">
      <c r="A1392" s="29"/>
      <c r="B1392" s="29"/>
      <c r="C1392" s="29"/>
    </row>
    <row r="1393" spans="1:3" hidden="1" x14ac:dyDescent="0.45">
      <c r="A1393" s="29"/>
      <c r="B1393" s="29"/>
      <c r="C1393" s="29"/>
    </row>
    <row r="1394" spans="1:3" hidden="1" x14ac:dyDescent="0.45">
      <c r="A1394" s="29"/>
      <c r="B1394" s="29"/>
      <c r="C1394" s="29"/>
    </row>
    <row r="1395" spans="1:3" hidden="1" x14ac:dyDescent="0.45">
      <c r="A1395" s="29"/>
      <c r="B1395" s="29"/>
      <c r="C1395" s="29"/>
    </row>
    <row r="1396" spans="1:3" hidden="1" x14ac:dyDescent="0.45">
      <c r="A1396" s="29"/>
      <c r="B1396" s="29"/>
      <c r="C1396" s="29"/>
    </row>
    <row r="1397" spans="1:3" hidden="1" x14ac:dyDescent="0.45">
      <c r="A1397" s="29"/>
      <c r="B1397" s="29"/>
      <c r="C1397" s="29"/>
    </row>
    <row r="1398" spans="1:3" hidden="1" x14ac:dyDescent="0.45">
      <c r="A1398" s="29"/>
      <c r="B1398" s="29"/>
      <c r="C1398" s="29"/>
    </row>
    <row r="1399" spans="1:3" hidden="1" x14ac:dyDescent="0.45">
      <c r="A1399" s="29"/>
      <c r="B1399" s="29"/>
      <c r="C1399" s="29"/>
    </row>
    <row r="1400" spans="1:3" hidden="1" x14ac:dyDescent="0.45">
      <c r="A1400" s="29"/>
      <c r="B1400" s="29"/>
      <c r="C1400" s="29"/>
    </row>
    <row r="1401" spans="1:3" hidden="1" x14ac:dyDescent="0.45">
      <c r="A1401" s="29"/>
      <c r="B1401" s="29"/>
      <c r="C1401" s="29"/>
    </row>
    <row r="1402" spans="1:3" hidden="1" x14ac:dyDescent="0.45">
      <c r="A1402" s="29"/>
      <c r="B1402" s="29"/>
      <c r="C1402" s="29"/>
    </row>
    <row r="1403" spans="1:3" hidden="1" x14ac:dyDescent="0.45">
      <c r="A1403" s="29"/>
      <c r="B1403" s="29"/>
      <c r="C1403" s="29"/>
    </row>
    <row r="1404" spans="1:3" hidden="1" x14ac:dyDescent="0.45">
      <c r="A1404" s="29"/>
      <c r="B1404" s="29"/>
      <c r="C1404" s="29"/>
    </row>
    <row r="1405" spans="1:3" hidden="1" x14ac:dyDescent="0.45">
      <c r="A1405" s="29"/>
      <c r="B1405" s="29"/>
      <c r="C1405" s="29"/>
    </row>
    <row r="1406" spans="1:3" hidden="1" x14ac:dyDescent="0.45">
      <c r="A1406" s="29"/>
      <c r="B1406" s="29"/>
      <c r="C1406" s="29"/>
    </row>
    <row r="1407" spans="1:3" hidden="1" x14ac:dyDescent="0.45">
      <c r="A1407" s="29"/>
      <c r="B1407" s="29"/>
      <c r="C1407" s="29"/>
    </row>
    <row r="1408" spans="1:3" hidden="1" x14ac:dyDescent="0.45">
      <c r="A1408" s="29"/>
      <c r="B1408" s="29"/>
      <c r="C1408" s="29"/>
    </row>
    <row r="1409" spans="1:3" hidden="1" x14ac:dyDescent="0.45">
      <c r="A1409" s="29"/>
      <c r="B1409" s="29"/>
      <c r="C1409" s="29"/>
    </row>
    <row r="1410" spans="1:3" hidden="1" x14ac:dyDescent="0.45">
      <c r="A1410" s="29"/>
      <c r="B1410" s="29"/>
      <c r="C1410" s="29"/>
    </row>
    <row r="1411" spans="1:3" hidden="1" x14ac:dyDescent="0.45">
      <c r="A1411" s="29"/>
      <c r="B1411" s="29"/>
      <c r="C1411" s="29"/>
    </row>
    <row r="1412" spans="1:3" hidden="1" x14ac:dyDescent="0.45">
      <c r="A1412" s="29"/>
      <c r="B1412" s="29"/>
      <c r="C1412" s="29"/>
    </row>
    <row r="1413" spans="1:3" hidden="1" x14ac:dyDescent="0.45">
      <c r="A1413" s="29"/>
      <c r="B1413" s="29"/>
      <c r="C1413" s="29"/>
    </row>
    <row r="1414" spans="1:3" hidden="1" x14ac:dyDescent="0.45">
      <c r="A1414" s="29"/>
      <c r="B1414" s="29"/>
      <c r="C1414" s="29"/>
    </row>
    <row r="1415" spans="1:3" hidden="1" x14ac:dyDescent="0.45">
      <c r="A1415" s="29"/>
      <c r="B1415" s="29"/>
      <c r="C1415" s="29"/>
    </row>
    <row r="1416" spans="1:3" hidden="1" x14ac:dyDescent="0.45">
      <c r="A1416" s="29"/>
      <c r="B1416" s="29"/>
      <c r="C1416" s="29"/>
    </row>
    <row r="1417" spans="1:3" hidden="1" x14ac:dyDescent="0.45">
      <c r="A1417" s="29"/>
      <c r="B1417" s="29"/>
      <c r="C1417" s="29"/>
    </row>
    <row r="1418" spans="1:3" hidden="1" x14ac:dyDescent="0.45">
      <c r="A1418" s="29"/>
      <c r="B1418" s="29"/>
      <c r="C1418" s="29"/>
    </row>
    <row r="1419" spans="1:3" hidden="1" x14ac:dyDescent="0.45">
      <c r="A1419" s="29"/>
      <c r="B1419" s="29"/>
      <c r="C1419" s="29"/>
    </row>
    <row r="1420" spans="1:3" hidden="1" x14ac:dyDescent="0.45">
      <c r="A1420" s="29"/>
      <c r="B1420" s="29"/>
      <c r="C1420" s="29"/>
    </row>
    <row r="1421" spans="1:3" hidden="1" x14ac:dyDescent="0.45">
      <c r="A1421" s="29"/>
      <c r="B1421" s="29"/>
      <c r="C1421" s="29"/>
    </row>
    <row r="1422" spans="1:3" hidden="1" x14ac:dyDescent="0.45">
      <c r="A1422" s="29"/>
      <c r="B1422" s="29"/>
      <c r="C1422" s="29"/>
    </row>
    <row r="1423" spans="1:3" hidden="1" x14ac:dyDescent="0.45">
      <c r="A1423" s="29"/>
      <c r="B1423" s="29"/>
      <c r="C1423" s="29"/>
    </row>
    <row r="1424" spans="1:3" hidden="1" x14ac:dyDescent="0.45">
      <c r="A1424" s="29"/>
      <c r="B1424" s="29"/>
      <c r="C1424" s="29"/>
    </row>
    <row r="1425" spans="1:3" hidden="1" x14ac:dyDescent="0.45">
      <c r="A1425" s="29"/>
      <c r="B1425" s="29"/>
      <c r="C1425" s="29"/>
    </row>
    <row r="1426" spans="1:3" hidden="1" x14ac:dyDescent="0.45">
      <c r="A1426" s="29"/>
      <c r="B1426" s="29"/>
      <c r="C1426" s="29"/>
    </row>
    <row r="1427" spans="1:3" hidden="1" x14ac:dyDescent="0.45">
      <c r="A1427" s="29"/>
      <c r="B1427" s="29"/>
      <c r="C1427" s="29"/>
    </row>
    <row r="1428" spans="1:3" hidden="1" x14ac:dyDescent="0.45">
      <c r="A1428" s="29"/>
      <c r="B1428" s="29"/>
      <c r="C1428" s="29"/>
    </row>
    <row r="1429" spans="1:3" hidden="1" x14ac:dyDescent="0.45">
      <c r="A1429" s="29"/>
      <c r="B1429" s="29"/>
      <c r="C1429" s="29"/>
    </row>
    <row r="1430" spans="1:3" hidden="1" x14ac:dyDescent="0.45">
      <c r="A1430" s="29"/>
      <c r="B1430" s="29"/>
      <c r="C1430" s="29"/>
    </row>
    <row r="1431" spans="1:3" hidden="1" x14ac:dyDescent="0.45">
      <c r="A1431" s="29"/>
      <c r="B1431" s="29"/>
      <c r="C1431" s="29"/>
    </row>
    <row r="1432" spans="1:3" hidden="1" x14ac:dyDescent="0.45">
      <c r="A1432" s="29"/>
      <c r="B1432" s="29"/>
      <c r="C1432" s="29"/>
    </row>
    <row r="1433" spans="1:3" hidden="1" x14ac:dyDescent="0.45">
      <c r="A1433" s="29"/>
      <c r="B1433" s="29"/>
      <c r="C1433" s="29"/>
    </row>
    <row r="1434" spans="1:3" hidden="1" x14ac:dyDescent="0.45">
      <c r="A1434" s="29"/>
      <c r="B1434" s="29"/>
      <c r="C1434" s="29"/>
    </row>
    <row r="1435" spans="1:3" hidden="1" x14ac:dyDescent="0.45">
      <c r="A1435" s="29"/>
      <c r="B1435" s="29"/>
      <c r="C1435" s="29"/>
    </row>
    <row r="1436" spans="1:3" hidden="1" x14ac:dyDescent="0.45">
      <c r="A1436" s="29"/>
      <c r="B1436" s="29"/>
      <c r="C1436" s="29"/>
    </row>
    <row r="1437" spans="1:3" hidden="1" x14ac:dyDescent="0.45">
      <c r="A1437" s="29"/>
      <c r="B1437" s="29"/>
      <c r="C1437" s="29"/>
    </row>
    <row r="1438" spans="1:3" hidden="1" x14ac:dyDescent="0.45">
      <c r="A1438" s="29"/>
      <c r="B1438" s="29"/>
      <c r="C1438" s="29"/>
    </row>
    <row r="1439" spans="1:3" hidden="1" x14ac:dyDescent="0.45">
      <c r="A1439" s="29"/>
      <c r="B1439" s="29"/>
      <c r="C1439" s="29"/>
    </row>
    <row r="1440" spans="1:3" hidden="1" x14ac:dyDescent="0.45">
      <c r="A1440" s="29"/>
      <c r="B1440" s="29"/>
      <c r="C1440" s="29"/>
    </row>
    <row r="1441" spans="1:3" hidden="1" x14ac:dyDescent="0.45">
      <c r="A1441" s="29"/>
      <c r="B1441" s="29"/>
      <c r="C1441" s="29"/>
    </row>
    <row r="1442" spans="1:3" hidden="1" x14ac:dyDescent="0.45">
      <c r="A1442" s="29"/>
      <c r="B1442" s="29"/>
      <c r="C1442" s="29"/>
    </row>
    <row r="1443" spans="1:3" hidden="1" x14ac:dyDescent="0.45">
      <c r="A1443" s="29"/>
      <c r="B1443" s="29"/>
      <c r="C1443" s="29"/>
    </row>
    <row r="1444" spans="1:3" hidden="1" x14ac:dyDescent="0.45">
      <c r="A1444" s="29"/>
      <c r="B1444" s="29"/>
      <c r="C1444" s="29"/>
    </row>
    <row r="1445" spans="1:3" hidden="1" x14ac:dyDescent="0.45">
      <c r="A1445" s="29"/>
      <c r="B1445" s="29"/>
      <c r="C1445" s="29"/>
    </row>
    <row r="1446" spans="1:3" hidden="1" x14ac:dyDescent="0.45">
      <c r="A1446" s="29"/>
      <c r="B1446" s="29"/>
      <c r="C1446" s="29"/>
    </row>
    <row r="1447" spans="1:3" hidden="1" x14ac:dyDescent="0.45">
      <c r="A1447" s="29"/>
      <c r="B1447" s="29"/>
      <c r="C1447" s="29"/>
    </row>
    <row r="1448" spans="1:3" hidden="1" x14ac:dyDescent="0.45">
      <c r="A1448" s="29"/>
      <c r="B1448" s="29"/>
      <c r="C1448" s="29"/>
    </row>
    <row r="1449" spans="1:3" hidden="1" x14ac:dyDescent="0.45">
      <c r="A1449" s="29"/>
      <c r="B1449" s="29"/>
      <c r="C1449" s="29"/>
    </row>
    <row r="1450" spans="1:3" hidden="1" x14ac:dyDescent="0.45">
      <c r="A1450" s="29"/>
      <c r="B1450" s="29"/>
      <c r="C1450" s="29"/>
    </row>
    <row r="1451" spans="1:3" hidden="1" x14ac:dyDescent="0.45">
      <c r="A1451" s="29"/>
      <c r="B1451" s="29"/>
      <c r="C1451" s="29"/>
    </row>
    <row r="1452" spans="1:3" hidden="1" x14ac:dyDescent="0.45">
      <c r="A1452" s="29"/>
      <c r="B1452" s="29"/>
      <c r="C1452" s="29"/>
    </row>
    <row r="1453" spans="1:3" hidden="1" x14ac:dyDescent="0.45">
      <c r="A1453" s="29"/>
      <c r="B1453" s="29"/>
      <c r="C1453" s="29"/>
    </row>
    <row r="1454" spans="1:3" hidden="1" x14ac:dyDescent="0.45">
      <c r="A1454" s="29"/>
      <c r="B1454" s="29"/>
      <c r="C1454" s="29"/>
    </row>
    <row r="1455" spans="1:3" hidden="1" x14ac:dyDescent="0.45">
      <c r="A1455" s="29"/>
      <c r="B1455" s="29"/>
      <c r="C1455" s="29"/>
    </row>
    <row r="1456" spans="1:3" hidden="1" x14ac:dyDescent="0.45">
      <c r="A1456" s="29"/>
      <c r="B1456" s="29"/>
      <c r="C1456" s="29"/>
    </row>
    <row r="1457" spans="1:3" hidden="1" x14ac:dyDescent="0.45">
      <c r="A1457" s="29"/>
      <c r="B1457" s="29"/>
      <c r="C1457" s="29"/>
    </row>
    <row r="1458" spans="1:3" hidden="1" x14ac:dyDescent="0.45">
      <c r="A1458" s="29"/>
      <c r="B1458" s="29"/>
      <c r="C1458" s="29"/>
    </row>
    <row r="1459" spans="1:3" hidden="1" x14ac:dyDescent="0.45">
      <c r="A1459" s="29"/>
      <c r="B1459" s="29"/>
      <c r="C1459" s="29"/>
    </row>
    <row r="1460" spans="1:3" hidden="1" x14ac:dyDescent="0.45">
      <c r="A1460" s="29"/>
      <c r="B1460" s="29"/>
      <c r="C1460" s="29"/>
    </row>
    <row r="1461" spans="1:3" hidden="1" x14ac:dyDescent="0.45">
      <c r="A1461" s="29"/>
      <c r="B1461" s="29"/>
      <c r="C1461" s="29"/>
    </row>
    <row r="1462" spans="1:3" hidden="1" x14ac:dyDescent="0.45">
      <c r="A1462" s="29"/>
      <c r="B1462" s="29"/>
      <c r="C1462" s="29"/>
    </row>
    <row r="1463" spans="1:3" hidden="1" x14ac:dyDescent="0.45">
      <c r="A1463" s="29"/>
      <c r="B1463" s="29"/>
      <c r="C1463" s="29"/>
    </row>
    <row r="1464" spans="1:3" hidden="1" x14ac:dyDescent="0.45">
      <c r="A1464" s="29"/>
      <c r="B1464" s="29"/>
      <c r="C1464" s="29"/>
    </row>
    <row r="1465" spans="1:3" hidden="1" x14ac:dyDescent="0.45">
      <c r="A1465" s="29"/>
      <c r="B1465" s="29"/>
      <c r="C1465" s="29"/>
    </row>
    <row r="1466" spans="1:3" hidden="1" x14ac:dyDescent="0.45">
      <c r="A1466" s="29"/>
      <c r="B1466" s="29"/>
      <c r="C1466" s="29"/>
    </row>
    <row r="1467" spans="1:3" hidden="1" x14ac:dyDescent="0.45">
      <c r="A1467" s="29"/>
      <c r="B1467" s="29"/>
      <c r="C1467" s="29"/>
    </row>
    <row r="1468" spans="1:3" hidden="1" x14ac:dyDescent="0.45">
      <c r="A1468" s="29"/>
      <c r="B1468" s="29"/>
      <c r="C1468" s="29"/>
    </row>
    <row r="1469" spans="1:3" hidden="1" x14ac:dyDescent="0.45">
      <c r="A1469" s="29"/>
      <c r="B1469" s="29"/>
      <c r="C1469" s="29"/>
    </row>
    <row r="1470" spans="1:3" hidden="1" x14ac:dyDescent="0.45">
      <c r="A1470" s="29"/>
      <c r="B1470" s="29"/>
      <c r="C1470" s="29"/>
    </row>
    <row r="1471" spans="1:3" hidden="1" x14ac:dyDescent="0.45">
      <c r="A1471" s="29"/>
      <c r="B1471" s="29"/>
      <c r="C1471" s="29"/>
    </row>
    <row r="1472" spans="1:3" hidden="1" x14ac:dyDescent="0.45">
      <c r="A1472" s="29"/>
      <c r="B1472" s="29"/>
      <c r="C1472" s="29"/>
    </row>
    <row r="1473" spans="1:3" hidden="1" x14ac:dyDescent="0.45">
      <c r="A1473" s="29"/>
      <c r="B1473" s="29"/>
      <c r="C1473" s="29"/>
    </row>
    <row r="1474" spans="1:3" hidden="1" x14ac:dyDescent="0.45">
      <c r="A1474" s="29"/>
      <c r="B1474" s="29"/>
      <c r="C1474" s="29"/>
    </row>
    <row r="1475" spans="1:3" hidden="1" x14ac:dyDescent="0.45">
      <c r="A1475" s="29"/>
      <c r="B1475" s="29"/>
      <c r="C1475" s="29"/>
    </row>
    <row r="1476" spans="1:3" hidden="1" x14ac:dyDescent="0.45">
      <c r="A1476" s="29"/>
      <c r="B1476" s="29"/>
      <c r="C1476" s="29"/>
    </row>
    <row r="1477" spans="1:3" hidden="1" x14ac:dyDescent="0.45">
      <c r="A1477" s="29"/>
      <c r="B1477" s="29"/>
      <c r="C1477" s="29"/>
    </row>
    <row r="1478" spans="1:3" hidden="1" x14ac:dyDescent="0.45">
      <c r="A1478" s="29"/>
      <c r="B1478" s="29"/>
      <c r="C1478" s="29"/>
    </row>
    <row r="1479" spans="1:3" hidden="1" x14ac:dyDescent="0.45">
      <c r="A1479" s="29"/>
      <c r="B1479" s="29"/>
      <c r="C1479" s="29"/>
    </row>
    <row r="1480" spans="1:3" hidden="1" x14ac:dyDescent="0.45">
      <c r="A1480" s="29"/>
      <c r="B1480" s="29"/>
      <c r="C1480" s="29"/>
    </row>
    <row r="1481" spans="1:3" hidden="1" x14ac:dyDescent="0.45">
      <c r="A1481" s="29"/>
      <c r="B1481" s="29"/>
      <c r="C1481" s="29"/>
    </row>
    <row r="1482" spans="1:3" hidden="1" x14ac:dyDescent="0.45">
      <c r="A1482" s="29"/>
      <c r="B1482" s="29"/>
      <c r="C1482" s="29"/>
    </row>
    <row r="1483" spans="1:3" hidden="1" x14ac:dyDescent="0.45">
      <c r="A1483" s="29"/>
      <c r="B1483" s="29"/>
      <c r="C1483" s="29"/>
    </row>
    <row r="1484" spans="1:3" hidden="1" x14ac:dyDescent="0.45">
      <c r="A1484" s="29"/>
      <c r="B1484" s="29"/>
      <c r="C1484" s="29"/>
    </row>
    <row r="1485" spans="1:3" hidden="1" x14ac:dyDescent="0.45">
      <c r="A1485" s="29"/>
      <c r="B1485" s="29"/>
      <c r="C1485" s="29"/>
    </row>
    <row r="1486" spans="1:3" hidden="1" x14ac:dyDescent="0.45">
      <c r="A1486" s="29"/>
      <c r="B1486" s="29"/>
      <c r="C1486" s="29"/>
    </row>
    <row r="1487" spans="1:3" hidden="1" x14ac:dyDescent="0.45">
      <c r="A1487" s="29"/>
      <c r="B1487" s="29"/>
      <c r="C1487" s="29"/>
    </row>
    <row r="1488" spans="1:3" hidden="1" x14ac:dyDescent="0.45">
      <c r="A1488" s="29"/>
      <c r="B1488" s="29"/>
      <c r="C1488" s="29"/>
    </row>
    <row r="1489" spans="1:3" hidden="1" x14ac:dyDescent="0.45">
      <c r="A1489" s="29"/>
      <c r="B1489" s="29"/>
      <c r="C1489" s="29"/>
    </row>
    <row r="1490" spans="1:3" hidden="1" x14ac:dyDescent="0.45">
      <c r="A1490" s="29"/>
      <c r="B1490" s="29"/>
      <c r="C1490" s="29"/>
    </row>
    <row r="1491" spans="1:3" hidden="1" x14ac:dyDescent="0.45">
      <c r="A1491" s="29"/>
      <c r="B1491" s="29"/>
      <c r="C1491" s="29"/>
    </row>
    <row r="1492" spans="1:3" hidden="1" x14ac:dyDescent="0.45">
      <c r="A1492" s="29"/>
      <c r="B1492" s="29"/>
      <c r="C1492" s="29"/>
    </row>
    <row r="1493" spans="1:3" hidden="1" x14ac:dyDescent="0.45">
      <c r="A1493" s="29"/>
      <c r="B1493" s="29"/>
      <c r="C1493" s="29"/>
    </row>
    <row r="1494" spans="1:3" hidden="1" x14ac:dyDescent="0.45">
      <c r="A1494" s="29"/>
      <c r="B1494" s="29"/>
      <c r="C1494" s="29"/>
    </row>
    <row r="1495" spans="1:3" hidden="1" x14ac:dyDescent="0.45">
      <c r="A1495" s="29"/>
      <c r="B1495" s="29"/>
      <c r="C1495" s="29"/>
    </row>
    <row r="1496" spans="1:3" hidden="1" x14ac:dyDescent="0.45">
      <c r="A1496" s="29"/>
      <c r="B1496" s="29"/>
      <c r="C1496" s="29"/>
    </row>
    <row r="1497" spans="1:3" hidden="1" x14ac:dyDescent="0.45">
      <c r="A1497" s="29"/>
      <c r="B1497" s="29"/>
      <c r="C1497" s="29"/>
    </row>
    <row r="1498" spans="1:3" hidden="1" x14ac:dyDescent="0.45">
      <c r="A1498" s="29"/>
      <c r="B1498" s="29"/>
      <c r="C1498" s="29"/>
    </row>
    <row r="1499" spans="1:3" hidden="1" x14ac:dyDescent="0.45">
      <c r="A1499" s="29"/>
      <c r="B1499" s="29"/>
      <c r="C1499" s="29"/>
    </row>
    <row r="1500" spans="1:3" hidden="1" x14ac:dyDescent="0.45">
      <c r="A1500" s="29"/>
      <c r="B1500" s="29"/>
      <c r="C1500" s="29"/>
    </row>
    <row r="1501" spans="1:3" hidden="1" x14ac:dyDescent="0.45">
      <c r="A1501" s="29"/>
      <c r="B1501" s="29"/>
      <c r="C1501" s="29"/>
    </row>
    <row r="1502" spans="1:3" hidden="1" x14ac:dyDescent="0.45">
      <c r="A1502" s="29"/>
      <c r="B1502" s="29"/>
      <c r="C1502" s="29"/>
    </row>
    <row r="1503" spans="1:3" hidden="1" x14ac:dyDescent="0.45">
      <c r="A1503" s="29"/>
      <c r="B1503" s="29"/>
      <c r="C1503" s="29"/>
    </row>
    <row r="1504" spans="1:3" hidden="1" x14ac:dyDescent="0.45">
      <c r="A1504" s="29"/>
      <c r="B1504" s="29"/>
      <c r="C1504" s="29"/>
    </row>
    <row r="1505" spans="1:3" hidden="1" x14ac:dyDescent="0.45">
      <c r="A1505" s="29"/>
      <c r="B1505" s="29"/>
      <c r="C1505" s="29"/>
    </row>
    <row r="1506" spans="1:3" hidden="1" x14ac:dyDescent="0.45">
      <c r="A1506" s="29"/>
      <c r="B1506" s="29"/>
      <c r="C1506" s="29"/>
    </row>
    <row r="1507" spans="1:3" hidden="1" x14ac:dyDescent="0.45">
      <c r="A1507" s="29"/>
      <c r="B1507" s="29"/>
      <c r="C1507" s="29"/>
    </row>
    <row r="1508" spans="1:3" hidden="1" x14ac:dyDescent="0.45">
      <c r="A1508" s="29"/>
      <c r="B1508" s="29"/>
      <c r="C1508" s="29"/>
    </row>
    <row r="1509" spans="1:3" hidden="1" x14ac:dyDescent="0.45">
      <c r="A1509" s="29"/>
      <c r="B1509" s="29"/>
      <c r="C1509" s="29"/>
    </row>
    <row r="1510" spans="1:3" hidden="1" x14ac:dyDescent="0.45">
      <c r="A1510" s="29"/>
      <c r="B1510" s="29"/>
      <c r="C1510" s="29"/>
    </row>
    <row r="1511" spans="1:3" hidden="1" x14ac:dyDescent="0.45">
      <c r="A1511" s="29"/>
      <c r="B1511" s="29"/>
      <c r="C1511" s="29"/>
    </row>
    <row r="1512" spans="1:3" hidden="1" x14ac:dyDescent="0.45">
      <c r="A1512" s="29"/>
      <c r="B1512" s="29"/>
      <c r="C1512" s="29"/>
    </row>
    <row r="1513" spans="1:3" hidden="1" x14ac:dyDescent="0.45">
      <c r="A1513" s="29"/>
      <c r="B1513" s="29"/>
      <c r="C1513" s="29"/>
    </row>
    <row r="1514" spans="1:3" hidden="1" x14ac:dyDescent="0.45">
      <c r="A1514" s="29"/>
      <c r="B1514" s="29"/>
      <c r="C1514" s="29"/>
    </row>
    <row r="1515" spans="1:3" hidden="1" x14ac:dyDescent="0.45">
      <c r="A1515" s="29"/>
      <c r="B1515" s="29"/>
      <c r="C1515" s="29"/>
    </row>
    <row r="1516" spans="1:3" hidden="1" x14ac:dyDescent="0.45">
      <c r="A1516" s="29"/>
      <c r="B1516" s="29"/>
      <c r="C1516" s="29"/>
    </row>
    <row r="1517" spans="1:3" hidden="1" x14ac:dyDescent="0.45">
      <c r="A1517" s="29"/>
      <c r="B1517" s="29"/>
      <c r="C1517" s="29"/>
    </row>
    <row r="1518" spans="1:3" hidden="1" x14ac:dyDescent="0.45">
      <c r="A1518" s="29"/>
      <c r="B1518" s="29"/>
      <c r="C1518" s="29"/>
    </row>
    <row r="1519" spans="1:3" hidden="1" x14ac:dyDescent="0.45">
      <c r="A1519" s="29"/>
      <c r="B1519" s="29"/>
      <c r="C1519" s="29"/>
    </row>
    <row r="1520" spans="1:3" hidden="1" x14ac:dyDescent="0.45">
      <c r="A1520" s="29"/>
      <c r="B1520" s="29"/>
      <c r="C1520" s="29"/>
    </row>
    <row r="1521" spans="1:3" hidden="1" x14ac:dyDescent="0.45">
      <c r="A1521" s="29"/>
      <c r="B1521" s="29"/>
      <c r="C1521" s="29"/>
    </row>
    <row r="1522" spans="1:3" hidden="1" x14ac:dyDescent="0.45">
      <c r="A1522" s="29"/>
      <c r="B1522" s="29"/>
      <c r="C1522" s="29"/>
    </row>
    <row r="1523" spans="1:3" hidden="1" x14ac:dyDescent="0.45">
      <c r="A1523" s="29"/>
      <c r="B1523" s="29"/>
      <c r="C1523" s="29"/>
    </row>
    <row r="1524" spans="1:3" hidden="1" x14ac:dyDescent="0.45">
      <c r="A1524" s="29"/>
      <c r="B1524" s="29"/>
      <c r="C1524" s="29"/>
    </row>
    <row r="1525" spans="1:3" hidden="1" x14ac:dyDescent="0.45">
      <c r="A1525" s="29"/>
      <c r="B1525" s="29"/>
      <c r="C1525" s="29"/>
    </row>
    <row r="1526" spans="1:3" hidden="1" x14ac:dyDescent="0.45">
      <c r="A1526" s="29"/>
      <c r="B1526" s="29"/>
      <c r="C1526" s="29"/>
    </row>
    <row r="1527" spans="1:3" hidden="1" x14ac:dyDescent="0.45">
      <c r="A1527" s="29"/>
      <c r="B1527" s="29"/>
      <c r="C1527" s="29"/>
    </row>
    <row r="1528" spans="1:3" hidden="1" x14ac:dyDescent="0.45">
      <c r="A1528" s="29"/>
      <c r="B1528" s="29"/>
      <c r="C1528" s="29"/>
    </row>
    <row r="1529" spans="1:3" hidden="1" x14ac:dyDescent="0.45">
      <c r="A1529" s="29"/>
      <c r="B1529" s="29"/>
      <c r="C1529" s="29"/>
    </row>
    <row r="1530" spans="1:3" hidden="1" x14ac:dyDescent="0.45">
      <c r="A1530" s="29"/>
      <c r="B1530" s="29"/>
      <c r="C1530" s="29"/>
    </row>
    <row r="1531" spans="1:3" hidden="1" x14ac:dyDescent="0.45">
      <c r="A1531" s="29"/>
      <c r="B1531" s="29"/>
      <c r="C1531" s="29"/>
    </row>
    <row r="1532" spans="1:3" hidden="1" x14ac:dyDescent="0.45">
      <c r="A1532" s="29"/>
      <c r="B1532" s="29"/>
      <c r="C1532" s="29"/>
    </row>
    <row r="1533" spans="1:3" hidden="1" x14ac:dyDescent="0.45">
      <c r="A1533" s="29"/>
      <c r="B1533" s="29"/>
      <c r="C1533" s="29"/>
    </row>
    <row r="1534" spans="1:3" hidden="1" x14ac:dyDescent="0.45">
      <c r="A1534" s="29"/>
      <c r="B1534" s="29"/>
      <c r="C1534" s="29"/>
    </row>
    <row r="1535" spans="1:3" hidden="1" x14ac:dyDescent="0.45">
      <c r="A1535" s="29"/>
      <c r="B1535" s="29"/>
      <c r="C1535" s="29"/>
    </row>
    <row r="1536" spans="1:3" hidden="1" x14ac:dyDescent="0.45">
      <c r="A1536" s="29"/>
      <c r="B1536" s="29"/>
      <c r="C1536" s="29"/>
    </row>
    <row r="1537" spans="1:3" hidden="1" x14ac:dyDescent="0.45">
      <c r="A1537" s="29"/>
      <c r="B1537" s="29"/>
      <c r="C1537" s="29"/>
    </row>
    <row r="1538" spans="1:3" hidden="1" x14ac:dyDescent="0.45">
      <c r="A1538" s="29"/>
      <c r="B1538" s="29"/>
      <c r="C1538" s="29"/>
    </row>
    <row r="1539" spans="1:3" hidden="1" x14ac:dyDescent="0.45">
      <c r="A1539" s="29"/>
      <c r="B1539" s="29"/>
      <c r="C1539" s="29"/>
    </row>
    <row r="1540" spans="1:3" hidden="1" x14ac:dyDescent="0.45">
      <c r="A1540" s="29"/>
      <c r="B1540" s="29"/>
      <c r="C1540" s="29"/>
    </row>
    <row r="1541" spans="1:3" hidden="1" x14ac:dyDescent="0.45">
      <c r="A1541" s="29"/>
      <c r="B1541" s="29"/>
      <c r="C1541" s="29"/>
    </row>
    <row r="1542" spans="1:3" hidden="1" x14ac:dyDescent="0.45">
      <c r="A1542" s="29"/>
      <c r="B1542" s="29"/>
      <c r="C1542" s="29"/>
    </row>
    <row r="1543" spans="1:3" hidden="1" x14ac:dyDescent="0.45">
      <c r="A1543" s="29"/>
      <c r="B1543" s="29"/>
      <c r="C1543" s="29"/>
    </row>
    <row r="1544" spans="1:3" hidden="1" x14ac:dyDescent="0.45">
      <c r="A1544" s="29"/>
      <c r="B1544" s="29"/>
      <c r="C1544" s="29"/>
    </row>
    <row r="1545" spans="1:3" hidden="1" x14ac:dyDescent="0.45">
      <c r="A1545" s="29"/>
      <c r="B1545" s="29"/>
      <c r="C1545" s="29"/>
    </row>
    <row r="1546" spans="1:3" hidden="1" x14ac:dyDescent="0.45">
      <c r="A1546" s="29"/>
      <c r="B1546" s="29"/>
      <c r="C1546" s="29"/>
    </row>
    <row r="1547" spans="1:3" hidden="1" x14ac:dyDescent="0.45">
      <c r="A1547" s="29"/>
      <c r="B1547" s="29"/>
      <c r="C1547" s="29"/>
    </row>
    <row r="1548" spans="1:3" hidden="1" x14ac:dyDescent="0.45">
      <c r="A1548" s="29"/>
      <c r="B1548" s="29"/>
      <c r="C1548" s="29"/>
    </row>
    <row r="1549" spans="1:3" hidden="1" x14ac:dyDescent="0.45">
      <c r="A1549" s="29"/>
      <c r="B1549" s="29"/>
      <c r="C1549" s="29"/>
    </row>
    <row r="1550" spans="1:3" hidden="1" x14ac:dyDescent="0.45">
      <c r="A1550" s="29"/>
      <c r="B1550" s="29"/>
      <c r="C1550" s="29"/>
    </row>
    <row r="1551" spans="1:3" hidden="1" x14ac:dyDescent="0.45">
      <c r="A1551" s="29"/>
      <c r="B1551" s="29"/>
      <c r="C1551" s="29"/>
    </row>
    <row r="1552" spans="1:3" hidden="1" x14ac:dyDescent="0.45">
      <c r="A1552" s="29"/>
      <c r="B1552" s="29"/>
      <c r="C1552" s="29"/>
    </row>
    <row r="1553" spans="1:3" hidden="1" x14ac:dyDescent="0.45">
      <c r="A1553" s="29"/>
      <c r="B1553" s="29"/>
      <c r="C1553" s="29"/>
    </row>
    <row r="1554" spans="1:3" hidden="1" x14ac:dyDescent="0.45">
      <c r="A1554" s="29"/>
      <c r="B1554" s="29"/>
      <c r="C1554" s="29"/>
    </row>
    <row r="1555" spans="1:3" hidden="1" x14ac:dyDescent="0.45">
      <c r="A1555" s="29"/>
      <c r="B1555" s="29"/>
      <c r="C1555" s="29"/>
    </row>
    <row r="1556" spans="1:3" hidden="1" x14ac:dyDescent="0.45">
      <c r="A1556" s="29"/>
      <c r="B1556" s="29"/>
      <c r="C1556" s="29"/>
    </row>
    <row r="1557" spans="1:3" hidden="1" x14ac:dyDescent="0.45">
      <c r="A1557" s="29"/>
      <c r="B1557" s="29"/>
      <c r="C1557" s="29"/>
    </row>
    <row r="1558" spans="1:3" hidden="1" x14ac:dyDescent="0.45">
      <c r="A1558" s="29"/>
      <c r="B1558" s="29"/>
      <c r="C1558" s="29"/>
    </row>
    <row r="1559" spans="1:3" hidden="1" x14ac:dyDescent="0.45">
      <c r="A1559" s="29"/>
      <c r="B1559" s="29"/>
      <c r="C1559" s="29"/>
    </row>
    <row r="1560" spans="1:3" hidden="1" x14ac:dyDescent="0.45">
      <c r="A1560" s="29"/>
      <c r="B1560" s="29"/>
      <c r="C1560" s="29"/>
    </row>
    <row r="1561" spans="1:3" hidden="1" x14ac:dyDescent="0.45">
      <c r="A1561" s="29"/>
      <c r="B1561" s="29"/>
      <c r="C1561" s="29"/>
    </row>
    <row r="1562" spans="1:3" hidden="1" x14ac:dyDescent="0.45">
      <c r="A1562" s="29"/>
      <c r="B1562" s="29"/>
      <c r="C1562" s="29"/>
    </row>
    <row r="1563" spans="1:3" hidden="1" x14ac:dyDescent="0.45">
      <c r="A1563" s="29"/>
      <c r="B1563" s="29"/>
      <c r="C1563" s="29"/>
    </row>
    <row r="1564" spans="1:3" hidden="1" x14ac:dyDescent="0.45">
      <c r="A1564" s="29"/>
      <c r="B1564" s="29"/>
      <c r="C1564" s="29"/>
    </row>
    <row r="1565" spans="1:3" hidden="1" x14ac:dyDescent="0.45">
      <c r="A1565" s="29"/>
      <c r="B1565" s="29"/>
      <c r="C1565" s="29"/>
    </row>
    <row r="1566" spans="1:3" hidden="1" x14ac:dyDescent="0.45">
      <c r="A1566" s="29"/>
      <c r="B1566" s="29"/>
      <c r="C1566" s="29"/>
    </row>
    <row r="1567" spans="1:3" hidden="1" x14ac:dyDescent="0.45">
      <c r="A1567" s="29"/>
      <c r="B1567" s="29"/>
      <c r="C1567" s="29"/>
    </row>
    <row r="1568" spans="1:3" hidden="1" x14ac:dyDescent="0.45">
      <c r="A1568" s="29"/>
      <c r="B1568" s="29"/>
      <c r="C1568" s="29"/>
    </row>
    <row r="1569" spans="1:3" hidden="1" x14ac:dyDescent="0.45">
      <c r="A1569" s="29"/>
      <c r="B1569" s="29"/>
      <c r="C1569" s="29"/>
    </row>
    <row r="1570" spans="1:3" hidden="1" x14ac:dyDescent="0.45">
      <c r="A1570" s="29"/>
      <c r="B1570" s="29"/>
      <c r="C1570" s="29"/>
    </row>
    <row r="1571" spans="1:3" hidden="1" x14ac:dyDescent="0.45">
      <c r="A1571" s="29"/>
      <c r="B1571" s="29"/>
      <c r="C1571" s="29"/>
    </row>
    <row r="1572" spans="1:3" hidden="1" x14ac:dyDescent="0.45">
      <c r="A1572" s="29"/>
      <c r="B1572" s="29"/>
      <c r="C1572" s="29"/>
    </row>
    <row r="1573" spans="1:3" hidden="1" x14ac:dyDescent="0.45">
      <c r="A1573" s="29"/>
      <c r="B1573" s="29"/>
      <c r="C1573" s="29"/>
    </row>
    <row r="1574" spans="1:3" hidden="1" x14ac:dyDescent="0.45">
      <c r="A1574" s="29"/>
      <c r="B1574" s="29"/>
      <c r="C1574" s="29"/>
    </row>
    <row r="1575" spans="1:3" hidden="1" x14ac:dyDescent="0.45">
      <c r="A1575" s="29"/>
      <c r="B1575" s="29"/>
      <c r="C1575" s="29"/>
    </row>
    <row r="1576" spans="1:3" hidden="1" x14ac:dyDescent="0.45">
      <c r="A1576" s="29"/>
      <c r="B1576" s="29"/>
      <c r="C1576" s="29"/>
    </row>
    <row r="1577" spans="1:3" hidden="1" x14ac:dyDescent="0.45">
      <c r="A1577" s="29"/>
      <c r="B1577" s="29"/>
      <c r="C1577" s="29"/>
    </row>
    <row r="1578" spans="1:3" hidden="1" x14ac:dyDescent="0.45">
      <c r="A1578" s="29"/>
      <c r="B1578" s="29"/>
      <c r="C1578" s="29"/>
    </row>
    <row r="1579" spans="1:3" hidden="1" x14ac:dyDescent="0.45">
      <c r="A1579" s="29"/>
      <c r="B1579" s="29"/>
      <c r="C1579" s="29"/>
    </row>
    <row r="1580" spans="1:3" hidden="1" x14ac:dyDescent="0.45">
      <c r="A1580" s="29"/>
      <c r="B1580" s="29"/>
      <c r="C1580" s="29"/>
    </row>
    <row r="1581" spans="1:3" hidden="1" x14ac:dyDescent="0.45">
      <c r="A1581" s="29"/>
      <c r="B1581" s="29"/>
      <c r="C1581" s="29"/>
    </row>
    <row r="1582" spans="1:3" hidden="1" x14ac:dyDescent="0.45">
      <c r="A1582" s="29"/>
      <c r="B1582" s="29"/>
      <c r="C1582" s="29"/>
    </row>
    <row r="1583" spans="1:3" hidden="1" x14ac:dyDescent="0.45">
      <c r="A1583" s="29"/>
      <c r="B1583" s="29"/>
      <c r="C1583" s="29"/>
    </row>
    <row r="1584" spans="1:3" hidden="1" x14ac:dyDescent="0.45">
      <c r="A1584" s="29"/>
      <c r="B1584" s="29"/>
      <c r="C1584" s="29"/>
    </row>
    <row r="1585" spans="1:3" hidden="1" x14ac:dyDescent="0.45">
      <c r="A1585" s="29"/>
      <c r="B1585" s="29"/>
      <c r="C1585" s="29"/>
    </row>
    <row r="1586" spans="1:3" hidden="1" x14ac:dyDescent="0.45">
      <c r="A1586" s="29"/>
      <c r="B1586" s="29"/>
      <c r="C1586" s="29"/>
    </row>
    <row r="1587" spans="1:3" hidden="1" x14ac:dyDescent="0.45">
      <c r="A1587" s="29"/>
      <c r="B1587" s="29"/>
      <c r="C1587" s="29"/>
    </row>
    <row r="1588" spans="1:3" hidden="1" x14ac:dyDescent="0.45">
      <c r="A1588" s="29"/>
      <c r="B1588" s="29"/>
      <c r="C1588" s="29"/>
    </row>
    <row r="1589" spans="1:3" hidden="1" x14ac:dyDescent="0.45">
      <c r="A1589" s="29"/>
      <c r="B1589" s="29"/>
      <c r="C1589" s="29"/>
    </row>
    <row r="1590" spans="1:3" hidden="1" x14ac:dyDescent="0.45">
      <c r="A1590" s="29"/>
      <c r="B1590" s="29"/>
      <c r="C1590" s="29"/>
    </row>
    <row r="1591" spans="1:3" hidden="1" x14ac:dyDescent="0.45">
      <c r="A1591" s="29"/>
      <c r="B1591" s="29"/>
      <c r="C1591" s="29"/>
    </row>
    <row r="1592" spans="1:3" hidden="1" x14ac:dyDescent="0.45">
      <c r="A1592" s="29"/>
      <c r="B1592" s="29"/>
      <c r="C1592" s="29"/>
    </row>
    <row r="1593" spans="1:3" hidden="1" x14ac:dyDescent="0.45">
      <c r="A1593" s="29"/>
      <c r="B1593" s="29"/>
      <c r="C1593" s="29"/>
    </row>
    <row r="1594" spans="1:3" hidden="1" x14ac:dyDescent="0.45">
      <c r="A1594" s="29"/>
      <c r="B1594" s="29"/>
      <c r="C1594" s="29"/>
    </row>
    <row r="1595" spans="1:3" hidden="1" x14ac:dyDescent="0.45">
      <c r="A1595" s="29"/>
      <c r="B1595" s="29"/>
      <c r="C1595" s="29"/>
    </row>
    <row r="1596" spans="1:3" hidden="1" x14ac:dyDescent="0.45">
      <c r="A1596" s="29"/>
      <c r="B1596" s="29"/>
      <c r="C1596" s="29"/>
    </row>
    <row r="1597" spans="1:3" hidden="1" x14ac:dyDescent="0.45">
      <c r="A1597" s="29"/>
      <c r="B1597" s="29"/>
      <c r="C1597" s="29"/>
    </row>
    <row r="1598" spans="1:3" hidden="1" x14ac:dyDescent="0.45">
      <c r="A1598" s="29"/>
      <c r="B1598" s="29"/>
      <c r="C1598" s="29"/>
    </row>
    <row r="1599" spans="1:3" hidden="1" x14ac:dyDescent="0.45">
      <c r="A1599" s="29"/>
      <c r="B1599" s="29"/>
      <c r="C1599" s="29"/>
    </row>
    <row r="1600" spans="1:3" hidden="1" x14ac:dyDescent="0.45">
      <c r="A1600" s="29"/>
      <c r="B1600" s="29"/>
      <c r="C1600" s="29"/>
    </row>
    <row r="1601" spans="1:3" hidden="1" x14ac:dyDescent="0.45">
      <c r="A1601" s="29"/>
      <c r="B1601" s="29"/>
      <c r="C1601" s="29"/>
    </row>
    <row r="1602" spans="1:3" hidden="1" x14ac:dyDescent="0.45">
      <c r="A1602" s="29"/>
      <c r="B1602" s="29"/>
      <c r="C1602" s="29"/>
    </row>
    <row r="1603" spans="1:3" hidden="1" x14ac:dyDescent="0.45">
      <c r="A1603" s="29"/>
      <c r="B1603" s="29"/>
      <c r="C1603" s="29"/>
    </row>
    <row r="1604" spans="1:3" hidden="1" x14ac:dyDescent="0.45">
      <c r="A1604" s="29"/>
      <c r="B1604" s="29"/>
      <c r="C1604" s="29"/>
    </row>
    <row r="1605" spans="1:3" hidden="1" x14ac:dyDescent="0.45">
      <c r="A1605" s="29"/>
      <c r="B1605" s="29"/>
      <c r="C1605" s="29"/>
    </row>
    <row r="1606" spans="1:3" hidden="1" x14ac:dyDescent="0.45">
      <c r="A1606" s="29"/>
      <c r="B1606" s="29"/>
      <c r="C1606" s="29"/>
    </row>
    <row r="1607" spans="1:3" hidden="1" x14ac:dyDescent="0.45">
      <c r="A1607" s="29"/>
      <c r="B1607" s="29"/>
      <c r="C1607" s="29"/>
    </row>
    <row r="1608" spans="1:3" hidden="1" x14ac:dyDescent="0.45">
      <c r="A1608" s="29"/>
      <c r="B1608" s="29"/>
      <c r="C1608" s="29"/>
    </row>
    <row r="1609" spans="1:3" hidden="1" x14ac:dyDescent="0.45">
      <c r="A1609" s="29"/>
      <c r="B1609" s="29"/>
      <c r="C1609" s="29"/>
    </row>
    <row r="1610" spans="1:3" hidden="1" x14ac:dyDescent="0.45">
      <c r="A1610" s="29"/>
      <c r="B1610" s="29"/>
      <c r="C1610" s="29"/>
    </row>
    <row r="1611" spans="1:3" hidden="1" x14ac:dyDescent="0.45">
      <c r="A1611" s="29"/>
      <c r="B1611" s="29"/>
      <c r="C1611" s="29"/>
    </row>
    <row r="1612" spans="1:3" hidden="1" x14ac:dyDescent="0.45">
      <c r="A1612" s="29"/>
      <c r="B1612" s="29"/>
      <c r="C1612" s="29"/>
    </row>
    <row r="1613" spans="1:3" hidden="1" x14ac:dyDescent="0.45">
      <c r="A1613" s="29"/>
      <c r="B1613" s="29"/>
      <c r="C1613" s="29"/>
    </row>
    <row r="1614" spans="1:3" hidden="1" x14ac:dyDescent="0.45">
      <c r="A1614" s="29"/>
      <c r="B1614" s="29"/>
      <c r="C1614" s="29"/>
    </row>
    <row r="1615" spans="1:3" hidden="1" x14ac:dyDescent="0.45">
      <c r="A1615" s="29"/>
      <c r="B1615" s="29"/>
      <c r="C1615" s="29"/>
    </row>
    <row r="1616" spans="1:3" hidden="1" x14ac:dyDescent="0.45">
      <c r="A1616" s="29"/>
      <c r="B1616" s="29"/>
      <c r="C1616" s="29"/>
    </row>
    <row r="1617" spans="1:3" hidden="1" x14ac:dyDescent="0.45">
      <c r="A1617" s="29"/>
      <c r="B1617" s="29"/>
      <c r="C1617" s="29"/>
    </row>
    <row r="1618" spans="1:3" hidden="1" x14ac:dyDescent="0.45">
      <c r="A1618" s="29"/>
      <c r="B1618" s="29"/>
      <c r="C1618" s="29"/>
    </row>
    <row r="1619" spans="1:3" hidden="1" x14ac:dyDescent="0.45">
      <c r="A1619" s="29"/>
      <c r="B1619" s="29"/>
      <c r="C1619" s="29"/>
    </row>
    <row r="1620" spans="1:3" hidden="1" x14ac:dyDescent="0.45">
      <c r="A1620" s="29"/>
      <c r="B1620" s="29"/>
      <c r="C1620" s="29"/>
    </row>
    <row r="1621" spans="1:3" hidden="1" x14ac:dyDescent="0.45">
      <c r="A1621" s="29"/>
      <c r="B1621" s="29"/>
      <c r="C1621" s="29"/>
    </row>
    <row r="1622" spans="1:3" hidden="1" x14ac:dyDescent="0.45">
      <c r="A1622" s="29"/>
      <c r="B1622" s="29"/>
      <c r="C1622" s="29"/>
    </row>
    <row r="1623" spans="1:3" hidden="1" x14ac:dyDescent="0.45">
      <c r="A1623" s="29"/>
      <c r="B1623" s="29"/>
      <c r="C1623" s="29"/>
    </row>
    <row r="1624" spans="1:3" hidden="1" x14ac:dyDescent="0.45">
      <c r="A1624" s="29"/>
      <c r="B1624" s="29"/>
      <c r="C1624" s="29"/>
    </row>
    <row r="1625" spans="1:3" hidden="1" x14ac:dyDescent="0.45">
      <c r="A1625" s="29"/>
      <c r="B1625" s="29"/>
      <c r="C1625" s="29"/>
    </row>
    <row r="1626" spans="1:3" hidden="1" x14ac:dyDescent="0.45">
      <c r="A1626" s="29"/>
      <c r="B1626" s="29"/>
      <c r="C1626" s="29"/>
    </row>
    <row r="1627" spans="1:3" hidden="1" x14ac:dyDescent="0.45">
      <c r="A1627" s="29"/>
      <c r="B1627" s="29"/>
      <c r="C1627" s="29"/>
    </row>
    <row r="1628" spans="1:3" hidden="1" x14ac:dyDescent="0.45">
      <c r="A1628" s="29"/>
      <c r="B1628" s="29"/>
      <c r="C1628" s="29"/>
    </row>
    <row r="1629" spans="1:3" hidden="1" x14ac:dyDescent="0.45">
      <c r="A1629" s="29"/>
      <c r="B1629" s="29"/>
      <c r="C1629" s="29"/>
    </row>
    <row r="1630" spans="1:3" hidden="1" x14ac:dyDescent="0.45">
      <c r="A1630" s="29"/>
      <c r="B1630" s="29"/>
      <c r="C1630" s="29"/>
    </row>
    <row r="1631" spans="1:3" hidden="1" x14ac:dyDescent="0.45">
      <c r="A1631" s="29"/>
      <c r="B1631" s="29"/>
      <c r="C1631" s="29"/>
    </row>
    <row r="1632" spans="1:3" hidden="1" x14ac:dyDescent="0.45">
      <c r="A1632" s="29"/>
      <c r="B1632" s="29"/>
      <c r="C1632" s="29"/>
    </row>
    <row r="1633" spans="1:3" hidden="1" x14ac:dyDescent="0.45">
      <c r="A1633" s="29"/>
      <c r="B1633" s="29"/>
      <c r="C1633" s="29"/>
    </row>
    <row r="1634" spans="1:3" hidden="1" x14ac:dyDescent="0.45">
      <c r="A1634" s="29"/>
      <c r="B1634" s="29"/>
      <c r="C1634" s="29"/>
    </row>
    <row r="1635" spans="1:3" hidden="1" x14ac:dyDescent="0.45">
      <c r="A1635" s="29"/>
      <c r="B1635" s="29"/>
      <c r="C1635" s="29"/>
    </row>
    <row r="1636" spans="1:3" hidden="1" x14ac:dyDescent="0.45">
      <c r="A1636" s="29"/>
      <c r="B1636" s="29"/>
      <c r="C1636" s="29"/>
    </row>
    <row r="1637" spans="1:3" hidden="1" x14ac:dyDescent="0.45">
      <c r="A1637" s="29"/>
      <c r="B1637" s="29"/>
      <c r="C1637" s="29"/>
    </row>
    <row r="1638" spans="1:3" hidden="1" x14ac:dyDescent="0.45">
      <c r="A1638" s="29"/>
      <c r="B1638" s="29"/>
      <c r="C1638" s="29"/>
    </row>
    <row r="1639" spans="1:3" hidden="1" x14ac:dyDescent="0.45">
      <c r="A1639" s="29"/>
      <c r="B1639" s="29"/>
      <c r="C1639" s="29"/>
    </row>
    <row r="1640" spans="1:3" hidden="1" x14ac:dyDescent="0.45">
      <c r="A1640" s="29"/>
      <c r="B1640" s="29"/>
      <c r="C1640" s="29"/>
    </row>
    <row r="1641" spans="1:3" hidden="1" x14ac:dyDescent="0.45">
      <c r="A1641" s="29"/>
      <c r="B1641" s="29"/>
      <c r="C1641" s="29"/>
    </row>
    <row r="1642" spans="1:3" hidden="1" x14ac:dyDescent="0.45">
      <c r="A1642" s="29"/>
      <c r="B1642" s="29"/>
      <c r="C1642" s="29"/>
    </row>
    <row r="1643" spans="1:3" hidden="1" x14ac:dyDescent="0.45">
      <c r="A1643" s="29"/>
      <c r="B1643" s="29"/>
      <c r="C1643" s="29"/>
    </row>
    <row r="1644" spans="1:3" hidden="1" x14ac:dyDescent="0.45">
      <c r="A1644" s="29"/>
      <c r="B1644" s="29"/>
      <c r="C1644" s="29"/>
    </row>
    <row r="1645" spans="1:3" hidden="1" x14ac:dyDescent="0.45">
      <c r="A1645" s="29"/>
      <c r="B1645" s="29"/>
      <c r="C1645" s="29"/>
    </row>
    <row r="1646" spans="1:3" hidden="1" x14ac:dyDescent="0.45">
      <c r="A1646" s="29"/>
      <c r="B1646" s="29"/>
      <c r="C1646" s="29"/>
    </row>
    <row r="1647" spans="1:3" hidden="1" x14ac:dyDescent="0.45">
      <c r="A1647" s="29"/>
      <c r="B1647" s="29"/>
      <c r="C1647" s="29"/>
    </row>
    <row r="1648" spans="1:3" hidden="1" x14ac:dyDescent="0.45">
      <c r="A1648" s="29"/>
      <c r="B1648" s="29"/>
      <c r="C1648" s="29"/>
    </row>
    <row r="1649" spans="1:3" hidden="1" x14ac:dyDescent="0.45">
      <c r="A1649" s="29"/>
      <c r="B1649" s="29"/>
      <c r="C1649" s="29"/>
    </row>
    <row r="1650" spans="1:3" hidden="1" x14ac:dyDescent="0.45">
      <c r="A1650" s="29"/>
      <c r="B1650" s="29"/>
      <c r="C1650" s="29"/>
    </row>
    <row r="1651" spans="1:3" hidden="1" x14ac:dyDescent="0.45">
      <c r="A1651" s="29"/>
      <c r="B1651" s="29"/>
      <c r="C1651" s="29"/>
    </row>
    <row r="1652" spans="1:3" hidden="1" x14ac:dyDescent="0.45">
      <c r="A1652" s="29"/>
      <c r="B1652" s="29"/>
      <c r="C1652" s="29"/>
    </row>
    <row r="1653" spans="1:3" hidden="1" x14ac:dyDescent="0.45">
      <c r="A1653" s="29"/>
      <c r="B1653" s="29"/>
      <c r="C1653" s="29"/>
    </row>
    <row r="1654" spans="1:3" hidden="1" x14ac:dyDescent="0.45">
      <c r="A1654" s="29"/>
      <c r="B1654" s="29"/>
      <c r="C1654" s="29"/>
    </row>
    <row r="1655" spans="1:3" hidden="1" x14ac:dyDescent="0.45">
      <c r="A1655" s="29"/>
      <c r="B1655" s="29"/>
      <c r="C1655" s="29"/>
    </row>
    <row r="1656" spans="1:3" hidden="1" x14ac:dyDescent="0.45">
      <c r="A1656" s="29"/>
      <c r="B1656" s="29"/>
      <c r="C1656" s="29"/>
    </row>
    <row r="1657" spans="1:3" hidden="1" x14ac:dyDescent="0.45">
      <c r="A1657" s="29"/>
      <c r="B1657" s="29"/>
      <c r="C1657" s="29"/>
    </row>
    <row r="1658" spans="1:3" hidden="1" x14ac:dyDescent="0.45">
      <c r="A1658" s="29"/>
      <c r="B1658" s="29"/>
      <c r="C1658" s="29"/>
    </row>
    <row r="1659" spans="1:3" hidden="1" x14ac:dyDescent="0.45">
      <c r="A1659" s="29"/>
      <c r="B1659" s="29"/>
      <c r="C1659" s="29"/>
    </row>
    <row r="1660" spans="1:3" hidden="1" x14ac:dyDescent="0.45">
      <c r="A1660" s="29"/>
      <c r="B1660" s="29"/>
      <c r="C1660" s="29"/>
    </row>
    <row r="1661" spans="1:3" hidden="1" x14ac:dyDescent="0.45">
      <c r="A1661" s="29"/>
      <c r="B1661" s="29"/>
      <c r="C1661" s="29"/>
    </row>
    <row r="1662" spans="1:3" hidden="1" x14ac:dyDescent="0.45">
      <c r="A1662" s="29"/>
      <c r="B1662" s="29"/>
      <c r="C1662" s="29"/>
    </row>
    <row r="1663" spans="1:3" hidden="1" x14ac:dyDescent="0.45">
      <c r="A1663" s="29"/>
      <c r="B1663" s="29"/>
      <c r="C1663" s="29"/>
    </row>
    <row r="1664" spans="1:3" hidden="1" x14ac:dyDescent="0.45">
      <c r="A1664" s="29"/>
      <c r="B1664" s="29"/>
      <c r="C1664" s="29"/>
    </row>
    <row r="1665" spans="1:3" hidden="1" x14ac:dyDescent="0.45">
      <c r="A1665" s="29"/>
      <c r="B1665" s="29"/>
      <c r="C1665" s="29"/>
    </row>
    <row r="1666" spans="1:3" hidden="1" x14ac:dyDescent="0.45">
      <c r="A1666" s="29"/>
      <c r="B1666" s="29"/>
      <c r="C1666" s="29"/>
    </row>
    <row r="1667" spans="1:3" hidden="1" x14ac:dyDescent="0.45">
      <c r="A1667" s="29"/>
      <c r="B1667" s="29"/>
      <c r="C1667" s="29"/>
    </row>
    <row r="1668" spans="1:3" hidden="1" x14ac:dyDescent="0.45">
      <c r="A1668" s="29"/>
      <c r="B1668" s="29"/>
      <c r="C1668" s="29"/>
    </row>
    <row r="1669" spans="1:3" hidden="1" x14ac:dyDescent="0.45">
      <c r="A1669" s="29"/>
      <c r="B1669" s="29"/>
      <c r="C1669" s="29"/>
    </row>
    <row r="1670" spans="1:3" hidden="1" x14ac:dyDescent="0.45">
      <c r="A1670" s="29"/>
      <c r="B1670" s="29"/>
      <c r="C1670" s="29"/>
    </row>
    <row r="1671" spans="1:3" hidden="1" x14ac:dyDescent="0.45">
      <c r="A1671" s="29"/>
      <c r="B1671" s="29"/>
      <c r="C1671" s="29"/>
    </row>
    <row r="1672" spans="1:3" hidden="1" x14ac:dyDescent="0.45">
      <c r="A1672" s="29"/>
      <c r="B1672" s="29"/>
      <c r="C1672" s="29"/>
    </row>
    <row r="1673" spans="1:3" hidden="1" x14ac:dyDescent="0.45">
      <c r="A1673" s="29"/>
      <c r="B1673" s="29"/>
      <c r="C1673" s="29"/>
    </row>
    <row r="1674" spans="1:3" hidden="1" x14ac:dyDescent="0.45">
      <c r="A1674" s="29"/>
      <c r="B1674" s="29"/>
      <c r="C1674" s="29"/>
    </row>
    <row r="1675" spans="1:3" hidden="1" x14ac:dyDescent="0.45">
      <c r="A1675" s="29"/>
      <c r="B1675" s="29"/>
      <c r="C1675" s="29"/>
    </row>
    <row r="1676" spans="1:3" hidden="1" x14ac:dyDescent="0.45">
      <c r="A1676" s="29"/>
      <c r="B1676" s="29"/>
      <c r="C1676" s="29"/>
    </row>
    <row r="1677" spans="1:3" hidden="1" x14ac:dyDescent="0.45">
      <c r="A1677" s="29"/>
      <c r="B1677" s="29"/>
      <c r="C1677" s="29"/>
    </row>
    <row r="1678" spans="1:3" hidden="1" x14ac:dyDescent="0.45">
      <c r="A1678" s="29"/>
      <c r="B1678" s="29"/>
      <c r="C1678" s="29"/>
    </row>
    <row r="1679" spans="1:3" hidden="1" x14ac:dyDescent="0.45">
      <c r="A1679" s="29"/>
      <c r="B1679" s="29"/>
      <c r="C1679" s="29"/>
    </row>
    <row r="1680" spans="1:3" hidden="1" x14ac:dyDescent="0.45">
      <c r="A1680" s="29"/>
      <c r="B1680" s="29"/>
      <c r="C1680" s="29"/>
    </row>
    <row r="1681" spans="1:3" hidden="1" x14ac:dyDescent="0.45">
      <c r="A1681" s="29"/>
      <c r="B1681" s="29"/>
      <c r="C1681" s="29"/>
    </row>
    <row r="1682" spans="1:3" hidden="1" x14ac:dyDescent="0.45">
      <c r="A1682" s="29"/>
      <c r="B1682" s="29"/>
      <c r="C1682" s="29"/>
    </row>
    <row r="1683" spans="1:3" hidden="1" x14ac:dyDescent="0.45">
      <c r="A1683" s="29"/>
      <c r="B1683" s="29"/>
      <c r="C1683" s="29"/>
    </row>
    <row r="1684" spans="1:3" hidden="1" x14ac:dyDescent="0.45">
      <c r="A1684" s="29"/>
      <c r="B1684" s="29"/>
      <c r="C1684" s="29"/>
    </row>
    <row r="1685" spans="1:3" hidden="1" x14ac:dyDescent="0.45">
      <c r="A1685" s="29"/>
      <c r="B1685" s="29"/>
      <c r="C1685" s="29"/>
    </row>
    <row r="1686" spans="1:3" hidden="1" x14ac:dyDescent="0.45">
      <c r="A1686" s="29"/>
      <c r="B1686" s="29"/>
      <c r="C1686" s="29"/>
    </row>
    <row r="1687" spans="1:3" hidden="1" x14ac:dyDescent="0.45">
      <c r="A1687" s="29"/>
      <c r="B1687" s="29"/>
      <c r="C1687" s="29"/>
    </row>
    <row r="1688" spans="1:3" hidden="1" x14ac:dyDescent="0.45">
      <c r="A1688" s="29"/>
      <c r="B1688" s="29"/>
      <c r="C1688" s="29"/>
    </row>
    <row r="1689" spans="1:3" hidden="1" x14ac:dyDescent="0.45">
      <c r="A1689" s="29"/>
      <c r="B1689" s="29"/>
      <c r="C1689" s="29"/>
    </row>
    <row r="1690" spans="1:3" hidden="1" x14ac:dyDescent="0.45">
      <c r="A1690" s="29"/>
      <c r="B1690" s="29"/>
      <c r="C1690" s="29"/>
    </row>
    <row r="1691" spans="1:3" hidden="1" x14ac:dyDescent="0.45">
      <c r="A1691" s="29"/>
      <c r="B1691" s="29"/>
      <c r="C1691" s="29"/>
    </row>
    <row r="1692" spans="1:3" hidden="1" x14ac:dyDescent="0.45">
      <c r="A1692" s="29"/>
      <c r="B1692" s="29"/>
      <c r="C1692" s="29"/>
    </row>
    <row r="1693" spans="1:3" hidden="1" x14ac:dyDescent="0.45">
      <c r="A1693" s="29"/>
      <c r="B1693" s="29"/>
      <c r="C1693" s="29"/>
    </row>
    <row r="1694" spans="1:3" hidden="1" x14ac:dyDescent="0.45">
      <c r="A1694" s="29"/>
      <c r="B1694" s="29"/>
      <c r="C1694" s="29"/>
    </row>
    <row r="1695" spans="1:3" hidden="1" x14ac:dyDescent="0.45">
      <c r="A1695" s="29"/>
      <c r="B1695" s="29"/>
      <c r="C1695" s="29"/>
    </row>
    <row r="1696" spans="1:3" hidden="1" x14ac:dyDescent="0.45">
      <c r="A1696" s="29"/>
      <c r="B1696" s="29"/>
      <c r="C1696" s="29"/>
    </row>
    <row r="1697" spans="1:3" hidden="1" x14ac:dyDescent="0.45">
      <c r="A1697" s="29"/>
      <c r="B1697" s="29"/>
      <c r="C1697" s="29"/>
    </row>
    <row r="1698" spans="1:3" hidden="1" x14ac:dyDescent="0.45">
      <c r="A1698" s="29"/>
      <c r="B1698" s="29"/>
      <c r="C1698" s="29"/>
    </row>
    <row r="1699" spans="1:3" hidden="1" x14ac:dyDescent="0.45">
      <c r="A1699" s="29"/>
      <c r="B1699" s="29"/>
      <c r="C1699" s="29"/>
    </row>
    <row r="1700" spans="1:3" hidden="1" x14ac:dyDescent="0.45">
      <c r="A1700" s="29"/>
      <c r="B1700" s="29"/>
      <c r="C1700" s="29"/>
    </row>
    <row r="1701" spans="1:3" hidden="1" x14ac:dyDescent="0.45">
      <c r="A1701" s="29"/>
      <c r="B1701" s="29"/>
      <c r="C1701" s="29"/>
    </row>
    <row r="1702" spans="1:3" hidden="1" x14ac:dyDescent="0.45">
      <c r="A1702" s="29"/>
      <c r="B1702" s="29"/>
      <c r="C1702" s="29"/>
    </row>
    <row r="1703" spans="1:3" hidden="1" x14ac:dyDescent="0.45">
      <c r="A1703" s="29"/>
      <c r="B1703" s="29"/>
      <c r="C1703" s="29"/>
    </row>
    <row r="1704" spans="1:3" hidden="1" x14ac:dyDescent="0.45">
      <c r="A1704" s="29"/>
      <c r="B1704" s="29"/>
      <c r="C1704" s="29"/>
    </row>
    <row r="1705" spans="1:3" hidden="1" x14ac:dyDescent="0.45">
      <c r="A1705" s="29"/>
      <c r="B1705" s="29"/>
      <c r="C1705" s="29"/>
    </row>
    <row r="1706" spans="1:3" hidden="1" x14ac:dyDescent="0.45">
      <c r="A1706" s="29"/>
      <c r="B1706" s="29"/>
      <c r="C1706" s="29"/>
    </row>
    <row r="1707" spans="1:3" hidden="1" x14ac:dyDescent="0.45">
      <c r="A1707" s="29"/>
      <c r="B1707" s="29"/>
      <c r="C1707" s="29"/>
    </row>
    <row r="1708" spans="1:3" hidden="1" x14ac:dyDescent="0.45">
      <c r="A1708" s="29"/>
      <c r="B1708" s="29"/>
      <c r="C1708" s="29"/>
    </row>
    <row r="1709" spans="1:3" hidden="1" x14ac:dyDescent="0.45">
      <c r="A1709" s="29"/>
      <c r="B1709" s="29"/>
      <c r="C1709" s="29"/>
    </row>
    <row r="1710" spans="1:3" hidden="1" x14ac:dyDescent="0.45">
      <c r="A1710" s="29"/>
      <c r="B1710" s="29"/>
      <c r="C1710" s="29"/>
    </row>
    <row r="1711" spans="1:3" hidden="1" x14ac:dyDescent="0.45">
      <c r="A1711" s="29"/>
      <c r="B1711" s="29"/>
      <c r="C1711" s="29"/>
    </row>
    <row r="1712" spans="1:3" hidden="1" x14ac:dyDescent="0.45">
      <c r="A1712" s="29"/>
      <c r="B1712" s="29"/>
      <c r="C1712" s="29"/>
    </row>
    <row r="1713" spans="1:3" hidden="1" x14ac:dyDescent="0.45">
      <c r="A1713" s="29"/>
      <c r="B1713" s="29"/>
      <c r="C1713" s="29"/>
    </row>
    <row r="1714" spans="1:3" hidden="1" x14ac:dyDescent="0.45">
      <c r="A1714" s="29"/>
      <c r="B1714" s="29"/>
      <c r="C1714" s="29"/>
    </row>
    <row r="1715" spans="1:3" hidden="1" x14ac:dyDescent="0.45">
      <c r="A1715" s="29"/>
      <c r="B1715" s="29"/>
      <c r="C1715" s="29"/>
    </row>
    <row r="1716" spans="1:3" hidden="1" x14ac:dyDescent="0.45">
      <c r="A1716" s="29"/>
      <c r="B1716" s="29"/>
      <c r="C1716" s="29"/>
    </row>
    <row r="1717" spans="1:3" hidden="1" x14ac:dyDescent="0.45">
      <c r="A1717" s="29"/>
      <c r="B1717" s="29"/>
      <c r="C1717" s="29"/>
    </row>
    <row r="1718" spans="1:3" hidden="1" x14ac:dyDescent="0.45">
      <c r="A1718" s="29"/>
      <c r="B1718" s="29"/>
      <c r="C1718" s="29"/>
    </row>
    <row r="1719" spans="1:3" hidden="1" x14ac:dyDescent="0.45">
      <c r="A1719" s="29"/>
      <c r="B1719" s="29"/>
      <c r="C1719" s="29"/>
    </row>
    <row r="1720" spans="1:3" hidden="1" x14ac:dyDescent="0.45">
      <c r="A1720" s="29"/>
      <c r="B1720" s="29"/>
      <c r="C1720" s="29"/>
    </row>
    <row r="1721" spans="1:3" hidden="1" x14ac:dyDescent="0.45">
      <c r="A1721" s="29"/>
      <c r="B1721" s="29"/>
      <c r="C1721" s="29"/>
    </row>
    <row r="1722" spans="1:3" hidden="1" x14ac:dyDescent="0.45">
      <c r="A1722" s="29"/>
      <c r="B1722" s="29"/>
      <c r="C1722" s="29"/>
    </row>
    <row r="1723" spans="1:3" hidden="1" x14ac:dyDescent="0.45">
      <c r="A1723" s="29"/>
      <c r="B1723" s="29"/>
      <c r="C1723" s="29"/>
    </row>
    <row r="1724" spans="1:3" hidden="1" x14ac:dyDescent="0.45">
      <c r="A1724" s="29"/>
      <c r="B1724" s="29"/>
      <c r="C1724" s="29"/>
    </row>
    <row r="1725" spans="1:3" hidden="1" x14ac:dyDescent="0.45">
      <c r="A1725" s="29"/>
      <c r="B1725" s="29"/>
      <c r="C1725" s="29"/>
    </row>
    <row r="1726" spans="1:3" hidden="1" x14ac:dyDescent="0.45">
      <c r="A1726" s="29"/>
      <c r="B1726" s="29"/>
      <c r="C1726" s="29"/>
    </row>
    <row r="1727" spans="1:3" hidden="1" x14ac:dyDescent="0.45">
      <c r="A1727" s="29"/>
      <c r="B1727" s="29"/>
      <c r="C1727" s="29"/>
    </row>
    <row r="1728" spans="1:3" hidden="1" x14ac:dyDescent="0.45">
      <c r="A1728" s="29"/>
      <c r="B1728" s="29"/>
      <c r="C1728" s="29"/>
    </row>
    <row r="1729" spans="1:3" hidden="1" x14ac:dyDescent="0.45">
      <c r="A1729" s="29"/>
      <c r="B1729" s="29"/>
      <c r="C1729" s="29"/>
    </row>
    <row r="1730" spans="1:3" hidden="1" x14ac:dyDescent="0.45">
      <c r="A1730" s="29"/>
      <c r="B1730" s="29"/>
      <c r="C1730" s="29"/>
    </row>
    <row r="1731" spans="1:3" hidden="1" x14ac:dyDescent="0.45">
      <c r="A1731" s="29"/>
      <c r="B1731" s="29"/>
      <c r="C1731" s="29"/>
    </row>
    <row r="1732" spans="1:3" hidden="1" x14ac:dyDescent="0.45">
      <c r="A1732" s="29"/>
      <c r="B1732" s="29"/>
      <c r="C1732" s="29"/>
    </row>
    <row r="1733" spans="1:3" hidden="1" x14ac:dyDescent="0.45">
      <c r="A1733" s="29"/>
      <c r="B1733" s="29"/>
      <c r="C1733" s="29"/>
    </row>
    <row r="1734" spans="1:3" hidden="1" x14ac:dyDescent="0.45">
      <c r="A1734" s="29"/>
      <c r="B1734" s="29"/>
      <c r="C1734" s="29"/>
    </row>
    <row r="1735" spans="1:3" hidden="1" x14ac:dyDescent="0.45">
      <c r="A1735" s="29"/>
      <c r="B1735" s="29"/>
      <c r="C1735" s="29"/>
    </row>
    <row r="1736" spans="1:3" hidden="1" x14ac:dyDescent="0.45">
      <c r="A1736" s="29"/>
      <c r="B1736" s="29"/>
      <c r="C1736" s="29"/>
    </row>
    <row r="1737" spans="1:3" hidden="1" x14ac:dyDescent="0.45">
      <c r="A1737" s="29"/>
      <c r="B1737" s="29"/>
      <c r="C1737" s="29"/>
    </row>
    <row r="1738" spans="1:3" hidden="1" x14ac:dyDescent="0.45">
      <c r="A1738" s="29"/>
      <c r="B1738" s="29"/>
      <c r="C1738" s="29"/>
    </row>
    <row r="1739" spans="1:3" hidden="1" x14ac:dyDescent="0.45">
      <c r="A1739" s="29"/>
      <c r="B1739" s="29"/>
      <c r="C1739" s="29"/>
    </row>
    <row r="1740" spans="1:3" hidden="1" x14ac:dyDescent="0.45">
      <c r="A1740" s="29"/>
      <c r="B1740" s="29"/>
      <c r="C1740" s="29"/>
    </row>
    <row r="1741" spans="1:3" hidden="1" x14ac:dyDescent="0.45">
      <c r="A1741" s="29"/>
      <c r="B1741" s="29"/>
      <c r="C1741" s="29"/>
    </row>
    <row r="1742" spans="1:3" hidden="1" x14ac:dyDescent="0.45">
      <c r="A1742" s="29"/>
      <c r="B1742" s="29"/>
      <c r="C1742" s="29"/>
    </row>
    <row r="1743" spans="1:3" hidden="1" x14ac:dyDescent="0.45">
      <c r="A1743" s="29"/>
      <c r="B1743" s="29"/>
      <c r="C1743" s="29"/>
    </row>
    <row r="1744" spans="1:3" hidden="1" x14ac:dyDescent="0.45">
      <c r="A1744" s="29"/>
      <c r="B1744" s="29"/>
      <c r="C1744" s="29"/>
    </row>
    <row r="1745" spans="1:3" hidden="1" x14ac:dyDescent="0.45">
      <c r="A1745" s="29"/>
      <c r="B1745" s="29"/>
      <c r="C1745" s="29"/>
    </row>
    <row r="1746" spans="1:3" hidden="1" x14ac:dyDescent="0.45">
      <c r="A1746" s="29"/>
      <c r="B1746" s="29"/>
      <c r="C1746" s="29"/>
    </row>
    <row r="1747" spans="1:3" hidden="1" x14ac:dyDescent="0.45">
      <c r="A1747" s="29"/>
      <c r="B1747" s="29"/>
      <c r="C1747" s="29"/>
    </row>
    <row r="1748" spans="1:3" hidden="1" x14ac:dyDescent="0.45">
      <c r="A1748" s="29"/>
      <c r="B1748" s="29"/>
      <c r="C1748" s="29"/>
    </row>
    <row r="1749" spans="1:3" hidden="1" x14ac:dyDescent="0.45">
      <c r="A1749" s="29"/>
      <c r="B1749" s="29"/>
      <c r="C1749" s="29"/>
    </row>
    <row r="1750" spans="1:3" hidden="1" x14ac:dyDescent="0.45">
      <c r="A1750" s="29"/>
      <c r="B1750" s="29"/>
      <c r="C1750" s="29"/>
    </row>
    <row r="1751" spans="1:3" hidden="1" x14ac:dyDescent="0.45">
      <c r="A1751" s="29"/>
      <c r="B1751" s="29"/>
      <c r="C1751" s="29"/>
    </row>
    <row r="1752" spans="1:3" hidden="1" x14ac:dyDescent="0.45">
      <c r="A1752" s="29"/>
      <c r="B1752" s="29"/>
      <c r="C1752" s="29"/>
    </row>
    <row r="1753" spans="1:3" hidden="1" x14ac:dyDescent="0.45">
      <c r="A1753" s="29"/>
      <c r="B1753" s="29"/>
      <c r="C1753" s="29"/>
    </row>
    <row r="1754" spans="1:3" hidden="1" x14ac:dyDescent="0.45">
      <c r="A1754" s="29"/>
      <c r="B1754" s="29"/>
      <c r="C1754" s="29"/>
    </row>
    <row r="1755" spans="1:3" hidden="1" x14ac:dyDescent="0.45">
      <c r="A1755" s="29"/>
      <c r="B1755" s="29"/>
      <c r="C1755" s="29"/>
    </row>
    <row r="1756" spans="1:3" hidden="1" x14ac:dyDescent="0.45">
      <c r="A1756" s="29"/>
      <c r="B1756" s="29"/>
      <c r="C1756" s="29"/>
    </row>
    <row r="1757" spans="1:3" hidden="1" x14ac:dyDescent="0.45">
      <c r="A1757" s="29"/>
      <c r="B1757" s="29"/>
      <c r="C1757" s="29"/>
    </row>
    <row r="1758" spans="1:3" hidden="1" x14ac:dyDescent="0.45">
      <c r="A1758" s="29"/>
      <c r="B1758" s="29"/>
      <c r="C1758" s="29"/>
    </row>
    <row r="1759" spans="1:3" hidden="1" x14ac:dyDescent="0.45">
      <c r="A1759" s="29"/>
      <c r="B1759" s="29"/>
      <c r="C1759" s="29"/>
    </row>
    <row r="1760" spans="1:3" hidden="1" x14ac:dyDescent="0.45">
      <c r="A1760" s="29"/>
      <c r="B1760" s="29"/>
      <c r="C1760" s="29"/>
    </row>
    <row r="1761" spans="1:3" hidden="1" x14ac:dyDescent="0.45">
      <c r="A1761" s="29"/>
      <c r="B1761" s="29"/>
      <c r="C1761" s="29"/>
    </row>
    <row r="1762" spans="1:3" hidden="1" x14ac:dyDescent="0.45">
      <c r="A1762" s="29"/>
      <c r="B1762" s="29"/>
      <c r="C1762" s="29"/>
    </row>
    <row r="1763" spans="1:3" hidden="1" x14ac:dyDescent="0.45">
      <c r="A1763" s="29"/>
      <c r="B1763" s="29"/>
      <c r="C1763" s="29"/>
    </row>
    <row r="1764" spans="1:3" hidden="1" x14ac:dyDescent="0.45">
      <c r="A1764" s="29"/>
      <c r="B1764" s="29"/>
      <c r="C1764" s="29"/>
    </row>
    <row r="1765" spans="1:3" hidden="1" x14ac:dyDescent="0.45">
      <c r="A1765" s="29"/>
      <c r="B1765" s="29"/>
      <c r="C1765" s="29"/>
    </row>
    <row r="1766" spans="1:3" hidden="1" x14ac:dyDescent="0.45">
      <c r="A1766" s="29"/>
      <c r="B1766" s="29"/>
      <c r="C1766" s="29"/>
    </row>
    <row r="1767" spans="1:3" hidden="1" x14ac:dyDescent="0.45">
      <c r="A1767" s="29"/>
      <c r="B1767" s="29"/>
      <c r="C1767" s="29"/>
    </row>
    <row r="1768" spans="1:3" hidden="1" x14ac:dyDescent="0.45">
      <c r="A1768" s="29"/>
      <c r="B1768" s="29"/>
      <c r="C1768" s="29"/>
    </row>
    <row r="1769" spans="1:3" hidden="1" x14ac:dyDescent="0.45">
      <c r="A1769" s="29"/>
      <c r="B1769" s="29"/>
      <c r="C1769" s="29"/>
    </row>
    <row r="1770" spans="1:3" hidden="1" x14ac:dyDescent="0.45">
      <c r="A1770" s="29"/>
      <c r="B1770" s="29"/>
      <c r="C1770" s="29"/>
    </row>
    <row r="1771" spans="1:3" hidden="1" x14ac:dyDescent="0.45">
      <c r="A1771" s="29"/>
      <c r="B1771" s="29"/>
      <c r="C1771" s="29"/>
    </row>
    <row r="1772" spans="1:3" hidden="1" x14ac:dyDescent="0.45">
      <c r="A1772" s="29"/>
      <c r="B1772" s="29"/>
      <c r="C1772" s="29"/>
    </row>
    <row r="1773" spans="1:3" hidden="1" x14ac:dyDescent="0.45">
      <c r="A1773" s="29"/>
      <c r="B1773" s="29"/>
      <c r="C1773" s="29"/>
    </row>
    <row r="1774" spans="1:3" hidden="1" x14ac:dyDescent="0.45">
      <c r="A1774" s="29"/>
      <c r="B1774" s="29"/>
      <c r="C1774" s="29"/>
    </row>
    <row r="1775" spans="1:3" hidden="1" x14ac:dyDescent="0.45">
      <c r="A1775" s="29"/>
      <c r="B1775" s="29"/>
      <c r="C1775" s="29"/>
    </row>
    <row r="1776" spans="1:3" hidden="1" x14ac:dyDescent="0.45">
      <c r="A1776" s="29"/>
      <c r="B1776" s="29"/>
      <c r="C1776" s="29"/>
    </row>
    <row r="1777" spans="1:3" hidden="1" x14ac:dyDescent="0.45">
      <c r="A1777" s="29"/>
      <c r="B1777" s="29"/>
      <c r="C1777" s="29"/>
    </row>
    <row r="1778" spans="1:3" hidden="1" x14ac:dyDescent="0.45">
      <c r="A1778" s="29"/>
      <c r="B1778" s="29"/>
      <c r="C1778" s="29"/>
    </row>
    <row r="1779" spans="1:3" hidden="1" x14ac:dyDescent="0.45">
      <c r="A1779" s="29"/>
      <c r="B1779" s="29"/>
      <c r="C1779" s="29"/>
    </row>
    <row r="1780" spans="1:3" hidden="1" x14ac:dyDescent="0.45">
      <c r="A1780" s="29"/>
      <c r="B1780" s="29"/>
      <c r="C1780" s="29"/>
    </row>
    <row r="1781" spans="1:3" hidden="1" x14ac:dyDescent="0.45">
      <c r="A1781" s="29"/>
      <c r="B1781" s="29"/>
      <c r="C1781" s="29"/>
    </row>
    <row r="1782" spans="1:3" hidden="1" x14ac:dyDescent="0.45">
      <c r="A1782" s="29"/>
      <c r="B1782" s="29"/>
      <c r="C1782" s="29"/>
    </row>
    <row r="1783" spans="1:3" hidden="1" x14ac:dyDescent="0.45">
      <c r="A1783" s="29"/>
      <c r="B1783" s="29"/>
      <c r="C1783" s="29"/>
    </row>
    <row r="1784" spans="1:3" hidden="1" x14ac:dyDescent="0.45">
      <c r="A1784" s="29"/>
      <c r="B1784" s="29"/>
      <c r="C1784" s="29"/>
    </row>
    <row r="1785" spans="1:3" hidden="1" x14ac:dyDescent="0.45">
      <c r="A1785" s="29"/>
      <c r="B1785" s="29"/>
      <c r="C1785" s="29"/>
    </row>
    <row r="1786" spans="1:3" hidden="1" x14ac:dyDescent="0.45">
      <c r="A1786" s="29"/>
      <c r="B1786" s="29"/>
      <c r="C1786" s="29"/>
    </row>
    <row r="1787" spans="1:3" hidden="1" x14ac:dyDescent="0.45">
      <c r="A1787" s="29"/>
      <c r="B1787" s="29"/>
      <c r="C1787" s="29"/>
    </row>
    <row r="1788" spans="1:3" hidden="1" x14ac:dyDescent="0.45">
      <c r="A1788" s="29"/>
      <c r="B1788" s="29"/>
      <c r="C1788" s="29"/>
    </row>
    <row r="1789" spans="1:3" hidden="1" x14ac:dyDescent="0.45">
      <c r="A1789" s="29"/>
      <c r="B1789" s="29"/>
      <c r="C1789" s="29"/>
    </row>
    <row r="1790" spans="1:3" hidden="1" x14ac:dyDescent="0.45">
      <c r="A1790" s="29"/>
      <c r="B1790" s="29"/>
      <c r="C1790" s="29"/>
    </row>
    <row r="1791" spans="1:3" hidden="1" x14ac:dyDescent="0.45">
      <c r="A1791" s="29"/>
      <c r="B1791" s="29"/>
      <c r="C1791" s="29"/>
    </row>
    <row r="1792" spans="1:3" hidden="1" x14ac:dyDescent="0.45">
      <c r="A1792" s="29"/>
      <c r="B1792" s="29"/>
      <c r="C1792" s="29"/>
    </row>
    <row r="1793" spans="1:3" hidden="1" x14ac:dyDescent="0.45">
      <c r="A1793" s="29"/>
      <c r="B1793" s="29"/>
      <c r="C1793" s="29"/>
    </row>
    <row r="1794" spans="1:3" hidden="1" x14ac:dyDescent="0.45">
      <c r="A1794" s="29"/>
      <c r="B1794" s="29"/>
      <c r="C1794" s="29"/>
    </row>
    <row r="1795" spans="1:3" hidden="1" x14ac:dyDescent="0.45">
      <c r="A1795" s="29"/>
      <c r="B1795" s="29"/>
      <c r="C1795" s="29"/>
    </row>
    <row r="1796" spans="1:3" hidden="1" x14ac:dyDescent="0.45">
      <c r="A1796" s="29"/>
      <c r="B1796" s="29"/>
      <c r="C1796" s="29"/>
    </row>
    <row r="1797" spans="1:3" hidden="1" x14ac:dyDescent="0.45">
      <c r="A1797" s="29"/>
      <c r="B1797" s="29"/>
      <c r="C1797" s="29"/>
    </row>
    <row r="1798" spans="1:3" hidden="1" x14ac:dyDescent="0.45">
      <c r="A1798" s="29"/>
      <c r="B1798" s="29"/>
      <c r="C1798" s="29"/>
    </row>
    <row r="1799" spans="1:3" hidden="1" x14ac:dyDescent="0.45">
      <c r="A1799" s="29"/>
      <c r="B1799" s="29"/>
      <c r="C1799" s="29"/>
    </row>
    <row r="1800" spans="1:3" hidden="1" x14ac:dyDescent="0.45">
      <c r="A1800" s="29"/>
      <c r="B1800" s="29"/>
      <c r="C1800" s="29"/>
    </row>
    <row r="1801" spans="1:3" hidden="1" x14ac:dyDescent="0.45">
      <c r="A1801" s="29"/>
      <c r="B1801" s="29"/>
      <c r="C1801" s="29"/>
    </row>
    <row r="1802" spans="1:3" hidden="1" x14ac:dyDescent="0.45">
      <c r="A1802" s="29"/>
      <c r="B1802" s="29"/>
      <c r="C1802" s="29"/>
    </row>
    <row r="1803" spans="1:3" hidden="1" x14ac:dyDescent="0.45">
      <c r="A1803" s="29"/>
      <c r="B1803" s="29"/>
      <c r="C1803" s="29"/>
    </row>
    <row r="1804" spans="1:3" hidden="1" x14ac:dyDescent="0.45">
      <c r="A1804" s="29"/>
      <c r="B1804" s="29"/>
      <c r="C1804" s="29"/>
    </row>
    <row r="1805" spans="1:3" hidden="1" x14ac:dyDescent="0.45">
      <c r="A1805" s="29"/>
      <c r="B1805" s="29"/>
      <c r="C1805" s="29"/>
    </row>
    <row r="1806" spans="1:3" hidden="1" x14ac:dyDescent="0.45">
      <c r="A1806" s="29"/>
      <c r="B1806" s="29"/>
      <c r="C1806" s="29"/>
    </row>
    <row r="1807" spans="1:3" hidden="1" x14ac:dyDescent="0.45">
      <c r="A1807" s="29"/>
      <c r="B1807" s="29"/>
      <c r="C1807" s="29"/>
    </row>
    <row r="1808" spans="1:3" hidden="1" x14ac:dyDescent="0.45">
      <c r="A1808" s="29"/>
      <c r="B1808" s="29"/>
      <c r="C1808" s="29"/>
    </row>
    <row r="1809" spans="1:3" hidden="1" x14ac:dyDescent="0.45">
      <c r="A1809" s="29"/>
      <c r="B1809" s="29"/>
      <c r="C1809" s="29"/>
    </row>
    <row r="1810" spans="1:3" hidden="1" x14ac:dyDescent="0.45">
      <c r="A1810" s="29"/>
      <c r="B1810" s="29"/>
      <c r="C1810" s="29"/>
    </row>
    <row r="1811" spans="1:3" hidden="1" x14ac:dyDescent="0.45">
      <c r="A1811" s="29"/>
      <c r="B1811" s="29"/>
      <c r="C1811" s="29"/>
    </row>
    <row r="1812" spans="1:3" hidden="1" x14ac:dyDescent="0.45">
      <c r="A1812" s="29"/>
      <c r="B1812" s="29"/>
      <c r="C1812" s="29"/>
    </row>
    <row r="1813" spans="1:3" hidden="1" x14ac:dyDescent="0.45">
      <c r="A1813" s="29"/>
      <c r="B1813" s="29"/>
      <c r="C1813" s="29"/>
    </row>
    <row r="1814" spans="1:3" hidden="1" x14ac:dyDescent="0.45">
      <c r="A1814" s="29"/>
      <c r="B1814" s="29"/>
      <c r="C1814" s="29"/>
    </row>
    <row r="1815" spans="1:3" hidden="1" x14ac:dyDescent="0.45">
      <c r="A1815" s="29"/>
      <c r="B1815" s="29"/>
      <c r="C1815" s="29"/>
    </row>
    <row r="1816" spans="1:3" hidden="1" x14ac:dyDescent="0.45">
      <c r="A1816" s="29"/>
      <c r="B1816" s="29"/>
      <c r="C1816" s="29"/>
    </row>
    <row r="1817" spans="1:3" hidden="1" x14ac:dyDescent="0.45">
      <c r="A1817" s="29"/>
      <c r="B1817" s="29"/>
      <c r="C1817" s="29"/>
    </row>
    <row r="1818" spans="1:3" hidden="1" x14ac:dyDescent="0.45">
      <c r="A1818" s="29"/>
      <c r="B1818" s="29"/>
      <c r="C1818" s="29"/>
    </row>
    <row r="1819" spans="1:3" hidden="1" x14ac:dyDescent="0.45">
      <c r="A1819" s="29"/>
      <c r="B1819" s="29"/>
      <c r="C1819" s="29"/>
    </row>
    <row r="1820" spans="1:3" hidden="1" x14ac:dyDescent="0.45">
      <c r="A1820" s="29"/>
      <c r="B1820" s="29"/>
      <c r="C1820" s="29"/>
    </row>
    <row r="1821" spans="1:3" hidden="1" x14ac:dyDescent="0.45">
      <c r="A1821" s="29"/>
      <c r="B1821" s="29"/>
      <c r="C1821" s="29"/>
    </row>
    <row r="1822" spans="1:3" hidden="1" x14ac:dyDescent="0.45">
      <c r="A1822" s="29"/>
      <c r="B1822" s="29"/>
      <c r="C1822" s="29"/>
    </row>
    <row r="1823" spans="1:3" hidden="1" x14ac:dyDescent="0.45">
      <c r="A1823" s="29"/>
      <c r="B1823" s="29"/>
      <c r="C1823" s="29"/>
    </row>
    <row r="1824" spans="1:3" hidden="1" x14ac:dyDescent="0.45">
      <c r="A1824" s="29"/>
      <c r="B1824" s="29"/>
      <c r="C1824" s="29"/>
    </row>
    <row r="1825" spans="1:3" hidden="1" x14ac:dyDescent="0.45">
      <c r="A1825" s="29"/>
      <c r="B1825" s="29"/>
      <c r="C1825" s="29"/>
    </row>
    <row r="1826" spans="1:3" hidden="1" x14ac:dyDescent="0.45">
      <c r="A1826" s="29"/>
      <c r="B1826" s="29"/>
      <c r="C1826" s="29"/>
    </row>
    <row r="1827" spans="1:3" hidden="1" x14ac:dyDescent="0.45">
      <c r="A1827" s="29"/>
      <c r="B1827" s="29"/>
      <c r="C1827" s="29"/>
    </row>
    <row r="1828" spans="1:3" hidden="1" x14ac:dyDescent="0.45">
      <c r="A1828" s="29"/>
      <c r="B1828" s="29"/>
      <c r="C1828" s="29"/>
    </row>
    <row r="1829" spans="1:3" hidden="1" x14ac:dyDescent="0.45">
      <c r="A1829" s="29"/>
      <c r="B1829" s="29"/>
      <c r="C1829" s="29"/>
    </row>
    <row r="1830" spans="1:3" hidden="1" x14ac:dyDescent="0.45">
      <c r="A1830" s="29"/>
      <c r="B1830" s="29"/>
      <c r="C1830" s="29"/>
    </row>
    <row r="1831" spans="1:3" hidden="1" x14ac:dyDescent="0.45">
      <c r="A1831" s="29"/>
      <c r="B1831" s="29"/>
      <c r="C1831" s="29"/>
    </row>
    <row r="1832" spans="1:3" hidden="1" x14ac:dyDescent="0.45">
      <c r="A1832" s="29"/>
      <c r="B1832" s="29"/>
      <c r="C1832" s="29"/>
    </row>
    <row r="1833" spans="1:3" hidden="1" x14ac:dyDescent="0.45">
      <c r="A1833" s="29"/>
      <c r="B1833" s="29"/>
      <c r="C1833" s="29"/>
    </row>
    <row r="1834" spans="1:3" hidden="1" x14ac:dyDescent="0.45">
      <c r="A1834" s="29"/>
      <c r="B1834" s="29"/>
      <c r="C1834" s="29"/>
    </row>
    <row r="1835" spans="1:3" hidden="1" x14ac:dyDescent="0.45">
      <c r="A1835" s="29"/>
      <c r="B1835" s="29"/>
      <c r="C1835" s="29"/>
    </row>
    <row r="1836" spans="1:3" hidden="1" x14ac:dyDescent="0.45">
      <c r="A1836" s="29"/>
      <c r="B1836" s="29"/>
      <c r="C1836" s="29"/>
    </row>
    <row r="1837" spans="1:3" hidden="1" x14ac:dyDescent="0.45">
      <c r="A1837" s="29"/>
      <c r="B1837" s="29"/>
      <c r="C1837" s="29"/>
    </row>
    <row r="1838" spans="1:3" hidden="1" x14ac:dyDescent="0.45">
      <c r="A1838" s="29"/>
      <c r="B1838" s="29"/>
      <c r="C1838" s="29"/>
    </row>
    <row r="1839" spans="1:3" hidden="1" x14ac:dyDescent="0.45">
      <c r="A1839" s="29"/>
      <c r="B1839" s="29"/>
      <c r="C1839" s="29"/>
    </row>
    <row r="1840" spans="1:3" hidden="1" x14ac:dyDescent="0.45">
      <c r="A1840" s="29"/>
      <c r="B1840" s="29"/>
      <c r="C1840" s="29"/>
    </row>
    <row r="1841" spans="1:3" hidden="1" x14ac:dyDescent="0.45">
      <c r="A1841" s="29"/>
      <c r="B1841" s="29"/>
      <c r="C1841" s="29"/>
    </row>
    <row r="1842" spans="1:3" hidden="1" x14ac:dyDescent="0.45">
      <c r="A1842" s="29"/>
      <c r="B1842" s="29"/>
      <c r="C1842" s="29"/>
    </row>
    <row r="1843" spans="1:3" hidden="1" x14ac:dyDescent="0.45">
      <c r="A1843" s="29"/>
      <c r="B1843" s="29"/>
      <c r="C1843" s="29"/>
    </row>
    <row r="1844" spans="1:3" hidden="1" x14ac:dyDescent="0.45">
      <c r="A1844" s="29"/>
      <c r="B1844" s="29"/>
      <c r="C1844" s="29"/>
    </row>
    <row r="1845" spans="1:3" hidden="1" x14ac:dyDescent="0.45">
      <c r="A1845" s="29"/>
      <c r="B1845" s="29"/>
      <c r="C1845" s="29"/>
    </row>
    <row r="1846" spans="1:3" hidden="1" x14ac:dyDescent="0.45">
      <c r="A1846" s="29"/>
      <c r="B1846" s="29"/>
      <c r="C1846" s="29"/>
    </row>
    <row r="1847" spans="1:3" hidden="1" x14ac:dyDescent="0.45">
      <c r="A1847" s="29"/>
      <c r="B1847" s="29"/>
      <c r="C1847" s="29"/>
    </row>
    <row r="1848" spans="1:3" hidden="1" x14ac:dyDescent="0.45">
      <c r="A1848" s="29"/>
      <c r="B1848" s="29"/>
      <c r="C1848" s="29"/>
    </row>
    <row r="1849" spans="1:3" hidden="1" x14ac:dyDescent="0.45">
      <c r="A1849" s="29"/>
      <c r="B1849" s="29"/>
      <c r="C1849" s="29"/>
    </row>
    <row r="1850" spans="1:3" hidden="1" x14ac:dyDescent="0.45">
      <c r="A1850" s="29"/>
      <c r="B1850" s="29"/>
      <c r="C1850" s="29"/>
    </row>
    <row r="1851" spans="1:3" hidden="1" x14ac:dyDescent="0.45">
      <c r="A1851" s="29"/>
      <c r="B1851" s="29"/>
      <c r="C1851" s="29"/>
    </row>
    <row r="1852" spans="1:3" hidden="1" x14ac:dyDescent="0.45">
      <c r="A1852" s="29"/>
      <c r="B1852" s="29"/>
      <c r="C1852" s="29"/>
    </row>
    <row r="1853" spans="1:3" hidden="1" x14ac:dyDescent="0.45">
      <c r="A1853" s="29"/>
      <c r="B1853" s="29"/>
      <c r="C1853" s="29"/>
    </row>
    <row r="1854" spans="1:3" hidden="1" x14ac:dyDescent="0.45">
      <c r="A1854" s="29"/>
      <c r="B1854" s="29"/>
      <c r="C1854" s="29"/>
    </row>
    <row r="1855" spans="1:3" hidden="1" x14ac:dyDescent="0.45">
      <c r="A1855" s="29"/>
      <c r="B1855" s="29"/>
      <c r="C1855" s="29"/>
    </row>
    <row r="1856" spans="1:3" hidden="1" x14ac:dyDescent="0.45">
      <c r="A1856" s="29"/>
      <c r="B1856" s="29"/>
      <c r="C1856" s="29"/>
    </row>
    <row r="1857" spans="1:3" hidden="1" x14ac:dyDescent="0.45">
      <c r="A1857" s="29"/>
      <c r="B1857" s="29"/>
      <c r="C1857" s="29"/>
    </row>
    <row r="1858" spans="1:3" hidden="1" x14ac:dyDescent="0.45">
      <c r="A1858" s="29"/>
      <c r="B1858" s="29"/>
      <c r="C1858" s="29"/>
    </row>
    <row r="1859" spans="1:3" hidden="1" x14ac:dyDescent="0.45">
      <c r="A1859" s="29"/>
      <c r="B1859" s="29"/>
      <c r="C1859" s="29"/>
    </row>
    <row r="1860" spans="1:3" hidden="1" x14ac:dyDescent="0.45">
      <c r="A1860" s="29"/>
      <c r="B1860" s="29"/>
      <c r="C1860" s="29"/>
    </row>
    <row r="1861" spans="1:3" hidden="1" x14ac:dyDescent="0.45">
      <c r="A1861" s="29"/>
      <c r="B1861" s="29"/>
      <c r="C1861" s="29"/>
    </row>
    <row r="1862" spans="1:3" hidden="1" x14ac:dyDescent="0.45">
      <c r="A1862" s="29"/>
      <c r="B1862" s="29"/>
      <c r="C1862" s="29"/>
    </row>
    <row r="1863" spans="1:3" hidden="1" x14ac:dyDescent="0.45">
      <c r="A1863" s="29"/>
      <c r="B1863" s="29"/>
      <c r="C1863" s="29"/>
    </row>
    <row r="1864" spans="1:3" hidden="1" x14ac:dyDescent="0.45">
      <c r="A1864" s="29"/>
      <c r="B1864" s="29"/>
      <c r="C1864" s="29"/>
    </row>
    <row r="1865" spans="1:3" hidden="1" x14ac:dyDescent="0.45">
      <c r="A1865" s="29"/>
      <c r="B1865" s="29"/>
      <c r="C1865" s="29"/>
    </row>
    <row r="1866" spans="1:3" hidden="1" x14ac:dyDescent="0.45">
      <c r="A1866" s="29"/>
      <c r="B1866" s="29"/>
      <c r="C1866" s="29"/>
    </row>
    <row r="1867" spans="1:3" hidden="1" x14ac:dyDescent="0.45">
      <c r="A1867" s="29"/>
      <c r="B1867" s="29"/>
      <c r="C1867" s="29"/>
    </row>
    <row r="1868" spans="1:3" hidden="1" x14ac:dyDescent="0.45">
      <c r="A1868" s="29"/>
      <c r="B1868" s="29"/>
      <c r="C1868" s="29"/>
    </row>
    <row r="1869" spans="1:3" hidden="1" x14ac:dyDescent="0.45">
      <c r="A1869" s="29"/>
      <c r="B1869" s="29"/>
      <c r="C1869" s="29"/>
    </row>
    <row r="1870" spans="1:3" hidden="1" x14ac:dyDescent="0.45">
      <c r="A1870" s="29"/>
      <c r="B1870" s="29"/>
      <c r="C1870" s="29"/>
    </row>
    <row r="1871" spans="1:3" hidden="1" x14ac:dyDescent="0.45">
      <c r="A1871" s="29"/>
      <c r="B1871" s="29"/>
      <c r="C1871" s="29"/>
    </row>
    <row r="1872" spans="1:3" hidden="1" x14ac:dyDescent="0.45">
      <c r="A1872" s="29"/>
      <c r="B1872" s="29"/>
      <c r="C1872" s="29"/>
    </row>
    <row r="1873" spans="1:3" hidden="1" x14ac:dyDescent="0.45">
      <c r="A1873" s="29"/>
      <c r="B1873" s="29"/>
      <c r="C1873" s="29"/>
    </row>
    <row r="1874" spans="1:3" hidden="1" x14ac:dyDescent="0.45">
      <c r="A1874" s="29"/>
      <c r="B1874" s="29"/>
      <c r="C1874" s="29"/>
    </row>
    <row r="1875" spans="1:3" hidden="1" x14ac:dyDescent="0.45">
      <c r="A1875" s="29"/>
      <c r="B1875" s="29"/>
      <c r="C1875" s="29"/>
    </row>
    <row r="1876" spans="1:3" hidden="1" x14ac:dyDescent="0.45">
      <c r="A1876" s="29"/>
      <c r="B1876" s="29"/>
      <c r="C1876" s="29"/>
    </row>
    <row r="1877" spans="1:3" hidden="1" x14ac:dyDescent="0.45">
      <c r="A1877" s="29"/>
      <c r="B1877" s="29"/>
      <c r="C1877" s="29"/>
    </row>
    <row r="1878" spans="1:3" hidden="1" x14ac:dyDescent="0.45">
      <c r="A1878" s="29"/>
      <c r="B1878" s="29"/>
      <c r="C1878" s="29"/>
    </row>
    <row r="1879" spans="1:3" hidden="1" x14ac:dyDescent="0.45">
      <c r="A1879" s="29"/>
      <c r="B1879" s="29"/>
      <c r="C1879" s="29"/>
    </row>
    <row r="1880" spans="1:3" hidden="1" x14ac:dyDescent="0.45">
      <c r="A1880" s="29"/>
      <c r="B1880" s="29"/>
      <c r="C1880" s="29"/>
    </row>
    <row r="1881" spans="1:3" hidden="1" x14ac:dyDescent="0.45">
      <c r="A1881" s="29"/>
      <c r="B1881" s="29"/>
      <c r="C1881" s="29"/>
    </row>
    <row r="1882" spans="1:3" hidden="1" x14ac:dyDescent="0.45">
      <c r="A1882" s="29"/>
      <c r="B1882" s="29"/>
      <c r="C1882" s="29"/>
    </row>
    <row r="1883" spans="1:3" hidden="1" x14ac:dyDescent="0.45">
      <c r="A1883" s="29"/>
      <c r="B1883" s="29"/>
      <c r="C1883" s="29"/>
    </row>
    <row r="1884" spans="1:3" hidden="1" x14ac:dyDescent="0.45">
      <c r="A1884" s="29"/>
      <c r="B1884" s="29"/>
      <c r="C1884" s="29"/>
    </row>
    <row r="1885" spans="1:3" hidden="1" x14ac:dyDescent="0.45">
      <c r="A1885" s="29"/>
      <c r="B1885" s="29"/>
      <c r="C1885" s="29"/>
    </row>
    <row r="1886" spans="1:3" hidden="1" x14ac:dyDescent="0.45">
      <c r="A1886" s="29"/>
      <c r="B1886" s="29"/>
      <c r="C1886" s="29"/>
    </row>
    <row r="1887" spans="1:3" hidden="1" x14ac:dyDescent="0.45">
      <c r="A1887" s="29"/>
      <c r="B1887" s="29"/>
      <c r="C1887" s="29"/>
    </row>
    <row r="1888" spans="1:3" hidden="1" x14ac:dyDescent="0.45">
      <c r="A1888" s="29"/>
      <c r="B1888" s="29"/>
      <c r="C1888" s="29"/>
    </row>
    <row r="1889" spans="1:3" hidden="1" x14ac:dyDescent="0.45">
      <c r="A1889" s="29"/>
      <c r="B1889" s="29"/>
      <c r="C1889" s="29"/>
    </row>
    <row r="1890" spans="1:3" hidden="1" x14ac:dyDescent="0.45">
      <c r="A1890" s="29"/>
      <c r="B1890" s="29"/>
      <c r="C1890" s="29"/>
    </row>
    <row r="1891" spans="1:3" hidden="1" x14ac:dyDescent="0.45">
      <c r="A1891" s="29"/>
      <c r="B1891" s="29"/>
      <c r="C1891" s="29"/>
    </row>
    <row r="1892" spans="1:3" hidden="1" x14ac:dyDescent="0.45">
      <c r="A1892" s="29"/>
      <c r="B1892" s="29"/>
      <c r="C1892" s="29"/>
    </row>
    <row r="1893" spans="1:3" hidden="1" x14ac:dyDescent="0.45">
      <c r="A1893" s="29"/>
      <c r="B1893" s="29"/>
      <c r="C1893" s="29"/>
    </row>
    <row r="1894" spans="1:3" hidden="1" x14ac:dyDescent="0.45">
      <c r="A1894" s="29"/>
      <c r="B1894" s="29"/>
      <c r="C1894" s="29"/>
    </row>
    <row r="1895" spans="1:3" hidden="1" x14ac:dyDescent="0.45">
      <c r="A1895" s="29"/>
      <c r="B1895" s="29"/>
      <c r="C1895" s="29"/>
    </row>
    <row r="1896" spans="1:3" hidden="1" x14ac:dyDescent="0.45">
      <c r="A1896" s="29"/>
      <c r="B1896" s="29"/>
      <c r="C1896" s="29"/>
    </row>
    <row r="1897" spans="1:3" hidden="1" x14ac:dyDescent="0.45">
      <c r="A1897" s="29"/>
      <c r="B1897" s="29"/>
      <c r="C1897" s="29"/>
    </row>
    <row r="1898" spans="1:3" hidden="1" x14ac:dyDescent="0.45">
      <c r="A1898" s="29"/>
      <c r="B1898" s="29"/>
      <c r="C1898" s="29"/>
    </row>
    <row r="1899" spans="1:3" hidden="1" x14ac:dyDescent="0.45">
      <c r="A1899" s="29"/>
      <c r="B1899" s="29"/>
      <c r="C1899" s="29"/>
    </row>
    <row r="1900" spans="1:3" hidden="1" x14ac:dyDescent="0.45">
      <c r="A1900" s="29"/>
      <c r="B1900" s="29"/>
      <c r="C1900" s="29"/>
    </row>
    <row r="1901" spans="1:3" hidden="1" x14ac:dyDescent="0.45">
      <c r="A1901" s="29"/>
      <c r="B1901" s="29"/>
      <c r="C1901" s="29"/>
    </row>
    <row r="1902" spans="1:3" hidden="1" x14ac:dyDescent="0.45">
      <c r="A1902" s="29"/>
      <c r="B1902" s="29"/>
      <c r="C1902" s="29"/>
    </row>
    <row r="1903" spans="1:3" hidden="1" x14ac:dyDescent="0.45">
      <c r="A1903" s="29"/>
      <c r="B1903" s="29"/>
      <c r="C1903" s="29"/>
    </row>
    <row r="1904" spans="1:3" hidden="1" x14ac:dyDescent="0.45">
      <c r="A1904" s="29"/>
      <c r="B1904" s="29"/>
      <c r="C1904" s="29"/>
    </row>
    <row r="1905" spans="1:3" hidden="1" x14ac:dyDescent="0.45">
      <c r="A1905" s="29"/>
      <c r="B1905" s="29"/>
      <c r="C1905" s="29"/>
    </row>
    <row r="1906" spans="1:3" hidden="1" x14ac:dyDescent="0.45">
      <c r="A1906" s="29"/>
      <c r="B1906" s="29"/>
      <c r="C1906" s="29"/>
    </row>
    <row r="1907" spans="1:3" hidden="1" x14ac:dyDescent="0.45">
      <c r="A1907" s="29"/>
      <c r="B1907" s="29"/>
      <c r="C1907" s="29"/>
    </row>
    <row r="1908" spans="1:3" hidden="1" x14ac:dyDescent="0.45">
      <c r="A1908" s="29"/>
      <c r="B1908" s="29"/>
      <c r="C1908" s="29"/>
    </row>
    <row r="1909" spans="1:3" hidden="1" x14ac:dyDescent="0.45">
      <c r="A1909" s="29"/>
      <c r="B1909" s="29"/>
      <c r="C1909" s="29"/>
    </row>
    <row r="1910" spans="1:3" hidden="1" x14ac:dyDescent="0.45">
      <c r="A1910" s="29"/>
      <c r="B1910" s="29"/>
      <c r="C1910" s="29"/>
    </row>
    <row r="1911" spans="1:3" hidden="1" x14ac:dyDescent="0.45">
      <c r="A1911" s="29"/>
      <c r="B1911" s="29"/>
      <c r="C1911" s="29"/>
    </row>
    <row r="1912" spans="1:3" hidden="1" x14ac:dyDescent="0.45">
      <c r="A1912" s="29"/>
      <c r="B1912" s="29"/>
      <c r="C1912" s="29"/>
    </row>
    <row r="1913" spans="1:3" hidden="1" x14ac:dyDescent="0.45">
      <c r="A1913" s="29"/>
      <c r="B1913" s="29"/>
      <c r="C1913" s="29"/>
    </row>
    <row r="1914" spans="1:3" hidden="1" x14ac:dyDescent="0.45">
      <c r="A1914" s="29"/>
      <c r="B1914" s="29"/>
      <c r="C1914" s="29"/>
    </row>
    <row r="1915" spans="1:3" hidden="1" x14ac:dyDescent="0.45">
      <c r="A1915" s="29"/>
      <c r="B1915" s="29"/>
      <c r="C1915" s="29"/>
    </row>
    <row r="1916" spans="1:3" hidden="1" x14ac:dyDescent="0.45">
      <c r="A1916" s="29"/>
      <c r="B1916" s="29"/>
      <c r="C1916" s="29"/>
    </row>
    <row r="1917" spans="1:3" hidden="1" x14ac:dyDescent="0.45">
      <c r="A1917" s="29"/>
      <c r="B1917" s="29"/>
      <c r="C1917" s="29"/>
    </row>
    <row r="1918" spans="1:3" hidden="1" x14ac:dyDescent="0.45">
      <c r="A1918" s="29"/>
      <c r="B1918" s="29"/>
      <c r="C1918" s="29"/>
    </row>
    <row r="1919" spans="1:3" hidden="1" x14ac:dyDescent="0.45">
      <c r="A1919" s="29"/>
      <c r="B1919" s="29"/>
      <c r="C1919" s="29"/>
    </row>
    <row r="1920" spans="1:3" hidden="1" x14ac:dyDescent="0.45">
      <c r="A1920" s="29"/>
      <c r="B1920" s="29"/>
      <c r="C1920" s="29"/>
    </row>
    <row r="1921" spans="1:3" hidden="1" x14ac:dyDescent="0.45">
      <c r="A1921" s="29"/>
      <c r="B1921" s="29"/>
      <c r="C1921" s="29"/>
    </row>
    <row r="1922" spans="1:3" hidden="1" x14ac:dyDescent="0.45">
      <c r="A1922" s="29"/>
      <c r="B1922" s="29"/>
      <c r="C1922" s="29"/>
    </row>
    <row r="1923" spans="1:3" hidden="1" x14ac:dyDescent="0.45">
      <c r="A1923" s="29"/>
      <c r="B1923" s="29"/>
      <c r="C1923" s="29"/>
    </row>
    <row r="1924" spans="1:3" hidden="1" x14ac:dyDescent="0.45">
      <c r="A1924" s="29"/>
      <c r="B1924" s="29"/>
      <c r="C1924" s="29"/>
    </row>
    <row r="1925" spans="1:3" hidden="1" x14ac:dyDescent="0.45">
      <c r="A1925" s="29"/>
      <c r="B1925" s="29"/>
      <c r="C1925" s="29"/>
    </row>
    <row r="1926" spans="1:3" hidden="1" x14ac:dyDescent="0.45">
      <c r="A1926" s="29"/>
      <c r="B1926" s="29"/>
      <c r="C1926" s="29"/>
    </row>
    <row r="1927" spans="1:3" hidden="1" x14ac:dyDescent="0.45">
      <c r="A1927" s="29"/>
      <c r="B1927" s="29"/>
      <c r="C1927" s="29"/>
    </row>
    <row r="1928" spans="1:3" hidden="1" x14ac:dyDescent="0.45">
      <c r="A1928" s="29"/>
      <c r="B1928" s="29"/>
      <c r="C1928" s="29"/>
    </row>
    <row r="1929" spans="1:3" hidden="1" x14ac:dyDescent="0.45">
      <c r="A1929" s="29"/>
      <c r="B1929" s="29"/>
      <c r="C1929" s="29"/>
    </row>
    <row r="1930" spans="1:3" hidden="1" x14ac:dyDescent="0.45">
      <c r="A1930" s="29"/>
      <c r="B1930" s="29"/>
      <c r="C1930" s="29"/>
    </row>
    <row r="1931" spans="1:3" hidden="1" x14ac:dyDescent="0.45">
      <c r="A1931" s="29"/>
      <c r="B1931" s="29"/>
      <c r="C1931" s="29"/>
    </row>
    <row r="1932" spans="1:3" hidden="1" x14ac:dyDescent="0.45">
      <c r="A1932" s="29"/>
      <c r="B1932" s="29"/>
      <c r="C1932" s="29"/>
    </row>
    <row r="1933" spans="1:3" hidden="1" x14ac:dyDescent="0.45">
      <c r="A1933" s="29"/>
      <c r="B1933" s="29"/>
      <c r="C1933" s="29"/>
    </row>
    <row r="1934" spans="1:3" hidden="1" x14ac:dyDescent="0.45">
      <c r="A1934" s="29"/>
      <c r="B1934" s="29"/>
      <c r="C1934" s="29"/>
    </row>
    <row r="1935" spans="1:3" hidden="1" x14ac:dyDescent="0.45">
      <c r="A1935" s="29"/>
      <c r="B1935" s="29"/>
      <c r="C1935" s="29"/>
    </row>
    <row r="1936" spans="1:3" hidden="1" x14ac:dyDescent="0.45">
      <c r="A1936" s="29"/>
      <c r="B1936" s="29"/>
      <c r="C1936" s="29"/>
    </row>
    <row r="1937" spans="1:3" hidden="1" x14ac:dyDescent="0.45">
      <c r="A1937" s="29"/>
      <c r="B1937" s="29"/>
      <c r="C1937" s="29"/>
    </row>
    <row r="1938" spans="1:3" hidden="1" x14ac:dyDescent="0.45">
      <c r="A1938" s="29"/>
      <c r="B1938" s="29"/>
      <c r="C1938" s="29"/>
    </row>
    <row r="1939" spans="1:3" hidden="1" x14ac:dyDescent="0.45">
      <c r="A1939" s="29"/>
      <c r="B1939" s="29"/>
      <c r="C1939" s="29"/>
    </row>
    <row r="1940" spans="1:3" hidden="1" x14ac:dyDescent="0.45">
      <c r="A1940" s="29"/>
      <c r="B1940" s="29"/>
      <c r="C1940" s="29"/>
    </row>
    <row r="1941" spans="1:3" hidden="1" x14ac:dyDescent="0.45">
      <c r="A1941" s="29"/>
      <c r="B1941" s="29"/>
      <c r="C1941" s="29"/>
    </row>
    <row r="1942" spans="1:3" hidden="1" x14ac:dyDescent="0.45">
      <c r="A1942" s="29"/>
      <c r="B1942" s="29"/>
      <c r="C1942" s="29"/>
    </row>
    <row r="1943" spans="1:3" hidden="1" x14ac:dyDescent="0.45">
      <c r="A1943" s="29"/>
      <c r="B1943" s="29"/>
      <c r="C1943" s="29"/>
    </row>
    <row r="1944" spans="1:3" hidden="1" x14ac:dyDescent="0.45">
      <c r="A1944" s="29"/>
      <c r="B1944" s="29"/>
      <c r="C1944" s="29"/>
    </row>
    <row r="1945" spans="1:3" hidden="1" x14ac:dyDescent="0.45">
      <c r="A1945" s="29"/>
      <c r="B1945" s="29"/>
      <c r="C1945" s="29"/>
    </row>
    <row r="1946" spans="1:3" hidden="1" x14ac:dyDescent="0.45">
      <c r="A1946" s="29"/>
      <c r="B1946" s="29"/>
      <c r="C1946" s="29"/>
    </row>
    <row r="1947" spans="1:3" hidden="1" x14ac:dyDescent="0.45">
      <c r="A1947" s="29"/>
      <c r="B1947" s="29"/>
      <c r="C1947" s="29"/>
    </row>
    <row r="1948" spans="1:3" hidden="1" x14ac:dyDescent="0.45">
      <c r="A1948" s="29"/>
      <c r="B1948" s="29"/>
      <c r="C1948" s="29"/>
    </row>
    <row r="1949" spans="1:3" hidden="1" x14ac:dyDescent="0.45">
      <c r="A1949" s="29"/>
      <c r="B1949" s="29"/>
      <c r="C1949" s="29"/>
    </row>
    <row r="1950" spans="1:3" hidden="1" x14ac:dyDescent="0.45">
      <c r="A1950" s="29"/>
      <c r="B1950" s="29"/>
      <c r="C1950" s="29"/>
    </row>
    <row r="1951" spans="1:3" hidden="1" x14ac:dyDescent="0.45">
      <c r="A1951" s="29"/>
      <c r="B1951" s="29"/>
      <c r="C1951" s="29"/>
    </row>
    <row r="1952" spans="1:3" hidden="1" x14ac:dyDescent="0.45">
      <c r="A1952" s="29"/>
      <c r="B1952" s="29"/>
      <c r="C1952" s="29"/>
    </row>
    <row r="1953" spans="1:3" hidden="1" x14ac:dyDescent="0.45">
      <c r="A1953" s="29"/>
      <c r="B1953" s="29"/>
      <c r="C1953" s="29"/>
    </row>
    <row r="1954" spans="1:3" hidden="1" x14ac:dyDescent="0.45">
      <c r="A1954" s="29"/>
      <c r="B1954" s="29"/>
      <c r="C1954" s="29"/>
    </row>
    <row r="1955" spans="1:3" hidden="1" x14ac:dyDescent="0.45">
      <c r="A1955" s="29"/>
      <c r="B1955" s="29"/>
      <c r="C1955" s="29"/>
    </row>
    <row r="1956" spans="1:3" hidden="1" x14ac:dyDescent="0.45">
      <c r="A1956" s="29"/>
      <c r="B1956" s="29"/>
      <c r="C1956" s="29"/>
    </row>
    <row r="1957" spans="1:3" hidden="1" x14ac:dyDescent="0.45">
      <c r="A1957" s="29"/>
      <c r="B1957" s="29"/>
      <c r="C1957" s="29"/>
    </row>
    <row r="1958" spans="1:3" hidden="1" x14ac:dyDescent="0.45">
      <c r="A1958" s="29"/>
      <c r="B1958" s="29"/>
      <c r="C1958" s="29"/>
    </row>
    <row r="1959" spans="1:3" hidden="1" x14ac:dyDescent="0.45">
      <c r="A1959" s="29"/>
      <c r="B1959" s="29"/>
      <c r="C1959" s="29"/>
    </row>
    <row r="1960" spans="1:3" hidden="1" x14ac:dyDescent="0.45">
      <c r="A1960" s="29"/>
      <c r="B1960" s="29"/>
      <c r="C1960" s="29"/>
    </row>
    <row r="1961" spans="1:3" hidden="1" x14ac:dyDescent="0.45">
      <c r="A1961" s="29"/>
      <c r="B1961" s="29"/>
      <c r="C1961" s="29"/>
    </row>
    <row r="1962" spans="1:3" hidden="1" x14ac:dyDescent="0.45">
      <c r="A1962" s="29"/>
      <c r="B1962" s="29"/>
      <c r="C1962" s="29"/>
    </row>
    <row r="1963" spans="1:3" hidden="1" x14ac:dyDescent="0.45">
      <c r="A1963" s="29"/>
      <c r="B1963" s="29"/>
      <c r="C1963" s="29"/>
    </row>
    <row r="1964" spans="1:3" hidden="1" x14ac:dyDescent="0.45">
      <c r="A1964" s="29"/>
      <c r="B1964" s="29"/>
      <c r="C1964" s="29"/>
    </row>
    <row r="1965" spans="1:3" hidden="1" x14ac:dyDescent="0.45">
      <c r="A1965" s="29"/>
      <c r="B1965" s="29"/>
      <c r="C1965" s="29"/>
    </row>
    <row r="1966" spans="1:3" hidden="1" x14ac:dyDescent="0.45">
      <c r="A1966" s="29"/>
      <c r="B1966" s="29"/>
      <c r="C1966" s="29"/>
    </row>
    <row r="1967" spans="1:3" hidden="1" x14ac:dyDescent="0.45">
      <c r="A1967" s="29"/>
      <c r="B1967" s="29"/>
      <c r="C1967" s="29"/>
    </row>
    <row r="1968" spans="1:3" hidden="1" x14ac:dyDescent="0.45">
      <c r="A1968" s="29"/>
      <c r="B1968" s="29"/>
      <c r="C1968" s="29"/>
    </row>
    <row r="1969" spans="1:3" hidden="1" x14ac:dyDescent="0.45">
      <c r="A1969" s="29"/>
      <c r="B1969" s="29"/>
      <c r="C1969" s="29"/>
    </row>
    <row r="1970" spans="1:3" hidden="1" x14ac:dyDescent="0.45">
      <c r="A1970" s="29"/>
      <c r="B1970" s="29"/>
      <c r="C1970" s="29"/>
    </row>
    <row r="1971" spans="1:3" hidden="1" x14ac:dyDescent="0.45">
      <c r="A1971" s="29"/>
      <c r="B1971" s="29"/>
      <c r="C1971" s="29"/>
    </row>
    <row r="1972" spans="1:3" hidden="1" x14ac:dyDescent="0.45">
      <c r="A1972" s="29"/>
      <c r="B1972" s="29"/>
      <c r="C1972" s="29"/>
    </row>
    <row r="1973" spans="1:3" hidden="1" x14ac:dyDescent="0.45">
      <c r="A1973" s="29"/>
      <c r="B1973" s="29"/>
      <c r="C1973" s="29"/>
    </row>
    <row r="1974" spans="1:3" hidden="1" x14ac:dyDescent="0.45">
      <c r="A1974" s="29"/>
      <c r="B1974" s="29"/>
      <c r="C1974" s="29"/>
    </row>
    <row r="1975" spans="1:3" hidden="1" x14ac:dyDescent="0.45">
      <c r="A1975" s="29"/>
      <c r="B1975" s="29"/>
      <c r="C1975" s="29"/>
    </row>
    <row r="1976" spans="1:3" hidden="1" x14ac:dyDescent="0.45">
      <c r="A1976" s="29"/>
      <c r="B1976" s="29"/>
      <c r="C1976" s="29"/>
    </row>
    <row r="1977" spans="1:3" hidden="1" x14ac:dyDescent="0.45">
      <c r="A1977" s="29"/>
      <c r="B1977" s="29"/>
      <c r="C1977" s="29"/>
    </row>
    <row r="1978" spans="1:3" hidden="1" x14ac:dyDescent="0.45">
      <c r="A1978" s="29"/>
      <c r="B1978" s="29"/>
      <c r="C1978" s="29"/>
    </row>
    <row r="1979" spans="1:3" hidden="1" x14ac:dyDescent="0.45">
      <c r="A1979" s="29"/>
      <c r="B1979" s="29"/>
      <c r="C1979" s="29"/>
    </row>
    <row r="1980" spans="1:3" hidden="1" x14ac:dyDescent="0.45">
      <c r="A1980" s="29"/>
      <c r="B1980" s="29"/>
      <c r="C1980" s="29"/>
    </row>
    <row r="1981" spans="1:3" hidden="1" x14ac:dyDescent="0.45">
      <c r="A1981" s="29"/>
      <c r="B1981" s="29"/>
      <c r="C1981" s="29"/>
    </row>
    <row r="1982" spans="1:3" hidden="1" x14ac:dyDescent="0.45">
      <c r="A1982" s="29"/>
      <c r="B1982" s="29"/>
      <c r="C1982" s="29"/>
    </row>
    <row r="1983" spans="1:3" hidden="1" x14ac:dyDescent="0.45">
      <c r="A1983" s="29"/>
      <c r="B1983" s="29"/>
      <c r="C1983" s="29"/>
    </row>
    <row r="1984" spans="1:3" hidden="1" x14ac:dyDescent="0.45">
      <c r="A1984" s="29"/>
      <c r="B1984" s="29"/>
      <c r="C1984" s="29"/>
    </row>
    <row r="1985" spans="1:3" hidden="1" x14ac:dyDescent="0.45">
      <c r="A1985" s="29"/>
      <c r="B1985" s="29"/>
      <c r="C1985" s="29"/>
    </row>
    <row r="1986" spans="1:3" hidden="1" x14ac:dyDescent="0.45">
      <c r="A1986" s="29"/>
      <c r="B1986" s="29"/>
      <c r="C1986" s="29"/>
    </row>
    <row r="1987" spans="1:3" hidden="1" x14ac:dyDescent="0.45">
      <c r="A1987" s="29"/>
      <c r="B1987" s="29"/>
      <c r="C1987" s="29"/>
    </row>
    <row r="1988" spans="1:3" hidden="1" x14ac:dyDescent="0.45">
      <c r="A1988" s="29"/>
      <c r="B1988" s="29"/>
      <c r="C1988" s="29"/>
    </row>
    <row r="1989" spans="1:3" hidden="1" x14ac:dyDescent="0.45">
      <c r="A1989" s="29"/>
      <c r="B1989" s="29"/>
      <c r="C1989" s="29"/>
    </row>
    <row r="1990" spans="1:3" hidden="1" x14ac:dyDescent="0.45">
      <c r="A1990" s="29"/>
      <c r="B1990" s="29"/>
      <c r="C1990" s="29"/>
    </row>
    <row r="1991" spans="1:3" hidden="1" x14ac:dyDescent="0.45">
      <c r="A1991" s="29"/>
      <c r="B1991" s="29"/>
      <c r="C1991" s="29"/>
    </row>
    <row r="1992" spans="1:3" hidden="1" x14ac:dyDescent="0.45">
      <c r="A1992" s="29"/>
      <c r="B1992" s="29"/>
      <c r="C1992" s="29"/>
    </row>
    <row r="1993" spans="1:3" hidden="1" x14ac:dyDescent="0.45">
      <c r="A1993" s="29"/>
      <c r="B1993" s="29"/>
      <c r="C1993" s="29"/>
    </row>
    <row r="1994" spans="1:3" hidden="1" x14ac:dyDescent="0.45">
      <c r="A1994" s="29"/>
      <c r="B1994" s="29"/>
      <c r="C1994" s="29"/>
    </row>
    <row r="1995" spans="1:3" hidden="1" x14ac:dyDescent="0.45">
      <c r="A1995" s="29"/>
      <c r="B1995" s="29"/>
      <c r="C1995" s="29"/>
    </row>
    <row r="1996" spans="1:3" hidden="1" x14ac:dyDescent="0.45">
      <c r="A1996" s="29"/>
      <c r="B1996" s="29"/>
      <c r="C1996" s="29"/>
    </row>
    <row r="1997" spans="1:3" hidden="1" x14ac:dyDescent="0.45">
      <c r="A1997" s="29"/>
      <c r="B1997" s="29"/>
      <c r="C1997" s="29"/>
    </row>
    <row r="1998" spans="1:3" hidden="1" x14ac:dyDescent="0.45">
      <c r="A1998" s="29"/>
      <c r="B1998" s="29"/>
      <c r="C1998" s="29"/>
    </row>
    <row r="1999" spans="1:3" hidden="1" x14ac:dyDescent="0.45">
      <c r="A1999" s="29"/>
      <c r="B1999" s="29"/>
      <c r="C1999" s="29"/>
    </row>
    <row r="2000" spans="1:3" hidden="1" x14ac:dyDescent="0.45">
      <c r="A2000" s="29"/>
      <c r="B2000" s="29"/>
      <c r="C2000" s="29"/>
    </row>
    <row r="2001" spans="1:3" hidden="1" x14ac:dyDescent="0.45">
      <c r="A2001" s="29"/>
      <c r="B2001" s="29"/>
      <c r="C2001" s="29"/>
    </row>
    <row r="2002" spans="1:3" hidden="1" x14ac:dyDescent="0.45">
      <c r="A2002" s="29"/>
      <c r="B2002" s="29"/>
      <c r="C2002" s="29"/>
    </row>
    <row r="2003" spans="1:3" hidden="1" x14ac:dyDescent="0.45">
      <c r="A2003" s="29"/>
      <c r="B2003" s="29"/>
      <c r="C2003" s="29"/>
    </row>
    <row r="2004" spans="1:3" hidden="1" x14ac:dyDescent="0.45">
      <c r="A2004" s="29"/>
      <c r="B2004" s="29"/>
      <c r="C2004" s="29"/>
    </row>
    <row r="2005" spans="1:3" hidden="1" x14ac:dyDescent="0.45">
      <c r="A2005" s="29"/>
      <c r="B2005" s="29"/>
      <c r="C2005" s="29"/>
    </row>
    <row r="2006" spans="1:3" hidden="1" x14ac:dyDescent="0.45">
      <c r="A2006" s="29"/>
      <c r="B2006" s="29"/>
      <c r="C2006" s="29"/>
    </row>
    <row r="2007" spans="1:3" hidden="1" x14ac:dyDescent="0.45">
      <c r="A2007" s="29"/>
      <c r="B2007" s="29"/>
      <c r="C2007" s="29"/>
    </row>
    <row r="2008" spans="1:3" hidden="1" x14ac:dyDescent="0.45">
      <c r="A2008" s="29"/>
      <c r="B2008" s="29"/>
      <c r="C2008" s="29"/>
    </row>
    <row r="2009" spans="1:3" hidden="1" x14ac:dyDescent="0.45">
      <c r="A2009" s="29"/>
      <c r="B2009" s="29"/>
      <c r="C2009" s="29"/>
    </row>
    <row r="2010" spans="1:3" hidden="1" x14ac:dyDescent="0.45">
      <c r="A2010" s="29"/>
      <c r="B2010" s="29"/>
      <c r="C2010" s="29"/>
    </row>
    <row r="2011" spans="1:3" hidden="1" x14ac:dyDescent="0.45">
      <c r="A2011" s="29"/>
      <c r="B2011" s="29"/>
      <c r="C2011" s="29"/>
    </row>
    <row r="2012" spans="1:3" hidden="1" x14ac:dyDescent="0.45">
      <c r="A2012" s="29"/>
      <c r="B2012" s="29"/>
      <c r="C2012" s="29"/>
    </row>
    <row r="2013" spans="1:3" hidden="1" x14ac:dyDescent="0.45">
      <c r="A2013" s="29"/>
      <c r="B2013" s="29"/>
      <c r="C2013" s="29"/>
    </row>
    <row r="2014" spans="1:3" hidden="1" x14ac:dyDescent="0.45">
      <c r="A2014" s="29"/>
      <c r="B2014" s="29"/>
      <c r="C2014" s="29"/>
    </row>
    <row r="2015" spans="1:3" hidden="1" x14ac:dyDescent="0.45">
      <c r="A2015" s="29"/>
      <c r="B2015" s="29"/>
      <c r="C2015" s="29"/>
    </row>
    <row r="2016" spans="1:3" hidden="1" x14ac:dyDescent="0.45">
      <c r="A2016" s="29"/>
      <c r="B2016" s="29"/>
      <c r="C2016" s="29"/>
    </row>
    <row r="2017" spans="1:3" hidden="1" x14ac:dyDescent="0.45">
      <c r="A2017" s="29"/>
      <c r="B2017" s="29"/>
      <c r="C2017" s="29"/>
    </row>
    <row r="2018" spans="1:3" hidden="1" x14ac:dyDescent="0.45">
      <c r="A2018" s="29"/>
      <c r="B2018" s="29"/>
      <c r="C2018" s="29"/>
    </row>
    <row r="2019" spans="1:3" hidden="1" x14ac:dyDescent="0.45">
      <c r="A2019" s="29"/>
      <c r="B2019" s="29"/>
      <c r="C2019" s="29"/>
    </row>
    <row r="2020" spans="1:3" hidden="1" x14ac:dyDescent="0.45">
      <c r="A2020" s="29"/>
      <c r="B2020" s="29"/>
      <c r="C2020" s="29"/>
    </row>
    <row r="2021" spans="1:3" hidden="1" x14ac:dyDescent="0.45">
      <c r="A2021" s="29"/>
      <c r="B2021" s="29"/>
      <c r="C2021" s="29"/>
    </row>
    <row r="2022" spans="1:3" hidden="1" x14ac:dyDescent="0.45">
      <c r="A2022" s="29"/>
      <c r="B2022" s="29"/>
      <c r="C2022" s="29"/>
    </row>
    <row r="2023" spans="1:3" hidden="1" x14ac:dyDescent="0.45">
      <c r="A2023" s="29"/>
      <c r="B2023" s="29"/>
      <c r="C2023" s="29"/>
    </row>
    <row r="2024" spans="1:3" hidden="1" x14ac:dyDescent="0.45">
      <c r="A2024" s="29"/>
      <c r="B2024" s="29"/>
      <c r="C2024" s="29"/>
    </row>
    <row r="2025" spans="1:3" hidden="1" x14ac:dyDescent="0.45">
      <c r="A2025" s="29"/>
      <c r="B2025" s="29"/>
      <c r="C2025" s="29"/>
    </row>
    <row r="2026" spans="1:3" hidden="1" x14ac:dyDescent="0.45">
      <c r="A2026" s="29"/>
      <c r="B2026" s="29"/>
      <c r="C2026" s="29"/>
    </row>
    <row r="2027" spans="1:3" hidden="1" x14ac:dyDescent="0.45">
      <c r="A2027" s="29"/>
      <c r="B2027" s="29"/>
      <c r="C2027" s="29"/>
    </row>
    <row r="2028" spans="1:3" hidden="1" x14ac:dyDescent="0.45">
      <c r="A2028" s="29"/>
      <c r="B2028" s="29"/>
      <c r="C2028" s="29"/>
    </row>
    <row r="2029" spans="1:3" hidden="1" x14ac:dyDescent="0.45">
      <c r="A2029" s="29"/>
      <c r="B2029" s="29"/>
      <c r="C2029" s="29"/>
    </row>
    <row r="2030" spans="1:3" hidden="1" x14ac:dyDescent="0.45">
      <c r="A2030" s="29"/>
      <c r="B2030" s="29"/>
      <c r="C2030" s="29"/>
    </row>
    <row r="2031" spans="1:3" hidden="1" x14ac:dyDescent="0.45">
      <c r="A2031" s="29"/>
      <c r="B2031" s="29"/>
      <c r="C2031" s="29"/>
    </row>
    <row r="2032" spans="1:3" hidden="1" x14ac:dyDescent="0.45">
      <c r="A2032" s="29"/>
      <c r="B2032" s="29"/>
      <c r="C2032" s="29"/>
    </row>
    <row r="2033" spans="1:3" hidden="1" x14ac:dyDescent="0.45">
      <c r="A2033" s="29"/>
      <c r="B2033" s="29"/>
      <c r="C2033" s="29"/>
    </row>
    <row r="2034" spans="1:3" hidden="1" x14ac:dyDescent="0.45">
      <c r="A2034" s="29"/>
      <c r="B2034" s="29"/>
      <c r="C2034" s="29"/>
    </row>
    <row r="2035" spans="1:3" hidden="1" x14ac:dyDescent="0.45">
      <c r="A2035" s="29"/>
      <c r="B2035" s="29"/>
      <c r="C2035" s="29"/>
    </row>
    <row r="2036" spans="1:3" hidden="1" x14ac:dyDescent="0.45">
      <c r="A2036" s="29"/>
      <c r="B2036" s="29"/>
      <c r="C2036" s="29"/>
    </row>
    <row r="2037" spans="1:3" hidden="1" x14ac:dyDescent="0.45">
      <c r="A2037" s="29"/>
      <c r="B2037" s="29"/>
      <c r="C2037" s="29"/>
    </row>
    <row r="2038" spans="1:3" hidden="1" x14ac:dyDescent="0.45">
      <c r="A2038" s="29"/>
      <c r="B2038" s="29"/>
      <c r="C2038" s="29"/>
    </row>
    <row r="2039" spans="1:3" hidden="1" x14ac:dyDescent="0.45">
      <c r="A2039" s="29"/>
      <c r="B2039" s="29"/>
      <c r="C2039" s="29"/>
    </row>
    <row r="2040" spans="1:3" hidden="1" x14ac:dyDescent="0.45">
      <c r="A2040" s="29"/>
      <c r="B2040" s="29"/>
      <c r="C2040" s="29"/>
    </row>
    <row r="2041" spans="1:3" hidden="1" x14ac:dyDescent="0.45">
      <c r="A2041" s="29"/>
      <c r="B2041" s="29"/>
      <c r="C2041" s="29"/>
    </row>
    <row r="2042" spans="1:3" hidden="1" x14ac:dyDescent="0.45">
      <c r="A2042" s="29"/>
      <c r="B2042" s="29"/>
      <c r="C2042" s="29"/>
    </row>
    <row r="2043" spans="1:3" hidden="1" x14ac:dyDescent="0.45">
      <c r="A2043" s="29"/>
      <c r="B2043" s="29"/>
      <c r="C2043" s="29"/>
    </row>
    <row r="2044" spans="1:3" hidden="1" x14ac:dyDescent="0.45">
      <c r="A2044" s="29"/>
      <c r="B2044" s="29"/>
      <c r="C2044" s="29"/>
    </row>
    <row r="2045" spans="1:3" hidden="1" x14ac:dyDescent="0.45">
      <c r="A2045" s="29"/>
      <c r="B2045" s="29"/>
      <c r="C2045" s="29"/>
    </row>
    <row r="2046" spans="1:3" hidden="1" x14ac:dyDescent="0.45">
      <c r="A2046" s="29"/>
      <c r="B2046" s="29"/>
      <c r="C2046" s="29"/>
    </row>
    <row r="2047" spans="1:3" hidden="1" x14ac:dyDescent="0.45">
      <c r="A2047" s="29"/>
      <c r="B2047" s="29"/>
      <c r="C2047" s="29"/>
    </row>
    <row r="2048" spans="1:3" hidden="1" x14ac:dyDescent="0.45">
      <c r="A2048" s="29"/>
      <c r="B2048" s="29"/>
      <c r="C2048" s="29"/>
    </row>
    <row r="2049" spans="1:3" hidden="1" x14ac:dyDescent="0.45">
      <c r="A2049" s="29"/>
      <c r="B2049" s="29"/>
      <c r="C2049" s="29"/>
    </row>
    <row r="2050" spans="1:3" hidden="1" x14ac:dyDescent="0.45">
      <c r="A2050" s="29"/>
      <c r="B2050" s="29"/>
      <c r="C2050" s="29"/>
    </row>
    <row r="2051" spans="1:3" hidden="1" x14ac:dyDescent="0.45">
      <c r="A2051" s="29"/>
      <c r="B2051" s="29"/>
      <c r="C2051" s="29"/>
    </row>
    <row r="2052" spans="1:3" hidden="1" x14ac:dyDescent="0.45">
      <c r="A2052" s="29"/>
      <c r="B2052" s="29"/>
      <c r="C2052" s="29"/>
    </row>
    <row r="2053" spans="1:3" hidden="1" x14ac:dyDescent="0.45">
      <c r="A2053" s="29"/>
      <c r="B2053" s="29"/>
      <c r="C2053" s="29"/>
    </row>
    <row r="2054" spans="1:3" hidden="1" x14ac:dyDescent="0.45">
      <c r="A2054" s="29"/>
      <c r="B2054" s="29"/>
      <c r="C2054" s="29"/>
    </row>
    <row r="2055" spans="1:3" hidden="1" x14ac:dyDescent="0.45">
      <c r="A2055" s="29"/>
      <c r="B2055" s="29"/>
      <c r="C2055" s="29"/>
    </row>
    <row r="2056" spans="1:3" hidden="1" x14ac:dyDescent="0.45">
      <c r="A2056" s="29"/>
      <c r="B2056" s="29"/>
      <c r="C2056" s="29"/>
    </row>
    <row r="2057" spans="1:3" hidden="1" x14ac:dyDescent="0.45">
      <c r="A2057" s="29"/>
      <c r="B2057" s="29"/>
      <c r="C2057" s="29"/>
    </row>
    <row r="2058" spans="1:3" hidden="1" x14ac:dyDescent="0.45">
      <c r="A2058" s="29"/>
      <c r="B2058" s="29"/>
      <c r="C2058" s="29"/>
    </row>
    <row r="2059" spans="1:3" hidden="1" x14ac:dyDescent="0.45">
      <c r="A2059" s="29"/>
      <c r="B2059" s="29"/>
      <c r="C2059" s="29"/>
    </row>
    <row r="2060" spans="1:3" hidden="1" x14ac:dyDescent="0.45">
      <c r="A2060" s="29"/>
      <c r="B2060" s="29"/>
      <c r="C2060" s="29"/>
    </row>
    <row r="2061" spans="1:3" hidden="1" x14ac:dyDescent="0.45">
      <c r="A2061" s="29"/>
      <c r="B2061" s="29"/>
      <c r="C2061" s="29"/>
    </row>
    <row r="2062" spans="1:3" hidden="1" x14ac:dyDescent="0.45">
      <c r="A2062" s="29"/>
      <c r="B2062" s="29"/>
      <c r="C2062" s="29"/>
    </row>
    <row r="2063" spans="1:3" hidden="1" x14ac:dyDescent="0.45">
      <c r="A2063" s="29"/>
      <c r="B2063" s="29"/>
      <c r="C2063" s="29"/>
    </row>
    <row r="2064" spans="1:3" hidden="1" x14ac:dyDescent="0.45">
      <c r="A2064" s="29"/>
      <c r="B2064" s="29"/>
      <c r="C2064" s="29"/>
    </row>
    <row r="2065" spans="1:3" hidden="1" x14ac:dyDescent="0.45">
      <c r="A2065" s="29"/>
      <c r="B2065" s="29"/>
      <c r="C2065" s="29"/>
    </row>
    <row r="2066" spans="1:3" hidden="1" x14ac:dyDescent="0.45">
      <c r="A2066" s="29"/>
      <c r="B2066" s="29"/>
      <c r="C2066" s="29"/>
    </row>
    <row r="2067" spans="1:3" hidden="1" x14ac:dyDescent="0.45">
      <c r="A2067" s="29"/>
      <c r="B2067" s="29"/>
      <c r="C2067" s="29"/>
    </row>
    <row r="2068" spans="1:3" hidden="1" x14ac:dyDescent="0.45">
      <c r="A2068" s="29"/>
      <c r="B2068" s="29"/>
      <c r="C2068" s="29"/>
    </row>
    <row r="2069" spans="1:3" hidden="1" x14ac:dyDescent="0.45">
      <c r="A2069" s="29"/>
      <c r="B2069" s="29"/>
      <c r="C2069" s="29"/>
    </row>
    <row r="2070" spans="1:3" hidden="1" x14ac:dyDescent="0.45">
      <c r="A2070" s="29"/>
      <c r="B2070" s="29"/>
      <c r="C2070" s="29"/>
    </row>
    <row r="2071" spans="1:3" hidden="1" x14ac:dyDescent="0.45">
      <c r="A2071" s="29"/>
      <c r="B2071" s="29"/>
      <c r="C2071" s="29"/>
    </row>
    <row r="2072" spans="1:3" hidden="1" x14ac:dyDescent="0.45">
      <c r="A2072" s="29"/>
      <c r="B2072" s="29"/>
      <c r="C2072" s="29"/>
    </row>
    <row r="2073" spans="1:3" hidden="1" x14ac:dyDescent="0.45">
      <c r="A2073" s="29"/>
      <c r="B2073" s="29"/>
      <c r="C2073" s="29"/>
    </row>
    <row r="2074" spans="1:3" hidden="1" x14ac:dyDescent="0.45">
      <c r="A2074" s="29"/>
      <c r="B2074" s="29"/>
      <c r="C2074" s="29"/>
    </row>
    <row r="2075" spans="1:3" hidden="1" x14ac:dyDescent="0.45">
      <c r="A2075" s="29"/>
      <c r="B2075" s="29"/>
      <c r="C2075" s="29"/>
    </row>
    <row r="2076" spans="1:3" hidden="1" x14ac:dyDescent="0.45">
      <c r="A2076" s="29"/>
      <c r="B2076" s="29"/>
      <c r="C2076" s="29"/>
    </row>
    <row r="2077" spans="1:3" hidden="1" x14ac:dyDescent="0.45">
      <c r="A2077" s="29"/>
      <c r="B2077" s="29"/>
      <c r="C2077" s="29"/>
    </row>
    <row r="2078" spans="1:3" hidden="1" x14ac:dyDescent="0.45">
      <c r="A2078" s="29"/>
      <c r="B2078" s="29"/>
      <c r="C2078" s="29"/>
    </row>
    <row r="2079" spans="1:3" hidden="1" x14ac:dyDescent="0.45">
      <c r="A2079" s="29"/>
      <c r="B2079" s="29"/>
      <c r="C2079" s="29"/>
    </row>
    <row r="2080" spans="1:3" hidden="1" x14ac:dyDescent="0.45">
      <c r="A2080" s="29"/>
      <c r="B2080" s="29"/>
      <c r="C2080" s="29"/>
    </row>
    <row r="2081" spans="1:3" hidden="1" x14ac:dyDescent="0.45">
      <c r="A2081" s="29"/>
      <c r="B2081" s="29"/>
      <c r="C2081" s="29"/>
    </row>
    <row r="2082" spans="1:3" hidden="1" x14ac:dyDescent="0.45">
      <c r="A2082" s="29"/>
      <c r="B2082" s="29"/>
      <c r="C2082" s="29"/>
    </row>
    <row r="2083" spans="1:3" hidden="1" x14ac:dyDescent="0.45">
      <c r="A2083" s="29"/>
      <c r="B2083" s="29"/>
      <c r="C2083" s="29"/>
    </row>
    <row r="2084" spans="1:3" hidden="1" x14ac:dyDescent="0.45">
      <c r="A2084" s="29"/>
      <c r="B2084" s="29"/>
      <c r="C2084" s="29"/>
    </row>
    <row r="2085" spans="1:3" hidden="1" x14ac:dyDescent="0.45">
      <c r="A2085" s="29"/>
      <c r="B2085" s="29"/>
      <c r="C2085" s="29"/>
    </row>
    <row r="2086" spans="1:3" hidden="1" x14ac:dyDescent="0.45">
      <c r="A2086" s="29"/>
      <c r="B2086" s="29"/>
      <c r="C2086" s="29"/>
    </row>
    <row r="2087" spans="1:3" hidden="1" x14ac:dyDescent="0.45">
      <c r="A2087" s="29"/>
      <c r="B2087" s="29"/>
      <c r="C2087" s="29"/>
    </row>
    <row r="2088" spans="1:3" hidden="1" x14ac:dyDescent="0.45">
      <c r="A2088" s="29"/>
      <c r="B2088" s="29"/>
      <c r="C2088" s="29"/>
    </row>
    <row r="2089" spans="1:3" hidden="1" x14ac:dyDescent="0.45">
      <c r="A2089" s="29"/>
      <c r="B2089" s="29"/>
      <c r="C2089" s="29"/>
    </row>
    <row r="2090" spans="1:3" hidden="1" x14ac:dyDescent="0.45">
      <c r="A2090" s="29"/>
      <c r="B2090" s="29"/>
      <c r="C2090" s="29"/>
    </row>
    <row r="2091" spans="1:3" hidden="1" x14ac:dyDescent="0.45">
      <c r="A2091" s="29"/>
      <c r="B2091" s="29"/>
      <c r="C2091" s="29"/>
    </row>
    <row r="2092" spans="1:3" hidden="1" x14ac:dyDescent="0.45">
      <c r="A2092" s="29"/>
      <c r="B2092" s="29"/>
      <c r="C2092" s="29"/>
    </row>
    <row r="2093" spans="1:3" hidden="1" x14ac:dyDescent="0.45">
      <c r="A2093" s="29"/>
      <c r="B2093" s="29"/>
      <c r="C2093" s="29"/>
    </row>
    <row r="2094" spans="1:3" hidden="1" x14ac:dyDescent="0.45">
      <c r="A2094" s="29"/>
      <c r="B2094" s="29"/>
      <c r="C2094" s="29"/>
    </row>
    <row r="2095" spans="1:3" hidden="1" x14ac:dyDescent="0.45">
      <c r="A2095" s="29"/>
      <c r="B2095" s="29"/>
      <c r="C2095" s="29"/>
    </row>
    <row r="2096" spans="1:3" hidden="1" x14ac:dyDescent="0.45">
      <c r="A2096" s="29"/>
      <c r="B2096" s="29"/>
      <c r="C2096" s="29"/>
    </row>
    <row r="2097" spans="1:3" hidden="1" x14ac:dyDescent="0.45">
      <c r="A2097" s="29"/>
      <c r="B2097" s="29"/>
      <c r="C2097" s="29"/>
    </row>
    <row r="2098" spans="1:3" hidden="1" x14ac:dyDescent="0.45">
      <c r="A2098" s="29"/>
      <c r="B2098" s="29"/>
      <c r="C2098" s="29"/>
    </row>
    <row r="2099" spans="1:3" hidden="1" x14ac:dyDescent="0.45">
      <c r="A2099" s="29"/>
      <c r="B2099" s="29"/>
      <c r="C2099" s="29"/>
    </row>
    <row r="2100" spans="1:3" hidden="1" x14ac:dyDescent="0.45">
      <c r="A2100" s="29"/>
      <c r="B2100" s="29"/>
      <c r="C2100" s="29"/>
    </row>
    <row r="2101" spans="1:3" hidden="1" x14ac:dyDescent="0.45">
      <c r="A2101" s="29"/>
      <c r="B2101" s="29"/>
      <c r="C2101" s="29"/>
    </row>
    <row r="2102" spans="1:3" hidden="1" x14ac:dyDescent="0.45">
      <c r="A2102" s="29"/>
      <c r="B2102" s="29"/>
      <c r="C2102" s="29"/>
    </row>
    <row r="2103" spans="1:3" hidden="1" x14ac:dyDescent="0.45">
      <c r="A2103" s="29"/>
      <c r="B2103" s="29"/>
      <c r="C2103" s="29"/>
    </row>
    <row r="2104" spans="1:3" hidden="1" x14ac:dyDescent="0.45">
      <c r="A2104" s="29"/>
      <c r="B2104" s="29"/>
      <c r="C2104" s="29"/>
    </row>
    <row r="2105" spans="1:3" hidden="1" x14ac:dyDescent="0.45">
      <c r="A2105" s="29"/>
      <c r="B2105" s="29"/>
      <c r="C2105" s="29"/>
    </row>
    <row r="2106" spans="1:3" hidden="1" x14ac:dyDescent="0.45">
      <c r="A2106" s="29"/>
      <c r="B2106" s="29"/>
      <c r="C2106" s="29"/>
    </row>
    <row r="2107" spans="1:3" hidden="1" x14ac:dyDescent="0.45">
      <c r="A2107" s="29"/>
      <c r="B2107" s="29"/>
      <c r="C2107" s="29"/>
    </row>
    <row r="2108" spans="1:3" hidden="1" x14ac:dyDescent="0.45">
      <c r="A2108" s="29"/>
      <c r="B2108" s="29"/>
      <c r="C2108" s="29"/>
    </row>
    <row r="2109" spans="1:3" hidden="1" x14ac:dyDescent="0.45">
      <c r="A2109" s="29"/>
      <c r="B2109" s="29"/>
      <c r="C2109" s="29"/>
    </row>
    <row r="2110" spans="1:3" hidden="1" x14ac:dyDescent="0.45">
      <c r="A2110" s="29"/>
      <c r="B2110" s="29"/>
      <c r="C2110" s="29"/>
    </row>
    <row r="2111" spans="1:3" hidden="1" x14ac:dyDescent="0.45">
      <c r="A2111" s="29"/>
      <c r="B2111" s="29"/>
      <c r="C2111" s="29"/>
    </row>
    <row r="2112" spans="1:3" hidden="1" x14ac:dyDescent="0.45">
      <c r="A2112" s="29"/>
      <c r="B2112" s="29"/>
      <c r="C2112" s="29"/>
    </row>
    <row r="2113" spans="1:3" hidden="1" x14ac:dyDescent="0.45">
      <c r="A2113" s="29"/>
      <c r="B2113" s="29"/>
      <c r="C2113" s="29"/>
    </row>
    <row r="2114" spans="1:3" hidden="1" x14ac:dyDescent="0.45">
      <c r="A2114" s="29"/>
      <c r="B2114" s="29"/>
      <c r="C2114" s="29"/>
    </row>
    <row r="2115" spans="1:3" hidden="1" x14ac:dyDescent="0.45">
      <c r="A2115" s="29"/>
      <c r="B2115" s="29"/>
      <c r="C2115" s="29"/>
    </row>
    <row r="2116" spans="1:3" hidden="1" x14ac:dyDescent="0.45">
      <c r="A2116" s="29"/>
      <c r="B2116" s="29"/>
      <c r="C2116" s="29"/>
    </row>
    <row r="2117" spans="1:3" hidden="1" x14ac:dyDescent="0.45">
      <c r="A2117" s="29"/>
      <c r="B2117" s="29"/>
      <c r="C2117" s="29"/>
    </row>
    <row r="2118" spans="1:3" hidden="1" x14ac:dyDescent="0.45">
      <c r="A2118" s="29"/>
      <c r="B2118" s="29"/>
      <c r="C2118" s="29"/>
    </row>
    <row r="2119" spans="1:3" hidden="1" x14ac:dyDescent="0.45">
      <c r="A2119" s="29"/>
      <c r="B2119" s="29"/>
      <c r="C2119" s="29"/>
    </row>
    <row r="2120" spans="1:3" hidden="1" x14ac:dyDescent="0.45">
      <c r="A2120" s="29"/>
      <c r="B2120" s="29"/>
      <c r="C2120" s="29"/>
    </row>
    <row r="2121" spans="1:3" hidden="1" x14ac:dyDescent="0.45">
      <c r="A2121" s="29"/>
      <c r="B2121" s="29"/>
      <c r="C2121" s="29"/>
    </row>
    <row r="2122" spans="1:3" hidden="1" x14ac:dyDescent="0.45">
      <c r="A2122" s="29"/>
      <c r="B2122" s="29"/>
      <c r="C2122" s="29"/>
    </row>
    <row r="2123" spans="1:3" hidden="1" x14ac:dyDescent="0.45">
      <c r="A2123" s="29"/>
      <c r="B2123" s="29"/>
      <c r="C2123" s="29"/>
    </row>
    <row r="2124" spans="1:3" hidden="1" x14ac:dyDescent="0.45">
      <c r="A2124" s="29"/>
      <c r="B2124" s="29"/>
      <c r="C2124" s="29"/>
    </row>
    <row r="2125" spans="1:3" hidden="1" x14ac:dyDescent="0.45">
      <c r="A2125" s="29"/>
      <c r="B2125" s="29"/>
      <c r="C2125" s="29"/>
    </row>
    <row r="2126" spans="1:3" hidden="1" x14ac:dyDescent="0.45">
      <c r="A2126" s="29"/>
      <c r="B2126" s="29"/>
      <c r="C2126" s="29"/>
    </row>
    <row r="2127" spans="1:3" hidden="1" x14ac:dyDescent="0.45">
      <c r="A2127" s="29"/>
      <c r="B2127" s="29"/>
      <c r="C2127" s="29"/>
    </row>
    <row r="2128" spans="1:3" hidden="1" x14ac:dyDescent="0.45">
      <c r="A2128" s="29"/>
      <c r="B2128" s="29"/>
      <c r="C2128" s="29"/>
    </row>
    <row r="2129" spans="1:3" hidden="1" x14ac:dyDescent="0.45">
      <c r="A2129" s="29"/>
      <c r="B2129" s="29"/>
      <c r="C2129" s="29"/>
    </row>
    <row r="2130" spans="1:3" hidden="1" x14ac:dyDescent="0.45">
      <c r="A2130" s="29"/>
      <c r="B2130" s="29"/>
      <c r="C2130" s="29"/>
    </row>
    <row r="2131" spans="1:3" hidden="1" x14ac:dyDescent="0.45">
      <c r="A2131" s="29"/>
      <c r="B2131" s="29"/>
      <c r="C2131" s="29"/>
    </row>
    <row r="2132" spans="1:3" hidden="1" x14ac:dyDescent="0.45">
      <c r="A2132" s="29"/>
      <c r="B2132" s="29"/>
      <c r="C2132" s="29"/>
    </row>
    <row r="2133" spans="1:3" hidden="1" x14ac:dyDescent="0.45">
      <c r="A2133" s="29"/>
      <c r="B2133" s="29"/>
      <c r="C2133" s="29"/>
    </row>
    <row r="2134" spans="1:3" hidden="1" x14ac:dyDescent="0.45">
      <c r="A2134" s="29"/>
      <c r="B2134" s="29"/>
      <c r="C2134" s="29"/>
    </row>
    <row r="2135" spans="1:3" hidden="1" x14ac:dyDescent="0.45">
      <c r="A2135" s="29"/>
      <c r="B2135" s="29"/>
      <c r="C2135" s="29"/>
    </row>
    <row r="2136" spans="1:3" hidden="1" x14ac:dyDescent="0.45">
      <c r="A2136" s="29"/>
      <c r="B2136" s="29"/>
      <c r="C2136" s="29"/>
    </row>
    <row r="2137" spans="1:3" hidden="1" x14ac:dyDescent="0.45">
      <c r="A2137" s="29"/>
      <c r="B2137" s="29"/>
      <c r="C2137" s="29"/>
    </row>
    <row r="2138" spans="1:3" hidden="1" x14ac:dyDescent="0.45">
      <c r="A2138" s="29"/>
      <c r="B2138" s="29"/>
      <c r="C2138" s="29"/>
    </row>
    <row r="2139" spans="1:3" hidden="1" x14ac:dyDescent="0.45">
      <c r="A2139" s="29"/>
      <c r="B2139" s="29"/>
      <c r="C2139" s="29"/>
    </row>
    <row r="2140" spans="1:3" hidden="1" x14ac:dyDescent="0.45">
      <c r="A2140" s="29"/>
      <c r="B2140" s="29"/>
      <c r="C2140" s="29"/>
    </row>
    <row r="2141" spans="1:3" hidden="1" x14ac:dyDescent="0.45">
      <c r="A2141" s="29"/>
      <c r="B2141" s="29"/>
      <c r="C2141" s="29"/>
    </row>
    <row r="2142" spans="1:3" hidden="1" x14ac:dyDescent="0.45">
      <c r="A2142" s="29"/>
      <c r="B2142" s="29"/>
      <c r="C2142" s="29"/>
    </row>
    <row r="2143" spans="1:3" hidden="1" x14ac:dyDescent="0.45">
      <c r="A2143" s="29"/>
      <c r="B2143" s="29"/>
      <c r="C2143" s="29"/>
    </row>
    <row r="2144" spans="1:3" hidden="1" x14ac:dyDescent="0.45">
      <c r="A2144" s="29"/>
      <c r="B2144" s="29"/>
      <c r="C2144" s="29"/>
    </row>
    <row r="2145" spans="1:3" hidden="1" x14ac:dyDescent="0.45">
      <c r="A2145" s="29"/>
      <c r="B2145" s="29"/>
      <c r="C2145" s="29"/>
    </row>
    <row r="2146" spans="1:3" hidden="1" x14ac:dyDescent="0.45">
      <c r="A2146" s="29"/>
      <c r="B2146" s="29"/>
      <c r="C2146" s="29"/>
    </row>
    <row r="2147" spans="1:3" hidden="1" x14ac:dyDescent="0.45">
      <c r="A2147" s="29"/>
      <c r="B2147" s="29"/>
      <c r="C2147" s="29"/>
    </row>
    <row r="2148" spans="1:3" hidden="1" x14ac:dyDescent="0.45">
      <c r="A2148" s="29"/>
      <c r="B2148" s="29"/>
      <c r="C2148" s="29"/>
    </row>
    <row r="2149" spans="1:3" hidden="1" x14ac:dyDescent="0.45">
      <c r="A2149" s="29"/>
      <c r="B2149" s="29"/>
      <c r="C2149" s="29"/>
    </row>
    <row r="2150" spans="1:3" hidden="1" x14ac:dyDescent="0.45">
      <c r="A2150" s="29"/>
      <c r="B2150" s="29"/>
      <c r="C2150" s="29"/>
    </row>
    <row r="2151" spans="1:3" hidden="1" x14ac:dyDescent="0.45">
      <c r="A2151" s="29"/>
      <c r="B2151" s="29"/>
      <c r="C2151" s="29"/>
    </row>
    <row r="2152" spans="1:3" hidden="1" x14ac:dyDescent="0.45">
      <c r="A2152" s="29"/>
      <c r="B2152" s="29"/>
      <c r="C2152" s="29"/>
    </row>
    <row r="2153" spans="1:3" hidden="1" x14ac:dyDescent="0.45">
      <c r="A2153" s="29"/>
      <c r="B2153" s="29"/>
      <c r="C2153" s="29"/>
    </row>
    <row r="2154" spans="1:3" hidden="1" x14ac:dyDescent="0.45">
      <c r="A2154" s="29"/>
      <c r="B2154" s="29"/>
      <c r="C2154" s="29"/>
    </row>
    <row r="2155" spans="1:3" hidden="1" x14ac:dyDescent="0.45">
      <c r="A2155" s="29"/>
      <c r="B2155" s="29"/>
      <c r="C2155" s="29"/>
    </row>
    <row r="2156" spans="1:3" hidden="1" x14ac:dyDescent="0.45">
      <c r="A2156" s="29"/>
      <c r="B2156" s="29"/>
      <c r="C2156" s="29"/>
    </row>
    <row r="2157" spans="1:3" hidden="1" x14ac:dyDescent="0.45">
      <c r="A2157" s="29"/>
      <c r="B2157" s="29"/>
      <c r="C2157" s="29"/>
    </row>
    <row r="2158" spans="1:3" hidden="1" x14ac:dyDescent="0.45">
      <c r="A2158" s="29"/>
      <c r="B2158" s="29"/>
      <c r="C2158" s="29"/>
    </row>
    <row r="2159" spans="1:3" hidden="1" x14ac:dyDescent="0.45">
      <c r="A2159" s="29"/>
      <c r="B2159" s="29"/>
      <c r="C2159" s="29"/>
    </row>
    <row r="2160" spans="1:3" hidden="1" x14ac:dyDescent="0.45">
      <c r="A2160" s="29"/>
      <c r="B2160" s="29"/>
      <c r="C2160" s="29"/>
    </row>
    <row r="2161" spans="1:3" hidden="1" x14ac:dyDescent="0.45">
      <c r="A2161" s="29"/>
      <c r="B2161" s="29"/>
      <c r="C2161" s="29"/>
    </row>
    <row r="2162" spans="1:3" hidden="1" x14ac:dyDescent="0.45">
      <c r="A2162" s="29"/>
      <c r="B2162" s="29"/>
      <c r="C2162" s="29"/>
    </row>
    <row r="2163" spans="1:3" hidden="1" x14ac:dyDescent="0.45">
      <c r="A2163" s="29"/>
      <c r="B2163" s="29"/>
      <c r="C2163" s="29"/>
    </row>
    <row r="2164" spans="1:3" hidden="1" x14ac:dyDescent="0.45">
      <c r="A2164" s="29"/>
      <c r="B2164" s="29"/>
      <c r="C2164" s="29"/>
    </row>
    <row r="2165" spans="1:3" hidden="1" x14ac:dyDescent="0.45">
      <c r="A2165" s="29"/>
      <c r="B2165" s="29"/>
      <c r="C2165" s="29"/>
    </row>
    <row r="2166" spans="1:3" hidden="1" x14ac:dyDescent="0.45">
      <c r="A2166" s="29"/>
      <c r="B2166" s="29"/>
      <c r="C2166" s="29"/>
    </row>
    <row r="2167" spans="1:3" hidden="1" x14ac:dyDescent="0.45">
      <c r="A2167" s="29"/>
      <c r="B2167" s="29"/>
      <c r="C2167" s="29"/>
    </row>
    <row r="2168" spans="1:3" hidden="1" x14ac:dyDescent="0.45">
      <c r="A2168" s="29"/>
      <c r="B2168" s="29"/>
      <c r="C2168" s="29"/>
    </row>
    <row r="2169" spans="1:3" hidden="1" x14ac:dyDescent="0.45">
      <c r="A2169" s="29"/>
      <c r="B2169" s="29"/>
      <c r="C2169" s="29"/>
    </row>
    <row r="2170" spans="1:3" hidden="1" x14ac:dyDescent="0.45">
      <c r="A2170" s="29"/>
      <c r="B2170" s="29"/>
      <c r="C2170" s="29"/>
    </row>
    <row r="2171" spans="1:3" hidden="1" x14ac:dyDescent="0.45">
      <c r="A2171" s="29"/>
      <c r="B2171" s="29"/>
      <c r="C2171" s="29"/>
    </row>
    <row r="2172" spans="1:3" hidden="1" x14ac:dyDescent="0.45">
      <c r="A2172" s="29"/>
      <c r="B2172" s="29"/>
      <c r="C2172" s="29"/>
    </row>
    <row r="2173" spans="1:3" hidden="1" x14ac:dyDescent="0.45">
      <c r="A2173" s="29"/>
      <c r="B2173" s="29"/>
      <c r="C2173" s="29"/>
    </row>
    <row r="2174" spans="1:3" hidden="1" x14ac:dyDescent="0.45">
      <c r="A2174" s="29"/>
      <c r="B2174" s="29"/>
      <c r="C2174" s="29"/>
    </row>
    <row r="2175" spans="1:3" hidden="1" x14ac:dyDescent="0.45">
      <c r="A2175" s="29"/>
      <c r="B2175" s="29"/>
      <c r="C2175" s="29"/>
    </row>
    <row r="2176" spans="1:3" hidden="1" x14ac:dyDescent="0.45">
      <c r="A2176" s="29"/>
      <c r="B2176" s="29"/>
      <c r="C2176" s="29"/>
    </row>
    <row r="2177" spans="1:3" hidden="1" x14ac:dyDescent="0.45">
      <c r="A2177" s="29"/>
      <c r="B2177" s="29"/>
      <c r="C2177" s="29"/>
    </row>
    <row r="2178" spans="1:3" hidden="1" x14ac:dyDescent="0.45">
      <c r="A2178" s="29"/>
      <c r="B2178" s="29"/>
      <c r="C2178" s="29"/>
    </row>
    <row r="2179" spans="1:3" hidden="1" x14ac:dyDescent="0.45">
      <c r="A2179" s="29"/>
      <c r="B2179" s="29"/>
      <c r="C2179" s="29"/>
    </row>
    <row r="2180" spans="1:3" hidden="1" x14ac:dyDescent="0.45">
      <c r="A2180" s="29"/>
      <c r="B2180" s="29"/>
      <c r="C2180" s="29"/>
    </row>
    <row r="2181" spans="1:3" hidden="1" x14ac:dyDescent="0.45">
      <c r="A2181" s="29"/>
      <c r="B2181" s="29"/>
      <c r="C2181" s="29"/>
    </row>
    <row r="2182" spans="1:3" hidden="1" x14ac:dyDescent="0.45">
      <c r="A2182" s="29"/>
      <c r="B2182" s="29"/>
      <c r="C2182" s="29"/>
    </row>
    <row r="2183" spans="1:3" hidden="1" x14ac:dyDescent="0.45">
      <c r="A2183" s="29"/>
      <c r="B2183" s="29"/>
      <c r="C2183" s="29"/>
    </row>
    <row r="2184" spans="1:3" hidden="1" x14ac:dyDescent="0.45">
      <c r="A2184" s="29"/>
      <c r="B2184" s="29"/>
      <c r="C2184" s="29"/>
    </row>
    <row r="2185" spans="1:3" hidden="1" x14ac:dyDescent="0.45">
      <c r="A2185" s="29"/>
      <c r="B2185" s="29"/>
      <c r="C2185" s="29"/>
    </row>
    <row r="2186" spans="1:3" hidden="1" x14ac:dyDescent="0.45">
      <c r="A2186" s="29"/>
      <c r="B2186" s="29"/>
      <c r="C2186" s="29"/>
    </row>
    <row r="2187" spans="1:3" hidden="1" x14ac:dyDescent="0.45">
      <c r="A2187" s="29"/>
      <c r="B2187" s="29"/>
      <c r="C2187" s="29"/>
    </row>
    <row r="2188" spans="1:3" hidden="1" x14ac:dyDescent="0.45">
      <c r="A2188" s="29"/>
      <c r="B2188" s="29"/>
      <c r="C2188" s="29"/>
    </row>
    <row r="2189" spans="1:3" hidden="1" x14ac:dyDescent="0.45">
      <c r="A2189" s="29"/>
      <c r="B2189" s="29"/>
      <c r="C2189" s="29"/>
    </row>
    <row r="2190" spans="1:3" hidden="1" x14ac:dyDescent="0.45">
      <c r="A2190" s="29"/>
      <c r="B2190" s="29"/>
      <c r="C2190" s="29"/>
    </row>
    <row r="2191" spans="1:3" hidden="1" x14ac:dyDescent="0.45">
      <c r="A2191" s="29"/>
      <c r="B2191" s="29"/>
      <c r="C2191" s="29"/>
    </row>
    <row r="2192" spans="1:3" hidden="1" x14ac:dyDescent="0.45">
      <c r="A2192" s="29"/>
      <c r="B2192" s="29"/>
      <c r="C2192" s="29"/>
    </row>
    <row r="2193" spans="1:3" hidden="1" x14ac:dyDescent="0.45">
      <c r="A2193" s="29"/>
      <c r="B2193" s="29"/>
      <c r="C2193" s="29"/>
    </row>
    <row r="2194" spans="1:3" hidden="1" x14ac:dyDescent="0.45">
      <c r="A2194" s="29"/>
      <c r="B2194" s="29"/>
      <c r="C2194" s="29"/>
    </row>
    <row r="2195" spans="1:3" hidden="1" x14ac:dyDescent="0.45">
      <c r="A2195" s="29"/>
      <c r="B2195" s="29"/>
      <c r="C2195" s="29"/>
    </row>
    <row r="2196" spans="1:3" hidden="1" x14ac:dyDescent="0.45">
      <c r="A2196" s="29"/>
      <c r="B2196" s="29"/>
      <c r="C2196" s="29"/>
    </row>
    <row r="2197" spans="1:3" hidden="1" x14ac:dyDescent="0.45">
      <c r="A2197" s="29"/>
      <c r="B2197" s="29"/>
      <c r="C2197" s="29"/>
    </row>
    <row r="2198" spans="1:3" hidden="1" x14ac:dyDescent="0.45">
      <c r="A2198" s="29"/>
      <c r="B2198" s="29"/>
      <c r="C2198" s="29"/>
    </row>
    <row r="2199" spans="1:3" hidden="1" x14ac:dyDescent="0.45">
      <c r="A2199" s="29"/>
      <c r="B2199" s="29"/>
      <c r="C2199" s="29"/>
    </row>
    <row r="2200" spans="1:3" hidden="1" x14ac:dyDescent="0.45">
      <c r="A2200" s="29"/>
      <c r="B2200" s="29"/>
      <c r="C2200" s="29"/>
    </row>
    <row r="2201" spans="1:3" hidden="1" x14ac:dyDescent="0.45">
      <c r="A2201" s="29"/>
      <c r="B2201" s="29"/>
      <c r="C2201" s="29"/>
    </row>
    <row r="2202" spans="1:3" hidden="1" x14ac:dyDescent="0.45">
      <c r="A2202" s="29"/>
      <c r="B2202" s="29"/>
      <c r="C2202" s="29"/>
    </row>
    <row r="2203" spans="1:3" hidden="1" x14ac:dyDescent="0.45">
      <c r="A2203" s="29"/>
      <c r="B2203" s="29"/>
      <c r="C2203" s="29"/>
    </row>
    <row r="2204" spans="1:3" hidden="1" x14ac:dyDescent="0.45">
      <c r="A2204" s="29"/>
      <c r="B2204" s="29"/>
      <c r="C2204" s="29"/>
    </row>
    <row r="2205" spans="1:3" hidden="1" x14ac:dyDescent="0.45">
      <c r="A2205" s="29"/>
      <c r="B2205" s="29"/>
      <c r="C2205" s="29"/>
    </row>
    <row r="2206" spans="1:3" hidden="1" x14ac:dyDescent="0.45">
      <c r="A2206" s="29"/>
      <c r="B2206" s="29"/>
      <c r="C2206" s="29"/>
    </row>
    <row r="2207" spans="1:3" hidden="1" x14ac:dyDescent="0.45">
      <c r="A2207" s="29"/>
      <c r="B2207" s="29"/>
      <c r="C2207" s="29"/>
    </row>
    <row r="2208" spans="1:3" hidden="1" x14ac:dyDescent="0.45">
      <c r="A2208" s="29"/>
      <c r="B2208" s="29"/>
      <c r="C2208" s="29"/>
    </row>
    <row r="2209" spans="1:3" hidden="1" x14ac:dyDescent="0.45">
      <c r="A2209" s="29"/>
      <c r="B2209" s="29"/>
      <c r="C2209" s="29"/>
    </row>
    <row r="2210" spans="1:3" hidden="1" x14ac:dyDescent="0.45">
      <c r="A2210" s="29"/>
      <c r="B2210" s="29"/>
      <c r="C2210" s="29"/>
    </row>
    <row r="2211" spans="1:3" hidden="1" x14ac:dyDescent="0.45">
      <c r="A2211" s="29"/>
      <c r="B2211" s="29"/>
      <c r="C2211" s="29"/>
    </row>
    <row r="2212" spans="1:3" hidden="1" x14ac:dyDescent="0.45">
      <c r="A2212" s="29"/>
      <c r="B2212" s="29"/>
      <c r="C2212" s="29"/>
    </row>
    <row r="2213" spans="1:3" hidden="1" x14ac:dyDescent="0.45">
      <c r="A2213" s="29"/>
      <c r="B2213" s="29"/>
      <c r="C2213" s="29"/>
    </row>
    <row r="2214" spans="1:3" hidden="1" x14ac:dyDescent="0.45">
      <c r="A2214" s="29"/>
      <c r="B2214" s="29"/>
      <c r="C2214" s="29"/>
    </row>
    <row r="2215" spans="1:3" hidden="1" x14ac:dyDescent="0.45">
      <c r="A2215" s="29"/>
      <c r="B2215" s="29"/>
      <c r="C2215" s="29"/>
    </row>
    <row r="2216" spans="1:3" hidden="1" x14ac:dyDescent="0.45">
      <c r="A2216" s="29"/>
      <c r="B2216" s="29"/>
      <c r="C2216" s="29"/>
    </row>
    <row r="2217" spans="1:3" hidden="1" x14ac:dyDescent="0.45">
      <c r="A2217" s="29"/>
      <c r="B2217" s="29"/>
      <c r="C2217" s="29"/>
    </row>
    <row r="2218" spans="1:3" hidden="1" x14ac:dyDescent="0.45">
      <c r="A2218" s="29"/>
      <c r="B2218" s="29"/>
      <c r="C2218" s="29"/>
    </row>
    <row r="2219" spans="1:3" hidden="1" x14ac:dyDescent="0.45">
      <c r="A2219" s="29"/>
      <c r="B2219" s="29"/>
      <c r="C2219" s="29"/>
    </row>
    <row r="2220" spans="1:3" hidden="1" x14ac:dyDescent="0.45">
      <c r="A2220" s="29"/>
      <c r="B2220" s="29"/>
      <c r="C2220" s="29"/>
    </row>
    <row r="2221" spans="1:3" hidden="1" x14ac:dyDescent="0.45">
      <c r="A2221" s="29"/>
      <c r="B2221" s="29"/>
      <c r="C2221" s="29"/>
    </row>
    <row r="2222" spans="1:3" hidden="1" x14ac:dyDescent="0.45">
      <c r="A2222" s="29"/>
      <c r="B2222" s="29"/>
      <c r="C2222" s="29"/>
    </row>
    <row r="2223" spans="1:3" hidden="1" x14ac:dyDescent="0.45">
      <c r="A2223" s="29"/>
      <c r="B2223" s="29"/>
      <c r="C2223" s="29"/>
    </row>
    <row r="2224" spans="1:3" hidden="1" x14ac:dyDescent="0.45">
      <c r="A2224" s="29"/>
      <c r="B2224" s="29"/>
      <c r="C2224" s="29"/>
    </row>
    <row r="2225" spans="1:3" hidden="1" x14ac:dyDescent="0.45">
      <c r="A2225" s="29"/>
      <c r="B2225" s="29"/>
      <c r="C2225" s="29"/>
    </row>
    <row r="2226" spans="1:3" hidden="1" x14ac:dyDescent="0.45">
      <c r="A2226" s="29"/>
      <c r="B2226" s="29"/>
      <c r="C2226" s="29"/>
    </row>
    <row r="2227" spans="1:3" hidden="1" x14ac:dyDescent="0.45">
      <c r="A2227" s="29"/>
      <c r="B2227" s="29"/>
      <c r="C2227" s="29"/>
    </row>
    <row r="2228" spans="1:3" hidden="1" x14ac:dyDescent="0.45">
      <c r="A2228" s="29"/>
      <c r="B2228" s="29"/>
      <c r="C2228" s="29"/>
    </row>
    <row r="2229" spans="1:3" hidden="1" x14ac:dyDescent="0.45">
      <c r="A2229" s="29"/>
      <c r="B2229" s="29"/>
      <c r="C2229" s="29"/>
    </row>
    <row r="2230" spans="1:3" hidden="1" x14ac:dyDescent="0.45">
      <c r="A2230" s="29"/>
      <c r="B2230" s="29"/>
      <c r="C2230" s="29"/>
    </row>
    <row r="2231" spans="1:3" hidden="1" x14ac:dyDescent="0.45">
      <c r="A2231" s="29"/>
      <c r="B2231" s="29"/>
      <c r="C2231" s="29"/>
    </row>
    <row r="2232" spans="1:3" hidden="1" x14ac:dyDescent="0.45">
      <c r="A2232" s="29"/>
      <c r="B2232" s="29"/>
      <c r="C2232" s="29"/>
    </row>
    <row r="2233" spans="1:3" hidden="1" x14ac:dyDescent="0.45">
      <c r="A2233" s="29"/>
      <c r="B2233" s="29"/>
      <c r="C2233" s="29"/>
    </row>
    <row r="2234" spans="1:3" hidden="1" x14ac:dyDescent="0.45">
      <c r="A2234" s="29"/>
      <c r="B2234" s="29"/>
      <c r="C2234" s="29"/>
    </row>
    <row r="2235" spans="1:3" hidden="1" x14ac:dyDescent="0.45">
      <c r="A2235" s="29"/>
      <c r="B2235" s="29"/>
      <c r="C2235" s="29"/>
    </row>
    <row r="2236" spans="1:3" hidden="1" x14ac:dyDescent="0.45">
      <c r="A2236" s="29"/>
      <c r="B2236" s="29"/>
      <c r="C2236" s="29"/>
    </row>
    <row r="2237" spans="1:3" hidden="1" x14ac:dyDescent="0.45">
      <c r="A2237" s="29"/>
      <c r="B2237" s="29"/>
      <c r="C2237" s="29"/>
    </row>
    <row r="2238" spans="1:3" hidden="1" x14ac:dyDescent="0.45">
      <c r="A2238" s="29"/>
      <c r="B2238" s="29"/>
      <c r="C2238" s="29"/>
    </row>
    <row r="2239" spans="1:3" hidden="1" x14ac:dyDescent="0.45">
      <c r="A2239" s="29"/>
      <c r="B2239" s="29"/>
      <c r="C2239" s="29"/>
    </row>
    <row r="2240" spans="1:3" hidden="1" x14ac:dyDescent="0.45">
      <c r="A2240" s="29"/>
      <c r="B2240" s="29"/>
      <c r="C2240" s="29"/>
    </row>
    <row r="2241" spans="1:3" hidden="1" x14ac:dyDescent="0.45">
      <c r="A2241" s="29"/>
      <c r="B2241" s="29"/>
      <c r="C2241" s="29"/>
    </row>
    <row r="2242" spans="1:3" hidden="1" x14ac:dyDescent="0.45">
      <c r="A2242" s="29"/>
      <c r="B2242" s="29"/>
      <c r="C2242" s="29"/>
    </row>
    <row r="2243" spans="1:3" hidden="1" x14ac:dyDescent="0.45">
      <c r="A2243" s="29"/>
      <c r="B2243" s="29"/>
      <c r="C2243" s="29"/>
    </row>
    <row r="2244" spans="1:3" hidden="1" x14ac:dyDescent="0.45">
      <c r="A2244" s="29"/>
      <c r="B2244" s="29"/>
      <c r="C2244" s="29"/>
    </row>
    <row r="2245" spans="1:3" hidden="1" x14ac:dyDescent="0.45">
      <c r="A2245" s="29"/>
      <c r="B2245" s="29"/>
      <c r="C2245" s="29"/>
    </row>
    <row r="2246" spans="1:3" hidden="1" x14ac:dyDescent="0.45">
      <c r="A2246" s="29"/>
      <c r="B2246" s="29"/>
      <c r="C2246" s="29"/>
    </row>
    <row r="2247" spans="1:3" hidden="1" x14ac:dyDescent="0.45">
      <c r="A2247" s="29"/>
      <c r="B2247" s="29"/>
      <c r="C2247" s="29"/>
    </row>
    <row r="2248" spans="1:3" hidden="1" x14ac:dyDescent="0.45">
      <c r="A2248" s="29"/>
      <c r="B2248" s="29"/>
      <c r="C2248" s="29"/>
    </row>
    <row r="2249" spans="1:3" hidden="1" x14ac:dyDescent="0.45">
      <c r="A2249" s="29"/>
      <c r="B2249" s="29"/>
      <c r="C2249" s="29"/>
    </row>
    <row r="2250" spans="1:3" hidden="1" x14ac:dyDescent="0.45">
      <c r="A2250" s="29"/>
      <c r="B2250" s="29"/>
      <c r="C2250" s="29"/>
    </row>
    <row r="2251" spans="1:3" hidden="1" x14ac:dyDescent="0.45">
      <c r="A2251" s="29"/>
      <c r="B2251" s="29"/>
      <c r="C2251" s="29"/>
    </row>
    <row r="2252" spans="1:3" hidden="1" x14ac:dyDescent="0.45">
      <c r="A2252" s="29"/>
      <c r="B2252" s="29"/>
      <c r="C2252" s="29"/>
    </row>
    <row r="2253" spans="1:3" hidden="1" x14ac:dyDescent="0.45">
      <c r="A2253" s="29"/>
      <c r="B2253" s="29"/>
      <c r="C2253" s="29"/>
    </row>
    <row r="2254" spans="1:3" hidden="1" x14ac:dyDescent="0.45">
      <c r="A2254" s="29"/>
      <c r="B2254" s="29"/>
      <c r="C2254" s="29"/>
    </row>
    <row r="2255" spans="1:3" hidden="1" x14ac:dyDescent="0.45">
      <c r="A2255" s="29"/>
      <c r="B2255" s="29"/>
      <c r="C2255" s="29"/>
    </row>
    <row r="2256" spans="1:3" hidden="1" x14ac:dyDescent="0.45">
      <c r="A2256" s="29"/>
      <c r="B2256" s="29"/>
      <c r="C2256" s="29"/>
    </row>
    <row r="2257" spans="1:3" hidden="1" x14ac:dyDescent="0.45">
      <c r="A2257" s="29"/>
      <c r="B2257" s="29"/>
      <c r="C2257" s="29"/>
    </row>
    <row r="2258" spans="1:3" hidden="1" x14ac:dyDescent="0.45">
      <c r="A2258" s="29"/>
      <c r="B2258" s="29"/>
      <c r="C2258" s="29"/>
    </row>
    <row r="2259" spans="1:3" hidden="1" x14ac:dyDescent="0.45">
      <c r="A2259" s="29"/>
      <c r="B2259" s="29"/>
      <c r="C2259" s="29"/>
    </row>
    <row r="2260" spans="1:3" hidden="1" x14ac:dyDescent="0.45">
      <c r="A2260" s="29"/>
      <c r="B2260" s="29"/>
      <c r="C2260" s="29"/>
    </row>
    <row r="2261" spans="1:3" hidden="1" x14ac:dyDescent="0.45">
      <c r="A2261" s="29"/>
      <c r="B2261" s="29"/>
      <c r="C2261" s="29"/>
    </row>
    <row r="2262" spans="1:3" hidden="1" x14ac:dyDescent="0.45">
      <c r="A2262" s="29"/>
      <c r="B2262" s="29"/>
      <c r="C2262" s="29"/>
    </row>
    <row r="2263" spans="1:3" hidden="1" x14ac:dyDescent="0.45">
      <c r="A2263" s="29"/>
      <c r="B2263" s="29"/>
      <c r="C2263" s="29"/>
    </row>
    <row r="2264" spans="1:3" hidden="1" x14ac:dyDescent="0.45">
      <c r="A2264" s="29"/>
      <c r="B2264" s="29"/>
      <c r="C2264" s="29"/>
    </row>
    <row r="2265" spans="1:3" hidden="1" x14ac:dyDescent="0.45">
      <c r="A2265" s="29"/>
      <c r="B2265" s="29"/>
      <c r="C2265" s="29"/>
    </row>
    <row r="2266" spans="1:3" hidden="1" x14ac:dyDescent="0.45">
      <c r="A2266" s="29"/>
      <c r="B2266" s="29"/>
      <c r="C2266" s="29"/>
    </row>
    <row r="2267" spans="1:3" hidden="1" x14ac:dyDescent="0.45">
      <c r="A2267" s="29"/>
      <c r="B2267" s="29"/>
      <c r="C2267" s="29"/>
    </row>
    <row r="2268" spans="1:3" hidden="1" x14ac:dyDescent="0.45">
      <c r="A2268" s="29"/>
      <c r="B2268" s="29"/>
      <c r="C2268" s="29"/>
    </row>
    <row r="2269" spans="1:3" hidden="1" x14ac:dyDescent="0.45">
      <c r="A2269" s="29"/>
      <c r="B2269" s="29"/>
      <c r="C2269" s="29"/>
    </row>
    <row r="2270" spans="1:3" hidden="1" x14ac:dyDescent="0.45">
      <c r="A2270" s="29"/>
      <c r="B2270" s="29"/>
      <c r="C2270" s="29"/>
    </row>
    <row r="2271" spans="1:3" hidden="1" x14ac:dyDescent="0.45">
      <c r="A2271" s="29"/>
      <c r="B2271" s="29"/>
      <c r="C2271" s="29"/>
    </row>
    <row r="2272" spans="1:3" hidden="1" x14ac:dyDescent="0.45">
      <c r="A2272" s="29"/>
      <c r="B2272" s="29"/>
      <c r="C2272" s="29"/>
    </row>
    <row r="2273" spans="1:3" hidden="1" x14ac:dyDescent="0.45">
      <c r="A2273" s="29"/>
      <c r="B2273" s="29"/>
      <c r="C2273" s="29"/>
    </row>
    <row r="2274" spans="1:3" hidden="1" x14ac:dyDescent="0.45">
      <c r="A2274" s="29"/>
      <c r="B2274" s="29"/>
      <c r="C2274" s="29"/>
    </row>
    <row r="2275" spans="1:3" hidden="1" x14ac:dyDescent="0.45">
      <c r="A2275" s="29"/>
      <c r="B2275" s="29"/>
      <c r="C2275" s="29"/>
    </row>
    <row r="2276" spans="1:3" hidden="1" x14ac:dyDescent="0.45">
      <c r="A2276" s="29"/>
      <c r="B2276" s="29"/>
      <c r="C2276" s="29"/>
    </row>
    <row r="2277" spans="1:3" hidden="1" x14ac:dyDescent="0.45">
      <c r="A2277" s="29"/>
      <c r="B2277" s="29"/>
      <c r="C2277" s="29"/>
    </row>
    <row r="2278" spans="1:3" hidden="1" x14ac:dyDescent="0.45">
      <c r="A2278" s="29"/>
      <c r="B2278" s="29"/>
      <c r="C2278" s="29"/>
    </row>
    <row r="2279" spans="1:3" hidden="1" x14ac:dyDescent="0.45">
      <c r="A2279" s="29"/>
      <c r="B2279" s="29"/>
      <c r="C2279" s="29"/>
    </row>
    <row r="2280" spans="1:3" hidden="1" x14ac:dyDescent="0.45">
      <c r="A2280" s="29"/>
      <c r="B2280" s="29"/>
      <c r="C2280" s="29"/>
    </row>
    <row r="2281" spans="1:3" hidden="1" x14ac:dyDescent="0.45">
      <c r="A2281" s="29"/>
      <c r="B2281" s="29"/>
      <c r="C2281" s="29"/>
    </row>
    <row r="2282" spans="1:3" hidden="1" x14ac:dyDescent="0.45">
      <c r="A2282" s="29"/>
      <c r="B2282" s="29"/>
      <c r="C2282" s="29"/>
    </row>
    <row r="2283" spans="1:3" hidden="1" x14ac:dyDescent="0.45">
      <c r="A2283" s="29"/>
      <c r="B2283" s="29"/>
      <c r="C2283" s="29"/>
    </row>
    <row r="2284" spans="1:3" hidden="1" x14ac:dyDescent="0.45">
      <c r="A2284" s="29"/>
      <c r="B2284" s="29"/>
      <c r="C2284" s="29"/>
    </row>
    <row r="2285" spans="1:3" hidden="1" x14ac:dyDescent="0.45">
      <c r="A2285" s="29"/>
      <c r="B2285" s="29"/>
      <c r="C2285" s="29"/>
    </row>
    <row r="2286" spans="1:3" hidden="1" x14ac:dyDescent="0.45">
      <c r="A2286" s="29"/>
      <c r="B2286" s="29"/>
      <c r="C2286" s="29"/>
    </row>
    <row r="2287" spans="1:3" hidden="1" x14ac:dyDescent="0.45">
      <c r="A2287" s="29"/>
      <c r="B2287" s="29"/>
      <c r="C2287" s="29"/>
    </row>
    <row r="2288" spans="1:3" hidden="1" x14ac:dyDescent="0.45">
      <c r="A2288" s="29"/>
      <c r="B2288" s="29"/>
      <c r="C2288" s="29"/>
    </row>
    <row r="2289" spans="1:3" hidden="1" x14ac:dyDescent="0.45">
      <c r="A2289" s="29"/>
      <c r="B2289" s="29"/>
      <c r="C2289" s="29"/>
    </row>
    <row r="2290" spans="1:3" hidden="1" x14ac:dyDescent="0.45">
      <c r="A2290" s="29"/>
      <c r="B2290" s="29"/>
      <c r="C2290" s="29"/>
    </row>
    <row r="2291" spans="1:3" hidden="1" x14ac:dyDescent="0.45">
      <c r="A2291" s="29"/>
      <c r="B2291" s="29"/>
      <c r="C2291" s="29"/>
    </row>
    <row r="2292" spans="1:3" hidden="1" x14ac:dyDescent="0.45">
      <c r="A2292" s="29"/>
      <c r="B2292" s="29"/>
      <c r="C2292" s="29"/>
    </row>
    <row r="2293" spans="1:3" hidden="1" x14ac:dyDescent="0.45">
      <c r="A2293" s="29"/>
      <c r="B2293" s="29"/>
      <c r="C2293" s="29"/>
    </row>
    <row r="2294" spans="1:3" hidden="1" x14ac:dyDescent="0.45">
      <c r="A2294" s="29"/>
      <c r="B2294" s="29"/>
      <c r="C2294" s="29"/>
    </row>
    <row r="2295" spans="1:3" hidden="1" x14ac:dyDescent="0.45">
      <c r="A2295" s="29"/>
      <c r="B2295" s="29"/>
      <c r="C2295" s="29"/>
    </row>
    <row r="2296" spans="1:3" hidden="1" x14ac:dyDescent="0.45">
      <c r="A2296" s="29"/>
      <c r="B2296" s="29"/>
      <c r="C2296" s="29"/>
    </row>
    <row r="2297" spans="1:3" hidden="1" x14ac:dyDescent="0.45">
      <c r="A2297" s="29"/>
      <c r="B2297" s="29"/>
      <c r="C2297" s="29"/>
    </row>
    <row r="2298" spans="1:3" hidden="1" x14ac:dyDescent="0.45">
      <c r="A2298" s="29"/>
      <c r="B2298" s="29"/>
      <c r="C2298" s="29"/>
    </row>
    <row r="2299" spans="1:3" hidden="1" x14ac:dyDescent="0.45">
      <c r="A2299" s="29"/>
      <c r="B2299" s="29"/>
      <c r="C2299" s="29"/>
    </row>
    <row r="2300" spans="1:3" hidden="1" x14ac:dyDescent="0.45">
      <c r="A2300" s="29"/>
      <c r="B2300" s="29"/>
      <c r="C2300" s="29"/>
    </row>
    <row r="2301" spans="1:3" hidden="1" x14ac:dyDescent="0.45">
      <c r="A2301" s="29"/>
      <c r="B2301" s="29"/>
      <c r="C2301" s="29"/>
    </row>
    <row r="2302" spans="1:3" hidden="1" x14ac:dyDescent="0.45">
      <c r="A2302" s="29"/>
      <c r="B2302" s="29"/>
      <c r="C2302" s="29"/>
    </row>
    <row r="2303" spans="1:3" hidden="1" x14ac:dyDescent="0.45">
      <c r="A2303" s="29"/>
      <c r="B2303" s="29"/>
      <c r="C2303" s="29"/>
    </row>
    <row r="2304" spans="1:3" hidden="1" x14ac:dyDescent="0.45">
      <c r="A2304" s="29"/>
      <c r="B2304" s="29"/>
      <c r="C2304" s="29"/>
    </row>
    <row r="2305" spans="1:3" hidden="1" x14ac:dyDescent="0.45">
      <c r="A2305" s="29"/>
      <c r="B2305" s="29"/>
      <c r="C2305" s="29"/>
    </row>
    <row r="2306" spans="1:3" hidden="1" x14ac:dyDescent="0.45">
      <c r="A2306" s="29"/>
      <c r="B2306" s="29"/>
      <c r="C2306" s="29"/>
    </row>
    <row r="2307" spans="1:3" hidden="1" x14ac:dyDescent="0.45">
      <c r="A2307" s="29"/>
      <c r="B2307" s="29"/>
      <c r="C2307" s="29"/>
    </row>
    <row r="2308" spans="1:3" hidden="1" x14ac:dyDescent="0.45">
      <c r="A2308" s="29"/>
      <c r="B2308" s="29"/>
      <c r="C2308" s="29"/>
    </row>
    <row r="2309" spans="1:3" hidden="1" x14ac:dyDescent="0.45">
      <c r="A2309" s="29"/>
      <c r="B2309" s="29"/>
      <c r="C2309" s="29"/>
    </row>
    <row r="2310" spans="1:3" hidden="1" x14ac:dyDescent="0.45">
      <c r="A2310" s="29"/>
      <c r="B2310" s="29"/>
      <c r="C2310" s="29"/>
    </row>
    <row r="2311" spans="1:3" hidden="1" x14ac:dyDescent="0.45">
      <c r="A2311" s="29"/>
      <c r="B2311" s="29"/>
      <c r="C2311" s="29"/>
    </row>
    <row r="2312" spans="1:3" hidden="1" x14ac:dyDescent="0.45">
      <c r="A2312" s="29"/>
      <c r="B2312" s="29"/>
      <c r="C2312" s="29"/>
    </row>
    <row r="2313" spans="1:3" hidden="1" x14ac:dyDescent="0.45">
      <c r="A2313" s="29"/>
      <c r="B2313" s="29"/>
      <c r="C2313" s="29"/>
    </row>
    <row r="2314" spans="1:3" hidden="1" x14ac:dyDescent="0.45">
      <c r="A2314" s="29"/>
      <c r="B2314" s="29"/>
      <c r="C2314" s="29"/>
    </row>
    <row r="2315" spans="1:3" hidden="1" x14ac:dyDescent="0.45">
      <c r="A2315" s="29"/>
      <c r="B2315" s="29"/>
      <c r="C2315" s="29"/>
    </row>
    <row r="2316" spans="1:3" hidden="1" x14ac:dyDescent="0.45">
      <c r="A2316" s="29"/>
      <c r="B2316" s="29"/>
      <c r="C2316" s="29"/>
    </row>
    <row r="2317" spans="1:3" hidden="1" x14ac:dyDescent="0.45">
      <c r="A2317" s="29"/>
      <c r="B2317" s="29"/>
      <c r="C2317" s="29"/>
    </row>
    <row r="2318" spans="1:3" hidden="1" x14ac:dyDescent="0.45">
      <c r="A2318" s="29"/>
      <c r="B2318" s="29"/>
      <c r="C2318" s="29"/>
    </row>
    <row r="2319" spans="1:3" hidden="1" x14ac:dyDescent="0.45">
      <c r="A2319" s="29"/>
      <c r="B2319" s="29"/>
      <c r="C2319" s="29"/>
    </row>
    <row r="2320" spans="1:3" hidden="1" x14ac:dyDescent="0.45">
      <c r="A2320" s="29"/>
      <c r="B2320" s="29"/>
      <c r="C2320" s="29"/>
    </row>
    <row r="2321" spans="1:3" hidden="1" x14ac:dyDescent="0.45">
      <c r="A2321" s="29"/>
      <c r="B2321" s="29"/>
      <c r="C2321" s="29"/>
    </row>
    <row r="2322" spans="1:3" hidden="1" x14ac:dyDescent="0.45">
      <c r="A2322" s="29"/>
      <c r="B2322" s="29"/>
      <c r="C2322" s="29"/>
    </row>
    <row r="2323" spans="1:3" hidden="1" x14ac:dyDescent="0.45">
      <c r="A2323" s="29"/>
      <c r="B2323" s="29"/>
      <c r="C2323" s="29"/>
    </row>
    <row r="2324" spans="1:3" hidden="1" x14ac:dyDescent="0.45">
      <c r="A2324" s="29"/>
      <c r="B2324" s="29"/>
      <c r="C2324" s="29"/>
    </row>
    <row r="2325" spans="1:3" hidden="1" x14ac:dyDescent="0.45">
      <c r="A2325" s="29"/>
      <c r="B2325" s="29"/>
      <c r="C2325" s="29"/>
    </row>
    <row r="2326" spans="1:3" hidden="1" x14ac:dyDescent="0.45">
      <c r="A2326" s="29"/>
      <c r="B2326" s="29"/>
      <c r="C2326" s="29"/>
    </row>
    <row r="2327" spans="1:3" hidden="1" x14ac:dyDescent="0.45">
      <c r="A2327" s="29"/>
      <c r="B2327" s="29"/>
      <c r="C2327" s="29"/>
    </row>
    <row r="2328" spans="1:3" hidden="1" x14ac:dyDescent="0.45">
      <c r="A2328" s="29"/>
      <c r="B2328" s="29"/>
      <c r="C2328" s="29"/>
    </row>
    <row r="2329" spans="1:3" hidden="1" x14ac:dyDescent="0.45">
      <c r="A2329" s="29"/>
      <c r="B2329" s="29"/>
      <c r="C2329" s="29"/>
    </row>
    <row r="2330" spans="1:3" hidden="1" x14ac:dyDescent="0.45">
      <c r="A2330" s="29"/>
      <c r="B2330" s="29"/>
      <c r="C2330" s="29"/>
    </row>
    <row r="2331" spans="1:3" hidden="1" x14ac:dyDescent="0.45">
      <c r="A2331" s="29"/>
      <c r="B2331" s="29"/>
      <c r="C2331" s="29"/>
    </row>
    <row r="2332" spans="1:3" hidden="1" x14ac:dyDescent="0.45">
      <c r="A2332" s="29"/>
      <c r="B2332" s="29"/>
      <c r="C2332" s="29"/>
    </row>
    <row r="2333" spans="1:3" hidden="1" x14ac:dyDescent="0.45">
      <c r="A2333" s="29"/>
      <c r="B2333" s="29"/>
      <c r="C2333" s="29"/>
    </row>
    <row r="2334" spans="1:3" hidden="1" x14ac:dyDescent="0.45">
      <c r="A2334" s="29"/>
      <c r="B2334" s="29"/>
      <c r="C2334" s="29"/>
    </row>
    <row r="2335" spans="1:3" hidden="1" x14ac:dyDescent="0.45">
      <c r="A2335" s="29"/>
      <c r="B2335" s="29"/>
      <c r="C2335" s="29"/>
    </row>
    <row r="2336" spans="1:3" hidden="1" x14ac:dyDescent="0.45">
      <c r="A2336" s="29"/>
      <c r="B2336" s="29"/>
      <c r="C2336" s="29"/>
    </row>
    <row r="2337" spans="1:3" hidden="1" x14ac:dyDescent="0.45">
      <c r="A2337" s="29"/>
      <c r="B2337" s="29"/>
      <c r="C2337" s="29"/>
    </row>
    <row r="2338" spans="1:3" hidden="1" x14ac:dyDescent="0.45">
      <c r="A2338" s="29"/>
      <c r="B2338" s="29"/>
      <c r="C2338" s="29"/>
    </row>
    <row r="2339" spans="1:3" hidden="1" x14ac:dyDescent="0.45">
      <c r="A2339" s="29"/>
      <c r="B2339" s="29"/>
      <c r="C2339" s="29"/>
    </row>
    <row r="2340" spans="1:3" hidden="1" x14ac:dyDescent="0.45">
      <c r="A2340" s="29"/>
      <c r="B2340" s="29"/>
      <c r="C2340" s="29"/>
    </row>
    <row r="2341" spans="1:3" hidden="1" x14ac:dyDescent="0.45">
      <c r="A2341" s="29"/>
      <c r="B2341" s="29"/>
      <c r="C2341" s="29"/>
    </row>
    <row r="2342" spans="1:3" hidden="1" x14ac:dyDescent="0.45">
      <c r="A2342" s="29"/>
      <c r="B2342" s="29"/>
      <c r="C2342" s="29"/>
    </row>
    <row r="2343" spans="1:3" hidden="1" x14ac:dyDescent="0.45">
      <c r="A2343" s="29"/>
      <c r="B2343" s="29"/>
      <c r="C2343" s="29"/>
    </row>
    <row r="2344" spans="1:3" hidden="1" x14ac:dyDescent="0.45">
      <c r="A2344" s="29"/>
      <c r="B2344" s="29"/>
      <c r="C2344" s="29"/>
    </row>
    <row r="2345" spans="1:3" hidden="1" x14ac:dyDescent="0.45">
      <c r="A2345" s="29"/>
      <c r="B2345" s="29"/>
      <c r="C2345" s="29"/>
    </row>
    <row r="2346" spans="1:3" hidden="1" x14ac:dyDescent="0.45">
      <c r="A2346" s="29"/>
      <c r="B2346" s="29"/>
      <c r="C2346" s="29"/>
    </row>
    <row r="2347" spans="1:3" hidden="1" x14ac:dyDescent="0.45">
      <c r="A2347" s="29"/>
      <c r="B2347" s="29"/>
      <c r="C2347" s="29"/>
    </row>
    <row r="2348" spans="1:3" hidden="1" x14ac:dyDescent="0.45">
      <c r="A2348" s="29"/>
      <c r="B2348" s="29"/>
      <c r="C2348" s="29"/>
    </row>
    <row r="2349" spans="1:3" hidden="1" x14ac:dyDescent="0.45">
      <c r="A2349" s="29"/>
      <c r="B2349" s="29"/>
      <c r="C2349" s="29"/>
    </row>
    <row r="2350" spans="1:3" hidden="1" x14ac:dyDescent="0.45">
      <c r="A2350" s="29"/>
      <c r="B2350" s="29"/>
      <c r="C2350" s="29"/>
    </row>
    <row r="2351" spans="1:3" hidden="1" x14ac:dyDescent="0.45">
      <c r="A2351" s="29"/>
      <c r="B2351" s="29"/>
      <c r="C2351" s="29"/>
    </row>
    <row r="2352" spans="1:3" hidden="1" x14ac:dyDescent="0.45">
      <c r="A2352" s="29"/>
      <c r="B2352" s="29"/>
      <c r="C2352" s="29"/>
    </row>
    <row r="2353" spans="1:3" hidden="1" x14ac:dyDescent="0.45">
      <c r="A2353" s="29"/>
      <c r="B2353" s="29"/>
      <c r="C2353" s="29"/>
    </row>
    <row r="2354" spans="1:3" hidden="1" x14ac:dyDescent="0.45">
      <c r="A2354" s="29"/>
      <c r="B2354" s="29"/>
      <c r="C2354" s="29"/>
    </row>
    <row r="2355" spans="1:3" hidden="1" x14ac:dyDescent="0.45">
      <c r="A2355" s="29"/>
      <c r="B2355" s="29"/>
      <c r="C2355" s="29"/>
    </row>
    <row r="2356" spans="1:3" hidden="1" x14ac:dyDescent="0.45">
      <c r="A2356" s="29"/>
      <c r="B2356" s="29"/>
      <c r="C2356" s="29"/>
    </row>
    <row r="2357" spans="1:3" hidden="1" x14ac:dyDescent="0.45">
      <c r="A2357" s="29"/>
      <c r="B2357" s="29"/>
      <c r="C2357" s="29"/>
    </row>
    <row r="2358" spans="1:3" hidden="1" x14ac:dyDescent="0.45">
      <c r="A2358" s="29"/>
      <c r="B2358" s="29"/>
      <c r="C2358" s="29"/>
    </row>
    <row r="2359" spans="1:3" hidden="1" x14ac:dyDescent="0.45">
      <c r="A2359" s="29"/>
      <c r="B2359" s="29"/>
      <c r="C2359" s="29"/>
    </row>
    <row r="2360" spans="1:3" hidden="1" x14ac:dyDescent="0.45">
      <c r="A2360" s="29"/>
      <c r="B2360" s="29"/>
      <c r="C2360" s="29"/>
    </row>
    <row r="2361" spans="1:3" hidden="1" x14ac:dyDescent="0.45">
      <c r="A2361" s="29"/>
      <c r="B2361" s="29"/>
      <c r="C2361" s="29"/>
    </row>
    <row r="2362" spans="1:3" hidden="1" x14ac:dyDescent="0.45">
      <c r="A2362" s="29"/>
      <c r="B2362" s="29"/>
      <c r="C2362" s="29"/>
    </row>
    <row r="2363" spans="1:3" hidden="1" x14ac:dyDescent="0.45">
      <c r="A2363" s="29"/>
      <c r="B2363" s="29"/>
      <c r="C2363" s="29"/>
    </row>
    <row r="2364" spans="1:3" hidden="1" x14ac:dyDescent="0.45">
      <c r="A2364" s="29"/>
      <c r="B2364" s="29"/>
      <c r="C2364" s="29"/>
    </row>
    <row r="2365" spans="1:3" hidden="1" x14ac:dyDescent="0.45">
      <c r="A2365" s="29"/>
      <c r="B2365" s="29"/>
      <c r="C2365" s="29"/>
    </row>
    <row r="2366" spans="1:3" hidden="1" x14ac:dyDescent="0.45">
      <c r="A2366" s="29"/>
      <c r="B2366" s="29"/>
      <c r="C2366" s="29"/>
    </row>
    <row r="2367" spans="1:3" hidden="1" x14ac:dyDescent="0.45">
      <c r="A2367" s="29"/>
      <c r="B2367" s="29"/>
      <c r="C2367" s="29"/>
    </row>
    <row r="2368" spans="1:3" hidden="1" x14ac:dyDescent="0.45">
      <c r="A2368" s="29"/>
      <c r="B2368" s="29"/>
      <c r="C2368" s="29"/>
    </row>
    <row r="2369" spans="1:3" hidden="1" x14ac:dyDescent="0.45">
      <c r="A2369" s="29"/>
      <c r="B2369" s="29"/>
      <c r="C2369" s="29"/>
    </row>
    <row r="2370" spans="1:3" hidden="1" x14ac:dyDescent="0.45">
      <c r="A2370" s="29"/>
      <c r="B2370" s="29"/>
      <c r="C2370" s="29"/>
    </row>
    <row r="2371" spans="1:3" hidden="1" x14ac:dyDescent="0.45">
      <c r="A2371" s="29"/>
      <c r="B2371" s="29"/>
      <c r="C2371" s="29"/>
    </row>
    <row r="2372" spans="1:3" hidden="1" x14ac:dyDescent="0.45">
      <c r="A2372" s="29"/>
      <c r="B2372" s="29"/>
      <c r="C2372" s="29"/>
    </row>
    <row r="2373" spans="1:3" hidden="1" x14ac:dyDescent="0.45">
      <c r="A2373" s="29"/>
      <c r="B2373" s="29"/>
      <c r="C2373" s="29"/>
    </row>
    <row r="2374" spans="1:3" hidden="1" x14ac:dyDescent="0.45">
      <c r="A2374" s="29"/>
      <c r="B2374" s="29"/>
      <c r="C2374" s="29"/>
    </row>
    <row r="2375" spans="1:3" hidden="1" x14ac:dyDescent="0.45">
      <c r="A2375" s="29"/>
      <c r="B2375" s="29"/>
      <c r="C2375" s="29"/>
    </row>
    <row r="2376" spans="1:3" hidden="1" x14ac:dyDescent="0.45">
      <c r="A2376" s="29"/>
      <c r="B2376" s="29"/>
      <c r="C2376" s="29"/>
    </row>
    <row r="2377" spans="1:3" hidden="1" x14ac:dyDescent="0.45">
      <c r="A2377" s="29"/>
      <c r="B2377" s="29"/>
      <c r="C2377" s="29"/>
    </row>
    <row r="2378" spans="1:3" hidden="1" x14ac:dyDescent="0.45">
      <c r="A2378" s="29"/>
      <c r="B2378" s="29"/>
      <c r="C2378" s="29"/>
    </row>
    <row r="2379" spans="1:3" hidden="1" x14ac:dyDescent="0.45">
      <c r="A2379" s="29"/>
      <c r="B2379" s="29"/>
      <c r="C2379" s="29"/>
    </row>
    <row r="2380" spans="1:3" hidden="1" x14ac:dyDescent="0.45">
      <c r="A2380" s="29"/>
      <c r="B2380" s="29"/>
      <c r="C2380" s="29"/>
    </row>
    <row r="2381" spans="1:3" hidden="1" x14ac:dyDescent="0.45">
      <c r="A2381" s="29"/>
      <c r="B2381" s="29"/>
      <c r="C2381" s="29"/>
    </row>
    <row r="2382" spans="1:3" hidden="1" x14ac:dyDescent="0.45">
      <c r="A2382" s="29"/>
      <c r="B2382" s="29"/>
      <c r="C2382" s="29"/>
    </row>
    <row r="2383" spans="1:3" hidden="1" x14ac:dyDescent="0.45">
      <c r="A2383" s="29"/>
      <c r="B2383" s="29"/>
      <c r="C2383" s="29"/>
    </row>
    <row r="2384" spans="1:3" hidden="1" x14ac:dyDescent="0.45">
      <c r="A2384" s="29"/>
      <c r="B2384" s="29"/>
      <c r="C2384" s="29"/>
    </row>
    <row r="2385" spans="1:3" hidden="1" x14ac:dyDescent="0.45">
      <c r="A2385" s="29"/>
      <c r="B2385" s="29"/>
      <c r="C2385" s="29"/>
    </row>
    <row r="2386" spans="1:3" hidden="1" x14ac:dyDescent="0.45">
      <c r="A2386" s="29"/>
      <c r="B2386" s="29"/>
      <c r="C2386" s="29"/>
    </row>
    <row r="2387" spans="1:3" hidden="1" x14ac:dyDescent="0.45">
      <c r="A2387" s="29"/>
      <c r="B2387" s="29"/>
      <c r="C2387" s="29"/>
    </row>
    <row r="2388" spans="1:3" hidden="1" x14ac:dyDescent="0.45">
      <c r="A2388" s="29"/>
      <c r="B2388" s="29"/>
      <c r="C2388" s="29"/>
    </row>
    <row r="2389" spans="1:3" hidden="1" x14ac:dyDescent="0.45">
      <c r="A2389" s="29"/>
      <c r="B2389" s="29"/>
      <c r="C2389" s="29"/>
    </row>
    <row r="2390" spans="1:3" hidden="1" x14ac:dyDescent="0.45">
      <c r="A2390" s="29"/>
      <c r="B2390" s="29"/>
      <c r="C2390" s="29"/>
    </row>
    <row r="2391" spans="1:3" hidden="1" x14ac:dyDescent="0.45">
      <c r="A2391" s="29"/>
      <c r="B2391" s="29"/>
      <c r="C2391" s="29"/>
    </row>
    <row r="2392" spans="1:3" hidden="1" x14ac:dyDescent="0.45">
      <c r="A2392" s="29"/>
      <c r="B2392" s="29"/>
      <c r="C2392" s="29"/>
    </row>
    <row r="2393" spans="1:3" hidden="1" x14ac:dyDescent="0.45">
      <c r="A2393" s="29"/>
      <c r="B2393" s="29"/>
      <c r="C2393" s="29"/>
    </row>
    <row r="2394" spans="1:3" hidden="1" x14ac:dyDescent="0.45">
      <c r="A2394" s="29"/>
      <c r="B2394" s="29"/>
      <c r="C2394" s="29"/>
    </row>
    <row r="2395" spans="1:3" hidden="1" x14ac:dyDescent="0.45">
      <c r="A2395" s="29"/>
      <c r="B2395" s="29"/>
      <c r="C2395" s="29"/>
    </row>
    <row r="2396" spans="1:3" hidden="1" x14ac:dyDescent="0.45">
      <c r="A2396" s="29"/>
      <c r="B2396" s="29"/>
      <c r="C2396" s="29"/>
    </row>
    <row r="2397" spans="1:3" hidden="1" x14ac:dyDescent="0.45">
      <c r="A2397" s="29"/>
      <c r="B2397" s="29"/>
      <c r="C2397" s="29"/>
    </row>
    <row r="2398" spans="1:3" hidden="1" x14ac:dyDescent="0.45">
      <c r="A2398" s="29"/>
      <c r="B2398" s="29"/>
      <c r="C2398" s="29"/>
    </row>
    <row r="2399" spans="1:3" hidden="1" x14ac:dyDescent="0.45">
      <c r="A2399" s="29"/>
      <c r="B2399" s="29"/>
      <c r="C2399" s="29"/>
    </row>
    <row r="2400" spans="1:3" hidden="1" x14ac:dyDescent="0.45">
      <c r="A2400" s="29"/>
      <c r="B2400" s="29"/>
      <c r="C2400" s="29"/>
    </row>
    <row r="2401" spans="1:3" hidden="1" x14ac:dyDescent="0.45">
      <c r="A2401" s="29"/>
      <c r="B2401" s="29"/>
      <c r="C2401" s="29"/>
    </row>
    <row r="2402" spans="1:3" hidden="1" x14ac:dyDescent="0.45">
      <c r="A2402" s="29"/>
      <c r="B2402" s="29"/>
      <c r="C2402" s="29"/>
    </row>
    <row r="2403" spans="1:3" hidden="1" x14ac:dyDescent="0.45">
      <c r="A2403" s="29"/>
      <c r="B2403" s="29"/>
      <c r="C2403" s="29"/>
    </row>
    <row r="2404" spans="1:3" hidden="1" x14ac:dyDescent="0.45">
      <c r="A2404" s="29"/>
      <c r="B2404" s="29"/>
      <c r="C2404" s="29"/>
    </row>
    <row r="2405" spans="1:3" hidden="1" x14ac:dyDescent="0.45">
      <c r="A2405" s="29"/>
      <c r="B2405" s="29"/>
      <c r="C2405" s="29"/>
    </row>
    <row r="2406" spans="1:3" hidden="1" x14ac:dyDescent="0.45">
      <c r="A2406" s="29"/>
      <c r="B2406" s="29"/>
      <c r="C2406" s="29"/>
    </row>
    <row r="2407" spans="1:3" hidden="1" x14ac:dyDescent="0.45">
      <c r="A2407" s="29"/>
      <c r="B2407" s="29"/>
      <c r="C2407" s="29"/>
    </row>
    <row r="2408" spans="1:3" hidden="1" x14ac:dyDescent="0.45">
      <c r="A2408" s="29"/>
      <c r="B2408" s="29"/>
      <c r="C2408" s="29"/>
    </row>
    <row r="2409" spans="1:3" hidden="1" x14ac:dyDescent="0.45">
      <c r="A2409" s="29"/>
      <c r="B2409" s="29"/>
      <c r="C2409" s="29"/>
    </row>
    <row r="2410" spans="1:3" hidden="1" x14ac:dyDescent="0.45">
      <c r="A2410" s="29"/>
      <c r="B2410" s="29"/>
      <c r="C2410" s="29"/>
    </row>
    <row r="2411" spans="1:3" hidden="1" x14ac:dyDescent="0.45">
      <c r="A2411" s="29"/>
      <c r="B2411" s="29"/>
      <c r="C2411" s="29"/>
    </row>
    <row r="2412" spans="1:3" hidden="1" x14ac:dyDescent="0.45">
      <c r="A2412" s="29"/>
      <c r="B2412" s="29"/>
      <c r="C2412" s="29"/>
    </row>
    <row r="2413" spans="1:3" hidden="1" x14ac:dyDescent="0.45">
      <c r="A2413" s="29"/>
      <c r="B2413" s="29"/>
      <c r="C2413" s="29"/>
    </row>
    <row r="2414" spans="1:3" hidden="1" x14ac:dyDescent="0.45">
      <c r="A2414" s="29"/>
      <c r="B2414" s="29"/>
      <c r="C2414" s="29"/>
    </row>
    <row r="2415" spans="1:3" hidden="1" x14ac:dyDescent="0.45">
      <c r="A2415" s="29"/>
      <c r="B2415" s="29"/>
      <c r="C2415" s="29"/>
    </row>
    <row r="2416" spans="1:3" hidden="1" x14ac:dyDescent="0.45">
      <c r="A2416" s="29"/>
      <c r="B2416" s="29"/>
      <c r="C2416" s="29"/>
    </row>
    <row r="2417" spans="1:3" hidden="1" x14ac:dyDescent="0.45">
      <c r="A2417" s="29"/>
      <c r="B2417" s="29"/>
      <c r="C2417" s="29"/>
    </row>
    <row r="2418" spans="1:3" hidden="1" x14ac:dyDescent="0.45">
      <c r="A2418" s="29"/>
      <c r="B2418" s="29"/>
      <c r="C2418" s="29"/>
    </row>
    <row r="2419" spans="1:3" hidden="1" x14ac:dyDescent="0.45">
      <c r="A2419" s="29"/>
      <c r="B2419" s="29"/>
      <c r="C2419" s="29"/>
    </row>
    <row r="2420" spans="1:3" hidden="1" x14ac:dyDescent="0.45">
      <c r="A2420" s="29"/>
      <c r="B2420" s="29"/>
      <c r="C2420" s="29"/>
    </row>
    <row r="2421" spans="1:3" hidden="1" x14ac:dyDescent="0.45">
      <c r="A2421" s="29"/>
      <c r="B2421" s="29"/>
      <c r="C2421" s="29"/>
    </row>
    <row r="2422" spans="1:3" hidden="1" x14ac:dyDescent="0.45">
      <c r="A2422" s="29"/>
      <c r="B2422" s="29"/>
      <c r="C2422" s="29"/>
    </row>
    <row r="2423" spans="1:3" hidden="1" x14ac:dyDescent="0.45">
      <c r="A2423" s="29"/>
      <c r="B2423" s="29"/>
      <c r="C2423" s="29"/>
    </row>
    <row r="2424" spans="1:3" hidden="1" x14ac:dyDescent="0.45">
      <c r="A2424" s="29"/>
      <c r="B2424" s="29"/>
      <c r="C2424" s="29"/>
    </row>
    <row r="2425" spans="1:3" hidden="1" x14ac:dyDescent="0.45">
      <c r="A2425" s="29"/>
      <c r="B2425" s="29"/>
      <c r="C2425" s="29"/>
    </row>
    <row r="2426" spans="1:3" hidden="1" x14ac:dyDescent="0.45">
      <c r="A2426" s="29"/>
      <c r="B2426" s="29"/>
      <c r="C2426" s="29"/>
    </row>
    <row r="2427" spans="1:3" hidden="1" x14ac:dyDescent="0.45">
      <c r="A2427" s="29"/>
      <c r="B2427" s="29"/>
      <c r="C2427" s="29"/>
    </row>
    <row r="2428" spans="1:3" hidden="1" x14ac:dyDescent="0.45">
      <c r="A2428" s="29"/>
      <c r="B2428" s="29"/>
      <c r="C2428" s="29"/>
    </row>
    <row r="2429" spans="1:3" hidden="1" x14ac:dyDescent="0.45">
      <c r="A2429" s="29"/>
      <c r="B2429" s="29"/>
      <c r="C2429" s="29"/>
    </row>
    <row r="2430" spans="1:3" hidden="1" x14ac:dyDescent="0.45">
      <c r="A2430" s="29"/>
      <c r="B2430" s="29"/>
      <c r="C2430" s="29"/>
    </row>
    <row r="2431" spans="1:3" hidden="1" x14ac:dyDescent="0.45">
      <c r="A2431" s="29"/>
      <c r="B2431" s="29"/>
      <c r="C2431" s="29"/>
    </row>
    <row r="2432" spans="1:3" hidden="1" x14ac:dyDescent="0.45">
      <c r="A2432" s="29"/>
      <c r="B2432" s="29"/>
      <c r="C2432" s="29"/>
    </row>
    <row r="2433" spans="1:3" hidden="1" x14ac:dyDescent="0.45">
      <c r="A2433" s="29"/>
      <c r="B2433" s="29"/>
      <c r="C2433" s="29"/>
    </row>
    <row r="2434" spans="1:3" hidden="1" x14ac:dyDescent="0.45">
      <c r="A2434" s="29"/>
      <c r="B2434" s="29"/>
      <c r="C2434" s="29"/>
    </row>
    <row r="2435" spans="1:3" hidden="1" x14ac:dyDescent="0.45">
      <c r="A2435" s="29"/>
      <c r="B2435" s="29"/>
      <c r="C2435" s="29"/>
    </row>
    <row r="2436" spans="1:3" hidden="1" x14ac:dyDescent="0.45">
      <c r="A2436" s="29"/>
      <c r="B2436" s="29"/>
      <c r="C2436" s="29"/>
    </row>
    <row r="2437" spans="1:3" hidden="1" x14ac:dyDescent="0.45">
      <c r="A2437" s="29"/>
      <c r="B2437" s="29"/>
      <c r="C2437" s="29"/>
    </row>
    <row r="2438" spans="1:3" hidden="1" x14ac:dyDescent="0.45">
      <c r="A2438" s="29"/>
      <c r="B2438" s="29"/>
      <c r="C2438" s="29"/>
    </row>
    <row r="2439" spans="1:3" hidden="1" x14ac:dyDescent="0.45">
      <c r="A2439" s="29"/>
      <c r="B2439" s="29"/>
      <c r="C2439" s="29"/>
    </row>
    <row r="2440" spans="1:3" hidden="1" x14ac:dyDescent="0.45">
      <c r="A2440" s="29"/>
      <c r="B2440" s="29"/>
      <c r="C2440" s="29"/>
    </row>
    <row r="2441" spans="1:3" hidden="1" x14ac:dyDescent="0.45">
      <c r="A2441" s="29"/>
      <c r="B2441" s="29"/>
      <c r="C2441" s="29"/>
    </row>
    <row r="2442" spans="1:3" hidden="1" x14ac:dyDescent="0.45">
      <c r="A2442" s="29"/>
      <c r="B2442" s="29"/>
      <c r="C2442" s="29"/>
    </row>
    <row r="2443" spans="1:3" hidden="1" x14ac:dyDescent="0.45">
      <c r="A2443" s="29"/>
      <c r="B2443" s="29"/>
      <c r="C2443" s="29"/>
    </row>
    <row r="2444" spans="1:3" hidden="1" x14ac:dyDescent="0.45">
      <c r="A2444" s="29"/>
      <c r="B2444" s="29"/>
      <c r="C2444" s="29"/>
    </row>
    <row r="2445" spans="1:3" hidden="1" x14ac:dyDescent="0.45">
      <c r="A2445" s="29"/>
      <c r="B2445" s="29"/>
      <c r="C2445" s="29"/>
    </row>
    <row r="2446" spans="1:3" hidden="1" x14ac:dyDescent="0.45">
      <c r="A2446" s="29"/>
      <c r="B2446" s="29"/>
      <c r="C2446" s="29"/>
    </row>
    <row r="2447" spans="1:3" hidden="1" x14ac:dyDescent="0.45">
      <c r="A2447" s="29"/>
      <c r="B2447" s="29"/>
      <c r="C2447" s="29"/>
    </row>
    <row r="2448" spans="1:3" hidden="1" x14ac:dyDescent="0.45">
      <c r="A2448" s="29"/>
      <c r="B2448" s="29"/>
      <c r="C2448" s="29"/>
    </row>
    <row r="2449" spans="1:3" hidden="1" x14ac:dyDescent="0.45">
      <c r="A2449" s="29"/>
      <c r="B2449" s="29"/>
      <c r="C2449" s="29"/>
    </row>
    <row r="2450" spans="1:3" hidden="1" x14ac:dyDescent="0.45">
      <c r="A2450" s="29"/>
      <c r="B2450" s="29"/>
      <c r="C2450" s="29"/>
    </row>
    <row r="2451" spans="1:3" hidden="1" x14ac:dyDescent="0.45">
      <c r="A2451" s="29"/>
      <c r="B2451" s="29"/>
      <c r="C2451" s="29"/>
    </row>
    <row r="2452" spans="1:3" hidden="1" x14ac:dyDescent="0.45">
      <c r="A2452" s="29"/>
      <c r="B2452" s="29"/>
      <c r="C2452" s="29"/>
    </row>
    <row r="2453" spans="1:3" hidden="1" x14ac:dyDescent="0.45">
      <c r="A2453" s="29"/>
      <c r="B2453" s="29"/>
      <c r="C2453" s="29"/>
    </row>
    <row r="2454" spans="1:3" hidden="1" x14ac:dyDescent="0.45">
      <c r="A2454" s="29"/>
      <c r="B2454" s="29"/>
      <c r="C2454" s="29"/>
    </row>
    <row r="2455" spans="1:3" hidden="1" x14ac:dyDescent="0.45">
      <c r="A2455" s="29"/>
      <c r="B2455" s="29"/>
      <c r="C2455" s="29"/>
    </row>
    <row r="2456" spans="1:3" hidden="1" x14ac:dyDescent="0.45">
      <c r="A2456" s="29"/>
      <c r="B2456" s="29"/>
      <c r="C2456" s="29"/>
    </row>
    <row r="2457" spans="1:3" hidden="1" x14ac:dyDescent="0.45">
      <c r="A2457" s="29"/>
      <c r="B2457" s="29"/>
      <c r="C2457" s="29"/>
    </row>
    <row r="2458" spans="1:3" hidden="1" x14ac:dyDescent="0.45">
      <c r="A2458" s="29"/>
      <c r="B2458" s="29"/>
      <c r="C2458" s="29"/>
    </row>
    <row r="2459" spans="1:3" hidden="1" x14ac:dyDescent="0.45">
      <c r="A2459" s="29"/>
      <c r="B2459" s="29"/>
      <c r="C2459" s="29"/>
    </row>
    <row r="2460" spans="1:3" hidden="1" x14ac:dyDescent="0.45">
      <c r="A2460" s="29"/>
      <c r="B2460" s="29"/>
      <c r="C2460" s="29"/>
    </row>
    <row r="2461" spans="1:3" hidden="1" x14ac:dyDescent="0.45">
      <c r="A2461" s="29"/>
      <c r="B2461" s="29"/>
      <c r="C2461" s="29"/>
    </row>
    <row r="2462" spans="1:3" hidden="1" x14ac:dyDescent="0.45">
      <c r="A2462" s="29"/>
      <c r="B2462" s="29"/>
      <c r="C2462" s="29"/>
    </row>
    <row r="2463" spans="1:3" hidden="1" x14ac:dyDescent="0.45">
      <c r="A2463" s="29"/>
      <c r="B2463" s="29"/>
      <c r="C2463" s="29"/>
    </row>
    <row r="2464" spans="1:3" hidden="1" x14ac:dyDescent="0.45">
      <c r="A2464" s="29"/>
      <c r="B2464" s="29"/>
      <c r="C2464" s="29"/>
    </row>
    <row r="2465" spans="1:3" hidden="1" x14ac:dyDescent="0.45">
      <c r="A2465" s="29"/>
      <c r="B2465" s="29"/>
      <c r="C2465" s="29"/>
    </row>
    <row r="2466" spans="1:3" hidden="1" x14ac:dyDescent="0.45">
      <c r="A2466" s="29"/>
      <c r="B2466" s="29"/>
      <c r="C2466" s="29"/>
    </row>
    <row r="2467" spans="1:3" hidden="1" x14ac:dyDescent="0.45">
      <c r="A2467" s="29"/>
      <c r="B2467" s="29"/>
      <c r="C2467" s="29"/>
    </row>
    <row r="2468" spans="1:3" hidden="1" x14ac:dyDescent="0.45">
      <c r="A2468" s="29"/>
      <c r="B2468" s="29"/>
      <c r="C2468" s="29"/>
    </row>
    <row r="2469" spans="1:3" hidden="1" x14ac:dyDescent="0.45">
      <c r="A2469" s="29"/>
      <c r="B2469" s="29"/>
      <c r="C2469" s="29"/>
    </row>
    <row r="2470" spans="1:3" hidden="1" x14ac:dyDescent="0.45">
      <c r="A2470" s="29"/>
      <c r="B2470" s="29"/>
      <c r="C2470" s="29"/>
    </row>
    <row r="2471" spans="1:3" hidden="1" x14ac:dyDescent="0.45">
      <c r="A2471" s="29"/>
      <c r="B2471" s="29"/>
      <c r="C2471" s="29"/>
    </row>
    <row r="2472" spans="1:3" hidden="1" x14ac:dyDescent="0.45">
      <c r="A2472" s="29"/>
      <c r="B2472" s="29"/>
      <c r="C2472" s="29"/>
    </row>
    <row r="2473" spans="1:3" hidden="1" x14ac:dyDescent="0.45">
      <c r="A2473" s="29"/>
      <c r="B2473" s="29"/>
      <c r="C2473" s="29"/>
    </row>
    <row r="2474" spans="1:3" hidden="1" x14ac:dyDescent="0.45">
      <c r="A2474" s="29"/>
      <c r="B2474" s="29"/>
      <c r="C2474" s="29"/>
    </row>
    <row r="2475" spans="1:3" hidden="1" x14ac:dyDescent="0.45">
      <c r="A2475" s="29"/>
      <c r="B2475" s="29"/>
      <c r="C2475" s="29"/>
    </row>
    <row r="2476" spans="1:3" hidden="1" x14ac:dyDescent="0.45">
      <c r="A2476" s="29"/>
      <c r="B2476" s="29"/>
      <c r="C2476" s="29"/>
    </row>
    <row r="2477" spans="1:3" hidden="1" x14ac:dyDescent="0.45">
      <c r="A2477" s="29"/>
      <c r="B2477" s="29"/>
      <c r="C2477" s="29"/>
    </row>
    <row r="2478" spans="1:3" hidden="1" x14ac:dyDescent="0.45">
      <c r="A2478" s="29"/>
      <c r="B2478" s="29"/>
      <c r="C2478" s="29"/>
    </row>
    <row r="2479" spans="1:3" hidden="1" x14ac:dyDescent="0.45">
      <c r="A2479" s="29"/>
      <c r="B2479" s="29"/>
      <c r="C2479" s="29"/>
    </row>
    <row r="2480" spans="1:3" hidden="1" x14ac:dyDescent="0.45">
      <c r="A2480" s="29"/>
      <c r="B2480" s="29"/>
      <c r="C2480" s="29"/>
    </row>
    <row r="2481" spans="1:3" hidden="1" x14ac:dyDescent="0.45">
      <c r="A2481" s="29"/>
      <c r="B2481" s="29"/>
      <c r="C2481" s="29"/>
    </row>
    <row r="2482" spans="1:3" hidden="1" x14ac:dyDescent="0.45">
      <c r="A2482" s="29"/>
      <c r="B2482" s="29"/>
      <c r="C2482" s="29"/>
    </row>
    <row r="2483" spans="1:3" hidden="1" x14ac:dyDescent="0.45">
      <c r="A2483" s="29"/>
      <c r="B2483" s="29"/>
      <c r="C2483" s="29"/>
    </row>
    <row r="2484" spans="1:3" hidden="1" x14ac:dyDescent="0.45">
      <c r="A2484" s="29"/>
      <c r="B2484" s="29"/>
      <c r="C2484" s="29"/>
    </row>
    <row r="2485" spans="1:3" hidden="1" x14ac:dyDescent="0.45">
      <c r="A2485" s="29"/>
      <c r="B2485" s="29"/>
      <c r="C2485" s="29"/>
    </row>
    <row r="2486" spans="1:3" hidden="1" x14ac:dyDescent="0.45">
      <c r="A2486" s="29"/>
      <c r="B2486" s="29"/>
      <c r="C2486" s="29"/>
    </row>
    <row r="2487" spans="1:3" hidden="1" x14ac:dyDescent="0.45">
      <c r="A2487" s="29"/>
      <c r="B2487" s="29"/>
      <c r="C2487" s="29"/>
    </row>
    <row r="2488" spans="1:3" hidden="1" x14ac:dyDescent="0.45">
      <c r="A2488" s="29"/>
      <c r="B2488" s="29"/>
      <c r="C2488" s="29"/>
    </row>
    <row r="2489" spans="1:3" hidden="1" x14ac:dyDescent="0.45">
      <c r="A2489" s="29"/>
      <c r="B2489" s="29"/>
      <c r="C2489" s="29"/>
    </row>
    <row r="2490" spans="1:3" hidden="1" x14ac:dyDescent="0.45">
      <c r="A2490" s="29"/>
      <c r="B2490" s="29"/>
      <c r="C2490" s="29"/>
    </row>
    <row r="2491" spans="1:3" hidden="1" x14ac:dyDescent="0.45">
      <c r="A2491" s="29"/>
      <c r="B2491" s="29"/>
      <c r="C2491" s="29"/>
    </row>
    <row r="2492" spans="1:3" hidden="1" x14ac:dyDescent="0.45">
      <c r="A2492" s="29"/>
      <c r="B2492" s="29"/>
      <c r="C2492" s="29"/>
    </row>
    <row r="2493" spans="1:3" hidden="1" x14ac:dyDescent="0.45">
      <c r="A2493" s="29"/>
      <c r="B2493" s="29"/>
      <c r="C2493" s="29"/>
    </row>
    <row r="2494" spans="1:3" hidden="1" x14ac:dyDescent="0.45">
      <c r="A2494" s="29"/>
      <c r="B2494" s="29"/>
      <c r="C2494" s="29"/>
    </row>
    <row r="2495" spans="1:3" hidden="1" x14ac:dyDescent="0.45">
      <c r="A2495" s="29"/>
      <c r="B2495" s="29"/>
      <c r="C2495" s="29"/>
    </row>
    <row r="2496" spans="1:3" hidden="1" x14ac:dyDescent="0.45">
      <c r="A2496" s="29"/>
      <c r="B2496" s="29"/>
      <c r="C2496" s="29"/>
    </row>
    <row r="2497" spans="1:3" hidden="1" x14ac:dyDescent="0.45">
      <c r="A2497" s="29"/>
      <c r="B2497" s="29"/>
      <c r="C2497" s="29"/>
    </row>
    <row r="2498" spans="1:3" hidden="1" x14ac:dyDescent="0.45">
      <c r="A2498" s="29"/>
      <c r="B2498" s="29"/>
      <c r="C2498" s="29"/>
    </row>
    <row r="2499" spans="1:3" hidden="1" x14ac:dyDescent="0.45">
      <c r="A2499" s="29"/>
      <c r="B2499" s="29"/>
      <c r="C2499" s="29"/>
    </row>
    <row r="2500" spans="1:3" hidden="1" x14ac:dyDescent="0.45">
      <c r="A2500" s="29"/>
      <c r="B2500" s="29"/>
      <c r="C2500" s="29"/>
    </row>
    <row r="2501" spans="1:3" hidden="1" x14ac:dyDescent="0.45">
      <c r="A2501" s="29"/>
      <c r="B2501" s="29"/>
      <c r="C2501" s="29"/>
    </row>
    <row r="2502" spans="1:3" hidden="1" x14ac:dyDescent="0.45">
      <c r="A2502" s="29"/>
      <c r="B2502" s="29"/>
      <c r="C2502" s="29"/>
    </row>
    <row r="2503" spans="1:3" hidden="1" x14ac:dyDescent="0.45">
      <c r="A2503" s="29"/>
      <c r="B2503" s="29"/>
      <c r="C2503" s="29"/>
    </row>
    <row r="2504" spans="1:3" hidden="1" x14ac:dyDescent="0.45">
      <c r="A2504" s="29"/>
      <c r="B2504" s="29"/>
      <c r="C2504" s="29"/>
    </row>
    <row r="2505" spans="1:3" hidden="1" x14ac:dyDescent="0.45">
      <c r="A2505" s="29"/>
      <c r="B2505" s="29"/>
      <c r="C2505" s="29"/>
    </row>
    <row r="2506" spans="1:3" hidden="1" x14ac:dyDescent="0.45">
      <c r="A2506" s="29"/>
      <c r="B2506" s="29"/>
      <c r="C2506" s="29"/>
    </row>
    <row r="2507" spans="1:3" hidden="1" x14ac:dyDescent="0.45">
      <c r="A2507" s="29"/>
      <c r="B2507" s="29"/>
      <c r="C2507" s="29"/>
    </row>
    <row r="2508" spans="1:3" hidden="1" x14ac:dyDescent="0.45">
      <c r="A2508" s="29"/>
      <c r="B2508" s="29"/>
      <c r="C2508" s="29"/>
    </row>
    <row r="2509" spans="1:3" hidden="1" x14ac:dyDescent="0.45">
      <c r="A2509" s="29"/>
      <c r="B2509" s="29"/>
      <c r="C2509" s="29"/>
    </row>
    <row r="2510" spans="1:3" hidden="1" x14ac:dyDescent="0.45">
      <c r="A2510" s="29"/>
      <c r="B2510" s="29"/>
      <c r="C2510" s="29"/>
    </row>
    <row r="2511" spans="1:3" hidden="1" x14ac:dyDescent="0.45">
      <c r="A2511" s="29"/>
      <c r="B2511" s="29"/>
      <c r="C2511" s="29"/>
    </row>
    <row r="2512" spans="1:3" hidden="1" x14ac:dyDescent="0.45">
      <c r="A2512" s="29"/>
      <c r="B2512" s="29"/>
      <c r="C2512" s="29"/>
    </row>
    <row r="2513" spans="1:3" hidden="1" x14ac:dyDescent="0.45">
      <c r="A2513" s="29"/>
      <c r="B2513" s="29"/>
      <c r="C2513" s="29"/>
    </row>
    <row r="2514" spans="1:3" hidden="1" x14ac:dyDescent="0.45">
      <c r="A2514" s="29"/>
      <c r="B2514" s="29"/>
      <c r="C2514" s="29"/>
    </row>
    <row r="2515" spans="1:3" hidden="1" x14ac:dyDescent="0.45">
      <c r="A2515" s="29"/>
      <c r="B2515" s="29"/>
      <c r="C2515" s="29"/>
    </row>
    <row r="2516" spans="1:3" hidden="1" x14ac:dyDescent="0.45">
      <c r="A2516" s="29"/>
      <c r="B2516" s="29"/>
      <c r="C2516" s="29"/>
    </row>
    <row r="2517" spans="1:3" hidden="1" x14ac:dyDescent="0.45">
      <c r="A2517" s="29"/>
      <c r="B2517" s="29"/>
      <c r="C2517" s="29"/>
    </row>
    <row r="2518" spans="1:3" hidden="1" x14ac:dyDescent="0.45">
      <c r="A2518" s="29"/>
      <c r="B2518" s="29"/>
      <c r="C2518" s="29"/>
    </row>
    <row r="2519" spans="1:3" hidden="1" x14ac:dyDescent="0.45">
      <c r="A2519" s="29"/>
      <c r="B2519" s="29"/>
      <c r="C2519" s="29"/>
    </row>
    <row r="2520" spans="1:3" hidden="1" x14ac:dyDescent="0.45">
      <c r="A2520" s="29"/>
      <c r="B2520" s="29"/>
      <c r="C2520" s="29"/>
    </row>
    <row r="2521" spans="1:3" hidden="1" x14ac:dyDescent="0.45">
      <c r="A2521" s="29"/>
      <c r="B2521" s="29"/>
      <c r="C2521" s="29"/>
    </row>
    <row r="2522" spans="1:3" hidden="1" x14ac:dyDescent="0.45">
      <c r="A2522" s="29"/>
      <c r="B2522" s="29"/>
      <c r="C2522" s="29"/>
    </row>
    <row r="2523" spans="1:3" hidden="1" x14ac:dyDescent="0.45">
      <c r="A2523" s="29"/>
      <c r="B2523" s="29"/>
      <c r="C2523" s="29"/>
    </row>
    <row r="2524" spans="1:3" hidden="1" x14ac:dyDescent="0.45">
      <c r="A2524" s="29"/>
      <c r="B2524" s="29"/>
      <c r="C2524" s="29"/>
    </row>
    <row r="2525" spans="1:3" hidden="1" x14ac:dyDescent="0.45">
      <c r="A2525" s="29"/>
      <c r="B2525" s="29"/>
      <c r="C2525" s="29"/>
    </row>
    <row r="2526" spans="1:3" hidden="1" x14ac:dyDescent="0.45">
      <c r="A2526" s="29"/>
      <c r="B2526" s="29"/>
      <c r="C2526" s="29"/>
    </row>
    <row r="2527" spans="1:3" hidden="1" x14ac:dyDescent="0.45">
      <c r="A2527" s="29"/>
      <c r="B2527" s="29"/>
      <c r="C2527" s="29"/>
    </row>
    <row r="2528" spans="1:3" hidden="1" x14ac:dyDescent="0.45">
      <c r="A2528" s="29"/>
      <c r="B2528" s="29"/>
      <c r="C2528" s="29"/>
    </row>
    <row r="2529" spans="1:3" hidden="1" x14ac:dyDescent="0.45">
      <c r="A2529" s="29"/>
      <c r="B2529" s="29"/>
      <c r="C2529" s="29"/>
    </row>
    <row r="2530" spans="1:3" hidden="1" x14ac:dyDescent="0.45">
      <c r="A2530" s="29"/>
      <c r="B2530" s="29"/>
      <c r="C2530" s="29"/>
    </row>
    <row r="2531" spans="1:3" hidden="1" x14ac:dyDescent="0.45">
      <c r="A2531" s="29"/>
      <c r="B2531" s="29"/>
      <c r="C2531" s="29"/>
    </row>
    <row r="2532" spans="1:3" hidden="1" x14ac:dyDescent="0.45">
      <c r="A2532" s="29"/>
      <c r="B2532" s="29"/>
      <c r="C2532" s="29"/>
    </row>
    <row r="2533" spans="1:3" hidden="1" x14ac:dyDescent="0.45">
      <c r="A2533" s="29"/>
      <c r="B2533" s="29"/>
      <c r="C2533" s="29"/>
    </row>
    <row r="2534" spans="1:3" hidden="1" x14ac:dyDescent="0.45">
      <c r="A2534" s="29"/>
      <c r="B2534" s="29"/>
      <c r="C2534" s="29"/>
    </row>
    <row r="2535" spans="1:3" hidden="1" x14ac:dyDescent="0.45">
      <c r="A2535" s="29"/>
      <c r="B2535" s="29"/>
      <c r="C2535" s="29"/>
    </row>
    <row r="2536" spans="1:3" hidden="1" x14ac:dyDescent="0.45">
      <c r="A2536" s="29"/>
      <c r="B2536" s="29"/>
      <c r="C2536" s="29"/>
    </row>
    <row r="2537" spans="1:3" hidden="1" x14ac:dyDescent="0.45">
      <c r="A2537" s="29"/>
      <c r="B2537" s="29"/>
      <c r="C2537" s="29"/>
    </row>
    <row r="2538" spans="1:3" hidden="1" x14ac:dyDescent="0.45">
      <c r="A2538" s="29"/>
      <c r="B2538" s="29"/>
      <c r="C2538" s="29"/>
    </row>
    <row r="2539" spans="1:3" hidden="1" x14ac:dyDescent="0.45">
      <c r="A2539" s="29"/>
      <c r="B2539" s="29"/>
      <c r="C2539" s="29"/>
    </row>
    <row r="2540" spans="1:3" hidden="1" x14ac:dyDescent="0.45">
      <c r="A2540" s="29"/>
      <c r="B2540" s="29"/>
      <c r="C2540" s="29"/>
    </row>
    <row r="2541" spans="1:3" hidden="1" x14ac:dyDescent="0.45">
      <c r="A2541" s="29"/>
      <c r="B2541" s="29"/>
      <c r="C2541" s="29"/>
    </row>
    <row r="2542" spans="1:3" hidden="1" x14ac:dyDescent="0.45">
      <c r="A2542" s="29"/>
      <c r="B2542" s="29"/>
      <c r="C2542" s="29"/>
    </row>
    <row r="2543" spans="1:3" hidden="1" x14ac:dyDescent="0.45">
      <c r="A2543" s="29"/>
      <c r="B2543" s="29"/>
      <c r="C2543" s="29"/>
    </row>
    <row r="2544" spans="1:3" hidden="1" x14ac:dyDescent="0.45">
      <c r="A2544" s="29"/>
      <c r="B2544" s="29"/>
      <c r="C2544" s="29"/>
    </row>
    <row r="2545" spans="1:3" hidden="1" x14ac:dyDescent="0.45">
      <c r="A2545" s="29"/>
      <c r="B2545" s="29"/>
      <c r="C2545" s="29"/>
    </row>
    <row r="2546" spans="1:3" hidden="1" x14ac:dyDescent="0.45">
      <c r="A2546" s="29"/>
      <c r="B2546" s="29"/>
      <c r="C2546" s="29"/>
    </row>
    <row r="2547" spans="1:3" hidden="1" x14ac:dyDescent="0.45">
      <c r="A2547" s="29"/>
      <c r="B2547" s="29"/>
      <c r="C2547" s="29"/>
    </row>
    <row r="2548" spans="1:3" hidden="1" x14ac:dyDescent="0.45">
      <c r="A2548" s="29"/>
      <c r="B2548" s="29"/>
      <c r="C2548" s="29"/>
    </row>
    <row r="2549" spans="1:3" hidden="1" x14ac:dyDescent="0.45">
      <c r="A2549" s="29"/>
      <c r="B2549" s="29"/>
      <c r="C2549" s="29"/>
    </row>
    <row r="2550" spans="1:3" hidden="1" x14ac:dyDescent="0.45">
      <c r="A2550" s="29"/>
      <c r="B2550" s="29"/>
      <c r="C2550" s="29"/>
    </row>
    <row r="2551" spans="1:3" hidden="1" x14ac:dyDescent="0.45">
      <c r="A2551" s="29"/>
      <c r="B2551" s="29"/>
      <c r="C2551" s="29"/>
    </row>
    <row r="2552" spans="1:3" hidden="1" x14ac:dyDescent="0.45">
      <c r="A2552" s="29"/>
      <c r="B2552" s="29"/>
      <c r="C2552" s="29"/>
    </row>
    <row r="2553" spans="1:3" hidden="1" x14ac:dyDescent="0.45">
      <c r="A2553" s="29"/>
      <c r="B2553" s="29"/>
      <c r="C2553" s="29"/>
    </row>
    <row r="2554" spans="1:3" hidden="1" x14ac:dyDescent="0.45">
      <c r="A2554" s="29"/>
      <c r="B2554" s="29"/>
      <c r="C2554" s="29"/>
    </row>
    <row r="2555" spans="1:3" hidden="1" x14ac:dyDescent="0.45">
      <c r="A2555" s="29"/>
      <c r="B2555" s="29"/>
      <c r="C2555" s="29"/>
    </row>
    <row r="2556" spans="1:3" hidden="1" x14ac:dyDescent="0.45">
      <c r="A2556" s="29"/>
      <c r="B2556" s="29"/>
      <c r="C2556" s="29"/>
    </row>
    <row r="2557" spans="1:3" hidden="1" x14ac:dyDescent="0.45">
      <c r="A2557" s="29"/>
      <c r="B2557" s="29"/>
      <c r="C2557" s="29"/>
    </row>
    <row r="2558" spans="1:3" hidden="1" x14ac:dyDescent="0.45">
      <c r="A2558" s="29"/>
      <c r="B2558" s="29"/>
      <c r="C2558" s="29"/>
    </row>
    <row r="2559" spans="1:3" hidden="1" x14ac:dyDescent="0.45">
      <c r="A2559" s="29"/>
      <c r="B2559" s="29"/>
      <c r="C2559" s="29"/>
    </row>
    <row r="2560" spans="1:3" hidden="1" x14ac:dyDescent="0.45">
      <c r="A2560" s="29"/>
      <c r="B2560" s="29"/>
      <c r="C2560" s="29"/>
    </row>
    <row r="2561" spans="1:3" hidden="1" x14ac:dyDescent="0.45">
      <c r="A2561" s="29"/>
      <c r="B2561" s="29"/>
      <c r="C2561" s="29"/>
    </row>
    <row r="2562" spans="1:3" hidden="1" x14ac:dyDescent="0.45">
      <c r="A2562" s="29"/>
      <c r="B2562" s="29"/>
      <c r="C2562" s="29"/>
    </row>
    <row r="2563" spans="1:3" hidden="1" x14ac:dyDescent="0.45">
      <c r="A2563" s="29"/>
      <c r="B2563" s="29"/>
      <c r="C2563" s="29"/>
    </row>
    <row r="2564" spans="1:3" hidden="1" x14ac:dyDescent="0.45">
      <c r="A2564" s="29"/>
      <c r="B2564" s="29"/>
      <c r="C2564" s="29"/>
    </row>
    <row r="2565" spans="1:3" hidden="1" x14ac:dyDescent="0.45">
      <c r="A2565" s="29"/>
      <c r="B2565" s="29"/>
      <c r="C2565" s="29"/>
    </row>
    <row r="2566" spans="1:3" hidden="1" x14ac:dyDescent="0.45">
      <c r="A2566" s="29"/>
      <c r="B2566" s="29"/>
      <c r="C2566" s="29"/>
    </row>
    <row r="2567" spans="1:3" hidden="1" x14ac:dyDescent="0.45">
      <c r="A2567" s="29"/>
      <c r="B2567" s="29"/>
      <c r="C2567" s="29"/>
    </row>
    <row r="2568" spans="1:3" hidden="1" x14ac:dyDescent="0.45">
      <c r="A2568" s="29"/>
      <c r="B2568" s="29"/>
      <c r="C2568" s="29"/>
    </row>
    <row r="2569" spans="1:3" hidden="1" x14ac:dyDescent="0.45">
      <c r="A2569" s="29"/>
      <c r="B2569" s="29"/>
      <c r="C2569" s="29"/>
    </row>
    <row r="2570" spans="1:3" hidden="1" x14ac:dyDescent="0.45">
      <c r="A2570" s="29"/>
      <c r="B2570" s="29"/>
      <c r="C2570" s="29"/>
    </row>
    <row r="2571" spans="1:3" hidden="1" x14ac:dyDescent="0.45">
      <c r="A2571" s="29"/>
      <c r="B2571" s="29"/>
      <c r="C2571" s="29"/>
    </row>
    <row r="2572" spans="1:3" hidden="1" x14ac:dyDescent="0.45">
      <c r="A2572" s="29"/>
      <c r="B2572" s="29"/>
      <c r="C2572" s="29"/>
    </row>
    <row r="2573" spans="1:3" hidden="1" x14ac:dyDescent="0.45">
      <c r="A2573" s="29"/>
      <c r="B2573" s="29"/>
      <c r="C2573" s="29"/>
    </row>
    <row r="2574" spans="1:3" hidden="1" x14ac:dyDescent="0.45">
      <c r="A2574" s="29"/>
      <c r="B2574" s="29"/>
      <c r="C2574" s="29"/>
    </row>
    <row r="2575" spans="1:3" hidden="1" x14ac:dyDescent="0.45">
      <c r="A2575" s="29"/>
      <c r="B2575" s="29"/>
      <c r="C2575" s="29"/>
    </row>
    <row r="2576" spans="1:3" hidden="1" x14ac:dyDescent="0.45">
      <c r="A2576" s="29"/>
      <c r="B2576" s="29"/>
      <c r="C2576" s="29"/>
    </row>
    <row r="2577" spans="1:3" hidden="1" x14ac:dyDescent="0.45">
      <c r="A2577" s="29"/>
      <c r="B2577" s="29"/>
      <c r="C2577" s="29"/>
    </row>
    <row r="2578" spans="1:3" hidden="1" x14ac:dyDescent="0.45">
      <c r="A2578" s="29"/>
      <c r="B2578" s="29"/>
      <c r="C2578" s="29"/>
    </row>
    <row r="2579" spans="1:3" hidden="1" x14ac:dyDescent="0.45">
      <c r="A2579" s="29"/>
      <c r="B2579" s="29"/>
      <c r="C2579" s="29"/>
    </row>
    <row r="2580" spans="1:3" hidden="1" x14ac:dyDescent="0.45">
      <c r="A2580" s="29"/>
      <c r="B2580" s="29"/>
      <c r="C2580" s="29"/>
    </row>
    <row r="2581" spans="1:3" hidden="1" x14ac:dyDescent="0.45">
      <c r="A2581" s="29"/>
      <c r="B2581" s="29"/>
      <c r="C2581" s="29"/>
    </row>
    <row r="2582" spans="1:3" hidden="1" x14ac:dyDescent="0.45">
      <c r="A2582" s="29"/>
      <c r="B2582" s="29"/>
      <c r="C2582" s="29"/>
    </row>
    <row r="2583" spans="1:3" hidden="1" x14ac:dyDescent="0.45">
      <c r="A2583" s="29"/>
      <c r="B2583" s="29"/>
      <c r="C2583" s="29"/>
    </row>
    <row r="2584" spans="1:3" hidden="1" x14ac:dyDescent="0.45">
      <c r="A2584" s="29"/>
      <c r="B2584" s="29"/>
      <c r="C2584" s="29"/>
    </row>
    <row r="2585" spans="1:3" hidden="1" x14ac:dyDescent="0.45">
      <c r="A2585" s="29"/>
      <c r="B2585" s="29"/>
      <c r="C2585" s="29"/>
    </row>
    <row r="2586" spans="1:3" hidden="1" x14ac:dyDescent="0.45">
      <c r="A2586" s="29"/>
      <c r="B2586" s="29"/>
      <c r="C2586" s="29"/>
    </row>
    <row r="2587" spans="1:3" hidden="1" x14ac:dyDescent="0.45">
      <c r="A2587" s="29"/>
      <c r="B2587" s="29"/>
      <c r="C2587" s="29"/>
    </row>
    <row r="2588" spans="1:3" hidden="1" x14ac:dyDescent="0.45">
      <c r="A2588" s="29"/>
      <c r="B2588" s="29"/>
      <c r="C2588" s="29"/>
    </row>
    <row r="2589" spans="1:3" hidden="1" x14ac:dyDescent="0.45">
      <c r="A2589" s="29"/>
      <c r="B2589" s="29"/>
      <c r="C2589" s="29"/>
    </row>
    <row r="2590" spans="1:3" hidden="1" x14ac:dyDescent="0.45">
      <c r="A2590" s="29"/>
      <c r="B2590" s="29"/>
      <c r="C2590" s="29"/>
    </row>
    <row r="2591" spans="1:3" hidden="1" x14ac:dyDescent="0.45">
      <c r="A2591" s="29"/>
      <c r="B2591" s="29"/>
      <c r="C2591" s="29"/>
    </row>
    <row r="2592" spans="1:3" hidden="1" x14ac:dyDescent="0.45">
      <c r="A2592" s="29"/>
      <c r="B2592" s="29"/>
      <c r="C2592" s="29"/>
    </row>
    <row r="2593" spans="1:3" hidden="1" x14ac:dyDescent="0.45">
      <c r="A2593" s="29"/>
      <c r="B2593" s="29"/>
      <c r="C2593" s="29"/>
    </row>
    <row r="2594" spans="1:3" hidden="1" x14ac:dyDescent="0.45">
      <c r="A2594" s="29"/>
      <c r="B2594" s="29"/>
      <c r="C2594" s="29"/>
    </row>
    <row r="2595" spans="1:3" hidden="1" x14ac:dyDescent="0.45">
      <c r="A2595" s="29"/>
      <c r="B2595" s="29"/>
      <c r="C2595" s="29"/>
    </row>
    <row r="2596" spans="1:3" hidden="1" x14ac:dyDescent="0.45">
      <c r="A2596" s="29"/>
      <c r="B2596" s="29"/>
      <c r="C2596" s="29"/>
    </row>
    <row r="2597" spans="1:3" hidden="1" x14ac:dyDescent="0.45">
      <c r="A2597" s="29"/>
      <c r="B2597" s="29"/>
      <c r="C2597" s="29"/>
    </row>
    <row r="2598" spans="1:3" hidden="1" x14ac:dyDescent="0.45">
      <c r="A2598" s="29"/>
      <c r="B2598" s="29"/>
      <c r="C2598" s="29"/>
    </row>
    <row r="2599" spans="1:3" hidden="1" x14ac:dyDescent="0.45">
      <c r="A2599" s="29"/>
      <c r="B2599" s="29"/>
      <c r="C2599" s="29"/>
    </row>
    <row r="2600" spans="1:3" hidden="1" x14ac:dyDescent="0.45">
      <c r="A2600" s="29"/>
      <c r="B2600" s="29"/>
      <c r="C2600" s="29"/>
    </row>
    <row r="2601" spans="1:3" hidden="1" x14ac:dyDescent="0.45">
      <c r="A2601" s="29"/>
      <c r="B2601" s="29"/>
      <c r="C2601" s="29"/>
    </row>
    <row r="2602" spans="1:3" hidden="1" x14ac:dyDescent="0.45">
      <c r="A2602" s="29"/>
      <c r="B2602" s="29"/>
      <c r="C2602" s="29"/>
    </row>
    <row r="2603" spans="1:3" hidden="1" x14ac:dyDescent="0.45">
      <c r="A2603" s="29"/>
      <c r="B2603" s="29"/>
      <c r="C2603" s="29"/>
    </row>
    <row r="2604" spans="1:3" hidden="1" x14ac:dyDescent="0.45">
      <c r="A2604" s="29"/>
      <c r="B2604" s="29"/>
      <c r="C2604" s="29"/>
    </row>
    <row r="2605" spans="1:3" hidden="1" x14ac:dyDescent="0.45">
      <c r="A2605" s="29"/>
      <c r="B2605" s="29"/>
      <c r="C2605" s="29"/>
    </row>
    <row r="2606" spans="1:3" hidden="1" x14ac:dyDescent="0.45">
      <c r="A2606" s="29"/>
      <c r="B2606" s="29"/>
      <c r="C2606" s="29"/>
    </row>
    <row r="2607" spans="1:3" hidden="1" x14ac:dyDescent="0.45">
      <c r="A2607" s="29"/>
      <c r="B2607" s="29"/>
      <c r="C2607" s="29"/>
    </row>
    <row r="2608" spans="1:3" hidden="1" x14ac:dyDescent="0.45">
      <c r="A2608" s="29"/>
      <c r="B2608" s="29"/>
      <c r="C2608" s="29"/>
    </row>
    <row r="2609" spans="1:3" hidden="1" x14ac:dyDescent="0.45">
      <c r="A2609" s="29"/>
      <c r="B2609" s="29"/>
      <c r="C2609" s="29"/>
    </row>
    <row r="2610" spans="1:3" hidden="1" x14ac:dyDescent="0.45">
      <c r="A2610" s="29"/>
      <c r="B2610" s="29"/>
      <c r="C2610" s="29"/>
    </row>
    <row r="2611" spans="1:3" hidden="1" x14ac:dyDescent="0.45">
      <c r="A2611" s="29"/>
      <c r="B2611" s="29"/>
      <c r="C2611" s="29"/>
    </row>
    <row r="2612" spans="1:3" hidden="1" x14ac:dyDescent="0.45">
      <c r="A2612" s="29"/>
      <c r="B2612" s="29"/>
      <c r="C2612" s="29"/>
    </row>
    <row r="2613" spans="1:3" hidden="1" x14ac:dyDescent="0.45">
      <c r="A2613" s="29"/>
      <c r="B2613" s="29"/>
      <c r="C2613" s="29"/>
    </row>
    <row r="2614" spans="1:3" hidden="1" x14ac:dyDescent="0.45">
      <c r="A2614" s="29"/>
      <c r="B2614" s="29"/>
      <c r="C2614" s="29"/>
    </row>
    <row r="2615" spans="1:3" hidden="1" x14ac:dyDescent="0.45">
      <c r="A2615" s="29"/>
      <c r="B2615" s="29"/>
      <c r="C2615" s="29"/>
    </row>
    <row r="2616" spans="1:3" hidden="1" x14ac:dyDescent="0.45">
      <c r="A2616" s="29"/>
      <c r="B2616" s="29"/>
      <c r="C2616" s="29"/>
    </row>
    <row r="2617" spans="1:3" hidden="1" x14ac:dyDescent="0.45">
      <c r="A2617" s="29"/>
      <c r="B2617" s="29"/>
      <c r="C2617" s="29"/>
    </row>
    <row r="2618" spans="1:3" hidden="1" x14ac:dyDescent="0.45">
      <c r="A2618" s="29"/>
      <c r="B2618" s="29"/>
      <c r="C2618" s="29"/>
    </row>
    <row r="2619" spans="1:3" hidden="1" x14ac:dyDescent="0.45">
      <c r="A2619" s="29"/>
      <c r="B2619" s="29"/>
      <c r="C2619" s="29"/>
    </row>
    <row r="2620" spans="1:3" hidden="1" x14ac:dyDescent="0.45">
      <c r="A2620" s="29"/>
      <c r="B2620" s="29"/>
      <c r="C2620" s="29"/>
    </row>
    <row r="2621" spans="1:3" hidden="1" x14ac:dyDescent="0.45">
      <c r="A2621" s="29"/>
      <c r="B2621" s="29"/>
      <c r="C2621" s="29"/>
    </row>
    <row r="2622" spans="1:3" hidden="1" x14ac:dyDescent="0.45">
      <c r="A2622" s="29"/>
      <c r="B2622" s="29"/>
      <c r="C2622" s="29"/>
    </row>
    <row r="2623" spans="1:3" hidden="1" x14ac:dyDescent="0.45">
      <c r="A2623" s="29"/>
      <c r="B2623" s="29"/>
      <c r="C2623" s="29"/>
    </row>
    <row r="2624" spans="1:3" hidden="1" x14ac:dyDescent="0.45">
      <c r="A2624" s="29"/>
      <c r="B2624" s="29"/>
      <c r="C2624" s="29"/>
    </row>
    <row r="2625" spans="1:3" hidden="1" x14ac:dyDescent="0.45">
      <c r="A2625" s="29"/>
      <c r="B2625" s="29"/>
      <c r="C2625" s="29"/>
    </row>
    <row r="2626" spans="1:3" hidden="1" x14ac:dyDescent="0.45">
      <c r="A2626" s="29"/>
      <c r="B2626" s="29"/>
      <c r="C2626" s="29"/>
    </row>
    <row r="2627" spans="1:3" hidden="1" x14ac:dyDescent="0.45">
      <c r="A2627" s="29"/>
      <c r="B2627" s="29"/>
      <c r="C2627" s="29"/>
    </row>
    <row r="2628" spans="1:3" hidden="1" x14ac:dyDescent="0.45">
      <c r="A2628" s="29"/>
      <c r="B2628" s="29"/>
      <c r="C2628" s="29"/>
    </row>
    <row r="2629" spans="1:3" hidden="1" x14ac:dyDescent="0.45">
      <c r="A2629" s="29"/>
      <c r="B2629" s="29"/>
      <c r="C2629" s="29"/>
    </row>
    <row r="2630" spans="1:3" hidden="1" x14ac:dyDescent="0.45">
      <c r="A2630" s="29"/>
      <c r="B2630" s="29"/>
      <c r="C2630" s="29"/>
    </row>
    <row r="2631" spans="1:3" hidden="1" x14ac:dyDescent="0.45">
      <c r="A2631" s="29"/>
      <c r="B2631" s="29"/>
      <c r="C2631" s="29"/>
    </row>
    <row r="2632" spans="1:3" hidden="1" x14ac:dyDescent="0.45">
      <c r="A2632" s="29"/>
      <c r="B2632" s="29"/>
      <c r="C2632" s="29"/>
    </row>
    <row r="2633" spans="1:3" hidden="1" x14ac:dyDescent="0.45">
      <c r="A2633" s="29"/>
      <c r="B2633" s="29"/>
      <c r="C2633" s="29"/>
    </row>
    <row r="2634" spans="1:3" hidden="1" x14ac:dyDescent="0.45">
      <c r="A2634" s="29"/>
      <c r="B2634" s="29"/>
      <c r="C2634" s="29"/>
    </row>
    <row r="2635" spans="1:3" hidden="1" x14ac:dyDescent="0.45">
      <c r="A2635" s="29"/>
      <c r="B2635" s="29"/>
      <c r="C2635" s="29"/>
    </row>
    <row r="2636" spans="1:3" hidden="1" x14ac:dyDescent="0.45">
      <c r="A2636" s="29"/>
      <c r="B2636" s="29"/>
      <c r="C2636" s="29"/>
    </row>
    <row r="2637" spans="1:3" hidden="1" x14ac:dyDescent="0.45">
      <c r="A2637" s="29"/>
      <c r="B2637" s="29"/>
      <c r="C2637" s="29"/>
    </row>
    <row r="2638" spans="1:3" hidden="1" x14ac:dyDescent="0.45">
      <c r="A2638" s="29"/>
      <c r="B2638" s="29"/>
      <c r="C2638" s="29"/>
    </row>
    <row r="2639" spans="1:3" hidden="1" x14ac:dyDescent="0.45">
      <c r="A2639" s="29"/>
      <c r="B2639" s="29"/>
      <c r="C2639" s="29"/>
    </row>
    <row r="2640" spans="1:3" hidden="1" x14ac:dyDescent="0.45">
      <c r="A2640" s="29"/>
      <c r="B2640" s="29"/>
      <c r="C2640" s="29"/>
    </row>
    <row r="2641" spans="1:3" hidden="1" x14ac:dyDescent="0.45">
      <c r="A2641" s="29"/>
      <c r="B2641" s="29"/>
      <c r="C2641" s="29"/>
    </row>
    <row r="2642" spans="1:3" hidden="1" x14ac:dyDescent="0.45">
      <c r="A2642" s="29"/>
      <c r="B2642" s="29"/>
      <c r="C2642" s="29"/>
    </row>
    <row r="2643" spans="1:3" hidden="1" x14ac:dyDescent="0.45">
      <c r="A2643" s="29"/>
      <c r="B2643" s="29"/>
      <c r="C2643" s="29"/>
    </row>
    <row r="2644" spans="1:3" hidden="1" x14ac:dyDescent="0.45">
      <c r="A2644" s="29"/>
      <c r="B2644" s="29"/>
      <c r="C2644" s="29"/>
    </row>
    <row r="2645" spans="1:3" hidden="1" x14ac:dyDescent="0.45">
      <c r="A2645" s="29"/>
      <c r="B2645" s="29"/>
      <c r="C2645" s="29"/>
    </row>
    <row r="2646" spans="1:3" hidden="1" x14ac:dyDescent="0.45">
      <c r="A2646" s="29"/>
      <c r="B2646" s="29"/>
      <c r="C2646" s="29"/>
    </row>
    <row r="2647" spans="1:3" hidden="1" x14ac:dyDescent="0.45">
      <c r="A2647" s="29"/>
      <c r="B2647" s="29"/>
      <c r="C2647" s="29"/>
    </row>
    <row r="2648" spans="1:3" hidden="1" x14ac:dyDescent="0.45">
      <c r="A2648" s="29"/>
      <c r="B2648" s="29"/>
      <c r="C2648" s="29"/>
    </row>
    <row r="2649" spans="1:3" hidden="1" x14ac:dyDescent="0.45">
      <c r="A2649" s="29"/>
      <c r="B2649" s="29"/>
      <c r="C2649" s="29"/>
    </row>
    <row r="2650" spans="1:3" hidden="1" x14ac:dyDescent="0.45">
      <c r="A2650" s="29"/>
      <c r="B2650" s="29"/>
      <c r="C2650" s="29"/>
    </row>
    <row r="2651" spans="1:3" hidden="1" x14ac:dyDescent="0.45">
      <c r="A2651" s="29"/>
      <c r="B2651" s="29"/>
      <c r="C2651" s="29"/>
    </row>
    <row r="2652" spans="1:3" hidden="1" x14ac:dyDescent="0.45">
      <c r="A2652" s="29"/>
      <c r="B2652" s="29"/>
      <c r="C2652" s="29"/>
    </row>
    <row r="2653" spans="1:3" hidden="1" x14ac:dyDescent="0.45">
      <c r="A2653" s="29"/>
      <c r="B2653" s="29"/>
      <c r="C2653" s="29"/>
    </row>
    <row r="2654" spans="1:3" hidden="1" x14ac:dyDescent="0.45">
      <c r="A2654" s="29"/>
      <c r="B2654" s="29"/>
      <c r="C2654" s="29"/>
    </row>
    <row r="2655" spans="1:3" hidden="1" x14ac:dyDescent="0.45">
      <c r="A2655" s="29"/>
      <c r="B2655" s="29"/>
      <c r="C2655" s="29"/>
    </row>
    <row r="2656" spans="1:3" hidden="1" x14ac:dyDescent="0.45">
      <c r="A2656" s="29"/>
      <c r="B2656" s="29"/>
      <c r="C2656" s="29"/>
    </row>
    <row r="2657" spans="1:3" hidden="1" x14ac:dyDescent="0.45">
      <c r="A2657" s="29"/>
      <c r="B2657" s="29"/>
      <c r="C2657" s="29"/>
    </row>
    <row r="2658" spans="1:3" hidden="1" x14ac:dyDescent="0.45">
      <c r="A2658" s="29"/>
      <c r="B2658" s="29"/>
      <c r="C2658" s="29"/>
    </row>
    <row r="2659" spans="1:3" hidden="1" x14ac:dyDescent="0.45">
      <c r="A2659" s="29"/>
      <c r="B2659" s="29"/>
      <c r="C2659" s="29"/>
    </row>
    <row r="2660" spans="1:3" hidden="1" x14ac:dyDescent="0.45">
      <c r="A2660" s="29"/>
      <c r="B2660" s="29"/>
      <c r="C2660" s="29"/>
    </row>
    <row r="2661" spans="1:3" hidden="1" x14ac:dyDescent="0.45">
      <c r="A2661" s="29"/>
      <c r="B2661" s="29"/>
      <c r="C2661" s="29"/>
    </row>
    <row r="2662" spans="1:3" hidden="1" x14ac:dyDescent="0.45">
      <c r="A2662" s="29"/>
      <c r="B2662" s="29"/>
      <c r="C2662" s="29"/>
    </row>
    <row r="2663" spans="1:3" hidden="1" x14ac:dyDescent="0.45">
      <c r="A2663" s="29"/>
      <c r="B2663" s="29"/>
      <c r="C2663" s="29"/>
    </row>
    <row r="2664" spans="1:3" hidden="1" x14ac:dyDescent="0.45">
      <c r="A2664" s="29"/>
      <c r="B2664" s="29"/>
      <c r="C2664" s="29"/>
    </row>
    <row r="2665" spans="1:3" hidden="1" x14ac:dyDescent="0.45">
      <c r="A2665" s="29"/>
      <c r="B2665" s="29"/>
      <c r="C2665" s="29"/>
    </row>
    <row r="2666" spans="1:3" hidden="1" x14ac:dyDescent="0.45">
      <c r="A2666" s="29"/>
      <c r="B2666" s="29"/>
      <c r="C2666" s="29"/>
    </row>
    <row r="2667" spans="1:3" hidden="1" x14ac:dyDescent="0.45">
      <c r="A2667" s="29"/>
      <c r="B2667" s="29"/>
      <c r="C2667" s="29"/>
    </row>
    <row r="2668" spans="1:3" hidden="1" x14ac:dyDescent="0.45">
      <c r="A2668" s="29"/>
      <c r="B2668" s="29"/>
      <c r="C2668" s="29"/>
    </row>
    <row r="2669" spans="1:3" hidden="1" x14ac:dyDescent="0.45">
      <c r="A2669" s="29"/>
      <c r="B2669" s="29"/>
      <c r="C2669" s="29"/>
    </row>
    <row r="2670" spans="1:3" hidden="1" x14ac:dyDescent="0.45">
      <c r="A2670" s="29"/>
      <c r="B2670" s="29"/>
      <c r="C2670" s="29"/>
    </row>
    <row r="2671" spans="1:3" hidden="1" x14ac:dyDescent="0.45">
      <c r="A2671" s="29"/>
      <c r="B2671" s="29"/>
      <c r="C2671" s="29"/>
    </row>
    <row r="2672" spans="1:3" hidden="1" x14ac:dyDescent="0.45">
      <c r="A2672" s="29"/>
      <c r="B2672" s="29"/>
      <c r="C2672" s="29"/>
    </row>
    <row r="2673" spans="1:3" hidden="1" x14ac:dyDescent="0.45">
      <c r="A2673" s="29"/>
      <c r="B2673" s="29"/>
      <c r="C2673" s="29"/>
    </row>
    <row r="2674" spans="1:3" hidden="1" x14ac:dyDescent="0.45">
      <c r="A2674" s="29"/>
      <c r="B2674" s="29"/>
      <c r="C2674" s="29"/>
    </row>
    <row r="2675" spans="1:3" hidden="1" x14ac:dyDescent="0.45">
      <c r="A2675" s="29"/>
      <c r="B2675" s="29"/>
      <c r="C2675" s="29"/>
    </row>
    <row r="2676" spans="1:3" hidden="1" x14ac:dyDescent="0.45">
      <c r="A2676" s="29"/>
      <c r="B2676" s="29"/>
      <c r="C2676" s="29"/>
    </row>
    <row r="2677" spans="1:3" hidden="1" x14ac:dyDescent="0.45">
      <c r="A2677" s="29"/>
      <c r="B2677" s="29"/>
      <c r="C2677" s="29"/>
    </row>
    <row r="2678" spans="1:3" hidden="1" x14ac:dyDescent="0.45">
      <c r="A2678" s="29"/>
      <c r="B2678" s="29"/>
      <c r="C2678" s="29"/>
    </row>
    <row r="2679" spans="1:3" hidden="1" x14ac:dyDescent="0.45">
      <c r="A2679" s="29"/>
      <c r="B2679" s="29"/>
      <c r="C2679" s="29"/>
    </row>
    <row r="2680" spans="1:3" hidden="1" x14ac:dyDescent="0.45">
      <c r="A2680" s="29"/>
      <c r="B2680" s="29"/>
      <c r="C2680" s="29"/>
    </row>
    <row r="2681" spans="1:3" hidden="1" x14ac:dyDescent="0.45">
      <c r="A2681" s="29"/>
      <c r="B2681" s="29"/>
      <c r="C2681" s="29"/>
    </row>
    <row r="2682" spans="1:3" hidden="1" x14ac:dyDescent="0.45">
      <c r="A2682" s="29"/>
      <c r="B2682" s="29"/>
      <c r="C2682" s="29"/>
    </row>
    <row r="2683" spans="1:3" hidden="1" x14ac:dyDescent="0.45">
      <c r="A2683" s="29"/>
      <c r="B2683" s="29"/>
      <c r="C2683" s="29"/>
    </row>
    <row r="2684" spans="1:3" hidden="1" x14ac:dyDescent="0.45">
      <c r="A2684" s="29"/>
      <c r="B2684" s="29"/>
      <c r="C2684" s="29"/>
    </row>
    <row r="2685" spans="1:3" hidden="1" x14ac:dyDescent="0.45">
      <c r="A2685" s="29"/>
      <c r="B2685" s="29"/>
      <c r="C2685" s="29"/>
    </row>
    <row r="2686" spans="1:3" hidden="1" x14ac:dyDescent="0.45">
      <c r="A2686" s="29"/>
      <c r="B2686" s="29"/>
      <c r="C2686" s="29"/>
    </row>
    <row r="2687" spans="1:3" hidden="1" x14ac:dyDescent="0.45">
      <c r="A2687" s="29"/>
      <c r="B2687" s="29"/>
      <c r="C2687" s="29"/>
    </row>
    <row r="2688" spans="1:3" hidden="1" x14ac:dyDescent="0.45">
      <c r="A2688" s="29"/>
      <c r="B2688" s="29"/>
      <c r="C2688" s="29"/>
    </row>
    <row r="2689" spans="1:3" hidden="1" x14ac:dyDescent="0.45">
      <c r="A2689" s="29"/>
      <c r="B2689" s="29"/>
      <c r="C2689" s="29"/>
    </row>
    <row r="2690" spans="1:3" hidden="1" x14ac:dyDescent="0.45">
      <c r="A2690" s="29"/>
      <c r="B2690" s="29"/>
      <c r="C2690" s="29"/>
    </row>
    <row r="2691" spans="1:3" hidden="1" x14ac:dyDescent="0.45">
      <c r="A2691" s="29"/>
      <c r="B2691" s="29"/>
      <c r="C2691" s="29"/>
    </row>
    <row r="2692" spans="1:3" hidden="1" x14ac:dyDescent="0.45">
      <c r="A2692" s="29"/>
      <c r="B2692" s="29"/>
      <c r="C2692" s="29"/>
    </row>
    <row r="2693" spans="1:3" hidden="1" x14ac:dyDescent="0.45">
      <c r="A2693" s="29"/>
      <c r="B2693" s="29"/>
      <c r="C2693" s="29"/>
    </row>
    <row r="2694" spans="1:3" hidden="1" x14ac:dyDescent="0.45">
      <c r="A2694" s="29"/>
      <c r="B2694" s="29"/>
      <c r="C2694" s="29"/>
    </row>
    <row r="2695" spans="1:3" hidden="1" x14ac:dyDescent="0.45">
      <c r="A2695" s="29"/>
      <c r="B2695" s="29"/>
      <c r="C2695" s="29"/>
    </row>
    <row r="2696" spans="1:3" hidden="1" x14ac:dyDescent="0.45">
      <c r="A2696" s="29"/>
      <c r="B2696" s="29"/>
      <c r="C2696" s="29"/>
    </row>
    <row r="2697" spans="1:3" hidden="1" x14ac:dyDescent="0.45">
      <c r="A2697" s="29"/>
      <c r="B2697" s="29"/>
      <c r="C2697" s="29"/>
    </row>
    <row r="2698" spans="1:3" hidden="1" x14ac:dyDescent="0.45">
      <c r="A2698" s="29"/>
      <c r="B2698" s="29"/>
      <c r="C2698" s="29"/>
    </row>
    <row r="2699" spans="1:3" hidden="1" x14ac:dyDescent="0.45">
      <c r="A2699" s="29"/>
      <c r="B2699" s="29"/>
      <c r="C2699" s="29"/>
    </row>
    <row r="2700" spans="1:3" hidden="1" x14ac:dyDescent="0.45">
      <c r="A2700" s="29"/>
      <c r="B2700" s="29"/>
      <c r="C2700" s="29"/>
    </row>
    <row r="2701" spans="1:3" hidden="1" x14ac:dyDescent="0.45">
      <c r="A2701" s="29"/>
      <c r="B2701" s="29"/>
      <c r="C2701" s="29"/>
    </row>
    <row r="2702" spans="1:3" hidden="1" x14ac:dyDescent="0.45">
      <c r="A2702" s="29"/>
      <c r="B2702" s="29"/>
      <c r="C2702" s="29"/>
    </row>
    <row r="2703" spans="1:3" hidden="1" x14ac:dyDescent="0.45">
      <c r="A2703" s="29"/>
      <c r="B2703" s="29"/>
      <c r="C2703" s="29"/>
    </row>
    <row r="2704" spans="1:3" hidden="1" x14ac:dyDescent="0.45">
      <c r="A2704" s="29"/>
      <c r="B2704" s="29"/>
      <c r="C2704" s="29"/>
    </row>
    <row r="2705" spans="1:3" hidden="1" x14ac:dyDescent="0.45">
      <c r="A2705" s="29"/>
      <c r="B2705" s="29"/>
      <c r="C2705" s="29"/>
    </row>
    <row r="2706" spans="1:3" hidden="1" x14ac:dyDescent="0.45">
      <c r="A2706" s="29"/>
      <c r="B2706" s="29"/>
      <c r="C2706" s="29"/>
    </row>
    <row r="2707" spans="1:3" hidden="1" x14ac:dyDescent="0.45">
      <c r="A2707" s="29"/>
      <c r="B2707" s="29"/>
      <c r="C2707" s="29"/>
    </row>
    <row r="2708" spans="1:3" hidden="1" x14ac:dyDescent="0.45">
      <c r="A2708" s="29"/>
      <c r="B2708" s="29"/>
      <c r="C2708" s="29"/>
    </row>
    <row r="2709" spans="1:3" hidden="1" x14ac:dyDescent="0.45">
      <c r="A2709" s="29"/>
      <c r="B2709" s="29"/>
      <c r="C2709" s="29"/>
    </row>
    <row r="2710" spans="1:3" hidden="1" x14ac:dyDescent="0.45">
      <c r="A2710" s="29"/>
      <c r="B2710" s="29"/>
      <c r="C2710" s="29"/>
    </row>
    <row r="2711" spans="1:3" hidden="1" x14ac:dyDescent="0.45">
      <c r="A2711" s="29"/>
      <c r="B2711" s="29"/>
      <c r="C2711" s="29"/>
    </row>
    <row r="2712" spans="1:3" hidden="1" x14ac:dyDescent="0.45">
      <c r="A2712" s="29"/>
      <c r="B2712" s="29"/>
      <c r="C2712" s="29"/>
    </row>
    <row r="2713" spans="1:3" hidden="1" x14ac:dyDescent="0.45">
      <c r="A2713" s="29"/>
      <c r="B2713" s="29"/>
      <c r="C2713" s="29"/>
    </row>
    <row r="2714" spans="1:3" hidden="1" x14ac:dyDescent="0.45">
      <c r="A2714" s="29"/>
      <c r="B2714" s="29"/>
      <c r="C2714" s="29"/>
    </row>
    <row r="2715" spans="1:3" hidden="1" x14ac:dyDescent="0.45">
      <c r="A2715" s="29"/>
      <c r="B2715" s="29"/>
      <c r="C2715" s="29"/>
    </row>
    <row r="2716" spans="1:3" hidden="1" x14ac:dyDescent="0.45">
      <c r="A2716" s="29"/>
      <c r="B2716" s="29"/>
      <c r="C2716" s="29"/>
    </row>
    <row r="2717" spans="1:3" hidden="1" x14ac:dyDescent="0.45">
      <c r="A2717" s="29"/>
      <c r="B2717" s="29"/>
      <c r="C2717" s="29"/>
    </row>
    <row r="2718" spans="1:3" hidden="1" x14ac:dyDescent="0.45">
      <c r="A2718" s="29"/>
      <c r="B2718" s="29"/>
      <c r="C2718" s="29"/>
    </row>
    <row r="2719" spans="1:3" hidden="1" x14ac:dyDescent="0.45">
      <c r="A2719" s="29"/>
      <c r="B2719" s="29"/>
      <c r="C2719" s="29"/>
    </row>
    <row r="2720" spans="1:3" hidden="1" x14ac:dyDescent="0.45">
      <c r="A2720" s="29"/>
      <c r="B2720" s="29"/>
      <c r="C2720" s="29"/>
    </row>
    <row r="2721" spans="1:3" hidden="1" x14ac:dyDescent="0.45">
      <c r="A2721" s="29"/>
      <c r="B2721" s="29"/>
      <c r="C2721" s="29"/>
    </row>
    <row r="2722" spans="1:3" hidden="1" x14ac:dyDescent="0.45">
      <c r="A2722" s="29"/>
      <c r="B2722" s="29"/>
      <c r="C2722" s="29"/>
    </row>
    <row r="2723" spans="1:3" hidden="1" x14ac:dyDescent="0.45">
      <c r="A2723" s="29"/>
      <c r="B2723" s="29"/>
      <c r="C2723" s="29"/>
    </row>
    <row r="2724" spans="1:3" hidden="1" x14ac:dyDescent="0.45">
      <c r="A2724" s="29"/>
      <c r="B2724" s="29"/>
      <c r="C2724" s="29"/>
    </row>
    <row r="2725" spans="1:3" hidden="1" x14ac:dyDescent="0.45">
      <c r="A2725" s="29"/>
      <c r="B2725" s="29"/>
      <c r="C2725" s="29"/>
    </row>
    <row r="2726" spans="1:3" hidden="1" x14ac:dyDescent="0.45">
      <c r="A2726" s="29"/>
      <c r="B2726" s="29"/>
      <c r="C2726" s="29"/>
    </row>
    <row r="2727" spans="1:3" hidden="1" x14ac:dyDescent="0.45">
      <c r="A2727" s="29"/>
      <c r="B2727" s="29"/>
      <c r="C2727" s="29"/>
    </row>
    <row r="2728" spans="1:3" hidden="1" x14ac:dyDescent="0.45">
      <c r="A2728" s="29"/>
      <c r="B2728" s="29"/>
      <c r="C2728" s="29"/>
    </row>
    <row r="2729" spans="1:3" hidden="1" x14ac:dyDescent="0.45">
      <c r="A2729" s="29"/>
      <c r="B2729" s="29"/>
      <c r="C2729" s="29"/>
    </row>
    <row r="2730" spans="1:3" hidden="1" x14ac:dyDescent="0.45">
      <c r="A2730" s="29"/>
      <c r="B2730" s="29"/>
      <c r="C2730" s="29"/>
    </row>
    <row r="2731" spans="1:3" hidden="1" x14ac:dyDescent="0.45">
      <c r="A2731" s="29"/>
      <c r="B2731" s="29"/>
      <c r="C2731" s="29"/>
    </row>
    <row r="2732" spans="1:3" hidden="1" x14ac:dyDescent="0.45">
      <c r="A2732" s="29"/>
      <c r="B2732" s="29"/>
      <c r="C2732" s="29"/>
    </row>
    <row r="2733" spans="1:3" hidden="1" x14ac:dyDescent="0.45">
      <c r="A2733" s="29"/>
      <c r="B2733" s="29"/>
      <c r="C2733" s="29"/>
    </row>
    <row r="2734" spans="1:3" hidden="1" x14ac:dyDescent="0.45">
      <c r="A2734" s="29"/>
      <c r="B2734" s="29"/>
      <c r="C2734" s="29"/>
    </row>
    <row r="2735" spans="1:3" hidden="1" x14ac:dyDescent="0.45">
      <c r="A2735" s="29"/>
      <c r="B2735" s="29"/>
      <c r="C2735" s="29"/>
    </row>
    <row r="2736" spans="1:3" hidden="1" x14ac:dyDescent="0.45">
      <c r="A2736" s="29"/>
      <c r="B2736" s="29"/>
      <c r="C2736" s="29"/>
    </row>
    <row r="2737" spans="1:3" hidden="1" x14ac:dyDescent="0.45">
      <c r="A2737" s="29"/>
      <c r="B2737" s="29"/>
      <c r="C2737" s="29"/>
    </row>
    <row r="2738" spans="1:3" hidden="1" x14ac:dyDescent="0.45">
      <c r="A2738" s="29"/>
      <c r="B2738" s="29"/>
      <c r="C2738" s="29"/>
    </row>
    <row r="2739" spans="1:3" hidden="1" x14ac:dyDescent="0.45">
      <c r="A2739" s="29"/>
      <c r="B2739" s="29"/>
      <c r="C2739" s="29"/>
    </row>
    <row r="2740" spans="1:3" hidden="1" x14ac:dyDescent="0.45">
      <c r="A2740" s="29"/>
      <c r="B2740" s="29"/>
      <c r="C2740" s="29"/>
    </row>
    <row r="2741" spans="1:3" hidden="1" x14ac:dyDescent="0.45">
      <c r="A2741" s="29"/>
      <c r="B2741" s="29"/>
      <c r="C2741" s="29"/>
    </row>
    <row r="2742" spans="1:3" hidden="1" x14ac:dyDescent="0.45">
      <c r="A2742" s="29"/>
      <c r="B2742" s="29"/>
      <c r="C2742" s="29"/>
    </row>
    <row r="2743" spans="1:3" hidden="1" x14ac:dyDescent="0.45">
      <c r="A2743" s="29"/>
      <c r="B2743" s="29"/>
      <c r="C2743" s="29"/>
    </row>
    <row r="2744" spans="1:3" hidden="1" x14ac:dyDescent="0.45">
      <c r="A2744" s="29"/>
      <c r="B2744" s="29"/>
      <c r="C2744" s="29"/>
    </row>
    <row r="2745" spans="1:3" hidden="1" x14ac:dyDescent="0.45">
      <c r="A2745" s="29"/>
      <c r="B2745" s="29"/>
      <c r="C2745" s="29"/>
    </row>
    <row r="2746" spans="1:3" hidden="1" x14ac:dyDescent="0.45">
      <c r="A2746" s="29"/>
      <c r="B2746" s="29"/>
      <c r="C2746" s="29"/>
    </row>
    <row r="2747" spans="1:3" hidden="1" x14ac:dyDescent="0.45">
      <c r="A2747" s="29"/>
      <c r="B2747" s="29"/>
      <c r="C2747" s="29"/>
    </row>
    <row r="2748" spans="1:3" hidden="1" x14ac:dyDescent="0.45">
      <c r="A2748" s="29"/>
      <c r="B2748" s="29"/>
      <c r="C2748" s="29"/>
    </row>
    <row r="2749" spans="1:3" hidden="1" x14ac:dyDescent="0.45">
      <c r="A2749" s="29"/>
      <c r="B2749" s="29"/>
      <c r="C2749" s="29"/>
    </row>
    <row r="2750" spans="1:3" hidden="1" x14ac:dyDescent="0.45">
      <c r="A2750" s="29"/>
      <c r="B2750" s="29"/>
      <c r="C2750" s="29"/>
    </row>
    <row r="2751" spans="1:3" hidden="1" x14ac:dyDescent="0.45">
      <c r="A2751" s="29"/>
      <c r="B2751" s="29"/>
      <c r="C2751" s="29"/>
    </row>
    <row r="2752" spans="1:3" hidden="1" x14ac:dyDescent="0.45">
      <c r="A2752" s="29"/>
      <c r="B2752" s="29"/>
      <c r="C2752" s="29"/>
    </row>
    <row r="2753" spans="1:3" hidden="1" x14ac:dyDescent="0.45">
      <c r="A2753" s="29"/>
      <c r="B2753" s="29"/>
      <c r="C2753" s="29"/>
    </row>
    <row r="2754" spans="1:3" hidden="1" x14ac:dyDescent="0.45">
      <c r="A2754" s="29"/>
      <c r="B2754" s="29"/>
      <c r="C2754" s="29"/>
    </row>
    <row r="2755" spans="1:3" hidden="1" x14ac:dyDescent="0.45">
      <c r="A2755" s="29"/>
      <c r="B2755" s="29"/>
      <c r="C2755" s="29"/>
    </row>
    <row r="2756" spans="1:3" hidden="1" x14ac:dyDescent="0.45">
      <c r="A2756" s="29"/>
      <c r="B2756" s="29"/>
      <c r="C2756" s="29"/>
    </row>
    <row r="2757" spans="1:3" hidden="1" x14ac:dyDescent="0.45">
      <c r="A2757" s="29"/>
      <c r="B2757" s="29"/>
      <c r="C2757" s="29"/>
    </row>
    <row r="2758" spans="1:3" hidden="1" x14ac:dyDescent="0.45">
      <c r="A2758" s="29"/>
      <c r="B2758" s="29"/>
      <c r="C2758" s="29"/>
    </row>
    <row r="2759" spans="1:3" hidden="1" x14ac:dyDescent="0.45">
      <c r="A2759" s="29"/>
      <c r="B2759" s="29"/>
      <c r="C2759" s="29"/>
    </row>
    <row r="2760" spans="1:3" hidden="1" x14ac:dyDescent="0.45">
      <c r="A2760" s="29"/>
      <c r="B2760" s="29"/>
      <c r="C2760" s="29"/>
    </row>
    <row r="2761" spans="1:3" hidden="1" x14ac:dyDescent="0.45">
      <c r="A2761" s="29"/>
      <c r="B2761" s="29"/>
      <c r="C2761" s="29"/>
    </row>
    <row r="2762" spans="1:3" hidden="1" x14ac:dyDescent="0.45">
      <c r="A2762" s="29"/>
      <c r="B2762" s="29"/>
      <c r="C2762" s="29"/>
    </row>
    <row r="2763" spans="1:3" hidden="1" x14ac:dyDescent="0.45">
      <c r="A2763" s="29"/>
      <c r="B2763" s="29"/>
      <c r="C2763" s="29"/>
    </row>
    <row r="2764" spans="1:3" hidden="1" x14ac:dyDescent="0.45">
      <c r="A2764" s="29"/>
      <c r="B2764" s="29"/>
      <c r="C2764" s="29"/>
    </row>
    <row r="2765" spans="1:3" hidden="1" x14ac:dyDescent="0.45">
      <c r="A2765" s="29"/>
      <c r="B2765" s="29"/>
      <c r="C2765" s="29"/>
    </row>
    <row r="2766" spans="1:3" hidden="1" x14ac:dyDescent="0.45">
      <c r="A2766" s="29"/>
      <c r="B2766" s="29"/>
      <c r="C2766" s="29"/>
    </row>
    <row r="2767" spans="1:3" hidden="1" x14ac:dyDescent="0.45">
      <c r="A2767" s="29"/>
      <c r="B2767" s="29"/>
      <c r="C2767" s="29"/>
    </row>
    <row r="2768" spans="1:3" hidden="1" x14ac:dyDescent="0.45">
      <c r="A2768" s="29"/>
      <c r="B2768" s="29"/>
      <c r="C2768" s="29"/>
    </row>
    <row r="2769" spans="1:3" hidden="1" x14ac:dyDescent="0.45">
      <c r="A2769" s="29"/>
      <c r="B2769" s="29"/>
      <c r="C2769" s="29"/>
    </row>
    <row r="2770" spans="1:3" hidden="1" x14ac:dyDescent="0.45">
      <c r="A2770" s="29"/>
      <c r="B2770" s="29"/>
      <c r="C2770" s="29"/>
    </row>
    <row r="2771" spans="1:3" hidden="1" x14ac:dyDescent="0.45">
      <c r="A2771" s="29"/>
      <c r="B2771" s="29"/>
      <c r="C2771" s="29"/>
    </row>
    <row r="2772" spans="1:3" hidden="1" x14ac:dyDescent="0.45">
      <c r="A2772" s="29"/>
      <c r="B2772" s="29"/>
      <c r="C2772" s="29"/>
    </row>
    <row r="2773" spans="1:3" hidden="1" x14ac:dyDescent="0.45">
      <c r="A2773" s="29"/>
      <c r="B2773" s="29"/>
      <c r="C2773" s="29"/>
    </row>
    <row r="2774" spans="1:3" hidden="1" x14ac:dyDescent="0.45">
      <c r="A2774" s="29"/>
      <c r="B2774" s="29"/>
      <c r="C2774" s="29"/>
    </row>
    <row r="2775" spans="1:3" hidden="1" x14ac:dyDescent="0.45">
      <c r="A2775" s="29"/>
      <c r="B2775" s="29"/>
      <c r="C2775" s="29"/>
    </row>
    <row r="2776" spans="1:3" hidden="1" x14ac:dyDescent="0.45">
      <c r="A2776" s="29"/>
      <c r="B2776" s="29"/>
      <c r="C2776" s="29"/>
    </row>
    <row r="2777" spans="1:3" hidden="1" x14ac:dyDescent="0.45">
      <c r="A2777" s="29"/>
      <c r="B2777" s="29"/>
      <c r="C2777" s="29"/>
    </row>
    <row r="2778" spans="1:3" hidden="1" x14ac:dyDescent="0.45">
      <c r="A2778" s="29"/>
      <c r="B2778" s="29"/>
      <c r="C2778" s="29"/>
    </row>
    <row r="2779" spans="1:3" hidden="1" x14ac:dyDescent="0.45">
      <c r="A2779" s="29"/>
      <c r="B2779" s="29"/>
      <c r="C2779" s="29"/>
    </row>
    <row r="2780" spans="1:3" hidden="1" x14ac:dyDescent="0.45">
      <c r="A2780" s="29"/>
      <c r="B2780" s="29"/>
      <c r="C2780" s="29"/>
    </row>
    <row r="2781" spans="1:3" hidden="1" x14ac:dyDescent="0.45">
      <c r="A2781" s="29"/>
      <c r="B2781" s="29"/>
      <c r="C2781" s="29"/>
    </row>
    <row r="2782" spans="1:3" hidden="1" x14ac:dyDescent="0.45">
      <c r="A2782" s="29"/>
      <c r="B2782" s="29"/>
      <c r="C2782" s="29"/>
    </row>
    <row r="2783" spans="1:3" hidden="1" x14ac:dyDescent="0.45">
      <c r="A2783" s="29"/>
      <c r="B2783" s="29"/>
      <c r="C2783" s="29"/>
    </row>
    <row r="2784" spans="1:3" hidden="1" x14ac:dyDescent="0.45">
      <c r="A2784" s="29"/>
      <c r="B2784" s="29"/>
      <c r="C2784" s="29"/>
    </row>
    <row r="2785" spans="1:3" hidden="1" x14ac:dyDescent="0.45">
      <c r="A2785" s="29"/>
      <c r="B2785" s="29"/>
      <c r="C2785" s="29"/>
    </row>
    <row r="2786" spans="1:3" hidden="1" x14ac:dyDescent="0.45">
      <c r="A2786" s="29"/>
      <c r="B2786" s="29"/>
      <c r="C2786" s="29"/>
    </row>
    <row r="2787" spans="1:3" hidden="1" x14ac:dyDescent="0.45">
      <c r="A2787" s="29"/>
      <c r="B2787" s="29"/>
      <c r="C2787" s="29"/>
    </row>
    <row r="2788" spans="1:3" hidden="1" x14ac:dyDescent="0.45">
      <c r="A2788" s="29"/>
      <c r="B2788" s="29"/>
      <c r="C2788" s="29"/>
    </row>
    <row r="2789" spans="1:3" hidden="1" x14ac:dyDescent="0.45">
      <c r="A2789" s="29"/>
      <c r="B2789" s="29"/>
      <c r="C2789" s="29"/>
    </row>
    <row r="2790" spans="1:3" hidden="1" x14ac:dyDescent="0.45">
      <c r="A2790" s="29"/>
      <c r="B2790" s="29"/>
      <c r="C2790" s="29"/>
    </row>
    <row r="2791" spans="1:3" hidden="1" x14ac:dyDescent="0.45">
      <c r="A2791" s="29"/>
      <c r="B2791" s="29"/>
      <c r="C2791" s="29"/>
    </row>
    <row r="2792" spans="1:3" hidden="1" x14ac:dyDescent="0.45">
      <c r="A2792" s="29"/>
      <c r="B2792" s="29"/>
      <c r="C2792" s="29"/>
    </row>
    <row r="2793" spans="1:3" hidden="1" x14ac:dyDescent="0.45">
      <c r="A2793" s="29"/>
      <c r="B2793" s="29"/>
      <c r="C2793" s="29"/>
    </row>
    <row r="2794" spans="1:3" hidden="1" x14ac:dyDescent="0.45">
      <c r="A2794" s="29"/>
      <c r="B2794" s="29"/>
      <c r="C2794" s="29"/>
    </row>
    <row r="2795" spans="1:3" hidden="1" x14ac:dyDescent="0.45">
      <c r="A2795" s="29"/>
      <c r="B2795" s="29"/>
      <c r="C2795" s="29"/>
    </row>
    <row r="2796" spans="1:3" hidden="1" x14ac:dyDescent="0.45">
      <c r="A2796" s="29"/>
      <c r="B2796" s="29"/>
      <c r="C2796" s="29"/>
    </row>
    <row r="2797" spans="1:3" hidden="1" x14ac:dyDescent="0.45">
      <c r="A2797" s="29"/>
      <c r="B2797" s="29"/>
      <c r="C2797" s="29"/>
    </row>
    <row r="2798" spans="1:3" hidden="1" x14ac:dyDescent="0.45">
      <c r="A2798" s="29"/>
      <c r="B2798" s="29"/>
      <c r="C2798" s="29"/>
    </row>
    <row r="2799" spans="1:3" hidden="1" x14ac:dyDescent="0.45">
      <c r="A2799" s="29"/>
      <c r="B2799" s="29"/>
      <c r="C2799" s="29"/>
    </row>
    <row r="2800" spans="1:3" hidden="1" x14ac:dyDescent="0.45">
      <c r="A2800" s="29"/>
      <c r="B2800" s="29"/>
      <c r="C2800" s="29"/>
    </row>
    <row r="2801" spans="1:3" hidden="1" x14ac:dyDescent="0.45">
      <c r="A2801" s="29"/>
      <c r="B2801" s="29"/>
      <c r="C2801" s="29"/>
    </row>
    <row r="2802" spans="1:3" hidden="1" x14ac:dyDescent="0.45">
      <c r="A2802" s="29"/>
      <c r="B2802" s="29"/>
      <c r="C2802" s="29"/>
    </row>
    <row r="2803" spans="1:3" hidden="1" x14ac:dyDescent="0.45">
      <c r="A2803" s="29"/>
      <c r="B2803" s="29"/>
      <c r="C2803" s="29"/>
    </row>
    <row r="2804" spans="1:3" hidden="1" x14ac:dyDescent="0.45">
      <c r="A2804" s="29"/>
      <c r="B2804" s="29"/>
      <c r="C2804" s="29"/>
    </row>
    <row r="2805" spans="1:3" hidden="1" x14ac:dyDescent="0.45">
      <c r="A2805" s="29"/>
      <c r="B2805" s="29"/>
      <c r="C2805" s="29"/>
    </row>
    <row r="2806" spans="1:3" hidden="1" x14ac:dyDescent="0.45">
      <c r="A2806" s="29"/>
      <c r="B2806" s="29"/>
      <c r="C2806" s="29"/>
    </row>
    <row r="2807" spans="1:3" hidden="1" x14ac:dyDescent="0.45">
      <c r="A2807" s="29"/>
      <c r="B2807" s="29"/>
      <c r="C2807" s="29"/>
    </row>
    <row r="2808" spans="1:3" hidden="1" x14ac:dyDescent="0.45">
      <c r="A2808" s="29"/>
      <c r="B2808" s="29"/>
      <c r="C2808" s="29"/>
    </row>
    <row r="2809" spans="1:3" hidden="1" x14ac:dyDescent="0.45">
      <c r="A2809" s="29"/>
      <c r="B2809" s="29"/>
      <c r="C2809" s="29"/>
    </row>
    <row r="2810" spans="1:3" hidden="1" x14ac:dyDescent="0.45">
      <c r="A2810" s="29"/>
      <c r="B2810" s="29"/>
      <c r="C2810" s="29"/>
    </row>
    <row r="2811" spans="1:3" hidden="1" x14ac:dyDescent="0.45">
      <c r="A2811" s="29"/>
      <c r="B2811" s="29"/>
      <c r="C2811" s="29"/>
    </row>
    <row r="2812" spans="1:3" hidden="1" x14ac:dyDescent="0.45">
      <c r="A2812" s="29"/>
      <c r="B2812" s="29"/>
      <c r="C2812" s="29"/>
    </row>
    <row r="2813" spans="1:3" hidden="1" x14ac:dyDescent="0.45">
      <c r="A2813" s="29"/>
      <c r="B2813" s="29"/>
      <c r="C2813" s="29"/>
    </row>
    <row r="2814" spans="1:3" hidden="1" x14ac:dyDescent="0.45">
      <c r="A2814" s="29"/>
      <c r="B2814" s="29"/>
      <c r="C2814" s="29"/>
    </row>
    <row r="2815" spans="1:3" hidden="1" x14ac:dyDescent="0.45">
      <c r="A2815" s="29"/>
      <c r="B2815" s="29"/>
      <c r="C2815" s="29"/>
    </row>
    <row r="2816" spans="1:3" hidden="1" x14ac:dyDescent="0.45">
      <c r="A2816" s="29"/>
      <c r="B2816" s="29"/>
      <c r="C2816" s="29"/>
    </row>
    <row r="2817" spans="1:3" hidden="1" x14ac:dyDescent="0.45">
      <c r="A2817" s="29"/>
      <c r="B2817" s="29"/>
      <c r="C2817" s="29"/>
    </row>
    <row r="2818" spans="1:3" hidden="1" x14ac:dyDescent="0.45">
      <c r="A2818" s="29"/>
      <c r="B2818" s="29"/>
      <c r="C2818" s="29"/>
    </row>
    <row r="2819" spans="1:3" hidden="1" x14ac:dyDescent="0.45">
      <c r="A2819" s="29"/>
      <c r="B2819" s="29"/>
      <c r="C2819" s="29"/>
    </row>
    <row r="2820" spans="1:3" hidden="1" x14ac:dyDescent="0.45">
      <c r="A2820" s="29"/>
      <c r="B2820" s="29"/>
      <c r="C2820" s="29"/>
    </row>
    <row r="2821" spans="1:3" hidden="1" x14ac:dyDescent="0.45">
      <c r="A2821" s="29"/>
      <c r="B2821" s="29"/>
      <c r="C2821" s="29"/>
    </row>
    <row r="2822" spans="1:3" hidden="1" x14ac:dyDescent="0.45">
      <c r="A2822" s="29"/>
      <c r="B2822" s="29"/>
      <c r="C2822" s="29"/>
    </row>
    <row r="2823" spans="1:3" hidden="1" x14ac:dyDescent="0.45">
      <c r="A2823" s="29"/>
      <c r="B2823" s="29"/>
      <c r="C2823" s="29"/>
    </row>
    <row r="2824" spans="1:3" hidden="1" x14ac:dyDescent="0.45">
      <c r="A2824" s="29"/>
      <c r="B2824" s="29"/>
      <c r="C2824" s="29"/>
    </row>
    <row r="2825" spans="1:3" hidden="1" x14ac:dyDescent="0.45">
      <c r="A2825" s="29"/>
      <c r="B2825" s="29"/>
      <c r="C2825" s="29"/>
    </row>
    <row r="2826" spans="1:3" hidden="1" x14ac:dyDescent="0.45">
      <c r="A2826" s="29"/>
      <c r="B2826" s="29"/>
      <c r="C2826" s="29"/>
    </row>
    <row r="2827" spans="1:3" hidden="1" x14ac:dyDescent="0.45">
      <c r="A2827" s="29"/>
      <c r="B2827" s="29"/>
      <c r="C2827" s="29"/>
    </row>
    <row r="2828" spans="1:3" hidden="1" x14ac:dyDescent="0.45">
      <c r="A2828" s="29"/>
      <c r="B2828" s="29"/>
      <c r="C2828" s="29"/>
    </row>
    <row r="2829" spans="1:3" hidden="1" x14ac:dyDescent="0.45">
      <c r="A2829" s="29"/>
      <c r="B2829" s="29"/>
      <c r="C2829" s="29"/>
    </row>
    <row r="2830" spans="1:3" hidden="1" x14ac:dyDescent="0.45">
      <c r="A2830" s="29"/>
      <c r="B2830" s="29"/>
      <c r="C2830" s="29"/>
    </row>
    <row r="2831" spans="1:3" hidden="1" x14ac:dyDescent="0.45">
      <c r="A2831" s="29"/>
      <c r="B2831" s="29"/>
      <c r="C2831" s="29"/>
    </row>
    <row r="2832" spans="1:3" hidden="1" x14ac:dyDescent="0.45">
      <c r="A2832" s="29"/>
      <c r="B2832" s="29"/>
      <c r="C2832" s="29"/>
    </row>
    <row r="2833" spans="1:3" hidden="1" x14ac:dyDescent="0.45">
      <c r="A2833" s="29"/>
      <c r="B2833" s="29"/>
      <c r="C2833" s="29"/>
    </row>
    <row r="2834" spans="1:3" hidden="1" x14ac:dyDescent="0.45">
      <c r="A2834" s="29"/>
      <c r="B2834" s="29"/>
      <c r="C2834" s="29"/>
    </row>
    <row r="2835" spans="1:3" hidden="1" x14ac:dyDescent="0.45">
      <c r="A2835" s="29"/>
      <c r="B2835" s="29"/>
      <c r="C2835" s="29"/>
    </row>
    <row r="2836" spans="1:3" hidden="1" x14ac:dyDescent="0.45">
      <c r="A2836" s="29"/>
      <c r="B2836" s="29"/>
      <c r="C2836" s="29"/>
    </row>
    <row r="2837" spans="1:3" hidden="1" x14ac:dyDescent="0.45">
      <c r="A2837" s="29"/>
      <c r="B2837" s="29"/>
      <c r="C2837" s="29"/>
    </row>
    <row r="2838" spans="1:3" hidden="1" x14ac:dyDescent="0.45">
      <c r="A2838" s="29"/>
      <c r="B2838" s="29"/>
      <c r="C2838" s="29"/>
    </row>
    <row r="2839" spans="1:3" hidden="1" x14ac:dyDescent="0.45">
      <c r="A2839" s="29"/>
      <c r="B2839" s="29"/>
      <c r="C2839" s="29"/>
    </row>
    <row r="2840" spans="1:3" hidden="1" x14ac:dyDescent="0.45">
      <c r="A2840" s="29"/>
      <c r="B2840" s="29"/>
      <c r="C2840" s="29"/>
    </row>
    <row r="2841" spans="1:3" hidden="1" x14ac:dyDescent="0.45">
      <c r="A2841" s="29"/>
      <c r="B2841" s="29"/>
      <c r="C2841" s="29"/>
    </row>
    <row r="2842" spans="1:3" hidden="1" x14ac:dyDescent="0.45">
      <c r="A2842" s="29"/>
      <c r="B2842" s="29"/>
      <c r="C2842" s="29"/>
    </row>
    <row r="2843" spans="1:3" hidden="1" x14ac:dyDescent="0.45">
      <c r="A2843" s="29"/>
      <c r="B2843" s="29"/>
      <c r="C2843" s="29"/>
    </row>
    <row r="2844" spans="1:3" hidden="1" x14ac:dyDescent="0.45">
      <c r="A2844" s="29"/>
      <c r="B2844" s="29"/>
      <c r="C2844" s="29"/>
    </row>
    <row r="2845" spans="1:3" hidden="1" x14ac:dyDescent="0.45">
      <c r="A2845" s="29"/>
      <c r="B2845" s="29"/>
      <c r="C2845" s="29"/>
    </row>
    <row r="2846" spans="1:3" hidden="1" x14ac:dyDescent="0.45">
      <c r="A2846" s="29"/>
      <c r="B2846" s="29"/>
      <c r="C2846" s="29"/>
    </row>
    <row r="2847" spans="1:3" hidden="1" x14ac:dyDescent="0.45">
      <c r="A2847" s="29"/>
      <c r="B2847" s="29"/>
      <c r="C2847" s="29"/>
    </row>
    <row r="2848" spans="1:3" hidden="1" x14ac:dyDescent="0.45">
      <c r="A2848" s="29"/>
      <c r="B2848" s="29"/>
      <c r="C2848" s="29"/>
    </row>
    <row r="2849" spans="1:3" hidden="1" x14ac:dyDescent="0.45">
      <c r="A2849" s="29"/>
      <c r="B2849" s="29"/>
      <c r="C2849" s="29"/>
    </row>
    <row r="2850" spans="1:3" hidden="1" x14ac:dyDescent="0.45">
      <c r="A2850" s="29"/>
      <c r="B2850" s="29"/>
      <c r="C2850" s="29"/>
    </row>
    <row r="2851" spans="1:3" hidden="1" x14ac:dyDescent="0.45">
      <c r="A2851" s="29"/>
      <c r="B2851" s="29"/>
      <c r="C2851" s="29"/>
    </row>
    <row r="2852" spans="1:3" hidden="1" x14ac:dyDescent="0.45">
      <c r="A2852" s="29"/>
      <c r="B2852" s="29"/>
      <c r="C2852" s="29"/>
    </row>
    <row r="2853" spans="1:3" hidden="1" x14ac:dyDescent="0.45">
      <c r="A2853" s="29"/>
      <c r="B2853" s="29"/>
      <c r="C2853" s="29"/>
    </row>
    <row r="2854" spans="1:3" hidden="1" x14ac:dyDescent="0.45">
      <c r="A2854" s="29"/>
      <c r="B2854" s="29"/>
      <c r="C2854" s="29"/>
    </row>
    <row r="2855" spans="1:3" hidden="1" x14ac:dyDescent="0.45">
      <c r="A2855" s="29"/>
      <c r="B2855" s="29"/>
      <c r="C2855" s="29"/>
    </row>
    <row r="2856" spans="1:3" hidden="1" x14ac:dyDescent="0.45">
      <c r="A2856" s="29"/>
      <c r="B2856" s="29"/>
      <c r="C2856" s="29"/>
    </row>
    <row r="2857" spans="1:3" hidden="1" x14ac:dyDescent="0.45">
      <c r="A2857" s="29"/>
      <c r="B2857" s="29"/>
      <c r="C2857" s="29"/>
    </row>
    <row r="2858" spans="1:3" hidden="1" x14ac:dyDescent="0.45">
      <c r="A2858" s="29"/>
      <c r="B2858" s="29"/>
      <c r="C2858" s="29"/>
    </row>
    <row r="2859" spans="1:3" hidden="1" x14ac:dyDescent="0.45">
      <c r="A2859" s="29"/>
      <c r="B2859" s="29"/>
      <c r="C2859" s="29"/>
    </row>
    <row r="2860" spans="1:3" hidden="1" x14ac:dyDescent="0.45">
      <c r="A2860" s="29"/>
      <c r="B2860" s="29"/>
      <c r="C2860" s="29"/>
    </row>
    <row r="2861" spans="1:3" hidden="1" x14ac:dyDescent="0.45">
      <c r="A2861" s="29"/>
      <c r="B2861" s="29"/>
      <c r="C2861" s="29"/>
    </row>
    <row r="2862" spans="1:3" hidden="1" x14ac:dyDescent="0.45">
      <c r="A2862" s="29"/>
      <c r="B2862" s="29"/>
      <c r="C2862" s="29"/>
    </row>
    <row r="2863" spans="1:3" hidden="1" x14ac:dyDescent="0.45">
      <c r="A2863" s="29"/>
      <c r="B2863" s="29"/>
      <c r="C2863" s="29"/>
    </row>
    <row r="2864" spans="1:3" hidden="1" x14ac:dyDescent="0.45">
      <c r="A2864" s="29"/>
      <c r="B2864" s="29"/>
      <c r="C2864" s="29"/>
    </row>
    <row r="2865" spans="1:3" hidden="1" x14ac:dyDescent="0.45">
      <c r="A2865" s="29"/>
      <c r="B2865" s="29"/>
      <c r="C2865" s="29"/>
    </row>
    <row r="2866" spans="1:3" hidden="1" x14ac:dyDescent="0.45">
      <c r="A2866" s="29"/>
      <c r="B2866" s="29"/>
      <c r="C2866" s="29"/>
    </row>
    <row r="2867" spans="1:3" hidden="1" x14ac:dyDescent="0.45">
      <c r="A2867" s="29"/>
      <c r="B2867" s="29"/>
      <c r="C2867" s="29"/>
    </row>
    <row r="2868" spans="1:3" hidden="1" x14ac:dyDescent="0.45">
      <c r="A2868" s="29"/>
      <c r="B2868" s="29"/>
      <c r="C2868" s="29"/>
    </row>
    <row r="2869" spans="1:3" hidden="1" x14ac:dyDescent="0.45">
      <c r="A2869" s="29"/>
      <c r="B2869" s="29"/>
      <c r="C2869" s="29"/>
    </row>
    <row r="2870" spans="1:3" hidden="1" x14ac:dyDescent="0.45">
      <c r="A2870" s="29"/>
      <c r="B2870" s="29"/>
      <c r="C2870" s="29"/>
    </row>
    <row r="2871" spans="1:3" hidden="1" x14ac:dyDescent="0.45">
      <c r="A2871" s="29"/>
      <c r="B2871" s="29"/>
      <c r="C2871" s="29"/>
    </row>
    <row r="2872" spans="1:3" hidden="1" x14ac:dyDescent="0.45">
      <c r="A2872" s="29"/>
      <c r="B2872" s="29"/>
      <c r="C2872" s="29"/>
    </row>
    <row r="2873" spans="1:3" hidden="1" x14ac:dyDescent="0.45">
      <c r="A2873" s="29"/>
      <c r="B2873" s="29"/>
      <c r="C2873" s="29"/>
    </row>
    <row r="2874" spans="1:3" hidden="1" x14ac:dyDescent="0.45">
      <c r="A2874" s="29"/>
      <c r="B2874" s="29"/>
      <c r="C2874" s="29"/>
    </row>
    <row r="2875" spans="1:3" hidden="1" x14ac:dyDescent="0.45">
      <c r="A2875" s="29"/>
      <c r="B2875" s="29"/>
      <c r="C2875" s="29"/>
    </row>
    <row r="2876" spans="1:3" hidden="1" x14ac:dyDescent="0.45">
      <c r="A2876" s="29"/>
      <c r="B2876" s="29"/>
      <c r="C2876" s="29"/>
    </row>
    <row r="2877" spans="1:3" hidden="1" x14ac:dyDescent="0.45">
      <c r="A2877" s="29"/>
      <c r="B2877" s="29"/>
      <c r="C2877" s="29"/>
    </row>
    <row r="2878" spans="1:3" hidden="1" x14ac:dyDescent="0.45">
      <c r="A2878" s="29"/>
      <c r="B2878" s="29"/>
      <c r="C2878" s="29"/>
    </row>
    <row r="2879" spans="1:3" hidden="1" x14ac:dyDescent="0.45">
      <c r="A2879" s="29"/>
      <c r="B2879" s="29"/>
      <c r="C2879" s="29"/>
    </row>
    <row r="2880" spans="1:3" hidden="1" x14ac:dyDescent="0.45">
      <c r="A2880" s="29"/>
      <c r="B2880" s="29"/>
      <c r="C2880" s="29"/>
    </row>
    <row r="2881" spans="1:3" hidden="1" x14ac:dyDescent="0.45">
      <c r="A2881" s="29"/>
      <c r="B2881" s="29"/>
      <c r="C2881" s="29"/>
    </row>
    <row r="2882" spans="1:3" hidden="1" x14ac:dyDescent="0.45">
      <c r="A2882" s="29"/>
      <c r="B2882" s="29"/>
      <c r="C2882" s="29"/>
    </row>
    <row r="2883" spans="1:3" hidden="1" x14ac:dyDescent="0.45">
      <c r="A2883" s="29"/>
      <c r="B2883" s="29"/>
      <c r="C2883" s="29"/>
    </row>
    <row r="2884" spans="1:3" hidden="1" x14ac:dyDescent="0.45">
      <c r="A2884" s="29"/>
      <c r="B2884" s="29"/>
      <c r="C2884" s="29"/>
    </row>
    <row r="2885" spans="1:3" hidden="1" x14ac:dyDescent="0.45">
      <c r="A2885" s="29"/>
      <c r="B2885" s="29"/>
      <c r="C2885" s="29"/>
    </row>
    <row r="2886" spans="1:3" hidden="1" x14ac:dyDescent="0.45">
      <c r="A2886" s="29"/>
      <c r="B2886" s="29"/>
      <c r="C2886" s="29"/>
    </row>
    <row r="2887" spans="1:3" hidden="1" x14ac:dyDescent="0.45">
      <c r="A2887" s="29"/>
      <c r="B2887" s="29"/>
      <c r="C2887" s="29"/>
    </row>
    <row r="2888" spans="1:3" hidden="1" x14ac:dyDescent="0.45">
      <c r="A2888" s="29"/>
      <c r="B2888" s="29"/>
      <c r="C2888" s="29"/>
    </row>
    <row r="2889" spans="1:3" hidden="1" x14ac:dyDescent="0.45">
      <c r="A2889" s="29"/>
      <c r="B2889" s="29"/>
      <c r="C2889" s="29"/>
    </row>
    <row r="2890" spans="1:3" hidden="1" x14ac:dyDescent="0.45">
      <c r="A2890" s="29"/>
      <c r="B2890" s="29"/>
      <c r="C2890" s="29"/>
    </row>
    <row r="2891" spans="1:3" hidden="1" x14ac:dyDescent="0.45">
      <c r="A2891" s="29"/>
      <c r="B2891" s="29"/>
      <c r="C2891" s="29"/>
    </row>
    <row r="2892" spans="1:3" hidden="1" x14ac:dyDescent="0.45">
      <c r="A2892" s="29"/>
      <c r="B2892" s="29"/>
      <c r="C2892" s="29"/>
    </row>
    <row r="2893" spans="1:3" hidden="1" x14ac:dyDescent="0.45">
      <c r="A2893" s="29"/>
      <c r="B2893" s="29"/>
      <c r="C2893" s="29"/>
    </row>
    <row r="2894" spans="1:3" hidden="1" x14ac:dyDescent="0.45">
      <c r="A2894" s="29"/>
      <c r="B2894" s="29"/>
      <c r="C2894" s="29"/>
    </row>
    <row r="2895" spans="1:3" hidden="1" x14ac:dyDescent="0.45">
      <c r="A2895" s="29"/>
      <c r="B2895" s="29"/>
      <c r="C2895" s="29"/>
    </row>
    <row r="2896" spans="1:3" hidden="1" x14ac:dyDescent="0.45">
      <c r="A2896" s="29"/>
      <c r="B2896" s="29"/>
      <c r="C2896" s="29"/>
    </row>
    <row r="2897" spans="1:3" hidden="1" x14ac:dyDescent="0.45">
      <c r="A2897" s="29"/>
      <c r="B2897" s="29"/>
      <c r="C2897" s="29"/>
    </row>
    <row r="2898" spans="1:3" hidden="1" x14ac:dyDescent="0.45">
      <c r="A2898" s="29"/>
      <c r="B2898" s="29"/>
      <c r="C2898" s="29"/>
    </row>
    <row r="2899" spans="1:3" hidden="1" x14ac:dyDescent="0.45">
      <c r="A2899" s="29"/>
      <c r="B2899" s="29"/>
      <c r="C2899" s="29"/>
    </row>
    <row r="2900" spans="1:3" hidden="1" x14ac:dyDescent="0.45">
      <c r="A2900" s="29"/>
      <c r="B2900" s="29"/>
      <c r="C2900" s="29"/>
    </row>
    <row r="2901" spans="1:3" hidden="1" x14ac:dyDescent="0.45">
      <c r="A2901" s="29"/>
      <c r="B2901" s="29"/>
      <c r="C2901" s="29"/>
    </row>
    <row r="2902" spans="1:3" hidden="1" x14ac:dyDescent="0.45">
      <c r="A2902" s="29"/>
      <c r="B2902" s="29"/>
      <c r="C2902" s="29"/>
    </row>
    <row r="2903" spans="1:3" hidden="1" x14ac:dyDescent="0.45">
      <c r="A2903" s="29"/>
      <c r="B2903" s="29"/>
      <c r="C2903" s="29"/>
    </row>
    <row r="2904" spans="1:3" hidden="1" x14ac:dyDescent="0.45">
      <c r="A2904" s="29"/>
      <c r="B2904" s="29"/>
      <c r="C2904" s="29"/>
    </row>
    <row r="2905" spans="1:3" hidden="1" x14ac:dyDescent="0.45">
      <c r="A2905" s="29"/>
      <c r="B2905" s="29"/>
      <c r="C2905" s="29"/>
    </row>
    <row r="2906" spans="1:3" hidden="1" x14ac:dyDescent="0.45">
      <c r="A2906" s="29"/>
      <c r="B2906" s="29"/>
      <c r="C2906" s="29"/>
    </row>
    <row r="2907" spans="1:3" hidden="1" x14ac:dyDescent="0.45">
      <c r="A2907" s="29"/>
      <c r="B2907" s="29"/>
      <c r="C2907" s="29"/>
    </row>
    <row r="2908" spans="1:3" hidden="1" x14ac:dyDescent="0.45">
      <c r="A2908" s="29"/>
      <c r="B2908" s="29"/>
      <c r="C2908" s="29"/>
    </row>
    <row r="2909" spans="1:3" hidden="1" x14ac:dyDescent="0.45">
      <c r="A2909" s="29"/>
      <c r="B2909" s="29"/>
      <c r="C2909" s="29"/>
    </row>
    <row r="2910" spans="1:3" hidden="1" x14ac:dyDescent="0.45">
      <c r="A2910" s="29"/>
      <c r="B2910" s="29"/>
      <c r="C2910" s="29"/>
    </row>
    <row r="2911" spans="1:3" hidden="1" x14ac:dyDescent="0.45">
      <c r="A2911" s="29"/>
      <c r="B2911" s="29"/>
      <c r="C2911" s="29"/>
    </row>
    <row r="2912" spans="1:3" hidden="1" x14ac:dyDescent="0.45">
      <c r="A2912" s="29"/>
      <c r="B2912" s="29"/>
      <c r="C2912" s="29"/>
    </row>
    <row r="2913" spans="1:3" hidden="1" x14ac:dyDescent="0.45">
      <c r="A2913" s="29"/>
      <c r="B2913" s="29"/>
      <c r="C2913" s="29"/>
    </row>
    <row r="2914" spans="1:3" hidden="1" x14ac:dyDescent="0.45">
      <c r="A2914" s="29"/>
      <c r="B2914" s="29"/>
      <c r="C2914" s="29"/>
    </row>
    <row r="2915" spans="1:3" hidden="1" x14ac:dyDescent="0.45">
      <c r="A2915" s="29"/>
      <c r="B2915" s="29"/>
      <c r="C2915" s="29"/>
    </row>
    <row r="2916" spans="1:3" hidden="1" x14ac:dyDescent="0.45">
      <c r="A2916" s="29"/>
      <c r="B2916" s="29"/>
      <c r="C2916" s="29"/>
    </row>
    <row r="2917" spans="1:3" hidden="1" x14ac:dyDescent="0.45">
      <c r="A2917" s="29"/>
      <c r="B2917" s="29"/>
      <c r="C2917" s="29"/>
    </row>
    <row r="2918" spans="1:3" hidden="1" x14ac:dyDescent="0.45">
      <c r="A2918" s="29"/>
      <c r="B2918" s="29"/>
      <c r="C2918" s="29"/>
    </row>
    <row r="2919" spans="1:3" hidden="1" x14ac:dyDescent="0.45">
      <c r="A2919" s="29"/>
      <c r="B2919" s="29"/>
      <c r="C2919" s="29"/>
    </row>
    <row r="2920" spans="1:3" hidden="1" x14ac:dyDescent="0.45">
      <c r="A2920" s="29"/>
      <c r="B2920" s="29"/>
      <c r="C2920" s="29"/>
    </row>
    <row r="2921" spans="1:3" hidden="1" x14ac:dyDescent="0.45">
      <c r="A2921" s="29"/>
      <c r="B2921" s="29"/>
      <c r="C2921" s="29"/>
    </row>
    <row r="2922" spans="1:3" hidden="1" x14ac:dyDescent="0.45">
      <c r="A2922" s="29"/>
      <c r="B2922" s="29"/>
      <c r="C2922" s="29"/>
    </row>
    <row r="2923" spans="1:3" hidden="1" x14ac:dyDescent="0.45">
      <c r="A2923" s="29"/>
      <c r="B2923" s="29"/>
      <c r="C2923" s="29"/>
    </row>
    <row r="2924" spans="1:3" hidden="1" x14ac:dyDescent="0.45">
      <c r="A2924" s="29"/>
      <c r="B2924" s="29"/>
      <c r="C2924" s="29"/>
    </row>
    <row r="2925" spans="1:3" hidden="1" x14ac:dyDescent="0.45">
      <c r="A2925" s="29"/>
      <c r="B2925" s="29"/>
      <c r="C2925" s="29"/>
    </row>
    <row r="2926" spans="1:3" hidden="1" x14ac:dyDescent="0.45">
      <c r="A2926" s="29"/>
      <c r="B2926" s="29"/>
      <c r="C2926" s="29"/>
    </row>
    <row r="2927" spans="1:3" hidden="1" x14ac:dyDescent="0.45">
      <c r="A2927" s="29"/>
      <c r="B2927" s="29"/>
      <c r="C2927" s="29"/>
    </row>
    <row r="2928" spans="1:3" hidden="1" x14ac:dyDescent="0.45">
      <c r="A2928" s="29"/>
      <c r="B2928" s="29"/>
      <c r="C2928" s="29"/>
    </row>
    <row r="2929" spans="1:3" hidden="1" x14ac:dyDescent="0.45">
      <c r="A2929" s="29"/>
      <c r="B2929" s="29"/>
      <c r="C2929" s="29"/>
    </row>
    <row r="2930" spans="1:3" hidden="1" x14ac:dyDescent="0.45">
      <c r="A2930" s="29"/>
      <c r="B2930" s="29"/>
      <c r="C2930" s="29"/>
    </row>
    <row r="2931" spans="1:3" hidden="1" x14ac:dyDescent="0.45">
      <c r="A2931" s="29"/>
      <c r="B2931" s="29"/>
      <c r="C2931" s="29"/>
    </row>
    <row r="2932" spans="1:3" hidden="1" x14ac:dyDescent="0.45">
      <c r="A2932" s="29"/>
      <c r="B2932" s="29"/>
      <c r="C2932" s="29"/>
    </row>
    <row r="2933" spans="1:3" hidden="1" x14ac:dyDescent="0.45">
      <c r="A2933" s="29"/>
      <c r="B2933" s="29"/>
      <c r="C2933" s="29"/>
    </row>
    <row r="2934" spans="1:3" hidden="1" x14ac:dyDescent="0.45">
      <c r="A2934" s="29"/>
      <c r="B2934" s="29"/>
      <c r="C2934" s="29"/>
    </row>
    <row r="2935" spans="1:3" hidden="1" x14ac:dyDescent="0.45">
      <c r="A2935" s="29"/>
      <c r="B2935" s="29"/>
      <c r="C2935" s="29"/>
    </row>
    <row r="2936" spans="1:3" hidden="1" x14ac:dyDescent="0.45">
      <c r="A2936" s="29"/>
      <c r="B2936" s="29"/>
      <c r="C2936" s="29"/>
    </row>
    <row r="2937" spans="1:3" hidden="1" x14ac:dyDescent="0.45">
      <c r="A2937" s="29"/>
      <c r="B2937" s="29"/>
      <c r="C2937" s="29"/>
    </row>
    <row r="2938" spans="1:3" hidden="1" x14ac:dyDescent="0.45">
      <c r="A2938" s="29"/>
      <c r="B2938" s="29"/>
      <c r="C2938" s="29"/>
    </row>
    <row r="2939" spans="1:3" hidden="1" x14ac:dyDescent="0.45">
      <c r="A2939" s="29"/>
      <c r="B2939" s="29"/>
      <c r="C2939" s="29"/>
    </row>
    <row r="2940" spans="1:3" hidden="1" x14ac:dyDescent="0.45">
      <c r="A2940" s="29"/>
      <c r="B2940" s="29"/>
      <c r="C2940" s="29"/>
    </row>
    <row r="2941" spans="1:3" hidden="1" x14ac:dyDescent="0.45">
      <c r="A2941" s="29"/>
      <c r="B2941" s="29"/>
      <c r="C2941" s="29"/>
    </row>
    <row r="2942" spans="1:3" hidden="1" x14ac:dyDescent="0.45">
      <c r="A2942" s="29"/>
      <c r="B2942" s="29"/>
      <c r="C2942" s="29"/>
    </row>
    <row r="2943" spans="1:3" hidden="1" x14ac:dyDescent="0.45">
      <c r="A2943" s="29"/>
      <c r="B2943" s="29"/>
      <c r="C2943" s="29"/>
    </row>
    <row r="2944" spans="1:3" hidden="1" x14ac:dyDescent="0.45">
      <c r="A2944" s="29"/>
      <c r="B2944" s="29"/>
      <c r="C2944" s="29"/>
    </row>
    <row r="2945" spans="1:3" hidden="1" x14ac:dyDescent="0.45">
      <c r="A2945" s="29"/>
      <c r="B2945" s="29"/>
      <c r="C2945" s="29"/>
    </row>
    <row r="2946" spans="1:3" hidden="1" x14ac:dyDescent="0.45">
      <c r="A2946" s="29"/>
      <c r="B2946" s="29"/>
      <c r="C2946" s="29"/>
    </row>
    <row r="2947" spans="1:3" hidden="1" x14ac:dyDescent="0.45">
      <c r="A2947" s="29"/>
      <c r="B2947" s="29"/>
      <c r="C2947" s="29"/>
    </row>
    <row r="2948" spans="1:3" hidden="1" x14ac:dyDescent="0.45">
      <c r="A2948" s="29"/>
      <c r="B2948" s="29"/>
      <c r="C2948" s="29"/>
    </row>
    <row r="2949" spans="1:3" hidden="1" x14ac:dyDescent="0.45">
      <c r="A2949" s="29"/>
      <c r="B2949" s="29"/>
      <c r="C2949" s="29"/>
    </row>
    <row r="2950" spans="1:3" hidden="1" x14ac:dyDescent="0.45">
      <c r="A2950" s="29"/>
      <c r="B2950" s="29"/>
      <c r="C2950" s="29"/>
    </row>
    <row r="2951" spans="1:3" hidden="1" x14ac:dyDescent="0.45">
      <c r="A2951" s="29"/>
      <c r="B2951" s="29"/>
      <c r="C2951" s="29"/>
    </row>
    <row r="2952" spans="1:3" hidden="1" x14ac:dyDescent="0.45">
      <c r="A2952" s="29"/>
      <c r="B2952" s="29"/>
      <c r="C2952" s="29"/>
    </row>
    <row r="2953" spans="1:3" hidden="1" x14ac:dyDescent="0.45">
      <c r="A2953" s="29"/>
      <c r="B2953" s="29"/>
      <c r="C2953" s="29"/>
    </row>
    <row r="2954" spans="1:3" hidden="1" x14ac:dyDescent="0.45">
      <c r="A2954" s="29"/>
      <c r="B2954" s="29"/>
      <c r="C2954" s="29"/>
    </row>
    <row r="2955" spans="1:3" hidden="1" x14ac:dyDescent="0.45">
      <c r="A2955" s="29"/>
      <c r="B2955" s="29"/>
      <c r="C2955" s="29"/>
    </row>
    <row r="2956" spans="1:3" hidden="1" x14ac:dyDescent="0.45">
      <c r="A2956" s="29"/>
      <c r="B2956" s="29"/>
      <c r="C2956" s="29"/>
    </row>
    <row r="2957" spans="1:3" hidden="1" x14ac:dyDescent="0.45">
      <c r="A2957" s="29"/>
      <c r="B2957" s="29"/>
      <c r="C2957" s="29"/>
    </row>
    <row r="2958" spans="1:3" hidden="1" x14ac:dyDescent="0.45">
      <c r="A2958" s="29"/>
      <c r="B2958" s="29"/>
      <c r="C2958" s="29"/>
    </row>
    <row r="2959" spans="1:3" hidden="1" x14ac:dyDescent="0.45">
      <c r="A2959" s="29"/>
      <c r="B2959" s="29"/>
      <c r="C2959" s="29"/>
    </row>
    <row r="2960" spans="1:3" hidden="1" x14ac:dyDescent="0.45">
      <c r="A2960" s="29"/>
      <c r="B2960" s="29"/>
      <c r="C2960" s="29"/>
    </row>
    <row r="2961" spans="1:3" hidden="1" x14ac:dyDescent="0.45">
      <c r="A2961" s="29"/>
      <c r="B2961" s="29"/>
      <c r="C2961" s="29"/>
    </row>
    <row r="2962" spans="1:3" hidden="1" x14ac:dyDescent="0.45">
      <c r="A2962" s="29"/>
      <c r="B2962" s="29"/>
      <c r="C2962" s="29"/>
    </row>
    <row r="2963" spans="1:3" hidden="1" x14ac:dyDescent="0.45">
      <c r="A2963" s="29"/>
      <c r="B2963" s="29"/>
      <c r="C2963" s="29"/>
    </row>
    <row r="2964" spans="1:3" hidden="1" x14ac:dyDescent="0.45">
      <c r="A2964" s="29"/>
      <c r="B2964" s="29"/>
      <c r="C2964" s="29"/>
    </row>
    <row r="2965" spans="1:3" hidden="1" x14ac:dyDescent="0.45">
      <c r="A2965" s="29"/>
      <c r="B2965" s="29"/>
      <c r="C2965" s="29"/>
    </row>
    <row r="2966" spans="1:3" hidden="1" x14ac:dyDescent="0.45">
      <c r="A2966" s="29"/>
      <c r="B2966" s="29"/>
      <c r="C2966" s="29"/>
    </row>
    <row r="2967" spans="1:3" hidden="1" x14ac:dyDescent="0.45">
      <c r="A2967" s="29"/>
      <c r="B2967" s="29"/>
      <c r="C2967" s="29"/>
    </row>
    <row r="2968" spans="1:3" hidden="1" x14ac:dyDescent="0.45">
      <c r="A2968" s="29"/>
      <c r="B2968" s="29"/>
      <c r="C2968" s="29"/>
    </row>
    <row r="2969" spans="1:3" hidden="1" x14ac:dyDescent="0.45">
      <c r="A2969" s="29"/>
      <c r="B2969" s="29"/>
      <c r="C2969" s="29"/>
    </row>
    <row r="2970" spans="1:3" hidden="1" x14ac:dyDescent="0.45">
      <c r="A2970" s="29"/>
      <c r="B2970" s="29"/>
      <c r="C2970" s="29"/>
    </row>
    <row r="2971" spans="1:3" hidden="1" x14ac:dyDescent="0.45">
      <c r="A2971" s="29"/>
      <c r="B2971" s="29"/>
      <c r="C2971" s="29"/>
    </row>
    <row r="2972" spans="1:3" hidden="1" x14ac:dyDescent="0.45">
      <c r="A2972" s="29"/>
      <c r="B2972" s="29"/>
      <c r="C2972" s="29"/>
    </row>
    <row r="2973" spans="1:3" hidden="1" x14ac:dyDescent="0.45">
      <c r="A2973" s="29"/>
      <c r="B2973" s="29"/>
      <c r="C2973" s="29"/>
    </row>
    <row r="2974" spans="1:3" hidden="1" x14ac:dyDescent="0.45">
      <c r="A2974" s="29"/>
      <c r="B2974" s="29"/>
      <c r="C2974" s="29"/>
    </row>
    <row r="2975" spans="1:3" hidden="1" x14ac:dyDescent="0.45">
      <c r="A2975" s="29"/>
      <c r="B2975" s="29"/>
      <c r="C2975" s="29"/>
    </row>
    <row r="2976" spans="1:3" hidden="1" x14ac:dyDescent="0.45">
      <c r="A2976" s="29"/>
      <c r="B2976" s="29"/>
      <c r="C2976" s="29"/>
    </row>
    <row r="2977" spans="1:3" hidden="1" x14ac:dyDescent="0.45">
      <c r="A2977" s="29"/>
      <c r="B2977" s="29"/>
      <c r="C2977" s="29"/>
    </row>
    <row r="2978" spans="1:3" hidden="1" x14ac:dyDescent="0.45">
      <c r="A2978" s="29"/>
      <c r="B2978" s="29"/>
      <c r="C2978" s="29"/>
    </row>
    <row r="2979" spans="1:3" hidden="1" x14ac:dyDescent="0.45">
      <c r="A2979" s="29"/>
      <c r="B2979" s="29"/>
      <c r="C2979" s="29"/>
    </row>
    <row r="2980" spans="1:3" hidden="1" x14ac:dyDescent="0.45">
      <c r="A2980" s="29"/>
      <c r="B2980" s="29"/>
      <c r="C2980" s="29"/>
    </row>
    <row r="2981" spans="1:3" hidden="1" x14ac:dyDescent="0.45">
      <c r="A2981" s="29"/>
      <c r="B2981" s="29"/>
      <c r="C2981" s="29"/>
    </row>
    <row r="2982" spans="1:3" hidden="1" x14ac:dyDescent="0.45">
      <c r="A2982" s="29"/>
      <c r="B2982" s="29"/>
      <c r="C2982" s="29"/>
    </row>
    <row r="2983" spans="1:3" hidden="1" x14ac:dyDescent="0.45">
      <c r="A2983" s="29"/>
      <c r="B2983" s="29"/>
      <c r="C2983" s="29"/>
    </row>
    <row r="2984" spans="1:3" hidden="1" x14ac:dyDescent="0.45">
      <c r="A2984" s="29"/>
      <c r="B2984" s="29"/>
      <c r="C2984" s="29"/>
    </row>
    <row r="2985" spans="1:3" hidden="1" x14ac:dyDescent="0.45">
      <c r="A2985" s="29"/>
      <c r="B2985" s="29"/>
      <c r="C2985" s="29"/>
    </row>
    <row r="2986" spans="1:3" hidden="1" x14ac:dyDescent="0.45">
      <c r="A2986" s="29"/>
      <c r="B2986" s="29"/>
      <c r="C2986" s="29"/>
    </row>
    <row r="2987" spans="1:3" hidden="1" x14ac:dyDescent="0.45">
      <c r="A2987" s="29"/>
      <c r="B2987" s="29"/>
      <c r="C2987" s="29"/>
    </row>
    <row r="2988" spans="1:3" hidden="1" x14ac:dyDescent="0.45">
      <c r="A2988" s="29"/>
      <c r="B2988" s="29"/>
      <c r="C2988" s="29"/>
    </row>
    <row r="2989" spans="1:3" hidden="1" x14ac:dyDescent="0.45">
      <c r="A2989" s="29"/>
      <c r="B2989" s="29"/>
      <c r="C2989" s="29"/>
    </row>
    <row r="2990" spans="1:3" hidden="1" x14ac:dyDescent="0.45">
      <c r="A2990" s="29"/>
      <c r="B2990" s="29"/>
      <c r="C2990" s="29"/>
    </row>
    <row r="2991" spans="1:3" hidden="1" x14ac:dyDescent="0.45">
      <c r="A2991" s="29"/>
      <c r="B2991" s="29"/>
      <c r="C2991" s="29"/>
    </row>
    <row r="2992" spans="1:3" hidden="1" x14ac:dyDescent="0.45">
      <c r="A2992" s="29"/>
      <c r="B2992" s="29"/>
      <c r="C2992" s="29"/>
    </row>
    <row r="2993" spans="1:3" hidden="1" x14ac:dyDescent="0.45">
      <c r="A2993" s="29"/>
      <c r="B2993" s="29"/>
      <c r="C2993" s="29"/>
    </row>
    <row r="2994" spans="1:3" hidden="1" x14ac:dyDescent="0.45">
      <c r="A2994" s="29"/>
      <c r="B2994" s="29"/>
      <c r="C2994" s="29"/>
    </row>
    <row r="2995" spans="1:3" hidden="1" x14ac:dyDescent="0.45">
      <c r="A2995" s="29"/>
      <c r="B2995" s="29"/>
      <c r="C2995" s="29"/>
    </row>
    <row r="2996" spans="1:3" hidden="1" x14ac:dyDescent="0.45">
      <c r="A2996" s="29"/>
      <c r="B2996" s="29"/>
      <c r="C2996" s="29"/>
    </row>
    <row r="2997" spans="1:3" hidden="1" x14ac:dyDescent="0.45">
      <c r="A2997" s="29"/>
      <c r="B2997" s="29"/>
      <c r="C2997" s="29"/>
    </row>
    <row r="2998" spans="1:3" hidden="1" x14ac:dyDescent="0.45">
      <c r="A2998" s="29"/>
      <c r="B2998" s="29"/>
      <c r="C2998" s="29"/>
    </row>
    <row r="2999" spans="1:3" hidden="1" x14ac:dyDescent="0.45">
      <c r="A2999" s="29"/>
      <c r="B2999" s="29"/>
      <c r="C2999" s="29"/>
    </row>
    <row r="3000" spans="1:3" hidden="1" x14ac:dyDescent="0.45">
      <c r="A3000" s="29"/>
      <c r="B3000" s="29"/>
      <c r="C3000" s="29"/>
    </row>
    <row r="3001" spans="1:3" hidden="1" x14ac:dyDescent="0.45">
      <c r="A3001" s="29"/>
      <c r="B3001" s="29"/>
      <c r="C3001" s="29"/>
    </row>
    <row r="3002" spans="1:3" hidden="1" x14ac:dyDescent="0.45">
      <c r="A3002" s="29"/>
      <c r="B3002" s="29"/>
      <c r="C3002" s="29"/>
    </row>
    <row r="3003" spans="1:3" hidden="1" x14ac:dyDescent="0.45">
      <c r="A3003" s="29"/>
      <c r="B3003" s="29"/>
      <c r="C3003" s="29"/>
    </row>
    <row r="3004" spans="1:3" hidden="1" x14ac:dyDescent="0.45">
      <c r="A3004" s="29"/>
      <c r="B3004" s="29"/>
      <c r="C3004" s="29"/>
    </row>
    <row r="3005" spans="1:3" hidden="1" x14ac:dyDescent="0.45">
      <c r="A3005" s="29"/>
      <c r="B3005" s="29"/>
      <c r="C3005" s="29"/>
    </row>
    <row r="3006" spans="1:3" hidden="1" x14ac:dyDescent="0.45">
      <c r="A3006" s="29"/>
      <c r="B3006" s="29"/>
      <c r="C3006" s="29"/>
    </row>
    <row r="3007" spans="1:3" hidden="1" x14ac:dyDescent="0.45">
      <c r="A3007" s="29"/>
      <c r="B3007" s="29"/>
      <c r="C3007" s="29"/>
    </row>
    <row r="3008" spans="1:3" hidden="1" x14ac:dyDescent="0.45">
      <c r="A3008" s="29"/>
      <c r="B3008" s="29"/>
      <c r="C3008" s="29"/>
    </row>
    <row r="3009" spans="1:3" hidden="1" x14ac:dyDescent="0.45">
      <c r="A3009" s="29"/>
      <c r="B3009" s="29"/>
      <c r="C3009" s="29"/>
    </row>
    <row r="3010" spans="1:3" hidden="1" x14ac:dyDescent="0.45">
      <c r="A3010" s="29"/>
      <c r="B3010" s="29"/>
      <c r="C3010" s="29"/>
    </row>
    <row r="3011" spans="1:3" hidden="1" x14ac:dyDescent="0.45">
      <c r="A3011" s="29"/>
      <c r="B3011" s="29"/>
      <c r="C3011" s="29"/>
    </row>
    <row r="3012" spans="1:3" hidden="1" x14ac:dyDescent="0.45">
      <c r="A3012" s="29"/>
      <c r="B3012" s="29"/>
      <c r="C3012" s="29"/>
    </row>
    <row r="3013" spans="1:3" hidden="1" x14ac:dyDescent="0.45">
      <c r="A3013" s="29"/>
      <c r="B3013" s="29"/>
      <c r="C3013" s="29"/>
    </row>
    <row r="3014" spans="1:3" hidden="1" x14ac:dyDescent="0.45">
      <c r="A3014" s="29"/>
      <c r="B3014" s="29"/>
      <c r="C3014" s="29"/>
    </row>
    <row r="3015" spans="1:3" hidden="1" x14ac:dyDescent="0.45">
      <c r="A3015" s="29"/>
      <c r="B3015" s="29"/>
      <c r="C3015" s="29"/>
    </row>
    <row r="3016" spans="1:3" hidden="1" x14ac:dyDescent="0.45">
      <c r="A3016" s="29"/>
      <c r="B3016" s="29"/>
      <c r="C3016" s="29"/>
    </row>
    <row r="3017" spans="1:3" hidden="1" x14ac:dyDescent="0.45">
      <c r="A3017" s="29"/>
      <c r="B3017" s="29"/>
      <c r="C3017" s="29"/>
    </row>
    <row r="3018" spans="1:3" hidden="1" x14ac:dyDescent="0.45">
      <c r="A3018" s="29"/>
      <c r="B3018" s="29"/>
      <c r="C3018" s="29"/>
    </row>
    <row r="3019" spans="1:3" hidden="1" x14ac:dyDescent="0.45">
      <c r="A3019" s="29"/>
      <c r="B3019" s="29"/>
      <c r="C3019" s="29"/>
    </row>
    <row r="3020" spans="1:3" hidden="1" x14ac:dyDescent="0.45">
      <c r="A3020" s="29"/>
      <c r="B3020" s="29"/>
      <c r="C3020" s="29"/>
    </row>
    <row r="3021" spans="1:3" hidden="1" x14ac:dyDescent="0.45">
      <c r="A3021" s="29"/>
      <c r="B3021" s="29"/>
      <c r="C3021" s="29"/>
    </row>
    <row r="3022" spans="1:3" hidden="1" x14ac:dyDescent="0.45">
      <c r="A3022" s="29"/>
      <c r="B3022" s="29"/>
      <c r="C3022" s="29"/>
    </row>
    <row r="3023" spans="1:3" hidden="1" x14ac:dyDescent="0.45">
      <c r="A3023" s="29"/>
      <c r="B3023" s="29"/>
      <c r="C3023" s="29"/>
    </row>
    <row r="3024" spans="1:3" hidden="1" x14ac:dyDescent="0.45">
      <c r="A3024" s="29"/>
      <c r="B3024" s="29"/>
      <c r="C3024" s="29"/>
    </row>
    <row r="3025" spans="1:3" hidden="1" x14ac:dyDescent="0.45">
      <c r="A3025" s="29"/>
      <c r="B3025" s="29"/>
      <c r="C3025" s="29"/>
    </row>
    <row r="3026" spans="1:3" hidden="1" x14ac:dyDescent="0.45">
      <c r="A3026" s="29"/>
      <c r="B3026" s="29"/>
      <c r="C3026" s="29"/>
    </row>
    <row r="3027" spans="1:3" hidden="1" x14ac:dyDescent="0.45">
      <c r="A3027" s="29"/>
      <c r="B3027" s="29"/>
      <c r="C3027" s="29"/>
    </row>
    <row r="3028" spans="1:3" hidden="1" x14ac:dyDescent="0.45">
      <c r="A3028" s="29"/>
      <c r="B3028" s="29"/>
      <c r="C3028" s="29"/>
    </row>
    <row r="3029" spans="1:3" hidden="1" x14ac:dyDescent="0.45">
      <c r="A3029" s="29"/>
      <c r="B3029" s="29"/>
      <c r="C3029" s="29"/>
    </row>
    <row r="3030" spans="1:3" hidden="1" x14ac:dyDescent="0.45">
      <c r="A3030" s="29"/>
      <c r="B3030" s="29"/>
      <c r="C3030" s="29"/>
    </row>
    <row r="3031" spans="1:3" hidden="1" x14ac:dyDescent="0.45">
      <c r="A3031" s="29"/>
      <c r="B3031" s="29"/>
      <c r="C3031" s="29"/>
    </row>
    <row r="3032" spans="1:3" hidden="1" x14ac:dyDescent="0.45">
      <c r="A3032" s="29"/>
      <c r="B3032" s="29"/>
      <c r="C3032" s="29"/>
    </row>
    <row r="3033" spans="1:3" hidden="1" x14ac:dyDescent="0.45">
      <c r="A3033" s="29"/>
      <c r="B3033" s="29"/>
      <c r="C3033" s="29"/>
    </row>
    <row r="3034" spans="1:3" hidden="1" x14ac:dyDescent="0.45">
      <c r="A3034" s="29"/>
      <c r="B3034" s="29"/>
      <c r="C3034" s="29"/>
    </row>
    <row r="3035" spans="1:3" hidden="1" x14ac:dyDescent="0.45">
      <c r="A3035" s="29"/>
      <c r="B3035" s="29"/>
      <c r="C3035" s="29"/>
    </row>
    <row r="3036" spans="1:3" hidden="1" x14ac:dyDescent="0.45">
      <c r="A3036" s="29"/>
      <c r="B3036" s="29"/>
      <c r="C3036" s="29"/>
    </row>
    <row r="3037" spans="1:3" hidden="1" x14ac:dyDescent="0.45">
      <c r="A3037" s="29"/>
      <c r="B3037" s="29"/>
      <c r="C3037" s="29"/>
    </row>
    <row r="3038" spans="1:3" hidden="1" x14ac:dyDescent="0.45">
      <c r="A3038" s="29"/>
      <c r="B3038" s="29"/>
      <c r="C3038" s="29"/>
    </row>
    <row r="3039" spans="1:3" hidden="1" x14ac:dyDescent="0.45">
      <c r="A3039" s="29"/>
      <c r="B3039" s="29"/>
      <c r="C3039" s="29"/>
    </row>
    <row r="3040" spans="1:3" hidden="1" x14ac:dyDescent="0.45">
      <c r="A3040" s="29"/>
      <c r="B3040" s="29"/>
      <c r="C3040" s="29"/>
    </row>
    <row r="3041" spans="1:3" hidden="1" x14ac:dyDescent="0.45">
      <c r="A3041" s="29"/>
      <c r="B3041" s="29"/>
      <c r="C3041" s="29"/>
    </row>
    <row r="3042" spans="1:3" hidden="1" x14ac:dyDescent="0.45">
      <c r="A3042" s="29"/>
      <c r="B3042" s="29"/>
      <c r="C3042" s="29"/>
    </row>
    <row r="3043" spans="1:3" hidden="1" x14ac:dyDescent="0.45">
      <c r="A3043" s="29"/>
      <c r="B3043" s="29"/>
      <c r="C3043" s="29"/>
    </row>
    <row r="3044" spans="1:3" hidden="1" x14ac:dyDescent="0.45">
      <c r="A3044" s="29"/>
      <c r="B3044" s="29"/>
      <c r="C3044" s="29"/>
    </row>
    <row r="3045" spans="1:3" hidden="1" x14ac:dyDescent="0.45">
      <c r="A3045" s="29"/>
      <c r="B3045" s="29"/>
      <c r="C3045" s="29"/>
    </row>
    <row r="3046" spans="1:3" hidden="1" x14ac:dyDescent="0.45">
      <c r="A3046" s="29"/>
      <c r="B3046" s="29"/>
      <c r="C3046" s="29"/>
    </row>
    <row r="3047" spans="1:3" hidden="1" x14ac:dyDescent="0.45">
      <c r="A3047" s="29"/>
      <c r="B3047" s="29"/>
      <c r="C3047" s="29"/>
    </row>
    <row r="3048" spans="1:3" hidden="1" x14ac:dyDescent="0.45">
      <c r="A3048" s="29"/>
      <c r="B3048" s="29"/>
      <c r="C3048" s="29"/>
    </row>
    <row r="3049" spans="1:3" hidden="1" x14ac:dyDescent="0.45">
      <c r="A3049" s="29"/>
      <c r="B3049" s="29"/>
      <c r="C3049" s="29"/>
    </row>
    <row r="3050" spans="1:3" hidden="1" x14ac:dyDescent="0.45">
      <c r="A3050" s="29"/>
      <c r="B3050" s="29"/>
      <c r="C3050" s="29"/>
    </row>
    <row r="3051" spans="1:3" hidden="1" x14ac:dyDescent="0.45">
      <c r="A3051" s="29"/>
      <c r="B3051" s="29"/>
      <c r="C3051" s="29"/>
    </row>
    <row r="3052" spans="1:3" hidden="1" x14ac:dyDescent="0.45">
      <c r="A3052" s="29"/>
      <c r="B3052" s="29"/>
      <c r="C3052" s="29"/>
    </row>
    <row r="3053" spans="1:3" hidden="1" x14ac:dyDescent="0.45">
      <c r="A3053" s="29"/>
      <c r="B3053" s="29"/>
      <c r="C3053" s="29"/>
    </row>
    <row r="3054" spans="1:3" hidden="1" x14ac:dyDescent="0.45">
      <c r="A3054" s="29"/>
      <c r="B3054" s="29"/>
      <c r="C3054" s="29"/>
    </row>
    <row r="3055" spans="1:3" hidden="1" x14ac:dyDescent="0.45">
      <c r="A3055" s="29"/>
      <c r="B3055" s="29"/>
      <c r="C3055" s="29"/>
    </row>
    <row r="3056" spans="1:3" hidden="1" x14ac:dyDescent="0.45">
      <c r="A3056" s="29"/>
      <c r="B3056" s="29"/>
      <c r="C3056" s="29"/>
    </row>
    <row r="3057" spans="1:3" hidden="1" x14ac:dyDescent="0.45">
      <c r="A3057" s="29"/>
      <c r="B3057" s="29"/>
      <c r="C3057" s="29"/>
    </row>
    <row r="3058" spans="1:3" hidden="1" x14ac:dyDescent="0.45">
      <c r="A3058" s="29"/>
      <c r="B3058" s="29"/>
      <c r="C3058" s="29"/>
    </row>
    <row r="3059" spans="1:3" hidden="1" x14ac:dyDescent="0.45">
      <c r="A3059" s="29"/>
      <c r="B3059" s="29"/>
      <c r="C3059" s="29"/>
    </row>
    <row r="3060" spans="1:3" hidden="1" x14ac:dyDescent="0.45">
      <c r="A3060" s="29"/>
      <c r="B3060" s="29"/>
      <c r="C3060" s="29"/>
    </row>
    <row r="3061" spans="1:3" hidden="1" x14ac:dyDescent="0.45">
      <c r="A3061" s="29"/>
      <c r="B3061" s="29"/>
      <c r="C3061" s="29"/>
    </row>
    <row r="3062" spans="1:3" hidden="1" x14ac:dyDescent="0.45">
      <c r="A3062" s="29"/>
      <c r="B3062" s="29"/>
      <c r="C3062" s="29"/>
    </row>
    <row r="3063" spans="1:3" hidden="1" x14ac:dyDescent="0.45">
      <c r="A3063" s="29"/>
      <c r="B3063" s="29"/>
      <c r="C3063" s="29"/>
    </row>
    <row r="3064" spans="1:3" hidden="1" x14ac:dyDescent="0.45">
      <c r="A3064" s="29"/>
      <c r="B3064" s="29"/>
      <c r="C3064" s="29"/>
    </row>
    <row r="3065" spans="1:3" hidden="1" x14ac:dyDescent="0.45">
      <c r="A3065" s="29"/>
      <c r="B3065" s="29"/>
      <c r="C3065" s="29"/>
    </row>
    <row r="3066" spans="1:3" hidden="1" x14ac:dyDescent="0.45">
      <c r="A3066" s="29"/>
      <c r="B3066" s="29"/>
      <c r="C3066" s="29"/>
    </row>
    <row r="3067" spans="1:3" hidden="1" x14ac:dyDescent="0.45">
      <c r="A3067" s="29"/>
      <c r="B3067" s="29"/>
      <c r="C3067" s="29"/>
    </row>
    <row r="3068" spans="1:3" hidden="1" x14ac:dyDescent="0.45">
      <c r="A3068" s="29"/>
      <c r="B3068" s="29"/>
      <c r="C3068" s="29"/>
    </row>
    <row r="3069" spans="1:3" hidden="1" x14ac:dyDescent="0.45">
      <c r="A3069" s="29"/>
      <c r="B3069" s="29"/>
      <c r="C3069" s="29"/>
    </row>
    <row r="3070" spans="1:3" hidden="1" x14ac:dyDescent="0.45">
      <c r="A3070" s="29"/>
      <c r="B3070" s="29"/>
      <c r="C3070" s="29"/>
    </row>
    <row r="3071" spans="1:3" hidden="1" x14ac:dyDescent="0.45">
      <c r="A3071" s="29"/>
      <c r="B3071" s="29"/>
      <c r="C3071" s="29"/>
    </row>
    <row r="3072" spans="1:3" hidden="1" x14ac:dyDescent="0.45">
      <c r="A3072" s="29"/>
      <c r="B3072" s="29"/>
      <c r="C3072" s="29"/>
    </row>
    <row r="3073" spans="1:3" hidden="1" x14ac:dyDescent="0.45">
      <c r="A3073" s="29"/>
      <c r="B3073" s="29"/>
      <c r="C3073" s="29"/>
    </row>
    <row r="3074" spans="1:3" hidden="1" x14ac:dyDescent="0.45">
      <c r="A3074" s="29"/>
      <c r="B3074" s="29"/>
      <c r="C3074" s="29"/>
    </row>
    <row r="3075" spans="1:3" hidden="1" x14ac:dyDescent="0.45">
      <c r="A3075" s="29"/>
      <c r="B3075" s="29"/>
      <c r="C3075" s="29"/>
    </row>
    <row r="3076" spans="1:3" hidden="1" x14ac:dyDescent="0.45">
      <c r="A3076" s="29"/>
      <c r="B3076" s="29"/>
      <c r="C3076" s="29"/>
    </row>
    <row r="3077" spans="1:3" hidden="1" x14ac:dyDescent="0.45">
      <c r="A3077" s="29"/>
      <c r="B3077" s="29"/>
      <c r="C3077" s="29"/>
    </row>
    <row r="3078" spans="1:3" hidden="1" x14ac:dyDescent="0.45">
      <c r="A3078" s="29"/>
      <c r="B3078" s="29"/>
      <c r="C3078" s="29"/>
    </row>
    <row r="3079" spans="1:3" hidden="1" x14ac:dyDescent="0.45">
      <c r="A3079" s="29"/>
      <c r="B3079" s="29"/>
      <c r="C3079" s="29"/>
    </row>
    <row r="3080" spans="1:3" hidden="1" x14ac:dyDescent="0.45">
      <c r="A3080" s="29"/>
      <c r="B3080" s="29"/>
      <c r="C3080" s="29"/>
    </row>
    <row r="3081" spans="1:3" hidden="1" x14ac:dyDescent="0.45">
      <c r="A3081" s="29"/>
      <c r="B3081" s="29"/>
      <c r="C3081" s="29"/>
    </row>
    <row r="3082" spans="1:3" hidden="1" x14ac:dyDescent="0.45">
      <c r="A3082" s="29"/>
      <c r="B3082" s="29"/>
      <c r="C3082" s="29"/>
    </row>
    <row r="3083" spans="1:3" hidden="1" x14ac:dyDescent="0.45">
      <c r="A3083" s="29"/>
      <c r="B3083" s="29"/>
      <c r="C3083" s="29"/>
    </row>
    <row r="3084" spans="1:3" hidden="1" x14ac:dyDescent="0.45">
      <c r="A3084" s="29"/>
      <c r="B3084" s="29"/>
      <c r="C3084" s="29"/>
    </row>
    <row r="3085" spans="1:3" hidden="1" x14ac:dyDescent="0.45">
      <c r="A3085" s="29"/>
      <c r="B3085" s="29"/>
      <c r="C3085" s="29"/>
    </row>
    <row r="3086" spans="1:3" hidden="1" x14ac:dyDescent="0.45">
      <c r="A3086" s="29"/>
      <c r="B3086" s="29"/>
      <c r="C3086" s="29"/>
    </row>
    <row r="3087" spans="1:3" hidden="1" x14ac:dyDescent="0.45">
      <c r="A3087" s="29"/>
      <c r="B3087" s="29"/>
      <c r="C3087" s="29"/>
    </row>
    <row r="3088" spans="1:3" hidden="1" x14ac:dyDescent="0.45">
      <c r="A3088" s="29"/>
      <c r="B3088" s="29"/>
      <c r="C3088" s="29"/>
    </row>
    <row r="3089" spans="1:3" hidden="1" x14ac:dyDescent="0.45">
      <c r="A3089" s="29"/>
      <c r="B3089" s="29"/>
      <c r="C3089" s="29"/>
    </row>
    <row r="3090" spans="1:3" hidden="1" x14ac:dyDescent="0.45">
      <c r="A3090" s="29"/>
      <c r="B3090" s="29"/>
      <c r="C3090" s="29"/>
    </row>
    <row r="3091" spans="1:3" hidden="1" x14ac:dyDescent="0.45">
      <c r="A3091" s="29"/>
      <c r="B3091" s="29"/>
      <c r="C3091" s="29"/>
    </row>
    <row r="3092" spans="1:3" hidden="1" x14ac:dyDescent="0.45">
      <c r="A3092" s="29"/>
      <c r="B3092" s="29"/>
      <c r="C3092" s="29"/>
    </row>
    <row r="3093" spans="1:3" hidden="1" x14ac:dyDescent="0.45">
      <c r="A3093" s="29"/>
      <c r="B3093" s="29"/>
      <c r="C3093" s="29"/>
    </row>
    <row r="3094" spans="1:3" hidden="1" x14ac:dyDescent="0.45">
      <c r="A3094" s="29"/>
      <c r="B3094" s="29"/>
      <c r="C3094" s="29"/>
    </row>
    <row r="3095" spans="1:3" hidden="1" x14ac:dyDescent="0.45">
      <c r="A3095" s="29"/>
      <c r="B3095" s="29"/>
      <c r="C3095" s="29"/>
    </row>
    <row r="3096" spans="1:3" hidden="1" x14ac:dyDescent="0.45">
      <c r="A3096" s="29"/>
      <c r="B3096" s="29"/>
      <c r="C3096" s="29"/>
    </row>
    <row r="3097" spans="1:3" hidden="1" x14ac:dyDescent="0.45">
      <c r="A3097" s="29"/>
      <c r="B3097" s="29"/>
      <c r="C3097" s="29"/>
    </row>
    <row r="3098" spans="1:3" hidden="1" x14ac:dyDescent="0.45">
      <c r="A3098" s="29"/>
      <c r="B3098" s="29"/>
      <c r="C3098" s="29"/>
    </row>
    <row r="3099" spans="1:3" hidden="1" x14ac:dyDescent="0.45">
      <c r="A3099" s="29"/>
      <c r="B3099" s="29"/>
      <c r="C3099" s="29"/>
    </row>
    <row r="3100" spans="1:3" hidden="1" x14ac:dyDescent="0.45">
      <c r="A3100" s="29"/>
      <c r="B3100" s="29"/>
      <c r="C3100" s="29"/>
    </row>
    <row r="3101" spans="1:3" hidden="1" x14ac:dyDescent="0.45">
      <c r="A3101" s="29"/>
      <c r="B3101" s="29"/>
      <c r="C3101" s="29"/>
    </row>
    <row r="3102" spans="1:3" hidden="1" x14ac:dyDescent="0.45">
      <c r="A3102" s="29"/>
      <c r="B3102" s="29"/>
      <c r="C3102" s="29"/>
    </row>
    <row r="3103" spans="1:3" hidden="1" x14ac:dyDescent="0.45">
      <c r="A3103" s="29"/>
      <c r="B3103" s="29"/>
      <c r="C3103" s="29"/>
    </row>
    <row r="3104" spans="1:3" hidden="1" x14ac:dyDescent="0.45">
      <c r="A3104" s="29"/>
      <c r="B3104" s="29"/>
      <c r="C3104" s="29"/>
    </row>
    <row r="3105" spans="1:3" hidden="1" x14ac:dyDescent="0.45">
      <c r="A3105" s="29"/>
      <c r="B3105" s="29"/>
      <c r="C3105" s="29"/>
    </row>
    <row r="3106" spans="1:3" hidden="1" x14ac:dyDescent="0.45">
      <c r="A3106" s="29"/>
      <c r="B3106" s="29"/>
      <c r="C3106" s="29"/>
    </row>
    <row r="3107" spans="1:3" hidden="1" x14ac:dyDescent="0.45">
      <c r="A3107" s="29"/>
      <c r="B3107" s="29"/>
      <c r="C3107" s="29"/>
    </row>
    <row r="3108" spans="1:3" hidden="1" x14ac:dyDescent="0.45">
      <c r="A3108" s="29"/>
      <c r="B3108" s="29"/>
      <c r="C3108" s="29"/>
    </row>
    <row r="3109" spans="1:3" hidden="1" x14ac:dyDescent="0.45">
      <c r="A3109" s="29"/>
      <c r="B3109" s="29"/>
      <c r="C3109" s="29"/>
    </row>
    <row r="3110" spans="1:3" hidden="1" x14ac:dyDescent="0.45">
      <c r="A3110" s="29"/>
      <c r="B3110" s="29"/>
      <c r="C3110" s="29"/>
    </row>
    <row r="3111" spans="1:3" hidden="1" x14ac:dyDescent="0.45">
      <c r="A3111" s="29"/>
      <c r="B3111" s="29"/>
      <c r="C3111" s="29"/>
    </row>
    <row r="3112" spans="1:3" hidden="1" x14ac:dyDescent="0.45">
      <c r="A3112" s="29"/>
      <c r="B3112" s="29"/>
      <c r="C3112" s="29"/>
    </row>
    <row r="3113" spans="1:3" hidden="1" x14ac:dyDescent="0.45">
      <c r="A3113" s="29"/>
      <c r="B3113" s="29"/>
      <c r="C3113" s="29"/>
    </row>
    <row r="3114" spans="1:3" hidden="1" x14ac:dyDescent="0.45">
      <c r="A3114" s="29"/>
      <c r="B3114" s="29"/>
      <c r="C3114" s="29"/>
    </row>
    <row r="3115" spans="1:3" hidden="1" x14ac:dyDescent="0.45">
      <c r="A3115" s="29"/>
      <c r="B3115" s="29"/>
      <c r="C3115" s="29"/>
    </row>
    <row r="3116" spans="1:3" hidden="1" x14ac:dyDescent="0.45">
      <c r="A3116" s="29"/>
      <c r="B3116" s="29"/>
      <c r="C3116" s="29"/>
    </row>
    <row r="3117" spans="1:3" hidden="1" x14ac:dyDescent="0.45">
      <c r="A3117" s="29"/>
      <c r="B3117" s="29"/>
      <c r="C3117" s="29"/>
    </row>
    <row r="3118" spans="1:3" hidden="1" x14ac:dyDescent="0.45">
      <c r="A3118" s="29"/>
      <c r="B3118" s="29"/>
      <c r="C3118" s="29"/>
    </row>
    <row r="3119" spans="1:3" hidden="1" x14ac:dyDescent="0.45">
      <c r="A3119" s="29"/>
      <c r="B3119" s="29"/>
      <c r="C3119" s="29"/>
    </row>
    <row r="3120" spans="1:3" hidden="1" x14ac:dyDescent="0.45">
      <c r="A3120" s="29"/>
      <c r="B3120" s="29"/>
      <c r="C3120" s="29"/>
    </row>
    <row r="3121" spans="1:3" hidden="1" x14ac:dyDescent="0.45">
      <c r="A3121" s="29"/>
      <c r="B3121" s="29"/>
      <c r="C3121" s="29"/>
    </row>
    <row r="3122" spans="1:3" hidden="1" x14ac:dyDescent="0.45">
      <c r="A3122" s="29"/>
      <c r="B3122" s="29"/>
      <c r="C3122" s="29"/>
    </row>
    <row r="3123" spans="1:3" hidden="1" x14ac:dyDescent="0.45">
      <c r="A3123" s="29"/>
      <c r="B3123" s="29"/>
      <c r="C3123" s="29"/>
    </row>
    <row r="3124" spans="1:3" hidden="1" x14ac:dyDescent="0.45">
      <c r="A3124" s="29"/>
      <c r="B3124" s="29"/>
      <c r="C3124" s="29"/>
    </row>
    <row r="3125" spans="1:3" hidden="1" x14ac:dyDescent="0.45">
      <c r="A3125" s="29"/>
      <c r="B3125" s="29"/>
      <c r="C3125" s="29"/>
    </row>
    <row r="3126" spans="1:3" hidden="1" x14ac:dyDescent="0.45">
      <c r="A3126" s="29"/>
      <c r="B3126" s="29"/>
      <c r="C3126" s="29"/>
    </row>
    <row r="3127" spans="1:3" hidden="1" x14ac:dyDescent="0.45">
      <c r="A3127" s="29"/>
      <c r="B3127" s="29"/>
      <c r="C3127" s="29"/>
    </row>
    <row r="3128" spans="1:3" hidden="1" x14ac:dyDescent="0.45">
      <c r="A3128" s="29"/>
      <c r="B3128" s="29"/>
      <c r="C3128" s="29"/>
    </row>
    <row r="3129" spans="1:3" hidden="1" x14ac:dyDescent="0.45">
      <c r="A3129" s="29"/>
      <c r="B3129" s="29"/>
      <c r="C3129" s="29"/>
    </row>
    <row r="3130" spans="1:3" hidden="1" x14ac:dyDescent="0.45">
      <c r="A3130" s="29"/>
      <c r="B3130" s="29"/>
      <c r="C3130" s="29"/>
    </row>
    <row r="3131" spans="1:3" hidden="1" x14ac:dyDescent="0.45">
      <c r="A3131" s="29"/>
      <c r="B3131" s="29"/>
      <c r="C3131" s="29"/>
    </row>
    <row r="3132" spans="1:3" hidden="1" x14ac:dyDescent="0.45">
      <c r="A3132" s="29"/>
      <c r="B3132" s="29"/>
      <c r="C3132" s="29"/>
    </row>
    <row r="3133" spans="1:3" hidden="1" x14ac:dyDescent="0.45">
      <c r="A3133" s="29"/>
      <c r="B3133" s="29"/>
      <c r="C3133" s="29"/>
    </row>
    <row r="3134" spans="1:3" hidden="1" x14ac:dyDescent="0.45">
      <c r="A3134" s="29"/>
      <c r="B3134" s="29"/>
      <c r="C3134" s="29"/>
    </row>
    <row r="3135" spans="1:3" hidden="1" x14ac:dyDescent="0.45">
      <c r="A3135" s="29"/>
      <c r="B3135" s="29"/>
      <c r="C3135" s="29"/>
    </row>
    <row r="3136" spans="1:3" hidden="1" x14ac:dyDescent="0.45">
      <c r="A3136" s="29"/>
      <c r="B3136" s="29"/>
      <c r="C3136" s="29"/>
    </row>
    <row r="3137" spans="1:3" hidden="1" x14ac:dyDescent="0.45">
      <c r="A3137" s="29"/>
      <c r="B3137" s="29"/>
      <c r="C3137" s="29"/>
    </row>
    <row r="3138" spans="1:3" hidden="1" x14ac:dyDescent="0.45">
      <c r="A3138" s="29"/>
      <c r="B3138" s="29"/>
      <c r="C3138" s="29"/>
    </row>
    <row r="3139" spans="1:3" hidden="1" x14ac:dyDescent="0.45">
      <c r="A3139" s="29"/>
      <c r="B3139" s="29"/>
      <c r="C3139" s="29"/>
    </row>
    <row r="3140" spans="1:3" hidden="1" x14ac:dyDescent="0.45">
      <c r="A3140" s="29"/>
      <c r="B3140" s="29"/>
      <c r="C3140" s="29"/>
    </row>
    <row r="3141" spans="1:3" hidden="1" x14ac:dyDescent="0.45">
      <c r="A3141" s="29"/>
      <c r="B3141" s="29"/>
      <c r="C3141" s="29"/>
    </row>
    <row r="3142" spans="1:3" hidden="1" x14ac:dyDescent="0.45">
      <c r="A3142" s="29"/>
      <c r="B3142" s="29"/>
      <c r="C3142" s="29"/>
    </row>
    <row r="3143" spans="1:3" hidden="1" x14ac:dyDescent="0.45">
      <c r="A3143" s="29"/>
      <c r="B3143" s="29"/>
      <c r="C3143" s="29"/>
    </row>
    <row r="3144" spans="1:3" hidden="1" x14ac:dyDescent="0.45">
      <c r="A3144" s="29"/>
      <c r="B3144" s="29"/>
      <c r="C3144" s="29"/>
    </row>
    <row r="3145" spans="1:3" hidden="1" x14ac:dyDescent="0.45">
      <c r="A3145" s="29"/>
      <c r="B3145" s="29"/>
      <c r="C3145" s="29"/>
    </row>
    <row r="3146" spans="1:3" hidden="1" x14ac:dyDescent="0.45">
      <c r="A3146" s="29"/>
      <c r="B3146" s="29"/>
      <c r="C3146" s="29"/>
    </row>
    <row r="3147" spans="1:3" hidden="1" x14ac:dyDescent="0.45">
      <c r="A3147" s="29"/>
      <c r="B3147" s="29"/>
      <c r="C3147" s="29"/>
    </row>
    <row r="3148" spans="1:3" hidden="1" x14ac:dyDescent="0.45">
      <c r="A3148" s="29"/>
      <c r="B3148" s="29"/>
      <c r="C3148" s="29"/>
    </row>
    <row r="3149" spans="1:3" hidden="1" x14ac:dyDescent="0.45">
      <c r="A3149" s="29"/>
      <c r="B3149" s="29"/>
      <c r="C3149" s="29"/>
    </row>
    <row r="3150" spans="1:3" hidden="1" x14ac:dyDescent="0.45">
      <c r="A3150" s="29"/>
      <c r="B3150" s="29"/>
      <c r="C3150" s="29"/>
    </row>
    <row r="3151" spans="1:3" hidden="1" x14ac:dyDescent="0.45">
      <c r="A3151" s="29"/>
      <c r="B3151" s="29"/>
      <c r="C3151" s="29"/>
    </row>
    <row r="3152" spans="1:3" hidden="1" x14ac:dyDescent="0.45">
      <c r="A3152" s="29"/>
      <c r="B3152" s="29"/>
      <c r="C3152" s="29"/>
    </row>
    <row r="3153" spans="1:3" hidden="1" x14ac:dyDescent="0.45">
      <c r="A3153" s="29"/>
      <c r="B3153" s="29"/>
      <c r="C3153" s="29"/>
    </row>
    <row r="3154" spans="1:3" hidden="1" x14ac:dyDescent="0.45">
      <c r="A3154" s="29"/>
      <c r="B3154" s="29"/>
      <c r="C3154" s="29"/>
    </row>
    <row r="3155" spans="1:3" hidden="1" x14ac:dyDescent="0.45">
      <c r="A3155" s="29"/>
      <c r="B3155" s="29"/>
      <c r="C3155" s="29"/>
    </row>
    <row r="3156" spans="1:3" hidden="1" x14ac:dyDescent="0.45">
      <c r="A3156" s="29"/>
      <c r="B3156" s="29"/>
      <c r="C3156" s="29"/>
    </row>
    <row r="3157" spans="1:3" hidden="1" x14ac:dyDescent="0.45">
      <c r="A3157" s="29"/>
      <c r="B3157" s="29"/>
      <c r="C3157" s="29"/>
    </row>
    <row r="3158" spans="1:3" hidden="1" x14ac:dyDescent="0.45">
      <c r="A3158" s="29"/>
      <c r="B3158" s="29"/>
      <c r="C3158" s="29"/>
    </row>
    <row r="3159" spans="1:3" hidden="1" x14ac:dyDescent="0.45">
      <c r="A3159" s="29"/>
      <c r="B3159" s="29"/>
      <c r="C3159" s="29"/>
    </row>
    <row r="3160" spans="1:3" hidden="1" x14ac:dyDescent="0.45">
      <c r="A3160" s="29"/>
      <c r="B3160" s="29"/>
      <c r="C3160" s="29"/>
    </row>
    <row r="3161" spans="1:3" hidden="1" x14ac:dyDescent="0.45">
      <c r="A3161" s="29"/>
      <c r="B3161" s="29"/>
      <c r="C3161" s="29"/>
    </row>
    <row r="3162" spans="1:3" hidden="1" x14ac:dyDescent="0.45">
      <c r="A3162" s="29"/>
      <c r="B3162" s="29"/>
      <c r="C3162" s="29"/>
    </row>
    <row r="3163" spans="1:3" hidden="1" x14ac:dyDescent="0.45">
      <c r="A3163" s="29"/>
      <c r="B3163" s="29"/>
      <c r="C3163" s="29"/>
    </row>
    <row r="3164" spans="1:3" hidden="1" x14ac:dyDescent="0.45">
      <c r="A3164" s="29"/>
      <c r="B3164" s="29"/>
      <c r="C3164" s="29"/>
    </row>
    <row r="3165" spans="1:3" hidden="1" x14ac:dyDescent="0.45">
      <c r="A3165" s="29"/>
      <c r="B3165" s="29"/>
      <c r="C3165" s="29"/>
    </row>
    <row r="3166" spans="1:3" hidden="1" x14ac:dyDescent="0.45">
      <c r="A3166" s="29"/>
      <c r="B3166" s="29"/>
      <c r="C3166" s="29"/>
    </row>
    <row r="3167" spans="1:3" hidden="1" x14ac:dyDescent="0.45">
      <c r="A3167" s="29"/>
      <c r="B3167" s="29"/>
      <c r="C3167" s="29"/>
    </row>
    <row r="3168" spans="1:3" hidden="1" x14ac:dyDescent="0.45">
      <c r="A3168" s="29"/>
      <c r="B3168" s="29"/>
      <c r="C3168" s="29"/>
    </row>
    <row r="3169" spans="1:3" hidden="1" x14ac:dyDescent="0.45">
      <c r="A3169" s="29"/>
      <c r="B3169" s="29"/>
      <c r="C3169" s="29"/>
    </row>
    <row r="3170" spans="1:3" hidden="1" x14ac:dyDescent="0.45">
      <c r="A3170" s="29"/>
      <c r="B3170" s="29"/>
      <c r="C3170" s="29"/>
    </row>
    <row r="3171" spans="1:3" hidden="1" x14ac:dyDescent="0.45">
      <c r="A3171" s="29"/>
      <c r="B3171" s="29"/>
      <c r="C3171" s="29"/>
    </row>
    <row r="3172" spans="1:3" hidden="1" x14ac:dyDescent="0.45">
      <c r="A3172" s="29"/>
      <c r="B3172" s="29"/>
      <c r="C3172" s="29"/>
    </row>
    <row r="3173" spans="1:3" hidden="1" x14ac:dyDescent="0.45">
      <c r="A3173" s="29"/>
      <c r="B3173" s="29"/>
      <c r="C3173" s="29"/>
    </row>
    <row r="3174" spans="1:3" hidden="1" x14ac:dyDescent="0.45">
      <c r="A3174" s="29"/>
      <c r="B3174" s="29"/>
      <c r="C3174" s="29"/>
    </row>
    <row r="3175" spans="1:3" hidden="1" x14ac:dyDescent="0.45">
      <c r="A3175" s="29"/>
      <c r="B3175" s="29"/>
      <c r="C3175" s="29"/>
    </row>
    <row r="3176" spans="1:3" hidden="1" x14ac:dyDescent="0.45">
      <c r="A3176" s="29"/>
      <c r="B3176" s="29"/>
      <c r="C3176" s="29"/>
    </row>
    <row r="3177" spans="1:3" hidden="1" x14ac:dyDescent="0.45">
      <c r="A3177" s="29"/>
      <c r="B3177" s="29"/>
      <c r="C3177" s="29"/>
    </row>
    <row r="3178" spans="1:3" hidden="1" x14ac:dyDescent="0.45">
      <c r="A3178" s="29"/>
      <c r="B3178" s="29"/>
      <c r="C3178" s="29"/>
    </row>
    <row r="3179" spans="1:3" hidden="1" x14ac:dyDescent="0.45">
      <c r="A3179" s="29"/>
      <c r="B3179" s="29"/>
      <c r="C3179" s="29"/>
    </row>
    <row r="3180" spans="1:3" hidden="1" x14ac:dyDescent="0.45">
      <c r="A3180" s="29"/>
      <c r="B3180" s="29"/>
      <c r="C3180" s="29"/>
    </row>
    <row r="3181" spans="1:3" hidden="1" x14ac:dyDescent="0.45">
      <c r="A3181" s="29"/>
      <c r="B3181" s="29"/>
      <c r="C3181" s="29"/>
    </row>
    <row r="3182" spans="1:3" hidden="1" x14ac:dyDescent="0.45">
      <c r="A3182" s="29"/>
      <c r="B3182" s="29"/>
      <c r="C3182" s="29"/>
    </row>
    <row r="3183" spans="1:3" hidden="1" x14ac:dyDescent="0.45">
      <c r="A3183" s="29"/>
      <c r="B3183" s="29"/>
      <c r="C3183" s="29"/>
    </row>
    <row r="3184" spans="1:3" hidden="1" x14ac:dyDescent="0.45">
      <c r="A3184" s="29"/>
      <c r="B3184" s="29"/>
      <c r="C3184" s="29"/>
    </row>
    <row r="3185" spans="1:3" hidden="1" x14ac:dyDescent="0.45">
      <c r="A3185" s="29"/>
      <c r="B3185" s="29"/>
      <c r="C3185" s="29"/>
    </row>
    <row r="3186" spans="1:3" hidden="1" x14ac:dyDescent="0.45">
      <c r="A3186" s="29"/>
      <c r="B3186" s="29"/>
      <c r="C3186" s="29"/>
    </row>
    <row r="3187" spans="1:3" hidden="1" x14ac:dyDescent="0.45">
      <c r="A3187" s="29"/>
      <c r="B3187" s="29"/>
      <c r="C3187" s="29"/>
    </row>
    <row r="3188" spans="1:3" hidden="1" x14ac:dyDescent="0.45">
      <c r="A3188" s="29"/>
      <c r="B3188" s="29"/>
      <c r="C3188" s="29"/>
    </row>
    <row r="3189" spans="1:3" hidden="1" x14ac:dyDescent="0.45">
      <c r="A3189" s="29"/>
      <c r="B3189" s="29"/>
      <c r="C3189" s="29"/>
    </row>
    <row r="3190" spans="1:3" hidden="1" x14ac:dyDescent="0.45">
      <c r="A3190" s="29"/>
      <c r="B3190" s="29"/>
      <c r="C3190" s="29"/>
    </row>
    <row r="3191" spans="1:3" hidden="1" x14ac:dyDescent="0.45">
      <c r="A3191" s="29"/>
      <c r="B3191" s="29"/>
      <c r="C3191" s="29"/>
    </row>
    <row r="3192" spans="1:3" hidden="1" x14ac:dyDescent="0.45">
      <c r="A3192" s="29"/>
      <c r="B3192" s="29"/>
      <c r="C3192" s="29"/>
    </row>
    <row r="3193" spans="1:3" hidden="1" x14ac:dyDescent="0.45">
      <c r="A3193" s="29"/>
      <c r="B3193" s="29"/>
      <c r="C3193" s="29"/>
    </row>
    <row r="3194" spans="1:3" hidden="1" x14ac:dyDescent="0.45">
      <c r="A3194" s="29"/>
      <c r="B3194" s="29"/>
      <c r="C3194" s="29"/>
    </row>
    <row r="3195" spans="1:3" hidden="1" x14ac:dyDescent="0.45">
      <c r="A3195" s="29"/>
      <c r="B3195" s="29"/>
      <c r="C3195" s="29"/>
    </row>
    <row r="3196" spans="1:3" hidden="1" x14ac:dyDescent="0.45">
      <c r="A3196" s="29"/>
      <c r="B3196" s="29"/>
      <c r="C3196" s="29"/>
    </row>
    <row r="3197" spans="1:3" hidden="1" x14ac:dyDescent="0.45">
      <c r="A3197" s="29"/>
      <c r="B3197" s="29"/>
      <c r="C3197" s="29"/>
    </row>
    <row r="3198" spans="1:3" hidden="1" x14ac:dyDescent="0.45">
      <c r="A3198" s="29"/>
      <c r="B3198" s="29"/>
      <c r="C3198" s="29"/>
    </row>
    <row r="3199" spans="1:3" hidden="1" x14ac:dyDescent="0.45">
      <c r="A3199" s="29"/>
      <c r="B3199" s="29"/>
      <c r="C3199" s="29"/>
    </row>
    <row r="3200" spans="1:3" hidden="1" x14ac:dyDescent="0.45">
      <c r="A3200" s="29"/>
      <c r="B3200" s="29"/>
      <c r="C3200" s="29"/>
    </row>
    <row r="3201" spans="1:3" hidden="1" x14ac:dyDescent="0.45">
      <c r="A3201" s="29"/>
      <c r="B3201" s="29"/>
      <c r="C3201" s="29"/>
    </row>
    <row r="3202" spans="1:3" hidden="1" x14ac:dyDescent="0.45">
      <c r="A3202" s="29"/>
      <c r="B3202" s="29"/>
      <c r="C3202" s="29"/>
    </row>
    <row r="3203" spans="1:3" hidden="1" x14ac:dyDescent="0.45">
      <c r="A3203" s="29"/>
      <c r="B3203" s="29"/>
      <c r="C3203" s="29"/>
    </row>
    <row r="3204" spans="1:3" hidden="1" x14ac:dyDescent="0.45">
      <c r="A3204" s="29"/>
      <c r="B3204" s="29"/>
      <c r="C3204" s="29"/>
    </row>
    <row r="3205" spans="1:3" hidden="1" x14ac:dyDescent="0.45">
      <c r="A3205" s="29"/>
      <c r="B3205" s="29"/>
      <c r="C3205" s="29"/>
    </row>
    <row r="3206" spans="1:3" hidden="1" x14ac:dyDescent="0.45">
      <c r="A3206" s="29"/>
      <c r="B3206" s="29"/>
      <c r="C3206" s="29"/>
    </row>
    <row r="3207" spans="1:3" hidden="1" x14ac:dyDescent="0.45">
      <c r="A3207" s="29"/>
      <c r="B3207" s="29"/>
      <c r="C3207" s="29"/>
    </row>
    <row r="3208" spans="1:3" hidden="1" x14ac:dyDescent="0.45">
      <c r="A3208" s="29"/>
      <c r="B3208" s="29"/>
      <c r="C3208" s="29"/>
    </row>
    <row r="3209" spans="1:3" hidden="1" x14ac:dyDescent="0.45">
      <c r="A3209" s="29"/>
      <c r="B3209" s="29"/>
      <c r="C3209" s="29"/>
    </row>
    <row r="3210" spans="1:3" hidden="1" x14ac:dyDescent="0.45">
      <c r="A3210" s="29"/>
      <c r="B3210" s="29"/>
      <c r="C3210" s="29"/>
    </row>
    <row r="3211" spans="1:3" hidden="1" x14ac:dyDescent="0.45">
      <c r="A3211" s="29"/>
      <c r="B3211" s="29"/>
      <c r="C3211" s="29"/>
    </row>
    <row r="3212" spans="1:3" hidden="1" x14ac:dyDescent="0.45">
      <c r="A3212" s="29"/>
      <c r="B3212" s="29"/>
      <c r="C3212" s="29"/>
    </row>
    <row r="3213" spans="1:3" hidden="1" x14ac:dyDescent="0.45">
      <c r="A3213" s="29"/>
      <c r="B3213" s="29"/>
      <c r="C3213" s="29"/>
    </row>
    <row r="3214" spans="1:3" hidden="1" x14ac:dyDescent="0.45">
      <c r="A3214" s="29"/>
      <c r="B3214" s="29"/>
      <c r="C3214" s="29"/>
    </row>
    <row r="3215" spans="1:3" hidden="1" x14ac:dyDescent="0.45">
      <c r="A3215" s="29"/>
      <c r="B3215" s="29"/>
      <c r="C3215" s="29"/>
    </row>
    <row r="3216" spans="1:3" hidden="1" x14ac:dyDescent="0.45">
      <c r="A3216" s="29"/>
      <c r="B3216" s="29"/>
      <c r="C3216" s="29"/>
    </row>
    <row r="3217" spans="1:3" hidden="1" x14ac:dyDescent="0.45">
      <c r="A3217" s="29"/>
      <c r="B3217" s="29"/>
      <c r="C3217" s="29"/>
    </row>
    <row r="3218" spans="1:3" hidden="1" x14ac:dyDescent="0.45">
      <c r="A3218" s="29"/>
      <c r="B3218" s="29"/>
      <c r="C3218" s="29"/>
    </row>
    <row r="3219" spans="1:3" hidden="1" x14ac:dyDescent="0.45">
      <c r="A3219" s="29"/>
      <c r="B3219" s="29"/>
      <c r="C3219" s="29"/>
    </row>
    <row r="3220" spans="1:3" hidden="1" x14ac:dyDescent="0.45">
      <c r="A3220" s="29"/>
      <c r="B3220" s="29"/>
      <c r="C3220" s="29"/>
    </row>
    <row r="3221" spans="1:3" hidden="1" x14ac:dyDescent="0.45">
      <c r="A3221" s="29"/>
      <c r="B3221" s="29"/>
      <c r="C3221" s="29"/>
    </row>
    <row r="3222" spans="1:3" hidden="1" x14ac:dyDescent="0.45">
      <c r="A3222" s="29"/>
      <c r="B3222" s="29"/>
      <c r="C3222" s="29"/>
    </row>
    <row r="3223" spans="1:3" hidden="1" x14ac:dyDescent="0.45">
      <c r="A3223" s="29"/>
      <c r="B3223" s="29"/>
      <c r="C3223" s="29"/>
    </row>
    <row r="3224" spans="1:3" hidden="1" x14ac:dyDescent="0.45">
      <c r="A3224" s="29"/>
      <c r="B3224" s="29"/>
      <c r="C3224" s="29"/>
    </row>
    <row r="3225" spans="1:3" hidden="1" x14ac:dyDescent="0.45">
      <c r="A3225" s="29"/>
      <c r="B3225" s="29"/>
      <c r="C3225" s="29"/>
    </row>
    <row r="3226" spans="1:3" hidden="1" x14ac:dyDescent="0.45">
      <c r="A3226" s="29"/>
      <c r="B3226" s="29"/>
      <c r="C3226" s="29"/>
    </row>
    <row r="3227" spans="1:3" hidden="1" x14ac:dyDescent="0.45">
      <c r="A3227" s="29"/>
      <c r="B3227" s="29"/>
      <c r="C3227" s="29"/>
    </row>
    <row r="3228" spans="1:3" hidden="1" x14ac:dyDescent="0.45">
      <c r="A3228" s="29"/>
      <c r="B3228" s="29"/>
      <c r="C3228" s="29"/>
    </row>
    <row r="3229" spans="1:3" hidden="1" x14ac:dyDescent="0.45">
      <c r="A3229" s="29"/>
      <c r="B3229" s="29"/>
      <c r="C3229" s="29"/>
    </row>
    <row r="3230" spans="1:3" hidden="1" x14ac:dyDescent="0.45">
      <c r="A3230" s="29"/>
      <c r="B3230" s="29"/>
      <c r="C3230" s="29"/>
    </row>
    <row r="3231" spans="1:3" hidden="1" x14ac:dyDescent="0.45">
      <c r="A3231" s="29"/>
      <c r="B3231" s="29"/>
      <c r="C3231" s="29"/>
    </row>
    <row r="3232" spans="1:3" hidden="1" x14ac:dyDescent="0.45">
      <c r="A3232" s="29"/>
      <c r="B3232" s="29"/>
      <c r="C3232" s="29"/>
    </row>
    <row r="3233" spans="1:3" hidden="1" x14ac:dyDescent="0.45">
      <c r="A3233" s="29"/>
      <c r="B3233" s="29"/>
      <c r="C3233" s="29"/>
    </row>
    <row r="3234" spans="1:3" hidden="1" x14ac:dyDescent="0.45">
      <c r="A3234" s="29"/>
      <c r="B3234" s="29"/>
      <c r="C3234" s="29"/>
    </row>
    <row r="3235" spans="1:3" hidden="1" x14ac:dyDescent="0.45">
      <c r="A3235" s="29"/>
      <c r="B3235" s="29"/>
      <c r="C3235" s="29"/>
    </row>
    <row r="3236" spans="1:3" hidden="1" x14ac:dyDescent="0.45">
      <c r="A3236" s="29"/>
      <c r="B3236" s="29"/>
      <c r="C3236" s="29"/>
    </row>
    <row r="3237" spans="1:3" hidden="1" x14ac:dyDescent="0.45">
      <c r="A3237" s="29"/>
      <c r="B3237" s="29"/>
      <c r="C3237" s="29"/>
    </row>
    <row r="3238" spans="1:3" hidden="1" x14ac:dyDescent="0.45">
      <c r="A3238" s="29"/>
      <c r="B3238" s="29"/>
      <c r="C3238" s="29"/>
    </row>
    <row r="3239" spans="1:3" hidden="1" x14ac:dyDescent="0.45">
      <c r="A3239" s="29"/>
      <c r="B3239" s="29"/>
      <c r="C3239" s="29"/>
    </row>
    <row r="3240" spans="1:3" hidden="1" x14ac:dyDescent="0.45">
      <c r="A3240" s="29"/>
      <c r="B3240" s="29"/>
      <c r="C3240" s="29"/>
    </row>
    <row r="3241" spans="1:3" hidden="1" x14ac:dyDescent="0.45">
      <c r="A3241" s="29"/>
      <c r="B3241" s="29"/>
      <c r="C3241" s="29"/>
    </row>
    <row r="3242" spans="1:3" hidden="1" x14ac:dyDescent="0.45">
      <c r="A3242" s="29"/>
      <c r="B3242" s="29"/>
      <c r="C3242" s="29"/>
    </row>
    <row r="3243" spans="1:3" hidden="1" x14ac:dyDescent="0.45">
      <c r="A3243" s="29"/>
      <c r="B3243" s="29"/>
      <c r="C3243" s="29"/>
    </row>
    <row r="3244" spans="1:3" hidden="1" x14ac:dyDescent="0.45">
      <c r="A3244" s="29"/>
      <c r="B3244" s="29"/>
      <c r="C3244" s="29"/>
    </row>
    <row r="3245" spans="1:3" hidden="1" x14ac:dyDescent="0.45">
      <c r="A3245" s="29"/>
      <c r="B3245" s="29"/>
      <c r="C3245" s="29"/>
    </row>
    <row r="3246" spans="1:3" hidden="1" x14ac:dyDescent="0.45">
      <c r="A3246" s="29"/>
      <c r="B3246" s="29"/>
      <c r="C3246" s="29"/>
    </row>
    <row r="3247" spans="1:3" hidden="1" x14ac:dyDescent="0.45">
      <c r="A3247" s="29"/>
      <c r="B3247" s="29"/>
      <c r="C3247" s="29"/>
    </row>
    <row r="3248" spans="1:3" hidden="1" x14ac:dyDescent="0.45">
      <c r="A3248" s="29"/>
      <c r="B3248" s="29"/>
      <c r="C3248" s="29"/>
    </row>
    <row r="3249" spans="1:3" hidden="1" x14ac:dyDescent="0.45">
      <c r="A3249" s="29"/>
      <c r="B3249" s="29"/>
      <c r="C3249" s="29"/>
    </row>
    <row r="3250" spans="1:3" hidden="1" x14ac:dyDescent="0.45">
      <c r="A3250" s="29"/>
      <c r="B3250" s="29"/>
      <c r="C3250" s="29"/>
    </row>
    <row r="3251" spans="1:3" hidden="1" x14ac:dyDescent="0.45">
      <c r="A3251" s="29"/>
      <c r="B3251" s="29"/>
      <c r="C3251" s="29"/>
    </row>
    <row r="3252" spans="1:3" hidden="1" x14ac:dyDescent="0.45">
      <c r="A3252" s="29"/>
      <c r="B3252" s="29"/>
      <c r="C3252" s="29"/>
    </row>
    <row r="3253" spans="1:3" hidden="1" x14ac:dyDescent="0.45">
      <c r="A3253" s="29"/>
      <c r="B3253" s="29"/>
      <c r="C3253" s="29"/>
    </row>
    <row r="3254" spans="1:3" hidden="1" x14ac:dyDescent="0.45">
      <c r="A3254" s="29"/>
      <c r="B3254" s="29"/>
      <c r="C3254" s="29"/>
    </row>
    <row r="3255" spans="1:3" hidden="1" x14ac:dyDescent="0.45">
      <c r="A3255" s="29"/>
      <c r="B3255" s="29"/>
      <c r="C3255" s="29"/>
    </row>
    <row r="3256" spans="1:3" hidden="1" x14ac:dyDescent="0.45">
      <c r="A3256" s="29"/>
      <c r="B3256" s="29"/>
      <c r="C3256" s="29"/>
    </row>
    <row r="3257" spans="1:3" hidden="1" x14ac:dyDescent="0.45">
      <c r="A3257" s="29"/>
      <c r="B3257" s="29"/>
      <c r="C3257" s="29"/>
    </row>
    <row r="3258" spans="1:3" hidden="1" x14ac:dyDescent="0.45">
      <c r="A3258" s="29"/>
      <c r="B3258" s="29"/>
      <c r="C3258" s="29"/>
    </row>
    <row r="3259" spans="1:3" hidden="1" x14ac:dyDescent="0.45">
      <c r="A3259" s="29"/>
      <c r="B3259" s="29"/>
      <c r="C3259" s="29"/>
    </row>
    <row r="3260" spans="1:3" hidden="1" x14ac:dyDescent="0.45">
      <c r="A3260" s="29"/>
      <c r="B3260" s="29"/>
      <c r="C3260" s="29"/>
    </row>
    <row r="3261" spans="1:3" hidden="1" x14ac:dyDescent="0.45">
      <c r="A3261" s="29"/>
      <c r="B3261" s="29"/>
      <c r="C3261" s="29"/>
    </row>
    <row r="3262" spans="1:3" hidden="1" x14ac:dyDescent="0.45">
      <c r="A3262" s="29"/>
      <c r="B3262" s="29"/>
      <c r="C3262" s="29"/>
    </row>
    <row r="3263" spans="1:3" hidden="1" x14ac:dyDescent="0.45">
      <c r="A3263" s="29"/>
      <c r="B3263" s="29"/>
      <c r="C3263" s="29"/>
    </row>
    <row r="3264" spans="1:3" hidden="1" x14ac:dyDescent="0.45">
      <c r="A3264" s="29"/>
      <c r="B3264" s="29"/>
      <c r="C3264" s="29"/>
    </row>
    <row r="3265" spans="1:3" hidden="1" x14ac:dyDescent="0.45">
      <c r="A3265" s="29"/>
      <c r="B3265" s="29"/>
      <c r="C3265" s="29"/>
    </row>
    <row r="3266" spans="1:3" hidden="1" x14ac:dyDescent="0.45">
      <c r="A3266" s="29"/>
      <c r="B3266" s="29"/>
      <c r="C3266" s="29"/>
    </row>
    <row r="3267" spans="1:3" hidden="1" x14ac:dyDescent="0.45">
      <c r="A3267" s="29"/>
      <c r="B3267" s="29"/>
      <c r="C3267" s="29"/>
    </row>
    <row r="3268" spans="1:3" hidden="1" x14ac:dyDescent="0.45">
      <c r="A3268" s="29"/>
      <c r="B3268" s="29"/>
      <c r="C3268" s="29"/>
    </row>
    <row r="3269" spans="1:3" hidden="1" x14ac:dyDescent="0.45">
      <c r="A3269" s="29"/>
      <c r="B3269" s="29"/>
      <c r="C3269" s="29"/>
    </row>
    <row r="3270" spans="1:3" hidden="1" x14ac:dyDescent="0.45">
      <c r="A3270" s="29"/>
      <c r="B3270" s="29"/>
      <c r="C3270" s="29"/>
    </row>
    <row r="3271" spans="1:3" hidden="1" x14ac:dyDescent="0.45">
      <c r="A3271" s="29"/>
      <c r="B3271" s="29"/>
      <c r="C3271" s="29"/>
    </row>
    <row r="3272" spans="1:3" hidden="1" x14ac:dyDescent="0.45">
      <c r="A3272" s="29"/>
      <c r="B3272" s="29"/>
      <c r="C3272" s="29"/>
    </row>
    <row r="3273" spans="1:3" hidden="1" x14ac:dyDescent="0.45">
      <c r="A3273" s="29"/>
      <c r="B3273" s="29"/>
      <c r="C3273" s="29"/>
    </row>
    <row r="3274" spans="1:3" hidden="1" x14ac:dyDescent="0.45">
      <c r="A3274" s="29"/>
      <c r="B3274" s="29"/>
      <c r="C3274" s="29"/>
    </row>
    <row r="3275" spans="1:3" hidden="1" x14ac:dyDescent="0.45">
      <c r="A3275" s="29"/>
      <c r="B3275" s="29"/>
      <c r="C3275" s="29"/>
    </row>
    <row r="3276" spans="1:3" hidden="1" x14ac:dyDescent="0.45">
      <c r="A3276" s="29"/>
      <c r="B3276" s="29"/>
      <c r="C3276" s="29"/>
    </row>
    <row r="3277" spans="1:3" hidden="1" x14ac:dyDescent="0.45">
      <c r="A3277" s="29"/>
      <c r="B3277" s="29"/>
      <c r="C3277" s="29"/>
    </row>
    <row r="3278" spans="1:3" hidden="1" x14ac:dyDescent="0.45">
      <c r="A3278" s="29"/>
      <c r="B3278" s="29"/>
      <c r="C3278" s="29"/>
    </row>
    <row r="3279" spans="1:3" hidden="1" x14ac:dyDescent="0.45">
      <c r="A3279" s="29"/>
      <c r="B3279" s="29"/>
      <c r="C3279" s="29"/>
    </row>
    <row r="3280" spans="1:3" hidden="1" x14ac:dyDescent="0.45">
      <c r="A3280" s="29"/>
      <c r="B3280" s="29"/>
      <c r="C3280" s="29"/>
    </row>
    <row r="3281" spans="1:3" hidden="1" x14ac:dyDescent="0.45">
      <c r="A3281" s="29"/>
      <c r="B3281" s="29"/>
      <c r="C3281" s="29"/>
    </row>
    <row r="3282" spans="1:3" hidden="1" x14ac:dyDescent="0.45">
      <c r="A3282" s="29"/>
      <c r="B3282" s="29"/>
      <c r="C3282" s="29"/>
    </row>
    <row r="3283" spans="1:3" hidden="1" x14ac:dyDescent="0.45">
      <c r="A3283" s="29"/>
      <c r="B3283" s="29"/>
      <c r="C3283" s="29"/>
    </row>
    <row r="3284" spans="1:3" hidden="1" x14ac:dyDescent="0.45">
      <c r="A3284" s="29"/>
      <c r="B3284" s="29"/>
      <c r="C3284" s="29"/>
    </row>
    <row r="3285" spans="1:3" hidden="1" x14ac:dyDescent="0.45">
      <c r="A3285" s="29"/>
      <c r="B3285" s="29"/>
      <c r="C3285" s="29"/>
    </row>
    <row r="3286" spans="1:3" hidden="1" x14ac:dyDescent="0.45">
      <c r="A3286" s="29"/>
      <c r="B3286" s="29"/>
      <c r="C3286" s="29"/>
    </row>
    <row r="3287" spans="1:3" hidden="1" x14ac:dyDescent="0.45">
      <c r="A3287" s="29"/>
      <c r="B3287" s="29"/>
      <c r="C3287" s="29"/>
    </row>
    <row r="3288" spans="1:3" hidden="1" x14ac:dyDescent="0.45">
      <c r="A3288" s="29"/>
      <c r="B3288" s="29"/>
      <c r="C3288" s="29"/>
    </row>
    <row r="3289" spans="1:3" hidden="1" x14ac:dyDescent="0.45">
      <c r="A3289" s="29"/>
      <c r="B3289" s="29"/>
      <c r="C3289" s="29"/>
    </row>
    <row r="3290" spans="1:3" hidden="1" x14ac:dyDescent="0.45">
      <c r="A3290" s="29"/>
      <c r="B3290" s="29"/>
      <c r="C3290" s="29"/>
    </row>
    <row r="3291" spans="1:3" hidden="1" x14ac:dyDescent="0.45">
      <c r="A3291" s="29"/>
      <c r="B3291" s="29"/>
      <c r="C3291" s="29"/>
    </row>
    <row r="3292" spans="1:3" hidden="1" x14ac:dyDescent="0.45">
      <c r="A3292" s="29"/>
      <c r="B3292" s="29"/>
      <c r="C3292" s="29"/>
    </row>
    <row r="3293" spans="1:3" hidden="1" x14ac:dyDescent="0.45">
      <c r="A3293" s="29"/>
      <c r="B3293" s="29"/>
      <c r="C3293" s="29"/>
    </row>
    <row r="3294" spans="1:3" hidden="1" x14ac:dyDescent="0.45">
      <c r="A3294" s="29"/>
      <c r="B3294" s="29"/>
      <c r="C3294" s="29"/>
    </row>
    <row r="3295" spans="1:3" hidden="1" x14ac:dyDescent="0.45">
      <c r="A3295" s="29"/>
      <c r="B3295" s="29"/>
      <c r="C3295" s="29"/>
    </row>
    <row r="3296" spans="1:3" hidden="1" x14ac:dyDescent="0.45">
      <c r="A3296" s="29"/>
      <c r="B3296" s="29"/>
      <c r="C3296" s="29"/>
    </row>
    <row r="3297" spans="1:3" hidden="1" x14ac:dyDescent="0.45">
      <c r="A3297" s="29"/>
      <c r="B3297" s="29"/>
      <c r="C3297" s="29"/>
    </row>
    <row r="3298" spans="1:3" hidden="1" x14ac:dyDescent="0.45">
      <c r="A3298" s="29"/>
      <c r="B3298" s="29"/>
      <c r="C3298" s="29"/>
    </row>
    <row r="3299" spans="1:3" hidden="1" x14ac:dyDescent="0.45">
      <c r="A3299" s="29"/>
      <c r="B3299" s="29"/>
      <c r="C3299" s="29"/>
    </row>
    <row r="3300" spans="1:3" hidden="1" x14ac:dyDescent="0.45">
      <c r="A3300" s="29"/>
      <c r="B3300" s="29"/>
      <c r="C3300" s="29"/>
    </row>
    <row r="3301" spans="1:3" hidden="1" x14ac:dyDescent="0.45">
      <c r="A3301" s="29"/>
      <c r="B3301" s="29"/>
      <c r="C3301" s="29"/>
    </row>
    <row r="3302" spans="1:3" hidden="1" x14ac:dyDescent="0.45">
      <c r="A3302" s="29"/>
      <c r="B3302" s="29"/>
      <c r="C3302" s="29"/>
    </row>
    <row r="3303" spans="1:3" hidden="1" x14ac:dyDescent="0.45">
      <c r="A3303" s="29"/>
      <c r="B3303" s="29"/>
      <c r="C3303" s="29"/>
    </row>
    <row r="3304" spans="1:3" hidden="1" x14ac:dyDescent="0.45">
      <c r="A3304" s="29"/>
      <c r="B3304" s="29"/>
      <c r="C3304" s="29"/>
    </row>
    <row r="3305" spans="1:3" hidden="1" x14ac:dyDescent="0.45">
      <c r="A3305" s="29"/>
      <c r="B3305" s="29"/>
      <c r="C3305" s="29"/>
    </row>
    <row r="3306" spans="1:3" hidden="1" x14ac:dyDescent="0.45">
      <c r="A3306" s="29"/>
      <c r="B3306" s="29"/>
      <c r="C3306" s="29"/>
    </row>
    <row r="3307" spans="1:3" hidden="1" x14ac:dyDescent="0.45">
      <c r="A3307" s="29"/>
      <c r="B3307" s="29"/>
      <c r="C3307" s="29"/>
    </row>
    <row r="3308" spans="1:3" hidden="1" x14ac:dyDescent="0.45">
      <c r="A3308" s="29"/>
      <c r="B3308" s="29"/>
      <c r="C3308" s="29"/>
    </row>
    <row r="3309" spans="1:3" hidden="1" x14ac:dyDescent="0.45">
      <c r="A3309" s="29"/>
      <c r="B3309" s="29"/>
      <c r="C3309" s="29"/>
    </row>
    <row r="3310" spans="1:3" hidden="1" x14ac:dyDescent="0.45">
      <c r="A3310" s="29"/>
      <c r="B3310" s="29"/>
      <c r="C3310" s="29"/>
    </row>
    <row r="3311" spans="1:3" hidden="1" x14ac:dyDescent="0.45">
      <c r="A3311" s="29"/>
      <c r="B3311" s="29"/>
      <c r="C3311" s="29"/>
    </row>
    <row r="3312" spans="1:3" hidden="1" x14ac:dyDescent="0.45">
      <c r="A3312" s="29"/>
      <c r="B3312" s="29"/>
      <c r="C3312" s="29"/>
    </row>
    <row r="3313" spans="1:3" hidden="1" x14ac:dyDescent="0.45">
      <c r="A3313" s="29"/>
      <c r="B3313" s="29"/>
      <c r="C3313" s="29"/>
    </row>
    <row r="3314" spans="1:3" hidden="1" x14ac:dyDescent="0.45">
      <c r="A3314" s="29"/>
      <c r="B3314" s="29"/>
      <c r="C3314" s="29"/>
    </row>
    <row r="3315" spans="1:3" hidden="1" x14ac:dyDescent="0.45">
      <c r="A3315" s="29"/>
      <c r="B3315" s="29"/>
      <c r="C3315" s="29"/>
    </row>
    <row r="3316" spans="1:3" hidden="1" x14ac:dyDescent="0.45">
      <c r="A3316" s="29"/>
      <c r="B3316" s="29"/>
      <c r="C3316" s="29"/>
    </row>
    <row r="3317" spans="1:3" hidden="1" x14ac:dyDescent="0.45">
      <c r="A3317" s="29"/>
      <c r="B3317" s="29"/>
      <c r="C3317" s="29"/>
    </row>
    <row r="3318" spans="1:3" hidden="1" x14ac:dyDescent="0.45">
      <c r="A3318" s="29"/>
      <c r="B3318" s="29"/>
      <c r="C3318" s="29"/>
    </row>
    <row r="3319" spans="1:3" hidden="1" x14ac:dyDescent="0.45">
      <c r="A3319" s="29"/>
      <c r="B3319" s="29"/>
      <c r="C3319" s="29"/>
    </row>
    <row r="3320" spans="1:3" hidden="1" x14ac:dyDescent="0.45">
      <c r="A3320" s="29"/>
      <c r="B3320" s="29"/>
      <c r="C3320" s="29"/>
    </row>
    <row r="3321" spans="1:3" hidden="1" x14ac:dyDescent="0.45">
      <c r="A3321" s="29"/>
      <c r="B3321" s="29"/>
      <c r="C3321" s="29"/>
    </row>
    <row r="3322" spans="1:3" hidden="1" x14ac:dyDescent="0.45">
      <c r="A3322" s="29"/>
      <c r="B3322" s="29"/>
      <c r="C3322" s="29"/>
    </row>
    <row r="3323" spans="1:3" hidden="1" x14ac:dyDescent="0.45">
      <c r="A3323" s="29"/>
      <c r="B3323" s="29"/>
      <c r="C3323" s="29"/>
    </row>
    <row r="3324" spans="1:3" hidden="1" x14ac:dyDescent="0.45">
      <c r="A3324" s="29"/>
      <c r="B3324" s="29"/>
      <c r="C3324" s="29"/>
    </row>
    <row r="3325" spans="1:3" hidden="1" x14ac:dyDescent="0.45">
      <c r="A3325" s="29"/>
      <c r="B3325" s="29"/>
      <c r="C3325" s="29"/>
    </row>
    <row r="3326" spans="1:3" hidden="1" x14ac:dyDescent="0.45">
      <c r="A3326" s="29"/>
      <c r="B3326" s="29"/>
      <c r="C3326" s="29"/>
    </row>
    <row r="3327" spans="1:3" hidden="1" x14ac:dyDescent="0.45">
      <c r="A3327" s="29"/>
      <c r="B3327" s="29"/>
      <c r="C3327" s="29"/>
    </row>
    <row r="3328" spans="1:3" hidden="1" x14ac:dyDescent="0.45">
      <c r="A3328" s="29"/>
      <c r="B3328" s="29"/>
      <c r="C3328" s="29"/>
    </row>
    <row r="3329" spans="1:3" hidden="1" x14ac:dyDescent="0.45">
      <c r="A3329" s="29"/>
      <c r="B3329" s="29"/>
      <c r="C3329" s="29"/>
    </row>
    <row r="3330" spans="1:3" hidden="1" x14ac:dyDescent="0.45">
      <c r="A3330" s="29"/>
      <c r="B3330" s="29"/>
      <c r="C3330" s="29"/>
    </row>
    <row r="3331" spans="1:3" hidden="1" x14ac:dyDescent="0.45">
      <c r="A3331" s="29"/>
      <c r="B3331" s="29"/>
      <c r="C3331" s="29"/>
    </row>
    <row r="3332" spans="1:3" hidden="1" x14ac:dyDescent="0.45">
      <c r="A3332" s="29"/>
      <c r="B3332" s="29"/>
      <c r="C3332" s="29"/>
    </row>
    <row r="3333" spans="1:3" hidden="1" x14ac:dyDescent="0.45">
      <c r="A3333" s="29"/>
      <c r="B3333" s="29"/>
      <c r="C3333" s="29"/>
    </row>
    <row r="3334" spans="1:3" hidden="1" x14ac:dyDescent="0.45">
      <c r="A3334" s="29"/>
      <c r="B3334" s="29"/>
      <c r="C3334" s="29"/>
    </row>
    <row r="3335" spans="1:3" hidden="1" x14ac:dyDescent="0.45">
      <c r="A3335" s="29"/>
      <c r="B3335" s="29"/>
      <c r="C3335" s="29"/>
    </row>
    <row r="3336" spans="1:3" hidden="1" x14ac:dyDescent="0.45">
      <c r="A3336" s="29"/>
      <c r="B3336" s="29"/>
      <c r="C3336" s="29"/>
    </row>
    <row r="3337" spans="1:3" hidden="1" x14ac:dyDescent="0.45">
      <c r="A3337" s="29"/>
      <c r="B3337" s="29"/>
      <c r="C3337" s="29"/>
    </row>
    <row r="3338" spans="1:3" hidden="1" x14ac:dyDescent="0.45">
      <c r="A3338" s="29"/>
      <c r="B3338" s="29"/>
      <c r="C3338" s="29"/>
    </row>
    <row r="3339" spans="1:3" hidden="1" x14ac:dyDescent="0.45">
      <c r="A3339" s="29"/>
      <c r="B3339" s="29"/>
      <c r="C3339" s="29"/>
    </row>
    <row r="3340" spans="1:3" hidden="1" x14ac:dyDescent="0.45">
      <c r="A3340" s="29"/>
      <c r="B3340" s="29"/>
      <c r="C3340" s="29"/>
    </row>
    <row r="3341" spans="1:3" hidden="1" x14ac:dyDescent="0.45">
      <c r="A3341" s="29"/>
      <c r="B3341" s="29"/>
      <c r="C3341" s="29"/>
    </row>
    <row r="3342" spans="1:3" hidden="1" x14ac:dyDescent="0.45">
      <c r="A3342" s="29"/>
      <c r="B3342" s="29"/>
      <c r="C3342" s="29"/>
    </row>
    <row r="3343" spans="1:3" hidden="1" x14ac:dyDescent="0.45">
      <c r="A3343" s="29"/>
      <c r="B3343" s="29"/>
      <c r="C3343" s="29"/>
    </row>
    <row r="3344" spans="1:3" hidden="1" x14ac:dyDescent="0.45">
      <c r="A3344" s="29"/>
      <c r="B3344" s="29"/>
      <c r="C3344" s="29"/>
    </row>
    <row r="3345" spans="1:3" hidden="1" x14ac:dyDescent="0.45">
      <c r="A3345" s="29"/>
      <c r="B3345" s="29"/>
      <c r="C3345" s="29"/>
    </row>
    <row r="3346" spans="1:3" hidden="1" x14ac:dyDescent="0.45">
      <c r="A3346" s="29"/>
      <c r="B3346" s="29"/>
      <c r="C3346" s="29"/>
    </row>
    <row r="3347" spans="1:3" hidden="1" x14ac:dyDescent="0.45">
      <c r="A3347" s="29"/>
      <c r="B3347" s="29"/>
      <c r="C3347" s="29"/>
    </row>
    <row r="3348" spans="1:3" hidden="1" x14ac:dyDescent="0.45">
      <c r="A3348" s="29"/>
      <c r="B3348" s="29"/>
      <c r="C3348" s="29"/>
    </row>
    <row r="3349" spans="1:3" hidden="1" x14ac:dyDescent="0.45">
      <c r="A3349" s="29"/>
      <c r="B3349" s="29"/>
      <c r="C3349" s="29"/>
    </row>
    <row r="3350" spans="1:3" hidden="1" x14ac:dyDescent="0.45">
      <c r="A3350" s="29"/>
      <c r="B3350" s="29"/>
      <c r="C3350" s="29"/>
    </row>
    <row r="3351" spans="1:3" hidden="1" x14ac:dyDescent="0.45">
      <c r="A3351" s="29"/>
      <c r="B3351" s="29"/>
      <c r="C3351" s="29"/>
    </row>
    <row r="3352" spans="1:3" hidden="1" x14ac:dyDescent="0.45">
      <c r="A3352" s="29"/>
      <c r="B3352" s="29"/>
      <c r="C3352" s="29"/>
    </row>
    <row r="3353" spans="1:3" hidden="1" x14ac:dyDescent="0.45">
      <c r="A3353" s="29"/>
      <c r="B3353" s="29"/>
      <c r="C3353" s="29"/>
    </row>
    <row r="3354" spans="1:3" hidden="1" x14ac:dyDescent="0.45">
      <c r="A3354" s="29"/>
      <c r="B3354" s="29"/>
      <c r="C3354" s="29"/>
    </row>
    <row r="3355" spans="1:3" hidden="1" x14ac:dyDescent="0.45">
      <c r="A3355" s="29"/>
      <c r="B3355" s="29"/>
      <c r="C3355" s="29"/>
    </row>
    <row r="3356" spans="1:3" hidden="1" x14ac:dyDescent="0.45">
      <c r="A3356" s="29"/>
      <c r="B3356" s="29"/>
      <c r="C3356" s="29"/>
    </row>
    <row r="3357" spans="1:3" hidden="1" x14ac:dyDescent="0.45">
      <c r="A3357" s="29"/>
      <c r="B3357" s="29"/>
      <c r="C3357" s="29"/>
    </row>
    <row r="3358" spans="1:3" hidden="1" x14ac:dyDescent="0.45">
      <c r="A3358" s="29"/>
      <c r="B3358" s="29"/>
      <c r="C3358" s="29"/>
    </row>
    <row r="3359" spans="1:3" hidden="1" x14ac:dyDescent="0.45">
      <c r="A3359" s="29"/>
      <c r="B3359" s="29"/>
      <c r="C3359" s="29"/>
    </row>
    <row r="3360" spans="1:3" hidden="1" x14ac:dyDescent="0.45">
      <c r="A3360" s="29"/>
      <c r="B3360" s="29"/>
      <c r="C3360" s="29"/>
    </row>
    <row r="3361" spans="1:3" hidden="1" x14ac:dyDescent="0.45">
      <c r="A3361" s="29"/>
      <c r="B3361" s="29"/>
      <c r="C3361" s="29"/>
    </row>
    <row r="3362" spans="1:3" hidden="1" x14ac:dyDescent="0.45">
      <c r="A3362" s="29"/>
      <c r="B3362" s="29"/>
      <c r="C3362" s="29"/>
    </row>
    <row r="3363" spans="1:3" hidden="1" x14ac:dyDescent="0.45">
      <c r="A3363" s="29"/>
      <c r="B3363" s="29"/>
      <c r="C3363" s="29"/>
    </row>
    <row r="3364" spans="1:3" hidden="1" x14ac:dyDescent="0.45">
      <c r="A3364" s="29"/>
      <c r="B3364" s="29"/>
      <c r="C3364" s="29"/>
    </row>
    <row r="3365" spans="1:3" hidden="1" x14ac:dyDescent="0.45">
      <c r="A3365" s="29"/>
      <c r="B3365" s="29"/>
      <c r="C3365" s="29"/>
    </row>
    <row r="3366" spans="1:3" hidden="1" x14ac:dyDescent="0.45">
      <c r="A3366" s="29"/>
      <c r="B3366" s="29"/>
      <c r="C3366" s="29"/>
    </row>
    <row r="3367" spans="1:3" hidden="1" x14ac:dyDescent="0.45">
      <c r="A3367" s="29"/>
      <c r="B3367" s="29"/>
      <c r="C3367" s="29"/>
    </row>
    <row r="3368" spans="1:3" hidden="1" x14ac:dyDescent="0.45">
      <c r="A3368" s="29"/>
      <c r="B3368" s="29"/>
      <c r="C3368" s="29"/>
    </row>
    <row r="3369" spans="1:3" hidden="1" x14ac:dyDescent="0.45">
      <c r="A3369" s="29"/>
      <c r="B3369" s="29"/>
      <c r="C3369" s="29"/>
    </row>
    <row r="3370" spans="1:3" hidden="1" x14ac:dyDescent="0.45">
      <c r="A3370" s="29"/>
      <c r="B3370" s="29"/>
      <c r="C3370" s="29"/>
    </row>
    <row r="3371" spans="1:3" hidden="1" x14ac:dyDescent="0.45">
      <c r="A3371" s="29"/>
      <c r="B3371" s="29"/>
      <c r="C3371" s="29"/>
    </row>
    <row r="3372" spans="1:3" hidden="1" x14ac:dyDescent="0.45">
      <c r="A3372" s="29"/>
      <c r="B3372" s="29"/>
      <c r="C3372" s="29"/>
    </row>
    <row r="3373" spans="1:3" hidden="1" x14ac:dyDescent="0.45">
      <c r="A3373" s="29"/>
      <c r="B3373" s="29"/>
      <c r="C3373" s="29"/>
    </row>
    <row r="3374" spans="1:3" hidden="1" x14ac:dyDescent="0.45">
      <c r="A3374" s="29"/>
      <c r="B3374" s="29"/>
      <c r="C3374" s="29"/>
    </row>
    <row r="3375" spans="1:3" hidden="1" x14ac:dyDescent="0.45">
      <c r="A3375" s="29"/>
      <c r="B3375" s="29"/>
      <c r="C3375" s="29"/>
    </row>
    <row r="3376" spans="1:3" hidden="1" x14ac:dyDescent="0.45">
      <c r="A3376" s="29"/>
      <c r="B3376" s="29"/>
      <c r="C3376" s="29"/>
    </row>
    <row r="3377" spans="1:3" hidden="1" x14ac:dyDescent="0.45">
      <c r="A3377" s="29"/>
      <c r="B3377" s="29"/>
      <c r="C3377" s="29"/>
    </row>
    <row r="3378" spans="1:3" hidden="1" x14ac:dyDescent="0.45">
      <c r="A3378" s="29"/>
      <c r="B3378" s="29"/>
      <c r="C3378" s="29"/>
    </row>
    <row r="3379" spans="1:3" hidden="1" x14ac:dyDescent="0.45">
      <c r="A3379" s="29"/>
      <c r="B3379" s="29"/>
      <c r="C3379" s="29"/>
    </row>
    <row r="3380" spans="1:3" hidden="1" x14ac:dyDescent="0.45">
      <c r="A3380" s="29"/>
      <c r="B3380" s="29"/>
      <c r="C3380" s="29"/>
    </row>
    <row r="3381" spans="1:3" hidden="1" x14ac:dyDescent="0.45">
      <c r="A3381" s="29"/>
      <c r="B3381" s="29"/>
      <c r="C3381" s="29"/>
    </row>
    <row r="3382" spans="1:3" hidden="1" x14ac:dyDescent="0.45">
      <c r="A3382" s="29"/>
      <c r="B3382" s="29"/>
      <c r="C3382" s="29"/>
    </row>
    <row r="3383" spans="1:3" hidden="1" x14ac:dyDescent="0.45">
      <c r="A3383" s="29"/>
      <c r="B3383" s="29"/>
      <c r="C3383" s="29"/>
    </row>
    <row r="3384" spans="1:3" hidden="1" x14ac:dyDescent="0.45">
      <c r="A3384" s="29"/>
      <c r="B3384" s="29"/>
      <c r="C3384" s="29"/>
    </row>
    <row r="3385" spans="1:3" hidden="1" x14ac:dyDescent="0.45">
      <c r="A3385" s="29"/>
      <c r="B3385" s="29"/>
      <c r="C3385" s="29"/>
    </row>
    <row r="3386" spans="1:3" hidden="1" x14ac:dyDescent="0.45">
      <c r="A3386" s="29"/>
      <c r="B3386" s="29"/>
      <c r="C3386" s="29"/>
    </row>
    <row r="3387" spans="1:3" hidden="1" x14ac:dyDescent="0.45">
      <c r="A3387" s="29"/>
      <c r="B3387" s="29"/>
      <c r="C3387" s="29"/>
    </row>
    <row r="3388" spans="1:3" hidden="1" x14ac:dyDescent="0.45">
      <c r="A3388" s="29"/>
      <c r="B3388" s="29"/>
      <c r="C3388" s="29"/>
    </row>
    <row r="3389" spans="1:3" hidden="1" x14ac:dyDescent="0.45">
      <c r="A3389" s="29"/>
      <c r="B3389" s="29"/>
      <c r="C3389" s="29"/>
    </row>
    <row r="3390" spans="1:3" hidden="1" x14ac:dyDescent="0.45">
      <c r="A3390" s="29"/>
      <c r="B3390" s="29"/>
      <c r="C3390" s="29"/>
    </row>
    <row r="3391" spans="1:3" hidden="1" x14ac:dyDescent="0.45">
      <c r="A3391" s="29"/>
      <c r="B3391" s="29"/>
      <c r="C3391" s="29"/>
    </row>
    <row r="3392" spans="1:3" hidden="1" x14ac:dyDescent="0.45">
      <c r="A3392" s="29"/>
      <c r="B3392" s="29"/>
      <c r="C3392" s="29"/>
    </row>
    <row r="3393" spans="1:3" hidden="1" x14ac:dyDescent="0.45">
      <c r="A3393" s="29"/>
      <c r="B3393" s="29"/>
      <c r="C3393" s="29"/>
    </row>
    <row r="3394" spans="1:3" hidden="1" x14ac:dyDescent="0.45">
      <c r="A3394" s="29"/>
      <c r="B3394" s="29"/>
      <c r="C3394" s="29"/>
    </row>
    <row r="3395" spans="1:3" hidden="1" x14ac:dyDescent="0.45">
      <c r="A3395" s="29"/>
      <c r="B3395" s="29"/>
      <c r="C3395" s="29"/>
    </row>
    <row r="3396" spans="1:3" hidden="1" x14ac:dyDescent="0.45">
      <c r="A3396" s="29"/>
      <c r="B3396" s="29"/>
      <c r="C3396" s="29"/>
    </row>
    <row r="3397" spans="1:3" hidden="1" x14ac:dyDescent="0.45">
      <c r="A3397" s="29"/>
      <c r="B3397" s="29"/>
      <c r="C3397" s="29"/>
    </row>
    <row r="3398" spans="1:3" hidden="1" x14ac:dyDescent="0.45">
      <c r="A3398" s="29"/>
      <c r="B3398" s="29"/>
      <c r="C3398" s="29"/>
    </row>
    <row r="3399" spans="1:3" hidden="1" x14ac:dyDescent="0.45">
      <c r="A3399" s="29"/>
      <c r="B3399" s="29"/>
      <c r="C3399" s="29"/>
    </row>
    <row r="3400" spans="1:3" hidden="1" x14ac:dyDescent="0.45">
      <c r="A3400" s="29"/>
      <c r="B3400" s="29"/>
      <c r="C3400" s="29"/>
    </row>
    <row r="3401" spans="1:3" hidden="1" x14ac:dyDescent="0.45">
      <c r="A3401" s="29"/>
      <c r="B3401" s="29"/>
      <c r="C3401" s="29"/>
    </row>
    <row r="3402" spans="1:3" hidden="1" x14ac:dyDescent="0.45">
      <c r="A3402" s="29"/>
      <c r="B3402" s="29"/>
      <c r="C3402" s="29"/>
    </row>
    <row r="3403" spans="1:3" hidden="1" x14ac:dyDescent="0.45">
      <c r="A3403" s="29"/>
      <c r="B3403" s="29"/>
      <c r="C3403" s="29"/>
    </row>
    <row r="3404" spans="1:3" hidden="1" x14ac:dyDescent="0.45">
      <c r="A3404" s="29"/>
      <c r="B3404" s="29"/>
      <c r="C3404" s="29"/>
    </row>
    <row r="3405" spans="1:3" hidden="1" x14ac:dyDescent="0.45">
      <c r="A3405" s="29"/>
      <c r="B3405" s="29"/>
      <c r="C3405" s="29"/>
    </row>
    <row r="3406" spans="1:3" hidden="1" x14ac:dyDescent="0.45">
      <c r="A3406" s="29"/>
      <c r="B3406" s="29"/>
      <c r="C3406" s="29"/>
    </row>
    <row r="3407" spans="1:3" hidden="1" x14ac:dyDescent="0.45">
      <c r="A3407" s="29"/>
      <c r="B3407" s="29"/>
      <c r="C3407" s="29"/>
    </row>
    <row r="3408" spans="1:3" hidden="1" x14ac:dyDescent="0.45">
      <c r="A3408" s="29"/>
      <c r="B3408" s="29"/>
      <c r="C3408" s="29"/>
    </row>
    <row r="3409" spans="1:3" hidden="1" x14ac:dyDescent="0.45">
      <c r="A3409" s="29"/>
      <c r="B3409" s="29"/>
      <c r="C3409" s="29"/>
    </row>
    <row r="3410" spans="1:3" hidden="1" x14ac:dyDescent="0.45">
      <c r="A3410" s="29"/>
      <c r="B3410" s="29"/>
      <c r="C3410" s="29"/>
    </row>
    <row r="3411" spans="1:3" hidden="1" x14ac:dyDescent="0.45">
      <c r="A3411" s="29"/>
      <c r="B3411" s="29"/>
      <c r="C3411" s="29"/>
    </row>
    <row r="3412" spans="1:3" hidden="1" x14ac:dyDescent="0.45">
      <c r="A3412" s="29"/>
      <c r="B3412" s="29"/>
      <c r="C3412" s="29"/>
    </row>
    <row r="3413" spans="1:3" hidden="1" x14ac:dyDescent="0.45">
      <c r="A3413" s="29"/>
      <c r="B3413" s="29"/>
      <c r="C3413" s="29"/>
    </row>
    <row r="3414" spans="1:3" hidden="1" x14ac:dyDescent="0.45">
      <c r="A3414" s="29"/>
      <c r="B3414" s="29"/>
      <c r="C3414" s="29"/>
    </row>
    <row r="3415" spans="1:3" hidden="1" x14ac:dyDescent="0.45">
      <c r="A3415" s="29"/>
      <c r="B3415" s="29"/>
      <c r="C3415" s="29"/>
    </row>
    <row r="3416" spans="1:3" hidden="1" x14ac:dyDescent="0.45">
      <c r="A3416" s="29"/>
      <c r="B3416" s="29"/>
      <c r="C3416" s="29"/>
    </row>
    <row r="3417" spans="1:3" hidden="1" x14ac:dyDescent="0.45">
      <c r="A3417" s="29"/>
      <c r="B3417" s="29"/>
      <c r="C3417" s="29"/>
    </row>
    <row r="3418" spans="1:3" hidden="1" x14ac:dyDescent="0.45">
      <c r="A3418" s="29"/>
      <c r="B3418" s="29"/>
      <c r="C3418" s="29"/>
    </row>
    <row r="3419" spans="1:3" hidden="1" x14ac:dyDescent="0.45">
      <c r="A3419" s="29"/>
      <c r="B3419" s="29"/>
      <c r="C3419" s="29"/>
    </row>
    <row r="3420" spans="1:3" hidden="1" x14ac:dyDescent="0.45">
      <c r="A3420" s="29"/>
      <c r="B3420" s="29"/>
      <c r="C3420" s="29"/>
    </row>
    <row r="3421" spans="1:3" hidden="1" x14ac:dyDescent="0.45">
      <c r="A3421" s="29"/>
      <c r="B3421" s="29"/>
      <c r="C3421" s="29"/>
    </row>
    <row r="3422" spans="1:3" hidden="1" x14ac:dyDescent="0.45">
      <c r="A3422" s="29"/>
      <c r="B3422" s="29"/>
      <c r="C3422" s="29"/>
    </row>
    <row r="3423" spans="1:3" hidden="1" x14ac:dyDescent="0.45">
      <c r="A3423" s="29"/>
      <c r="B3423" s="29"/>
      <c r="C3423" s="29"/>
    </row>
    <row r="3424" spans="1:3" hidden="1" x14ac:dyDescent="0.45">
      <c r="A3424" s="29"/>
      <c r="B3424" s="29"/>
      <c r="C3424" s="29"/>
    </row>
    <row r="3425" spans="1:3" hidden="1" x14ac:dyDescent="0.45">
      <c r="A3425" s="29"/>
      <c r="B3425" s="29"/>
      <c r="C3425" s="29"/>
    </row>
    <row r="3426" spans="1:3" hidden="1" x14ac:dyDescent="0.45">
      <c r="A3426" s="29"/>
      <c r="B3426" s="29"/>
      <c r="C3426" s="29"/>
    </row>
    <row r="3427" spans="1:3" hidden="1" x14ac:dyDescent="0.45">
      <c r="A3427" s="29"/>
      <c r="B3427" s="29"/>
      <c r="C3427" s="29"/>
    </row>
    <row r="3428" spans="1:3" hidden="1" x14ac:dyDescent="0.45">
      <c r="A3428" s="29"/>
      <c r="B3428" s="29"/>
      <c r="C3428" s="29"/>
    </row>
    <row r="3429" spans="1:3" hidden="1" x14ac:dyDescent="0.45">
      <c r="A3429" s="29"/>
      <c r="B3429" s="29"/>
      <c r="C3429" s="29"/>
    </row>
    <row r="3430" spans="1:3" hidden="1" x14ac:dyDescent="0.45">
      <c r="A3430" s="29"/>
      <c r="B3430" s="29"/>
      <c r="C3430" s="29"/>
    </row>
    <row r="3431" spans="1:3" hidden="1" x14ac:dyDescent="0.45">
      <c r="A3431" s="29"/>
      <c r="B3431" s="29"/>
      <c r="C3431" s="29"/>
    </row>
    <row r="3432" spans="1:3" hidden="1" x14ac:dyDescent="0.45">
      <c r="A3432" s="29"/>
      <c r="B3432" s="29"/>
      <c r="C3432" s="29"/>
    </row>
    <row r="3433" spans="1:3" hidden="1" x14ac:dyDescent="0.45">
      <c r="A3433" s="29"/>
      <c r="B3433" s="29"/>
      <c r="C3433" s="29"/>
    </row>
    <row r="3434" spans="1:3" hidden="1" x14ac:dyDescent="0.45">
      <c r="A3434" s="29"/>
      <c r="B3434" s="29"/>
      <c r="C3434" s="29"/>
    </row>
    <row r="3435" spans="1:3" hidden="1" x14ac:dyDescent="0.45">
      <c r="A3435" s="29"/>
      <c r="B3435" s="29"/>
      <c r="C3435" s="29"/>
    </row>
    <row r="3436" spans="1:3" hidden="1" x14ac:dyDescent="0.45">
      <c r="A3436" s="29"/>
      <c r="B3436" s="29"/>
      <c r="C3436" s="29"/>
    </row>
    <row r="3437" spans="1:3" hidden="1" x14ac:dyDescent="0.45">
      <c r="A3437" s="29"/>
      <c r="B3437" s="29"/>
      <c r="C3437" s="29"/>
    </row>
    <row r="3438" spans="1:3" hidden="1" x14ac:dyDescent="0.45">
      <c r="A3438" s="29"/>
      <c r="B3438" s="29"/>
      <c r="C3438" s="29"/>
    </row>
    <row r="3439" spans="1:3" hidden="1" x14ac:dyDescent="0.45">
      <c r="A3439" s="29"/>
      <c r="B3439" s="29"/>
      <c r="C3439" s="29"/>
    </row>
    <row r="3440" spans="1:3" hidden="1" x14ac:dyDescent="0.45">
      <c r="A3440" s="29"/>
      <c r="B3440" s="29"/>
      <c r="C3440" s="29"/>
    </row>
    <row r="3441" spans="1:3" hidden="1" x14ac:dyDescent="0.45">
      <c r="A3441" s="29"/>
      <c r="B3441" s="29"/>
      <c r="C3441" s="29"/>
    </row>
    <row r="3442" spans="1:3" hidden="1" x14ac:dyDescent="0.45">
      <c r="A3442" s="29"/>
      <c r="B3442" s="29"/>
      <c r="C3442" s="29"/>
    </row>
    <row r="3443" spans="1:3" hidden="1" x14ac:dyDescent="0.45">
      <c r="A3443" s="29"/>
      <c r="B3443" s="29"/>
      <c r="C3443" s="29"/>
    </row>
    <row r="3444" spans="1:3" hidden="1" x14ac:dyDescent="0.45">
      <c r="A3444" s="29"/>
      <c r="B3444" s="29"/>
      <c r="C3444" s="29"/>
    </row>
    <row r="3445" spans="1:3" hidden="1" x14ac:dyDescent="0.45">
      <c r="A3445" s="29"/>
      <c r="B3445" s="29"/>
      <c r="C3445" s="29"/>
    </row>
    <row r="3446" spans="1:3" hidden="1" x14ac:dyDescent="0.45">
      <c r="A3446" s="29"/>
      <c r="B3446" s="29"/>
      <c r="C3446" s="29"/>
    </row>
    <row r="3447" spans="1:3" hidden="1" x14ac:dyDescent="0.45">
      <c r="A3447" s="29"/>
      <c r="B3447" s="29"/>
      <c r="C3447" s="29"/>
    </row>
    <row r="3448" spans="1:3" hidden="1" x14ac:dyDescent="0.45">
      <c r="A3448" s="29"/>
      <c r="B3448" s="29"/>
      <c r="C3448" s="29"/>
    </row>
    <row r="3449" spans="1:3" hidden="1" x14ac:dyDescent="0.45">
      <c r="A3449" s="29"/>
      <c r="B3449" s="29"/>
      <c r="C3449" s="29"/>
    </row>
    <row r="3450" spans="1:3" hidden="1" x14ac:dyDescent="0.45">
      <c r="A3450" s="29"/>
      <c r="B3450" s="29"/>
      <c r="C3450" s="29"/>
    </row>
    <row r="3451" spans="1:3" hidden="1" x14ac:dyDescent="0.45">
      <c r="A3451" s="29"/>
      <c r="B3451" s="29"/>
      <c r="C3451" s="29"/>
    </row>
    <row r="3452" spans="1:3" hidden="1" x14ac:dyDescent="0.45">
      <c r="A3452" s="29"/>
      <c r="B3452" s="29"/>
      <c r="C3452" s="29"/>
    </row>
    <row r="3453" spans="1:3" hidden="1" x14ac:dyDescent="0.45">
      <c r="A3453" s="29"/>
      <c r="B3453" s="29"/>
      <c r="C3453" s="29"/>
    </row>
    <row r="3454" spans="1:3" hidden="1" x14ac:dyDescent="0.45">
      <c r="A3454" s="29"/>
      <c r="B3454" s="29"/>
      <c r="C3454" s="29"/>
    </row>
    <row r="3455" spans="1:3" hidden="1" x14ac:dyDescent="0.45">
      <c r="A3455" s="29"/>
      <c r="B3455" s="29"/>
      <c r="C3455" s="29"/>
    </row>
    <row r="3456" spans="1:3" hidden="1" x14ac:dyDescent="0.45">
      <c r="A3456" s="29"/>
      <c r="B3456" s="29"/>
      <c r="C3456" s="29"/>
    </row>
    <row r="3457" spans="1:3" hidden="1" x14ac:dyDescent="0.45">
      <c r="A3457" s="29"/>
      <c r="B3457" s="29"/>
      <c r="C3457" s="29"/>
    </row>
    <row r="3458" spans="1:3" hidden="1" x14ac:dyDescent="0.45">
      <c r="A3458" s="29"/>
      <c r="B3458" s="29"/>
      <c r="C3458" s="29"/>
    </row>
    <row r="3459" spans="1:3" hidden="1" x14ac:dyDescent="0.45">
      <c r="A3459" s="29"/>
      <c r="B3459" s="29"/>
      <c r="C3459" s="29"/>
    </row>
    <row r="3460" spans="1:3" hidden="1" x14ac:dyDescent="0.45">
      <c r="A3460" s="29"/>
      <c r="B3460" s="29"/>
      <c r="C3460" s="29"/>
    </row>
    <row r="3461" spans="1:3" hidden="1" x14ac:dyDescent="0.45">
      <c r="A3461" s="29"/>
      <c r="B3461" s="29"/>
      <c r="C3461" s="29"/>
    </row>
    <row r="3462" spans="1:3" hidden="1" x14ac:dyDescent="0.45">
      <c r="A3462" s="29"/>
      <c r="B3462" s="29"/>
      <c r="C3462" s="29"/>
    </row>
    <row r="3463" spans="1:3" hidden="1" x14ac:dyDescent="0.45">
      <c r="A3463" s="29"/>
      <c r="B3463" s="29"/>
      <c r="C3463" s="29"/>
    </row>
    <row r="3464" spans="1:3" hidden="1" x14ac:dyDescent="0.45">
      <c r="A3464" s="29"/>
      <c r="B3464" s="29"/>
      <c r="C3464" s="29"/>
    </row>
    <row r="3465" spans="1:3" hidden="1" x14ac:dyDescent="0.45">
      <c r="A3465" s="29"/>
      <c r="B3465" s="29"/>
      <c r="C3465" s="29"/>
    </row>
    <row r="3466" spans="1:3" hidden="1" x14ac:dyDescent="0.45">
      <c r="A3466" s="29"/>
      <c r="B3466" s="29"/>
      <c r="C3466" s="29"/>
    </row>
    <row r="3467" spans="1:3" hidden="1" x14ac:dyDescent="0.45">
      <c r="A3467" s="29"/>
      <c r="B3467" s="29"/>
      <c r="C3467" s="29"/>
    </row>
    <row r="3468" spans="1:3" hidden="1" x14ac:dyDescent="0.45">
      <c r="A3468" s="29"/>
      <c r="B3468" s="29"/>
      <c r="C3468" s="29"/>
    </row>
    <row r="3469" spans="1:3" hidden="1" x14ac:dyDescent="0.45">
      <c r="A3469" s="29"/>
      <c r="B3469" s="29"/>
      <c r="C3469" s="29"/>
    </row>
    <row r="3470" spans="1:3" hidden="1" x14ac:dyDescent="0.45">
      <c r="A3470" s="29"/>
      <c r="B3470" s="29"/>
      <c r="C3470" s="29"/>
    </row>
    <row r="3471" spans="1:3" hidden="1" x14ac:dyDescent="0.45">
      <c r="A3471" s="29"/>
      <c r="B3471" s="29"/>
      <c r="C3471" s="29"/>
    </row>
    <row r="3472" spans="1:3" hidden="1" x14ac:dyDescent="0.45">
      <c r="A3472" s="29"/>
      <c r="B3472" s="29"/>
      <c r="C3472" s="29"/>
    </row>
    <row r="3473" spans="1:3" hidden="1" x14ac:dyDescent="0.45">
      <c r="A3473" s="29"/>
      <c r="B3473" s="29"/>
      <c r="C3473" s="29"/>
    </row>
    <row r="3474" spans="1:3" hidden="1" x14ac:dyDescent="0.45">
      <c r="A3474" s="29"/>
      <c r="B3474" s="29"/>
      <c r="C3474" s="29"/>
    </row>
    <row r="3475" spans="1:3" hidden="1" x14ac:dyDescent="0.45">
      <c r="A3475" s="29"/>
      <c r="B3475" s="29"/>
      <c r="C3475" s="29"/>
    </row>
    <row r="3476" spans="1:3" hidden="1" x14ac:dyDescent="0.45">
      <c r="A3476" s="29"/>
      <c r="B3476" s="29"/>
      <c r="C3476" s="29"/>
    </row>
    <row r="3477" spans="1:3" hidden="1" x14ac:dyDescent="0.45">
      <c r="A3477" s="29"/>
      <c r="B3477" s="29"/>
      <c r="C3477" s="29"/>
    </row>
    <row r="3478" spans="1:3" hidden="1" x14ac:dyDescent="0.45">
      <c r="A3478" s="29"/>
      <c r="B3478" s="29"/>
      <c r="C3478" s="29"/>
    </row>
    <row r="3479" spans="1:3" hidden="1" x14ac:dyDescent="0.45">
      <c r="A3479" s="29"/>
      <c r="B3479" s="29"/>
      <c r="C3479" s="29"/>
    </row>
    <row r="3480" spans="1:3" hidden="1" x14ac:dyDescent="0.45">
      <c r="A3480" s="29"/>
      <c r="B3480" s="29"/>
      <c r="C3480" s="29"/>
    </row>
    <row r="3481" spans="1:3" hidden="1" x14ac:dyDescent="0.45">
      <c r="A3481" s="29"/>
      <c r="B3481" s="29"/>
      <c r="C3481" s="29"/>
    </row>
    <row r="3482" spans="1:3" hidden="1" x14ac:dyDescent="0.45">
      <c r="A3482" s="29"/>
      <c r="B3482" s="29"/>
      <c r="C3482" s="29"/>
    </row>
    <row r="3483" spans="1:3" hidden="1" x14ac:dyDescent="0.45">
      <c r="A3483" s="29"/>
      <c r="B3483" s="29"/>
      <c r="C3483" s="29"/>
    </row>
    <row r="3484" spans="1:3" hidden="1" x14ac:dyDescent="0.45">
      <c r="A3484" s="29"/>
      <c r="B3484" s="29"/>
      <c r="C3484" s="29"/>
    </row>
    <row r="3485" spans="1:3" hidden="1" x14ac:dyDescent="0.45">
      <c r="A3485" s="29"/>
      <c r="B3485" s="29"/>
      <c r="C3485" s="29"/>
    </row>
    <row r="3486" spans="1:3" hidden="1" x14ac:dyDescent="0.45">
      <c r="A3486" s="29"/>
      <c r="B3486" s="29"/>
      <c r="C3486" s="29"/>
    </row>
    <row r="3487" spans="1:3" hidden="1" x14ac:dyDescent="0.45">
      <c r="A3487" s="29"/>
      <c r="B3487" s="29"/>
      <c r="C3487" s="29"/>
    </row>
    <row r="3488" spans="1:3" hidden="1" x14ac:dyDescent="0.45">
      <c r="A3488" s="29"/>
      <c r="B3488" s="29"/>
      <c r="C3488" s="29"/>
    </row>
    <row r="3489" spans="1:3" hidden="1" x14ac:dyDescent="0.45">
      <c r="A3489" s="29"/>
      <c r="B3489" s="29"/>
      <c r="C3489" s="29"/>
    </row>
    <row r="3490" spans="1:3" hidden="1" x14ac:dyDescent="0.45">
      <c r="A3490" s="29"/>
      <c r="B3490" s="29"/>
      <c r="C3490" s="29"/>
    </row>
    <row r="3491" spans="1:3" hidden="1" x14ac:dyDescent="0.45">
      <c r="A3491" s="29"/>
      <c r="B3491" s="29"/>
      <c r="C3491" s="29"/>
    </row>
    <row r="3492" spans="1:3" hidden="1" x14ac:dyDescent="0.45">
      <c r="A3492" s="29"/>
      <c r="B3492" s="29"/>
      <c r="C3492" s="29"/>
    </row>
    <row r="3493" spans="1:3" hidden="1" x14ac:dyDescent="0.45">
      <c r="A3493" s="29"/>
      <c r="B3493" s="29"/>
      <c r="C3493" s="29"/>
    </row>
    <row r="3494" spans="1:3" hidden="1" x14ac:dyDescent="0.45">
      <c r="A3494" s="29"/>
      <c r="B3494" s="29"/>
      <c r="C3494" s="29"/>
    </row>
    <row r="3495" spans="1:3" hidden="1" x14ac:dyDescent="0.45">
      <c r="A3495" s="29"/>
      <c r="B3495" s="29"/>
      <c r="C3495" s="29"/>
    </row>
    <row r="3496" spans="1:3" hidden="1" x14ac:dyDescent="0.45">
      <c r="A3496" s="29"/>
      <c r="B3496" s="29"/>
      <c r="C3496" s="29"/>
    </row>
    <row r="3497" spans="1:3" hidden="1" x14ac:dyDescent="0.45">
      <c r="A3497" s="29"/>
      <c r="B3497" s="29"/>
      <c r="C3497" s="29"/>
    </row>
    <row r="3498" spans="1:3" hidden="1" x14ac:dyDescent="0.45">
      <c r="A3498" s="29"/>
      <c r="B3498" s="29"/>
      <c r="C3498" s="29"/>
    </row>
    <row r="3499" spans="1:3" hidden="1" x14ac:dyDescent="0.45">
      <c r="A3499" s="29"/>
      <c r="B3499" s="29"/>
      <c r="C3499" s="29"/>
    </row>
    <row r="3500" spans="1:3" hidden="1" x14ac:dyDescent="0.45">
      <c r="A3500" s="29"/>
      <c r="B3500" s="29"/>
      <c r="C3500" s="29"/>
    </row>
    <row r="3501" spans="1:3" hidden="1" x14ac:dyDescent="0.45">
      <c r="A3501" s="29"/>
      <c r="B3501" s="29"/>
      <c r="C3501" s="29"/>
    </row>
    <row r="3502" spans="1:3" hidden="1" x14ac:dyDescent="0.45">
      <c r="A3502" s="29"/>
      <c r="B3502" s="29"/>
      <c r="C3502" s="29"/>
    </row>
    <row r="3503" spans="1:3" hidden="1" x14ac:dyDescent="0.45">
      <c r="A3503" s="29"/>
      <c r="B3503" s="29"/>
      <c r="C3503" s="29"/>
    </row>
    <row r="3504" spans="1:3" hidden="1" x14ac:dyDescent="0.45">
      <c r="A3504" s="29"/>
      <c r="B3504" s="29"/>
      <c r="C3504" s="29"/>
    </row>
    <row r="3505" spans="1:3" hidden="1" x14ac:dyDescent="0.45">
      <c r="A3505" s="29"/>
      <c r="B3505" s="29"/>
      <c r="C3505" s="29"/>
    </row>
    <row r="3506" spans="1:3" hidden="1" x14ac:dyDescent="0.45">
      <c r="A3506" s="29"/>
      <c r="B3506" s="29"/>
      <c r="C3506" s="29"/>
    </row>
    <row r="3507" spans="1:3" hidden="1" x14ac:dyDescent="0.45">
      <c r="A3507" s="29"/>
      <c r="B3507" s="29"/>
      <c r="C3507" s="29"/>
    </row>
    <row r="3508" spans="1:3" hidden="1" x14ac:dyDescent="0.45">
      <c r="A3508" s="29"/>
      <c r="B3508" s="29"/>
      <c r="C3508" s="29"/>
    </row>
    <row r="3509" spans="1:3" hidden="1" x14ac:dyDescent="0.45">
      <c r="A3509" s="29"/>
      <c r="B3509" s="29"/>
      <c r="C3509" s="29"/>
    </row>
    <row r="3510" spans="1:3" hidden="1" x14ac:dyDescent="0.45">
      <c r="A3510" s="29"/>
      <c r="B3510" s="29"/>
      <c r="C3510" s="29"/>
    </row>
    <row r="3511" spans="1:3" hidden="1" x14ac:dyDescent="0.45">
      <c r="A3511" s="29"/>
      <c r="B3511" s="29"/>
      <c r="C3511" s="29"/>
    </row>
    <row r="3512" spans="1:3" hidden="1" x14ac:dyDescent="0.45">
      <c r="A3512" s="29"/>
      <c r="B3512" s="29"/>
      <c r="C3512" s="29"/>
    </row>
    <row r="3513" spans="1:3" hidden="1" x14ac:dyDescent="0.45">
      <c r="A3513" s="29"/>
      <c r="B3513" s="29"/>
      <c r="C3513" s="29"/>
    </row>
    <row r="3514" spans="1:3" hidden="1" x14ac:dyDescent="0.45">
      <c r="A3514" s="29"/>
      <c r="B3514" s="29"/>
      <c r="C3514" s="29"/>
    </row>
    <row r="3515" spans="1:3" hidden="1" x14ac:dyDescent="0.45">
      <c r="A3515" s="29"/>
      <c r="B3515" s="29"/>
      <c r="C3515" s="29"/>
    </row>
    <row r="3516" spans="1:3" hidden="1" x14ac:dyDescent="0.45">
      <c r="A3516" s="29"/>
      <c r="B3516" s="29"/>
      <c r="C3516" s="29"/>
    </row>
    <row r="3517" spans="1:3" hidden="1" x14ac:dyDescent="0.45">
      <c r="A3517" s="29"/>
      <c r="B3517" s="29"/>
      <c r="C3517" s="29"/>
    </row>
    <row r="3518" spans="1:3" hidden="1" x14ac:dyDescent="0.45">
      <c r="A3518" s="29"/>
      <c r="B3518" s="29"/>
      <c r="C3518" s="29"/>
    </row>
    <row r="3519" spans="1:3" hidden="1" x14ac:dyDescent="0.45">
      <c r="A3519" s="29"/>
      <c r="B3519" s="29"/>
      <c r="C3519" s="29"/>
    </row>
    <row r="3520" spans="1:3" hidden="1" x14ac:dyDescent="0.45">
      <c r="A3520" s="29"/>
      <c r="B3520" s="29"/>
      <c r="C3520" s="29"/>
    </row>
    <row r="3521" spans="1:3" hidden="1" x14ac:dyDescent="0.45">
      <c r="A3521" s="29"/>
      <c r="B3521" s="29"/>
      <c r="C3521" s="29"/>
    </row>
    <row r="3522" spans="1:3" hidden="1" x14ac:dyDescent="0.45">
      <c r="A3522" s="29"/>
      <c r="B3522" s="29"/>
      <c r="C3522" s="29"/>
    </row>
    <row r="3523" spans="1:3" hidden="1" x14ac:dyDescent="0.45">
      <c r="A3523" s="29"/>
      <c r="B3523" s="29"/>
      <c r="C3523" s="29"/>
    </row>
    <row r="3524" spans="1:3" hidden="1" x14ac:dyDescent="0.45">
      <c r="A3524" s="29"/>
      <c r="B3524" s="29"/>
      <c r="C3524" s="29"/>
    </row>
    <row r="3525" spans="1:3" hidden="1" x14ac:dyDescent="0.45">
      <c r="A3525" s="29"/>
      <c r="B3525" s="29"/>
      <c r="C3525" s="29"/>
    </row>
    <row r="3526" spans="1:3" hidden="1" x14ac:dyDescent="0.45">
      <c r="A3526" s="29"/>
      <c r="B3526" s="29"/>
      <c r="C3526" s="29"/>
    </row>
    <row r="3527" spans="1:3" hidden="1" x14ac:dyDescent="0.45">
      <c r="A3527" s="29"/>
      <c r="B3527" s="29"/>
      <c r="C3527" s="29"/>
    </row>
    <row r="3528" spans="1:3" hidden="1" x14ac:dyDescent="0.45">
      <c r="A3528" s="29"/>
      <c r="B3528" s="29"/>
      <c r="C3528" s="29"/>
    </row>
    <row r="3529" spans="1:3" hidden="1" x14ac:dyDescent="0.45">
      <c r="A3529" s="29"/>
      <c r="B3529" s="29"/>
      <c r="C3529" s="29"/>
    </row>
    <row r="3530" spans="1:3" hidden="1" x14ac:dyDescent="0.45">
      <c r="A3530" s="29"/>
      <c r="B3530" s="29"/>
      <c r="C3530" s="29"/>
    </row>
    <row r="3531" spans="1:3" hidden="1" x14ac:dyDescent="0.45">
      <c r="A3531" s="29"/>
      <c r="B3531" s="29"/>
      <c r="C3531" s="29"/>
    </row>
    <row r="3532" spans="1:3" hidden="1" x14ac:dyDescent="0.45">
      <c r="A3532" s="29"/>
      <c r="B3532" s="29"/>
      <c r="C3532" s="29"/>
    </row>
    <row r="3533" spans="1:3" hidden="1" x14ac:dyDescent="0.45">
      <c r="A3533" s="29"/>
      <c r="B3533" s="29"/>
      <c r="C3533" s="29"/>
    </row>
    <row r="3534" spans="1:3" hidden="1" x14ac:dyDescent="0.45">
      <c r="A3534" s="29"/>
      <c r="B3534" s="29"/>
      <c r="C3534" s="29"/>
    </row>
    <row r="3535" spans="1:3" hidden="1" x14ac:dyDescent="0.45">
      <c r="A3535" s="29"/>
      <c r="B3535" s="29"/>
      <c r="C3535" s="29"/>
    </row>
    <row r="3536" spans="1:3" hidden="1" x14ac:dyDescent="0.45">
      <c r="A3536" s="29"/>
      <c r="B3536" s="29"/>
      <c r="C3536" s="29"/>
    </row>
    <row r="3537" spans="1:3" hidden="1" x14ac:dyDescent="0.45">
      <c r="A3537" s="29"/>
      <c r="B3537" s="29"/>
      <c r="C3537" s="29"/>
    </row>
    <row r="3538" spans="1:3" hidden="1" x14ac:dyDescent="0.45">
      <c r="A3538" s="29"/>
      <c r="B3538" s="29"/>
      <c r="C3538" s="29"/>
    </row>
    <row r="3539" spans="1:3" hidden="1" x14ac:dyDescent="0.45">
      <c r="A3539" s="29"/>
      <c r="B3539" s="29"/>
      <c r="C3539" s="29"/>
    </row>
    <row r="3540" spans="1:3" hidden="1" x14ac:dyDescent="0.45">
      <c r="A3540" s="29"/>
      <c r="B3540" s="29"/>
      <c r="C3540" s="29"/>
    </row>
    <row r="3541" spans="1:3" hidden="1" x14ac:dyDescent="0.45">
      <c r="A3541" s="29"/>
      <c r="B3541" s="29"/>
      <c r="C3541" s="29"/>
    </row>
    <row r="3542" spans="1:3" hidden="1" x14ac:dyDescent="0.45">
      <c r="A3542" s="29"/>
      <c r="B3542" s="29"/>
      <c r="C3542" s="29"/>
    </row>
    <row r="3543" spans="1:3" hidden="1" x14ac:dyDescent="0.45">
      <c r="A3543" s="29"/>
      <c r="B3543" s="29"/>
      <c r="C3543" s="29"/>
    </row>
    <row r="3544" spans="1:3" hidden="1" x14ac:dyDescent="0.45">
      <c r="A3544" s="29"/>
      <c r="B3544" s="29"/>
      <c r="C3544" s="29"/>
    </row>
    <row r="3545" spans="1:3" hidden="1" x14ac:dyDescent="0.45">
      <c r="A3545" s="29"/>
      <c r="B3545" s="29"/>
      <c r="C3545" s="29"/>
    </row>
    <row r="3546" spans="1:3" hidden="1" x14ac:dyDescent="0.45">
      <c r="A3546" s="29"/>
      <c r="B3546" s="29"/>
      <c r="C3546" s="29"/>
    </row>
    <row r="3547" spans="1:3" hidden="1" x14ac:dyDescent="0.45">
      <c r="A3547" s="29"/>
      <c r="B3547" s="29"/>
      <c r="C3547" s="29"/>
    </row>
    <row r="3548" spans="1:3" hidden="1" x14ac:dyDescent="0.45">
      <c r="A3548" s="29"/>
      <c r="B3548" s="29"/>
      <c r="C3548" s="29"/>
    </row>
    <row r="3549" spans="1:3" hidden="1" x14ac:dyDescent="0.45">
      <c r="A3549" s="29"/>
      <c r="B3549" s="29"/>
      <c r="C3549" s="29"/>
    </row>
    <row r="3550" spans="1:3" hidden="1" x14ac:dyDescent="0.45">
      <c r="A3550" s="29"/>
      <c r="B3550" s="29"/>
      <c r="C3550" s="29"/>
    </row>
    <row r="3551" spans="1:3" hidden="1" x14ac:dyDescent="0.45">
      <c r="A3551" s="29"/>
      <c r="B3551" s="29"/>
      <c r="C3551" s="29"/>
    </row>
    <row r="3552" spans="1:3" hidden="1" x14ac:dyDescent="0.45">
      <c r="A3552" s="29"/>
      <c r="B3552" s="29"/>
      <c r="C3552" s="29"/>
    </row>
    <row r="3553" spans="1:3" hidden="1" x14ac:dyDescent="0.45">
      <c r="A3553" s="29"/>
      <c r="B3553" s="29"/>
      <c r="C3553" s="29"/>
    </row>
    <row r="3554" spans="1:3" hidden="1" x14ac:dyDescent="0.45">
      <c r="A3554" s="29"/>
      <c r="B3554" s="29"/>
      <c r="C3554" s="29"/>
    </row>
    <row r="3555" spans="1:3" hidden="1" x14ac:dyDescent="0.45">
      <c r="A3555" s="29"/>
      <c r="B3555" s="29"/>
      <c r="C3555" s="29"/>
    </row>
    <row r="3556" spans="1:3" hidden="1" x14ac:dyDescent="0.45">
      <c r="A3556" s="29"/>
      <c r="B3556" s="29"/>
      <c r="C3556" s="29"/>
    </row>
    <row r="3557" spans="1:3" hidden="1" x14ac:dyDescent="0.45">
      <c r="A3557" s="29"/>
      <c r="B3557" s="29"/>
      <c r="C3557" s="29"/>
    </row>
    <row r="3558" spans="1:3" hidden="1" x14ac:dyDescent="0.45">
      <c r="A3558" s="29"/>
      <c r="B3558" s="29"/>
      <c r="C3558" s="29"/>
    </row>
    <row r="3559" spans="1:3" hidden="1" x14ac:dyDescent="0.45">
      <c r="A3559" s="29"/>
      <c r="B3559" s="29"/>
      <c r="C3559" s="29"/>
    </row>
    <row r="3560" spans="1:3" hidden="1" x14ac:dyDescent="0.45">
      <c r="A3560" s="29"/>
      <c r="B3560" s="29"/>
      <c r="C3560" s="29"/>
    </row>
    <row r="3561" spans="1:3" hidden="1" x14ac:dyDescent="0.45">
      <c r="A3561" s="29"/>
      <c r="B3561" s="29"/>
      <c r="C3561" s="29"/>
    </row>
    <row r="3562" spans="1:3" hidden="1" x14ac:dyDescent="0.45">
      <c r="A3562" s="29"/>
      <c r="B3562" s="29"/>
      <c r="C3562" s="29"/>
    </row>
    <row r="3563" spans="1:3" hidden="1" x14ac:dyDescent="0.45">
      <c r="A3563" s="29"/>
      <c r="B3563" s="29"/>
      <c r="C3563" s="29"/>
    </row>
    <row r="3564" spans="1:3" hidden="1" x14ac:dyDescent="0.45">
      <c r="A3564" s="29"/>
      <c r="B3564" s="29"/>
      <c r="C3564" s="29"/>
    </row>
    <row r="3565" spans="1:3" hidden="1" x14ac:dyDescent="0.45">
      <c r="A3565" s="29"/>
      <c r="B3565" s="29"/>
      <c r="C3565" s="29"/>
    </row>
    <row r="3566" spans="1:3" hidden="1" x14ac:dyDescent="0.45">
      <c r="A3566" s="29"/>
      <c r="B3566" s="29"/>
      <c r="C3566" s="29"/>
    </row>
    <row r="3567" spans="1:3" hidden="1" x14ac:dyDescent="0.45">
      <c r="A3567" s="29"/>
      <c r="B3567" s="29"/>
      <c r="C3567" s="29"/>
    </row>
    <row r="3568" spans="1:3" hidden="1" x14ac:dyDescent="0.45">
      <c r="A3568" s="29"/>
      <c r="B3568" s="29"/>
      <c r="C3568" s="29"/>
    </row>
    <row r="3569" spans="1:3" hidden="1" x14ac:dyDescent="0.45">
      <c r="A3569" s="29"/>
      <c r="B3569" s="29"/>
      <c r="C3569" s="29"/>
    </row>
    <row r="3570" spans="1:3" hidden="1" x14ac:dyDescent="0.45">
      <c r="A3570" s="29"/>
      <c r="B3570" s="29"/>
      <c r="C3570" s="29"/>
    </row>
    <row r="3571" spans="1:3" hidden="1" x14ac:dyDescent="0.45">
      <c r="A3571" s="29"/>
      <c r="B3571" s="29"/>
      <c r="C3571" s="29"/>
    </row>
    <row r="3572" spans="1:3" hidden="1" x14ac:dyDescent="0.45">
      <c r="A3572" s="29"/>
      <c r="B3572" s="29"/>
      <c r="C3572" s="29"/>
    </row>
    <row r="3573" spans="1:3" hidden="1" x14ac:dyDescent="0.45">
      <c r="A3573" s="29"/>
      <c r="B3573" s="29"/>
      <c r="C3573" s="29"/>
    </row>
    <row r="3574" spans="1:3" hidden="1" x14ac:dyDescent="0.45">
      <c r="A3574" s="29"/>
      <c r="B3574" s="29"/>
      <c r="C3574" s="29"/>
    </row>
    <row r="3575" spans="1:3" hidden="1" x14ac:dyDescent="0.45">
      <c r="A3575" s="29"/>
      <c r="B3575" s="29"/>
      <c r="C3575" s="29"/>
    </row>
    <row r="3576" spans="1:3" hidden="1" x14ac:dyDescent="0.45">
      <c r="A3576" s="29"/>
      <c r="B3576" s="29"/>
      <c r="C3576" s="29"/>
    </row>
    <row r="3577" spans="1:3" hidden="1" x14ac:dyDescent="0.45">
      <c r="A3577" s="29"/>
      <c r="B3577" s="29"/>
      <c r="C3577" s="29"/>
    </row>
    <row r="3578" spans="1:3" hidden="1" x14ac:dyDescent="0.45">
      <c r="A3578" s="29"/>
      <c r="B3578" s="29"/>
      <c r="C3578" s="29"/>
    </row>
    <row r="3579" spans="1:3" hidden="1" x14ac:dyDescent="0.45">
      <c r="A3579" s="29"/>
      <c r="B3579" s="29"/>
      <c r="C3579" s="29"/>
    </row>
    <row r="3580" spans="1:3" hidden="1" x14ac:dyDescent="0.45">
      <c r="A3580" s="29"/>
      <c r="B3580" s="29"/>
      <c r="C3580" s="29"/>
    </row>
    <row r="3581" spans="1:3" hidden="1" x14ac:dyDescent="0.45">
      <c r="A3581" s="29"/>
      <c r="B3581" s="29"/>
      <c r="C3581" s="29"/>
    </row>
    <row r="3582" spans="1:3" hidden="1" x14ac:dyDescent="0.45">
      <c r="A3582" s="29"/>
      <c r="B3582" s="29"/>
      <c r="C3582" s="29"/>
    </row>
    <row r="3583" spans="1:3" hidden="1" x14ac:dyDescent="0.45">
      <c r="A3583" s="29"/>
      <c r="B3583" s="29"/>
      <c r="C3583" s="29"/>
    </row>
    <row r="3584" spans="1:3" hidden="1" x14ac:dyDescent="0.45">
      <c r="A3584" s="29"/>
      <c r="B3584" s="29"/>
      <c r="C3584" s="29"/>
    </row>
    <row r="3585" spans="1:3" hidden="1" x14ac:dyDescent="0.45">
      <c r="A3585" s="29"/>
      <c r="B3585" s="29"/>
      <c r="C3585" s="29"/>
    </row>
    <row r="3586" spans="1:3" hidden="1" x14ac:dyDescent="0.45">
      <c r="A3586" s="29"/>
      <c r="B3586" s="29"/>
      <c r="C3586" s="29"/>
    </row>
    <row r="3587" spans="1:3" hidden="1" x14ac:dyDescent="0.45">
      <c r="A3587" s="29"/>
      <c r="B3587" s="29"/>
      <c r="C3587" s="29"/>
    </row>
    <row r="3588" spans="1:3" hidden="1" x14ac:dyDescent="0.45">
      <c r="A3588" s="29"/>
      <c r="B3588" s="29"/>
      <c r="C3588" s="29"/>
    </row>
    <row r="3589" spans="1:3" hidden="1" x14ac:dyDescent="0.45">
      <c r="A3589" s="29"/>
      <c r="B3589" s="29"/>
      <c r="C3589" s="29"/>
    </row>
    <row r="3590" spans="1:3" hidden="1" x14ac:dyDescent="0.45">
      <c r="A3590" s="29"/>
      <c r="B3590" s="29"/>
      <c r="C3590" s="29"/>
    </row>
    <row r="3591" spans="1:3" hidden="1" x14ac:dyDescent="0.45">
      <c r="A3591" s="29"/>
      <c r="B3591" s="29"/>
      <c r="C3591" s="29"/>
    </row>
    <row r="3592" spans="1:3" hidden="1" x14ac:dyDescent="0.45">
      <c r="A3592" s="29"/>
      <c r="B3592" s="29"/>
      <c r="C3592" s="29"/>
    </row>
    <row r="3593" spans="1:3" hidden="1" x14ac:dyDescent="0.45">
      <c r="A3593" s="29"/>
      <c r="B3593" s="29"/>
      <c r="C3593" s="29"/>
    </row>
    <row r="3594" spans="1:3" hidden="1" x14ac:dyDescent="0.45">
      <c r="A3594" s="29"/>
      <c r="B3594" s="29"/>
      <c r="C3594" s="29"/>
    </row>
    <row r="3595" spans="1:3" hidden="1" x14ac:dyDescent="0.45">
      <c r="A3595" s="29"/>
      <c r="B3595" s="29"/>
      <c r="C3595" s="29"/>
    </row>
    <row r="3596" spans="1:3" hidden="1" x14ac:dyDescent="0.45">
      <c r="A3596" s="29"/>
      <c r="B3596" s="29"/>
      <c r="C3596" s="29"/>
    </row>
    <row r="3597" spans="1:3" hidden="1" x14ac:dyDescent="0.45">
      <c r="A3597" s="29"/>
      <c r="B3597" s="29"/>
      <c r="C3597" s="29"/>
    </row>
    <row r="3598" spans="1:3" hidden="1" x14ac:dyDescent="0.45">
      <c r="A3598" s="29"/>
      <c r="B3598" s="29"/>
      <c r="C3598" s="29"/>
    </row>
    <row r="3599" spans="1:3" hidden="1" x14ac:dyDescent="0.45">
      <c r="A3599" s="29"/>
      <c r="B3599" s="29"/>
      <c r="C3599" s="29"/>
    </row>
    <row r="3600" spans="1:3" hidden="1" x14ac:dyDescent="0.45">
      <c r="A3600" s="29"/>
      <c r="B3600" s="29"/>
      <c r="C3600" s="29"/>
    </row>
    <row r="3601" spans="1:3" hidden="1" x14ac:dyDescent="0.45">
      <c r="A3601" s="29"/>
      <c r="B3601" s="29"/>
      <c r="C3601" s="29"/>
    </row>
    <row r="3602" spans="1:3" hidden="1" x14ac:dyDescent="0.45">
      <c r="A3602" s="29"/>
      <c r="B3602" s="29"/>
      <c r="C3602" s="29"/>
    </row>
    <row r="3603" spans="1:3" hidden="1" x14ac:dyDescent="0.45">
      <c r="A3603" s="29"/>
      <c r="B3603" s="29"/>
      <c r="C3603" s="29"/>
    </row>
    <row r="3604" spans="1:3" hidden="1" x14ac:dyDescent="0.45">
      <c r="A3604" s="29"/>
      <c r="B3604" s="29"/>
      <c r="C3604" s="29"/>
    </row>
    <row r="3605" spans="1:3" hidden="1" x14ac:dyDescent="0.45">
      <c r="A3605" s="29"/>
      <c r="B3605" s="29"/>
      <c r="C3605" s="29"/>
    </row>
    <row r="3606" spans="1:3" hidden="1" x14ac:dyDescent="0.45">
      <c r="A3606" s="29"/>
      <c r="B3606" s="29"/>
      <c r="C3606" s="29"/>
    </row>
    <row r="3607" spans="1:3" hidden="1" x14ac:dyDescent="0.45">
      <c r="A3607" s="29"/>
      <c r="B3607" s="29"/>
      <c r="C3607" s="29"/>
    </row>
    <row r="3608" spans="1:3" hidden="1" x14ac:dyDescent="0.45">
      <c r="A3608" s="29"/>
      <c r="B3608" s="29"/>
      <c r="C3608" s="29"/>
    </row>
    <row r="3609" spans="1:3" hidden="1" x14ac:dyDescent="0.45">
      <c r="A3609" s="29"/>
      <c r="B3609" s="29"/>
      <c r="C3609" s="29"/>
    </row>
    <row r="3610" spans="1:3" hidden="1" x14ac:dyDescent="0.45">
      <c r="A3610" s="29"/>
      <c r="B3610" s="29"/>
      <c r="C3610" s="29"/>
    </row>
    <row r="3611" spans="1:3" hidden="1" x14ac:dyDescent="0.45">
      <c r="A3611" s="29"/>
      <c r="B3611" s="29"/>
      <c r="C3611" s="29"/>
    </row>
    <row r="3612" spans="1:3" hidden="1" x14ac:dyDescent="0.45">
      <c r="A3612" s="29"/>
      <c r="B3612" s="29"/>
      <c r="C3612" s="29"/>
    </row>
    <row r="3613" spans="1:3" hidden="1" x14ac:dyDescent="0.45">
      <c r="A3613" s="29"/>
      <c r="B3613" s="29"/>
      <c r="C3613" s="29"/>
    </row>
    <row r="3614" spans="1:3" hidden="1" x14ac:dyDescent="0.45">
      <c r="A3614" s="29"/>
      <c r="B3614" s="29"/>
      <c r="C3614" s="29"/>
    </row>
    <row r="3615" spans="1:3" hidden="1" x14ac:dyDescent="0.45">
      <c r="A3615" s="29"/>
      <c r="B3615" s="29"/>
      <c r="C3615" s="29"/>
    </row>
    <row r="3616" spans="1:3" hidden="1" x14ac:dyDescent="0.45">
      <c r="A3616" s="29"/>
      <c r="B3616" s="29"/>
      <c r="C3616" s="29"/>
    </row>
    <row r="3617" spans="1:3" hidden="1" x14ac:dyDescent="0.45">
      <c r="A3617" s="29"/>
      <c r="B3617" s="29"/>
      <c r="C3617" s="29"/>
    </row>
    <row r="3618" spans="1:3" hidden="1" x14ac:dyDescent="0.45">
      <c r="A3618" s="29"/>
      <c r="B3618" s="29"/>
      <c r="C3618" s="29"/>
    </row>
    <row r="3619" spans="1:3" hidden="1" x14ac:dyDescent="0.45">
      <c r="A3619" s="29"/>
      <c r="B3619" s="29"/>
      <c r="C3619" s="29"/>
    </row>
    <row r="3620" spans="1:3" hidden="1" x14ac:dyDescent="0.45">
      <c r="A3620" s="29"/>
      <c r="B3620" s="29"/>
      <c r="C3620" s="29"/>
    </row>
    <row r="3621" spans="1:3" hidden="1" x14ac:dyDescent="0.45">
      <c r="A3621" s="29"/>
      <c r="B3621" s="29"/>
      <c r="C3621" s="29"/>
    </row>
    <row r="3622" spans="1:3" hidden="1" x14ac:dyDescent="0.45">
      <c r="A3622" s="29"/>
      <c r="B3622" s="29"/>
      <c r="C3622" s="29"/>
    </row>
    <row r="3623" spans="1:3" hidden="1" x14ac:dyDescent="0.45">
      <c r="A3623" s="29"/>
      <c r="B3623" s="29"/>
      <c r="C3623" s="29"/>
    </row>
    <row r="3624" spans="1:3" hidden="1" x14ac:dyDescent="0.45">
      <c r="A3624" s="29"/>
      <c r="B3624" s="29"/>
      <c r="C3624" s="29"/>
    </row>
    <row r="3625" spans="1:3" hidden="1" x14ac:dyDescent="0.45">
      <c r="A3625" s="29"/>
      <c r="B3625" s="29"/>
      <c r="C3625" s="29"/>
    </row>
    <row r="3626" spans="1:3" hidden="1" x14ac:dyDescent="0.45">
      <c r="A3626" s="29"/>
      <c r="B3626" s="29"/>
      <c r="C3626" s="29"/>
    </row>
    <row r="3627" spans="1:3" hidden="1" x14ac:dyDescent="0.45">
      <c r="A3627" s="29"/>
      <c r="B3627" s="29"/>
      <c r="C3627" s="29"/>
    </row>
    <row r="3628" spans="1:3" hidden="1" x14ac:dyDescent="0.45">
      <c r="A3628" s="29"/>
      <c r="B3628" s="29"/>
      <c r="C3628" s="29"/>
    </row>
    <row r="3629" spans="1:3" hidden="1" x14ac:dyDescent="0.45">
      <c r="A3629" s="29"/>
      <c r="B3629" s="29"/>
      <c r="C3629" s="29"/>
    </row>
    <row r="3630" spans="1:3" hidden="1" x14ac:dyDescent="0.45">
      <c r="A3630" s="29"/>
      <c r="B3630" s="29"/>
      <c r="C3630" s="29"/>
    </row>
    <row r="3631" spans="1:3" hidden="1" x14ac:dyDescent="0.45">
      <c r="A3631" s="29"/>
      <c r="B3631" s="29"/>
      <c r="C3631" s="29"/>
    </row>
    <row r="3632" spans="1:3" hidden="1" x14ac:dyDescent="0.45">
      <c r="A3632" s="29"/>
      <c r="B3632" s="29"/>
      <c r="C3632" s="29"/>
    </row>
    <row r="3633" spans="1:3" hidden="1" x14ac:dyDescent="0.45">
      <c r="A3633" s="29"/>
      <c r="B3633" s="29"/>
      <c r="C3633" s="29"/>
    </row>
    <row r="3634" spans="1:3" hidden="1" x14ac:dyDescent="0.45">
      <c r="A3634" s="29"/>
      <c r="B3634" s="29"/>
      <c r="C3634" s="29"/>
    </row>
    <row r="3635" spans="1:3" hidden="1" x14ac:dyDescent="0.45">
      <c r="A3635" s="29"/>
      <c r="B3635" s="29"/>
      <c r="C3635" s="29"/>
    </row>
    <row r="3636" spans="1:3" hidden="1" x14ac:dyDescent="0.45">
      <c r="A3636" s="29"/>
      <c r="B3636" s="29"/>
      <c r="C3636" s="29"/>
    </row>
    <row r="3637" spans="1:3" hidden="1" x14ac:dyDescent="0.45">
      <c r="A3637" s="29"/>
      <c r="B3637" s="29"/>
      <c r="C3637" s="29"/>
    </row>
    <row r="3638" spans="1:3" hidden="1" x14ac:dyDescent="0.45">
      <c r="A3638" s="29"/>
      <c r="B3638" s="29"/>
      <c r="C3638" s="29"/>
    </row>
    <row r="3639" spans="1:3" hidden="1" x14ac:dyDescent="0.45">
      <c r="A3639" s="29"/>
      <c r="B3639" s="29"/>
      <c r="C3639" s="29"/>
    </row>
    <row r="3640" spans="1:3" hidden="1" x14ac:dyDescent="0.45">
      <c r="A3640" s="29"/>
      <c r="B3640" s="29"/>
      <c r="C3640" s="29"/>
    </row>
    <row r="3641" spans="1:3" hidden="1" x14ac:dyDescent="0.45">
      <c r="A3641" s="29"/>
      <c r="B3641" s="29"/>
      <c r="C3641" s="29"/>
    </row>
    <row r="3642" spans="1:3" hidden="1" x14ac:dyDescent="0.45">
      <c r="A3642" s="29"/>
      <c r="B3642" s="29"/>
      <c r="C3642" s="29"/>
    </row>
    <row r="3643" spans="1:3" hidden="1" x14ac:dyDescent="0.45">
      <c r="A3643" s="29"/>
      <c r="B3643" s="29"/>
      <c r="C3643" s="29"/>
    </row>
    <row r="3644" spans="1:3" hidden="1" x14ac:dyDescent="0.45">
      <c r="A3644" s="29"/>
      <c r="B3644" s="29"/>
      <c r="C3644" s="29"/>
    </row>
    <row r="3645" spans="1:3" hidden="1" x14ac:dyDescent="0.45">
      <c r="A3645" s="29"/>
      <c r="B3645" s="29"/>
      <c r="C3645" s="29"/>
    </row>
    <row r="3646" spans="1:3" hidden="1" x14ac:dyDescent="0.45">
      <c r="A3646" s="29"/>
      <c r="B3646" s="29"/>
      <c r="C3646" s="29"/>
    </row>
    <row r="3647" spans="1:3" hidden="1" x14ac:dyDescent="0.45">
      <c r="A3647" s="29"/>
      <c r="B3647" s="29"/>
      <c r="C3647" s="29"/>
    </row>
    <row r="3648" spans="1:3" hidden="1" x14ac:dyDescent="0.45">
      <c r="A3648" s="29"/>
      <c r="B3648" s="29"/>
      <c r="C3648" s="29"/>
    </row>
    <row r="3649" spans="1:3" hidden="1" x14ac:dyDescent="0.45">
      <c r="A3649" s="29"/>
      <c r="B3649" s="29"/>
      <c r="C3649" s="29"/>
    </row>
    <row r="3650" spans="1:3" hidden="1" x14ac:dyDescent="0.45">
      <c r="A3650" s="29"/>
      <c r="B3650" s="29"/>
      <c r="C3650" s="29"/>
    </row>
    <row r="3651" spans="1:3" hidden="1" x14ac:dyDescent="0.45">
      <c r="A3651" s="29"/>
      <c r="B3651" s="29"/>
      <c r="C3651" s="29"/>
    </row>
    <row r="3652" spans="1:3" hidden="1" x14ac:dyDescent="0.45">
      <c r="A3652" s="29"/>
      <c r="B3652" s="29"/>
      <c r="C3652" s="29"/>
    </row>
    <row r="3653" spans="1:3" hidden="1" x14ac:dyDescent="0.45">
      <c r="A3653" s="29"/>
      <c r="B3653" s="29"/>
      <c r="C3653" s="29"/>
    </row>
    <row r="3654" spans="1:3" hidden="1" x14ac:dyDescent="0.45">
      <c r="A3654" s="29"/>
      <c r="B3654" s="29"/>
      <c r="C3654" s="29"/>
    </row>
    <row r="3655" spans="1:3" hidden="1" x14ac:dyDescent="0.45">
      <c r="A3655" s="29"/>
      <c r="B3655" s="29"/>
      <c r="C3655" s="29"/>
    </row>
    <row r="3656" spans="1:3" hidden="1" x14ac:dyDescent="0.45">
      <c r="A3656" s="29"/>
      <c r="B3656" s="29"/>
      <c r="C3656" s="29"/>
    </row>
    <row r="3657" spans="1:3" hidden="1" x14ac:dyDescent="0.45">
      <c r="A3657" s="29"/>
      <c r="B3657" s="29"/>
      <c r="C3657" s="29"/>
    </row>
    <row r="3658" spans="1:3" hidden="1" x14ac:dyDescent="0.45">
      <c r="A3658" s="29"/>
      <c r="B3658" s="29"/>
      <c r="C3658" s="29"/>
    </row>
    <row r="3659" spans="1:3" hidden="1" x14ac:dyDescent="0.45">
      <c r="A3659" s="29"/>
      <c r="B3659" s="29"/>
      <c r="C3659" s="29"/>
    </row>
    <row r="3660" spans="1:3" hidden="1" x14ac:dyDescent="0.45">
      <c r="A3660" s="29"/>
      <c r="B3660" s="29"/>
      <c r="C3660" s="29"/>
    </row>
    <row r="3661" spans="1:3" hidden="1" x14ac:dyDescent="0.45">
      <c r="A3661" s="29"/>
      <c r="B3661" s="29"/>
      <c r="C3661" s="29"/>
    </row>
    <row r="3662" spans="1:3" hidden="1" x14ac:dyDescent="0.45">
      <c r="A3662" s="29"/>
      <c r="B3662" s="29"/>
      <c r="C3662" s="29"/>
    </row>
    <row r="3663" spans="1:3" hidden="1" x14ac:dyDescent="0.45">
      <c r="A3663" s="29"/>
      <c r="B3663" s="29"/>
      <c r="C3663" s="29"/>
    </row>
    <row r="3664" spans="1:3" hidden="1" x14ac:dyDescent="0.45">
      <c r="A3664" s="29"/>
      <c r="B3664" s="29"/>
      <c r="C3664" s="29"/>
    </row>
    <row r="3665" spans="1:3" hidden="1" x14ac:dyDescent="0.45">
      <c r="A3665" s="29"/>
      <c r="B3665" s="29"/>
      <c r="C3665" s="29"/>
    </row>
    <row r="3666" spans="1:3" hidden="1" x14ac:dyDescent="0.45">
      <c r="A3666" s="29"/>
      <c r="B3666" s="29"/>
      <c r="C3666" s="29"/>
    </row>
    <row r="3667" spans="1:3" hidden="1" x14ac:dyDescent="0.45">
      <c r="A3667" s="29"/>
      <c r="B3667" s="29"/>
      <c r="C3667" s="29"/>
    </row>
    <row r="3668" spans="1:3" hidden="1" x14ac:dyDescent="0.45">
      <c r="A3668" s="29"/>
      <c r="B3668" s="29"/>
      <c r="C3668" s="29"/>
    </row>
    <row r="3669" spans="1:3" hidden="1" x14ac:dyDescent="0.45">
      <c r="A3669" s="29"/>
      <c r="B3669" s="29"/>
      <c r="C3669" s="29"/>
    </row>
    <row r="3670" spans="1:3" hidden="1" x14ac:dyDescent="0.45">
      <c r="A3670" s="29"/>
      <c r="B3670" s="29"/>
      <c r="C3670" s="29"/>
    </row>
    <row r="3671" spans="1:3" hidden="1" x14ac:dyDescent="0.45">
      <c r="A3671" s="29"/>
      <c r="B3671" s="29"/>
      <c r="C3671" s="29"/>
    </row>
    <row r="3672" spans="1:3" hidden="1" x14ac:dyDescent="0.45">
      <c r="A3672" s="29"/>
      <c r="B3672" s="29"/>
      <c r="C3672" s="29"/>
    </row>
    <row r="3673" spans="1:3" hidden="1" x14ac:dyDescent="0.45">
      <c r="A3673" s="29"/>
      <c r="B3673" s="29"/>
      <c r="C3673" s="29"/>
    </row>
    <row r="3674" spans="1:3" hidden="1" x14ac:dyDescent="0.45">
      <c r="A3674" s="29"/>
      <c r="B3674" s="29"/>
      <c r="C3674" s="29"/>
    </row>
    <row r="3675" spans="1:3" hidden="1" x14ac:dyDescent="0.45">
      <c r="A3675" s="29"/>
      <c r="B3675" s="29"/>
      <c r="C3675" s="29"/>
    </row>
    <row r="3676" spans="1:3" hidden="1" x14ac:dyDescent="0.45">
      <c r="A3676" s="29"/>
      <c r="B3676" s="29"/>
      <c r="C3676" s="29"/>
    </row>
    <row r="3677" spans="1:3" hidden="1" x14ac:dyDescent="0.45">
      <c r="A3677" s="29"/>
      <c r="B3677" s="29"/>
      <c r="C3677" s="29"/>
    </row>
    <row r="3678" spans="1:3" hidden="1" x14ac:dyDescent="0.45">
      <c r="A3678" s="29"/>
      <c r="B3678" s="29"/>
      <c r="C3678" s="29"/>
    </row>
    <row r="3679" spans="1:3" hidden="1" x14ac:dyDescent="0.45">
      <c r="A3679" s="29"/>
      <c r="B3679" s="29"/>
      <c r="C3679" s="29"/>
    </row>
    <row r="3680" spans="1:3" hidden="1" x14ac:dyDescent="0.45">
      <c r="A3680" s="29"/>
      <c r="B3680" s="29"/>
      <c r="C3680" s="29"/>
    </row>
    <row r="3681" spans="1:3" hidden="1" x14ac:dyDescent="0.45">
      <c r="A3681" s="29"/>
      <c r="B3681" s="29"/>
      <c r="C3681" s="29"/>
    </row>
    <row r="3682" spans="1:3" hidden="1" x14ac:dyDescent="0.45">
      <c r="A3682" s="29"/>
      <c r="B3682" s="29"/>
      <c r="C3682" s="29"/>
    </row>
    <row r="3683" spans="1:3" hidden="1" x14ac:dyDescent="0.45">
      <c r="A3683" s="29"/>
      <c r="B3683" s="29"/>
      <c r="C3683" s="29"/>
    </row>
    <row r="3684" spans="1:3" hidden="1" x14ac:dyDescent="0.45">
      <c r="A3684" s="29"/>
      <c r="B3684" s="29"/>
      <c r="C3684" s="29"/>
    </row>
    <row r="3685" spans="1:3" hidden="1" x14ac:dyDescent="0.45">
      <c r="A3685" s="29"/>
      <c r="B3685" s="29"/>
      <c r="C3685" s="29"/>
    </row>
    <row r="3686" spans="1:3" hidden="1" x14ac:dyDescent="0.45">
      <c r="A3686" s="29"/>
      <c r="B3686" s="29"/>
      <c r="C3686" s="29"/>
    </row>
    <row r="3687" spans="1:3" hidden="1" x14ac:dyDescent="0.45">
      <c r="A3687" s="29"/>
      <c r="B3687" s="29"/>
      <c r="C3687" s="29"/>
    </row>
    <row r="3688" spans="1:3" hidden="1" x14ac:dyDescent="0.45">
      <c r="A3688" s="29"/>
      <c r="B3688" s="29"/>
      <c r="C3688" s="29"/>
    </row>
    <row r="3689" spans="1:3" hidden="1" x14ac:dyDescent="0.45">
      <c r="A3689" s="29"/>
      <c r="B3689" s="29"/>
      <c r="C3689" s="29"/>
    </row>
    <row r="3690" spans="1:3" hidden="1" x14ac:dyDescent="0.45">
      <c r="A3690" s="29"/>
      <c r="B3690" s="29"/>
      <c r="C3690" s="29"/>
    </row>
    <row r="3691" spans="1:3" hidden="1" x14ac:dyDescent="0.45">
      <c r="A3691" s="29"/>
      <c r="B3691" s="29"/>
      <c r="C3691" s="29"/>
    </row>
    <row r="3692" spans="1:3" hidden="1" x14ac:dyDescent="0.45">
      <c r="A3692" s="29"/>
      <c r="B3692" s="29"/>
      <c r="C3692" s="29"/>
    </row>
    <row r="3693" spans="1:3" hidden="1" x14ac:dyDescent="0.45">
      <c r="A3693" s="29"/>
      <c r="B3693" s="29"/>
      <c r="C3693" s="29"/>
    </row>
    <row r="3694" spans="1:3" hidden="1" x14ac:dyDescent="0.45">
      <c r="A3694" s="29"/>
      <c r="B3694" s="29"/>
      <c r="C3694" s="29"/>
    </row>
    <row r="3695" spans="1:3" hidden="1" x14ac:dyDescent="0.45">
      <c r="A3695" s="29"/>
      <c r="B3695" s="29"/>
      <c r="C3695" s="29"/>
    </row>
    <row r="3696" spans="1:3" hidden="1" x14ac:dyDescent="0.45">
      <c r="A3696" s="29"/>
      <c r="B3696" s="29"/>
      <c r="C3696" s="29"/>
    </row>
    <row r="3697" spans="1:3" hidden="1" x14ac:dyDescent="0.45">
      <c r="A3697" s="29"/>
      <c r="B3697" s="29"/>
      <c r="C3697" s="29"/>
    </row>
    <row r="3698" spans="1:3" hidden="1" x14ac:dyDescent="0.45">
      <c r="A3698" s="29"/>
      <c r="B3698" s="29"/>
      <c r="C3698" s="29"/>
    </row>
    <row r="3699" spans="1:3" hidden="1" x14ac:dyDescent="0.45">
      <c r="A3699" s="29"/>
      <c r="B3699" s="29"/>
      <c r="C3699" s="29"/>
    </row>
    <row r="3700" spans="1:3" hidden="1" x14ac:dyDescent="0.45">
      <c r="A3700" s="29"/>
      <c r="B3700" s="29"/>
      <c r="C3700" s="29"/>
    </row>
    <row r="3701" spans="1:3" hidden="1" x14ac:dyDescent="0.45">
      <c r="A3701" s="29"/>
      <c r="B3701" s="29"/>
      <c r="C3701" s="29"/>
    </row>
    <row r="3702" spans="1:3" hidden="1" x14ac:dyDescent="0.45">
      <c r="A3702" s="29"/>
      <c r="B3702" s="29"/>
      <c r="C3702" s="29"/>
    </row>
    <row r="3703" spans="1:3" hidden="1" x14ac:dyDescent="0.45">
      <c r="A3703" s="29"/>
      <c r="B3703" s="29"/>
      <c r="C3703" s="29"/>
    </row>
    <row r="3704" spans="1:3" hidden="1" x14ac:dyDescent="0.45">
      <c r="A3704" s="29"/>
      <c r="B3704" s="29"/>
      <c r="C3704" s="29"/>
    </row>
    <row r="3705" spans="1:3" hidden="1" x14ac:dyDescent="0.45">
      <c r="A3705" s="29"/>
      <c r="B3705" s="29"/>
      <c r="C3705" s="29"/>
    </row>
    <row r="3706" spans="1:3" hidden="1" x14ac:dyDescent="0.45">
      <c r="A3706" s="29"/>
      <c r="B3706" s="29"/>
      <c r="C3706" s="29"/>
    </row>
    <row r="3707" spans="1:3" hidden="1" x14ac:dyDescent="0.45">
      <c r="A3707" s="29"/>
      <c r="B3707" s="29"/>
      <c r="C3707" s="29"/>
    </row>
    <row r="3708" spans="1:3" hidden="1" x14ac:dyDescent="0.45">
      <c r="A3708" s="29"/>
      <c r="B3708" s="29"/>
      <c r="C3708" s="29"/>
    </row>
    <row r="3709" spans="1:3" hidden="1" x14ac:dyDescent="0.45">
      <c r="A3709" s="29"/>
      <c r="B3709" s="29"/>
      <c r="C3709" s="29"/>
    </row>
    <row r="3710" spans="1:3" hidden="1" x14ac:dyDescent="0.45">
      <c r="A3710" s="29"/>
      <c r="B3710" s="29"/>
      <c r="C3710" s="29"/>
    </row>
    <row r="3711" spans="1:3" hidden="1" x14ac:dyDescent="0.45">
      <c r="A3711" s="29"/>
      <c r="B3711" s="29"/>
      <c r="C3711" s="29"/>
    </row>
    <row r="3712" spans="1:3" hidden="1" x14ac:dyDescent="0.45">
      <c r="A3712" s="29"/>
      <c r="B3712" s="29"/>
      <c r="C3712" s="29"/>
    </row>
    <row r="3713" spans="1:3" hidden="1" x14ac:dyDescent="0.45">
      <c r="A3713" s="29"/>
      <c r="B3713" s="29"/>
      <c r="C3713" s="29"/>
    </row>
    <row r="3714" spans="1:3" hidden="1" x14ac:dyDescent="0.45">
      <c r="A3714" s="29"/>
      <c r="B3714" s="29"/>
      <c r="C3714" s="29"/>
    </row>
    <row r="3715" spans="1:3" hidden="1" x14ac:dyDescent="0.45">
      <c r="A3715" s="29"/>
      <c r="B3715" s="29"/>
      <c r="C3715" s="29"/>
    </row>
    <row r="3716" spans="1:3" hidden="1" x14ac:dyDescent="0.45">
      <c r="A3716" s="29"/>
      <c r="B3716" s="29"/>
      <c r="C3716" s="29"/>
    </row>
    <row r="3717" spans="1:3" hidden="1" x14ac:dyDescent="0.45">
      <c r="A3717" s="29"/>
      <c r="B3717" s="29"/>
      <c r="C3717" s="29"/>
    </row>
    <row r="3718" spans="1:3" hidden="1" x14ac:dyDescent="0.45">
      <c r="A3718" s="29"/>
      <c r="B3718" s="29"/>
      <c r="C3718" s="29"/>
    </row>
    <row r="3719" spans="1:3" hidden="1" x14ac:dyDescent="0.45">
      <c r="A3719" s="29"/>
      <c r="B3719" s="29"/>
      <c r="C3719" s="29"/>
    </row>
    <row r="3720" spans="1:3" hidden="1" x14ac:dyDescent="0.45">
      <c r="A3720" s="29"/>
      <c r="B3720" s="29"/>
      <c r="C3720" s="29"/>
    </row>
    <row r="3721" spans="1:3" hidden="1" x14ac:dyDescent="0.45">
      <c r="A3721" s="29"/>
      <c r="B3721" s="29"/>
      <c r="C3721" s="29"/>
    </row>
    <row r="3722" spans="1:3" hidden="1" x14ac:dyDescent="0.45">
      <c r="A3722" s="29"/>
      <c r="B3722" s="29"/>
      <c r="C3722" s="29"/>
    </row>
    <row r="3723" spans="1:3" hidden="1" x14ac:dyDescent="0.45">
      <c r="A3723" s="29"/>
      <c r="B3723" s="29"/>
      <c r="C3723" s="29"/>
    </row>
    <row r="3724" spans="1:3" hidden="1" x14ac:dyDescent="0.45">
      <c r="A3724" s="29"/>
      <c r="B3724" s="29"/>
      <c r="C3724" s="29"/>
    </row>
    <row r="3725" spans="1:3" hidden="1" x14ac:dyDescent="0.45">
      <c r="A3725" s="29"/>
      <c r="B3725" s="29"/>
      <c r="C3725" s="29"/>
    </row>
    <row r="3726" spans="1:3" hidden="1" x14ac:dyDescent="0.45">
      <c r="A3726" s="29"/>
      <c r="B3726" s="29"/>
      <c r="C3726" s="29"/>
    </row>
    <row r="3727" spans="1:3" hidden="1" x14ac:dyDescent="0.45">
      <c r="A3727" s="29"/>
      <c r="B3727" s="29"/>
      <c r="C3727" s="29"/>
    </row>
    <row r="3728" spans="1:3" hidden="1" x14ac:dyDescent="0.45">
      <c r="A3728" s="29"/>
      <c r="B3728" s="29"/>
      <c r="C3728" s="29"/>
    </row>
    <row r="3729" spans="1:3" hidden="1" x14ac:dyDescent="0.45">
      <c r="A3729" s="29"/>
      <c r="B3729" s="29"/>
      <c r="C3729" s="29"/>
    </row>
    <row r="3730" spans="1:3" hidden="1" x14ac:dyDescent="0.45">
      <c r="A3730" s="29"/>
      <c r="B3730" s="29"/>
      <c r="C3730" s="29"/>
    </row>
    <row r="3731" spans="1:3" hidden="1" x14ac:dyDescent="0.45">
      <c r="A3731" s="29"/>
      <c r="B3731" s="29"/>
      <c r="C3731" s="29"/>
    </row>
    <row r="3732" spans="1:3" hidden="1" x14ac:dyDescent="0.45">
      <c r="A3732" s="29"/>
      <c r="B3732" s="29"/>
      <c r="C3732" s="29"/>
    </row>
    <row r="3733" spans="1:3" hidden="1" x14ac:dyDescent="0.45">
      <c r="A3733" s="29"/>
      <c r="B3733" s="29"/>
      <c r="C3733" s="29"/>
    </row>
    <row r="3734" spans="1:3" hidden="1" x14ac:dyDescent="0.45">
      <c r="A3734" s="29"/>
      <c r="B3734" s="29"/>
      <c r="C3734" s="29"/>
    </row>
    <row r="3735" spans="1:3" hidden="1" x14ac:dyDescent="0.45">
      <c r="A3735" s="29"/>
      <c r="B3735" s="29"/>
      <c r="C3735" s="29"/>
    </row>
    <row r="3736" spans="1:3" hidden="1" x14ac:dyDescent="0.45">
      <c r="A3736" s="29"/>
      <c r="B3736" s="29"/>
      <c r="C3736" s="29"/>
    </row>
    <row r="3737" spans="1:3" hidden="1" x14ac:dyDescent="0.45">
      <c r="A3737" s="29"/>
      <c r="B3737" s="29"/>
      <c r="C3737" s="29"/>
    </row>
    <row r="3738" spans="1:3" hidden="1" x14ac:dyDescent="0.45">
      <c r="A3738" s="29"/>
      <c r="B3738" s="29"/>
      <c r="C3738" s="29"/>
    </row>
    <row r="3739" spans="1:3" hidden="1" x14ac:dyDescent="0.45">
      <c r="A3739" s="29"/>
      <c r="B3739" s="29"/>
      <c r="C3739" s="29"/>
    </row>
    <row r="3740" spans="1:3" hidden="1" x14ac:dyDescent="0.45">
      <c r="A3740" s="29"/>
      <c r="B3740" s="29"/>
      <c r="C3740" s="29"/>
    </row>
    <row r="3741" spans="1:3" hidden="1" x14ac:dyDescent="0.45">
      <c r="A3741" s="29"/>
      <c r="B3741" s="29"/>
      <c r="C3741" s="29"/>
    </row>
    <row r="3742" spans="1:3" hidden="1" x14ac:dyDescent="0.45">
      <c r="A3742" s="29"/>
      <c r="B3742" s="29"/>
      <c r="C3742" s="29"/>
    </row>
    <row r="3743" spans="1:3" hidden="1" x14ac:dyDescent="0.45">
      <c r="A3743" s="29"/>
      <c r="B3743" s="29"/>
      <c r="C3743" s="29"/>
    </row>
    <row r="3744" spans="1:3" hidden="1" x14ac:dyDescent="0.45">
      <c r="A3744" s="29"/>
      <c r="B3744" s="29"/>
      <c r="C3744" s="29"/>
    </row>
    <row r="3745" spans="1:3" hidden="1" x14ac:dyDescent="0.45">
      <c r="A3745" s="29"/>
      <c r="B3745" s="29"/>
      <c r="C3745" s="29"/>
    </row>
    <row r="3746" spans="1:3" hidden="1" x14ac:dyDescent="0.45">
      <c r="A3746" s="29"/>
      <c r="B3746" s="29"/>
      <c r="C3746" s="29"/>
    </row>
    <row r="3747" spans="1:3" hidden="1" x14ac:dyDescent="0.45">
      <c r="A3747" s="29"/>
      <c r="B3747" s="29"/>
      <c r="C3747" s="29"/>
    </row>
    <row r="3748" spans="1:3" hidden="1" x14ac:dyDescent="0.45">
      <c r="A3748" s="29"/>
      <c r="B3748" s="29"/>
      <c r="C3748" s="29"/>
    </row>
    <row r="3749" spans="1:3" hidden="1" x14ac:dyDescent="0.45">
      <c r="A3749" s="29"/>
      <c r="B3749" s="29"/>
      <c r="C3749" s="29"/>
    </row>
    <row r="3750" spans="1:3" hidden="1" x14ac:dyDescent="0.45">
      <c r="A3750" s="29"/>
      <c r="B3750" s="29"/>
      <c r="C3750" s="29"/>
    </row>
    <row r="3751" spans="1:3" hidden="1" x14ac:dyDescent="0.45">
      <c r="A3751" s="29"/>
      <c r="B3751" s="29"/>
      <c r="C3751" s="29"/>
    </row>
    <row r="3752" spans="1:3" hidden="1" x14ac:dyDescent="0.45">
      <c r="A3752" s="29"/>
      <c r="B3752" s="29"/>
      <c r="C3752" s="29"/>
    </row>
    <row r="3753" spans="1:3" hidden="1" x14ac:dyDescent="0.45">
      <c r="A3753" s="29"/>
      <c r="B3753" s="29"/>
      <c r="C3753" s="29"/>
    </row>
    <row r="3754" spans="1:3" hidden="1" x14ac:dyDescent="0.45">
      <c r="A3754" s="29"/>
      <c r="B3754" s="29"/>
      <c r="C3754" s="29"/>
    </row>
    <row r="3755" spans="1:3" hidden="1" x14ac:dyDescent="0.45">
      <c r="A3755" s="29"/>
      <c r="B3755" s="29"/>
      <c r="C3755" s="29"/>
    </row>
    <row r="3756" spans="1:3" hidden="1" x14ac:dyDescent="0.45">
      <c r="A3756" s="29"/>
      <c r="B3756" s="29"/>
      <c r="C3756" s="29"/>
    </row>
    <row r="3757" spans="1:3" hidden="1" x14ac:dyDescent="0.45">
      <c r="A3757" s="29"/>
      <c r="B3757" s="29"/>
      <c r="C3757" s="29"/>
    </row>
    <row r="3758" spans="1:3" hidden="1" x14ac:dyDescent="0.45">
      <c r="A3758" s="29"/>
      <c r="B3758" s="29"/>
      <c r="C3758" s="29"/>
    </row>
    <row r="3759" spans="1:3" hidden="1" x14ac:dyDescent="0.45">
      <c r="A3759" s="29"/>
      <c r="B3759" s="29"/>
      <c r="C3759" s="29"/>
    </row>
    <row r="3760" spans="1:3" hidden="1" x14ac:dyDescent="0.45">
      <c r="A3760" s="29"/>
      <c r="B3760" s="29"/>
      <c r="C3760" s="29"/>
    </row>
    <row r="3761" spans="1:3" hidden="1" x14ac:dyDescent="0.45">
      <c r="A3761" s="29"/>
      <c r="B3761" s="29"/>
      <c r="C3761" s="29"/>
    </row>
    <row r="3762" spans="1:3" hidden="1" x14ac:dyDescent="0.45">
      <c r="A3762" s="29"/>
      <c r="B3762" s="29"/>
      <c r="C3762" s="29"/>
    </row>
    <row r="3763" spans="1:3" hidden="1" x14ac:dyDescent="0.45">
      <c r="A3763" s="29"/>
      <c r="B3763" s="29"/>
      <c r="C3763" s="29"/>
    </row>
    <row r="3764" spans="1:3" hidden="1" x14ac:dyDescent="0.45">
      <c r="A3764" s="29"/>
      <c r="B3764" s="29"/>
      <c r="C3764" s="29"/>
    </row>
    <row r="3765" spans="1:3" hidden="1" x14ac:dyDescent="0.45">
      <c r="A3765" s="29"/>
      <c r="B3765" s="29"/>
      <c r="C3765" s="29"/>
    </row>
    <row r="3766" spans="1:3" hidden="1" x14ac:dyDescent="0.45">
      <c r="A3766" s="29"/>
      <c r="B3766" s="29"/>
      <c r="C3766" s="29"/>
    </row>
    <row r="3767" spans="1:3" hidden="1" x14ac:dyDescent="0.45">
      <c r="A3767" s="29"/>
      <c r="B3767" s="29"/>
      <c r="C3767" s="29"/>
    </row>
    <row r="3768" spans="1:3" hidden="1" x14ac:dyDescent="0.45">
      <c r="A3768" s="29"/>
      <c r="B3768" s="29"/>
      <c r="C3768" s="29"/>
    </row>
    <row r="3769" spans="1:3" hidden="1" x14ac:dyDescent="0.45">
      <c r="A3769" s="29"/>
      <c r="B3769" s="29"/>
      <c r="C3769" s="29"/>
    </row>
    <row r="3770" spans="1:3" hidden="1" x14ac:dyDescent="0.45">
      <c r="A3770" s="29"/>
      <c r="B3770" s="29"/>
      <c r="C3770" s="29"/>
    </row>
    <row r="3771" spans="1:3" hidden="1" x14ac:dyDescent="0.45">
      <c r="A3771" s="29"/>
      <c r="B3771" s="29"/>
      <c r="C3771" s="29"/>
    </row>
    <row r="3772" spans="1:3" hidden="1" x14ac:dyDescent="0.45">
      <c r="A3772" s="29"/>
      <c r="B3772" s="29"/>
      <c r="C3772" s="29"/>
    </row>
    <row r="3773" spans="1:3" hidden="1" x14ac:dyDescent="0.45">
      <c r="A3773" s="29"/>
      <c r="B3773" s="29"/>
      <c r="C3773" s="29"/>
    </row>
    <row r="3774" spans="1:3" hidden="1" x14ac:dyDescent="0.45">
      <c r="A3774" s="29"/>
      <c r="B3774" s="29"/>
      <c r="C3774" s="29"/>
    </row>
    <row r="3775" spans="1:3" hidden="1" x14ac:dyDescent="0.45">
      <c r="A3775" s="29"/>
      <c r="B3775" s="29"/>
      <c r="C3775" s="29"/>
    </row>
    <row r="3776" spans="1:3" hidden="1" x14ac:dyDescent="0.45">
      <c r="A3776" s="29"/>
      <c r="B3776" s="29"/>
      <c r="C3776" s="29"/>
    </row>
    <row r="3777" spans="1:3" hidden="1" x14ac:dyDescent="0.45">
      <c r="A3777" s="29"/>
      <c r="B3777" s="29"/>
      <c r="C3777" s="29"/>
    </row>
    <row r="3778" spans="1:3" hidden="1" x14ac:dyDescent="0.45">
      <c r="A3778" s="29"/>
      <c r="B3778" s="29"/>
      <c r="C3778" s="29"/>
    </row>
    <row r="3779" spans="1:3" hidden="1" x14ac:dyDescent="0.45">
      <c r="A3779" s="29"/>
      <c r="B3779" s="29"/>
      <c r="C3779" s="29"/>
    </row>
    <row r="3780" spans="1:3" hidden="1" x14ac:dyDescent="0.45">
      <c r="A3780" s="29"/>
      <c r="B3780" s="29"/>
      <c r="C3780" s="29"/>
    </row>
    <row r="3781" spans="1:3" hidden="1" x14ac:dyDescent="0.45">
      <c r="A3781" s="29"/>
      <c r="B3781" s="29"/>
      <c r="C3781" s="29"/>
    </row>
    <row r="3782" spans="1:3" hidden="1" x14ac:dyDescent="0.45">
      <c r="A3782" s="29"/>
      <c r="B3782" s="29"/>
      <c r="C3782" s="29"/>
    </row>
    <row r="3783" spans="1:3" hidden="1" x14ac:dyDescent="0.45">
      <c r="A3783" s="29"/>
      <c r="B3783" s="29"/>
      <c r="C3783" s="29"/>
    </row>
    <row r="3784" spans="1:3" hidden="1" x14ac:dyDescent="0.45">
      <c r="A3784" s="29"/>
      <c r="B3784" s="29"/>
      <c r="C3784" s="29"/>
    </row>
    <row r="3785" spans="1:3" hidden="1" x14ac:dyDescent="0.45">
      <c r="A3785" s="29"/>
      <c r="B3785" s="29"/>
      <c r="C3785" s="29"/>
    </row>
    <row r="3786" spans="1:3" hidden="1" x14ac:dyDescent="0.45">
      <c r="A3786" s="29"/>
      <c r="B3786" s="29"/>
      <c r="C3786" s="29"/>
    </row>
    <row r="3787" spans="1:3" hidden="1" x14ac:dyDescent="0.45">
      <c r="A3787" s="29"/>
      <c r="B3787" s="29"/>
      <c r="C3787" s="29"/>
    </row>
    <row r="3788" spans="1:3" hidden="1" x14ac:dyDescent="0.45">
      <c r="A3788" s="29"/>
      <c r="B3788" s="29"/>
      <c r="C3788" s="29"/>
    </row>
    <row r="3789" spans="1:3" hidden="1" x14ac:dyDescent="0.45">
      <c r="A3789" s="29"/>
      <c r="B3789" s="29"/>
      <c r="C3789" s="29"/>
    </row>
    <row r="3790" spans="1:3" hidden="1" x14ac:dyDescent="0.45">
      <c r="A3790" s="29"/>
      <c r="B3790" s="29"/>
      <c r="C3790" s="29"/>
    </row>
    <row r="3791" spans="1:3" hidden="1" x14ac:dyDescent="0.45">
      <c r="A3791" s="29"/>
      <c r="B3791" s="29"/>
      <c r="C3791" s="29"/>
    </row>
    <row r="3792" spans="1:3" hidden="1" x14ac:dyDescent="0.45">
      <c r="A3792" s="29"/>
      <c r="B3792" s="29"/>
      <c r="C3792" s="29"/>
    </row>
    <row r="3793" spans="1:3" hidden="1" x14ac:dyDescent="0.45">
      <c r="A3793" s="29"/>
      <c r="B3793" s="29"/>
      <c r="C3793" s="29"/>
    </row>
    <row r="3794" spans="1:3" hidden="1" x14ac:dyDescent="0.45">
      <c r="A3794" s="29"/>
      <c r="B3794" s="29"/>
      <c r="C3794" s="29"/>
    </row>
    <row r="3795" spans="1:3" hidden="1" x14ac:dyDescent="0.45">
      <c r="A3795" s="29"/>
      <c r="B3795" s="29"/>
      <c r="C3795" s="29"/>
    </row>
    <row r="3796" spans="1:3" hidden="1" x14ac:dyDescent="0.45">
      <c r="A3796" s="29"/>
      <c r="B3796" s="29"/>
      <c r="C3796" s="29"/>
    </row>
    <row r="3797" spans="1:3" hidden="1" x14ac:dyDescent="0.45">
      <c r="A3797" s="29"/>
      <c r="B3797" s="29"/>
      <c r="C3797" s="29"/>
    </row>
    <row r="3798" spans="1:3" hidden="1" x14ac:dyDescent="0.45">
      <c r="A3798" s="29"/>
      <c r="B3798" s="29"/>
      <c r="C3798" s="29"/>
    </row>
    <row r="3799" spans="1:3" hidden="1" x14ac:dyDescent="0.45">
      <c r="A3799" s="29"/>
      <c r="B3799" s="29"/>
      <c r="C3799" s="29"/>
    </row>
    <row r="3800" spans="1:3" hidden="1" x14ac:dyDescent="0.45">
      <c r="A3800" s="29"/>
      <c r="B3800" s="29"/>
      <c r="C3800" s="29"/>
    </row>
    <row r="3801" spans="1:3" hidden="1" x14ac:dyDescent="0.45">
      <c r="A3801" s="29"/>
      <c r="B3801" s="29"/>
      <c r="C3801" s="29"/>
    </row>
    <row r="3802" spans="1:3" hidden="1" x14ac:dyDescent="0.45">
      <c r="A3802" s="29"/>
      <c r="B3802" s="29"/>
      <c r="C3802" s="29"/>
    </row>
    <row r="3803" spans="1:3" hidden="1" x14ac:dyDescent="0.45">
      <c r="A3803" s="29"/>
      <c r="B3803" s="29"/>
      <c r="C3803" s="29"/>
    </row>
    <row r="3804" spans="1:3" hidden="1" x14ac:dyDescent="0.45">
      <c r="A3804" s="29"/>
      <c r="B3804" s="29"/>
      <c r="C3804" s="29"/>
    </row>
    <row r="3805" spans="1:3" hidden="1" x14ac:dyDescent="0.45">
      <c r="A3805" s="29"/>
      <c r="B3805" s="29"/>
      <c r="C3805" s="29"/>
    </row>
    <row r="3806" spans="1:3" hidden="1" x14ac:dyDescent="0.45">
      <c r="A3806" s="29"/>
      <c r="B3806" s="29"/>
      <c r="C3806" s="29"/>
    </row>
    <row r="3807" spans="1:3" hidden="1" x14ac:dyDescent="0.45">
      <c r="A3807" s="29"/>
      <c r="B3807" s="29"/>
      <c r="C3807" s="29"/>
    </row>
    <row r="3808" spans="1:3" hidden="1" x14ac:dyDescent="0.45">
      <c r="A3808" s="29"/>
      <c r="B3808" s="29"/>
      <c r="C3808" s="29"/>
    </row>
    <row r="3809" spans="1:3" hidden="1" x14ac:dyDescent="0.45">
      <c r="A3809" s="29"/>
      <c r="B3809" s="29"/>
      <c r="C3809" s="29"/>
    </row>
    <row r="3810" spans="1:3" hidden="1" x14ac:dyDescent="0.45">
      <c r="A3810" s="29"/>
      <c r="B3810" s="29"/>
      <c r="C3810" s="29"/>
    </row>
    <row r="3811" spans="1:3" hidden="1" x14ac:dyDescent="0.45">
      <c r="A3811" s="29"/>
      <c r="B3811" s="29"/>
      <c r="C3811" s="29"/>
    </row>
    <row r="3812" spans="1:3" hidden="1" x14ac:dyDescent="0.45">
      <c r="A3812" s="29"/>
      <c r="B3812" s="29"/>
      <c r="C3812" s="29"/>
    </row>
    <row r="3813" spans="1:3" hidden="1" x14ac:dyDescent="0.45">
      <c r="A3813" s="29"/>
      <c r="B3813" s="29"/>
      <c r="C3813" s="29"/>
    </row>
    <row r="3814" spans="1:3" hidden="1" x14ac:dyDescent="0.45">
      <c r="A3814" s="29"/>
      <c r="B3814" s="29"/>
      <c r="C3814" s="29"/>
    </row>
    <row r="3815" spans="1:3" hidden="1" x14ac:dyDescent="0.45">
      <c r="A3815" s="29"/>
      <c r="B3815" s="29"/>
      <c r="C3815" s="29"/>
    </row>
    <row r="3816" spans="1:3" hidden="1" x14ac:dyDescent="0.45">
      <c r="A3816" s="29"/>
      <c r="B3816" s="29"/>
      <c r="C3816" s="29"/>
    </row>
    <row r="3817" spans="1:3" hidden="1" x14ac:dyDescent="0.45">
      <c r="A3817" s="29"/>
      <c r="B3817" s="29"/>
      <c r="C3817" s="29"/>
    </row>
    <row r="3818" spans="1:3" hidden="1" x14ac:dyDescent="0.45">
      <c r="A3818" s="29"/>
      <c r="B3818" s="29"/>
      <c r="C3818" s="29"/>
    </row>
    <row r="3819" spans="1:3" hidden="1" x14ac:dyDescent="0.45">
      <c r="A3819" s="29"/>
      <c r="B3819" s="29"/>
      <c r="C3819" s="29"/>
    </row>
    <row r="3820" spans="1:3" hidden="1" x14ac:dyDescent="0.45">
      <c r="A3820" s="29"/>
      <c r="B3820" s="29"/>
      <c r="C3820" s="29"/>
    </row>
    <row r="3821" spans="1:3" hidden="1" x14ac:dyDescent="0.45">
      <c r="A3821" s="29"/>
      <c r="B3821" s="29"/>
      <c r="C3821" s="29"/>
    </row>
    <row r="3822" spans="1:3" hidden="1" x14ac:dyDescent="0.45">
      <c r="A3822" s="29"/>
      <c r="B3822" s="29"/>
      <c r="C3822" s="29"/>
    </row>
    <row r="3823" spans="1:3" hidden="1" x14ac:dyDescent="0.45">
      <c r="A3823" s="29"/>
      <c r="B3823" s="29"/>
      <c r="C3823" s="29"/>
    </row>
    <row r="3824" spans="1:3" hidden="1" x14ac:dyDescent="0.45">
      <c r="A3824" s="29"/>
      <c r="B3824" s="29"/>
      <c r="C3824" s="29"/>
    </row>
    <row r="3825" spans="1:3" hidden="1" x14ac:dyDescent="0.45">
      <c r="A3825" s="29"/>
      <c r="B3825" s="29"/>
      <c r="C3825" s="29"/>
    </row>
    <row r="3826" spans="1:3" hidden="1" x14ac:dyDescent="0.45">
      <c r="A3826" s="29"/>
      <c r="B3826" s="29"/>
      <c r="C3826" s="29"/>
    </row>
    <row r="3827" spans="1:3" hidden="1" x14ac:dyDescent="0.45">
      <c r="A3827" s="29"/>
      <c r="B3827" s="29"/>
      <c r="C3827" s="29"/>
    </row>
    <row r="3828" spans="1:3" hidden="1" x14ac:dyDescent="0.45">
      <c r="A3828" s="29"/>
      <c r="B3828" s="29"/>
      <c r="C3828" s="29"/>
    </row>
    <row r="3829" spans="1:3" hidden="1" x14ac:dyDescent="0.45">
      <c r="A3829" s="29"/>
      <c r="B3829" s="29"/>
      <c r="C3829" s="29"/>
    </row>
    <row r="3830" spans="1:3" hidden="1" x14ac:dyDescent="0.45">
      <c r="A3830" s="29"/>
      <c r="B3830" s="29"/>
      <c r="C3830" s="29"/>
    </row>
    <row r="3831" spans="1:3" hidden="1" x14ac:dyDescent="0.45">
      <c r="A3831" s="29"/>
      <c r="B3831" s="29"/>
      <c r="C3831" s="29"/>
    </row>
    <row r="3832" spans="1:3" hidden="1" x14ac:dyDescent="0.45">
      <c r="A3832" s="29"/>
      <c r="B3832" s="29"/>
      <c r="C3832" s="29"/>
    </row>
    <row r="3833" spans="1:3" hidden="1" x14ac:dyDescent="0.45">
      <c r="A3833" s="29"/>
      <c r="B3833" s="29"/>
      <c r="C3833" s="29"/>
    </row>
    <row r="3834" spans="1:3" hidden="1" x14ac:dyDescent="0.45">
      <c r="A3834" s="29"/>
      <c r="B3834" s="29"/>
      <c r="C3834" s="29"/>
    </row>
    <row r="3835" spans="1:3" hidden="1" x14ac:dyDescent="0.45">
      <c r="A3835" s="29"/>
      <c r="B3835" s="29"/>
      <c r="C3835" s="29"/>
    </row>
    <row r="3836" spans="1:3" hidden="1" x14ac:dyDescent="0.45">
      <c r="A3836" s="29"/>
      <c r="B3836" s="29"/>
      <c r="C3836" s="29"/>
    </row>
    <row r="3837" spans="1:3" hidden="1" x14ac:dyDescent="0.45">
      <c r="A3837" s="29"/>
      <c r="B3837" s="29"/>
      <c r="C3837" s="29"/>
    </row>
    <row r="3838" spans="1:3" hidden="1" x14ac:dyDescent="0.45">
      <c r="A3838" s="29"/>
      <c r="B3838" s="29"/>
      <c r="C3838" s="29"/>
    </row>
    <row r="3839" spans="1:3" hidden="1" x14ac:dyDescent="0.45">
      <c r="A3839" s="29"/>
      <c r="B3839" s="29"/>
      <c r="C3839" s="29"/>
    </row>
    <row r="3840" spans="1:3" hidden="1" x14ac:dyDescent="0.45">
      <c r="A3840" s="29"/>
      <c r="B3840" s="29"/>
      <c r="C3840" s="29"/>
    </row>
    <row r="3841" spans="1:3" hidden="1" x14ac:dyDescent="0.45">
      <c r="A3841" s="29"/>
      <c r="B3841" s="29"/>
      <c r="C3841" s="29"/>
    </row>
    <row r="3842" spans="1:3" hidden="1" x14ac:dyDescent="0.45">
      <c r="A3842" s="29"/>
      <c r="B3842" s="29"/>
      <c r="C3842" s="29"/>
    </row>
    <row r="3843" spans="1:3" hidden="1" x14ac:dyDescent="0.45">
      <c r="A3843" s="29"/>
      <c r="B3843" s="29"/>
      <c r="C3843" s="29"/>
    </row>
    <row r="3844" spans="1:3" hidden="1" x14ac:dyDescent="0.45">
      <c r="A3844" s="29"/>
      <c r="B3844" s="29"/>
      <c r="C3844" s="29"/>
    </row>
    <row r="3845" spans="1:3" hidden="1" x14ac:dyDescent="0.45">
      <c r="A3845" s="29"/>
      <c r="B3845" s="29"/>
      <c r="C3845" s="29"/>
    </row>
    <row r="3846" spans="1:3" hidden="1" x14ac:dyDescent="0.45">
      <c r="A3846" s="29"/>
      <c r="B3846" s="29"/>
      <c r="C3846" s="29"/>
    </row>
    <row r="3847" spans="1:3" hidden="1" x14ac:dyDescent="0.45">
      <c r="A3847" s="29"/>
      <c r="B3847" s="29"/>
      <c r="C3847" s="29"/>
    </row>
    <row r="3848" spans="1:3" hidden="1" x14ac:dyDescent="0.45">
      <c r="A3848" s="29"/>
      <c r="B3848" s="29"/>
      <c r="C3848" s="29"/>
    </row>
    <row r="3849" spans="1:3" hidden="1" x14ac:dyDescent="0.45">
      <c r="A3849" s="29"/>
      <c r="B3849" s="29"/>
      <c r="C3849" s="29"/>
    </row>
    <row r="3850" spans="1:3" hidden="1" x14ac:dyDescent="0.45">
      <c r="A3850" s="29"/>
      <c r="B3850" s="29"/>
      <c r="C3850" s="29"/>
    </row>
    <row r="3851" spans="1:3" hidden="1" x14ac:dyDescent="0.45">
      <c r="A3851" s="29"/>
      <c r="B3851" s="29"/>
      <c r="C3851" s="29"/>
    </row>
    <row r="3852" spans="1:3" hidden="1" x14ac:dyDescent="0.45">
      <c r="A3852" s="29"/>
      <c r="B3852" s="29"/>
      <c r="C3852" s="29"/>
    </row>
    <row r="3853" spans="1:3" hidden="1" x14ac:dyDescent="0.45">
      <c r="A3853" s="29"/>
      <c r="B3853" s="29"/>
      <c r="C3853" s="29"/>
    </row>
    <row r="3854" spans="1:3" hidden="1" x14ac:dyDescent="0.45">
      <c r="A3854" s="29"/>
      <c r="B3854" s="29"/>
      <c r="C3854" s="29"/>
    </row>
    <row r="3855" spans="1:3" hidden="1" x14ac:dyDescent="0.45">
      <c r="A3855" s="29"/>
      <c r="B3855" s="29"/>
      <c r="C3855" s="29"/>
    </row>
    <row r="3856" spans="1:3" hidden="1" x14ac:dyDescent="0.45">
      <c r="A3856" s="29"/>
      <c r="B3856" s="29"/>
      <c r="C3856" s="29"/>
    </row>
    <row r="3857" spans="1:3" hidden="1" x14ac:dyDescent="0.45">
      <c r="A3857" s="29"/>
      <c r="B3857" s="29"/>
      <c r="C3857" s="29"/>
    </row>
    <row r="3858" spans="1:3" hidden="1" x14ac:dyDescent="0.45">
      <c r="A3858" s="29"/>
      <c r="B3858" s="29"/>
      <c r="C3858" s="29"/>
    </row>
    <row r="3859" spans="1:3" hidden="1" x14ac:dyDescent="0.45">
      <c r="A3859" s="29"/>
      <c r="B3859" s="29"/>
      <c r="C3859" s="29"/>
    </row>
    <row r="3860" spans="1:3" hidden="1" x14ac:dyDescent="0.45">
      <c r="A3860" s="29"/>
      <c r="B3860" s="29"/>
      <c r="C3860" s="29"/>
    </row>
    <row r="3861" spans="1:3" hidden="1" x14ac:dyDescent="0.45">
      <c r="A3861" s="29"/>
      <c r="B3861" s="29"/>
      <c r="C3861" s="29"/>
    </row>
    <row r="3862" spans="1:3" hidden="1" x14ac:dyDescent="0.45">
      <c r="A3862" s="29"/>
      <c r="B3862" s="29"/>
      <c r="C3862" s="29"/>
    </row>
    <row r="3863" spans="1:3" hidden="1" x14ac:dyDescent="0.45">
      <c r="A3863" s="29"/>
      <c r="B3863" s="29"/>
      <c r="C3863" s="29"/>
    </row>
    <row r="3864" spans="1:3" hidden="1" x14ac:dyDescent="0.45">
      <c r="A3864" s="29"/>
      <c r="B3864" s="29"/>
      <c r="C3864" s="29"/>
    </row>
    <row r="3865" spans="1:3" hidden="1" x14ac:dyDescent="0.45">
      <c r="A3865" s="29"/>
      <c r="B3865" s="29"/>
      <c r="C3865" s="29"/>
    </row>
    <row r="3866" spans="1:3" hidden="1" x14ac:dyDescent="0.45">
      <c r="A3866" s="29"/>
      <c r="B3866" s="29"/>
      <c r="C3866" s="29"/>
    </row>
    <row r="3867" spans="1:3" hidden="1" x14ac:dyDescent="0.45">
      <c r="A3867" s="29"/>
      <c r="B3867" s="29"/>
      <c r="C3867" s="29"/>
    </row>
    <row r="3868" spans="1:3" hidden="1" x14ac:dyDescent="0.45">
      <c r="A3868" s="29"/>
      <c r="B3868" s="29"/>
      <c r="C3868" s="29"/>
    </row>
    <row r="3869" spans="1:3" hidden="1" x14ac:dyDescent="0.45">
      <c r="A3869" s="29"/>
      <c r="B3869" s="29"/>
      <c r="C3869" s="29"/>
    </row>
    <row r="3870" spans="1:3" hidden="1" x14ac:dyDescent="0.45">
      <c r="A3870" s="29"/>
      <c r="B3870" s="29"/>
      <c r="C3870" s="29"/>
    </row>
    <row r="3871" spans="1:3" hidden="1" x14ac:dyDescent="0.45">
      <c r="A3871" s="29"/>
      <c r="B3871" s="29"/>
      <c r="C3871" s="29"/>
    </row>
    <row r="3872" spans="1:3" hidden="1" x14ac:dyDescent="0.45">
      <c r="A3872" s="29"/>
      <c r="B3872" s="29"/>
      <c r="C3872" s="29"/>
    </row>
    <row r="3873" spans="1:3" hidden="1" x14ac:dyDescent="0.45">
      <c r="A3873" s="29"/>
      <c r="B3873" s="29"/>
      <c r="C3873" s="29"/>
    </row>
    <row r="3874" spans="1:3" hidden="1" x14ac:dyDescent="0.45">
      <c r="A3874" s="29"/>
      <c r="B3874" s="29"/>
      <c r="C3874" s="29"/>
    </row>
    <row r="3875" spans="1:3" hidden="1" x14ac:dyDescent="0.45">
      <c r="A3875" s="29"/>
      <c r="B3875" s="29"/>
      <c r="C3875" s="29"/>
    </row>
    <row r="3876" spans="1:3" hidden="1" x14ac:dyDescent="0.45">
      <c r="A3876" s="29"/>
      <c r="B3876" s="29"/>
      <c r="C3876" s="29"/>
    </row>
    <row r="3877" spans="1:3" hidden="1" x14ac:dyDescent="0.45">
      <c r="A3877" s="29"/>
      <c r="B3877" s="29"/>
      <c r="C3877" s="29"/>
    </row>
    <row r="3878" spans="1:3" hidden="1" x14ac:dyDescent="0.45">
      <c r="A3878" s="29"/>
      <c r="B3878" s="29"/>
      <c r="C3878" s="29"/>
    </row>
    <row r="3879" spans="1:3" hidden="1" x14ac:dyDescent="0.45">
      <c r="A3879" s="29"/>
      <c r="B3879" s="29"/>
      <c r="C3879" s="29"/>
    </row>
    <row r="3880" spans="1:3" hidden="1" x14ac:dyDescent="0.45">
      <c r="A3880" s="29"/>
      <c r="B3880" s="29"/>
      <c r="C3880" s="29"/>
    </row>
    <row r="3881" spans="1:3" hidden="1" x14ac:dyDescent="0.45">
      <c r="A3881" s="29"/>
      <c r="B3881" s="29"/>
      <c r="C3881" s="29"/>
    </row>
    <row r="3882" spans="1:3" hidden="1" x14ac:dyDescent="0.45">
      <c r="A3882" s="29"/>
      <c r="B3882" s="29"/>
      <c r="C3882" s="29"/>
    </row>
    <row r="3883" spans="1:3" hidden="1" x14ac:dyDescent="0.45">
      <c r="A3883" s="29"/>
      <c r="B3883" s="29"/>
      <c r="C3883" s="29"/>
    </row>
    <row r="3884" spans="1:3" hidden="1" x14ac:dyDescent="0.45">
      <c r="A3884" s="29"/>
      <c r="B3884" s="29"/>
      <c r="C3884" s="29"/>
    </row>
    <row r="3885" spans="1:3" hidden="1" x14ac:dyDescent="0.45">
      <c r="A3885" s="29"/>
      <c r="B3885" s="29"/>
      <c r="C3885" s="29"/>
    </row>
    <row r="3886" spans="1:3" hidden="1" x14ac:dyDescent="0.45">
      <c r="A3886" s="29"/>
      <c r="B3886" s="29"/>
      <c r="C3886" s="29"/>
    </row>
    <row r="3887" spans="1:3" hidden="1" x14ac:dyDescent="0.45">
      <c r="A3887" s="29"/>
      <c r="B3887" s="29"/>
      <c r="C3887" s="29"/>
    </row>
    <row r="3888" spans="1:3" hidden="1" x14ac:dyDescent="0.45">
      <c r="A3888" s="29"/>
      <c r="B3888" s="29"/>
      <c r="C3888" s="29"/>
    </row>
    <row r="3889" spans="1:3" hidden="1" x14ac:dyDescent="0.45">
      <c r="A3889" s="29"/>
      <c r="B3889" s="29"/>
      <c r="C3889" s="29"/>
    </row>
    <row r="3890" spans="1:3" hidden="1" x14ac:dyDescent="0.45">
      <c r="A3890" s="29"/>
      <c r="B3890" s="29"/>
      <c r="C3890" s="29"/>
    </row>
    <row r="3891" spans="1:3" hidden="1" x14ac:dyDescent="0.45">
      <c r="A3891" s="29"/>
      <c r="B3891" s="29"/>
      <c r="C3891" s="29"/>
    </row>
    <row r="3892" spans="1:3" hidden="1" x14ac:dyDescent="0.45">
      <c r="A3892" s="29"/>
      <c r="B3892" s="29"/>
      <c r="C3892" s="29"/>
    </row>
    <row r="3893" spans="1:3" hidden="1" x14ac:dyDescent="0.45">
      <c r="A3893" s="29"/>
      <c r="B3893" s="29"/>
      <c r="C3893" s="29"/>
    </row>
    <row r="3894" spans="1:3" hidden="1" x14ac:dyDescent="0.45">
      <c r="A3894" s="29"/>
      <c r="B3894" s="29"/>
      <c r="C3894" s="29"/>
    </row>
    <row r="3895" spans="1:3" hidden="1" x14ac:dyDescent="0.45">
      <c r="A3895" s="29"/>
      <c r="B3895" s="29"/>
      <c r="C3895" s="29"/>
    </row>
    <row r="3896" spans="1:3" hidden="1" x14ac:dyDescent="0.45">
      <c r="A3896" s="29"/>
      <c r="B3896" s="29"/>
      <c r="C3896" s="29"/>
    </row>
    <row r="3897" spans="1:3" hidden="1" x14ac:dyDescent="0.45">
      <c r="A3897" s="29"/>
      <c r="B3897" s="29"/>
      <c r="C3897" s="29"/>
    </row>
    <row r="3898" spans="1:3" hidden="1" x14ac:dyDescent="0.45">
      <c r="A3898" s="29"/>
      <c r="B3898" s="29"/>
      <c r="C3898" s="29"/>
    </row>
    <row r="3899" spans="1:3" hidden="1" x14ac:dyDescent="0.45">
      <c r="A3899" s="29"/>
      <c r="B3899" s="29"/>
      <c r="C3899" s="29"/>
    </row>
    <row r="3900" spans="1:3" hidden="1" x14ac:dyDescent="0.45">
      <c r="A3900" s="29"/>
      <c r="B3900" s="29"/>
      <c r="C3900" s="29"/>
    </row>
    <row r="3901" spans="1:3" hidden="1" x14ac:dyDescent="0.45">
      <c r="A3901" s="29"/>
      <c r="B3901" s="29"/>
      <c r="C3901" s="29"/>
    </row>
    <row r="3902" spans="1:3" hidden="1" x14ac:dyDescent="0.45">
      <c r="A3902" s="29"/>
      <c r="B3902" s="29"/>
      <c r="C3902" s="29"/>
    </row>
    <row r="3903" spans="1:3" hidden="1" x14ac:dyDescent="0.45">
      <c r="A3903" s="29"/>
      <c r="B3903" s="29"/>
      <c r="C3903" s="29"/>
    </row>
    <row r="3904" spans="1:3" hidden="1" x14ac:dyDescent="0.45">
      <c r="A3904" s="29"/>
      <c r="B3904" s="29"/>
      <c r="C3904" s="29"/>
    </row>
    <row r="3905" spans="1:3" hidden="1" x14ac:dyDescent="0.45">
      <c r="A3905" s="29"/>
      <c r="B3905" s="29"/>
      <c r="C3905" s="29"/>
    </row>
    <row r="3906" spans="1:3" hidden="1" x14ac:dyDescent="0.45">
      <c r="A3906" s="29"/>
      <c r="B3906" s="29"/>
      <c r="C3906" s="29"/>
    </row>
    <row r="3907" spans="1:3" hidden="1" x14ac:dyDescent="0.45">
      <c r="A3907" s="29"/>
      <c r="B3907" s="29"/>
      <c r="C3907" s="29"/>
    </row>
    <row r="3908" spans="1:3" hidden="1" x14ac:dyDescent="0.45">
      <c r="A3908" s="29"/>
      <c r="B3908" s="29"/>
      <c r="C3908" s="29"/>
    </row>
    <row r="3909" spans="1:3" hidden="1" x14ac:dyDescent="0.45">
      <c r="A3909" s="29"/>
      <c r="B3909" s="29"/>
      <c r="C3909" s="29"/>
    </row>
    <row r="3910" spans="1:3" hidden="1" x14ac:dyDescent="0.45">
      <c r="A3910" s="29"/>
      <c r="B3910" s="29"/>
      <c r="C3910" s="29"/>
    </row>
    <row r="3911" spans="1:3" hidden="1" x14ac:dyDescent="0.45">
      <c r="A3911" s="29"/>
      <c r="B3911" s="29"/>
      <c r="C3911" s="29"/>
    </row>
    <row r="3912" spans="1:3" hidden="1" x14ac:dyDescent="0.45">
      <c r="A3912" s="29"/>
      <c r="B3912" s="29"/>
      <c r="C3912" s="29"/>
    </row>
    <row r="3913" spans="1:3" hidden="1" x14ac:dyDescent="0.45">
      <c r="A3913" s="29"/>
      <c r="B3913" s="29"/>
      <c r="C3913" s="29"/>
    </row>
    <row r="3914" spans="1:3" hidden="1" x14ac:dyDescent="0.45">
      <c r="A3914" s="29"/>
      <c r="B3914" s="29"/>
      <c r="C3914" s="29"/>
    </row>
    <row r="3915" spans="1:3" hidden="1" x14ac:dyDescent="0.45">
      <c r="A3915" s="29"/>
      <c r="B3915" s="29"/>
      <c r="C3915" s="29"/>
    </row>
    <row r="3916" spans="1:3" hidden="1" x14ac:dyDescent="0.45">
      <c r="A3916" s="29"/>
      <c r="B3916" s="29"/>
      <c r="C3916" s="29"/>
    </row>
    <row r="3917" spans="1:3" hidden="1" x14ac:dyDescent="0.45">
      <c r="A3917" s="29"/>
      <c r="B3917" s="29"/>
      <c r="C3917" s="29"/>
    </row>
    <row r="3918" spans="1:3" hidden="1" x14ac:dyDescent="0.45">
      <c r="A3918" s="29"/>
      <c r="B3918" s="29"/>
      <c r="C3918" s="29"/>
    </row>
    <row r="3919" spans="1:3" hidden="1" x14ac:dyDescent="0.45">
      <c r="A3919" s="29"/>
      <c r="B3919" s="29"/>
      <c r="C3919" s="29"/>
    </row>
    <row r="3920" spans="1:3" hidden="1" x14ac:dyDescent="0.45">
      <c r="A3920" s="29"/>
      <c r="B3920" s="29"/>
      <c r="C3920" s="29"/>
    </row>
    <row r="3921" spans="1:3" hidden="1" x14ac:dyDescent="0.45">
      <c r="A3921" s="29"/>
      <c r="B3921" s="29"/>
      <c r="C3921" s="29"/>
    </row>
    <row r="3922" spans="1:3" hidden="1" x14ac:dyDescent="0.45">
      <c r="A3922" s="29"/>
      <c r="B3922" s="29"/>
      <c r="C3922" s="29"/>
    </row>
    <row r="3923" spans="1:3" hidden="1" x14ac:dyDescent="0.45">
      <c r="A3923" s="29"/>
      <c r="B3923" s="29"/>
      <c r="C3923" s="29"/>
    </row>
    <row r="3924" spans="1:3" hidden="1" x14ac:dyDescent="0.45">
      <c r="A3924" s="29"/>
      <c r="B3924" s="29"/>
      <c r="C3924" s="29"/>
    </row>
    <row r="3925" spans="1:3" hidden="1" x14ac:dyDescent="0.45">
      <c r="A3925" s="29"/>
      <c r="B3925" s="29"/>
      <c r="C3925" s="29"/>
    </row>
    <row r="3926" spans="1:3" hidden="1" x14ac:dyDescent="0.45">
      <c r="A3926" s="29"/>
      <c r="B3926" s="29"/>
      <c r="C3926" s="29"/>
    </row>
    <row r="3927" spans="1:3" hidden="1" x14ac:dyDescent="0.45">
      <c r="A3927" s="29"/>
      <c r="B3927" s="29"/>
      <c r="C3927" s="29"/>
    </row>
    <row r="3928" spans="1:3" hidden="1" x14ac:dyDescent="0.45">
      <c r="A3928" s="29"/>
      <c r="B3928" s="29"/>
      <c r="C3928" s="29"/>
    </row>
    <row r="3929" spans="1:3" hidden="1" x14ac:dyDescent="0.45">
      <c r="A3929" s="29"/>
      <c r="B3929" s="29"/>
      <c r="C3929" s="29"/>
    </row>
    <row r="3930" spans="1:3" hidden="1" x14ac:dyDescent="0.45">
      <c r="A3930" s="29"/>
      <c r="B3930" s="29"/>
      <c r="C3930" s="29"/>
    </row>
    <row r="3931" spans="1:3" hidden="1" x14ac:dyDescent="0.45">
      <c r="A3931" s="29"/>
      <c r="B3931" s="29"/>
      <c r="C3931" s="29"/>
    </row>
    <row r="3932" spans="1:3" hidden="1" x14ac:dyDescent="0.45">
      <c r="A3932" s="29"/>
      <c r="B3932" s="29"/>
      <c r="C3932" s="29"/>
    </row>
    <row r="3933" spans="1:3" hidden="1" x14ac:dyDescent="0.45">
      <c r="A3933" s="29"/>
      <c r="B3933" s="29"/>
      <c r="C3933" s="29"/>
    </row>
    <row r="3934" spans="1:3" hidden="1" x14ac:dyDescent="0.45">
      <c r="A3934" s="29"/>
      <c r="B3934" s="29"/>
      <c r="C3934" s="29"/>
    </row>
    <row r="3935" spans="1:3" hidden="1" x14ac:dyDescent="0.45">
      <c r="A3935" s="29"/>
      <c r="B3935" s="29"/>
      <c r="C3935" s="29"/>
    </row>
    <row r="3936" spans="1:3" hidden="1" x14ac:dyDescent="0.45">
      <c r="A3936" s="29"/>
      <c r="B3936" s="29"/>
      <c r="C3936" s="29"/>
    </row>
    <row r="3937" spans="1:3" hidden="1" x14ac:dyDescent="0.45">
      <c r="A3937" s="29"/>
      <c r="B3937" s="29"/>
      <c r="C3937" s="29"/>
    </row>
    <row r="3938" spans="1:3" hidden="1" x14ac:dyDescent="0.45">
      <c r="A3938" s="29"/>
      <c r="B3938" s="29"/>
      <c r="C3938" s="29"/>
    </row>
    <row r="3939" spans="1:3" hidden="1" x14ac:dyDescent="0.45">
      <c r="A3939" s="29"/>
      <c r="B3939" s="29"/>
      <c r="C3939" s="29"/>
    </row>
    <row r="3940" spans="1:3" hidden="1" x14ac:dyDescent="0.45">
      <c r="A3940" s="29"/>
      <c r="B3940" s="29"/>
      <c r="C3940" s="29"/>
    </row>
    <row r="3941" spans="1:3" hidden="1" x14ac:dyDescent="0.45">
      <c r="A3941" s="29"/>
      <c r="B3941" s="29"/>
      <c r="C3941" s="29"/>
    </row>
    <row r="3942" spans="1:3" hidden="1" x14ac:dyDescent="0.45">
      <c r="A3942" s="29"/>
      <c r="B3942" s="29"/>
      <c r="C3942" s="29"/>
    </row>
    <row r="3943" spans="1:3" hidden="1" x14ac:dyDescent="0.45">
      <c r="A3943" s="29"/>
      <c r="B3943" s="29"/>
      <c r="C3943" s="29"/>
    </row>
    <row r="3944" spans="1:3" hidden="1" x14ac:dyDescent="0.45">
      <c r="A3944" s="29"/>
      <c r="B3944" s="29"/>
      <c r="C3944" s="29"/>
    </row>
    <row r="3945" spans="1:3" hidden="1" x14ac:dyDescent="0.45">
      <c r="A3945" s="29"/>
      <c r="B3945" s="29"/>
      <c r="C3945" s="29"/>
    </row>
    <row r="3946" spans="1:3" hidden="1" x14ac:dyDescent="0.45">
      <c r="A3946" s="29"/>
      <c r="B3946" s="29"/>
      <c r="C3946" s="29"/>
    </row>
    <row r="3947" spans="1:3" hidden="1" x14ac:dyDescent="0.45">
      <c r="A3947" s="29"/>
      <c r="B3947" s="29"/>
      <c r="C3947" s="29"/>
    </row>
    <row r="3948" spans="1:3" hidden="1" x14ac:dyDescent="0.45">
      <c r="A3948" s="29"/>
      <c r="B3948" s="29"/>
      <c r="C3948" s="29"/>
    </row>
    <row r="3949" spans="1:3" hidden="1" x14ac:dyDescent="0.45">
      <c r="A3949" s="29"/>
      <c r="B3949" s="29"/>
      <c r="C3949" s="29"/>
    </row>
    <row r="3950" spans="1:3" hidden="1" x14ac:dyDescent="0.45">
      <c r="A3950" s="29"/>
      <c r="B3950" s="29"/>
      <c r="C3950" s="29"/>
    </row>
    <row r="3951" spans="1:3" hidden="1" x14ac:dyDescent="0.45">
      <c r="A3951" s="29"/>
      <c r="B3951" s="29"/>
      <c r="C3951" s="29"/>
    </row>
    <row r="3952" spans="1:3" hidden="1" x14ac:dyDescent="0.45">
      <c r="A3952" s="29"/>
      <c r="B3952" s="29"/>
      <c r="C3952" s="29"/>
    </row>
    <row r="3953" spans="1:3" hidden="1" x14ac:dyDescent="0.45">
      <c r="A3953" s="29"/>
      <c r="B3953" s="29"/>
      <c r="C3953" s="29"/>
    </row>
    <row r="3954" spans="1:3" hidden="1" x14ac:dyDescent="0.45">
      <c r="A3954" s="29"/>
      <c r="B3954" s="29"/>
      <c r="C3954" s="29"/>
    </row>
    <row r="3955" spans="1:3" hidden="1" x14ac:dyDescent="0.45">
      <c r="A3955" s="29"/>
      <c r="B3955" s="29"/>
      <c r="C3955" s="29"/>
    </row>
    <row r="3956" spans="1:3" hidden="1" x14ac:dyDescent="0.45">
      <c r="A3956" s="29"/>
      <c r="B3956" s="29"/>
      <c r="C3956" s="29"/>
    </row>
    <row r="3957" spans="1:3" hidden="1" x14ac:dyDescent="0.45">
      <c r="A3957" s="29"/>
      <c r="B3957" s="29"/>
      <c r="C3957" s="29"/>
    </row>
    <row r="3958" spans="1:3" hidden="1" x14ac:dyDescent="0.45">
      <c r="A3958" s="29"/>
      <c r="B3958" s="29"/>
      <c r="C3958" s="29"/>
    </row>
    <row r="3959" spans="1:3" hidden="1" x14ac:dyDescent="0.45">
      <c r="A3959" s="29"/>
      <c r="B3959" s="29"/>
      <c r="C3959" s="29"/>
    </row>
    <row r="3960" spans="1:3" hidden="1" x14ac:dyDescent="0.45">
      <c r="A3960" s="29"/>
      <c r="B3960" s="29"/>
      <c r="C3960" s="29"/>
    </row>
    <row r="3961" spans="1:3" hidden="1" x14ac:dyDescent="0.45">
      <c r="A3961" s="29"/>
      <c r="B3961" s="29"/>
      <c r="C3961" s="29"/>
    </row>
    <row r="3962" spans="1:3" hidden="1" x14ac:dyDescent="0.45">
      <c r="A3962" s="29"/>
      <c r="B3962" s="29"/>
      <c r="C3962" s="29"/>
    </row>
    <row r="3963" spans="1:3" hidden="1" x14ac:dyDescent="0.45">
      <c r="A3963" s="29"/>
      <c r="B3963" s="29"/>
      <c r="C3963" s="29"/>
    </row>
    <row r="3964" spans="1:3" hidden="1" x14ac:dyDescent="0.45">
      <c r="A3964" s="29"/>
      <c r="B3964" s="29"/>
      <c r="C3964" s="29"/>
    </row>
    <row r="3965" spans="1:3" hidden="1" x14ac:dyDescent="0.45">
      <c r="A3965" s="29"/>
      <c r="B3965" s="29"/>
      <c r="C3965" s="29"/>
    </row>
    <row r="3966" spans="1:3" hidden="1" x14ac:dyDescent="0.45">
      <c r="A3966" s="29"/>
      <c r="B3966" s="29"/>
      <c r="C3966" s="29"/>
    </row>
    <row r="3967" spans="1:3" hidden="1" x14ac:dyDescent="0.45">
      <c r="A3967" s="29"/>
      <c r="B3967" s="29"/>
      <c r="C3967" s="29"/>
    </row>
    <row r="3968" spans="1:3" hidden="1" x14ac:dyDescent="0.45">
      <c r="A3968" s="29"/>
      <c r="B3968" s="29"/>
      <c r="C3968" s="29"/>
    </row>
    <row r="3969" spans="1:3" hidden="1" x14ac:dyDescent="0.45">
      <c r="A3969" s="29"/>
      <c r="B3969" s="29"/>
      <c r="C3969" s="29"/>
    </row>
    <row r="3970" spans="1:3" hidden="1" x14ac:dyDescent="0.45">
      <c r="A3970" s="29"/>
      <c r="B3970" s="29"/>
      <c r="C3970" s="29"/>
    </row>
    <row r="3971" spans="1:3" hidden="1" x14ac:dyDescent="0.45">
      <c r="A3971" s="29"/>
      <c r="B3971" s="29"/>
      <c r="C3971" s="29"/>
    </row>
    <row r="3972" spans="1:3" hidden="1" x14ac:dyDescent="0.45">
      <c r="A3972" s="29"/>
      <c r="B3972" s="29"/>
      <c r="C3972" s="29"/>
    </row>
    <row r="3973" spans="1:3" hidden="1" x14ac:dyDescent="0.45">
      <c r="A3973" s="29"/>
      <c r="B3973" s="29"/>
      <c r="C3973" s="29"/>
    </row>
    <row r="3974" spans="1:3" hidden="1" x14ac:dyDescent="0.45">
      <c r="A3974" s="29"/>
      <c r="B3974" s="29"/>
      <c r="C3974" s="29"/>
    </row>
    <row r="3975" spans="1:3" hidden="1" x14ac:dyDescent="0.45">
      <c r="A3975" s="29"/>
      <c r="B3975" s="29"/>
      <c r="C3975" s="29"/>
    </row>
    <row r="3976" spans="1:3" hidden="1" x14ac:dyDescent="0.45">
      <c r="A3976" s="29"/>
      <c r="B3976" s="29"/>
      <c r="C3976" s="29"/>
    </row>
    <row r="3977" spans="1:3" hidden="1" x14ac:dyDescent="0.45">
      <c r="A3977" s="29"/>
      <c r="B3977" s="29"/>
      <c r="C3977" s="29"/>
    </row>
    <row r="3978" spans="1:3" hidden="1" x14ac:dyDescent="0.45">
      <c r="A3978" s="29"/>
      <c r="B3978" s="29"/>
      <c r="C3978" s="29"/>
    </row>
    <row r="3979" spans="1:3" hidden="1" x14ac:dyDescent="0.45">
      <c r="A3979" s="29"/>
      <c r="B3979" s="29"/>
      <c r="C3979" s="29"/>
    </row>
    <row r="3980" spans="1:3" hidden="1" x14ac:dyDescent="0.45">
      <c r="A3980" s="29"/>
      <c r="B3980" s="29"/>
      <c r="C3980" s="29"/>
    </row>
    <row r="3981" spans="1:3" hidden="1" x14ac:dyDescent="0.45">
      <c r="A3981" s="29"/>
      <c r="B3981" s="29"/>
      <c r="C3981" s="29"/>
    </row>
    <row r="3982" spans="1:3" hidden="1" x14ac:dyDescent="0.45">
      <c r="A3982" s="29"/>
      <c r="B3982" s="29"/>
      <c r="C3982" s="29"/>
    </row>
    <row r="3983" spans="1:3" hidden="1" x14ac:dyDescent="0.45">
      <c r="A3983" s="29"/>
      <c r="B3983" s="29"/>
      <c r="C3983" s="29"/>
    </row>
    <row r="3984" spans="1:3" hidden="1" x14ac:dyDescent="0.45">
      <c r="A3984" s="29"/>
      <c r="B3984" s="29"/>
      <c r="C3984" s="29"/>
    </row>
    <row r="3985" spans="1:3" hidden="1" x14ac:dyDescent="0.45">
      <c r="A3985" s="29"/>
      <c r="B3985" s="29"/>
      <c r="C3985" s="29"/>
    </row>
    <row r="3986" spans="1:3" hidden="1" x14ac:dyDescent="0.45">
      <c r="A3986" s="29"/>
      <c r="B3986" s="29"/>
      <c r="C3986" s="29"/>
    </row>
    <row r="3987" spans="1:3" hidden="1" x14ac:dyDescent="0.45">
      <c r="A3987" s="29"/>
      <c r="B3987" s="29"/>
      <c r="C3987" s="29"/>
    </row>
    <row r="3988" spans="1:3" hidden="1" x14ac:dyDescent="0.45">
      <c r="A3988" s="29"/>
      <c r="B3988" s="29"/>
      <c r="C3988" s="29"/>
    </row>
    <row r="3989" spans="1:3" hidden="1" x14ac:dyDescent="0.45">
      <c r="A3989" s="29"/>
      <c r="B3989" s="29"/>
      <c r="C3989" s="29"/>
    </row>
    <row r="3990" spans="1:3" hidden="1" x14ac:dyDescent="0.45">
      <c r="A3990" s="29"/>
      <c r="B3990" s="29"/>
      <c r="C3990" s="29"/>
    </row>
    <row r="3991" spans="1:3" hidden="1" x14ac:dyDescent="0.45">
      <c r="A3991" s="29"/>
      <c r="B3991" s="29"/>
      <c r="C3991" s="29"/>
    </row>
    <row r="3992" spans="1:3" hidden="1" x14ac:dyDescent="0.45">
      <c r="A3992" s="29"/>
      <c r="B3992" s="29"/>
      <c r="C3992" s="29"/>
    </row>
    <row r="3993" spans="1:3" hidden="1" x14ac:dyDescent="0.45">
      <c r="A3993" s="29"/>
      <c r="B3993" s="29"/>
      <c r="C3993" s="29"/>
    </row>
    <row r="3994" spans="1:3" hidden="1" x14ac:dyDescent="0.45">
      <c r="A3994" s="29"/>
      <c r="B3994" s="29"/>
      <c r="C3994" s="29"/>
    </row>
    <row r="3995" spans="1:3" hidden="1" x14ac:dyDescent="0.45">
      <c r="A3995" s="29"/>
      <c r="B3995" s="29"/>
      <c r="C3995" s="29"/>
    </row>
    <row r="3996" spans="1:3" hidden="1" x14ac:dyDescent="0.45">
      <c r="A3996" s="29"/>
      <c r="B3996" s="29"/>
      <c r="C3996" s="29"/>
    </row>
    <row r="3997" spans="1:3" hidden="1" x14ac:dyDescent="0.45">
      <c r="A3997" s="29"/>
      <c r="B3997" s="29"/>
      <c r="C3997" s="29"/>
    </row>
    <row r="3998" spans="1:3" hidden="1" x14ac:dyDescent="0.45">
      <c r="A3998" s="29"/>
      <c r="B3998" s="29"/>
      <c r="C3998" s="29"/>
    </row>
    <row r="3999" spans="1:3" hidden="1" x14ac:dyDescent="0.45">
      <c r="A3999" s="29"/>
      <c r="B3999" s="29"/>
      <c r="C3999" s="29"/>
    </row>
    <row r="4000" spans="1:3" hidden="1" x14ac:dyDescent="0.45">
      <c r="A4000" s="29"/>
      <c r="B4000" s="29"/>
      <c r="C4000" s="29"/>
    </row>
    <row r="4001" spans="1:3" hidden="1" x14ac:dyDescent="0.45">
      <c r="A4001" s="29"/>
      <c r="B4001" s="29"/>
      <c r="C4001" s="29"/>
    </row>
    <row r="4002" spans="1:3" hidden="1" x14ac:dyDescent="0.45">
      <c r="A4002" s="29"/>
      <c r="B4002" s="29"/>
      <c r="C4002" s="29"/>
    </row>
    <row r="4003" spans="1:3" hidden="1" x14ac:dyDescent="0.45">
      <c r="A4003" s="29"/>
      <c r="B4003" s="29"/>
      <c r="C4003" s="29"/>
    </row>
    <row r="4004" spans="1:3" hidden="1" x14ac:dyDescent="0.45">
      <c r="A4004" s="29"/>
      <c r="B4004" s="29"/>
      <c r="C4004" s="29"/>
    </row>
    <row r="4005" spans="1:3" hidden="1" x14ac:dyDescent="0.45">
      <c r="A4005" s="29"/>
      <c r="B4005" s="29"/>
      <c r="C4005" s="29"/>
    </row>
    <row r="4006" spans="1:3" hidden="1" x14ac:dyDescent="0.45">
      <c r="A4006" s="29"/>
      <c r="B4006" s="29"/>
      <c r="C4006" s="29"/>
    </row>
    <row r="4007" spans="1:3" hidden="1" x14ac:dyDescent="0.45">
      <c r="A4007" s="29"/>
      <c r="B4007" s="29"/>
      <c r="C4007" s="29"/>
    </row>
    <row r="4008" spans="1:3" hidden="1" x14ac:dyDescent="0.45">
      <c r="A4008" s="29"/>
      <c r="B4008" s="29"/>
      <c r="C4008" s="29"/>
    </row>
    <row r="4009" spans="1:3" hidden="1" x14ac:dyDescent="0.45">
      <c r="A4009" s="29"/>
      <c r="B4009" s="29"/>
      <c r="C4009" s="29"/>
    </row>
    <row r="4010" spans="1:3" hidden="1" x14ac:dyDescent="0.45">
      <c r="A4010" s="29"/>
      <c r="B4010" s="29"/>
      <c r="C4010" s="29"/>
    </row>
    <row r="4011" spans="1:3" hidden="1" x14ac:dyDescent="0.45">
      <c r="A4011" s="29"/>
      <c r="B4011" s="29"/>
      <c r="C4011" s="29"/>
    </row>
    <row r="4012" spans="1:3" hidden="1" x14ac:dyDescent="0.45">
      <c r="A4012" s="29"/>
      <c r="B4012" s="29"/>
      <c r="C4012" s="29"/>
    </row>
    <row r="4013" spans="1:3" hidden="1" x14ac:dyDescent="0.45">
      <c r="A4013" s="29"/>
      <c r="B4013" s="29"/>
      <c r="C4013" s="29"/>
    </row>
    <row r="4014" spans="1:3" hidden="1" x14ac:dyDescent="0.45">
      <c r="A4014" s="29"/>
      <c r="B4014" s="29"/>
      <c r="C4014" s="29"/>
    </row>
    <row r="4015" spans="1:3" hidden="1" x14ac:dyDescent="0.45">
      <c r="A4015" s="29"/>
      <c r="B4015" s="29"/>
      <c r="C4015" s="29"/>
    </row>
    <row r="4016" spans="1:3" hidden="1" x14ac:dyDescent="0.45">
      <c r="A4016" s="29"/>
      <c r="B4016" s="29"/>
      <c r="C4016" s="29"/>
    </row>
    <row r="4017" spans="1:3" hidden="1" x14ac:dyDescent="0.45">
      <c r="A4017" s="29"/>
      <c r="B4017" s="29"/>
      <c r="C4017" s="29"/>
    </row>
    <row r="4018" spans="1:3" hidden="1" x14ac:dyDescent="0.45">
      <c r="A4018" s="29"/>
      <c r="B4018" s="29"/>
      <c r="C4018" s="29"/>
    </row>
    <row r="4019" spans="1:3" hidden="1" x14ac:dyDescent="0.45">
      <c r="A4019" s="29"/>
      <c r="B4019" s="29"/>
      <c r="C4019" s="29"/>
    </row>
    <row r="4020" spans="1:3" hidden="1" x14ac:dyDescent="0.45">
      <c r="A4020" s="29"/>
      <c r="B4020" s="29"/>
      <c r="C4020" s="29"/>
    </row>
    <row r="4021" spans="1:3" hidden="1" x14ac:dyDescent="0.45">
      <c r="A4021" s="29"/>
      <c r="B4021" s="29"/>
      <c r="C4021" s="29"/>
    </row>
    <row r="4022" spans="1:3" hidden="1" x14ac:dyDescent="0.45">
      <c r="A4022" s="29"/>
      <c r="B4022" s="29"/>
      <c r="C4022" s="29"/>
    </row>
    <row r="4023" spans="1:3" hidden="1" x14ac:dyDescent="0.45">
      <c r="A4023" s="29"/>
      <c r="B4023" s="29"/>
      <c r="C4023" s="29"/>
    </row>
    <row r="4024" spans="1:3" hidden="1" x14ac:dyDescent="0.45">
      <c r="A4024" s="29"/>
      <c r="B4024" s="29"/>
      <c r="C4024" s="29"/>
    </row>
    <row r="4025" spans="1:3" hidden="1" x14ac:dyDescent="0.45">
      <c r="A4025" s="29"/>
      <c r="B4025" s="29"/>
      <c r="C4025" s="29"/>
    </row>
    <row r="4026" spans="1:3" hidden="1" x14ac:dyDescent="0.45">
      <c r="A4026" s="29"/>
      <c r="B4026" s="29"/>
      <c r="C4026" s="29"/>
    </row>
    <row r="4027" spans="1:3" hidden="1" x14ac:dyDescent="0.45">
      <c r="A4027" s="29"/>
      <c r="B4027" s="29"/>
      <c r="C4027" s="29"/>
    </row>
    <row r="4028" spans="1:3" hidden="1" x14ac:dyDescent="0.45">
      <c r="A4028" s="29"/>
      <c r="B4028" s="29"/>
      <c r="C4028" s="29"/>
    </row>
    <row r="4029" spans="1:3" hidden="1" x14ac:dyDescent="0.45">
      <c r="A4029" s="29"/>
      <c r="B4029" s="29"/>
      <c r="C4029" s="29"/>
    </row>
    <row r="4030" spans="1:3" hidden="1" x14ac:dyDescent="0.45">
      <c r="A4030" s="29"/>
      <c r="B4030" s="29"/>
      <c r="C4030" s="29"/>
    </row>
    <row r="4031" spans="1:3" hidden="1" x14ac:dyDescent="0.45">
      <c r="A4031" s="29"/>
      <c r="B4031" s="29"/>
      <c r="C4031" s="29"/>
    </row>
    <row r="4032" spans="1:3" hidden="1" x14ac:dyDescent="0.45">
      <c r="A4032" s="29"/>
      <c r="B4032" s="29"/>
      <c r="C4032" s="29"/>
    </row>
    <row r="4033" spans="1:3" hidden="1" x14ac:dyDescent="0.45">
      <c r="A4033" s="29"/>
      <c r="B4033" s="29"/>
      <c r="C4033" s="29"/>
    </row>
    <row r="4034" spans="1:3" hidden="1" x14ac:dyDescent="0.45">
      <c r="A4034" s="29"/>
      <c r="B4034" s="29"/>
      <c r="C4034" s="29"/>
    </row>
    <row r="4035" spans="1:3" hidden="1" x14ac:dyDescent="0.45">
      <c r="A4035" s="29"/>
      <c r="B4035" s="29"/>
      <c r="C4035" s="29"/>
    </row>
    <row r="4036" spans="1:3" hidden="1" x14ac:dyDescent="0.45">
      <c r="A4036" s="29"/>
      <c r="B4036" s="29"/>
      <c r="C4036" s="29"/>
    </row>
    <row r="4037" spans="1:3" hidden="1" x14ac:dyDescent="0.45">
      <c r="A4037" s="29"/>
      <c r="B4037" s="29"/>
      <c r="C4037" s="29"/>
    </row>
    <row r="4038" spans="1:3" hidden="1" x14ac:dyDescent="0.45">
      <c r="A4038" s="29"/>
      <c r="B4038" s="29"/>
      <c r="C4038" s="29"/>
    </row>
    <row r="4039" spans="1:3" hidden="1" x14ac:dyDescent="0.45">
      <c r="A4039" s="29"/>
      <c r="B4039" s="29"/>
      <c r="C4039" s="29"/>
    </row>
    <row r="4040" spans="1:3" hidden="1" x14ac:dyDescent="0.45">
      <c r="A4040" s="29"/>
      <c r="B4040" s="29"/>
      <c r="C4040" s="29"/>
    </row>
    <row r="4041" spans="1:3" hidden="1" x14ac:dyDescent="0.45">
      <c r="A4041" s="29"/>
      <c r="B4041" s="29"/>
      <c r="C4041" s="29"/>
    </row>
    <row r="4042" spans="1:3" hidden="1" x14ac:dyDescent="0.45">
      <c r="A4042" s="29"/>
      <c r="B4042" s="29"/>
      <c r="C4042" s="29"/>
    </row>
    <row r="4043" spans="1:3" hidden="1" x14ac:dyDescent="0.45">
      <c r="A4043" s="29"/>
      <c r="B4043" s="29"/>
      <c r="C4043" s="29"/>
    </row>
    <row r="4044" spans="1:3" hidden="1" x14ac:dyDescent="0.45">
      <c r="A4044" s="29"/>
      <c r="B4044" s="29"/>
      <c r="C4044" s="29"/>
    </row>
    <row r="4045" spans="1:3" hidden="1" x14ac:dyDescent="0.45">
      <c r="A4045" s="29"/>
      <c r="B4045" s="29"/>
      <c r="C4045" s="29"/>
    </row>
    <row r="4046" spans="1:3" hidden="1" x14ac:dyDescent="0.45">
      <c r="A4046" s="29"/>
      <c r="B4046" s="29"/>
      <c r="C4046" s="29"/>
    </row>
    <row r="4047" spans="1:3" hidden="1" x14ac:dyDescent="0.45">
      <c r="A4047" s="29"/>
      <c r="B4047" s="29"/>
      <c r="C4047" s="29"/>
    </row>
    <row r="4048" spans="1:3" hidden="1" x14ac:dyDescent="0.45">
      <c r="A4048" s="29"/>
      <c r="B4048" s="29"/>
      <c r="C4048" s="29"/>
    </row>
    <row r="4049" spans="1:3" hidden="1" x14ac:dyDescent="0.45">
      <c r="A4049" s="29"/>
      <c r="B4049" s="29"/>
      <c r="C4049" s="29"/>
    </row>
    <row r="4050" spans="1:3" hidden="1" x14ac:dyDescent="0.45">
      <c r="A4050" s="29"/>
      <c r="B4050" s="29"/>
      <c r="C4050" s="29"/>
    </row>
    <row r="4051" spans="1:3" hidden="1" x14ac:dyDescent="0.45">
      <c r="A4051" s="29"/>
      <c r="B4051" s="29"/>
      <c r="C4051" s="29"/>
    </row>
    <row r="4052" spans="1:3" hidden="1" x14ac:dyDescent="0.45">
      <c r="A4052" s="29"/>
      <c r="B4052" s="29"/>
      <c r="C4052" s="29"/>
    </row>
    <row r="4053" spans="1:3" hidden="1" x14ac:dyDescent="0.45">
      <c r="A4053" s="29"/>
      <c r="B4053" s="29"/>
      <c r="C4053" s="29"/>
    </row>
    <row r="4054" spans="1:3" hidden="1" x14ac:dyDescent="0.45">
      <c r="A4054" s="29"/>
      <c r="B4054" s="29"/>
      <c r="C4054" s="29"/>
    </row>
    <row r="4055" spans="1:3" hidden="1" x14ac:dyDescent="0.45">
      <c r="A4055" s="29"/>
      <c r="B4055" s="29"/>
      <c r="C4055" s="29"/>
    </row>
    <row r="4056" spans="1:3" hidden="1" x14ac:dyDescent="0.45">
      <c r="A4056" s="29"/>
      <c r="B4056" s="29"/>
      <c r="C4056" s="29"/>
    </row>
    <row r="4057" spans="1:3" hidden="1" x14ac:dyDescent="0.45">
      <c r="A4057" s="29"/>
      <c r="B4057" s="29"/>
      <c r="C4057" s="29"/>
    </row>
    <row r="4058" spans="1:3" hidden="1" x14ac:dyDescent="0.45">
      <c r="A4058" s="29"/>
      <c r="B4058" s="29"/>
      <c r="C4058" s="29"/>
    </row>
    <row r="4059" spans="1:3" hidden="1" x14ac:dyDescent="0.45">
      <c r="A4059" s="29"/>
      <c r="B4059" s="29"/>
      <c r="C4059" s="29"/>
    </row>
    <row r="4060" spans="1:3" hidden="1" x14ac:dyDescent="0.45">
      <c r="A4060" s="29"/>
      <c r="B4060" s="29"/>
      <c r="C4060" s="29"/>
    </row>
    <row r="4061" spans="1:3" hidden="1" x14ac:dyDescent="0.45">
      <c r="A4061" s="29"/>
      <c r="B4061" s="29"/>
      <c r="C4061" s="29"/>
    </row>
    <row r="4062" spans="1:3" hidden="1" x14ac:dyDescent="0.45">
      <c r="A4062" s="29"/>
      <c r="B4062" s="29"/>
      <c r="C4062" s="29"/>
    </row>
    <row r="4063" spans="1:3" hidden="1" x14ac:dyDescent="0.45">
      <c r="A4063" s="29"/>
      <c r="B4063" s="29"/>
      <c r="C4063" s="29"/>
    </row>
    <row r="4064" spans="1:3" hidden="1" x14ac:dyDescent="0.45">
      <c r="A4064" s="29"/>
      <c r="B4064" s="29"/>
      <c r="C4064" s="29"/>
    </row>
    <row r="4065" spans="1:3" hidden="1" x14ac:dyDescent="0.45">
      <c r="A4065" s="29"/>
      <c r="B4065" s="29"/>
      <c r="C4065" s="29"/>
    </row>
    <row r="4066" spans="1:3" hidden="1" x14ac:dyDescent="0.45">
      <c r="A4066" s="29"/>
      <c r="B4066" s="29"/>
      <c r="C4066" s="29"/>
    </row>
    <row r="4067" spans="1:3" hidden="1" x14ac:dyDescent="0.45">
      <c r="A4067" s="29"/>
      <c r="B4067" s="29"/>
      <c r="C4067" s="29"/>
    </row>
    <row r="4068" spans="1:3" hidden="1" x14ac:dyDescent="0.45">
      <c r="A4068" s="29"/>
      <c r="B4068" s="29"/>
      <c r="C4068" s="29"/>
    </row>
    <row r="4069" spans="1:3" hidden="1" x14ac:dyDescent="0.45">
      <c r="A4069" s="29"/>
      <c r="B4069" s="29"/>
      <c r="C4069" s="29"/>
    </row>
    <row r="4070" spans="1:3" hidden="1" x14ac:dyDescent="0.45">
      <c r="A4070" s="29"/>
      <c r="B4070" s="29"/>
      <c r="C4070" s="29"/>
    </row>
    <row r="4071" spans="1:3" hidden="1" x14ac:dyDescent="0.45">
      <c r="A4071" s="29"/>
      <c r="B4071" s="29"/>
      <c r="C4071" s="29"/>
    </row>
    <row r="4072" spans="1:3" hidden="1" x14ac:dyDescent="0.45">
      <c r="A4072" s="29"/>
      <c r="B4072" s="29"/>
      <c r="C4072" s="29"/>
    </row>
    <row r="4073" spans="1:3" hidden="1" x14ac:dyDescent="0.45">
      <c r="A4073" s="29"/>
      <c r="B4073" s="29"/>
      <c r="C4073" s="29"/>
    </row>
    <row r="4074" spans="1:3" hidden="1" x14ac:dyDescent="0.45">
      <c r="A4074" s="29"/>
      <c r="B4074" s="29"/>
      <c r="C4074" s="29"/>
    </row>
    <row r="4075" spans="1:3" hidden="1" x14ac:dyDescent="0.45">
      <c r="A4075" s="29"/>
      <c r="B4075" s="29"/>
      <c r="C4075" s="29"/>
    </row>
    <row r="4076" spans="1:3" hidden="1" x14ac:dyDescent="0.45">
      <c r="A4076" s="29"/>
      <c r="B4076" s="29"/>
      <c r="C4076" s="29"/>
    </row>
    <row r="4077" spans="1:3" hidden="1" x14ac:dyDescent="0.45">
      <c r="A4077" s="29"/>
      <c r="B4077" s="29"/>
      <c r="C4077" s="29"/>
    </row>
    <row r="4078" spans="1:3" hidden="1" x14ac:dyDescent="0.45">
      <c r="A4078" s="29"/>
      <c r="B4078" s="29"/>
      <c r="C4078" s="29"/>
    </row>
    <row r="4079" spans="1:3" hidden="1" x14ac:dyDescent="0.45">
      <c r="A4079" s="29"/>
      <c r="B4079" s="29"/>
      <c r="C4079" s="29"/>
    </row>
    <row r="4080" spans="1:3" hidden="1" x14ac:dyDescent="0.45">
      <c r="A4080" s="29"/>
      <c r="B4080" s="29"/>
      <c r="C4080" s="29"/>
    </row>
    <row r="4081" spans="1:3" hidden="1" x14ac:dyDescent="0.45">
      <c r="A4081" s="29"/>
      <c r="B4081" s="29"/>
      <c r="C4081" s="29"/>
    </row>
    <row r="4082" spans="1:3" hidden="1" x14ac:dyDescent="0.45">
      <c r="A4082" s="29"/>
      <c r="B4082" s="29"/>
      <c r="C4082" s="29"/>
    </row>
    <row r="4083" spans="1:3" hidden="1" x14ac:dyDescent="0.45">
      <c r="A4083" s="29"/>
      <c r="B4083" s="29"/>
      <c r="C4083" s="29"/>
    </row>
    <row r="4084" spans="1:3" hidden="1" x14ac:dyDescent="0.45">
      <c r="A4084" s="29"/>
      <c r="B4084" s="29"/>
      <c r="C4084" s="29"/>
    </row>
    <row r="4085" spans="1:3" hidden="1" x14ac:dyDescent="0.45">
      <c r="A4085" s="29"/>
      <c r="B4085" s="29"/>
      <c r="C4085" s="29"/>
    </row>
    <row r="4086" spans="1:3" hidden="1" x14ac:dyDescent="0.45">
      <c r="A4086" s="29"/>
      <c r="B4086" s="29"/>
      <c r="C4086" s="29"/>
    </row>
    <row r="4087" spans="1:3" hidden="1" x14ac:dyDescent="0.45">
      <c r="A4087" s="29"/>
      <c r="B4087" s="29"/>
      <c r="C4087" s="29"/>
    </row>
    <row r="4088" spans="1:3" hidden="1" x14ac:dyDescent="0.45">
      <c r="A4088" s="29"/>
      <c r="B4088" s="29"/>
      <c r="C4088" s="29"/>
    </row>
    <row r="4089" spans="1:3" hidden="1" x14ac:dyDescent="0.45">
      <c r="A4089" s="29"/>
      <c r="B4089" s="29"/>
      <c r="C4089" s="29"/>
    </row>
    <row r="4090" spans="1:3" hidden="1" x14ac:dyDescent="0.45">
      <c r="A4090" s="29"/>
      <c r="B4090" s="29"/>
      <c r="C4090" s="29"/>
    </row>
    <row r="4091" spans="1:3" hidden="1" x14ac:dyDescent="0.45">
      <c r="A4091" s="29"/>
      <c r="B4091" s="29"/>
      <c r="C4091" s="29"/>
    </row>
    <row r="4092" spans="1:3" hidden="1" x14ac:dyDescent="0.45">
      <c r="A4092" s="29"/>
      <c r="B4092" s="29"/>
      <c r="C4092" s="29"/>
    </row>
    <row r="4093" spans="1:3" hidden="1" x14ac:dyDescent="0.45">
      <c r="A4093" s="29"/>
      <c r="B4093" s="29"/>
      <c r="C4093" s="29"/>
    </row>
    <row r="4094" spans="1:3" hidden="1" x14ac:dyDescent="0.45">
      <c r="A4094" s="29"/>
      <c r="B4094" s="29"/>
      <c r="C4094" s="29"/>
    </row>
    <row r="4095" spans="1:3" hidden="1" x14ac:dyDescent="0.45">
      <c r="A4095" s="29"/>
      <c r="B4095" s="29"/>
      <c r="C4095" s="29"/>
    </row>
    <row r="4096" spans="1:3" hidden="1" x14ac:dyDescent="0.45">
      <c r="A4096" s="29"/>
      <c r="B4096" s="29"/>
      <c r="C4096" s="29"/>
    </row>
    <row r="4097" spans="1:3" hidden="1" x14ac:dyDescent="0.45">
      <c r="A4097" s="29"/>
      <c r="B4097" s="29"/>
      <c r="C4097" s="29"/>
    </row>
    <row r="4098" spans="1:3" hidden="1" x14ac:dyDescent="0.45">
      <c r="A4098" s="29"/>
      <c r="B4098" s="29"/>
      <c r="C4098" s="29"/>
    </row>
    <row r="4099" spans="1:3" hidden="1" x14ac:dyDescent="0.45">
      <c r="A4099" s="29"/>
      <c r="B4099" s="29"/>
      <c r="C4099" s="29"/>
    </row>
    <row r="4100" spans="1:3" hidden="1" x14ac:dyDescent="0.45">
      <c r="A4100" s="29"/>
      <c r="B4100" s="29"/>
      <c r="C4100" s="29"/>
    </row>
    <row r="4101" spans="1:3" hidden="1" x14ac:dyDescent="0.45">
      <c r="A4101" s="29"/>
      <c r="B4101" s="29"/>
      <c r="C4101" s="29"/>
    </row>
    <row r="4102" spans="1:3" hidden="1" x14ac:dyDescent="0.45">
      <c r="A4102" s="29"/>
      <c r="B4102" s="29"/>
      <c r="C4102" s="29"/>
    </row>
    <row r="4103" spans="1:3" hidden="1" x14ac:dyDescent="0.45">
      <c r="A4103" s="29"/>
      <c r="B4103" s="29"/>
      <c r="C4103" s="29"/>
    </row>
    <row r="4104" spans="1:3" hidden="1" x14ac:dyDescent="0.45">
      <c r="A4104" s="29"/>
      <c r="B4104" s="29"/>
      <c r="C4104" s="29"/>
    </row>
    <row r="4105" spans="1:3" hidden="1" x14ac:dyDescent="0.45">
      <c r="A4105" s="29"/>
      <c r="B4105" s="29"/>
      <c r="C4105" s="29"/>
    </row>
    <row r="4106" spans="1:3" hidden="1" x14ac:dyDescent="0.45">
      <c r="A4106" s="29"/>
      <c r="B4106" s="29"/>
      <c r="C4106" s="29"/>
    </row>
    <row r="4107" spans="1:3" hidden="1" x14ac:dyDescent="0.45">
      <c r="A4107" s="29"/>
      <c r="B4107" s="29"/>
      <c r="C4107" s="29"/>
    </row>
    <row r="4108" spans="1:3" hidden="1" x14ac:dyDescent="0.45">
      <c r="A4108" s="29"/>
      <c r="B4108" s="29"/>
      <c r="C4108" s="29"/>
    </row>
    <row r="4109" spans="1:3" hidden="1" x14ac:dyDescent="0.45">
      <c r="A4109" s="29"/>
      <c r="B4109" s="29"/>
      <c r="C4109" s="29"/>
    </row>
    <row r="4110" spans="1:3" hidden="1" x14ac:dyDescent="0.45">
      <c r="A4110" s="29"/>
      <c r="B4110" s="29"/>
      <c r="C4110" s="29"/>
    </row>
    <row r="4111" spans="1:3" hidden="1" x14ac:dyDescent="0.45">
      <c r="A4111" s="29"/>
      <c r="B4111" s="29"/>
      <c r="C4111" s="29"/>
    </row>
    <row r="4112" spans="1:3" hidden="1" x14ac:dyDescent="0.45">
      <c r="A4112" s="29"/>
      <c r="B4112" s="29"/>
      <c r="C4112" s="29"/>
    </row>
    <row r="4113" spans="1:3" hidden="1" x14ac:dyDescent="0.45">
      <c r="A4113" s="29"/>
      <c r="B4113" s="29"/>
      <c r="C4113" s="29"/>
    </row>
    <row r="4114" spans="1:3" hidden="1" x14ac:dyDescent="0.45">
      <c r="A4114" s="29"/>
      <c r="B4114" s="29"/>
      <c r="C4114" s="29"/>
    </row>
    <row r="4115" spans="1:3" hidden="1" x14ac:dyDescent="0.45">
      <c r="A4115" s="29"/>
      <c r="B4115" s="29"/>
      <c r="C4115" s="29"/>
    </row>
    <row r="4116" spans="1:3" hidden="1" x14ac:dyDescent="0.45">
      <c r="A4116" s="29"/>
      <c r="B4116" s="29"/>
      <c r="C4116" s="29"/>
    </row>
    <row r="4117" spans="1:3" hidden="1" x14ac:dyDescent="0.45">
      <c r="A4117" s="29"/>
      <c r="B4117" s="29"/>
      <c r="C4117" s="29"/>
    </row>
    <row r="4118" spans="1:3" hidden="1" x14ac:dyDescent="0.45">
      <c r="A4118" s="29"/>
      <c r="B4118" s="29"/>
      <c r="C4118" s="29"/>
    </row>
    <row r="4119" spans="1:3" hidden="1" x14ac:dyDescent="0.45">
      <c r="A4119" s="29"/>
      <c r="B4119" s="29"/>
      <c r="C4119" s="29"/>
    </row>
    <row r="4120" spans="1:3" hidden="1" x14ac:dyDescent="0.45">
      <c r="A4120" s="29"/>
      <c r="B4120" s="29"/>
      <c r="C4120" s="29"/>
    </row>
    <row r="4121" spans="1:3" hidden="1" x14ac:dyDescent="0.45">
      <c r="A4121" s="29"/>
      <c r="B4121" s="29"/>
      <c r="C4121" s="29"/>
    </row>
    <row r="4122" spans="1:3" hidden="1" x14ac:dyDescent="0.45">
      <c r="A4122" s="29"/>
      <c r="B4122" s="29"/>
      <c r="C4122" s="29"/>
    </row>
    <row r="4123" spans="1:3" hidden="1" x14ac:dyDescent="0.45">
      <c r="A4123" s="29"/>
      <c r="B4123" s="29"/>
      <c r="C4123" s="29"/>
    </row>
    <row r="4124" spans="1:3" hidden="1" x14ac:dyDescent="0.45">
      <c r="A4124" s="29"/>
      <c r="B4124" s="29"/>
      <c r="C4124" s="29"/>
    </row>
    <row r="4125" spans="1:3" hidden="1" x14ac:dyDescent="0.45">
      <c r="A4125" s="29"/>
      <c r="B4125" s="29"/>
      <c r="C4125" s="29"/>
    </row>
    <row r="4126" spans="1:3" hidden="1" x14ac:dyDescent="0.45">
      <c r="A4126" s="29"/>
      <c r="B4126" s="29"/>
      <c r="C4126" s="29"/>
    </row>
    <row r="4127" spans="1:3" hidden="1" x14ac:dyDescent="0.45">
      <c r="A4127" s="29"/>
      <c r="B4127" s="29"/>
      <c r="C4127" s="29"/>
    </row>
    <row r="4128" spans="1:3" hidden="1" x14ac:dyDescent="0.45">
      <c r="A4128" s="29"/>
      <c r="B4128" s="29"/>
      <c r="C4128" s="29"/>
    </row>
    <row r="4129" spans="1:3" hidden="1" x14ac:dyDescent="0.45">
      <c r="A4129" s="29"/>
      <c r="B4129" s="29"/>
      <c r="C4129" s="29"/>
    </row>
    <row r="4130" spans="1:3" hidden="1" x14ac:dyDescent="0.45">
      <c r="A4130" s="29"/>
      <c r="B4130" s="29"/>
      <c r="C4130" s="29"/>
    </row>
    <row r="4131" spans="1:3" hidden="1" x14ac:dyDescent="0.45">
      <c r="A4131" s="29"/>
      <c r="B4131" s="29"/>
      <c r="C4131" s="29"/>
    </row>
    <row r="4132" spans="1:3" hidden="1" x14ac:dyDescent="0.45">
      <c r="A4132" s="29"/>
      <c r="B4132" s="29"/>
      <c r="C4132" s="29"/>
    </row>
    <row r="4133" spans="1:3" hidden="1" x14ac:dyDescent="0.45">
      <c r="A4133" s="29"/>
      <c r="B4133" s="29"/>
      <c r="C4133" s="29"/>
    </row>
    <row r="4134" spans="1:3" hidden="1" x14ac:dyDescent="0.45">
      <c r="A4134" s="29"/>
      <c r="B4134" s="29"/>
      <c r="C4134" s="29"/>
    </row>
    <row r="4135" spans="1:3" hidden="1" x14ac:dyDescent="0.45">
      <c r="A4135" s="29"/>
      <c r="B4135" s="29"/>
      <c r="C4135" s="29"/>
    </row>
    <row r="4136" spans="1:3" hidden="1" x14ac:dyDescent="0.45">
      <c r="A4136" s="29"/>
      <c r="B4136" s="29"/>
      <c r="C4136" s="29"/>
    </row>
    <row r="4137" spans="1:3" hidden="1" x14ac:dyDescent="0.45">
      <c r="A4137" s="29"/>
      <c r="B4137" s="29"/>
      <c r="C4137" s="29"/>
    </row>
    <row r="4138" spans="1:3" hidden="1" x14ac:dyDescent="0.45">
      <c r="A4138" s="29"/>
      <c r="B4138" s="29"/>
      <c r="C4138" s="29"/>
    </row>
    <row r="4139" spans="1:3" hidden="1" x14ac:dyDescent="0.45">
      <c r="A4139" s="29"/>
      <c r="B4139" s="29"/>
      <c r="C4139" s="29"/>
    </row>
    <row r="4140" spans="1:3" hidden="1" x14ac:dyDescent="0.45">
      <c r="A4140" s="29"/>
      <c r="B4140" s="29"/>
      <c r="C4140" s="29"/>
    </row>
    <row r="4141" spans="1:3" hidden="1" x14ac:dyDescent="0.45">
      <c r="A4141" s="29"/>
      <c r="B4141" s="29"/>
      <c r="C4141" s="29"/>
    </row>
    <row r="4142" spans="1:3" hidden="1" x14ac:dyDescent="0.45">
      <c r="A4142" s="29"/>
      <c r="B4142" s="29"/>
      <c r="C4142" s="29"/>
    </row>
    <row r="4143" spans="1:3" hidden="1" x14ac:dyDescent="0.45">
      <c r="A4143" s="29"/>
      <c r="B4143" s="29"/>
      <c r="C4143" s="29"/>
    </row>
    <row r="4144" spans="1:3" hidden="1" x14ac:dyDescent="0.45">
      <c r="A4144" s="29"/>
      <c r="B4144" s="29"/>
      <c r="C4144" s="29"/>
    </row>
    <row r="4145" spans="1:3" hidden="1" x14ac:dyDescent="0.45">
      <c r="A4145" s="29"/>
      <c r="B4145" s="29"/>
      <c r="C4145" s="29"/>
    </row>
    <row r="4146" spans="1:3" hidden="1" x14ac:dyDescent="0.45">
      <c r="A4146" s="29"/>
      <c r="B4146" s="29"/>
      <c r="C4146" s="29"/>
    </row>
    <row r="4147" spans="1:3" hidden="1" x14ac:dyDescent="0.45">
      <c r="A4147" s="29"/>
      <c r="B4147" s="29"/>
      <c r="C4147" s="29"/>
    </row>
    <row r="4148" spans="1:3" hidden="1" x14ac:dyDescent="0.45">
      <c r="A4148" s="29"/>
      <c r="B4148" s="29"/>
      <c r="C4148" s="29"/>
    </row>
    <row r="4149" spans="1:3" hidden="1" x14ac:dyDescent="0.45">
      <c r="A4149" s="29"/>
      <c r="B4149" s="29"/>
      <c r="C4149" s="29"/>
    </row>
    <row r="4150" spans="1:3" hidden="1" x14ac:dyDescent="0.45">
      <c r="A4150" s="29"/>
      <c r="B4150" s="29"/>
      <c r="C4150" s="29"/>
    </row>
    <row r="4151" spans="1:3" hidden="1" x14ac:dyDescent="0.45">
      <c r="A4151" s="29"/>
      <c r="B4151" s="29"/>
      <c r="C4151" s="29"/>
    </row>
    <row r="4152" spans="1:3" hidden="1" x14ac:dyDescent="0.45">
      <c r="A4152" s="29"/>
      <c r="B4152" s="29"/>
      <c r="C4152" s="29"/>
    </row>
    <row r="4153" spans="1:3" hidden="1" x14ac:dyDescent="0.45">
      <c r="A4153" s="29"/>
      <c r="B4153" s="29"/>
      <c r="C4153" s="29"/>
    </row>
    <row r="4154" spans="1:3" hidden="1" x14ac:dyDescent="0.45">
      <c r="A4154" s="29"/>
      <c r="B4154" s="29"/>
      <c r="C4154" s="29"/>
    </row>
    <row r="4155" spans="1:3" hidden="1" x14ac:dyDescent="0.45">
      <c r="A4155" s="29"/>
      <c r="B4155" s="29"/>
      <c r="C4155" s="29"/>
    </row>
    <row r="4156" spans="1:3" hidden="1" x14ac:dyDescent="0.45">
      <c r="A4156" s="29"/>
      <c r="B4156" s="29"/>
      <c r="C4156" s="29"/>
    </row>
    <row r="4157" spans="1:3" hidden="1" x14ac:dyDescent="0.45">
      <c r="A4157" s="29"/>
      <c r="B4157" s="29"/>
      <c r="C4157" s="29"/>
    </row>
    <row r="4158" spans="1:3" hidden="1" x14ac:dyDescent="0.45">
      <c r="A4158" s="29"/>
      <c r="B4158" s="29"/>
      <c r="C4158" s="29"/>
    </row>
    <row r="4159" spans="1:3" hidden="1" x14ac:dyDescent="0.45">
      <c r="A4159" s="29"/>
      <c r="B4159" s="29"/>
      <c r="C4159" s="29"/>
    </row>
    <row r="4160" spans="1:3" hidden="1" x14ac:dyDescent="0.45">
      <c r="A4160" s="29"/>
      <c r="B4160" s="29"/>
      <c r="C4160" s="29"/>
    </row>
    <row r="4161" spans="1:3" hidden="1" x14ac:dyDescent="0.45">
      <c r="A4161" s="29"/>
      <c r="B4161" s="29"/>
      <c r="C4161" s="29"/>
    </row>
    <row r="4162" spans="1:3" hidden="1" x14ac:dyDescent="0.45">
      <c r="A4162" s="29"/>
      <c r="B4162" s="29"/>
      <c r="C4162" s="29"/>
    </row>
    <row r="4163" spans="1:3" hidden="1" x14ac:dyDescent="0.45">
      <c r="A4163" s="29"/>
      <c r="B4163" s="29"/>
      <c r="C4163" s="29"/>
    </row>
    <row r="4164" spans="1:3" hidden="1" x14ac:dyDescent="0.45">
      <c r="A4164" s="29"/>
      <c r="B4164" s="29"/>
      <c r="C4164" s="29"/>
    </row>
    <row r="4165" spans="1:3" hidden="1" x14ac:dyDescent="0.45">
      <c r="A4165" s="29"/>
      <c r="B4165" s="29"/>
      <c r="C4165" s="29"/>
    </row>
    <row r="4166" spans="1:3" hidden="1" x14ac:dyDescent="0.45">
      <c r="A4166" s="29"/>
      <c r="B4166" s="29"/>
      <c r="C4166" s="29"/>
    </row>
    <row r="4167" spans="1:3" hidden="1" x14ac:dyDescent="0.45">
      <c r="A4167" s="29"/>
      <c r="B4167" s="29"/>
      <c r="C4167" s="29"/>
    </row>
    <row r="4168" spans="1:3" hidden="1" x14ac:dyDescent="0.45">
      <c r="A4168" s="29"/>
      <c r="B4168" s="29"/>
      <c r="C4168" s="29"/>
    </row>
    <row r="4169" spans="1:3" hidden="1" x14ac:dyDescent="0.45">
      <c r="A4169" s="29"/>
      <c r="B4169" s="29"/>
      <c r="C4169" s="29"/>
    </row>
    <row r="4170" spans="1:3" hidden="1" x14ac:dyDescent="0.45">
      <c r="A4170" s="29"/>
      <c r="B4170" s="29"/>
      <c r="C4170" s="29"/>
    </row>
    <row r="4171" spans="1:3" hidden="1" x14ac:dyDescent="0.45">
      <c r="A4171" s="29"/>
      <c r="B4171" s="29"/>
      <c r="C4171" s="29"/>
    </row>
    <row r="4172" spans="1:3" hidden="1" x14ac:dyDescent="0.45">
      <c r="A4172" s="29"/>
      <c r="B4172" s="29"/>
      <c r="C4172" s="29"/>
    </row>
    <row r="4173" spans="1:3" hidden="1" x14ac:dyDescent="0.45">
      <c r="A4173" s="29"/>
      <c r="B4173" s="29"/>
      <c r="C4173" s="29"/>
    </row>
    <row r="4174" spans="1:3" hidden="1" x14ac:dyDescent="0.45">
      <c r="A4174" s="29"/>
      <c r="B4174" s="29"/>
      <c r="C4174" s="29"/>
    </row>
    <row r="4175" spans="1:3" hidden="1" x14ac:dyDescent="0.45">
      <c r="A4175" s="29"/>
      <c r="B4175" s="29"/>
      <c r="C4175" s="29"/>
    </row>
    <row r="4176" spans="1:3" hidden="1" x14ac:dyDescent="0.45">
      <c r="A4176" s="29"/>
      <c r="B4176" s="29"/>
      <c r="C4176" s="29"/>
    </row>
    <row r="4177" spans="1:3" hidden="1" x14ac:dyDescent="0.45">
      <c r="A4177" s="29"/>
      <c r="B4177" s="29"/>
      <c r="C4177" s="29"/>
    </row>
    <row r="4178" spans="1:3" hidden="1" x14ac:dyDescent="0.45">
      <c r="A4178" s="29"/>
      <c r="B4178" s="29"/>
      <c r="C4178" s="29"/>
    </row>
    <row r="4179" spans="1:3" hidden="1" x14ac:dyDescent="0.45">
      <c r="A4179" s="29"/>
      <c r="B4179" s="29"/>
      <c r="C4179" s="29"/>
    </row>
    <row r="4180" spans="1:3" hidden="1" x14ac:dyDescent="0.45">
      <c r="A4180" s="29"/>
      <c r="B4180" s="29"/>
      <c r="C4180" s="29"/>
    </row>
    <row r="4181" spans="1:3" hidden="1" x14ac:dyDescent="0.45">
      <c r="A4181" s="29"/>
      <c r="B4181" s="29"/>
      <c r="C4181" s="29"/>
    </row>
    <row r="4182" spans="1:3" hidden="1" x14ac:dyDescent="0.45">
      <c r="A4182" s="29"/>
      <c r="B4182" s="29"/>
      <c r="C4182" s="29"/>
    </row>
    <row r="4183" spans="1:3" hidden="1" x14ac:dyDescent="0.45">
      <c r="A4183" s="29"/>
      <c r="B4183" s="29"/>
      <c r="C4183" s="29"/>
    </row>
    <row r="4184" spans="1:3" hidden="1" x14ac:dyDescent="0.45">
      <c r="A4184" s="29"/>
      <c r="B4184" s="29"/>
      <c r="C4184" s="29"/>
    </row>
    <row r="4185" spans="1:3" hidden="1" x14ac:dyDescent="0.45">
      <c r="A4185" s="29"/>
      <c r="B4185" s="29"/>
      <c r="C4185" s="29"/>
    </row>
    <row r="4186" spans="1:3" hidden="1" x14ac:dyDescent="0.45">
      <c r="A4186" s="29"/>
      <c r="B4186" s="29"/>
      <c r="C4186" s="29"/>
    </row>
    <row r="4187" spans="1:3" hidden="1" x14ac:dyDescent="0.45">
      <c r="A4187" s="29"/>
      <c r="B4187" s="29"/>
      <c r="C4187" s="29"/>
    </row>
    <row r="4188" spans="1:3" hidden="1" x14ac:dyDescent="0.45">
      <c r="A4188" s="29"/>
      <c r="B4188" s="29"/>
      <c r="C4188" s="29"/>
    </row>
    <row r="4189" spans="1:3" hidden="1" x14ac:dyDescent="0.45">
      <c r="A4189" s="29"/>
      <c r="B4189" s="29"/>
      <c r="C4189" s="29"/>
    </row>
    <row r="4190" spans="1:3" hidden="1" x14ac:dyDescent="0.45">
      <c r="A4190" s="29"/>
      <c r="B4190" s="29"/>
      <c r="C4190" s="29"/>
    </row>
    <row r="4191" spans="1:3" hidden="1" x14ac:dyDescent="0.45">
      <c r="A4191" s="29"/>
      <c r="B4191" s="29"/>
      <c r="C4191" s="29"/>
    </row>
    <row r="4192" spans="1:3" hidden="1" x14ac:dyDescent="0.45">
      <c r="A4192" s="29"/>
      <c r="B4192" s="29"/>
      <c r="C4192" s="29"/>
    </row>
    <row r="4193" spans="1:3" hidden="1" x14ac:dyDescent="0.45">
      <c r="A4193" s="29"/>
      <c r="B4193" s="29"/>
      <c r="C4193" s="29"/>
    </row>
    <row r="4194" spans="1:3" hidden="1" x14ac:dyDescent="0.45">
      <c r="A4194" s="29"/>
      <c r="B4194" s="29"/>
      <c r="C4194" s="29"/>
    </row>
    <row r="4195" spans="1:3" hidden="1" x14ac:dyDescent="0.45">
      <c r="A4195" s="29"/>
      <c r="B4195" s="29"/>
      <c r="C4195" s="29"/>
    </row>
    <row r="4196" spans="1:3" hidden="1" x14ac:dyDescent="0.45">
      <c r="A4196" s="29"/>
      <c r="B4196" s="29"/>
      <c r="C4196" s="29"/>
    </row>
    <row r="4197" spans="1:3" hidden="1" x14ac:dyDescent="0.45">
      <c r="A4197" s="29"/>
      <c r="B4197" s="29"/>
      <c r="C4197" s="29"/>
    </row>
    <row r="4198" spans="1:3" hidden="1" x14ac:dyDescent="0.45">
      <c r="A4198" s="29"/>
      <c r="B4198" s="29"/>
      <c r="C4198" s="29"/>
    </row>
    <row r="4199" spans="1:3" hidden="1" x14ac:dyDescent="0.45">
      <c r="A4199" s="29"/>
      <c r="B4199" s="29"/>
      <c r="C4199" s="29"/>
    </row>
    <row r="4200" spans="1:3" hidden="1" x14ac:dyDescent="0.45">
      <c r="A4200" s="29"/>
      <c r="B4200" s="29"/>
      <c r="C4200" s="29"/>
    </row>
    <row r="4201" spans="1:3" hidden="1" x14ac:dyDescent="0.45">
      <c r="A4201" s="29"/>
      <c r="B4201" s="29"/>
      <c r="C4201" s="29"/>
    </row>
    <row r="4202" spans="1:3" hidden="1" x14ac:dyDescent="0.45">
      <c r="A4202" s="29"/>
      <c r="B4202" s="29"/>
      <c r="C4202" s="29"/>
    </row>
    <row r="4203" spans="1:3" hidden="1" x14ac:dyDescent="0.45">
      <c r="A4203" s="29"/>
      <c r="B4203" s="29"/>
      <c r="C4203" s="29"/>
    </row>
    <row r="4204" spans="1:3" hidden="1" x14ac:dyDescent="0.45">
      <c r="A4204" s="29"/>
      <c r="B4204" s="29"/>
      <c r="C4204" s="29"/>
    </row>
    <row r="4205" spans="1:3" hidden="1" x14ac:dyDescent="0.45">
      <c r="A4205" s="29"/>
      <c r="B4205" s="29"/>
      <c r="C4205" s="29"/>
    </row>
    <row r="4206" spans="1:3" hidden="1" x14ac:dyDescent="0.45">
      <c r="A4206" s="29"/>
      <c r="B4206" s="29"/>
      <c r="C4206" s="29"/>
    </row>
    <row r="4207" spans="1:3" hidden="1" x14ac:dyDescent="0.45">
      <c r="A4207" s="29"/>
      <c r="B4207" s="29"/>
      <c r="C4207" s="29"/>
    </row>
    <row r="4208" spans="1:3" hidden="1" x14ac:dyDescent="0.45">
      <c r="A4208" s="29"/>
      <c r="B4208" s="29"/>
      <c r="C4208" s="29"/>
    </row>
    <row r="4209" spans="1:3" hidden="1" x14ac:dyDescent="0.45">
      <c r="A4209" s="29"/>
      <c r="B4209" s="29"/>
      <c r="C4209" s="29"/>
    </row>
    <row r="4210" spans="1:3" hidden="1" x14ac:dyDescent="0.45">
      <c r="A4210" s="29"/>
      <c r="B4210" s="29"/>
      <c r="C4210" s="29"/>
    </row>
    <row r="4211" spans="1:3" hidden="1" x14ac:dyDescent="0.45">
      <c r="A4211" s="29"/>
      <c r="B4211" s="29"/>
      <c r="C4211" s="29"/>
    </row>
    <row r="4212" spans="1:3" hidden="1" x14ac:dyDescent="0.45">
      <c r="A4212" s="29"/>
      <c r="B4212" s="29"/>
      <c r="C4212" s="29"/>
    </row>
    <row r="4213" spans="1:3" hidden="1" x14ac:dyDescent="0.45">
      <c r="A4213" s="29"/>
      <c r="B4213" s="29"/>
      <c r="C4213" s="29"/>
    </row>
    <row r="4214" spans="1:3" hidden="1" x14ac:dyDescent="0.45">
      <c r="A4214" s="29"/>
      <c r="B4214" s="29"/>
      <c r="C4214" s="29"/>
    </row>
    <row r="4215" spans="1:3" hidden="1" x14ac:dyDescent="0.45">
      <c r="A4215" s="29"/>
      <c r="B4215" s="29"/>
      <c r="C4215" s="29"/>
    </row>
    <row r="4216" spans="1:3" hidden="1" x14ac:dyDescent="0.45">
      <c r="A4216" s="29"/>
      <c r="B4216" s="29"/>
      <c r="C4216" s="29"/>
    </row>
    <row r="4217" spans="1:3" hidden="1" x14ac:dyDescent="0.45">
      <c r="A4217" s="29"/>
      <c r="B4217" s="29"/>
      <c r="C4217" s="29"/>
    </row>
    <row r="4218" spans="1:3" hidden="1" x14ac:dyDescent="0.45">
      <c r="A4218" s="29"/>
      <c r="B4218" s="29"/>
      <c r="C4218" s="29"/>
    </row>
    <row r="4219" spans="1:3" hidden="1" x14ac:dyDescent="0.45">
      <c r="A4219" s="29"/>
      <c r="B4219" s="29"/>
      <c r="C4219" s="29"/>
    </row>
    <row r="4220" spans="1:3" hidden="1" x14ac:dyDescent="0.45">
      <c r="A4220" s="29"/>
      <c r="B4220" s="29"/>
      <c r="C4220" s="29"/>
    </row>
    <row r="4221" spans="1:3" hidden="1" x14ac:dyDescent="0.45">
      <c r="A4221" s="29"/>
      <c r="B4221" s="29"/>
      <c r="C4221" s="29"/>
    </row>
    <row r="4222" spans="1:3" hidden="1" x14ac:dyDescent="0.45">
      <c r="A4222" s="29"/>
      <c r="B4222" s="29"/>
      <c r="C4222" s="29"/>
    </row>
    <row r="4223" spans="1:3" hidden="1" x14ac:dyDescent="0.45">
      <c r="A4223" s="29"/>
      <c r="B4223" s="29"/>
      <c r="C4223" s="29"/>
    </row>
    <row r="4224" spans="1:3" hidden="1" x14ac:dyDescent="0.45">
      <c r="A4224" s="29"/>
      <c r="B4224" s="29"/>
      <c r="C4224" s="29"/>
    </row>
    <row r="4225" spans="1:3" hidden="1" x14ac:dyDescent="0.45">
      <c r="A4225" s="29"/>
      <c r="B4225" s="29"/>
      <c r="C4225" s="29"/>
    </row>
    <row r="4226" spans="1:3" hidden="1" x14ac:dyDescent="0.45">
      <c r="A4226" s="29"/>
      <c r="B4226" s="29"/>
      <c r="C4226" s="29"/>
    </row>
    <row r="4227" spans="1:3" hidden="1" x14ac:dyDescent="0.45">
      <c r="A4227" s="29"/>
      <c r="B4227" s="29"/>
      <c r="C4227" s="29"/>
    </row>
    <row r="4228" spans="1:3" hidden="1" x14ac:dyDescent="0.45">
      <c r="A4228" s="29"/>
      <c r="B4228" s="29"/>
      <c r="C4228" s="29"/>
    </row>
    <row r="4229" spans="1:3" hidden="1" x14ac:dyDescent="0.45">
      <c r="A4229" s="29"/>
      <c r="B4229" s="29"/>
      <c r="C4229" s="29"/>
    </row>
    <row r="4230" spans="1:3" hidden="1" x14ac:dyDescent="0.45">
      <c r="A4230" s="29"/>
      <c r="B4230" s="29"/>
      <c r="C4230" s="29"/>
    </row>
    <row r="4231" spans="1:3" hidden="1" x14ac:dyDescent="0.45">
      <c r="A4231" s="29"/>
      <c r="B4231" s="29"/>
      <c r="C4231" s="29"/>
    </row>
    <row r="4232" spans="1:3" hidden="1" x14ac:dyDescent="0.45">
      <c r="A4232" s="29"/>
      <c r="B4232" s="29"/>
      <c r="C4232" s="29"/>
    </row>
    <row r="4233" spans="1:3" hidden="1" x14ac:dyDescent="0.45">
      <c r="A4233" s="29"/>
      <c r="B4233" s="29"/>
      <c r="C4233" s="29"/>
    </row>
    <row r="4234" spans="1:3" hidden="1" x14ac:dyDescent="0.45">
      <c r="A4234" s="29"/>
      <c r="B4234" s="29"/>
      <c r="C4234" s="29"/>
    </row>
    <row r="4235" spans="1:3" hidden="1" x14ac:dyDescent="0.45">
      <c r="A4235" s="29"/>
      <c r="B4235" s="29"/>
      <c r="C4235" s="29"/>
    </row>
    <row r="4236" spans="1:3" hidden="1" x14ac:dyDescent="0.45">
      <c r="A4236" s="29"/>
      <c r="B4236" s="29"/>
      <c r="C4236" s="29"/>
    </row>
    <row r="4237" spans="1:3" hidden="1" x14ac:dyDescent="0.45">
      <c r="A4237" s="29"/>
      <c r="B4237" s="29"/>
      <c r="C4237" s="29"/>
    </row>
    <row r="4238" spans="1:3" hidden="1" x14ac:dyDescent="0.45">
      <c r="A4238" s="29"/>
      <c r="B4238" s="29"/>
      <c r="C4238" s="29"/>
    </row>
    <row r="4239" spans="1:3" hidden="1" x14ac:dyDescent="0.45">
      <c r="A4239" s="29"/>
      <c r="B4239" s="29"/>
      <c r="C4239" s="29"/>
    </row>
    <row r="4240" spans="1:3" hidden="1" x14ac:dyDescent="0.45">
      <c r="A4240" s="29"/>
      <c r="B4240" s="29"/>
      <c r="C4240" s="29"/>
    </row>
    <row r="4241" spans="1:3" hidden="1" x14ac:dyDescent="0.45">
      <c r="A4241" s="29"/>
      <c r="B4241" s="29"/>
      <c r="C4241" s="29"/>
    </row>
    <row r="4242" spans="1:3" hidden="1" x14ac:dyDescent="0.45">
      <c r="A4242" s="29"/>
      <c r="B4242" s="29"/>
      <c r="C4242" s="29"/>
    </row>
    <row r="4243" spans="1:3" hidden="1" x14ac:dyDescent="0.45">
      <c r="A4243" s="29"/>
      <c r="B4243" s="29"/>
      <c r="C4243" s="29"/>
    </row>
    <row r="4244" spans="1:3" hidden="1" x14ac:dyDescent="0.45">
      <c r="A4244" s="29"/>
      <c r="B4244" s="29"/>
      <c r="C4244" s="29"/>
    </row>
    <row r="4245" spans="1:3" hidden="1" x14ac:dyDescent="0.45">
      <c r="A4245" s="29"/>
      <c r="B4245" s="29"/>
      <c r="C4245" s="29"/>
    </row>
    <row r="4246" spans="1:3" hidden="1" x14ac:dyDescent="0.45">
      <c r="A4246" s="29"/>
      <c r="B4246" s="29"/>
      <c r="C4246" s="29"/>
    </row>
    <row r="4247" spans="1:3" hidden="1" x14ac:dyDescent="0.45">
      <c r="A4247" s="29"/>
      <c r="B4247" s="29"/>
      <c r="C4247" s="29"/>
    </row>
    <row r="4248" spans="1:3" hidden="1" x14ac:dyDescent="0.45">
      <c r="A4248" s="29"/>
      <c r="B4248" s="29"/>
      <c r="C4248" s="29"/>
    </row>
    <row r="4249" spans="1:3" hidden="1" x14ac:dyDescent="0.45">
      <c r="A4249" s="29"/>
      <c r="B4249" s="29"/>
      <c r="C4249" s="29"/>
    </row>
    <row r="4250" spans="1:3" hidden="1" x14ac:dyDescent="0.45">
      <c r="A4250" s="29"/>
      <c r="B4250" s="29"/>
      <c r="C4250" s="29"/>
    </row>
    <row r="4251" spans="1:3" hidden="1" x14ac:dyDescent="0.45">
      <c r="A4251" s="29"/>
      <c r="B4251" s="29"/>
      <c r="C4251" s="29"/>
    </row>
    <row r="4252" spans="1:3" hidden="1" x14ac:dyDescent="0.45">
      <c r="A4252" s="29"/>
      <c r="B4252" s="29"/>
      <c r="C4252" s="29"/>
    </row>
    <row r="4253" spans="1:3" hidden="1" x14ac:dyDescent="0.45">
      <c r="A4253" s="29"/>
      <c r="B4253" s="29"/>
      <c r="C4253" s="29"/>
    </row>
    <row r="4254" spans="1:3" hidden="1" x14ac:dyDescent="0.45">
      <c r="A4254" s="29"/>
      <c r="B4254" s="29"/>
      <c r="C4254" s="29"/>
    </row>
    <row r="4255" spans="1:3" hidden="1" x14ac:dyDescent="0.45">
      <c r="A4255" s="29"/>
      <c r="B4255" s="29"/>
      <c r="C4255" s="29"/>
    </row>
    <row r="4256" spans="1:3" hidden="1" x14ac:dyDescent="0.45">
      <c r="A4256" s="29"/>
      <c r="B4256" s="29"/>
      <c r="C4256" s="29"/>
    </row>
    <row r="4257" spans="1:3" hidden="1" x14ac:dyDescent="0.45">
      <c r="A4257" s="29"/>
      <c r="B4257" s="29"/>
      <c r="C4257" s="29"/>
    </row>
    <row r="4258" spans="1:3" hidden="1" x14ac:dyDescent="0.45">
      <c r="A4258" s="29"/>
      <c r="B4258" s="29"/>
      <c r="C4258" s="29"/>
    </row>
    <row r="4259" spans="1:3" hidden="1" x14ac:dyDescent="0.45">
      <c r="A4259" s="29"/>
      <c r="B4259" s="29"/>
      <c r="C4259" s="29"/>
    </row>
    <row r="4260" spans="1:3" hidden="1" x14ac:dyDescent="0.45">
      <c r="A4260" s="29"/>
      <c r="B4260" s="29"/>
      <c r="C4260" s="29"/>
    </row>
    <row r="4261" spans="1:3" hidden="1" x14ac:dyDescent="0.45">
      <c r="A4261" s="29"/>
      <c r="B4261" s="29"/>
      <c r="C4261" s="29"/>
    </row>
    <row r="4262" spans="1:3" hidden="1" x14ac:dyDescent="0.45">
      <c r="A4262" s="29"/>
      <c r="B4262" s="29"/>
      <c r="C4262" s="29"/>
    </row>
    <row r="4263" spans="1:3" hidden="1" x14ac:dyDescent="0.45">
      <c r="A4263" s="29"/>
      <c r="B4263" s="29"/>
      <c r="C4263" s="29"/>
    </row>
    <row r="4264" spans="1:3" hidden="1" x14ac:dyDescent="0.45">
      <c r="A4264" s="29"/>
      <c r="B4264" s="29"/>
      <c r="C4264" s="29"/>
    </row>
    <row r="4265" spans="1:3" hidden="1" x14ac:dyDescent="0.45">
      <c r="A4265" s="29"/>
      <c r="B4265" s="29"/>
      <c r="C4265" s="29"/>
    </row>
    <row r="4266" spans="1:3" hidden="1" x14ac:dyDescent="0.45">
      <c r="A4266" s="29"/>
      <c r="B4266" s="29"/>
      <c r="C4266" s="29"/>
    </row>
    <row r="4267" spans="1:3" hidden="1" x14ac:dyDescent="0.45">
      <c r="A4267" s="29"/>
      <c r="B4267" s="29"/>
      <c r="C4267" s="29"/>
    </row>
    <row r="4268" spans="1:3" hidden="1" x14ac:dyDescent="0.45">
      <c r="A4268" s="29"/>
      <c r="B4268" s="29"/>
      <c r="C4268" s="29"/>
    </row>
    <row r="4269" spans="1:3" hidden="1" x14ac:dyDescent="0.45">
      <c r="A4269" s="29"/>
      <c r="B4269" s="29"/>
      <c r="C4269" s="29"/>
    </row>
    <row r="4270" spans="1:3" hidden="1" x14ac:dyDescent="0.45">
      <c r="A4270" s="29"/>
      <c r="B4270" s="29"/>
      <c r="C4270" s="29"/>
    </row>
    <row r="4271" spans="1:3" hidden="1" x14ac:dyDescent="0.45">
      <c r="A4271" s="29"/>
      <c r="B4271" s="29"/>
      <c r="C4271" s="29"/>
    </row>
    <row r="4272" spans="1:3" hidden="1" x14ac:dyDescent="0.45">
      <c r="A4272" s="29"/>
      <c r="B4272" s="29"/>
      <c r="C4272" s="29"/>
    </row>
    <row r="4273" spans="1:3" hidden="1" x14ac:dyDescent="0.45">
      <c r="A4273" s="29"/>
      <c r="B4273" s="29"/>
      <c r="C4273" s="29"/>
    </row>
    <row r="4274" spans="1:3" hidden="1" x14ac:dyDescent="0.45">
      <c r="A4274" s="29"/>
      <c r="B4274" s="29"/>
      <c r="C4274" s="29"/>
    </row>
    <row r="4275" spans="1:3" hidden="1" x14ac:dyDescent="0.45">
      <c r="A4275" s="29"/>
      <c r="B4275" s="29"/>
      <c r="C4275" s="29"/>
    </row>
    <row r="4276" spans="1:3" hidden="1" x14ac:dyDescent="0.45">
      <c r="A4276" s="29"/>
      <c r="B4276" s="29"/>
      <c r="C4276" s="29"/>
    </row>
    <row r="4277" spans="1:3" hidden="1" x14ac:dyDescent="0.45">
      <c r="A4277" s="29"/>
      <c r="B4277" s="29"/>
      <c r="C4277" s="29"/>
    </row>
    <row r="4278" spans="1:3" hidden="1" x14ac:dyDescent="0.45">
      <c r="A4278" s="29"/>
      <c r="B4278" s="29"/>
      <c r="C4278" s="29"/>
    </row>
    <row r="4279" spans="1:3" hidden="1" x14ac:dyDescent="0.45">
      <c r="A4279" s="29"/>
      <c r="B4279" s="29"/>
      <c r="C4279" s="29"/>
    </row>
    <row r="4280" spans="1:3" hidden="1" x14ac:dyDescent="0.45">
      <c r="A4280" s="29"/>
      <c r="B4280" s="29"/>
      <c r="C4280" s="29"/>
    </row>
    <row r="4281" spans="1:3" hidden="1" x14ac:dyDescent="0.45">
      <c r="A4281" s="29"/>
      <c r="B4281" s="29"/>
      <c r="C4281" s="29"/>
    </row>
    <row r="4282" spans="1:3" hidden="1" x14ac:dyDescent="0.45">
      <c r="A4282" s="29"/>
      <c r="B4282" s="29"/>
      <c r="C4282" s="29"/>
    </row>
    <row r="4283" spans="1:3" hidden="1" x14ac:dyDescent="0.45">
      <c r="A4283" s="29"/>
      <c r="B4283" s="29"/>
      <c r="C4283" s="29"/>
    </row>
    <row r="4284" spans="1:3" hidden="1" x14ac:dyDescent="0.45">
      <c r="A4284" s="29"/>
      <c r="B4284" s="29"/>
      <c r="C4284" s="29"/>
    </row>
    <row r="4285" spans="1:3" hidden="1" x14ac:dyDescent="0.45">
      <c r="A4285" s="29"/>
      <c r="B4285" s="29"/>
      <c r="C4285" s="29"/>
    </row>
    <row r="4286" spans="1:3" hidden="1" x14ac:dyDescent="0.45">
      <c r="A4286" s="29"/>
      <c r="B4286" s="29"/>
      <c r="C4286" s="29"/>
    </row>
    <row r="4287" spans="1:3" hidden="1" x14ac:dyDescent="0.45">
      <c r="A4287" s="29"/>
      <c r="B4287" s="29"/>
      <c r="C4287" s="29"/>
    </row>
    <row r="4288" spans="1:3" hidden="1" x14ac:dyDescent="0.45">
      <c r="A4288" s="29"/>
      <c r="B4288" s="29"/>
      <c r="C4288" s="29"/>
    </row>
    <row r="4289" spans="1:3" hidden="1" x14ac:dyDescent="0.45">
      <c r="A4289" s="29"/>
      <c r="B4289" s="29"/>
      <c r="C4289" s="29"/>
    </row>
    <row r="4290" spans="1:3" hidden="1" x14ac:dyDescent="0.45">
      <c r="A4290" s="29"/>
      <c r="B4290" s="29"/>
      <c r="C4290" s="29"/>
    </row>
    <row r="4291" spans="1:3" hidden="1" x14ac:dyDescent="0.45">
      <c r="A4291" s="29"/>
      <c r="B4291" s="29"/>
      <c r="C4291" s="29"/>
    </row>
    <row r="4292" spans="1:3" hidden="1" x14ac:dyDescent="0.45">
      <c r="A4292" s="29"/>
      <c r="B4292" s="29"/>
      <c r="C4292" s="29"/>
    </row>
    <row r="4293" spans="1:3" hidden="1" x14ac:dyDescent="0.45">
      <c r="A4293" s="29"/>
      <c r="B4293" s="29"/>
      <c r="C4293" s="29"/>
    </row>
    <row r="4294" spans="1:3" hidden="1" x14ac:dyDescent="0.45">
      <c r="A4294" s="29"/>
      <c r="B4294" s="29"/>
      <c r="C4294" s="29"/>
    </row>
    <row r="4295" spans="1:3" hidden="1" x14ac:dyDescent="0.45">
      <c r="A4295" s="29"/>
      <c r="B4295" s="29"/>
      <c r="C4295" s="29"/>
    </row>
    <row r="4296" spans="1:3" hidden="1" x14ac:dyDescent="0.45">
      <c r="A4296" s="29"/>
      <c r="B4296" s="29"/>
      <c r="C4296" s="29"/>
    </row>
    <row r="4297" spans="1:3" hidden="1" x14ac:dyDescent="0.45">
      <c r="A4297" s="29"/>
      <c r="B4297" s="29"/>
      <c r="C4297" s="29"/>
    </row>
    <row r="4298" spans="1:3" hidden="1" x14ac:dyDescent="0.45">
      <c r="A4298" s="29"/>
      <c r="B4298" s="29"/>
      <c r="C4298" s="29"/>
    </row>
    <row r="4299" spans="1:3" hidden="1" x14ac:dyDescent="0.45">
      <c r="A4299" s="29"/>
      <c r="B4299" s="29"/>
      <c r="C4299" s="29"/>
    </row>
    <row r="4300" spans="1:3" hidden="1" x14ac:dyDescent="0.45">
      <c r="A4300" s="29"/>
      <c r="B4300" s="29"/>
      <c r="C4300" s="29"/>
    </row>
    <row r="4301" spans="1:3" hidden="1" x14ac:dyDescent="0.45">
      <c r="A4301" s="29"/>
      <c r="B4301" s="29"/>
      <c r="C4301" s="29"/>
    </row>
    <row r="4302" spans="1:3" hidden="1" x14ac:dyDescent="0.45">
      <c r="A4302" s="29"/>
      <c r="B4302" s="29"/>
      <c r="C4302" s="29"/>
    </row>
    <row r="4303" spans="1:3" hidden="1" x14ac:dyDescent="0.45">
      <c r="A4303" s="29"/>
      <c r="B4303" s="29"/>
      <c r="C4303" s="29"/>
    </row>
    <row r="4304" spans="1:3" hidden="1" x14ac:dyDescent="0.45">
      <c r="A4304" s="29"/>
      <c r="B4304" s="29"/>
      <c r="C4304" s="29"/>
    </row>
    <row r="4305" spans="1:3" hidden="1" x14ac:dyDescent="0.45">
      <c r="A4305" s="29"/>
      <c r="B4305" s="29"/>
      <c r="C4305" s="29"/>
    </row>
    <row r="4306" spans="1:3" hidden="1" x14ac:dyDescent="0.45">
      <c r="A4306" s="29"/>
      <c r="B4306" s="29"/>
      <c r="C4306" s="29"/>
    </row>
    <row r="4307" spans="1:3" hidden="1" x14ac:dyDescent="0.45">
      <c r="A4307" s="29"/>
      <c r="B4307" s="29"/>
      <c r="C4307" s="29"/>
    </row>
    <row r="4308" spans="1:3" hidden="1" x14ac:dyDescent="0.45">
      <c r="A4308" s="29"/>
      <c r="B4308" s="29"/>
      <c r="C4308" s="29"/>
    </row>
    <row r="4309" spans="1:3" hidden="1" x14ac:dyDescent="0.45">
      <c r="A4309" s="29"/>
      <c r="B4309" s="29"/>
      <c r="C4309" s="29"/>
    </row>
    <row r="4310" spans="1:3" hidden="1" x14ac:dyDescent="0.45">
      <c r="A4310" s="29"/>
      <c r="B4310" s="29"/>
      <c r="C4310" s="29"/>
    </row>
    <row r="4311" spans="1:3" hidden="1" x14ac:dyDescent="0.45">
      <c r="A4311" s="29"/>
      <c r="B4311" s="29"/>
      <c r="C4311" s="29"/>
    </row>
    <row r="4312" spans="1:3" hidden="1" x14ac:dyDescent="0.45">
      <c r="A4312" s="29"/>
      <c r="B4312" s="29"/>
      <c r="C4312" s="29"/>
    </row>
    <row r="4313" spans="1:3" hidden="1" x14ac:dyDescent="0.45">
      <c r="A4313" s="29"/>
      <c r="B4313" s="29"/>
      <c r="C4313" s="29"/>
    </row>
    <row r="4314" spans="1:3" hidden="1" x14ac:dyDescent="0.45">
      <c r="A4314" s="29"/>
      <c r="B4314" s="29"/>
      <c r="C4314" s="29"/>
    </row>
    <row r="4315" spans="1:3" hidden="1" x14ac:dyDescent="0.45">
      <c r="A4315" s="29"/>
      <c r="B4315" s="29"/>
      <c r="C4315" s="29"/>
    </row>
    <row r="4316" spans="1:3" hidden="1" x14ac:dyDescent="0.45">
      <c r="A4316" s="29"/>
      <c r="B4316" s="29"/>
      <c r="C4316" s="29"/>
    </row>
    <row r="4317" spans="1:3" hidden="1" x14ac:dyDescent="0.45">
      <c r="A4317" s="29"/>
      <c r="B4317" s="29"/>
      <c r="C4317" s="29"/>
    </row>
    <row r="4318" spans="1:3" hidden="1" x14ac:dyDescent="0.45">
      <c r="A4318" s="29"/>
      <c r="B4318" s="29"/>
      <c r="C4318" s="29"/>
    </row>
    <row r="4319" spans="1:3" hidden="1" x14ac:dyDescent="0.45">
      <c r="A4319" s="29"/>
      <c r="B4319" s="29"/>
      <c r="C4319" s="29"/>
    </row>
    <row r="4320" spans="1:3" hidden="1" x14ac:dyDescent="0.45">
      <c r="A4320" s="29"/>
      <c r="B4320" s="29"/>
      <c r="C4320" s="29"/>
    </row>
    <row r="4321" spans="1:3" hidden="1" x14ac:dyDescent="0.45">
      <c r="A4321" s="29"/>
      <c r="B4321" s="29"/>
      <c r="C4321" s="29"/>
    </row>
    <row r="4322" spans="1:3" hidden="1" x14ac:dyDescent="0.45">
      <c r="A4322" s="29"/>
      <c r="B4322" s="29"/>
      <c r="C4322" s="29"/>
    </row>
    <row r="4323" spans="1:3" hidden="1" x14ac:dyDescent="0.45">
      <c r="A4323" s="29"/>
      <c r="B4323" s="29"/>
      <c r="C4323" s="29"/>
    </row>
    <row r="4324" spans="1:3" hidden="1" x14ac:dyDescent="0.45">
      <c r="A4324" s="29"/>
      <c r="B4324" s="29"/>
      <c r="C4324" s="29"/>
    </row>
    <row r="4325" spans="1:3" hidden="1" x14ac:dyDescent="0.45">
      <c r="A4325" s="29"/>
      <c r="B4325" s="29"/>
      <c r="C4325" s="29"/>
    </row>
    <row r="4326" spans="1:3" hidden="1" x14ac:dyDescent="0.45">
      <c r="A4326" s="29"/>
      <c r="B4326" s="29"/>
      <c r="C4326" s="29"/>
    </row>
    <row r="4327" spans="1:3" hidden="1" x14ac:dyDescent="0.45">
      <c r="A4327" s="29"/>
      <c r="B4327" s="29"/>
      <c r="C4327" s="29"/>
    </row>
    <row r="4328" spans="1:3" hidden="1" x14ac:dyDescent="0.45">
      <c r="A4328" s="29"/>
      <c r="B4328" s="29"/>
      <c r="C4328" s="29"/>
    </row>
    <row r="4329" spans="1:3" hidden="1" x14ac:dyDescent="0.45">
      <c r="A4329" s="29"/>
      <c r="B4329" s="29"/>
      <c r="C4329" s="29"/>
    </row>
    <row r="4330" spans="1:3" hidden="1" x14ac:dyDescent="0.45">
      <c r="A4330" s="29"/>
      <c r="B4330" s="29"/>
      <c r="C4330" s="29"/>
    </row>
    <row r="4331" spans="1:3" hidden="1" x14ac:dyDescent="0.45">
      <c r="A4331" s="29"/>
      <c r="B4331" s="29"/>
      <c r="C4331" s="29"/>
    </row>
    <row r="4332" spans="1:3" hidden="1" x14ac:dyDescent="0.45">
      <c r="A4332" s="29"/>
      <c r="B4332" s="29"/>
      <c r="C4332" s="29"/>
    </row>
    <row r="4333" spans="1:3" hidden="1" x14ac:dyDescent="0.45">
      <c r="A4333" s="29"/>
      <c r="B4333" s="29"/>
      <c r="C4333" s="29"/>
    </row>
    <row r="4334" spans="1:3" hidden="1" x14ac:dyDescent="0.45">
      <c r="A4334" s="29"/>
      <c r="B4334" s="29"/>
      <c r="C4334" s="29"/>
    </row>
    <row r="4335" spans="1:3" hidden="1" x14ac:dyDescent="0.45">
      <c r="A4335" s="29"/>
      <c r="B4335" s="29"/>
      <c r="C4335" s="29"/>
    </row>
    <row r="4336" spans="1:3" hidden="1" x14ac:dyDescent="0.45">
      <c r="A4336" s="29"/>
      <c r="B4336" s="29"/>
      <c r="C4336" s="29"/>
    </row>
    <row r="4337" spans="1:3" hidden="1" x14ac:dyDescent="0.45">
      <c r="A4337" s="29"/>
      <c r="B4337" s="29"/>
      <c r="C4337" s="29"/>
    </row>
    <row r="4338" spans="1:3" hidden="1" x14ac:dyDescent="0.45">
      <c r="A4338" s="29"/>
      <c r="B4338" s="29"/>
      <c r="C4338" s="29"/>
    </row>
    <row r="4339" spans="1:3" hidden="1" x14ac:dyDescent="0.45">
      <c r="A4339" s="29"/>
      <c r="B4339" s="29"/>
      <c r="C4339" s="29"/>
    </row>
    <row r="4340" spans="1:3" hidden="1" x14ac:dyDescent="0.45">
      <c r="A4340" s="29"/>
      <c r="B4340" s="29"/>
      <c r="C4340" s="29"/>
    </row>
    <row r="4341" spans="1:3" hidden="1" x14ac:dyDescent="0.45">
      <c r="A4341" s="29"/>
      <c r="B4341" s="29"/>
      <c r="C4341" s="29"/>
    </row>
    <row r="4342" spans="1:3" hidden="1" x14ac:dyDescent="0.45">
      <c r="A4342" s="29"/>
      <c r="B4342" s="29"/>
      <c r="C4342" s="29"/>
    </row>
    <row r="4343" spans="1:3" hidden="1" x14ac:dyDescent="0.45">
      <c r="A4343" s="29"/>
      <c r="B4343" s="29"/>
      <c r="C4343" s="29"/>
    </row>
    <row r="4344" spans="1:3" hidden="1" x14ac:dyDescent="0.45">
      <c r="A4344" s="29"/>
      <c r="B4344" s="29"/>
      <c r="C4344" s="29"/>
    </row>
    <row r="4345" spans="1:3" hidden="1" x14ac:dyDescent="0.45">
      <c r="A4345" s="29"/>
      <c r="B4345" s="29"/>
      <c r="C4345" s="29"/>
    </row>
    <row r="4346" spans="1:3" hidden="1" x14ac:dyDescent="0.45">
      <c r="A4346" s="29"/>
      <c r="B4346" s="29"/>
      <c r="C4346" s="29"/>
    </row>
    <row r="4347" spans="1:3" hidden="1" x14ac:dyDescent="0.45">
      <c r="A4347" s="29"/>
      <c r="B4347" s="29"/>
      <c r="C4347" s="29"/>
    </row>
    <row r="4348" spans="1:3" hidden="1" x14ac:dyDescent="0.45">
      <c r="A4348" s="29"/>
      <c r="B4348" s="29"/>
      <c r="C4348" s="29"/>
    </row>
    <row r="4349" spans="1:3" hidden="1" x14ac:dyDescent="0.45">
      <c r="A4349" s="29"/>
      <c r="B4349" s="29"/>
      <c r="C4349" s="29"/>
    </row>
    <row r="4350" spans="1:3" hidden="1" x14ac:dyDescent="0.45">
      <c r="A4350" s="29"/>
      <c r="B4350" s="29"/>
      <c r="C4350" s="29"/>
    </row>
    <row r="4351" spans="1:3" hidden="1" x14ac:dyDescent="0.45">
      <c r="A4351" s="29"/>
      <c r="B4351" s="29"/>
      <c r="C4351" s="29"/>
    </row>
    <row r="4352" spans="1:3" hidden="1" x14ac:dyDescent="0.45">
      <c r="A4352" s="29"/>
      <c r="B4352" s="29"/>
      <c r="C4352" s="29"/>
    </row>
    <row r="4353" spans="1:3" hidden="1" x14ac:dyDescent="0.45">
      <c r="A4353" s="29"/>
      <c r="B4353" s="29"/>
      <c r="C4353" s="29"/>
    </row>
    <row r="4354" spans="1:3" hidden="1" x14ac:dyDescent="0.45">
      <c r="A4354" s="29"/>
      <c r="B4354" s="29"/>
      <c r="C4354" s="29"/>
    </row>
    <row r="4355" spans="1:3" hidden="1" x14ac:dyDescent="0.45">
      <c r="A4355" s="29"/>
      <c r="B4355" s="29"/>
      <c r="C4355" s="29"/>
    </row>
    <row r="4356" spans="1:3" hidden="1" x14ac:dyDescent="0.45">
      <c r="A4356" s="29"/>
      <c r="B4356" s="29"/>
      <c r="C4356" s="29"/>
    </row>
    <row r="4357" spans="1:3" hidden="1" x14ac:dyDescent="0.45">
      <c r="A4357" s="29"/>
      <c r="B4357" s="29"/>
      <c r="C4357" s="29"/>
    </row>
    <row r="4358" spans="1:3" hidden="1" x14ac:dyDescent="0.45">
      <c r="A4358" s="29"/>
      <c r="B4358" s="29"/>
      <c r="C4358" s="29"/>
    </row>
    <row r="4359" spans="1:3" hidden="1" x14ac:dyDescent="0.45">
      <c r="A4359" s="29"/>
      <c r="B4359" s="29"/>
      <c r="C4359" s="29"/>
    </row>
    <row r="4360" spans="1:3" hidden="1" x14ac:dyDescent="0.45">
      <c r="A4360" s="29"/>
      <c r="B4360" s="29"/>
      <c r="C4360" s="29"/>
    </row>
    <row r="4361" spans="1:3" hidden="1" x14ac:dyDescent="0.45">
      <c r="A4361" s="29"/>
      <c r="B4361" s="29"/>
      <c r="C4361" s="29"/>
    </row>
    <row r="4362" spans="1:3" hidden="1" x14ac:dyDescent="0.45">
      <c r="A4362" s="29"/>
      <c r="B4362" s="29"/>
      <c r="C4362" s="29"/>
    </row>
    <row r="4363" spans="1:3" hidden="1" x14ac:dyDescent="0.45">
      <c r="A4363" s="29"/>
      <c r="B4363" s="29"/>
      <c r="C4363" s="29"/>
    </row>
    <row r="4364" spans="1:3" hidden="1" x14ac:dyDescent="0.45">
      <c r="A4364" s="29"/>
      <c r="B4364" s="29"/>
      <c r="C4364" s="29"/>
    </row>
    <row r="4365" spans="1:3" hidden="1" x14ac:dyDescent="0.45">
      <c r="A4365" s="29"/>
      <c r="B4365" s="29"/>
      <c r="C4365" s="29"/>
    </row>
    <row r="4366" spans="1:3" hidden="1" x14ac:dyDescent="0.45">
      <c r="A4366" s="29"/>
      <c r="B4366" s="29"/>
      <c r="C4366" s="29"/>
    </row>
    <row r="4367" spans="1:3" hidden="1" x14ac:dyDescent="0.45">
      <c r="A4367" s="29"/>
      <c r="B4367" s="29"/>
      <c r="C4367" s="29"/>
    </row>
    <row r="4368" spans="1:3" hidden="1" x14ac:dyDescent="0.45">
      <c r="A4368" s="29"/>
      <c r="B4368" s="29"/>
      <c r="C4368" s="29"/>
    </row>
    <row r="4369" spans="1:3" hidden="1" x14ac:dyDescent="0.45">
      <c r="A4369" s="29"/>
      <c r="B4369" s="29"/>
      <c r="C4369" s="29"/>
    </row>
    <row r="4370" spans="1:3" hidden="1" x14ac:dyDescent="0.45">
      <c r="A4370" s="29"/>
      <c r="B4370" s="29"/>
      <c r="C4370" s="29"/>
    </row>
    <row r="4371" spans="1:3" hidden="1" x14ac:dyDescent="0.45">
      <c r="A4371" s="29"/>
      <c r="B4371" s="29"/>
      <c r="C4371" s="29"/>
    </row>
    <row r="4372" spans="1:3" hidden="1" x14ac:dyDescent="0.45">
      <c r="A4372" s="29"/>
      <c r="B4372" s="29"/>
      <c r="C4372" s="29"/>
    </row>
    <row r="4373" spans="1:3" hidden="1" x14ac:dyDescent="0.45">
      <c r="A4373" s="29"/>
      <c r="B4373" s="29"/>
      <c r="C4373" s="29"/>
    </row>
    <row r="4374" spans="1:3" hidden="1" x14ac:dyDescent="0.45">
      <c r="A4374" s="29"/>
      <c r="B4374" s="29"/>
      <c r="C4374" s="29"/>
    </row>
    <row r="4375" spans="1:3" hidden="1" x14ac:dyDescent="0.45">
      <c r="A4375" s="29"/>
      <c r="B4375" s="29"/>
      <c r="C4375" s="29"/>
    </row>
    <row r="4376" spans="1:3" hidden="1" x14ac:dyDescent="0.45">
      <c r="A4376" s="29"/>
      <c r="B4376" s="29"/>
      <c r="C4376" s="29"/>
    </row>
    <row r="4377" spans="1:3" hidden="1" x14ac:dyDescent="0.45">
      <c r="A4377" s="29"/>
      <c r="B4377" s="29"/>
      <c r="C4377" s="29"/>
    </row>
    <row r="4378" spans="1:3" hidden="1" x14ac:dyDescent="0.45">
      <c r="A4378" s="29"/>
      <c r="B4378" s="29"/>
      <c r="C4378" s="29"/>
    </row>
    <row r="4379" spans="1:3" hidden="1" x14ac:dyDescent="0.45">
      <c r="A4379" s="29"/>
      <c r="B4379" s="29"/>
      <c r="C4379" s="29"/>
    </row>
    <row r="4380" spans="1:3" hidden="1" x14ac:dyDescent="0.45">
      <c r="A4380" s="29"/>
      <c r="B4380" s="29"/>
      <c r="C4380" s="29"/>
    </row>
    <row r="4381" spans="1:3" hidden="1" x14ac:dyDescent="0.45">
      <c r="A4381" s="29"/>
      <c r="B4381" s="29"/>
      <c r="C4381" s="29"/>
    </row>
    <row r="4382" spans="1:3" hidden="1" x14ac:dyDescent="0.45">
      <c r="A4382" s="29"/>
      <c r="B4382" s="29"/>
      <c r="C4382" s="29"/>
    </row>
    <row r="4383" spans="1:3" hidden="1" x14ac:dyDescent="0.45">
      <c r="A4383" s="29"/>
      <c r="B4383" s="29"/>
      <c r="C4383" s="29"/>
    </row>
    <row r="4384" spans="1:3" hidden="1" x14ac:dyDescent="0.45">
      <c r="A4384" s="29"/>
      <c r="B4384" s="29"/>
      <c r="C4384" s="29"/>
    </row>
    <row r="4385" spans="1:3" hidden="1" x14ac:dyDescent="0.45">
      <c r="A4385" s="29"/>
      <c r="B4385" s="29"/>
      <c r="C4385" s="29"/>
    </row>
    <row r="4386" spans="1:3" hidden="1" x14ac:dyDescent="0.45">
      <c r="A4386" s="29"/>
      <c r="B4386" s="29"/>
      <c r="C4386" s="29"/>
    </row>
    <row r="4387" spans="1:3" hidden="1" x14ac:dyDescent="0.45">
      <c r="A4387" s="29"/>
      <c r="B4387" s="29"/>
      <c r="C4387" s="29"/>
    </row>
    <row r="4388" spans="1:3" hidden="1" x14ac:dyDescent="0.45">
      <c r="A4388" s="29"/>
      <c r="B4388" s="29"/>
      <c r="C4388" s="29"/>
    </row>
    <row r="4389" spans="1:3" hidden="1" x14ac:dyDescent="0.45">
      <c r="A4389" s="29"/>
      <c r="B4389" s="29"/>
      <c r="C4389" s="29"/>
    </row>
    <row r="4390" spans="1:3" hidden="1" x14ac:dyDescent="0.45">
      <c r="A4390" s="29"/>
      <c r="B4390" s="29"/>
      <c r="C4390" s="29"/>
    </row>
    <row r="4391" spans="1:3" hidden="1" x14ac:dyDescent="0.45">
      <c r="A4391" s="29"/>
      <c r="B4391" s="29"/>
      <c r="C4391" s="29"/>
    </row>
    <row r="4392" spans="1:3" hidden="1" x14ac:dyDescent="0.45">
      <c r="A4392" s="29"/>
      <c r="B4392" s="29"/>
      <c r="C4392" s="29"/>
    </row>
    <row r="4393" spans="1:3" hidden="1" x14ac:dyDescent="0.45">
      <c r="A4393" s="29"/>
      <c r="B4393" s="29"/>
      <c r="C4393" s="29"/>
    </row>
    <row r="4394" spans="1:3" hidden="1" x14ac:dyDescent="0.45">
      <c r="A4394" s="29"/>
      <c r="B4394" s="29"/>
      <c r="C4394" s="29"/>
    </row>
    <row r="4395" spans="1:3" hidden="1" x14ac:dyDescent="0.45">
      <c r="A4395" s="29"/>
      <c r="B4395" s="29"/>
      <c r="C4395" s="29"/>
    </row>
    <row r="4396" spans="1:3" hidden="1" x14ac:dyDescent="0.45">
      <c r="A4396" s="29"/>
      <c r="B4396" s="29"/>
      <c r="C4396" s="29"/>
    </row>
    <row r="4397" spans="1:3" hidden="1" x14ac:dyDescent="0.45">
      <c r="A4397" s="29"/>
      <c r="B4397" s="29"/>
      <c r="C4397" s="29"/>
    </row>
    <row r="4398" spans="1:3" hidden="1" x14ac:dyDescent="0.45">
      <c r="A4398" s="29"/>
      <c r="B4398" s="29"/>
      <c r="C4398" s="29"/>
    </row>
    <row r="4399" spans="1:3" hidden="1" x14ac:dyDescent="0.45">
      <c r="A4399" s="29"/>
      <c r="B4399" s="29"/>
      <c r="C4399" s="29"/>
    </row>
    <row r="4400" spans="1:3" hidden="1" x14ac:dyDescent="0.45">
      <c r="A4400" s="29"/>
      <c r="B4400" s="29"/>
      <c r="C4400" s="29"/>
    </row>
    <row r="4401" spans="1:3" hidden="1" x14ac:dyDescent="0.45">
      <c r="A4401" s="29"/>
      <c r="B4401" s="29"/>
      <c r="C4401" s="29"/>
    </row>
    <row r="4402" spans="1:3" hidden="1" x14ac:dyDescent="0.45">
      <c r="A4402" s="29"/>
      <c r="B4402" s="29"/>
      <c r="C4402" s="29"/>
    </row>
    <row r="4403" spans="1:3" hidden="1" x14ac:dyDescent="0.45">
      <c r="A4403" s="29"/>
      <c r="B4403" s="29"/>
      <c r="C4403" s="29"/>
    </row>
    <row r="4404" spans="1:3" hidden="1" x14ac:dyDescent="0.45">
      <c r="A4404" s="29"/>
      <c r="B4404" s="29"/>
      <c r="C4404" s="29"/>
    </row>
    <row r="4405" spans="1:3" hidden="1" x14ac:dyDescent="0.45">
      <c r="A4405" s="29"/>
      <c r="B4405" s="29"/>
      <c r="C4405" s="29"/>
    </row>
    <row r="4406" spans="1:3" hidden="1" x14ac:dyDescent="0.45">
      <c r="A4406" s="29"/>
      <c r="B4406" s="29"/>
      <c r="C4406" s="29"/>
    </row>
    <row r="4407" spans="1:3" hidden="1" x14ac:dyDescent="0.45">
      <c r="A4407" s="29"/>
      <c r="B4407" s="29"/>
      <c r="C4407" s="29"/>
    </row>
    <row r="4408" spans="1:3" hidden="1" x14ac:dyDescent="0.45">
      <c r="A4408" s="29"/>
      <c r="B4408" s="29"/>
      <c r="C4408" s="29"/>
    </row>
    <row r="4409" spans="1:3" hidden="1" x14ac:dyDescent="0.45">
      <c r="A4409" s="29"/>
      <c r="B4409" s="29"/>
      <c r="C4409" s="29"/>
    </row>
    <row r="4410" spans="1:3" hidden="1" x14ac:dyDescent="0.45">
      <c r="A4410" s="29"/>
      <c r="B4410" s="29"/>
      <c r="C4410" s="29"/>
    </row>
    <row r="4411" spans="1:3" hidden="1" x14ac:dyDescent="0.45">
      <c r="A4411" s="29"/>
      <c r="B4411" s="29"/>
      <c r="C4411" s="29"/>
    </row>
    <row r="4412" spans="1:3" hidden="1" x14ac:dyDescent="0.45">
      <c r="A4412" s="29"/>
      <c r="B4412" s="29"/>
      <c r="C4412" s="29"/>
    </row>
    <row r="4413" spans="1:3" hidden="1" x14ac:dyDescent="0.45">
      <c r="A4413" s="29"/>
      <c r="B4413" s="29"/>
      <c r="C4413" s="29"/>
    </row>
    <row r="4414" spans="1:3" hidden="1" x14ac:dyDescent="0.45">
      <c r="A4414" s="29"/>
      <c r="B4414" s="29"/>
      <c r="C4414" s="29"/>
    </row>
    <row r="4415" spans="1:3" hidden="1" x14ac:dyDescent="0.45">
      <c r="A4415" s="29"/>
      <c r="B4415" s="29"/>
      <c r="C4415" s="29"/>
    </row>
    <row r="4416" spans="1:3" hidden="1" x14ac:dyDescent="0.45">
      <c r="A4416" s="29"/>
      <c r="B4416" s="29"/>
      <c r="C4416" s="29"/>
    </row>
    <row r="4417" spans="1:3" hidden="1" x14ac:dyDescent="0.45">
      <c r="A4417" s="29"/>
      <c r="B4417" s="29"/>
      <c r="C4417" s="29"/>
    </row>
    <row r="4418" spans="1:3" hidden="1" x14ac:dyDescent="0.45">
      <c r="A4418" s="29"/>
      <c r="B4418" s="29"/>
      <c r="C4418" s="29"/>
    </row>
    <row r="4419" spans="1:3" hidden="1" x14ac:dyDescent="0.45">
      <c r="A4419" s="29"/>
      <c r="B4419" s="29"/>
      <c r="C4419" s="29"/>
    </row>
    <row r="4420" spans="1:3" hidden="1" x14ac:dyDescent="0.45">
      <c r="A4420" s="29"/>
      <c r="B4420" s="29"/>
      <c r="C4420" s="29"/>
    </row>
    <row r="4421" spans="1:3" hidden="1" x14ac:dyDescent="0.45">
      <c r="A4421" s="29"/>
      <c r="B4421" s="29"/>
      <c r="C4421" s="29"/>
    </row>
    <row r="4422" spans="1:3" hidden="1" x14ac:dyDescent="0.45">
      <c r="A4422" s="29"/>
      <c r="B4422" s="29"/>
      <c r="C4422" s="29"/>
    </row>
    <row r="4423" spans="1:3" hidden="1" x14ac:dyDescent="0.45">
      <c r="A4423" s="29"/>
      <c r="B4423" s="29"/>
      <c r="C4423" s="29"/>
    </row>
    <row r="4424" spans="1:3" hidden="1" x14ac:dyDescent="0.45">
      <c r="A4424" s="29"/>
      <c r="B4424" s="29"/>
      <c r="C4424" s="29"/>
    </row>
    <row r="4425" spans="1:3" hidden="1" x14ac:dyDescent="0.45">
      <c r="A4425" s="29"/>
      <c r="B4425" s="29"/>
      <c r="C4425" s="29"/>
    </row>
    <row r="4426" spans="1:3" hidden="1" x14ac:dyDescent="0.45">
      <c r="A4426" s="29"/>
      <c r="B4426" s="29"/>
      <c r="C4426" s="29"/>
    </row>
    <row r="4427" spans="1:3" hidden="1" x14ac:dyDescent="0.45">
      <c r="A4427" s="29"/>
      <c r="B4427" s="29"/>
      <c r="C4427" s="29"/>
    </row>
    <row r="4428" spans="1:3" hidden="1" x14ac:dyDescent="0.45">
      <c r="A4428" s="29"/>
      <c r="B4428" s="29"/>
      <c r="C4428" s="29"/>
    </row>
    <row r="4429" spans="1:3" hidden="1" x14ac:dyDescent="0.45">
      <c r="A4429" s="29"/>
      <c r="B4429" s="29"/>
      <c r="C4429" s="29"/>
    </row>
    <row r="4430" spans="1:3" hidden="1" x14ac:dyDescent="0.45">
      <c r="A4430" s="29"/>
      <c r="B4430" s="29"/>
      <c r="C4430" s="29"/>
    </row>
    <row r="4431" spans="1:3" hidden="1" x14ac:dyDescent="0.45">
      <c r="A4431" s="29"/>
      <c r="B4431" s="29"/>
      <c r="C4431" s="29"/>
    </row>
    <row r="4432" spans="1:3" hidden="1" x14ac:dyDescent="0.45">
      <c r="A4432" s="29"/>
      <c r="B4432" s="29"/>
      <c r="C4432" s="29"/>
    </row>
    <row r="4433" spans="1:3" hidden="1" x14ac:dyDescent="0.45">
      <c r="A4433" s="29"/>
      <c r="B4433" s="29"/>
      <c r="C4433" s="29"/>
    </row>
    <row r="4434" spans="1:3" hidden="1" x14ac:dyDescent="0.45">
      <c r="A4434" s="29"/>
      <c r="B4434" s="29"/>
      <c r="C4434" s="29"/>
    </row>
    <row r="4435" spans="1:3" hidden="1" x14ac:dyDescent="0.45">
      <c r="A4435" s="29"/>
      <c r="B4435" s="29"/>
      <c r="C4435" s="29"/>
    </row>
    <row r="4436" spans="1:3" hidden="1" x14ac:dyDescent="0.45">
      <c r="A4436" s="29"/>
      <c r="B4436" s="29"/>
      <c r="C4436" s="29"/>
    </row>
    <row r="4437" spans="1:3" hidden="1" x14ac:dyDescent="0.45">
      <c r="A4437" s="29"/>
      <c r="B4437" s="29"/>
      <c r="C4437" s="29"/>
    </row>
    <row r="4438" spans="1:3" hidden="1" x14ac:dyDescent="0.45">
      <c r="A4438" s="29"/>
      <c r="B4438" s="29"/>
      <c r="C4438" s="29"/>
    </row>
    <row r="4439" spans="1:3" hidden="1" x14ac:dyDescent="0.45">
      <c r="A4439" s="29"/>
      <c r="B4439" s="29"/>
      <c r="C4439" s="29"/>
    </row>
    <row r="4440" spans="1:3" hidden="1" x14ac:dyDescent="0.45">
      <c r="A4440" s="29"/>
      <c r="B4440" s="29"/>
      <c r="C4440" s="29"/>
    </row>
    <row r="4441" spans="1:3" hidden="1" x14ac:dyDescent="0.45">
      <c r="A4441" s="29"/>
      <c r="B4441" s="29"/>
      <c r="C4441" s="29"/>
    </row>
    <row r="4442" spans="1:3" hidden="1" x14ac:dyDescent="0.45">
      <c r="A4442" s="29"/>
      <c r="B4442" s="29"/>
      <c r="C4442" s="29"/>
    </row>
    <row r="4443" spans="1:3" hidden="1" x14ac:dyDescent="0.45">
      <c r="A4443" s="29"/>
      <c r="B4443" s="29"/>
      <c r="C4443" s="29"/>
    </row>
    <row r="4444" spans="1:3" hidden="1" x14ac:dyDescent="0.45">
      <c r="A4444" s="29"/>
      <c r="B4444" s="29"/>
      <c r="C4444" s="29"/>
    </row>
    <row r="4445" spans="1:3" hidden="1" x14ac:dyDescent="0.45">
      <c r="A4445" s="29"/>
      <c r="B4445" s="29"/>
      <c r="C4445" s="29"/>
    </row>
    <row r="4446" spans="1:3" hidden="1" x14ac:dyDescent="0.45">
      <c r="A4446" s="29"/>
      <c r="B4446" s="29"/>
      <c r="C4446" s="29"/>
    </row>
    <row r="4447" spans="1:3" hidden="1" x14ac:dyDescent="0.45">
      <c r="A4447" s="29"/>
      <c r="B4447" s="29"/>
      <c r="C4447" s="29"/>
    </row>
    <row r="4448" spans="1:3" hidden="1" x14ac:dyDescent="0.45">
      <c r="A4448" s="29"/>
      <c r="B4448" s="29"/>
      <c r="C4448" s="29"/>
    </row>
    <row r="4449" spans="1:3" hidden="1" x14ac:dyDescent="0.45">
      <c r="A4449" s="29"/>
      <c r="B4449" s="29"/>
      <c r="C4449" s="29"/>
    </row>
    <row r="4450" spans="1:3" hidden="1" x14ac:dyDescent="0.45">
      <c r="A4450" s="29"/>
      <c r="B4450" s="29"/>
      <c r="C4450" s="29"/>
    </row>
    <row r="4451" spans="1:3" hidden="1" x14ac:dyDescent="0.45">
      <c r="A4451" s="29"/>
      <c r="B4451" s="29"/>
      <c r="C4451" s="29"/>
    </row>
    <row r="4452" spans="1:3" hidden="1" x14ac:dyDescent="0.45">
      <c r="A4452" s="29"/>
      <c r="B4452" s="29"/>
      <c r="C4452" s="29"/>
    </row>
    <row r="4453" spans="1:3" hidden="1" x14ac:dyDescent="0.45">
      <c r="A4453" s="29"/>
      <c r="B4453" s="29"/>
      <c r="C4453" s="29"/>
    </row>
    <row r="4454" spans="1:3" hidden="1" x14ac:dyDescent="0.45">
      <c r="A4454" s="29"/>
      <c r="B4454" s="29"/>
      <c r="C4454" s="29"/>
    </row>
    <row r="4455" spans="1:3" hidden="1" x14ac:dyDescent="0.45">
      <c r="A4455" s="29"/>
      <c r="B4455" s="29"/>
      <c r="C4455" s="29"/>
    </row>
    <row r="4456" spans="1:3" hidden="1" x14ac:dyDescent="0.45">
      <c r="A4456" s="29"/>
      <c r="B4456" s="29"/>
      <c r="C4456" s="29"/>
    </row>
    <row r="4457" spans="1:3" hidden="1" x14ac:dyDescent="0.45">
      <c r="A4457" s="29"/>
      <c r="B4457" s="29"/>
      <c r="C4457" s="29"/>
    </row>
    <row r="4458" spans="1:3" hidden="1" x14ac:dyDescent="0.45">
      <c r="A4458" s="29"/>
      <c r="B4458" s="29"/>
      <c r="C4458" s="29"/>
    </row>
    <row r="4459" spans="1:3" hidden="1" x14ac:dyDescent="0.45">
      <c r="A4459" s="29"/>
      <c r="B4459" s="29"/>
      <c r="C4459" s="29"/>
    </row>
    <row r="4460" spans="1:3" hidden="1" x14ac:dyDescent="0.45">
      <c r="A4460" s="29"/>
      <c r="B4460" s="29"/>
      <c r="C4460" s="29"/>
    </row>
    <row r="4461" spans="1:3" hidden="1" x14ac:dyDescent="0.45">
      <c r="A4461" s="29"/>
      <c r="B4461" s="29"/>
      <c r="C4461" s="29"/>
    </row>
    <row r="4462" spans="1:3" hidden="1" x14ac:dyDescent="0.45">
      <c r="A4462" s="29"/>
      <c r="B4462" s="29"/>
      <c r="C4462" s="29"/>
    </row>
    <row r="4463" spans="1:3" hidden="1" x14ac:dyDescent="0.45">
      <c r="A4463" s="29"/>
      <c r="B4463" s="29"/>
      <c r="C4463" s="29"/>
    </row>
    <row r="4464" spans="1:3" hidden="1" x14ac:dyDescent="0.45">
      <c r="A4464" s="29"/>
      <c r="B4464" s="29"/>
      <c r="C4464" s="29"/>
    </row>
    <row r="4465" spans="1:3" hidden="1" x14ac:dyDescent="0.45">
      <c r="A4465" s="29"/>
      <c r="B4465" s="29"/>
      <c r="C4465" s="29"/>
    </row>
    <row r="4466" spans="1:3" hidden="1" x14ac:dyDescent="0.45">
      <c r="A4466" s="29"/>
      <c r="B4466" s="29"/>
      <c r="C4466" s="29"/>
    </row>
    <row r="4467" spans="1:3" hidden="1" x14ac:dyDescent="0.45">
      <c r="A4467" s="29"/>
      <c r="B4467" s="29"/>
      <c r="C4467" s="29"/>
    </row>
    <row r="4468" spans="1:3" hidden="1" x14ac:dyDescent="0.45">
      <c r="A4468" s="29"/>
      <c r="B4468" s="29"/>
      <c r="C4468" s="29"/>
    </row>
    <row r="4469" spans="1:3" hidden="1" x14ac:dyDescent="0.45">
      <c r="A4469" s="29"/>
      <c r="B4469" s="29"/>
      <c r="C4469" s="29"/>
    </row>
    <row r="4470" spans="1:3" hidden="1" x14ac:dyDescent="0.45">
      <c r="A4470" s="29"/>
      <c r="B4470" s="29"/>
      <c r="C4470" s="29"/>
    </row>
    <row r="4471" spans="1:3" hidden="1" x14ac:dyDescent="0.45">
      <c r="A4471" s="29"/>
      <c r="B4471" s="29"/>
      <c r="C4471" s="29"/>
    </row>
    <row r="4472" spans="1:3" hidden="1" x14ac:dyDescent="0.45">
      <c r="A4472" s="29"/>
      <c r="B4472" s="29"/>
      <c r="C4472" s="29"/>
    </row>
    <row r="4473" spans="1:3" hidden="1" x14ac:dyDescent="0.45">
      <c r="A4473" s="29"/>
      <c r="B4473" s="29"/>
      <c r="C4473" s="29"/>
    </row>
    <row r="4474" spans="1:3" hidden="1" x14ac:dyDescent="0.45">
      <c r="A4474" s="29"/>
      <c r="B4474" s="29"/>
      <c r="C4474" s="29"/>
    </row>
    <row r="4475" spans="1:3" hidden="1" x14ac:dyDescent="0.45">
      <c r="A4475" s="29"/>
      <c r="B4475" s="29"/>
      <c r="C4475" s="29"/>
    </row>
    <row r="4476" spans="1:3" hidden="1" x14ac:dyDescent="0.45">
      <c r="A4476" s="29"/>
      <c r="B4476" s="29"/>
      <c r="C4476" s="29"/>
    </row>
    <row r="4477" spans="1:3" hidden="1" x14ac:dyDescent="0.45">
      <c r="A4477" s="29"/>
      <c r="B4477" s="29"/>
      <c r="C4477" s="29"/>
    </row>
    <row r="4478" spans="1:3" hidden="1" x14ac:dyDescent="0.45">
      <c r="A4478" s="29"/>
      <c r="B4478" s="29"/>
      <c r="C4478" s="29"/>
    </row>
    <row r="4479" spans="1:3" hidden="1" x14ac:dyDescent="0.45">
      <c r="A4479" s="29"/>
      <c r="B4479" s="29"/>
      <c r="C4479" s="29"/>
    </row>
    <row r="4480" spans="1:3" hidden="1" x14ac:dyDescent="0.45">
      <c r="A4480" s="29"/>
      <c r="B4480" s="29"/>
      <c r="C4480" s="29"/>
    </row>
    <row r="4481" spans="1:3" hidden="1" x14ac:dyDescent="0.45">
      <c r="A4481" s="29"/>
      <c r="B4481" s="29"/>
      <c r="C4481" s="29"/>
    </row>
    <row r="4482" spans="1:3" hidden="1" x14ac:dyDescent="0.45">
      <c r="A4482" s="29"/>
      <c r="B4482" s="29"/>
      <c r="C4482" s="29"/>
    </row>
    <row r="4483" spans="1:3" hidden="1" x14ac:dyDescent="0.45">
      <c r="A4483" s="29"/>
      <c r="B4483" s="29"/>
      <c r="C4483" s="29"/>
    </row>
    <row r="4484" spans="1:3" hidden="1" x14ac:dyDescent="0.45">
      <c r="A4484" s="29"/>
      <c r="B4484" s="29"/>
      <c r="C4484" s="29"/>
    </row>
    <row r="4485" spans="1:3" hidden="1" x14ac:dyDescent="0.45">
      <c r="A4485" s="29"/>
      <c r="B4485" s="29"/>
      <c r="C4485" s="29"/>
    </row>
    <row r="4486" spans="1:3" hidden="1" x14ac:dyDescent="0.45">
      <c r="A4486" s="29"/>
      <c r="B4486" s="29"/>
      <c r="C4486" s="29"/>
    </row>
    <row r="4487" spans="1:3" hidden="1" x14ac:dyDescent="0.45">
      <c r="A4487" s="29"/>
      <c r="B4487" s="29"/>
      <c r="C4487" s="29"/>
    </row>
    <row r="4488" spans="1:3" hidden="1" x14ac:dyDescent="0.45">
      <c r="A4488" s="29"/>
      <c r="B4488" s="29"/>
      <c r="C4488" s="29"/>
    </row>
    <row r="4489" spans="1:3" hidden="1" x14ac:dyDescent="0.45">
      <c r="A4489" s="29"/>
      <c r="B4489" s="29"/>
      <c r="C4489" s="29"/>
    </row>
    <row r="4490" spans="1:3" hidden="1" x14ac:dyDescent="0.45">
      <c r="A4490" s="29"/>
      <c r="B4490" s="29"/>
      <c r="C4490" s="29"/>
    </row>
    <row r="4491" spans="1:3" hidden="1" x14ac:dyDescent="0.45">
      <c r="A4491" s="29"/>
      <c r="B4491" s="29"/>
      <c r="C4491" s="29"/>
    </row>
    <row r="4492" spans="1:3" hidden="1" x14ac:dyDescent="0.45">
      <c r="A4492" s="29"/>
      <c r="B4492" s="29"/>
      <c r="C4492" s="29"/>
    </row>
    <row r="4493" spans="1:3" hidden="1" x14ac:dyDescent="0.45">
      <c r="A4493" s="29"/>
      <c r="B4493" s="29"/>
      <c r="C4493" s="29"/>
    </row>
    <row r="4494" spans="1:3" hidden="1" x14ac:dyDescent="0.45">
      <c r="A4494" s="29"/>
      <c r="B4494" s="29"/>
      <c r="C4494" s="29"/>
    </row>
    <row r="4495" spans="1:3" hidden="1" x14ac:dyDescent="0.45">
      <c r="A4495" s="29"/>
      <c r="B4495" s="29"/>
      <c r="C4495" s="29"/>
    </row>
    <row r="4496" spans="1:3" hidden="1" x14ac:dyDescent="0.45">
      <c r="A4496" s="29"/>
      <c r="B4496" s="29"/>
      <c r="C4496" s="29"/>
    </row>
    <row r="4497" spans="1:3" hidden="1" x14ac:dyDescent="0.45">
      <c r="A4497" s="29"/>
      <c r="B4497" s="29"/>
      <c r="C4497" s="29"/>
    </row>
    <row r="4498" spans="1:3" hidden="1" x14ac:dyDescent="0.45">
      <c r="A4498" s="29"/>
      <c r="B4498" s="29"/>
      <c r="C4498" s="29"/>
    </row>
    <row r="4499" spans="1:3" hidden="1" x14ac:dyDescent="0.45">
      <c r="A4499" s="29"/>
      <c r="B4499" s="29"/>
      <c r="C4499" s="29"/>
    </row>
    <row r="4500" spans="1:3" hidden="1" x14ac:dyDescent="0.45">
      <c r="A4500" s="29"/>
      <c r="B4500" s="29"/>
      <c r="C4500" s="29"/>
    </row>
    <row r="4501" spans="1:3" hidden="1" x14ac:dyDescent="0.45">
      <c r="A4501" s="29"/>
      <c r="B4501" s="29"/>
      <c r="C4501" s="29"/>
    </row>
    <row r="4502" spans="1:3" hidden="1" x14ac:dyDescent="0.45">
      <c r="A4502" s="29"/>
      <c r="B4502" s="29"/>
      <c r="C4502" s="29"/>
    </row>
    <row r="4503" spans="1:3" hidden="1" x14ac:dyDescent="0.45">
      <c r="A4503" s="29"/>
      <c r="B4503" s="29"/>
      <c r="C4503" s="29"/>
    </row>
    <row r="4504" spans="1:3" hidden="1" x14ac:dyDescent="0.45">
      <c r="A4504" s="29"/>
      <c r="B4504" s="29"/>
      <c r="C4504" s="29"/>
    </row>
    <row r="4505" spans="1:3" hidden="1" x14ac:dyDescent="0.45">
      <c r="A4505" s="29"/>
      <c r="B4505" s="29"/>
      <c r="C4505" s="29"/>
    </row>
    <row r="4506" spans="1:3" hidden="1" x14ac:dyDescent="0.45">
      <c r="A4506" s="29"/>
      <c r="B4506" s="29"/>
      <c r="C4506" s="29"/>
    </row>
    <row r="4507" spans="1:3" hidden="1" x14ac:dyDescent="0.45">
      <c r="A4507" s="29"/>
      <c r="B4507" s="29"/>
      <c r="C4507" s="29"/>
    </row>
    <row r="4508" spans="1:3" hidden="1" x14ac:dyDescent="0.45">
      <c r="A4508" s="29"/>
      <c r="B4508" s="29"/>
      <c r="C4508" s="29"/>
    </row>
    <row r="4509" spans="1:3" hidden="1" x14ac:dyDescent="0.45">
      <c r="A4509" s="29"/>
      <c r="B4509" s="29"/>
      <c r="C4509" s="29"/>
    </row>
    <row r="4510" spans="1:3" hidden="1" x14ac:dyDescent="0.45">
      <c r="A4510" s="29"/>
      <c r="B4510" s="29"/>
      <c r="C4510" s="29"/>
    </row>
    <row r="4511" spans="1:3" hidden="1" x14ac:dyDescent="0.45">
      <c r="A4511" s="29"/>
      <c r="B4511" s="29"/>
      <c r="C4511" s="29"/>
    </row>
    <row r="4512" spans="1:3" hidden="1" x14ac:dyDescent="0.45">
      <c r="A4512" s="29"/>
      <c r="B4512" s="29"/>
      <c r="C4512" s="29"/>
    </row>
    <row r="4513" spans="1:3" hidden="1" x14ac:dyDescent="0.45">
      <c r="A4513" s="29"/>
      <c r="B4513" s="29"/>
      <c r="C4513" s="29"/>
    </row>
    <row r="4514" spans="1:3" hidden="1" x14ac:dyDescent="0.45">
      <c r="A4514" s="29"/>
      <c r="B4514" s="29"/>
      <c r="C4514" s="29"/>
    </row>
    <row r="4515" spans="1:3" hidden="1" x14ac:dyDescent="0.45">
      <c r="A4515" s="29"/>
      <c r="B4515" s="29"/>
      <c r="C4515" s="29"/>
    </row>
    <row r="4516" spans="1:3" hidden="1" x14ac:dyDescent="0.45">
      <c r="A4516" s="29"/>
      <c r="B4516" s="29"/>
      <c r="C4516" s="29"/>
    </row>
    <row r="4517" spans="1:3" hidden="1" x14ac:dyDescent="0.45">
      <c r="A4517" s="29"/>
      <c r="B4517" s="29"/>
      <c r="C4517" s="29"/>
    </row>
    <row r="4518" spans="1:3" hidden="1" x14ac:dyDescent="0.45">
      <c r="A4518" s="29"/>
      <c r="B4518" s="29"/>
      <c r="C4518" s="29"/>
    </row>
    <row r="4519" spans="1:3" hidden="1" x14ac:dyDescent="0.45">
      <c r="A4519" s="29"/>
      <c r="B4519" s="29"/>
      <c r="C4519" s="29"/>
    </row>
    <row r="4520" spans="1:3" hidden="1" x14ac:dyDescent="0.45">
      <c r="A4520" s="29"/>
      <c r="B4520" s="29"/>
      <c r="C4520" s="29"/>
    </row>
    <row r="4521" spans="1:3" hidden="1" x14ac:dyDescent="0.45">
      <c r="A4521" s="29"/>
      <c r="B4521" s="29"/>
      <c r="C4521" s="29"/>
    </row>
    <row r="4522" spans="1:3" hidden="1" x14ac:dyDescent="0.45">
      <c r="A4522" s="29"/>
      <c r="B4522" s="29"/>
      <c r="C4522" s="29"/>
    </row>
    <row r="4523" spans="1:3" hidden="1" x14ac:dyDescent="0.45">
      <c r="A4523" s="29"/>
      <c r="B4523" s="29"/>
      <c r="C4523" s="29"/>
    </row>
    <row r="4524" spans="1:3" hidden="1" x14ac:dyDescent="0.45">
      <c r="A4524" s="29"/>
      <c r="B4524" s="29"/>
      <c r="C4524" s="29"/>
    </row>
    <row r="4525" spans="1:3" hidden="1" x14ac:dyDescent="0.45">
      <c r="A4525" s="29"/>
      <c r="B4525" s="29"/>
      <c r="C4525" s="29"/>
    </row>
    <row r="4526" spans="1:3" hidden="1" x14ac:dyDescent="0.45">
      <c r="A4526" s="29"/>
      <c r="B4526" s="29"/>
      <c r="C4526" s="29"/>
    </row>
    <row r="4527" spans="1:3" hidden="1" x14ac:dyDescent="0.45">
      <c r="A4527" s="29"/>
      <c r="B4527" s="29"/>
      <c r="C4527" s="29"/>
    </row>
    <row r="4528" spans="1:3" hidden="1" x14ac:dyDescent="0.45">
      <c r="A4528" s="29"/>
      <c r="B4528" s="29"/>
      <c r="C4528" s="29"/>
    </row>
    <row r="4529" spans="1:3" hidden="1" x14ac:dyDescent="0.45">
      <c r="A4529" s="29"/>
      <c r="B4529" s="29"/>
      <c r="C4529" s="29"/>
    </row>
    <row r="4530" spans="1:3" hidden="1" x14ac:dyDescent="0.45">
      <c r="A4530" s="29"/>
      <c r="B4530" s="29"/>
      <c r="C4530" s="29"/>
    </row>
    <row r="4531" spans="1:3" hidden="1" x14ac:dyDescent="0.45">
      <c r="A4531" s="29"/>
      <c r="B4531" s="29"/>
      <c r="C4531" s="29"/>
    </row>
    <row r="4532" spans="1:3" hidden="1" x14ac:dyDescent="0.45">
      <c r="A4532" s="29"/>
      <c r="B4532" s="29"/>
      <c r="C4532" s="29"/>
    </row>
    <row r="4533" spans="1:3" hidden="1" x14ac:dyDescent="0.45">
      <c r="A4533" s="29"/>
      <c r="B4533" s="29"/>
      <c r="C4533" s="29"/>
    </row>
    <row r="4534" spans="1:3" hidden="1" x14ac:dyDescent="0.45">
      <c r="A4534" s="29"/>
      <c r="B4534" s="29"/>
      <c r="C4534" s="29"/>
    </row>
    <row r="4535" spans="1:3" hidden="1" x14ac:dyDescent="0.45">
      <c r="A4535" s="29"/>
      <c r="B4535" s="29"/>
      <c r="C4535" s="29"/>
    </row>
    <row r="4536" spans="1:3" hidden="1" x14ac:dyDescent="0.45">
      <c r="A4536" s="29"/>
      <c r="B4536" s="29"/>
      <c r="C4536" s="29"/>
    </row>
    <row r="4537" spans="1:3" hidden="1" x14ac:dyDescent="0.45">
      <c r="A4537" s="29"/>
      <c r="B4537" s="29"/>
      <c r="C4537" s="29"/>
    </row>
    <row r="4538" spans="1:3" hidden="1" x14ac:dyDescent="0.45">
      <c r="A4538" s="29"/>
      <c r="B4538" s="29"/>
      <c r="C4538" s="29"/>
    </row>
    <row r="4539" spans="1:3" hidden="1" x14ac:dyDescent="0.45">
      <c r="A4539" s="29"/>
      <c r="B4539" s="29"/>
      <c r="C4539" s="29"/>
    </row>
    <row r="4540" spans="1:3" hidden="1" x14ac:dyDescent="0.45">
      <c r="A4540" s="29"/>
      <c r="B4540" s="29"/>
      <c r="C4540" s="29"/>
    </row>
    <row r="4541" spans="1:3" hidden="1" x14ac:dyDescent="0.45">
      <c r="A4541" s="29"/>
      <c r="B4541" s="29"/>
      <c r="C4541" s="29"/>
    </row>
    <row r="4542" spans="1:3" hidden="1" x14ac:dyDescent="0.45">
      <c r="A4542" s="29"/>
      <c r="B4542" s="29"/>
      <c r="C4542" s="29"/>
    </row>
    <row r="4543" spans="1:3" hidden="1" x14ac:dyDescent="0.45">
      <c r="A4543" s="29"/>
      <c r="B4543" s="29"/>
      <c r="C4543" s="29"/>
    </row>
    <row r="4544" spans="1:3" hidden="1" x14ac:dyDescent="0.45">
      <c r="A4544" s="29"/>
      <c r="B4544" s="29"/>
      <c r="C4544" s="29"/>
    </row>
    <row r="4545" spans="1:3" hidden="1" x14ac:dyDescent="0.45">
      <c r="A4545" s="29"/>
      <c r="B4545" s="29"/>
      <c r="C4545" s="29"/>
    </row>
    <row r="4546" spans="1:3" hidden="1" x14ac:dyDescent="0.45">
      <c r="A4546" s="29"/>
      <c r="B4546" s="29"/>
      <c r="C4546" s="29"/>
    </row>
    <row r="4547" spans="1:3" hidden="1" x14ac:dyDescent="0.45">
      <c r="A4547" s="29"/>
      <c r="B4547" s="29"/>
      <c r="C4547" s="29"/>
    </row>
    <row r="4548" spans="1:3" hidden="1" x14ac:dyDescent="0.45">
      <c r="A4548" s="29"/>
      <c r="B4548" s="29"/>
      <c r="C4548" s="29"/>
    </row>
    <row r="4549" spans="1:3" hidden="1" x14ac:dyDescent="0.45">
      <c r="A4549" s="29"/>
      <c r="B4549" s="29"/>
      <c r="C4549" s="29"/>
    </row>
    <row r="4550" spans="1:3" hidden="1" x14ac:dyDescent="0.45">
      <c r="A4550" s="29"/>
      <c r="B4550" s="29"/>
      <c r="C4550" s="29"/>
    </row>
    <row r="4551" spans="1:3" hidden="1" x14ac:dyDescent="0.45">
      <c r="A4551" s="29"/>
      <c r="B4551" s="29"/>
      <c r="C4551" s="29"/>
    </row>
    <row r="4552" spans="1:3" hidden="1" x14ac:dyDescent="0.45">
      <c r="A4552" s="29"/>
      <c r="B4552" s="29"/>
      <c r="C4552" s="29"/>
    </row>
    <row r="4553" spans="1:3" hidden="1" x14ac:dyDescent="0.45">
      <c r="A4553" s="29"/>
      <c r="B4553" s="29"/>
      <c r="C4553" s="29"/>
    </row>
    <row r="4554" spans="1:3" hidden="1" x14ac:dyDescent="0.45">
      <c r="A4554" s="29"/>
      <c r="B4554" s="29"/>
      <c r="C4554" s="29"/>
    </row>
    <row r="4555" spans="1:3" hidden="1" x14ac:dyDescent="0.45">
      <c r="A4555" s="29"/>
      <c r="B4555" s="29"/>
      <c r="C4555" s="29"/>
    </row>
    <row r="4556" spans="1:3" hidden="1" x14ac:dyDescent="0.45">
      <c r="A4556" s="29"/>
      <c r="B4556" s="29"/>
      <c r="C4556" s="29"/>
    </row>
    <row r="4557" spans="1:3" hidden="1" x14ac:dyDescent="0.45">
      <c r="A4557" s="29"/>
      <c r="B4557" s="29"/>
      <c r="C4557" s="29"/>
    </row>
    <row r="4558" spans="1:3" hidden="1" x14ac:dyDescent="0.45">
      <c r="A4558" s="29"/>
      <c r="B4558" s="29"/>
      <c r="C4558" s="29"/>
    </row>
    <row r="4559" spans="1:3" hidden="1" x14ac:dyDescent="0.45">
      <c r="A4559" s="29"/>
      <c r="B4559" s="29"/>
      <c r="C4559" s="29"/>
    </row>
    <row r="4560" spans="1:3" hidden="1" x14ac:dyDescent="0.45">
      <c r="A4560" s="29"/>
      <c r="B4560" s="29"/>
      <c r="C4560" s="29"/>
    </row>
    <row r="4561" spans="1:3" hidden="1" x14ac:dyDescent="0.45">
      <c r="A4561" s="29"/>
      <c r="B4561" s="29"/>
      <c r="C4561" s="29"/>
    </row>
    <row r="4562" spans="1:3" hidden="1" x14ac:dyDescent="0.45">
      <c r="A4562" s="29"/>
      <c r="B4562" s="29"/>
      <c r="C4562" s="29"/>
    </row>
    <row r="4563" spans="1:3" hidden="1" x14ac:dyDescent="0.45">
      <c r="A4563" s="29"/>
      <c r="B4563" s="29"/>
      <c r="C4563" s="29"/>
    </row>
    <row r="4564" spans="1:3" hidden="1" x14ac:dyDescent="0.45">
      <c r="A4564" s="29"/>
      <c r="B4564" s="29"/>
      <c r="C4564" s="29"/>
    </row>
    <row r="4565" spans="1:3" hidden="1" x14ac:dyDescent="0.45">
      <c r="A4565" s="29"/>
      <c r="B4565" s="29"/>
      <c r="C4565" s="29"/>
    </row>
    <row r="4566" spans="1:3" hidden="1" x14ac:dyDescent="0.45">
      <c r="A4566" s="29"/>
      <c r="B4566" s="29"/>
      <c r="C4566" s="29"/>
    </row>
    <row r="4567" spans="1:3" hidden="1" x14ac:dyDescent="0.45">
      <c r="A4567" s="29"/>
      <c r="B4567" s="29"/>
      <c r="C4567" s="29"/>
    </row>
    <row r="4568" spans="1:3" hidden="1" x14ac:dyDescent="0.45">
      <c r="A4568" s="29"/>
      <c r="B4568" s="29"/>
      <c r="C4568" s="29"/>
    </row>
    <row r="4569" spans="1:3" hidden="1" x14ac:dyDescent="0.45">
      <c r="A4569" s="29"/>
      <c r="B4569" s="29"/>
      <c r="C4569" s="29"/>
    </row>
    <row r="4570" spans="1:3" hidden="1" x14ac:dyDescent="0.45">
      <c r="A4570" s="29"/>
      <c r="B4570" s="29"/>
      <c r="C4570" s="29"/>
    </row>
    <row r="4571" spans="1:3" hidden="1" x14ac:dyDescent="0.45">
      <c r="A4571" s="29"/>
      <c r="B4571" s="29"/>
      <c r="C4571" s="29"/>
    </row>
    <row r="4572" spans="1:3" hidden="1" x14ac:dyDescent="0.45">
      <c r="A4572" s="29"/>
      <c r="B4572" s="29"/>
      <c r="C4572" s="29"/>
    </row>
    <row r="4573" spans="1:3" hidden="1" x14ac:dyDescent="0.45">
      <c r="A4573" s="29"/>
      <c r="B4573" s="29"/>
      <c r="C4573" s="29"/>
    </row>
    <row r="4574" spans="1:3" hidden="1" x14ac:dyDescent="0.45">
      <c r="A4574" s="29"/>
      <c r="B4574" s="29"/>
      <c r="C4574" s="29"/>
    </row>
    <row r="4575" spans="1:3" hidden="1" x14ac:dyDescent="0.45">
      <c r="A4575" s="29"/>
      <c r="B4575" s="29"/>
      <c r="C4575" s="29"/>
    </row>
    <row r="4576" spans="1:3" hidden="1" x14ac:dyDescent="0.45">
      <c r="A4576" s="29"/>
      <c r="B4576" s="29"/>
      <c r="C4576" s="29"/>
    </row>
    <row r="4577" spans="1:3" hidden="1" x14ac:dyDescent="0.45">
      <c r="A4577" s="29"/>
      <c r="B4577" s="29"/>
      <c r="C4577" s="29"/>
    </row>
    <row r="4578" spans="1:3" hidden="1" x14ac:dyDescent="0.45">
      <c r="A4578" s="29"/>
      <c r="B4578" s="29"/>
      <c r="C4578" s="29"/>
    </row>
    <row r="4579" spans="1:3" hidden="1" x14ac:dyDescent="0.45">
      <c r="A4579" s="29"/>
      <c r="B4579" s="29"/>
      <c r="C4579" s="29"/>
    </row>
    <row r="4580" spans="1:3" hidden="1" x14ac:dyDescent="0.45">
      <c r="A4580" s="29"/>
      <c r="B4580" s="29"/>
      <c r="C4580" s="29"/>
    </row>
    <row r="4581" spans="1:3" hidden="1" x14ac:dyDescent="0.45">
      <c r="A4581" s="29"/>
      <c r="B4581" s="29"/>
      <c r="C4581" s="29"/>
    </row>
    <row r="4582" spans="1:3" hidden="1" x14ac:dyDescent="0.45">
      <c r="A4582" s="29"/>
      <c r="B4582" s="29"/>
      <c r="C4582" s="29"/>
    </row>
    <row r="4583" spans="1:3" hidden="1" x14ac:dyDescent="0.45">
      <c r="A4583" s="29"/>
      <c r="B4583" s="29"/>
      <c r="C4583" s="29"/>
    </row>
    <row r="4584" spans="1:3" hidden="1" x14ac:dyDescent="0.45">
      <c r="A4584" s="29"/>
      <c r="B4584" s="29"/>
      <c r="C4584" s="29"/>
    </row>
    <row r="4585" spans="1:3" hidden="1" x14ac:dyDescent="0.45">
      <c r="A4585" s="29"/>
      <c r="B4585" s="29"/>
      <c r="C4585" s="29"/>
    </row>
    <row r="4586" spans="1:3" hidden="1" x14ac:dyDescent="0.45">
      <c r="A4586" s="29"/>
      <c r="B4586" s="29"/>
      <c r="C4586" s="29"/>
    </row>
    <row r="4587" spans="1:3" hidden="1" x14ac:dyDescent="0.45">
      <c r="A4587" s="29"/>
      <c r="B4587" s="29"/>
      <c r="C4587" s="29"/>
    </row>
    <row r="4588" spans="1:3" hidden="1" x14ac:dyDescent="0.45">
      <c r="A4588" s="29"/>
      <c r="B4588" s="29"/>
      <c r="C4588" s="29"/>
    </row>
    <row r="4589" spans="1:3" hidden="1" x14ac:dyDescent="0.45">
      <c r="A4589" s="29"/>
      <c r="B4589" s="29"/>
      <c r="C4589" s="29"/>
    </row>
    <row r="4590" spans="1:3" hidden="1" x14ac:dyDescent="0.45">
      <c r="A4590" s="29"/>
      <c r="B4590" s="29"/>
      <c r="C4590" s="29"/>
    </row>
    <row r="4591" spans="1:3" hidden="1" x14ac:dyDescent="0.45">
      <c r="A4591" s="29"/>
      <c r="B4591" s="29"/>
      <c r="C4591" s="29"/>
    </row>
    <row r="4592" spans="1:3" hidden="1" x14ac:dyDescent="0.45">
      <c r="A4592" s="29"/>
      <c r="B4592" s="29"/>
      <c r="C4592" s="29"/>
    </row>
    <row r="4593" spans="1:3" hidden="1" x14ac:dyDescent="0.45">
      <c r="A4593" s="29"/>
      <c r="B4593" s="29"/>
      <c r="C4593" s="29"/>
    </row>
    <row r="4594" spans="1:3" hidden="1" x14ac:dyDescent="0.45">
      <c r="A4594" s="29"/>
      <c r="B4594" s="29"/>
      <c r="C4594" s="29"/>
    </row>
    <row r="4595" spans="1:3" hidden="1" x14ac:dyDescent="0.45">
      <c r="A4595" s="29"/>
      <c r="B4595" s="29"/>
      <c r="C4595" s="29"/>
    </row>
    <row r="4596" spans="1:3" hidden="1" x14ac:dyDescent="0.45">
      <c r="A4596" s="29"/>
      <c r="B4596" s="29"/>
      <c r="C4596" s="29"/>
    </row>
    <row r="4597" spans="1:3" hidden="1" x14ac:dyDescent="0.45">
      <c r="A4597" s="29"/>
      <c r="B4597" s="29"/>
      <c r="C4597" s="29"/>
    </row>
    <row r="4598" spans="1:3" hidden="1" x14ac:dyDescent="0.45">
      <c r="A4598" s="29"/>
      <c r="B4598" s="29"/>
      <c r="C4598" s="29"/>
    </row>
    <row r="4599" spans="1:3" hidden="1" x14ac:dyDescent="0.45">
      <c r="A4599" s="29"/>
      <c r="B4599" s="29"/>
      <c r="C4599" s="29"/>
    </row>
    <row r="4600" spans="1:3" hidden="1" x14ac:dyDescent="0.45">
      <c r="A4600" s="29"/>
      <c r="B4600" s="29"/>
      <c r="C4600" s="29"/>
    </row>
    <row r="4601" spans="1:3" hidden="1" x14ac:dyDescent="0.45">
      <c r="A4601" s="29"/>
      <c r="B4601" s="29"/>
      <c r="C4601" s="29"/>
    </row>
    <row r="4602" spans="1:3" hidden="1" x14ac:dyDescent="0.45">
      <c r="A4602" s="29"/>
      <c r="B4602" s="29"/>
      <c r="C4602" s="29"/>
    </row>
    <row r="4603" spans="1:3" hidden="1" x14ac:dyDescent="0.45">
      <c r="A4603" s="29"/>
      <c r="B4603" s="29"/>
      <c r="C4603" s="29"/>
    </row>
    <row r="4604" spans="1:3" hidden="1" x14ac:dyDescent="0.45">
      <c r="A4604" s="29"/>
      <c r="B4604" s="29"/>
      <c r="C4604" s="29"/>
    </row>
    <row r="4605" spans="1:3" hidden="1" x14ac:dyDescent="0.45">
      <c r="A4605" s="29"/>
      <c r="B4605" s="29"/>
      <c r="C4605" s="29"/>
    </row>
    <row r="4606" spans="1:3" hidden="1" x14ac:dyDescent="0.45">
      <c r="A4606" s="29"/>
      <c r="B4606" s="29"/>
      <c r="C4606" s="29"/>
    </row>
    <row r="4607" spans="1:3" hidden="1" x14ac:dyDescent="0.45">
      <c r="A4607" s="29"/>
      <c r="B4607" s="29"/>
      <c r="C4607" s="29"/>
    </row>
    <row r="4608" spans="1:3" hidden="1" x14ac:dyDescent="0.45">
      <c r="A4608" s="29"/>
      <c r="B4608" s="29"/>
      <c r="C4608" s="29"/>
    </row>
    <row r="4609" spans="1:3" hidden="1" x14ac:dyDescent="0.45">
      <c r="A4609" s="29"/>
      <c r="B4609" s="29"/>
      <c r="C4609" s="29"/>
    </row>
    <row r="4610" spans="1:3" hidden="1" x14ac:dyDescent="0.45">
      <c r="A4610" s="29"/>
      <c r="B4610" s="29"/>
      <c r="C4610" s="29"/>
    </row>
    <row r="4611" spans="1:3" hidden="1" x14ac:dyDescent="0.45">
      <c r="A4611" s="29"/>
      <c r="B4611" s="29"/>
      <c r="C4611" s="29"/>
    </row>
    <row r="4612" spans="1:3" hidden="1" x14ac:dyDescent="0.45">
      <c r="A4612" s="29"/>
      <c r="B4612" s="29"/>
      <c r="C4612" s="29"/>
    </row>
    <row r="4613" spans="1:3" hidden="1" x14ac:dyDescent="0.45">
      <c r="A4613" s="29"/>
      <c r="B4613" s="29"/>
      <c r="C4613" s="29"/>
    </row>
    <row r="4614" spans="1:3" hidden="1" x14ac:dyDescent="0.45">
      <c r="A4614" s="29"/>
      <c r="B4614" s="29"/>
      <c r="C4614" s="29"/>
    </row>
    <row r="4615" spans="1:3" hidden="1" x14ac:dyDescent="0.45">
      <c r="A4615" s="29"/>
      <c r="B4615" s="29"/>
      <c r="C4615" s="29"/>
    </row>
    <row r="4616" spans="1:3" hidden="1" x14ac:dyDescent="0.45">
      <c r="A4616" s="29"/>
      <c r="B4616" s="29"/>
      <c r="C4616" s="29"/>
    </row>
    <row r="4617" spans="1:3" hidden="1" x14ac:dyDescent="0.45">
      <c r="A4617" s="29"/>
      <c r="B4617" s="29"/>
      <c r="C4617" s="29"/>
    </row>
    <row r="4618" spans="1:3" hidden="1" x14ac:dyDescent="0.45">
      <c r="A4618" s="29"/>
      <c r="B4618" s="29"/>
      <c r="C4618" s="29"/>
    </row>
    <row r="4619" spans="1:3" hidden="1" x14ac:dyDescent="0.45">
      <c r="A4619" s="29"/>
      <c r="B4619" s="29"/>
      <c r="C4619" s="29"/>
    </row>
    <row r="4620" spans="1:3" hidden="1" x14ac:dyDescent="0.45">
      <c r="A4620" s="29"/>
      <c r="B4620" s="29"/>
      <c r="C4620" s="29"/>
    </row>
    <row r="4621" spans="1:3" hidden="1" x14ac:dyDescent="0.45">
      <c r="A4621" s="29"/>
      <c r="B4621" s="29"/>
      <c r="C4621" s="29"/>
    </row>
    <row r="4622" spans="1:3" hidden="1" x14ac:dyDescent="0.45">
      <c r="A4622" s="29"/>
      <c r="B4622" s="29"/>
      <c r="C4622" s="29"/>
    </row>
    <row r="4623" spans="1:3" hidden="1" x14ac:dyDescent="0.45">
      <c r="A4623" s="29"/>
      <c r="B4623" s="29"/>
      <c r="C4623" s="29"/>
    </row>
    <row r="4624" spans="1:3" hidden="1" x14ac:dyDescent="0.45">
      <c r="A4624" s="29"/>
      <c r="B4624" s="29"/>
      <c r="C4624" s="29"/>
    </row>
    <row r="4625" spans="1:3" hidden="1" x14ac:dyDescent="0.45">
      <c r="A4625" s="29"/>
      <c r="B4625" s="29"/>
      <c r="C4625" s="29"/>
    </row>
    <row r="4626" spans="1:3" hidden="1" x14ac:dyDescent="0.45">
      <c r="A4626" s="29"/>
      <c r="B4626" s="29"/>
      <c r="C4626" s="29"/>
    </row>
    <row r="4627" spans="1:3" hidden="1" x14ac:dyDescent="0.45">
      <c r="A4627" s="29"/>
      <c r="B4627" s="29"/>
      <c r="C4627" s="29"/>
    </row>
    <row r="4628" spans="1:3" hidden="1" x14ac:dyDescent="0.45">
      <c r="A4628" s="29"/>
      <c r="B4628" s="29"/>
      <c r="C4628" s="29"/>
    </row>
    <row r="4629" spans="1:3" hidden="1" x14ac:dyDescent="0.45">
      <c r="A4629" s="29"/>
      <c r="B4629" s="29"/>
      <c r="C4629" s="29"/>
    </row>
    <row r="4630" spans="1:3" hidden="1" x14ac:dyDescent="0.45">
      <c r="A4630" s="29"/>
      <c r="B4630" s="29"/>
      <c r="C4630" s="29"/>
    </row>
    <row r="4631" spans="1:3" hidden="1" x14ac:dyDescent="0.45">
      <c r="A4631" s="29"/>
      <c r="B4631" s="29"/>
      <c r="C4631" s="29"/>
    </row>
    <row r="4632" spans="1:3" hidden="1" x14ac:dyDescent="0.45">
      <c r="A4632" s="29"/>
      <c r="B4632" s="29"/>
      <c r="C4632" s="29"/>
    </row>
    <row r="4633" spans="1:3" hidden="1" x14ac:dyDescent="0.45">
      <c r="A4633" s="29"/>
      <c r="B4633" s="29"/>
      <c r="C4633" s="29"/>
    </row>
    <row r="4634" spans="1:3" hidden="1" x14ac:dyDescent="0.45">
      <c r="A4634" s="29"/>
      <c r="B4634" s="29"/>
      <c r="C4634" s="29"/>
    </row>
    <row r="4635" spans="1:3" hidden="1" x14ac:dyDescent="0.45">
      <c r="A4635" s="29"/>
      <c r="B4635" s="29"/>
      <c r="C4635" s="29"/>
    </row>
    <row r="4636" spans="1:3" hidden="1" x14ac:dyDescent="0.45">
      <c r="A4636" s="29"/>
      <c r="B4636" s="29"/>
      <c r="C4636" s="29"/>
    </row>
    <row r="4637" spans="1:3" hidden="1" x14ac:dyDescent="0.45">
      <c r="A4637" s="29"/>
      <c r="B4637" s="29"/>
      <c r="C4637" s="29"/>
    </row>
    <row r="4638" spans="1:3" hidden="1" x14ac:dyDescent="0.45">
      <c r="A4638" s="29"/>
      <c r="B4638" s="29"/>
      <c r="C4638" s="29"/>
    </row>
    <row r="4639" spans="1:3" hidden="1" x14ac:dyDescent="0.45">
      <c r="A4639" s="29"/>
      <c r="B4639" s="29"/>
      <c r="C4639" s="29"/>
    </row>
    <row r="4640" spans="1:3" hidden="1" x14ac:dyDescent="0.45">
      <c r="A4640" s="29"/>
      <c r="B4640" s="29"/>
      <c r="C4640" s="29"/>
    </row>
    <row r="4641" spans="1:3" hidden="1" x14ac:dyDescent="0.45">
      <c r="A4641" s="29"/>
      <c r="B4641" s="29"/>
      <c r="C4641" s="29"/>
    </row>
    <row r="4642" spans="1:3" hidden="1" x14ac:dyDescent="0.45">
      <c r="A4642" s="29"/>
      <c r="B4642" s="29"/>
      <c r="C4642" s="29"/>
    </row>
    <row r="4643" spans="1:3" hidden="1" x14ac:dyDescent="0.45">
      <c r="A4643" s="29"/>
      <c r="B4643" s="29"/>
      <c r="C4643" s="29"/>
    </row>
    <row r="4644" spans="1:3" hidden="1" x14ac:dyDescent="0.45">
      <c r="A4644" s="29"/>
      <c r="B4644" s="29"/>
      <c r="C4644" s="29"/>
    </row>
    <row r="4645" spans="1:3" hidden="1" x14ac:dyDescent="0.45">
      <c r="A4645" s="29"/>
      <c r="B4645" s="29"/>
      <c r="C4645" s="29"/>
    </row>
    <row r="4646" spans="1:3" hidden="1" x14ac:dyDescent="0.45">
      <c r="A4646" s="29"/>
      <c r="B4646" s="29"/>
      <c r="C4646" s="29"/>
    </row>
    <row r="4647" spans="1:3" hidden="1" x14ac:dyDescent="0.45">
      <c r="A4647" s="29"/>
      <c r="B4647" s="29"/>
      <c r="C4647" s="29"/>
    </row>
    <row r="4648" spans="1:3" hidden="1" x14ac:dyDescent="0.45">
      <c r="A4648" s="29"/>
      <c r="B4648" s="29"/>
      <c r="C4648" s="29"/>
    </row>
    <row r="4649" spans="1:3" hidden="1" x14ac:dyDescent="0.45">
      <c r="A4649" s="29"/>
      <c r="B4649" s="29"/>
      <c r="C4649" s="29"/>
    </row>
    <row r="4650" spans="1:3" hidden="1" x14ac:dyDescent="0.45">
      <c r="A4650" s="29"/>
      <c r="B4650" s="29"/>
      <c r="C4650" s="29"/>
    </row>
    <row r="4651" spans="1:3" hidden="1" x14ac:dyDescent="0.45">
      <c r="A4651" s="29"/>
      <c r="B4651" s="29"/>
      <c r="C4651" s="29"/>
    </row>
    <row r="4652" spans="1:3" hidden="1" x14ac:dyDescent="0.45">
      <c r="A4652" s="29"/>
      <c r="B4652" s="29"/>
      <c r="C4652" s="29"/>
    </row>
    <row r="4653" spans="1:3" hidden="1" x14ac:dyDescent="0.45">
      <c r="A4653" s="29"/>
      <c r="B4653" s="29"/>
      <c r="C4653" s="29"/>
    </row>
    <row r="4654" spans="1:3" hidden="1" x14ac:dyDescent="0.45">
      <c r="A4654" s="29"/>
      <c r="B4654" s="29"/>
      <c r="C4654" s="29"/>
    </row>
    <row r="4655" spans="1:3" hidden="1" x14ac:dyDescent="0.45">
      <c r="A4655" s="29"/>
      <c r="B4655" s="29"/>
      <c r="C4655" s="29"/>
    </row>
    <row r="4656" spans="1:3" hidden="1" x14ac:dyDescent="0.45">
      <c r="A4656" s="29"/>
      <c r="B4656" s="29"/>
      <c r="C4656" s="29"/>
    </row>
    <row r="4657" spans="1:3" hidden="1" x14ac:dyDescent="0.45">
      <c r="A4657" s="29"/>
      <c r="B4657" s="29"/>
      <c r="C4657" s="29"/>
    </row>
    <row r="4658" spans="1:3" hidden="1" x14ac:dyDescent="0.45">
      <c r="A4658" s="29"/>
      <c r="B4658" s="29"/>
      <c r="C4658" s="29"/>
    </row>
    <row r="4659" spans="1:3" hidden="1" x14ac:dyDescent="0.45">
      <c r="A4659" s="29"/>
      <c r="B4659" s="29"/>
      <c r="C4659" s="29"/>
    </row>
    <row r="4660" spans="1:3" hidden="1" x14ac:dyDescent="0.45">
      <c r="A4660" s="29"/>
      <c r="B4660" s="29"/>
      <c r="C4660" s="29"/>
    </row>
    <row r="4661" spans="1:3" hidden="1" x14ac:dyDescent="0.45">
      <c r="A4661" s="29"/>
      <c r="B4661" s="29"/>
      <c r="C4661" s="29"/>
    </row>
    <row r="4662" spans="1:3" hidden="1" x14ac:dyDescent="0.45">
      <c r="A4662" s="29"/>
      <c r="B4662" s="29"/>
      <c r="C4662" s="29"/>
    </row>
    <row r="4663" spans="1:3" hidden="1" x14ac:dyDescent="0.45">
      <c r="A4663" s="29"/>
      <c r="B4663" s="29"/>
      <c r="C4663" s="29"/>
    </row>
    <row r="4664" spans="1:3" hidden="1" x14ac:dyDescent="0.45">
      <c r="A4664" s="29"/>
      <c r="B4664" s="29"/>
      <c r="C4664" s="29"/>
    </row>
    <row r="4665" spans="1:3" hidden="1" x14ac:dyDescent="0.45">
      <c r="A4665" s="29"/>
      <c r="B4665" s="29"/>
      <c r="C4665" s="29"/>
    </row>
    <row r="4666" spans="1:3" hidden="1" x14ac:dyDescent="0.45">
      <c r="A4666" s="29"/>
      <c r="B4666" s="29"/>
      <c r="C4666" s="29"/>
    </row>
    <row r="4667" spans="1:3" hidden="1" x14ac:dyDescent="0.45">
      <c r="A4667" s="29"/>
      <c r="B4667" s="29"/>
      <c r="C4667" s="29"/>
    </row>
    <row r="4668" spans="1:3" hidden="1" x14ac:dyDescent="0.45">
      <c r="A4668" s="29"/>
      <c r="B4668" s="29"/>
      <c r="C4668" s="29"/>
    </row>
    <row r="4669" spans="1:3" hidden="1" x14ac:dyDescent="0.45">
      <c r="A4669" s="29"/>
      <c r="B4669" s="29"/>
      <c r="C4669" s="29"/>
    </row>
    <row r="4670" spans="1:3" hidden="1" x14ac:dyDescent="0.45">
      <c r="A4670" s="29"/>
      <c r="B4670" s="29"/>
      <c r="C4670" s="29"/>
    </row>
    <row r="4671" spans="1:3" hidden="1" x14ac:dyDescent="0.45">
      <c r="A4671" s="29"/>
      <c r="B4671" s="29"/>
      <c r="C4671" s="29"/>
    </row>
    <row r="4672" spans="1:3" hidden="1" x14ac:dyDescent="0.45">
      <c r="A4672" s="29"/>
      <c r="B4672" s="29"/>
      <c r="C4672" s="29"/>
    </row>
    <row r="4673" spans="1:3" hidden="1" x14ac:dyDescent="0.45">
      <c r="A4673" s="29"/>
      <c r="B4673" s="29"/>
      <c r="C4673" s="29"/>
    </row>
    <row r="4674" spans="1:3" hidden="1" x14ac:dyDescent="0.45">
      <c r="A4674" s="29"/>
      <c r="B4674" s="29"/>
      <c r="C4674" s="29"/>
    </row>
    <row r="4675" spans="1:3" hidden="1" x14ac:dyDescent="0.45">
      <c r="A4675" s="29"/>
      <c r="B4675" s="29"/>
      <c r="C4675" s="29"/>
    </row>
    <row r="4676" spans="1:3" hidden="1" x14ac:dyDescent="0.45">
      <c r="A4676" s="29"/>
      <c r="B4676" s="29"/>
      <c r="C4676" s="29"/>
    </row>
    <row r="4677" spans="1:3" hidden="1" x14ac:dyDescent="0.45">
      <c r="A4677" s="29"/>
      <c r="B4677" s="29"/>
      <c r="C4677" s="29"/>
    </row>
    <row r="4678" spans="1:3" hidden="1" x14ac:dyDescent="0.45">
      <c r="A4678" s="29"/>
      <c r="B4678" s="29"/>
      <c r="C4678" s="29"/>
    </row>
    <row r="4679" spans="1:3" hidden="1" x14ac:dyDescent="0.45">
      <c r="A4679" s="29"/>
      <c r="B4679" s="29"/>
      <c r="C4679" s="29"/>
    </row>
    <row r="4680" spans="1:3" hidden="1" x14ac:dyDescent="0.45">
      <c r="A4680" s="29"/>
      <c r="B4680" s="29"/>
      <c r="C4680" s="29"/>
    </row>
    <row r="4681" spans="1:3" hidden="1" x14ac:dyDescent="0.45">
      <c r="A4681" s="29"/>
      <c r="B4681" s="29"/>
      <c r="C4681" s="29"/>
    </row>
    <row r="4682" spans="1:3" hidden="1" x14ac:dyDescent="0.45">
      <c r="A4682" s="29"/>
      <c r="B4682" s="29"/>
      <c r="C4682" s="29"/>
    </row>
    <row r="4683" spans="1:3" hidden="1" x14ac:dyDescent="0.45">
      <c r="A4683" s="29"/>
      <c r="B4683" s="29"/>
      <c r="C4683" s="29"/>
    </row>
    <row r="4684" spans="1:3" hidden="1" x14ac:dyDescent="0.45">
      <c r="A4684" s="29"/>
      <c r="B4684" s="29"/>
      <c r="C4684" s="29"/>
    </row>
    <row r="4685" spans="1:3" hidden="1" x14ac:dyDescent="0.45">
      <c r="A4685" s="29"/>
      <c r="B4685" s="29"/>
      <c r="C4685" s="29"/>
    </row>
    <row r="4686" spans="1:3" hidden="1" x14ac:dyDescent="0.45">
      <c r="A4686" s="29"/>
      <c r="B4686" s="29"/>
      <c r="C4686" s="29"/>
    </row>
    <row r="4687" spans="1:3" hidden="1" x14ac:dyDescent="0.45">
      <c r="A4687" s="29"/>
      <c r="B4687" s="29"/>
      <c r="C4687" s="29"/>
    </row>
    <row r="4688" spans="1:3" hidden="1" x14ac:dyDescent="0.45">
      <c r="A4688" s="29"/>
      <c r="B4688" s="29"/>
      <c r="C4688" s="29"/>
    </row>
    <row r="4689" spans="1:3" hidden="1" x14ac:dyDescent="0.45">
      <c r="A4689" s="29"/>
      <c r="B4689" s="29"/>
      <c r="C4689" s="29"/>
    </row>
    <row r="4690" spans="1:3" hidden="1" x14ac:dyDescent="0.45">
      <c r="A4690" s="29"/>
      <c r="B4690" s="29"/>
      <c r="C4690" s="29"/>
    </row>
    <row r="4691" spans="1:3" hidden="1" x14ac:dyDescent="0.45">
      <c r="A4691" s="29"/>
      <c r="B4691" s="29"/>
      <c r="C4691" s="29"/>
    </row>
    <row r="4692" spans="1:3" hidden="1" x14ac:dyDescent="0.45">
      <c r="A4692" s="29"/>
      <c r="B4692" s="29"/>
      <c r="C4692" s="29"/>
    </row>
    <row r="4693" spans="1:3" hidden="1" x14ac:dyDescent="0.45">
      <c r="A4693" s="29"/>
      <c r="B4693" s="29"/>
      <c r="C4693" s="29"/>
    </row>
    <row r="4694" spans="1:3" hidden="1" x14ac:dyDescent="0.45">
      <c r="A4694" s="29"/>
      <c r="B4694" s="29"/>
      <c r="C4694" s="29"/>
    </row>
    <row r="4695" spans="1:3" hidden="1" x14ac:dyDescent="0.45">
      <c r="A4695" s="29"/>
      <c r="B4695" s="29"/>
      <c r="C4695" s="29"/>
    </row>
    <row r="4696" spans="1:3" hidden="1" x14ac:dyDescent="0.45">
      <c r="A4696" s="29"/>
      <c r="B4696" s="29"/>
      <c r="C4696" s="29"/>
    </row>
    <row r="4697" spans="1:3" hidden="1" x14ac:dyDescent="0.45">
      <c r="A4697" s="29"/>
      <c r="B4697" s="29"/>
      <c r="C4697" s="29"/>
    </row>
    <row r="4698" spans="1:3" hidden="1" x14ac:dyDescent="0.45">
      <c r="A4698" s="29"/>
      <c r="B4698" s="29"/>
      <c r="C4698" s="29"/>
    </row>
    <row r="4699" spans="1:3" hidden="1" x14ac:dyDescent="0.45">
      <c r="A4699" s="29"/>
      <c r="B4699" s="29"/>
      <c r="C4699" s="29"/>
    </row>
    <row r="4700" spans="1:3" hidden="1" x14ac:dyDescent="0.45">
      <c r="A4700" s="29"/>
      <c r="B4700" s="29"/>
      <c r="C4700" s="29"/>
    </row>
    <row r="4701" spans="1:3" hidden="1" x14ac:dyDescent="0.45">
      <c r="A4701" s="29"/>
      <c r="B4701" s="29"/>
      <c r="C4701" s="29"/>
    </row>
    <row r="4702" spans="1:3" hidden="1" x14ac:dyDescent="0.45">
      <c r="A4702" s="29"/>
      <c r="B4702" s="29"/>
      <c r="C4702" s="29"/>
    </row>
    <row r="4703" spans="1:3" hidden="1" x14ac:dyDescent="0.45">
      <c r="A4703" s="29"/>
      <c r="B4703" s="29"/>
      <c r="C4703" s="29"/>
    </row>
    <row r="4704" spans="1:3" hidden="1" x14ac:dyDescent="0.45">
      <c r="A4704" s="29"/>
      <c r="B4704" s="29"/>
      <c r="C4704" s="29"/>
    </row>
    <row r="4705" spans="1:3" hidden="1" x14ac:dyDescent="0.45">
      <c r="A4705" s="29"/>
      <c r="B4705" s="29"/>
      <c r="C4705" s="29"/>
    </row>
    <row r="4706" spans="1:3" hidden="1" x14ac:dyDescent="0.45">
      <c r="A4706" s="29"/>
      <c r="B4706" s="29"/>
      <c r="C4706" s="29"/>
    </row>
    <row r="4707" spans="1:3" hidden="1" x14ac:dyDescent="0.45">
      <c r="A4707" s="29"/>
      <c r="B4707" s="29"/>
      <c r="C4707" s="29"/>
    </row>
    <row r="4708" spans="1:3" hidden="1" x14ac:dyDescent="0.45">
      <c r="A4708" s="29"/>
      <c r="B4708" s="29"/>
      <c r="C4708" s="29"/>
    </row>
    <row r="4709" spans="1:3" hidden="1" x14ac:dyDescent="0.45">
      <c r="A4709" s="29"/>
      <c r="B4709" s="29"/>
      <c r="C4709" s="29"/>
    </row>
    <row r="4710" spans="1:3" hidden="1" x14ac:dyDescent="0.45">
      <c r="A4710" s="29"/>
      <c r="B4710" s="29"/>
      <c r="C4710" s="29"/>
    </row>
    <row r="4711" spans="1:3" hidden="1" x14ac:dyDescent="0.45">
      <c r="A4711" s="29"/>
      <c r="B4711" s="29"/>
      <c r="C4711" s="29"/>
    </row>
    <row r="4712" spans="1:3" hidden="1" x14ac:dyDescent="0.45">
      <c r="A4712" s="29"/>
      <c r="B4712" s="29"/>
      <c r="C4712" s="29"/>
    </row>
    <row r="4713" spans="1:3" hidden="1" x14ac:dyDescent="0.45">
      <c r="A4713" s="29"/>
      <c r="B4713" s="29"/>
      <c r="C4713" s="29"/>
    </row>
    <row r="4714" spans="1:3" hidden="1" x14ac:dyDescent="0.45">
      <c r="A4714" s="29"/>
      <c r="B4714" s="29"/>
      <c r="C4714" s="29"/>
    </row>
    <row r="4715" spans="1:3" hidden="1" x14ac:dyDescent="0.45">
      <c r="A4715" s="29"/>
      <c r="B4715" s="29"/>
      <c r="C4715" s="29"/>
    </row>
    <row r="4716" spans="1:3" hidden="1" x14ac:dyDescent="0.45">
      <c r="A4716" s="29"/>
      <c r="B4716" s="29"/>
      <c r="C4716" s="29"/>
    </row>
    <row r="4717" spans="1:3" hidden="1" x14ac:dyDescent="0.45">
      <c r="A4717" s="29"/>
      <c r="B4717" s="29"/>
      <c r="C4717" s="29"/>
    </row>
    <row r="4718" spans="1:3" hidden="1" x14ac:dyDescent="0.45">
      <c r="A4718" s="29"/>
      <c r="B4718" s="29"/>
      <c r="C4718" s="29"/>
    </row>
    <row r="4719" spans="1:3" hidden="1" x14ac:dyDescent="0.45">
      <c r="A4719" s="29"/>
      <c r="B4719" s="29"/>
      <c r="C4719" s="29"/>
    </row>
    <row r="4720" spans="1:3" hidden="1" x14ac:dyDescent="0.45">
      <c r="A4720" s="29"/>
      <c r="B4720" s="29"/>
      <c r="C4720" s="29"/>
    </row>
    <row r="4721" spans="1:3" hidden="1" x14ac:dyDescent="0.45">
      <c r="A4721" s="29"/>
      <c r="B4721" s="29"/>
      <c r="C4721" s="29"/>
    </row>
    <row r="4722" spans="1:3" hidden="1" x14ac:dyDescent="0.45">
      <c r="A4722" s="29"/>
      <c r="B4722" s="29"/>
      <c r="C4722" s="29"/>
    </row>
    <row r="4723" spans="1:3" hidden="1" x14ac:dyDescent="0.45">
      <c r="A4723" s="29"/>
      <c r="B4723" s="29"/>
      <c r="C4723" s="29"/>
    </row>
    <row r="4724" spans="1:3" hidden="1" x14ac:dyDescent="0.45">
      <c r="A4724" s="29"/>
      <c r="B4724" s="29"/>
      <c r="C4724" s="29"/>
    </row>
    <row r="4725" spans="1:3" hidden="1" x14ac:dyDescent="0.45">
      <c r="A4725" s="29"/>
      <c r="B4725" s="29"/>
      <c r="C4725" s="29"/>
    </row>
    <row r="4726" spans="1:3" hidden="1" x14ac:dyDescent="0.45">
      <c r="A4726" s="29"/>
      <c r="B4726" s="29"/>
      <c r="C4726" s="29"/>
    </row>
    <row r="4727" spans="1:3" hidden="1" x14ac:dyDescent="0.45">
      <c r="A4727" s="29"/>
      <c r="B4727" s="29"/>
      <c r="C4727" s="29"/>
    </row>
    <row r="4728" spans="1:3" hidden="1" x14ac:dyDescent="0.45">
      <c r="A4728" s="29"/>
      <c r="B4728" s="29"/>
      <c r="C4728" s="29"/>
    </row>
    <row r="4729" spans="1:3" hidden="1" x14ac:dyDescent="0.45">
      <c r="A4729" s="29"/>
      <c r="B4729" s="29"/>
      <c r="C4729" s="29"/>
    </row>
    <row r="4730" spans="1:3" hidden="1" x14ac:dyDescent="0.45">
      <c r="A4730" s="29"/>
      <c r="B4730" s="29"/>
      <c r="C4730" s="29"/>
    </row>
    <row r="4731" spans="1:3" hidden="1" x14ac:dyDescent="0.45">
      <c r="A4731" s="29"/>
      <c r="B4731" s="29"/>
      <c r="C4731" s="29"/>
    </row>
    <row r="4732" spans="1:3" hidden="1" x14ac:dyDescent="0.45">
      <c r="A4732" s="29"/>
      <c r="B4732" s="29"/>
      <c r="C4732" s="29"/>
    </row>
    <row r="4733" spans="1:3" hidden="1" x14ac:dyDescent="0.45">
      <c r="A4733" s="29"/>
      <c r="B4733" s="29"/>
      <c r="C4733" s="29"/>
    </row>
    <row r="4734" spans="1:3" hidden="1" x14ac:dyDescent="0.45">
      <c r="A4734" s="29"/>
      <c r="B4734" s="29"/>
      <c r="C4734" s="29"/>
    </row>
    <row r="4735" spans="1:3" hidden="1" x14ac:dyDescent="0.45">
      <c r="A4735" s="29"/>
      <c r="B4735" s="29"/>
      <c r="C4735" s="29"/>
    </row>
    <row r="4736" spans="1:3" hidden="1" x14ac:dyDescent="0.45">
      <c r="A4736" s="29"/>
      <c r="B4736" s="29"/>
      <c r="C4736" s="29"/>
    </row>
    <row r="4737" spans="1:3" hidden="1" x14ac:dyDescent="0.45">
      <c r="A4737" s="29"/>
      <c r="B4737" s="29"/>
      <c r="C4737" s="29"/>
    </row>
    <row r="4738" spans="1:3" hidden="1" x14ac:dyDescent="0.45">
      <c r="A4738" s="29"/>
      <c r="B4738" s="29"/>
      <c r="C4738" s="29"/>
    </row>
    <row r="4739" spans="1:3" hidden="1" x14ac:dyDescent="0.45">
      <c r="A4739" s="29"/>
      <c r="B4739" s="29"/>
      <c r="C4739" s="29"/>
    </row>
    <row r="4740" spans="1:3" hidden="1" x14ac:dyDescent="0.45">
      <c r="A4740" s="29"/>
      <c r="B4740" s="29"/>
      <c r="C4740" s="29"/>
    </row>
    <row r="4741" spans="1:3" hidden="1" x14ac:dyDescent="0.45">
      <c r="A4741" s="29"/>
      <c r="B4741" s="29"/>
      <c r="C4741" s="29"/>
    </row>
    <row r="4742" spans="1:3" hidden="1" x14ac:dyDescent="0.45">
      <c r="A4742" s="29"/>
      <c r="B4742" s="29"/>
      <c r="C4742" s="29"/>
    </row>
    <row r="4743" spans="1:3" hidden="1" x14ac:dyDescent="0.45">
      <c r="A4743" s="29"/>
      <c r="B4743" s="29"/>
      <c r="C4743" s="29"/>
    </row>
    <row r="4744" spans="1:3" hidden="1" x14ac:dyDescent="0.45">
      <c r="A4744" s="29"/>
      <c r="B4744" s="29"/>
      <c r="C4744" s="29"/>
    </row>
    <row r="4745" spans="1:3" hidden="1" x14ac:dyDescent="0.45">
      <c r="A4745" s="29"/>
      <c r="B4745" s="29"/>
      <c r="C4745" s="29"/>
    </row>
    <row r="4746" spans="1:3" hidden="1" x14ac:dyDescent="0.45">
      <c r="A4746" s="29"/>
      <c r="B4746" s="29"/>
      <c r="C4746" s="29"/>
    </row>
    <row r="4747" spans="1:3" hidden="1" x14ac:dyDescent="0.45">
      <c r="A4747" s="29"/>
      <c r="B4747" s="29"/>
      <c r="C4747" s="29"/>
    </row>
    <row r="4748" spans="1:3" hidden="1" x14ac:dyDescent="0.45">
      <c r="A4748" s="29"/>
      <c r="B4748" s="29"/>
      <c r="C4748" s="29"/>
    </row>
    <row r="4749" spans="1:3" hidden="1" x14ac:dyDescent="0.45">
      <c r="A4749" s="29"/>
      <c r="B4749" s="29"/>
      <c r="C4749" s="29"/>
    </row>
    <row r="4750" spans="1:3" hidden="1" x14ac:dyDescent="0.45">
      <c r="A4750" s="29"/>
      <c r="B4750" s="29"/>
      <c r="C4750" s="29"/>
    </row>
    <row r="4751" spans="1:3" hidden="1" x14ac:dyDescent="0.45">
      <c r="A4751" s="29"/>
      <c r="B4751" s="29"/>
      <c r="C4751" s="29"/>
    </row>
    <row r="4752" spans="1:3" hidden="1" x14ac:dyDescent="0.45">
      <c r="A4752" s="29"/>
      <c r="B4752" s="29"/>
      <c r="C4752" s="29"/>
    </row>
    <row r="4753" spans="1:3" hidden="1" x14ac:dyDescent="0.45">
      <c r="A4753" s="29"/>
      <c r="B4753" s="29"/>
      <c r="C4753" s="29"/>
    </row>
    <row r="4754" spans="1:3" hidden="1" x14ac:dyDescent="0.45">
      <c r="A4754" s="29"/>
      <c r="B4754" s="29"/>
      <c r="C4754" s="29"/>
    </row>
    <row r="4755" spans="1:3" hidden="1" x14ac:dyDescent="0.45">
      <c r="A4755" s="29"/>
      <c r="B4755" s="29"/>
      <c r="C4755" s="29"/>
    </row>
    <row r="4756" spans="1:3" hidden="1" x14ac:dyDescent="0.45">
      <c r="A4756" s="29"/>
      <c r="B4756" s="29"/>
      <c r="C4756" s="29"/>
    </row>
    <row r="4757" spans="1:3" hidden="1" x14ac:dyDescent="0.45">
      <c r="A4757" s="29"/>
      <c r="B4757" s="29"/>
      <c r="C4757" s="29"/>
    </row>
    <row r="4758" spans="1:3" hidden="1" x14ac:dyDescent="0.45">
      <c r="A4758" s="29"/>
      <c r="B4758" s="29"/>
      <c r="C4758" s="29"/>
    </row>
    <row r="4759" spans="1:3" hidden="1" x14ac:dyDescent="0.45">
      <c r="A4759" s="29"/>
      <c r="B4759" s="29"/>
      <c r="C4759" s="29"/>
    </row>
    <row r="4760" spans="1:3" hidden="1" x14ac:dyDescent="0.45">
      <c r="A4760" s="29"/>
      <c r="B4760" s="29"/>
      <c r="C4760" s="29"/>
    </row>
    <row r="4761" spans="1:3" hidden="1" x14ac:dyDescent="0.45">
      <c r="A4761" s="29"/>
      <c r="B4761" s="29"/>
      <c r="C4761" s="29"/>
    </row>
    <row r="4762" spans="1:3" hidden="1" x14ac:dyDescent="0.45">
      <c r="A4762" s="29"/>
      <c r="B4762" s="29"/>
      <c r="C4762" s="29"/>
    </row>
    <row r="4763" spans="1:3" hidden="1" x14ac:dyDescent="0.45">
      <c r="A4763" s="29"/>
      <c r="B4763" s="29"/>
      <c r="C4763" s="29"/>
    </row>
    <row r="4764" spans="1:3" hidden="1" x14ac:dyDescent="0.45">
      <c r="A4764" s="29"/>
      <c r="B4764" s="29"/>
      <c r="C4764" s="29"/>
    </row>
    <row r="4765" spans="1:3" hidden="1" x14ac:dyDescent="0.45">
      <c r="A4765" s="29"/>
      <c r="B4765" s="29"/>
      <c r="C4765" s="29"/>
    </row>
    <row r="4766" spans="1:3" hidden="1" x14ac:dyDescent="0.45">
      <c r="A4766" s="29"/>
      <c r="B4766" s="29"/>
      <c r="C4766" s="29"/>
    </row>
    <row r="4767" spans="1:3" hidden="1" x14ac:dyDescent="0.45">
      <c r="A4767" s="29"/>
      <c r="B4767" s="29"/>
      <c r="C4767" s="29"/>
    </row>
    <row r="4768" spans="1:3" hidden="1" x14ac:dyDescent="0.45">
      <c r="A4768" s="29"/>
      <c r="B4768" s="29"/>
      <c r="C4768" s="29"/>
    </row>
    <row r="4769" spans="1:3" hidden="1" x14ac:dyDescent="0.45">
      <c r="A4769" s="29"/>
      <c r="B4769" s="29"/>
      <c r="C4769" s="29"/>
    </row>
    <row r="4770" spans="1:3" hidden="1" x14ac:dyDescent="0.45">
      <c r="A4770" s="29"/>
      <c r="B4770" s="29"/>
      <c r="C4770" s="29"/>
    </row>
    <row r="4771" spans="1:3" hidden="1" x14ac:dyDescent="0.45">
      <c r="A4771" s="29"/>
      <c r="B4771" s="29"/>
      <c r="C4771" s="29"/>
    </row>
    <row r="4772" spans="1:3" hidden="1" x14ac:dyDescent="0.45">
      <c r="A4772" s="29"/>
      <c r="B4772" s="29"/>
      <c r="C4772" s="29"/>
    </row>
    <row r="4773" spans="1:3" hidden="1" x14ac:dyDescent="0.45">
      <c r="A4773" s="29"/>
      <c r="B4773" s="29"/>
      <c r="C4773" s="29"/>
    </row>
    <row r="4774" spans="1:3" hidden="1" x14ac:dyDescent="0.45">
      <c r="A4774" s="29"/>
      <c r="B4774" s="29"/>
      <c r="C4774" s="29"/>
    </row>
    <row r="4775" spans="1:3" hidden="1" x14ac:dyDescent="0.45">
      <c r="A4775" s="29"/>
      <c r="B4775" s="29"/>
      <c r="C4775" s="29"/>
    </row>
    <row r="4776" spans="1:3" hidden="1" x14ac:dyDescent="0.45">
      <c r="A4776" s="29"/>
      <c r="B4776" s="29"/>
      <c r="C4776" s="29"/>
    </row>
    <row r="4777" spans="1:3" hidden="1" x14ac:dyDescent="0.45">
      <c r="A4777" s="29"/>
      <c r="B4777" s="29"/>
      <c r="C4777" s="29"/>
    </row>
    <row r="4778" spans="1:3" hidden="1" x14ac:dyDescent="0.45">
      <c r="A4778" s="29"/>
      <c r="B4778" s="29"/>
      <c r="C4778" s="29"/>
    </row>
    <row r="4779" spans="1:3" hidden="1" x14ac:dyDescent="0.45">
      <c r="A4779" s="29"/>
      <c r="B4779" s="29"/>
      <c r="C4779" s="29"/>
    </row>
    <row r="4780" spans="1:3" hidden="1" x14ac:dyDescent="0.45">
      <c r="A4780" s="29"/>
      <c r="B4780" s="29"/>
      <c r="C4780" s="29"/>
    </row>
    <row r="4781" spans="1:3" hidden="1" x14ac:dyDescent="0.45">
      <c r="A4781" s="29"/>
      <c r="B4781" s="29"/>
      <c r="C4781" s="29"/>
    </row>
    <row r="4782" spans="1:3" hidden="1" x14ac:dyDescent="0.45">
      <c r="A4782" s="29"/>
      <c r="B4782" s="29"/>
      <c r="C4782" s="29"/>
    </row>
    <row r="4783" spans="1:3" hidden="1" x14ac:dyDescent="0.45">
      <c r="A4783" s="29"/>
      <c r="B4783" s="29"/>
      <c r="C4783" s="29"/>
    </row>
    <row r="4784" spans="1:3" hidden="1" x14ac:dyDescent="0.45">
      <c r="A4784" s="29"/>
      <c r="B4784" s="29"/>
      <c r="C4784" s="29"/>
    </row>
    <row r="4785" spans="1:3" hidden="1" x14ac:dyDescent="0.45">
      <c r="A4785" s="29"/>
      <c r="B4785" s="29"/>
      <c r="C4785" s="29"/>
    </row>
    <row r="4786" spans="1:3" hidden="1" x14ac:dyDescent="0.45">
      <c r="A4786" s="29"/>
      <c r="B4786" s="29"/>
      <c r="C4786" s="29"/>
    </row>
    <row r="4787" spans="1:3" hidden="1" x14ac:dyDescent="0.45">
      <c r="A4787" s="29"/>
      <c r="B4787" s="29"/>
      <c r="C4787" s="29"/>
    </row>
    <row r="4788" spans="1:3" hidden="1" x14ac:dyDescent="0.45">
      <c r="A4788" s="29"/>
      <c r="B4788" s="29"/>
      <c r="C4788" s="29"/>
    </row>
    <row r="4789" spans="1:3" hidden="1" x14ac:dyDescent="0.45">
      <c r="A4789" s="29"/>
      <c r="B4789" s="29"/>
      <c r="C4789" s="29"/>
    </row>
    <row r="4790" spans="1:3" hidden="1" x14ac:dyDescent="0.45">
      <c r="A4790" s="29"/>
      <c r="B4790" s="29"/>
      <c r="C4790" s="29"/>
    </row>
    <row r="4791" spans="1:3" hidden="1" x14ac:dyDescent="0.45">
      <c r="A4791" s="29"/>
      <c r="B4791" s="29"/>
      <c r="C4791" s="29"/>
    </row>
    <row r="4792" spans="1:3" hidden="1" x14ac:dyDescent="0.45">
      <c r="A4792" s="29"/>
      <c r="B4792" s="29"/>
      <c r="C4792" s="29"/>
    </row>
    <row r="4793" spans="1:3" hidden="1" x14ac:dyDescent="0.45">
      <c r="A4793" s="29"/>
      <c r="B4793" s="29"/>
      <c r="C4793" s="29"/>
    </row>
    <row r="4794" spans="1:3" hidden="1" x14ac:dyDescent="0.45">
      <c r="A4794" s="29"/>
      <c r="B4794" s="29"/>
      <c r="C4794" s="29"/>
    </row>
    <row r="4795" spans="1:3" hidden="1" x14ac:dyDescent="0.45">
      <c r="A4795" s="29"/>
      <c r="B4795" s="29"/>
      <c r="C4795" s="29"/>
    </row>
    <row r="4796" spans="1:3" hidden="1" x14ac:dyDescent="0.45">
      <c r="A4796" s="29"/>
      <c r="B4796" s="29"/>
      <c r="C4796" s="29"/>
    </row>
    <row r="4797" spans="1:3" hidden="1" x14ac:dyDescent="0.45">
      <c r="A4797" s="29"/>
      <c r="B4797" s="29"/>
      <c r="C4797" s="29"/>
    </row>
    <row r="4798" spans="1:3" hidden="1" x14ac:dyDescent="0.45">
      <c r="A4798" s="29"/>
      <c r="B4798" s="29"/>
      <c r="C4798" s="29"/>
    </row>
    <row r="4799" spans="1:3" hidden="1" x14ac:dyDescent="0.45">
      <c r="A4799" s="29"/>
      <c r="B4799" s="29"/>
      <c r="C4799" s="29"/>
    </row>
    <row r="4800" spans="1:3" hidden="1" x14ac:dyDescent="0.45">
      <c r="A4800" s="29"/>
      <c r="B4800" s="29"/>
      <c r="C4800" s="29"/>
    </row>
    <row r="4801" spans="1:3" hidden="1" x14ac:dyDescent="0.45">
      <c r="A4801" s="29"/>
      <c r="B4801" s="29"/>
      <c r="C4801" s="29"/>
    </row>
    <row r="4802" spans="1:3" hidden="1" x14ac:dyDescent="0.45">
      <c r="A4802" s="29"/>
      <c r="B4802" s="29"/>
      <c r="C4802" s="29"/>
    </row>
    <row r="4803" spans="1:3" hidden="1" x14ac:dyDescent="0.45">
      <c r="A4803" s="29"/>
      <c r="B4803" s="29"/>
      <c r="C4803" s="29"/>
    </row>
    <row r="4804" spans="1:3" hidden="1" x14ac:dyDescent="0.45">
      <c r="A4804" s="29"/>
      <c r="B4804" s="29"/>
      <c r="C4804" s="29"/>
    </row>
    <row r="4805" spans="1:3" hidden="1" x14ac:dyDescent="0.45">
      <c r="A4805" s="29"/>
      <c r="B4805" s="29"/>
      <c r="C4805" s="29"/>
    </row>
    <row r="4806" spans="1:3" hidden="1" x14ac:dyDescent="0.45">
      <c r="A4806" s="29"/>
      <c r="B4806" s="29"/>
      <c r="C4806" s="29"/>
    </row>
    <row r="4807" spans="1:3" hidden="1" x14ac:dyDescent="0.45">
      <c r="A4807" s="29"/>
      <c r="B4807" s="29"/>
      <c r="C4807" s="29"/>
    </row>
    <row r="4808" spans="1:3" hidden="1" x14ac:dyDescent="0.45">
      <c r="A4808" s="29"/>
      <c r="B4808" s="29"/>
      <c r="C4808" s="29"/>
    </row>
    <row r="4809" spans="1:3" hidden="1" x14ac:dyDescent="0.45">
      <c r="A4809" s="29"/>
      <c r="B4809" s="29"/>
      <c r="C4809" s="29"/>
    </row>
    <row r="4810" spans="1:3" hidden="1" x14ac:dyDescent="0.45">
      <c r="A4810" s="29"/>
      <c r="B4810" s="29"/>
      <c r="C4810" s="29"/>
    </row>
    <row r="4811" spans="1:3" hidden="1" x14ac:dyDescent="0.45">
      <c r="A4811" s="29"/>
      <c r="B4811" s="29"/>
      <c r="C4811" s="29"/>
    </row>
    <row r="4812" spans="1:3" hidden="1" x14ac:dyDescent="0.45">
      <c r="A4812" s="29"/>
      <c r="B4812" s="29"/>
      <c r="C4812" s="29"/>
    </row>
    <row r="4813" spans="1:3" hidden="1" x14ac:dyDescent="0.45">
      <c r="A4813" s="29"/>
      <c r="B4813" s="29"/>
      <c r="C4813" s="29"/>
    </row>
    <row r="4814" spans="1:3" hidden="1" x14ac:dyDescent="0.45">
      <c r="A4814" s="29"/>
      <c r="B4814" s="29"/>
      <c r="C4814" s="29"/>
    </row>
    <row r="4815" spans="1:3" hidden="1" x14ac:dyDescent="0.45">
      <c r="A4815" s="29"/>
      <c r="B4815" s="29"/>
      <c r="C4815" s="29"/>
    </row>
    <row r="4816" spans="1:3" hidden="1" x14ac:dyDescent="0.45">
      <c r="A4816" s="29"/>
      <c r="B4816" s="29"/>
      <c r="C4816" s="29"/>
    </row>
    <row r="4817" spans="1:3" hidden="1" x14ac:dyDescent="0.45">
      <c r="A4817" s="29"/>
      <c r="B4817" s="29"/>
      <c r="C4817" s="29"/>
    </row>
    <row r="4818" spans="1:3" hidden="1" x14ac:dyDescent="0.45">
      <c r="A4818" s="29"/>
      <c r="B4818" s="29"/>
      <c r="C4818" s="29"/>
    </row>
    <row r="4819" spans="1:3" hidden="1" x14ac:dyDescent="0.45">
      <c r="A4819" s="29"/>
      <c r="B4819" s="29"/>
      <c r="C4819" s="29"/>
    </row>
    <row r="4820" spans="1:3" hidden="1" x14ac:dyDescent="0.45">
      <c r="A4820" s="29"/>
      <c r="B4820" s="29"/>
      <c r="C4820" s="29"/>
    </row>
    <row r="4821" spans="1:3" hidden="1" x14ac:dyDescent="0.45">
      <c r="A4821" s="29"/>
      <c r="B4821" s="29"/>
      <c r="C4821" s="29"/>
    </row>
    <row r="4822" spans="1:3" hidden="1" x14ac:dyDescent="0.45">
      <c r="A4822" s="29"/>
      <c r="B4822" s="29"/>
      <c r="C4822" s="29"/>
    </row>
    <row r="4823" spans="1:3" hidden="1" x14ac:dyDescent="0.45">
      <c r="A4823" s="29"/>
      <c r="B4823" s="29"/>
      <c r="C4823" s="29"/>
    </row>
    <row r="4824" spans="1:3" hidden="1" x14ac:dyDescent="0.45">
      <c r="A4824" s="29"/>
      <c r="B4824" s="29"/>
      <c r="C4824" s="29"/>
    </row>
    <row r="4825" spans="1:3" hidden="1" x14ac:dyDescent="0.45">
      <c r="A4825" s="29"/>
      <c r="B4825" s="29"/>
      <c r="C4825" s="29"/>
    </row>
    <row r="4826" spans="1:3" hidden="1" x14ac:dyDescent="0.45">
      <c r="A4826" s="29"/>
      <c r="B4826" s="29"/>
      <c r="C4826" s="29"/>
    </row>
    <row r="4827" spans="1:3" hidden="1" x14ac:dyDescent="0.45">
      <c r="A4827" s="29"/>
      <c r="B4827" s="29"/>
      <c r="C4827" s="29"/>
    </row>
    <row r="4828" spans="1:3" hidden="1" x14ac:dyDescent="0.45">
      <c r="A4828" s="29"/>
      <c r="B4828" s="29"/>
      <c r="C4828" s="29"/>
    </row>
    <row r="4829" spans="1:3" hidden="1" x14ac:dyDescent="0.45">
      <c r="A4829" s="29"/>
      <c r="B4829" s="29"/>
      <c r="C4829" s="29"/>
    </row>
    <row r="4830" spans="1:3" hidden="1" x14ac:dyDescent="0.45">
      <c r="A4830" s="29"/>
      <c r="B4830" s="29"/>
      <c r="C4830" s="29"/>
    </row>
    <row r="4831" spans="1:3" hidden="1" x14ac:dyDescent="0.45">
      <c r="A4831" s="29"/>
      <c r="B4831" s="29"/>
      <c r="C4831" s="29"/>
    </row>
    <row r="4832" spans="1:3" hidden="1" x14ac:dyDescent="0.45">
      <c r="A4832" s="29"/>
      <c r="B4832" s="29"/>
      <c r="C4832" s="29"/>
    </row>
    <row r="4833" spans="1:3" hidden="1" x14ac:dyDescent="0.45">
      <c r="A4833" s="29"/>
      <c r="B4833" s="29"/>
      <c r="C4833" s="29"/>
    </row>
    <row r="4834" spans="1:3" hidden="1" x14ac:dyDescent="0.45">
      <c r="A4834" s="29"/>
      <c r="B4834" s="29"/>
      <c r="C4834" s="29"/>
    </row>
    <row r="4835" spans="1:3" hidden="1" x14ac:dyDescent="0.45">
      <c r="A4835" s="29"/>
      <c r="B4835" s="29"/>
      <c r="C4835" s="29"/>
    </row>
    <row r="4836" spans="1:3" hidden="1" x14ac:dyDescent="0.45">
      <c r="A4836" s="29"/>
      <c r="B4836" s="29"/>
      <c r="C4836" s="29"/>
    </row>
    <row r="4837" spans="1:3" hidden="1" x14ac:dyDescent="0.45">
      <c r="A4837" s="29"/>
      <c r="B4837" s="29"/>
      <c r="C4837" s="29"/>
    </row>
    <row r="4838" spans="1:3" hidden="1" x14ac:dyDescent="0.45">
      <c r="A4838" s="29"/>
      <c r="B4838" s="29"/>
      <c r="C4838" s="29"/>
    </row>
    <row r="4839" spans="1:3" hidden="1" x14ac:dyDescent="0.45">
      <c r="A4839" s="29"/>
      <c r="B4839" s="29"/>
      <c r="C4839" s="29"/>
    </row>
    <row r="4840" spans="1:3" hidden="1" x14ac:dyDescent="0.45">
      <c r="A4840" s="29"/>
      <c r="B4840" s="29"/>
      <c r="C4840" s="29"/>
    </row>
    <row r="4841" spans="1:3" hidden="1" x14ac:dyDescent="0.45">
      <c r="A4841" s="29"/>
      <c r="B4841" s="29"/>
      <c r="C4841" s="29"/>
    </row>
    <row r="4842" spans="1:3" hidden="1" x14ac:dyDescent="0.45">
      <c r="A4842" s="29"/>
      <c r="B4842" s="29"/>
      <c r="C4842" s="29"/>
    </row>
    <row r="4843" spans="1:3" hidden="1" x14ac:dyDescent="0.45">
      <c r="A4843" s="29"/>
      <c r="B4843" s="29"/>
      <c r="C4843" s="29"/>
    </row>
    <row r="4844" spans="1:3" hidden="1" x14ac:dyDescent="0.45">
      <c r="A4844" s="29"/>
      <c r="B4844" s="29"/>
      <c r="C4844" s="29"/>
    </row>
    <row r="4845" spans="1:3" hidden="1" x14ac:dyDescent="0.45">
      <c r="A4845" s="29"/>
      <c r="B4845" s="29"/>
      <c r="C4845" s="29"/>
    </row>
    <row r="4846" spans="1:3" hidden="1" x14ac:dyDescent="0.45">
      <c r="A4846" s="29"/>
      <c r="B4846" s="29"/>
      <c r="C4846" s="29"/>
    </row>
    <row r="4847" spans="1:3" hidden="1" x14ac:dyDescent="0.45">
      <c r="A4847" s="29"/>
      <c r="B4847" s="29"/>
      <c r="C4847" s="29"/>
    </row>
    <row r="4848" spans="1:3" hidden="1" x14ac:dyDescent="0.45">
      <c r="A4848" s="29"/>
      <c r="B4848" s="29"/>
      <c r="C4848" s="29"/>
    </row>
    <row r="4849" spans="1:3" hidden="1" x14ac:dyDescent="0.45">
      <c r="A4849" s="29"/>
      <c r="B4849" s="29"/>
      <c r="C4849" s="29"/>
    </row>
    <row r="4850" spans="1:3" hidden="1" x14ac:dyDescent="0.45">
      <c r="A4850" s="29"/>
      <c r="B4850" s="29"/>
      <c r="C4850" s="29"/>
    </row>
    <row r="4851" spans="1:3" hidden="1" x14ac:dyDescent="0.45">
      <c r="A4851" s="29"/>
      <c r="B4851" s="29"/>
      <c r="C4851" s="29"/>
    </row>
    <row r="4852" spans="1:3" hidden="1" x14ac:dyDescent="0.45">
      <c r="A4852" s="29"/>
      <c r="B4852" s="29"/>
      <c r="C4852" s="29"/>
    </row>
    <row r="4853" spans="1:3" hidden="1" x14ac:dyDescent="0.45">
      <c r="A4853" s="29"/>
      <c r="B4853" s="29"/>
      <c r="C4853" s="29"/>
    </row>
    <row r="4854" spans="1:3" hidden="1" x14ac:dyDescent="0.45">
      <c r="A4854" s="29"/>
      <c r="B4854" s="29"/>
      <c r="C4854" s="29"/>
    </row>
    <row r="4855" spans="1:3" hidden="1" x14ac:dyDescent="0.45">
      <c r="A4855" s="29"/>
      <c r="B4855" s="29"/>
      <c r="C4855" s="29"/>
    </row>
    <row r="4856" spans="1:3" hidden="1" x14ac:dyDescent="0.45">
      <c r="A4856" s="29"/>
      <c r="B4856" s="29"/>
      <c r="C4856" s="29"/>
    </row>
    <row r="4857" spans="1:3" hidden="1" x14ac:dyDescent="0.45">
      <c r="A4857" s="29"/>
      <c r="B4857" s="29"/>
      <c r="C4857" s="29"/>
    </row>
    <row r="4858" spans="1:3" hidden="1" x14ac:dyDescent="0.45">
      <c r="A4858" s="29"/>
      <c r="B4858" s="29"/>
      <c r="C4858" s="29"/>
    </row>
    <row r="4859" spans="1:3" hidden="1" x14ac:dyDescent="0.45">
      <c r="A4859" s="29"/>
      <c r="B4859" s="29"/>
      <c r="C4859" s="29"/>
    </row>
    <row r="4860" spans="1:3" hidden="1" x14ac:dyDescent="0.45">
      <c r="A4860" s="29"/>
      <c r="B4860" s="29"/>
      <c r="C4860" s="29"/>
    </row>
    <row r="4861" spans="1:3" hidden="1" x14ac:dyDescent="0.45">
      <c r="A4861" s="29"/>
      <c r="B4861" s="29"/>
      <c r="C4861" s="29"/>
    </row>
    <row r="4862" spans="1:3" hidden="1" x14ac:dyDescent="0.45">
      <c r="A4862" s="29"/>
      <c r="B4862" s="29"/>
      <c r="C4862" s="29"/>
    </row>
    <row r="4863" spans="1:3" hidden="1" x14ac:dyDescent="0.45">
      <c r="A4863" s="29"/>
      <c r="B4863" s="29"/>
      <c r="C4863" s="29"/>
    </row>
    <row r="4864" spans="1:3" hidden="1" x14ac:dyDescent="0.45">
      <c r="A4864" s="29"/>
      <c r="B4864" s="29"/>
      <c r="C4864" s="29"/>
    </row>
    <row r="4865" spans="1:3" hidden="1" x14ac:dyDescent="0.45">
      <c r="A4865" s="29"/>
      <c r="B4865" s="29"/>
      <c r="C4865" s="29"/>
    </row>
    <row r="4866" spans="1:3" hidden="1" x14ac:dyDescent="0.45">
      <c r="A4866" s="29"/>
      <c r="B4866" s="29"/>
      <c r="C4866" s="29"/>
    </row>
    <row r="4867" spans="1:3" hidden="1" x14ac:dyDescent="0.45">
      <c r="A4867" s="29"/>
      <c r="B4867" s="29"/>
      <c r="C4867" s="29"/>
    </row>
    <row r="4868" spans="1:3" hidden="1" x14ac:dyDescent="0.45">
      <c r="A4868" s="29"/>
      <c r="B4868" s="29"/>
      <c r="C4868" s="29"/>
    </row>
    <row r="4869" spans="1:3" hidden="1" x14ac:dyDescent="0.45">
      <c r="A4869" s="29"/>
      <c r="B4869" s="29"/>
      <c r="C4869" s="29"/>
    </row>
    <row r="4870" spans="1:3" hidden="1" x14ac:dyDescent="0.45">
      <c r="A4870" s="29"/>
      <c r="B4870" s="29"/>
      <c r="C4870" s="29"/>
    </row>
    <row r="4871" spans="1:3" hidden="1" x14ac:dyDescent="0.45">
      <c r="A4871" s="29"/>
      <c r="B4871" s="29"/>
      <c r="C4871" s="29"/>
    </row>
    <row r="4872" spans="1:3" hidden="1" x14ac:dyDescent="0.45">
      <c r="A4872" s="29"/>
      <c r="B4872" s="29"/>
      <c r="C4872" s="29"/>
    </row>
    <row r="4873" spans="1:3" hidden="1" x14ac:dyDescent="0.45">
      <c r="A4873" s="29"/>
      <c r="B4873" s="29"/>
      <c r="C4873" s="29"/>
    </row>
    <row r="4874" spans="1:3" hidden="1" x14ac:dyDescent="0.45">
      <c r="A4874" s="29"/>
      <c r="B4874" s="29"/>
      <c r="C4874" s="29"/>
    </row>
    <row r="4875" spans="1:3" hidden="1" x14ac:dyDescent="0.45">
      <c r="A4875" s="29"/>
      <c r="B4875" s="29"/>
      <c r="C4875" s="29"/>
    </row>
    <row r="4876" spans="1:3" hidden="1" x14ac:dyDescent="0.45">
      <c r="A4876" s="29"/>
      <c r="B4876" s="29"/>
      <c r="C4876" s="29"/>
    </row>
    <row r="4877" spans="1:3" hidden="1" x14ac:dyDescent="0.45">
      <c r="A4877" s="29"/>
      <c r="B4877" s="29"/>
      <c r="C4877" s="29"/>
    </row>
    <row r="4878" spans="1:3" hidden="1" x14ac:dyDescent="0.45">
      <c r="A4878" s="29"/>
      <c r="B4878" s="29"/>
      <c r="C4878" s="29"/>
    </row>
    <row r="4879" spans="1:3" hidden="1" x14ac:dyDescent="0.45">
      <c r="A4879" s="29"/>
      <c r="B4879" s="29"/>
      <c r="C4879" s="29"/>
    </row>
    <row r="4880" spans="1:3" hidden="1" x14ac:dyDescent="0.45">
      <c r="A4880" s="29"/>
      <c r="B4880" s="29"/>
      <c r="C4880" s="29"/>
    </row>
    <row r="4881" spans="1:3" hidden="1" x14ac:dyDescent="0.45">
      <c r="A4881" s="29"/>
      <c r="B4881" s="29"/>
      <c r="C4881" s="29"/>
    </row>
    <row r="4882" spans="1:3" hidden="1" x14ac:dyDescent="0.45">
      <c r="A4882" s="29"/>
      <c r="B4882" s="29"/>
      <c r="C4882" s="29"/>
    </row>
    <row r="4883" spans="1:3" hidden="1" x14ac:dyDescent="0.45">
      <c r="A4883" s="29"/>
      <c r="B4883" s="29"/>
      <c r="C4883" s="29"/>
    </row>
    <row r="4884" spans="1:3" hidden="1" x14ac:dyDescent="0.45">
      <c r="A4884" s="29"/>
      <c r="B4884" s="29"/>
      <c r="C4884" s="29"/>
    </row>
    <row r="4885" spans="1:3" hidden="1" x14ac:dyDescent="0.45">
      <c r="A4885" s="29"/>
      <c r="B4885" s="29"/>
      <c r="C4885" s="29"/>
    </row>
    <row r="4886" spans="1:3" hidden="1" x14ac:dyDescent="0.45">
      <c r="A4886" s="29"/>
      <c r="B4886" s="29"/>
      <c r="C4886" s="29"/>
    </row>
    <row r="4887" spans="1:3" hidden="1" x14ac:dyDescent="0.45">
      <c r="A4887" s="29"/>
      <c r="B4887" s="29"/>
      <c r="C4887" s="29"/>
    </row>
    <row r="4888" spans="1:3" hidden="1" x14ac:dyDescent="0.45">
      <c r="A4888" s="29"/>
      <c r="B4888" s="29"/>
      <c r="C4888" s="29"/>
    </row>
    <row r="4889" spans="1:3" hidden="1" x14ac:dyDescent="0.45">
      <c r="A4889" s="29"/>
      <c r="B4889" s="29"/>
      <c r="C4889" s="29"/>
    </row>
    <row r="4890" spans="1:3" hidden="1" x14ac:dyDescent="0.45">
      <c r="A4890" s="29"/>
      <c r="B4890" s="29"/>
      <c r="C4890" s="29"/>
    </row>
    <row r="4891" spans="1:3" hidden="1" x14ac:dyDescent="0.45">
      <c r="A4891" s="29"/>
      <c r="B4891" s="29"/>
      <c r="C4891" s="29"/>
    </row>
    <row r="4892" spans="1:3" hidden="1" x14ac:dyDescent="0.45">
      <c r="A4892" s="29"/>
      <c r="B4892" s="29"/>
      <c r="C4892" s="29"/>
    </row>
    <row r="4893" spans="1:3" hidden="1" x14ac:dyDescent="0.45">
      <c r="A4893" s="29"/>
      <c r="B4893" s="29"/>
      <c r="C4893" s="29"/>
    </row>
    <row r="4894" spans="1:3" hidden="1" x14ac:dyDescent="0.45">
      <c r="A4894" s="29"/>
      <c r="B4894" s="29"/>
      <c r="C4894" s="29"/>
    </row>
    <row r="4895" spans="1:3" hidden="1" x14ac:dyDescent="0.45">
      <c r="A4895" s="29"/>
      <c r="B4895" s="29"/>
      <c r="C4895" s="29"/>
    </row>
    <row r="4896" spans="1:3" hidden="1" x14ac:dyDescent="0.45">
      <c r="A4896" s="29"/>
      <c r="B4896" s="29"/>
      <c r="C4896" s="29"/>
    </row>
    <row r="4897" spans="1:3" hidden="1" x14ac:dyDescent="0.45">
      <c r="A4897" s="29"/>
      <c r="B4897" s="29"/>
      <c r="C4897" s="29"/>
    </row>
    <row r="4898" spans="1:3" hidden="1" x14ac:dyDescent="0.45">
      <c r="A4898" s="29"/>
      <c r="B4898" s="29"/>
      <c r="C4898" s="29"/>
    </row>
    <row r="4899" spans="1:3" hidden="1" x14ac:dyDescent="0.45">
      <c r="A4899" s="29"/>
      <c r="B4899" s="29"/>
      <c r="C4899" s="29"/>
    </row>
    <row r="4900" spans="1:3" hidden="1" x14ac:dyDescent="0.45">
      <c r="A4900" s="29"/>
      <c r="B4900" s="29"/>
      <c r="C4900" s="29"/>
    </row>
    <row r="4901" spans="1:3" hidden="1" x14ac:dyDescent="0.45">
      <c r="A4901" s="29"/>
      <c r="B4901" s="29"/>
      <c r="C4901" s="29"/>
    </row>
    <row r="4902" spans="1:3" hidden="1" x14ac:dyDescent="0.45">
      <c r="A4902" s="29"/>
      <c r="B4902" s="29"/>
      <c r="C4902" s="29"/>
    </row>
    <row r="4903" spans="1:3" hidden="1" x14ac:dyDescent="0.45">
      <c r="A4903" s="29"/>
      <c r="B4903" s="29"/>
      <c r="C4903" s="29"/>
    </row>
    <row r="4904" spans="1:3" hidden="1" x14ac:dyDescent="0.45">
      <c r="A4904" s="29"/>
      <c r="B4904" s="29"/>
      <c r="C4904" s="29"/>
    </row>
    <row r="4905" spans="1:3" hidden="1" x14ac:dyDescent="0.45">
      <c r="A4905" s="29"/>
      <c r="B4905" s="29"/>
      <c r="C4905" s="29"/>
    </row>
    <row r="4906" spans="1:3" hidden="1" x14ac:dyDescent="0.45">
      <c r="A4906" s="29"/>
      <c r="B4906" s="29"/>
      <c r="C4906" s="29"/>
    </row>
    <row r="4907" spans="1:3" hidden="1" x14ac:dyDescent="0.45">
      <c r="A4907" s="29"/>
      <c r="B4907" s="29"/>
      <c r="C4907" s="29"/>
    </row>
    <row r="4908" spans="1:3" hidden="1" x14ac:dyDescent="0.45">
      <c r="A4908" s="29"/>
      <c r="B4908" s="29"/>
      <c r="C4908" s="29"/>
    </row>
    <row r="4909" spans="1:3" hidden="1" x14ac:dyDescent="0.45">
      <c r="A4909" s="29"/>
      <c r="B4909" s="29"/>
      <c r="C4909" s="29"/>
    </row>
    <row r="4910" spans="1:3" hidden="1" x14ac:dyDescent="0.45">
      <c r="A4910" s="29"/>
      <c r="B4910" s="29"/>
      <c r="C4910" s="29"/>
    </row>
    <row r="4911" spans="1:3" hidden="1" x14ac:dyDescent="0.45">
      <c r="A4911" s="29"/>
      <c r="B4911" s="29"/>
      <c r="C4911" s="29"/>
    </row>
    <row r="4912" spans="1:3" hidden="1" x14ac:dyDescent="0.45">
      <c r="A4912" s="29"/>
      <c r="B4912" s="29"/>
      <c r="C4912" s="29"/>
    </row>
    <row r="4913" spans="1:3" hidden="1" x14ac:dyDescent="0.45">
      <c r="A4913" s="29"/>
      <c r="B4913" s="29"/>
      <c r="C4913" s="29"/>
    </row>
    <row r="4914" spans="1:3" hidden="1" x14ac:dyDescent="0.45">
      <c r="A4914" s="29"/>
      <c r="B4914" s="29"/>
      <c r="C4914" s="29"/>
    </row>
    <row r="4915" spans="1:3" hidden="1" x14ac:dyDescent="0.45">
      <c r="A4915" s="29"/>
      <c r="B4915" s="29"/>
      <c r="C4915" s="29"/>
    </row>
    <row r="4916" spans="1:3" hidden="1" x14ac:dyDescent="0.45">
      <c r="A4916" s="29"/>
      <c r="B4916" s="29"/>
      <c r="C4916" s="29"/>
    </row>
    <row r="4917" spans="1:3" hidden="1" x14ac:dyDescent="0.45">
      <c r="A4917" s="29"/>
      <c r="B4917" s="29"/>
      <c r="C4917" s="29"/>
    </row>
    <row r="4918" spans="1:3" hidden="1" x14ac:dyDescent="0.45">
      <c r="A4918" s="29"/>
      <c r="B4918" s="29"/>
      <c r="C4918" s="29"/>
    </row>
    <row r="4919" spans="1:3" hidden="1" x14ac:dyDescent="0.45">
      <c r="A4919" s="29"/>
      <c r="B4919" s="29"/>
      <c r="C4919" s="29"/>
    </row>
    <row r="4920" spans="1:3" hidden="1" x14ac:dyDescent="0.45">
      <c r="A4920" s="29"/>
      <c r="B4920" s="29"/>
      <c r="C4920" s="29"/>
    </row>
    <row r="4921" spans="1:3" hidden="1" x14ac:dyDescent="0.45">
      <c r="A4921" s="29"/>
      <c r="B4921" s="29"/>
      <c r="C4921" s="29"/>
    </row>
    <row r="4922" spans="1:3" hidden="1" x14ac:dyDescent="0.45">
      <c r="A4922" s="29"/>
      <c r="B4922" s="29"/>
      <c r="C4922" s="29"/>
    </row>
    <row r="4923" spans="1:3" hidden="1" x14ac:dyDescent="0.45">
      <c r="A4923" s="29"/>
      <c r="B4923" s="29"/>
      <c r="C4923" s="29"/>
    </row>
    <row r="4924" spans="1:3" hidden="1" x14ac:dyDescent="0.45">
      <c r="A4924" s="29"/>
      <c r="B4924" s="29"/>
      <c r="C4924" s="29"/>
    </row>
    <row r="4925" spans="1:3" hidden="1" x14ac:dyDescent="0.45">
      <c r="A4925" s="29"/>
      <c r="B4925" s="29"/>
      <c r="C4925" s="29"/>
    </row>
    <row r="4926" spans="1:3" hidden="1" x14ac:dyDescent="0.45">
      <c r="A4926" s="29"/>
      <c r="B4926" s="29"/>
      <c r="C4926" s="29"/>
    </row>
    <row r="4927" spans="1:3" hidden="1" x14ac:dyDescent="0.45">
      <c r="A4927" s="29"/>
      <c r="B4927" s="29"/>
      <c r="C4927" s="29"/>
    </row>
    <row r="4928" spans="1:3" hidden="1" x14ac:dyDescent="0.45">
      <c r="A4928" s="29"/>
      <c r="B4928" s="29"/>
      <c r="C4928" s="29"/>
    </row>
    <row r="4929" spans="1:3" hidden="1" x14ac:dyDescent="0.45">
      <c r="A4929" s="29"/>
      <c r="B4929" s="29"/>
      <c r="C4929" s="29"/>
    </row>
    <row r="4930" spans="1:3" hidden="1" x14ac:dyDescent="0.45">
      <c r="A4930" s="29"/>
      <c r="B4930" s="29"/>
      <c r="C4930" s="29"/>
    </row>
    <row r="4931" spans="1:3" hidden="1" x14ac:dyDescent="0.45">
      <c r="A4931" s="29"/>
      <c r="B4931" s="29"/>
      <c r="C4931" s="29"/>
    </row>
    <row r="4932" spans="1:3" hidden="1" x14ac:dyDescent="0.45">
      <c r="A4932" s="29"/>
      <c r="B4932" s="29"/>
      <c r="C4932" s="29"/>
    </row>
    <row r="4933" spans="1:3" hidden="1" x14ac:dyDescent="0.45">
      <c r="A4933" s="29"/>
      <c r="B4933" s="29"/>
      <c r="C4933" s="29"/>
    </row>
    <row r="4934" spans="1:3" hidden="1" x14ac:dyDescent="0.45">
      <c r="A4934" s="29"/>
      <c r="B4934" s="29"/>
      <c r="C4934" s="29"/>
    </row>
    <row r="4935" spans="1:3" hidden="1" x14ac:dyDescent="0.45">
      <c r="A4935" s="29"/>
      <c r="B4935" s="29"/>
      <c r="C4935" s="29"/>
    </row>
    <row r="4936" spans="1:3" hidden="1" x14ac:dyDescent="0.45">
      <c r="A4936" s="29"/>
      <c r="B4936" s="29"/>
      <c r="C4936" s="29"/>
    </row>
    <row r="4937" spans="1:3" hidden="1" x14ac:dyDescent="0.45">
      <c r="A4937" s="29"/>
      <c r="B4937" s="29"/>
      <c r="C4937" s="29"/>
    </row>
    <row r="4938" spans="1:3" hidden="1" x14ac:dyDescent="0.45">
      <c r="A4938" s="29"/>
      <c r="B4938" s="29"/>
      <c r="C4938" s="29"/>
    </row>
    <row r="4939" spans="1:3" hidden="1" x14ac:dyDescent="0.45">
      <c r="A4939" s="29"/>
      <c r="B4939" s="29"/>
      <c r="C4939" s="29"/>
    </row>
    <row r="4940" spans="1:3" hidden="1" x14ac:dyDescent="0.45">
      <c r="A4940" s="29"/>
      <c r="B4940" s="29"/>
      <c r="C4940" s="29"/>
    </row>
    <row r="4941" spans="1:3" hidden="1" x14ac:dyDescent="0.45">
      <c r="A4941" s="29"/>
      <c r="B4941" s="29"/>
      <c r="C4941" s="29"/>
    </row>
    <row r="4942" spans="1:3" hidden="1" x14ac:dyDescent="0.45">
      <c r="A4942" s="29"/>
      <c r="B4942" s="29"/>
      <c r="C4942" s="29"/>
    </row>
    <row r="4943" spans="1:3" hidden="1" x14ac:dyDescent="0.45">
      <c r="A4943" s="29"/>
      <c r="B4943" s="29"/>
      <c r="C4943" s="29"/>
    </row>
    <row r="4944" spans="1:3" hidden="1" x14ac:dyDescent="0.45">
      <c r="A4944" s="29"/>
      <c r="B4944" s="29"/>
      <c r="C4944" s="29"/>
    </row>
    <row r="4945" spans="1:3" hidden="1" x14ac:dyDescent="0.45">
      <c r="A4945" s="29"/>
      <c r="B4945" s="29"/>
      <c r="C4945" s="29"/>
    </row>
    <row r="4946" spans="1:3" hidden="1" x14ac:dyDescent="0.45">
      <c r="A4946" s="29"/>
      <c r="B4946" s="29"/>
      <c r="C4946" s="29"/>
    </row>
    <row r="4947" spans="1:3" hidden="1" x14ac:dyDescent="0.45">
      <c r="A4947" s="29"/>
      <c r="B4947" s="29"/>
      <c r="C4947" s="29"/>
    </row>
    <row r="4948" spans="1:3" hidden="1" x14ac:dyDescent="0.45">
      <c r="A4948" s="29"/>
      <c r="B4948" s="29"/>
      <c r="C4948" s="29"/>
    </row>
    <row r="4949" spans="1:3" hidden="1" x14ac:dyDescent="0.45">
      <c r="A4949" s="29"/>
      <c r="B4949" s="29"/>
      <c r="C4949" s="29"/>
    </row>
    <row r="4950" spans="1:3" hidden="1" x14ac:dyDescent="0.45">
      <c r="A4950" s="29"/>
      <c r="B4950" s="29"/>
      <c r="C4950" s="29"/>
    </row>
    <row r="4951" spans="1:3" hidden="1" x14ac:dyDescent="0.45">
      <c r="A4951" s="29"/>
      <c r="B4951" s="29"/>
      <c r="C4951" s="29"/>
    </row>
    <row r="4952" spans="1:3" hidden="1" x14ac:dyDescent="0.45">
      <c r="A4952" s="29"/>
      <c r="B4952" s="29"/>
      <c r="C4952" s="29"/>
    </row>
    <row r="4953" spans="1:3" hidden="1" x14ac:dyDescent="0.45">
      <c r="A4953" s="29"/>
      <c r="B4953" s="29"/>
      <c r="C4953" s="29"/>
    </row>
    <row r="4954" spans="1:3" hidden="1" x14ac:dyDescent="0.45">
      <c r="A4954" s="29"/>
      <c r="B4954" s="29"/>
      <c r="C4954" s="29"/>
    </row>
    <row r="4955" spans="1:3" hidden="1" x14ac:dyDescent="0.45">
      <c r="A4955" s="29"/>
      <c r="B4955" s="29"/>
      <c r="C4955" s="29"/>
    </row>
    <row r="4956" spans="1:3" hidden="1" x14ac:dyDescent="0.45">
      <c r="A4956" s="29"/>
      <c r="B4956" s="29"/>
      <c r="C4956" s="29"/>
    </row>
    <row r="4957" spans="1:3" hidden="1" x14ac:dyDescent="0.45">
      <c r="A4957" s="29"/>
      <c r="B4957" s="29"/>
      <c r="C4957" s="29"/>
    </row>
    <row r="4958" spans="1:3" hidden="1" x14ac:dyDescent="0.45">
      <c r="A4958" s="29"/>
      <c r="B4958" s="29"/>
      <c r="C4958" s="29"/>
    </row>
    <row r="4959" spans="1:3" hidden="1" x14ac:dyDescent="0.45">
      <c r="A4959" s="29"/>
      <c r="B4959" s="29"/>
      <c r="C4959" s="29"/>
    </row>
    <row r="4960" spans="1:3" hidden="1" x14ac:dyDescent="0.45">
      <c r="A4960" s="29"/>
      <c r="B4960" s="29"/>
      <c r="C4960" s="29"/>
    </row>
    <row r="4961" spans="1:3" hidden="1" x14ac:dyDescent="0.45">
      <c r="A4961" s="29"/>
      <c r="B4961" s="29"/>
      <c r="C4961" s="29"/>
    </row>
    <row r="4962" spans="1:3" hidden="1" x14ac:dyDescent="0.45">
      <c r="A4962" s="29"/>
      <c r="B4962" s="29"/>
      <c r="C4962" s="29"/>
    </row>
    <row r="4963" spans="1:3" hidden="1" x14ac:dyDescent="0.45">
      <c r="A4963" s="29"/>
      <c r="B4963" s="29"/>
      <c r="C4963" s="29"/>
    </row>
    <row r="4964" spans="1:3" hidden="1" x14ac:dyDescent="0.45">
      <c r="A4964" s="29"/>
      <c r="B4964" s="29"/>
      <c r="C4964" s="29"/>
    </row>
    <row r="4965" spans="1:3" hidden="1" x14ac:dyDescent="0.45">
      <c r="A4965" s="29"/>
      <c r="B4965" s="29"/>
      <c r="C4965" s="29"/>
    </row>
    <row r="4966" spans="1:3" hidden="1" x14ac:dyDescent="0.45">
      <c r="A4966" s="29"/>
      <c r="B4966" s="29"/>
      <c r="C4966" s="29"/>
    </row>
    <row r="4967" spans="1:3" hidden="1" x14ac:dyDescent="0.45">
      <c r="A4967" s="29"/>
      <c r="B4967" s="29"/>
      <c r="C4967" s="29"/>
    </row>
    <row r="4968" spans="1:3" hidden="1" x14ac:dyDescent="0.45">
      <c r="A4968" s="29"/>
      <c r="B4968" s="29"/>
      <c r="C4968" s="29"/>
    </row>
    <row r="4969" spans="1:3" hidden="1" x14ac:dyDescent="0.45">
      <c r="A4969" s="29"/>
      <c r="B4969" s="29"/>
      <c r="C4969" s="29"/>
    </row>
    <row r="4970" spans="1:3" hidden="1" x14ac:dyDescent="0.45">
      <c r="A4970" s="29"/>
      <c r="B4970" s="29"/>
      <c r="C4970" s="29"/>
    </row>
    <row r="4971" spans="1:3" hidden="1" x14ac:dyDescent="0.45">
      <c r="A4971" s="29"/>
      <c r="B4971" s="29"/>
      <c r="C4971" s="29"/>
    </row>
    <row r="4972" spans="1:3" hidden="1" x14ac:dyDescent="0.45">
      <c r="A4972" s="29"/>
      <c r="B4972" s="29"/>
      <c r="C4972" s="29"/>
    </row>
    <row r="4973" spans="1:3" hidden="1" x14ac:dyDescent="0.45">
      <c r="A4973" s="29"/>
      <c r="B4973" s="29"/>
      <c r="C4973" s="29"/>
    </row>
    <row r="4974" spans="1:3" hidden="1" x14ac:dyDescent="0.45">
      <c r="A4974" s="29"/>
      <c r="B4974" s="29"/>
      <c r="C4974" s="29"/>
    </row>
    <row r="4975" spans="1:3" hidden="1" x14ac:dyDescent="0.45">
      <c r="A4975" s="29"/>
      <c r="B4975" s="29"/>
      <c r="C4975" s="29"/>
    </row>
    <row r="4976" spans="1:3" hidden="1" x14ac:dyDescent="0.45">
      <c r="A4976" s="29"/>
      <c r="B4976" s="29"/>
      <c r="C4976" s="29"/>
    </row>
    <row r="4977" spans="1:3" hidden="1" x14ac:dyDescent="0.45">
      <c r="A4977" s="29"/>
      <c r="B4977" s="29"/>
      <c r="C4977" s="29"/>
    </row>
    <row r="4978" spans="1:3" hidden="1" x14ac:dyDescent="0.45">
      <c r="A4978" s="29"/>
      <c r="B4978" s="29"/>
      <c r="C4978" s="29"/>
    </row>
    <row r="4979" spans="1:3" hidden="1" x14ac:dyDescent="0.45">
      <c r="A4979" s="29"/>
      <c r="B4979" s="29"/>
      <c r="C4979" s="29"/>
    </row>
    <row r="4980" spans="1:3" hidden="1" x14ac:dyDescent="0.45">
      <c r="A4980" s="29"/>
      <c r="B4980" s="29"/>
      <c r="C4980" s="29"/>
    </row>
    <row r="4981" spans="1:3" hidden="1" x14ac:dyDescent="0.45">
      <c r="A4981" s="29"/>
      <c r="B4981" s="29"/>
      <c r="C4981" s="29"/>
    </row>
    <row r="4982" spans="1:3" hidden="1" x14ac:dyDescent="0.45">
      <c r="A4982" s="29"/>
      <c r="B4982" s="29"/>
      <c r="C4982" s="29"/>
    </row>
    <row r="4983" spans="1:3" hidden="1" x14ac:dyDescent="0.45">
      <c r="A4983" s="29"/>
      <c r="B4983" s="29"/>
      <c r="C4983" s="29"/>
    </row>
    <row r="4984" spans="1:3" hidden="1" x14ac:dyDescent="0.45">
      <c r="A4984" s="29"/>
      <c r="B4984" s="29"/>
      <c r="C4984" s="29"/>
    </row>
    <row r="4985" spans="1:3" hidden="1" x14ac:dyDescent="0.45">
      <c r="A4985" s="29"/>
      <c r="B4985" s="29"/>
      <c r="C4985" s="29"/>
    </row>
    <row r="4986" spans="1:3" hidden="1" x14ac:dyDescent="0.45">
      <c r="A4986" s="29"/>
      <c r="B4986" s="29"/>
      <c r="C4986" s="29"/>
    </row>
    <row r="4987" spans="1:3" hidden="1" x14ac:dyDescent="0.45">
      <c r="A4987" s="29"/>
      <c r="B4987" s="29"/>
      <c r="C4987" s="29"/>
    </row>
    <row r="4988" spans="1:3" hidden="1" x14ac:dyDescent="0.45">
      <c r="A4988" s="29"/>
      <c r="B4988" s="29"/>
      <c r="C4988" s="29"/>
    </row>
    <row r="4989" spans="1:3" hidden="1" x14ac:dyDescent="0.45">
      <c r="A4989" s="29"/>
      <c r="B4989" s="29"/>
      <c r="C4989" s="29"/>
    </row>
    <row r="4990" spans="1:3" hidden="1" x14ac:dyDescent="0.45">
      <c r="A4990" s="29"/>
      <c r="B4990" s="29"/>
      <c r="C4990" s="29"/>
    </row>
    <row r="4991" spans="1:3" hidden="1" x14ac:dyDescent="0.45">
      <c r="A4991" s="29"/>
      <c r="B4991" s="29"/>
      <c r="C4991" s="29"/>
    </row>
    <row r="4992" spans="1:3" hidden="1" x14ac:dyDescent="0.45">
      <c r="A4992" s="29"/>
      <c r="B4992" s="29"/>
      <c r="C4992" s="29"/>
    </row>
    <row r="4993" spans="1:3" hidden="1" x14ac:dyDescent="0.45">
      <c r="A4993" s="29"/>
      <c r="B4993" s="29"/>
      <c r="C4993" s="29"/>
    </row>
    <row r="4994" spans="1:3" hidden="1" x14ac:dyDescent="0.45">
      <c r="A4994" s="29"/>
      <c r="B4994" s="29"/>
      <c r="C4994" s="29"/>
    </row>
    <row r="4995" spans="1:3" hidden="1" x14ac:dyDescent="0.45">
      <c r="A4995" s="29"/>
      <c r="B4995" s="29"/>
      <c r="C4995" s="29"/>
    </row>
    <row r="4996" spans="1:3" hidden="1" x14ac:dyDescent="0.45">
      <c r="A4996" s="29"/>
      <c r="B4996" s="29"/>
      <c r="C4996" s="29"/>
    </row>
    <row r="4997" spans="1:3" hidden="1" x14ac:dyDescent="0.45">
      <c r="A4997" s="29"/>
      <c r="B4997" s="29"/>
      <c r="C4997" s="29"/>
    </row>
    <row r="4998" spans="1:3" hidden="1" x14ac:dyDescent="0.45">
      <c r="A4998" s="29"/>
      <c r="B4998" s="29"/>
      <c r="C4998" s="29"/>
    </row>
    <row r="4999" spans="1:3" hidden="1" x14ac:dyDescent="0.45">
      <c r="A4999" s="29"/>
      <c r="B4999" s="29"/>
      <c r="C4999" s="29"/>
    </row>
    <row r="5000" spans="1:3" hidden="1" x14ac:dyDescent="0.45">
      <c r="A5000" s="29"/>
      <c r="B5000" s="29"/>
      <c r="C5000" s="29"/>
    </row>
    <row r="5001" spans="1:3" hidden="1" x14ac:dyDescent="0.45">
      <c r="A5001" s="29"/>
      <c r="B5001" s="29"/>
      <c r="C5001" s="29"/>
    </row>
    <row r="5002" spans="1:3" hidden="1" x14ac:dyDescent="0.45">
      <c r="A5002" s="29"/>
      <c r="B5002" s="29"/>
      <c r="C5002" s="29"/>
    </row>
    <row r="5003" spans="1:3" hidden="1" x14ac:dyDescent="0.45">
      <c r="A5003" s="29"/>
      <c r="B5003" s="29"/>
      <c r="C5003" s="29"/>
    </row>
    <row r="5004" spans="1:3" hidden="1" x14ac:dyDescent="0.45">
      <c r="A5004" s="29"/>
      <c r="B5004" s="29"/>
      <c r="C5004" s="29"/>
    </row>
    <row r="5005" spans="1:3" hidden="1" x14ac:dyDescent="0.45">
      <c r="A5005" s="29"/>
      <c r="B5005" s="29"/>
      <c r="C5005" s="29"/>
    </row>
    <row r="5006" spans="1:3" hidden="1" x14ac:dyDescent="0.45">
      <c r="A5006" s="29"/>
      <c r="B5006" s="29"/>
      <c r="C5006" s="29"/>
    </row>
    <row r="5007" spans="1:3" hidden="1" x14ac:dyDescent="0.45">
      <c r="A5007" s="29"/>
      <c r="B5007" s="29"/>
      <c r="C5007" s="29"/>
    </row>
    <row r="5008" spans="1:3" hidden="1" x14ac:dyDescent="0.45">
      <c r="A5008" s="29"/>
      <c r="B5008" s="29"/>
      <c r="C5008" s="29"/>
    </row>
    <row r="5009" spans="1:3" hidden="1" x14ac:dyDescent="0.45">
      <c r="A5009" s="29"/>
      <c r="B5009" s="29"/>
      <c r="C5009" s="29"/>
    </row>
    <row r="5010" spans="1:3" hidden="1" x14ac:dyDescent="0.45">
      <c r="A5010" s="29"/>
      <c r="B5010" s="29"/>
      <c r="C5010" s="29"/>
    </row>
    <row r="5011" spans="1:3" hidden="1" x14ac:dyDescent="0.45">
      <c r="A5011" s="29"/>
      <c r="B5011" s="29"/>
      <c r="C5011" s="29"/>
    </row>
    <row r="5012" spans="1:3" hidden="1" x14ac:dyDescent="0.45">
      <c r="A5012" s="29"/>
      <c r="B5012" s="29"/>
      <c r="C5012" s="29"/>
    </row>
    <row r="5013" spans="1:3" hidden="1" x14ac:dyDescent="0.45">
      <c r="A5013" s="29"/>
      <c r="B5013" s="29"/>
      <c r="C5013" s="29"/>
    </row>
    <row r="5014" spans="1:3" hidden="1" x14ac:dyDescent="0.45">
      <c r="A5014" s="29"/>
      <c r="B5014" s="29"/>
      <c r="C5014" s="29"/>
    </row>
    <row r="5015" spans="1:3" hidden="1" x14ac:dyDescent="0.45">
      <c r="A5015" s="29"/>
      <c r="B5015" s="29"/>
      <c r="C5015" s="29"/>
    </row>
    <row r="5016" spans="1:3" hidden="1" x14ac:dyDescent="0.45">
      <c r="A5016" s="29"/>
      <c r="B5016" s="29"/>
      <c r="C5016" s="29"/>
    </row>
    <row r="5017" spans="1:3" hidden="1" x14ac:dyDescent="0.45">
      <c r="A5017" s="29"/>
      <c r="B5017" s="29"/>
      <c r="C5017" s="29"/>
    </row>
    <row r="5018" spans="1:3" hidden="1" x14ac:dyDescent="0.45">
      <c r="A5018" s="29"/>
      <c r="B5018" s="29"/>
      <c r="C5018" s="29"/>
    </row>
    <row r="5019" spans="1:3" hidden="1" x14ac:dyDescent="0.45">
      <c r="A5019" s="29"/>
      <c r="B5019" s="29"/>
      <c r="C5019" s="29"/>
    </row>
    <row r="5020" spans="1:3" hidden="1" x14ac:dyDescent="0.45">
      <c r="A5020" s="29"/>
      <c r="B5020" s="29"/>
      <c r="C5020" s="29"/>
    </row>
    <row r="5021" spans="1:3" hidden="1" x14ac:dyDescent="0.45">
      <c r="A5021" s="29"/>
      <c r="B5021" s="29"/>
      <c r="C5021" s="29"/>
    </row>
    <row r="5022" spans="1:3" hidden="1" x14ac:dyDescent="0.45">
      <c r="A5022" s="29"/>
      <c r="B5022" s="29"/>
      <c r="C5022" s="29"/>
    </row>
    <row r="5023" spans="1:3" hidden="1" x14ac:dyDescent="0.45">
      <c r="A5023" s="29"/>
      <c r="B5023" s="29"/>
      <c r="C5023" s="29"/>
    </row>
    <row r="5024" spans="1:3" hidden="1" x14ac:dyDescent="0.45">
      <c r="A5024" s="29"/>
      <c r="B5024" s="29"/>
      <c r="C5024" s="29"/>
    </row>
    <row r="5025" spans="1:3" hidden="1" x14ac:dyDescent="0.45">
      <c r="A5025" s="29"/>
      <c r="B5025" s="29"/>
      <c r="C5025" s="29"/>
    </row>
    <row r="5026" spans="1:3" hidden="1" x14ac:dyDescent="0.45">
      <c r="A5026" s="29"/>
      <c r="B5026" s="29"/>
      <c r="C5026" s="29"/>
    </row>
    <row r="5027" spans="1:3" hidden="1" x14ac:dyDescent="0.45">
      <c r="A5027" s="29"/>
      <c r="B5027" s="29"/>
      <c r="C5027" s="29"/>
    </row>
    <row r="5028" spans="1:3" hidden="1" x14ac:dyDescent="0.45">
      <c r="A5028" s="29"/>
      <c r="B5028" s="29"/>
      <c r="C5028" s="29"/>
    </row>
    <row r="5029" spans="1:3" hidden="1" x14ac:dyDescent="0.45">
      <c r="A5029" s="29"/>
      <c r="B5029" s="29"/>
      <c r="C5029" s="29"/>
    </row>
    <row r="5030" spans="1:3" hidden="1" x14ac:dyDescent="0.45">
      <c r="A5030" s="29"/>
      <c r="B5030" s="29"/>
      <c r="C5030" s="29"/>
    </row>
    <row r="5031" spans="1:3" hidden="1" x14ac:dyDescent="0.45">
      <c r="A5031" s="29"/>
      <c r="B5031" s="29"/>
      <c r="C5031" s="29"/>
    </row>
    <row r="5032" spans="1:3" hidden="1" x14ac:dyDescent="0.45">
      <c r="A5032" s="29"/>
      <c r="B5032" s="29"/>
      <c r="C5032" s="29"/>
    </row>
    <row r="5033" spans="1:3" hidden="1" x14ac:dyDescent="0.45">
      <c r="A5033" s="29"/>
      <c r="B5033" s="29"/>
      <c r="C5033" s="29"/>
    </row>
    <row r="5034" spans="1:3" hidden="1" x14ac:dyDescent="0.45">
      <c r="A5034" s="29"/>
      <c r="B5034" s="29"/>
      <c r="C5034" s="29"/>
    </row>
    <row r="5035" spans="1:3" hidden="1" x14ac:dyDescent="0.45">
      <c r="A5035" s="29"/>
      <c r="B5035" s="29"/>
      <c r="C5035" s="29"/>
    </row>
    <row r="5036" spans="1:3" hidden="1" x14ac:dyDescent="0.45">
      <c r="A5036" s="29"/>
      <c r="B5036" s="29"/>
      <c r="C5036" s="29"/>
    </row>
    <row r="5037" spans="1:3" hidden="1" x14ac:dyDescent="0.45">
      <c r="A5037" s="29"/>
      <c r="B5037" s="29"/>
      <c r="C5037" s="29"/>
    </row>
    <row r="5038" spans="1:3" hidden="1" x14ac:dyDescent="0.45">
      <c r="A5038" s="29"/>
      <c r="B5038" s="29"/>
      <c r="C5038" s="29"/>
    </row>
    <row r="5039" spans="1:3" hidden="1" x14ac:dyDescent="0.45">
      <c r="A5039" s="29"/>
      <c r="B5039" s="29"/>
      <c r="C5039" s="29"/>
    </row>
    <row r="5040" spans="1:3" hidden="1" x14ac:dyDescent="0.45">
      <c r="A5040" s="29"/>
      <c r="B5040" s="29"/>
      <c r="C5040" s="29"/>
    </row>
    <row r="5041" spans="1:3" hidden="1" x14ac:dyDescent="0.45">
      <c r="A5041" s="29"/>
      <c r="B5041" s="29"/>
      <c r="C5041" s="29"/>
    </row>
    <row r="5042" spans="1:3" hidden="1" x14ac:dyDescent="0.45">
      <c r="A5042" s="29"/>
      <c r="B5042" s="29"/>
      <c r="C5042" s="29"/>
    </row>
    <row r="5043" spans="1:3" hidden="1" x14ac:dyDescent="0.45">
      <c r="A5043" s="29"/>
      <c r="B5043" s="29"/>
      <c r="C5043" s="29"/>
    </row>
    <row r="5044" spans="1:3" hidden="1" x14ac:dyDescent="0.45">
      <c r="A5044" s="29"/>
      <c r="B5044" s="29"/>
      <c r="C5044" s="29"/>
    </row>
    <row r="5045" spans="1:3" hidden="1" x14ac:dyDescent="0.45">
      <c r="A5045" s="29"/>
      <c r="B5045" s="29"/>
      <c r="C5045" s="29"/>
    </row>
    <row r="5046" spans="1:3" hidden="1" x14ac:dyDescent="0.45">
      <c r="A5046" s="29"/>
      <c r="B5046" s="29"/>
      <c r="C5046" s="29"/>
    </row>
    <row r="5047" spans="1:3" hidden="1" x14ac:dyDescent="0.45">
      <c r="A5047" s="29"/>
      <c r="B5047" s="29"/>
      <c r="C5047" s="29"/>
    </row>
    <row r="5048" spans="1:3" hidden="1" x14ac:dyDescent="0.45">
      <c r="A5048" s="29"/>
      <c r="B5048" s="29"/>
      <c r="C5048" s="29"/>
    </row>
    <row r="5049" spans="1:3" hidden="1" x14ac:dyDescent="0.45">
      <c r="A5049" s="29"/>
      <c r="B5049" s="29"/>
      <c r="C5049" s="29"/>
    </row>
    <row r="5050" spans="1:3" hidden="1" x14ac:dyDescent="0.45">
      <c r="A5050" s="29"/>
      <c r="B5050" s="29"/>
      <c r="C5050" s="29"/>
    </row>
    <row r="5051" spans="1:3" hidden="1" x14ac:dyDescent="0.45">
      <c r="A5051" s="29"/>
      <c r="B5051" s="29"/>
      <c r="C5051" s="29"/>
    </row>
    <row r="5052" spans="1:3" hidden="1" x14ac:dyDescent="0.45">
      <c r="A5052" s="29"/>
      <c r="B5052" s="29"/>
      <c r="C5052" s="29"/>
    </row>
    <row r="5053" spans="1:3" hidden="1" x14ac:dyDescent="0.45">
      <c r="A5053" s="29"/>
      <c r="B5053" s="29"/>
      <c r="C5053" s="29"/>
    </row>
    <row r="5054" spans="1:3" hidden="1" x14ac:dyDescent="0.45">
      <c r="A5054" s="29"/>
      <c r="B5054" s="29"/>
      <c r="C5054" s="29"/>
    </row>
    <row r="5055" spans="1:3" hidden="1" x14ac:dyDescent="0.45">
      <c r="A5055" s="29"/>
      <c r="B5055" s="29"/>
      <c r="C5055" s="29"/>
    </row>
    <row r="5056" spans="1:3" hidden="1" x14ac:dyDescent="0.45">
      <c r="A5056" s="29"/>
      <c r="B5056" s="29"/>
      <c r="C5056" s="29"/>
    </row>
    <row r="5057" spans="1:3" hidden="1" x14ac:dyDescent="0.45">
      <c r="A5057" s="29"/>
      <c r="B5057" s="29"/>
      <c r="C5057" s="29"/>
    </row>
    <row r="5058" spans="1:3" hidden="1" x14ac:dyDescent="0.45">
      <c r="A5058" s="29"/>
      <c r="B5058" s="29"/>
      <c r="C5058" s="29"/>
    </row>
    <row r="5059" spans="1:3" hidden="1" x14ac:dyDescent="0.45">
      <c r="A5059" s="29"/>
      <c r="B5059" s="29"/>
      <c r="C5059" s="29"/>
    </row>
    <row r="5060" spans="1:3" hidden="1" x14ac:dyDescent="0.45">
      <c r="A5060" s="29"/>
      <c r="B5060" s="29"/>
      <c r="C5060" s="29"/>
    </row>
    <row r="5061" spans="1:3" hidden="1" x14ac:dyDescent="0.45">
      <c r="A5061" s="29"/>
      <c r="B5061" s="29"/>
      <c r="C5061" s="29"/>
    </row>
    <row r="5062" spans="1:3" hidden="1" x14ac:dyDescent="0.45">
      <c r="A5062" s="29"/>
      <c r="B5062" s="29"/>
      <c r="C5062" s="29"/>
    </row>
    <row r="5063" spans="1:3" hidden="1" x14ac:dyDescent="0.45">
      <c r="A5063" s="29"/>
      <c r="B5063" s="29"/>
      <c r="C5063" s="29"/>
    </row>
    <row r="5064" spans="1:3" hidden="1" x14ac:dyDescent="0.45">
      <c r="A5064" s="29"/>
      <c r="B5064" s="29"/>
      <c r="C5064" s="29"/>
    </row>
    <row r="5065" spans="1:3" hidden="1" x14ac:dyDescent="0.45">
      <c r="A5065" s="29"/>
      <c r="B5065" s="29"/>
      <c r="C5065" s="29"/>
    </row>
    <row r="5066" spans="1:3" hidden="1" x14ac:dyDescent="0.45">
      <c r="A5066" s="29"/>
      <c r="B5066" s="29"/>
      <c r="C5066" s="29"/>
    </row>
    <row r="5067" spans="1:3" hidden="1" x14ac:dyDescent="0.45">
      <c r="A5067" s="29"/>
      <c r="B5067" s="29"/>
      <c r="C5067" s="29"/>
    </row>
    <row r="5068" spans="1:3" hidden="1" x14ac:dyDescent="0.45">
      <c r="A5068" s="29"/>
      <c r="B5068" s="29"/>
      <c r="C5068" s="29"/>
    </row>
    <row r="5069" spans="1:3" hidden="1" x14ac:dyDescent="0.45">
      <c r="A5069" s="29"/>
      <c r="B5069" s="29"/>
      <c r="C5069" s="29"/>
    </row>
    <row r="5070" spans="1:3" hidden="1" x14ac:dyDescent="0.45">
      <c r="A5070" s="29"/>
      <c r="B5070" s="29"/>
      <c r="C5070" s="29"/>
    </row>
    <row r="5071" spans="1:3" hidden="1" x14ac:dyDescent="0.45">
      <c r="A5071" s="29"/>
      <c r="B5071" s="29"/>
      <c r="C5071" s="29"/>
    </row>
    <row r="5072" spans="1:3" hidden="1" x14ac:dyDescent="0.45">
      <c r="A5072" s="29"/>
      <c r="B5072" s="29"/>
      <c r="C5072" s="29"/>
    </row>
    <row r="5073" spans="1:3" hidden="1" x14ac:dyDescent="0.45">
      <c r="A5073" s="29"/>
      <c r="B5073" s="29"/>
      <c r="C5073" s="29"/>
    </row>
    <row r="5074" spans="1:3" hidden="1" x14ac:dyDescent="0.45">
      <c r="A5074" s="29"/>
      <c r="B5074" s="29"/>
      <c r="C5074" s="29"/>
    </row>
    <row r="5075" spans="1:3" hidden="1" x14ac:dyDescent="0.45">
      <c r="A5075" s="29"/>
      <c r="B5075" s="29"/>
      <c r="C5075" s="29"/>
    </row>
    <row r="5076" spans="1:3" hidden="1" x14ac:dyDescent="0.45">
      <c r="A5076" s="29"/>
      <c r="B5076" s="29"/>
      <c r="C5076" s="29"/>
    </row>
    <row r="5077" spans="1:3" hidden="1" x14ac:dyDescent="0.45">
      <c r="A5077" s="29"/>
      <c r="B5077" s="29"/>
      <c r="C5077" s="29"/>
    </row>
    <row r="5078" spans="1:3" hidden="1" x14ac:dyDescent="0.45">
      <c r="A5078" s="29"/>
      <c r="B5078" s="29"/>
      <c r="C5078" s="29"/>
    </row>
    <row r="5079" spans="1:3" hidden="1" x14ac:dyDescent="0.45">
      <c r="A5079" s="29"/>
      <c r="B5079" s="29"/>
      <c r="C5079" s="29"/>
    </row>
    <row r="5080" spans="1:3" hidden="1" x14ac:dyDescent="0.45">
      <c r="A5080" s="29"/>
      <c r="B5080" s="29"/>
      <c r="C5080" s="29"/>
    </row>
    <row r="5081" spans="1:3" hidden="1" x14ac:dyDescent="0.45">
      <c r="A5081" s="29"/>
      <c r="B5081" s="29"/>
      <c r="C5081" s="29"/>
    </row>
    <row r="5082" spans="1:3" hidden="1" x14ac:dyDescent="0.45">
      <c r="A5082" s="29"/>
      <c r="B5082" s="29"/>
      <c r="C5082" s="29"/>
    </row>
    <row r="5083" spans="1:3" hidden="1" x14ac:dyDescent="0.45">
      <c r="A5083" s="29"/>
      <c r="B5083" s="29"/>
      <c r="C5083" s="29"/>
    </row>
    <row r="5084" spans="1:3" hidden="1" x14ac:dyDescent="0.45">
      <c r="A5084" s="29"/>
      <c r="B5084" s="29"/>
      <c r="C5084" s="29"/>
    </row>
    <row r="5085" spans="1:3" hidden="1" x14ac:dyDescent="0.45">
      <c r="A5085" s="29"/>
      <c r="B5085" s="29"/>
      <c r="C5085" s="29"/>
    </row>
    <row r="5086" spans="1:3" hidden="1" x14ac:dyDescent="0.45">
      <c r="A5086" s="29"/>
      <c r="B5086" s="29"/>
      <c r="C5086" s="29"/>
    </row>
    <row r="5087" spans="1:3" hidden="1" x14ac:dyDescent="0.45">
      <c r="A5087" s="29"/>
      <c r="B5087" s="29"/>
      <c r="C5087" s="29"/>
    </row>
    <row r="5088" spans="1:3" hidden="1" x14ac:dyDescent="0.45">
      <c r="A5088" s="29"/>
      <c r="B5088" s="29"/>
      <c r="C5088" s="29"/>
    </row>
    <row r="5089" spans="1:3" hidden="1" x14ac:dyDescent="0.45">
      <c r="A5089" s="29"/>
      <c r="B5089" s="29"/>
      <c r="C5089" s="29"/>
    </row>
    <row r="5090" spans="1:3" hidden="1" x14ac:dyDescent="0.45">
      <c r="A5090" s="29"/>
      <c r="B5090" s="29"/>
      <c r="C5090" s="29"/>
    </row>
    <row r="5091" spans="1:3" hidden="1" x14ac:dyDescent="0.45">
      <c r="A5091" s="29"/>
      <c r="B5091" s="29"/>
      <c r="C5091" s="29"/>
    </row>
    <row r="5092" spans="1:3" hidden="1" x14ac:dyDescent="0.45">
      <c r="A5092" s="29"/>
      <c r="B5092" s="29"/>
      <c r="C5092" s="29"/>
    </row>
    <row r="5093" spans="1:3" hidden="1" x14ac:dyDescent="0.45">
      <c r="A5093" s="29"/>
      <c r="B5093" s="29"/>
      <c r="C5093" s="29"/>
    </row>
    <row r="5094" spans="1:3" hidden="1" x14ac:dyDescent="0.45">
      <c r="A5094" s="29"/>
      <c r="B5094" s="29"/>
      <c r="C5094" s="29"/>
    </row>
    <row r="5095" spans="1:3" hidden="1" x14ac:dyDescent="0.45">
      <c r="A5095" s="29"/>
      <c r="B5095" s="29"/>
      <c r="C5095" s="29"/>
    </row>
    <row r="5096" spans="1:3" hidden="1" x14ac:dyDescent="0.45">
      <c r="A5096" s="29"/>
      <c r="B5096" s="29"/>
      <c r="C5096" s="29"/>
    </row>
    <row r="5097" spans="1:3" hidden="1" x14ac:dyDescent="0.45">
      <c r="A5097" s="29"/>
      <c r="B5097" s="29"/>
      <c r="C5097" s="29"/>
    </row>
    <row r="5098" spans="1:3" hidden="1" x14ac:dyDescent="0.45">
      <c r="A5098" s="29"/>
      <c r="B5098" s="29"/>
      <c r="C5098" s="29"/>
    </row>
    <row r="5099" spans="1:3" hidden="1" x14ac:dyDescent="0.45">
      <c r="A5099" s="29"/>
      <c r="B5099" s="29"/>
      <c r="C5099" s="29"/>
    </row>
    <row r="5100" spans="1:3" hidden="1" x14ac:dyDescent="0.45">
      <c r="A5100" s="29"/>
      <c r="B5100" s="29"/>
      <c r="C5100" s="29"/>
    </row>
    <row r="5101" spans="1:3" hidden="1" x14ac:dyDescent="0.45">
      <c r="A5101" s="29"/>
      <c r="B5101" s="29"/>
      <c r="C5101" s="29"/>
    </row>
    <row r="5102" spans="1:3" hidden="1" x14ac:dyDescent="0.45">
      <c r="A5102" s="29"/>
      <c r="B5102" s="29"/>
      <c r="C5102" s="29"/>
    </row>
    <row r="5103" spans="1:3" hidden="1" x14ac:dyDescent="0.45">
      <c r="A5103" s="29"/>
      <c r="B5103" s="29"/>
      <c r="C5103" s="29"/>
    </row>
    <row r="5104" spans="1:3" hidden="1" x14ac:dyDescent="0.45">
      <c r="A5104" s="29"/>
      <c r="B5104" s="29"/>
      <c r="C5104" s="29"/>
    </row>
    <row r="5105" spans="1:3" hidden="1" x14ac:dyDescent="0.45">
      <c r="A5105" s="29"/>
      <c r="B5105" s="29"/>
      <c r="C5105" s="29"/>
    </row>
    <row r="5106" spans="1:3" hidden="1" x14ac:dyDescent="0.45">
      <c r="A5106" s="29"/>
      <c r="B5106" s="29"/>
      <c r="C5106" s="29"/>
    </row>
    <row r="5107" spans="1:3" hidden="1" x14ac:dyDescent="0.45">
      <c r="A5107" s="29"/>
      <c r="B5107" s="29"/>
      <c r="C5107" s="29"/>
    </row>
    <row r="5108" spans="1:3" hidden="1" x14ac:dyDescent="0.45">
      <c r="A5108" s="29"/>
      <c r="B5108" s="29"/>
      <c r="C5108" s="29"/>
    </row>
    <row r="5109" spans="1:3" hidden="1" x14ac:dyDescent="0.45">
      <c r="A5109" s="29"/>
      <c r="B5109" s="29"/>
      <c r="C5109" s="29"/>
    </row>
    <row r="5110" spans="1:3" hidden="1" x14ac:dyDescent="0.45">
      <c r="A5110" s="29"/>
      <c r="B5110" s="29"/>
      <c r="C5110" s="29"/>
    </row>
    <row r="5111" spans="1:3" hidden="1" x14ac:dyDescent="0.45">
      <c r="A5111" s="29"/>
      <c r="B5111" s="29"/>
      <c r="C5111" s="29"/>
    </row>
    <row r="5112" spans="1:3" hidden="1" x14ac:dyDescent="0.45">
      <c r="A5112" s="29"/>
      <c r="B5112" s="29"/>
      <c r="C5112" s="29"/>
    </row>
    <row r="5113" spans="1:3" hidden="1" x14ac:dyDescent="0.45">
      <c r="A5113" s="29"/>
      <c r="B5113" s="29"/>
      <c r="C5113" s="29"/>
    </row>
    <row r="5114" spans="1:3" hidden="1" x14ac:dyDescent="0.45">
      <c r="A5114" s="29"/>
      <c r="B5114" s="29"/>
      <c r="C5114" s="29"/>
    </row>
    <row r="5115" spans="1:3" hidden="1" x14ac:dyDescent="0.45">
      <c r="A5115" s="29"/>
      <c r="B5115" s="29"/>
      <c r="C5115" s="29"/>
    </row>
    <row r="5116" spans="1:3" hidden="1" x14ac:dyDescent="0.45">
      <c r="A5116" s="29"/>
      <c r="B5116" s="29"/>
      <c r="C5116" s="29"/>
    </row>
    <row r="5117" spans="1:3" hidden="1" x14ac:dyDescent="0.45">
      <c r="A5117" s="29"/>
      <c r="B5117" s="29"/>
      <c r="C5117" s="29"/>
    </row>
    <row r="5118" spans="1:3" hidden="1" x14ac:dyDescent="0.45">
      <c r="A5118" s="29"/>
      <c r="B5118" s="29"/>
      <c r="C5118" s="29"/>
    </row>
    <row r="5119" spans="1:3" hidden="1" x14ac:dyDescent="0.45">
      <c r="A5119" s="29"/>
      <c r="B5119" s="29"/>
      <c r="C5119" s="29"/>
    </row>
    <row r="5120" spans="1:3" hidden="1" x14ac:dyDescent="0.45">
      <c r="A5120" s="29"/>
      <c r="B5120" s="29"/>
      <c r="C5120" s="29"/>
    </row>
    <row r="5121" spans="1:3" hidden="1" x14ac:dyDescent="0.45">
      <c r="A5121" s="29"/>
      <c r="B5121" s="29"/>
      <c r="C5121" s="29"/>
    </row>
    <row r="5122" spans="1:3" hidden="1" x14ac:dyDescent="0.45">
      <c r="A5122" s="29"/>
      <c r="B5122" s="29"/>
      <c r="C5122" s="29"/>
    </row>
    <row r="5123" spans="1:3" hidden="1" x14ac:dyDescent="0.45">
      <c r="A5123" s="29"/>
      <c r="B5123" s="29"/>
      <c r="C5123" s="29"/>
    </row>
    <row r="5124" spans="1:3" hidden="1" x14ac:dyDescent="0.45">
      <c r="A5124" s="29"/>
      <c r="B5124" s="29"/>
      <c r="C5124" s="29"/>
    </row>
    <row r="5125" spans="1:3" hidden="1" x14ac:dyDescent="0.45">
      <c r="A5125" s="29"/>
      <c r="B5125" s="29"/>
      <c r="C5125" s="29"/>
    </row>
    <row r="5126" spans="1:3" hidden="1" x14ac:dyDescent="0.45">
      <c r="A5126" s="29"/>
      <c r="B5126" s="29"/>
      <c r="C5126" s="29"/>
    </row>
    <row r="5127" spans="1:3" hidden="1" x14ac:dyDescent="0.45">
      <c r="A5127" s="29"/>
      <c r="B5127" s="29"/>
      <c r="C5127" s="29"/>
    </row>
    <row r="5128" spans="1:3" hidden="1" x14ac:dyDescent="0.45">
      <c r="A5128" s="29"/>
      <c r="B5128" s="29"/>
      <c r="C5128" s="29"/>
    </row>
    <row r="5129" spans="1:3" hidden="1" x14ac:dyDescent="0.45">
      <c r="A5129" s="29"/>
      <c r="B5129" s="29"/>
      <c r="C5129" s="29"/>
    </row>
    <row r="5130" spans="1:3" hidden="1" x14ac:dyDescent="0.45">
      <c r="A5130" s="29"/>
      <c r="B5130" s="29"/>
      <c r="C5130" s="29"/>
    </row>
    <row r="5131" spans="1:3" hidden="1" x14ac:dyDescent="0.45">
      <c r="A5131" s="29"/>
      <c r="B5131" s="29"/>
      <c r="C5131" s="29"/>
    </row>
    <row r="5132" spans="1:3" hidden="1" x14ac:dyDescent="0.45">
      <c r="A5132" s="29"/>
      <c r="B5132" s="29"/>
      <c r="C5132" s="29"/>
    </row>
    <row r="5133" spans="1:3" hidden="1" x14ac:dyDescent="0.45">
      <c r="A5133" s="29"/>
      <c r="B5133" s="29"/>
      <c r="C5133" s="29"/>
    </row>
    <row r="5134" spans="1:3" hidden="1" x14ac:dyDescent="0.45">
      <c r="A5134" s="29"/>
      <c r="B5134" s="29"/>
      <c r="C5134" s="29"/>
    </row>
    <row r="5135" spans="1:3" hidden="1" x14ac:dyDescent="0.45">
      <c r="A5135" s="29"/>
      <c r="B5135" s="29"/>
      <c r="C5135" s="29"/>
    </row>
    <row r="5136" spans="1:3" hidden="1" x14ac:dyDescent="0.45">
      <c r="A5136" s="29"/>
      <c r="B5136" s="29"/>
      <c r="C5136" s="29"/>
    </row>
    <row r="5137" spans="1:3" hidden="1" x14ac:dyDescent="0.45">
      <c r="A5137" s="29"/>
      <c r="B5137" s="29"/>
      <c r="C5137" s="29"/>
    </row>
    <row r="5138" spans="1:3" hidden="1" x14ac:dyDescent="0.45">
      <c r="A5138" s="29"/>
      <c r="B5138" s="29"/>
      <c r="C5138" s="29"/>
    </row>
    <row r="5139" spans="1:3" hidden="1" x14ac:dyDescent="0.45">
      <c r="A5139" s="29"/>
      <c r="B5139" s="29"/>
      <c r="C5139" s="29"/>
    </row>
    <row r="5140" spans="1:3" hidden="1" x14ac:dyDescent="0.45">
      <c r="A5140" s="29"/>
      <c r="B5140" s="29"/>
      <c r="C5140" s="29"/>
    </row>
    <row r="5141" spans="1:3" hidden="1" x14ac:dyDescent="0.45">
      <c r="A5141" s="29"/>
      <c r="B5141" s="29"/>
      <c r="C5141" s="29"/>
    </row>
    <row r="5142" spans="1:3" hidden="1" x14ac:dyDescent="0.45">
      <c r="A5142" s="29"/>
      <c r="B5142" s="29"/>
      <c r="C5142" s="29"/>
    </row>
    <row r="5143" spans="1:3" hidden="1" x14ac:dyDescent="0.45">
      <c r="A5143" s="29"/>
      <c r="B5143" s="29"/>
      <c r="C5143" s="29"/>
    </row>
    <row r="5144" spans="1:3" hidden="1" x14ac:dyDescent="0.45">
      <c r="A5144" s="29"/>
      <c r="B5144" s="29"/>
      <c r="C5144" s="29"/>
    </row>
    <row r="5145" spans="1:3" hidden="1" x14ac:dyDescent="0.45">
      <c r="A5145" s="29"/>
      <c r="B5145" s="29"/>
      <c r="C5145" s="29"/>
    </row>
    <row r="5146" spans="1:3" hidden="1" x14ac:dyDescent="0.45">
      <c r="A5146" s="29"/>
      <c r="B5146" s="29"/>
      <c r="C5146" s="29"/>
    </row>
    <row r="5147" spans="1:3" hidden="1" x14ac:dyDescent="0.45">
      <c r="A5147" s="29"/>
      <c r="B5147" s="29"/>
      <c r="C5147" s="29"/>
    </row>
    <row r="5148" spans="1:3" hidden="1" x14ac:dyDescent="0.45">
      <c r="A5148" s="29"/>
      <c r="B5148" s="29"/>
      <c r="C5148" s="29"/>
    </row>
    <row r="5149" spans="1:3" hidden="1" x14ac:dyDescent="0.45">
      <c r="A5149" s="29"/>
      <c r="B5149" s="29"/>
      <c r="C5149" s="29"/>
    </row>
    <row r="5150" spans="1:3" hidden="1" x14ac:dyDescent="0.45">
      <c r="A5150" s="29"/>
      <c r="B5150" s="29"/>
      <c r="C5150" s="29"/>
    </row>
    <row r="5151" spans="1:3" hidden="1" x14ac:dyDescent="0.45">
      <c r="A5151" s="29"/>
      <c r="B5151" s="29"/>
      <c r="C5151" s="29"/>
    </row>
    <row r="5152" spans="1:3" hidden="1" x14ac:dyDescent="0.45">
      <c r="A5152" s="29"/>
      <c r="B5152" s="29"/>
      <c r="C5152" s="29"/>
    </row>
    <row r="5153" spans="1:3" hidden="1" x14ac:dyDescent="0.45">
      <c r="A5153" s="29"/>
      <c r="B5153" s="29"/>
      <c r="C5153" s="29"/>
    </row>
    <row r="5154" spans="1:3" hidden="1" x14ac:dyDescent="0.45">
      <c r="A5154" s="29"/>
      <c r="B5154" s="29"/>
      <c r="C5154" s="29"/>
    </row>
    <row r="5155" spans="1:3" hidden="1" x14ac:dyDescent="0.45">
      <c r="A5155" s="29"/>
      <c r="B5155" s="29"/>
      <c r="C5155" s="29"/>
    </row>
    <row r="5156" spans="1:3" hidden="1" x14ac:dyDescent="0.45">
      <c r="A5156" s="29"/>
      <c r="B5156" s="29"/>
      <c r="C5156" s="29"/>
    </row>
    <row r="5157" spans="1:3" hidden="1" x14ac:dyDescent="0.45">
      <c r="A5157" s="29"/>
      <c r="B5157" s="29"/>
      <c r="C5157" s="29"/>
    </row>
    <row r="5158" spans="1:3" hidden="1" x14ac:dyDescent="0.45">
      <c r="A5158" s="29"/>
      <c r="B5158" s="29"/>
      <c r="C5158" s="29"/>
    </row>
    <row r="5159" spans="1:3" hidden="1" x14ac:dyDescent="0.45">
      <c r="A5159" s="29"/>
      <c r="B5159" s="29"/>
      <c r="C5159" s="29"/>
    </row>
    <row r="5160" spans="1:3" hidden="1" x14ac:dyDescent="0.45">
      <c r="A5160" s="29"/>
      <c r="B5160" s="29"/>
      <c r="C5160" s="29"/>
    </row>
    <row r="5161" spans="1:3" hidden="1" x14ac:dyDescent="0.45">
      <c r="A5161" s="29"/>
      <c r="B5161" s="29"/>
      <c r="C5161" s="29"/>
    </row>
    <row r="5162" spans="1:3" hidden="1" x14ac:dyDescent="0.45">
      <c r="A5162" s="29"/>
      <c r="B5162" s="29"/>
      <c r="C5162" s="29"/>
    </row>
    <row r="5163" spans="1:3" hidden="1" x14ac:dyDescent="0.45">
      <c r="A5163" s="29"/>
      <c r="B5163" s="29"/>
      <c r="C5163" s="29"/>
    </row>
    <row r="5164" spans="1:3" hidden="1" x14ac:dyDescent="0.45">
      <c r="A5164" s="29"/>
      <c r="B5164" s="29"/>
      <c r="C5164" s="29"/>
    </row>
    <row r="5165" spans="1:3" hidden="1" x14ac:dyDescent="0.45">
      <c r="A5165" s="29"/>
      <c r="B5165" s="29"/>
      <c r="C5165" s="29"/>
    </row>
    <row r="5166" spans="1:3" hidden="1" x14ac:dyDescent="0.45">
      <c r="A5166" s="29"/>
      <c r="B5166" s="29"/>
      <c r="C5166" s="29"/>
    </row>
    <row r="5167" spans="1:3" hidden="1" x14ac:dyDescent="0.45">
      <c r="A5167" s="29"/>
      <c r="B5167" s="29"/>
      <c r="C5167" s="29"/>
    </row>
    <row r="5168" spans="1:3" hidden="1" x14ac:dyDescent="0.45">
      <c r="A5168" s="29"/>
      <c r="B5168" s="29"/>
      <c r="C5168" s="29"/>
    </row>
    <row r="5169" spans="1:3" hidden="1" x14ac:dyDescent="0.45">
      <c r="A5169" s="29"/>
      <c r="B5169" s="29"/>
      <c r="C5169" s="29"/>
    </row>
    <row r="5170" spans="1:3" hidden="1" x14ac:dyDescent="0.45">
      <c r="A5170" s="29"/>
      <c r="B5170" s="29"/>
      <c r="C5170" s="29"/>
    </row>
    <row r="5171" spans="1:3" hidden="1" x14ac:dyDescent="0.45">
      <c r="A5171" s="29"/>
      <c r="B5171" s="29"/>
      <c r="C5171" s="29"/>
    </row>
    <row r="5172" spans="1:3" hidden="1" x14ac:dyDescent="0.45">
      <c r="A5172" s="29"/>
      <c r="B5172" s="29"/>
      <c r="C5172" s="29"/>
    </row>
    <row r="5173" spans="1:3" hidden="1" x14ac:dyDescent="0.45">
      <c r="A5173" s="29"/>
      <c r="B5173" s="29"/>
      <c r="C5173" s="29"/>
    </row>
    <row r="5174" spans="1:3" hidden="1" x14ac:dyDescent="0.45">
      <c r="A5174" s="29"/>
      <c r="B5174" s="29"/>
      <c r="C5174" s="29"/>
    </row>
    <row r="5175" spans="1:3" hidden="1" x14ac:dyDescent="0.45">
      <c r="A5175" s="29"/>
      <c r="B5175" s="29"/>
      <c r="C5175" s="29"/>
    </row>
    <row r="5176" spans="1:3" hidden="1" x14ac:dyDescent="0.45">
      <c r="A5176" s="29"/>
      <c r="B5176" s="29"/>
      <c r="C5176" s="29"/>
    </row>
    <row r="5177" spans="1:3" hidden="1" x14ac:dyDescent="0.45">
      <c r="A5177" s="29"/>
      <c r="B5177" s="29"/>
      <c r="C5177" s="29"/>
    </row>
    <row r="5178" spans="1:3" hidden="1" x14ac:dyDescent="0.45">
      <c r="A5178" s="29"/>
      <c r="B5178" s="29"/>
      <c r="C5178" s="29"/>
    </row>
    <row r="5179" spans="1:3" hidden="1" x14ac:dyDescent="0.45">
      <c r="A5179" s="29"/>
      <c r="B5179" s="29"/>
      <c r="C5179" s="29"/>
    </row>
    <row r="5180" spans="1:3" hidden="1" x14ac:dyDescent="0.45">
      <c r="A5180" s="29"/>
      <c r="B5180" s="29"/>
      <c r="C5180" s="29"/>
    </row>
    <row r="5181" spans="1:3" hidden="1" x14ac:dyDescent="0.45">
      <c r="A5181" s="29"/>
      <c r="B5181" s="29"/>
      <c r="C5181" s="29"/>
    </row>
    <row r="5182" spans="1:3" hidden="1" x14ac:dyDescent="0.45">
      <c r="A5182" s="29"/>
      <c r="B5182" s="29"/>
      <c r="C5182" s="29"/>
    </row>
    <row r="5183" spans="1:3" hidden="1" x14ac:dyDescent="0.45">
      <c r="A5183" s="29"/>
      <c r="B5183" s="29"/>
      <c r="C5183" s="29"/>
    </row>
    <row r="5184" spans="1:3" hidden="1" x14ac:dyDescent="0.45">
      <c r="A5184" s="29"/>
      <c r="B5184" s="29"/>
      <c r="C5184" s="29"/>
    </row>
    <row r="5185" spans="1:3" hidden="1" x14ac:dyDescent="0.45">
      <c r="A5185" s="29"/>
      <c r="B5185" s="29"/>
      <c r="C5185" s="29"/>
    </row>
    <row r="5186" spans="1:3" hidden="1" x14ac:dyDescent="0.45">
      <c r="A5186" s="29"/>
      <c r="B5186" s="29"/>
      <c r="C5186" s="29"/>
    </row>
    <row r="5187" spans="1:3" hidden="1" x14ac:dyDescent="0.45">
      <c r="A5187" s="29"/>
      <c r="B5187" s="29"/>
      <c r="C5187" s="29"/>
    </row>
    <row r="5188" spans="1:3" hidden="1" x14ac:dyDescent="0.45">
      <c r="A5188" s="29"/>
      <c r="B5188" s="29"/>
      <c r="C5188" s="29"/>
    </row>
    <row r="5189" spans="1:3" hidden="1" x14ac:dyDescent="0.45">
      <c r="A5189" s="29"/>
      <c r="B5189" s="29"/>
      <c r="C5189" s="29"/>
    </row>
    <row r="5190" spans="1:3" hidden="1" x14ac:dyDescent="0.45">
      <c r="A5190" s="29"/>
      <c r="B5190" s="29"/>
      <c r="C5190" s="29"/>
    </row>
    <row r="5191" spans="1:3" hidden="1" x14ac:dyDescent="0.45">
      <c r="A5191" s="29"/>
      <c r="B5191" s="29"/>
      <c r="C5191" s="29"/>
    </row>
    <row r="5192" spans="1:3" hidden="1" x14ac:dyDescent="0.45">
      <c r="A5192" s="29"/>
      <c r="B5192" s="29"/>
      <c r="C5192" s="29"/>
    </row>
    <row r="5193" spans="1:3" hidden="1" x14ac:dyDescent="0.45">
      <c r="A5193" s="29"/>
      <c r="B5193" s="29"/>
      <c r="C5193" s="29"/>
    </row>
    <row r="5194" spans="1:3" hidden="1" x14ac:dyDescent="0.45">
      <c r="A5194" s="29"/>
      <c r="B5194" s="29"/>
      <c r="C5194" s="29"/>
    </row>
    <row r="5195" spans="1:3" hidden="1" x14ac:dyDescent="0.45">
      <c r="A5195" s="29"/>
      <c r="B5195" s="29"/>
      <c r="C5195" s="29"/>
    </row>
    <row r="5196" spans="1:3" hidden="1" x14ac:dyDescent="0.45">
      <c r="A5196" s="29"/>
      <c r="B5196" s="29"/>
      <c r="C5196" s="29"/>
    </row>
    <row r="5197" spans="1:3" hidden="1" x14ac:dyDescent="0.45">
      <c r="A5197" s="29"/>
      <c r="B5197" s="29"/>
      <c r="C5197" s="29"/>
    </row>
    <row r="5198" spans="1:3" hidden="1" x14ac:dyDescent="0.45">
      <c r="A5198" s="29"/>
      <c r="B5198" s="29"/>
      <c r="C5198" s="29"/>
    </row>
    <row r="5199" spans="1:3" hidden="1" x14ac:dyDescent="0.45">
      <c r="A5199" s="29"/>
      <c r="B5199" s="29"/>
      <c r="C5199" s="29"/>
    </row>
    <row r="5200" spans="1:3" hidden="1" x14ac:dyDescent="0.45">
      <c r="A5200" s="29"/>
      <c r="B5200" s="29"/>
      <c r="C5200" s="29"/>
    </row>
    <row r="5201" spans="1:3" hidden="1" x14ac:dyDescent="0.45">
      <c r="A5201" s="29"/>
      <c r="B5201" s="29"/>
      <c r="C5201" s="29"/>
    </row>
    <row r="5202" spans="1:3" hidden="1" x14ac:dyDescent="0.45">
      <c r="A5202" s="29"/>
      <c r="B5202" s="29"/>
      <c r="C5202" s="29"/>
    </row>
    <row r="5203" spans="1:3" hidden="1" x14ac:dyDescent="0.45">
      <c r="A5203" s="29"/>
      <c r="B5203" s="29"/>
      <c r="C5203" s="29"/>
    </row>
    <row r="5204" spans="1:3" hidden="1" x14ac:dyDescent="0.45">
      <c r="A5204" s="29"/>
      <c r="B5204" s="29"/>
      <c r="C5204" s="29"/>
    </row>
    <row r="5205" spans="1:3" hidden="1" x14ac:dyDescent="0.45">
      <c r="A5205" s="29"/>
      <c r="B5205" s="29"/>
      <c r="C5205" s="29"/>
    </row>
    <row r="5206" spans="1:3" hidden="1" x14ac:dyDescent="0.45">
      <c r="A5206" s="29"/>
      <c r="B5206" s="29"/>
      <c r="C5206" s="29"/>
    </row>
    <row r="5207" spans="1:3" hidden="1" x14ac:dyDescent="0.45">
      <c r="A5207" s="29"/>
      <c r="B5207" s="29"/>
      <c r="C5207" s="29"/>
    </row>
    <row r="5208" spans="1:3" hidden="1" x14ac:dyDescent="0.45">
      <c r="A5208" s="29"/>
      <c r="B5208" s="29"/>
      <c r="C5208" s="29"/>
    </row>
    <row r="5209" spans="1:3" hidden="1" x14ac:dyDescent="0.45">
      <c r="A5209" s="29"/>
      <c r="B5209" s="29"/>
      <c r="C5209" s="29"/>
    </row>
    <row r="5210" spans="1:3" hidden="1" x14ac:dyDescent="0.45">
      <c r="A5210" s="29"/>
      <c r="B5210" s="29"/>
      <c r="C5210" s="29"/>
    </row>
    <row r="5211" spans="1:3" hidden="1" x14ac:dyDescent="0.45">
      <c r="A5211" s="29"/>
      <c r="B5211" s="29"/>
      <c r="C5211" s="29"/>
    </row>
    <row r="5212" spans="1:3" hidden="1" x14ac:dyDescent="0.45">
      <c r="A5212" s="29"/>
      <c r="B5212" s="29"/>
      <c r="C5212" s="29"/>
    </row>
    <row r="5213" spans="1:3" hidden="1" x14ac:dyDescent="0.45">
      <c r="A5213" s="29"/>
      <c r="B5213" s="29"/>
      <c r="C5213" s="29"/>
    </row>
    <row r="5214" spans="1:3" hidden="1" x14ac:dyDescent="0.45">
      <c r="A5214" s="29"/>
      <c r="B5214" s="29"/>
      <c r="C5214" s="29"/>
    </row>
    <row r="5215" spans="1:3" hidden="1" x14ac:dyDescent="0.45">
      <c r="A5215" s="29"/>
      <c r="B5215" s="29"/>
      <c r="C5215" s="29"/>
    </row>
    <row r="5216" spans="1:3" hidden="1" x14ac:dyDescent="0.45">
      <c r="A5216" s="29"/>
      <c r="B5216" s="29"/>
      <c r="C5216" s="29"/>
    </row>
    <row r="5217" spans="1:3" hidden="1" x14ac:dyDescent="0.45">
      <c r="A5217" s="29"/>
      <c r="B5217" s="29"/>
      <c r="C5217" s="29"/>
    </row>
    <row r="5218" spans="1:3" hidden="1" x14ac:dyDescent="0.45">
      <c r="A5218" s="29"/>
      <c r="B5218" s="29"/>
      <c r="C5218" s="29"/>
    </row>
    <row r="5219" spans="1:3" hidden="1" x14ac:dyDescent="0.45">
      <c r="A5219" s="29"/>
      <c r="B5219" s="29"/>
      <c r="C5219" s="29"/>
    </row>
    <row r="5220" spans="1:3" hidden="1" x14ac:dyDescent="0.45">
      <c r="A5220" s="29"/>
      <c r="B5220" s="29"/>
      <c r="C5220" s="29"/>
    </row>
    <row r="5221" spans="1:3" hidden="1" x14ac:dyDescent="0.45">
      <c r="A5221" s="29"/>
      <c r="B5221" s="29"/>
      <c r="C5221" s="29"/>
    </row>
    <row r="5222" spans="1:3" hidden="1" x14ac:dyDescent="0.45">
      <c r="A5222" s="29"/>
      <c r="B5222" s="29"/>
      <c r="C5222" s="29"/>
    </row>
    <row r="5223" spans="1:3" hidden="1" x14ac:dyDescent="0.45">
      <c r="A5223" s="29"/>
      <c r="B5223" s="29"/>
      <c r="C5223" s="29"/>
    </row>
    <row r="5224" spans="1:3" hidden="1" x14ac:dyDescent="0.45">
      <c r="A5224" s="29"/>
      <c r="B5224" s="29"/>
      <c r="C5224" s="29"/>
    </row>
    <row r="5225" spans="1:3" hidden="1" x14ac:dyDescent="0.45">
      <c r="A5225" s="29"/>
      <c r="B5225" s="29"/>
      <c r="C5225" s="29"/>
    </row>
    <row r="5226" spans="1:3" hidden="1" x14ac:dyDescent="0.45">
      <c r="A5226" s="29"/>
      <c r="B5226" s="29"/>
      <c r="C5226" s="29"/>
    </row>
    <row r="5227" spans="1:3" hidden="1" x14ac:dyDescent="0.45">
      <c r="A5227" s="29"/>
      <c r="B5227" s="29"/>
      <c r="C5227" s="29"/>
    </row>
    <row r="5228" spans="1:3" hidden="1" x14ac:dyDescent="0.45">
      <c r="A5228" s="29"/>
      <c r="B5228" s="29"/>
      <c r="C5228" s="29"/>
    </row>
    <row r="5229" spans="1:3" hidden="1" x14ac:dyDescent="0.45">
      <c r="A5229" s="29"/>
      <c r="B5229" s="29"/>
      <c r="C5229" s="29"/>
    </row>
    <row r="5230" spans="1:3" hidden="1" x14ac:dyDescent="0.45">
      <c r="A5230" s="29"/>
      <c r="B5230" s="29"/>
      <c r="C5230" s="29"/>
    </row>
    <row r="5231" spans="1:3" hidden="1" x14ac:dyDescent="0.45">
      <c r="A5231" s="29"/>
      <c r="B5231" s="29"/>
      <c r="C5231" s="29"/>
    </row>
    <row r="5232" spans="1:3" hidden="1" x14ac:dyDescent="0.45">
      <c r="A5232" s="29"/>
      <c r="B5232" s="29"/>
      <c r="C5232" s="29"/>
    </row>
    <row r="5233" spans="1:3" hidden="1" x14ac:dyDescent="0.45">
      <c r="A5233" s="29"/>
      <c r="B5233" s="29"/>
      <c r="C5233" s="29"/>
    </row>
    <row r="5234" spans="1:3" hidden="1" x14ac:dyDescent="0.45">
      <c r="A5234" s="29"/>
      <c r="B5234" s="29"/>
      <c r="C5234" s="29"/>
    </row>
    <row r="5235" spans="1:3" hidden="1" x14ac:dyDescent="0.45">
      <c r="A5235" s="29"/>
      <c r="B5235" s="29"/>
      <c r="C5235" s="29"/>
    </row>
    <row r="5236" spans="1:3" hidden="1" x14ac:dyDescent="0.45">
      <c r="A5236" s="29"/>
      <c r="B5236" s="29"/>
      <c r="C5236" s="29"/>
    </row>
    <row r="5237" spans="1:3" hidden="1" x14ac:dyDescent="0.45">
      <c r="A5237" s="29"/>
      <c r="B5237" s="29"/>
      <c r="C5237" s="29"/>
    </row>
    <row r="5238" spans="1:3" hidden="1" x14ac:dyDescent="0.45">
      <c r="A5238" s="29"/>
      <c r="B5238" s="29"/>
      <c r="C5238" s="29"/>
    </row>
    <row r="5239" spans="1:3" hidden="1" x14ac:dyDescent="0.45">
      <c r="A5239" s="29"/>
      <c r="B5239" s="29"/>
      <c r="C5239" s="29"/>
    </row>
    <row r="5240" spans="1:3" hidden="1" x14ac:dyDescent="0.45">
      <c r="A5240" s="29"/>
      <c r="B5240" s="29"/>
      <c r="C5240" s="29"/>
    </row>
    <row r="5241" spans="1:3" hidden="1" x14ac:dyDescent="0.45">
      <c r="A5241" s="29"/>
      <c r="B5241" s="29"/>
      <c r="C5241" s="29"/>
    </row>
    <row r="5242" spans="1:3" hidden="1" x14ac:dyDescent="0.45">
      <c r="A5242" s="29"/>
      <c r="B5242" s="29"/>
      <c r="C5242" s="29"/>
    </row>
    <row r="5243" spans="1:3" hidden="1" x14ac:dyDescent="0.45">
      <c r="A5243" s="29"/>
      <c r="B5243" s="29"/>
      <c r="C5243" s="29"/>
    </row>
    <row r="5244" spans="1:3" hidden="1" x14ac:dyDescent="0.45">
      <c r="A5244" s="29"/>
      <c r="B5244" s="29"/>
      <c r="C5244" s="29"/>
    </row>
    <row r="5245" spans="1:3" hidden="1" x14ac:dyDescent="0.45">
      <c r="A5245" s="29"/>
      <c r="B5245" s="29"/>
      <c r="C5245" s="29"/>
    </row>
    <row r="5246" spans="1:3" hidden="1" x14ac:dyDescent="0.45">
      <c r="A5246" s="29"/>
      <c r="B5246" s="29"/>
      <c r="C5246" s="29"/>
    </row>
    <row r="5247" spans="1:3" hidden="1" x14ac:dyDescent="0.45">
      <c r="A5247" s="29"/>
      <c r="B5247" s="29"/>
      <c r="C5247" s="29"/>
    </row>
    <row r="5248" spans="1:3" hidden="1" x14ac:dyDescent="0.45">
      <c r="A5248" s="29"/>
      <c r="B5248" s="29"/>
      <c r="C5248" s="29"/>
    </row>
    <row r="5249" spans="1:3" hidden="1" x14ac:dyDescent="0.45">
      <c r="A5249" s="29"/>
      <c r="B5249" s="29"/>
      <c r="C5249" s="29"/>
    </row>
    <row r="5250" spans="1:3" hidden="1" x14ac:dyDescent="0.45">
      <c r="A5250" s="29"/>
      <c r="B5250" s="29"/>
      <c r="C5250" s="29"/>
    </row>
    <row r="5251" spans="1:3" hidden="1" x14ac:dyDescent="0.45">
      <c r="A5251" s="29"/>
      <c r="B5251" s="29"/>
      <c r="C5251" s="29"/>
    </row>
    <row r="5252" spans="1:3" hidden="1" x14ac:dyDescent="0.45">
      <c r="A5252" s="29"/>
      <c r="B5252" s="29"/>
      <c r="C5252" s="29"/>
    </row>
    <row r="5253" spans="1:3" hidden="1" x14ac:dyDescent="0.45">
      <c r="A5253" s="29"/>
      <c r="B5253" s="29"/>
      <c r="C5253" s="29"/>
    </row>
    <row r="5254" spans="1:3" hidden="1" x14ac:dyDescent="0.45">
      <c r="A5254" s="29"/>
      <c r="B5254" s="29"/>
      <c r="C5254" s="29"/>
    </row>
    <row r="5255" spans="1:3" hidden="1" x14ac:dyDescent="0.45">
      <c r="A5255" s="29"/>
      <c r="B5255" s="29"/>
      <c r="C5255" s="29"/>
    </row>
    <row r="5256" spans="1:3" hidden="1" x14ac:dyDescent="0.45">
      <c r="A5256" s="29"/>
      <c r="B5256" s="29"/>
      <c r="C5256" s="29"/>
    </row>
    <row r="5257" spans="1:3" hidden="1" x14ac:dyDescent="0.45">
      <c r="A5257" s="29"/>
      <c r="B5257" s="29"/>
      <c r="C5257" s="29"/>
    </row>
    <row r="5258" spans="1:3" hidden="1" x14ac:dyDescent="0.45">
      <c r="A5258" s="29"/>
      <c r="B5258" s="29"/>
      <c r="C5258" s="29"/>
    </row>
    <row r="5259" spans="1:3" hidden="1" x14ac:dyDescent="0.45">
      <c r="A5259" s="29"/>
      <c r="B5259" s="29"/>
      <c r="C5259" s="29"/>
    </row>
    <row r="5260" spans="1:3" hidden="1" x14ac:dyDescent="0.45">
      <c r="A5260" s="29"/>
      <c r="B5260" s="29"/>
      <c r="C5260" s="29"/>
    </row>
    <row r="5261" spans="1:3" hidden="1" x14ac:dyDescent="0.45">
      <c r="A5261" s="29"/>
      <c r="B5261" s="29"/>
      <c r="C5261" s="29"/>
    </row>
    <row r="5262" spans="1:3" hidden="1" x14ac:dyDescent="0.45">
      <c r="A5262" s="29"/>
      <c r="B5262" s="29"/>
      <c r="C5262" s="29"/>
    </row>
    <row r="5263" spans="1:3" hidden="1" x14ac:dyDescent="0.45">
      <c r="A5263" s="29"/>
      <c r="B5263" s="29"/>
      <c r="C5263" s="29"/>
    </row>
    <row r="5264" spans="1:3" hidden="1" x14ac:dyDescent="0.45">
      <c r="A5264" s="29"/>
      <c r="B5264" s="29"/>
      <c r="C5264" s="29"/>
    </row>
    <row r="5265" spans="1:3" hidden="1" x14ac:dyDescent="0.45">
      <c r="A5265" s="29"/>
      <c r="B5265" s="29"/>
      <c r="C5265" s="29"/>
    </row>
    <row r="5266" spans="1:3" hidden="1" x14ac:dyDescent="0.45">
      <c r="A5266" s="29"/>
      <c r="B5266" s="29"/>
      <c r="C5266" s="29"/>
    </row>
    <row r="5267" spans="1:3" hidden="1" x14ac:dyDescent="0.45">
      <c r="A5267" s="29"/>
      <c r="B5267" s="29"/>
      <c r="C5267" s="29"/>
    </row>
    <row r="5268" spans="1:3" hidden="1" x14ac:dyDescent="0.45">
      <c r="A5268" s="29"/>
      <c r="B5268" s="29"/>
      <c r="C5268" s="29"/>
    </row>
    <row r="5269" spans="1:3" hidden="1" x14ac:dyDescent="0.45">
      <c r="A5269" s="29"/>
      <c r="B5269" s="29"/>
      <c r="C5269" s="29"/>
    </row>
    <row r="5270" spans="1:3" hidden="1" x14ac:dyDescent="0.45">
      <c r="A5270" s="29"/>
      <c r="B5270" s="29"/>
      <c r="C5270" s="29"/>
    </row>
    <row r="5271" spans="1:3" hidden="1" x14ac:dyDescent="0.45">
      <c r="A5271" s="29"/>
      <c r="B5271" s="29"/>
      <c r="C5271" s="29"/>
    </row>
    <row r="5272" spans="1:3" hidden="1" x14ac:dyDescent="0.45">
      <c r="A5272" s="29"/>
      <c r="B5272" s="29"/>
      <c r="C5272" s="29"/>
    </row>
    <row r="5273" spans="1:3" hidden="1" x14ac:dyDescent="0.45">
      <c r="A5273" s="29"/>
      <c r="B5273" s="29"/>
      <c r="C5273" s="29"/>
    </row>
    <row r="5274" spans="1:3" hidden="1" x14ac:dyDescent="0.45">
      <c r="A5274" s="29"/>
      <c r="B5274" s="29"/>
      <c r="C5274" s="29"/>
    </row>
    <row r="5275" spans="1:3" hidden="1" x14ac:dyDescent="0.45">
      <c r="A5275" s="29"/>
      <c r="B5275" s="29"/>
      <c r="C5275" s="29"/>
    </row>
    <row r="5276" spans="1:3" hidden="1" x14ac:dyDescent="0.45">
      <c r="A5276" s="29"/>
      <c r="B5276" s="29"/>
      <c r="C5276" s="29"/>
    </row>
    <row r="5277" spans="1:3" hidden="1" x14ac:dyDescent="0.45">
      <c r="A5277" s="29"/>
      <c r="B5277" s="29"/>
      <c r="C5277" s="29"/>
    </row>
    <row r="5278" spans="1:3" hidden="1" x14ac:dyDescent="0.45">
      <c r="A5278" s="29"/>
      <c r="B5278" s="29"/>
      <c r="C5278" s="29"/>
    </row>
    <row r="5279" spans="1:3" hidden="1" x14ac:dyDescent="0.45">
      <c r="A5279" s="29"/>
      <c r="B5279" s="29"/>
      <c r="C5279" s="29"/>
    </row>
    <row r="5280" spans="1:3" hidden="1" x14ac:dyDescent="0.45">
      <c r="A5280" s="29"/>
      <c r="B5280" s="29"/>
      <c r="C5280" s="29"/>
    </row>
    <row r="5281" spans="1:3" hidden="1" x14ac:dyDescent="0.45">
      <c r="A5281" s="29"/>
      <c r="B5281" s="29"/>
      <c r="C5281" s="29"/>
    </row>
    <row r="5282" spans="1:3" hidden="1" x14ac:dyDescent="0.45">
      <c r="A5282" s="29"/>
      <c r="B5282" s="29"/>
      <c r="C5282" s="29"/>
    </row>
    <row r="5283" spans="1:3" hidden="1" x14ac:dyDescent="0.45">
      <c r="A5283" s="29"/>
      <c r="B5283" s="29"/>
      <c r="C5283" s="29"/>
    </row>
    <row r="5284" spans="1:3" hidden="1" x14ac:dyDescent="0.45">
      <c r="A5284" s="29"/>
      <c r="B5284" s="29"/>
      <c r="C5284" s="29"/>
    </row>
    <row r="5285" spans="1:3" hidden="1" x14ac:dyDescent="0.45">
      <c r="A5285" s="29"/>
      <c r="B5285" s="29"/>
      <c r="C5285" s="29"/>
    </row>
    <row r="5286" spans="1:3" hidden="1" x14ac:dyDescent="0.45">
      <c r="A5286" s="29"/>
      <c r="B5286" s="29"/>
      <c r="C5286" s="29"/>
    </row>
    <row r="5287" spans="1:3" hidden="1" x14ac:dyDescent="0.45">
      <c r="A5287" s="29"/>
      <c r="B5287" s="29"/>
      <c r="C5287" s="29"/>
    </row>
    <row r="5288" spans="1:3" hidden="1" x14ac:dyDescent="0.45">
      <c r="A5288" s="29"/>
      <c r="B5288" s="29"/>
      <c r="C5288" s="29"/>
    </row>
    <row r="5289" spans="1:3" hidden="1" x14ac:dyDescent="0.45">
      <c r="A5289" s="29"/>
      <c r="B5289" s="29"/>
      <c r="C5289" s="29"/>
    </row>
    <row r="5290" spans="1:3" hidden="1" x14ac:dyDescent="0.45">
      <c r="A5290" s="29"/>
      <c r="B5290" s="29"/>
      <c r="C5290" s="29"/>
    </row>
    <row r="5291" spans="1:3" hidden="1" x14ac:dyDescent="0.45">
      <c r="A5291" s="29"/>
      <c r="B5291" s="29"/>
      <c r="C5291" s="29"/>
    </row>
    <row r="5292" spans="1:3" hidden="1" x14ac:dyDescent="0.45">
      <c r="A5292" s="29"/>
      <c r="B5292" s="29"/>
      <c r="C5292" s="29"/>
    </row>
    <row r="5293" spans="1:3" hidden="1" x14ac:dyDescent="0.45">
      <c r="A5293" s="29"/>
      <c r="B5293" s="29"/>
      <c r="C5293" s="29"/>
    </row>
    <row r="5294" spans="1:3" hidden="1" x14ac:dyDescent="0.45">
      <c r="A5294" s="29"/>
      <c r="B5294" s="29"/>
      <c r="C5294" s="29"/>
    </row>
    <row r="5295" spans="1:3" hidden="1" x14ac:dyDescent="0.45">
      <c r="A5295" s="29"/>
      <c r="B5295" s="29"/>
      <c r="C5295" s="29"/>
    </row>
    <row r="5296" spans="1:3" hidden="1" x14ac:dyDescent="0.45">
      <c r="A5296" s="29"/>
      <c r="B5296" s="29"/>
      <c r="C5296" s="29"/>
    </row>
    <row r="5297" spans="1:3" hidden="1" x14ac:dyDescent="0.45">
      <c r="A5297" s="29"/>
      <c r="B5297" s="29"/>
      <c r="C5297" s="29"/>
    </row>
    <row r="5298" spans="1:3" hidden="1" x14ac:dyDescent="0.45">
      <c r="A5298" s="29"/>
      <c r="B5298" s="29"/>
      <c r="C5298" s="29"/>
    </row>
    <row r="5299" spans="1:3" hidden="1" x14ac:dyDescent="0.45">
      <c r="A5299" s="29"/>
      <c r="B5299" s="29"/>
      <c r="C5299" s="29"/>
    </row>
    <row r="5300" spans="1:3" hidden="1" x14ac:dyDescent="0.45">
      <c r="A5300" s="29"/>
      <c r="B5300" s="29"/>
      <c r="C5300" s="29"/>
    </row>
    <row r="5301" spans="1:3" hidden="1" x14ac:dyDescent="0.45">
      <c r="A5301" s="29"/>
      <c r="B5301" s="29"/>
      <c r="C5301" s="29"/>
    </row>
    <row r="5302" spans="1:3" hidden="1" x14ac:dyDescent="0.45">
      <c r="A5302" s="29"/>
      <c r="B5302" s="29"/>
      <c r="C5302" s="29"/>
    </row>
    <row r="5303" spans="1:3" hidden="1" x14ac:dyDescent="0.45">
      <c r="A5303" s="29"/>
      <c r="B5303" s="29"/>
      <c r="C5303" s="29"/>
    </row>
    <row r="5304" spans="1:3" hidden="1" x14ac:dyDescent="0.45">
      <c r="A5304" s="29"/>
      <c r="B5304" s="29"/>
      <c r="C5304" s="29"/>
    </row>
    <row r="5305" spans="1:3" hidden="1" x14ac:dyDescent="0.45">
      <c r="A5305" s="29"/>
      <c r="B5305" s="29"/>
      <c r="C5305" s="29"/>
    </row>
    <row r="5306" spans="1:3" hidden="1" x14ac:dyDescent="0.45">
      <c r="A5306" s="29"/>
      <c r="B5306" s="29"/>
      <c r="C5306" s="29"/>
    </row>
    <row r="5307" spans="1:3" hidden="1" x14ac:dyDescent="0.45">
      <c r="A5307" s="29"/>
      <c r="B5307" s="29"/>
      <c r="C5307" s="29"/>
    </row>
    <row r="5308" spans="1:3" hidden="1" x14ac:dyDescent="0.45">
      <c r="A5308" s="29"/>
      <c r="B5308" s="29"/>
      <c r="C5308" s="29"/>
    </row>
    <row r="5309" spans="1:3" hidden="1" x14ac:dyDescent="0.45">
      <c r="A5309" s="29"/>
      <c r="B5309" s="29"/>
      <c r="C5309" s="29"/>
    </row>
    <row r="5310" spans="1:3" hidden="1" x14ac:dyDescent="0.45">
      <c r="A5310" s="29"/>
      <c r="B5310" s="29"/>
      <c r="C5310" s="29"/>
    </row>
    <row r="5311" spans="1:3" hidden="1" x14ac:dyDescent="0.45">
      <c r="A5311" s="29"/>
      <c r="B5311" s="29"/>
      <c r="C5311" s="29"/>
    </row>
    <row r="5312" spans="1:3" hidden="1" x14ac:dyDescent="0.45">
      <c r="A5312" s="29"/>
      <c r="B5312" s="29"/>
      <c r="C5312" s="29"/>
    </row>
    <row r="5313" spans="1:3" hidden="1" x14ac:dyDescent="0.45">
      <c r="A5313" s="29"/>
      <c r="B5313" s="29"/>
      <c r="C5313" s="29"/>
    </row>
    <row r="5314" spans="1:3" hidden="1" x14ac:dyDescent="0.45">
      <c r="A5314" s="29"/>
      <c r="B5314" s="29"/>
      <c r="C5314" s="29"/>
    </row>
    <row r="5315" spans="1:3" hidden="1" x14ac:dyDescent="0.45">
      <c r="A5315" s="29"/>
      <c r="B5315" s="29"/>
      <c r="C5315" s="29"/>
    </row>
    <row r="5316" spans="1:3" hidden="1" x14ac:dyDescent="0.45">
      <c r="A5316" s="29"/>
      <c r="B5316" s="29"/>
      <c r="C5316" s="29"/>
    </row>
    <row r="5317" spans="1:3" hidden="1" x14ac:dyDescent="0.45">
      <c r="A5317" s="29"/>
      <c r="B5317" s="29"/>
      <c r="C5317" s="29"/>
    </row>
    <row r="5318" spans="1:3" hidden="1" x14ac:dyDescent="0.45">
      <c r="A5318" s="29"/>
      <c r="B5318" s="29"/>
      <c r="C5318" s="29"/>
    </row>
    <row r="5319" spans="1:3" hidden="1" x14ac:dyDescent="0.45">
      <c r="A5319" s="29"/>
      <c r="B5319" s="29"/>
      <c r="C5319" s="29"/>
    </row>
    <row r="5320" spans="1:3" hidden="1" x14ac:dyDescent="0.45">
      <c r="A5320" s="29"/>
      <c r="B5320" s="29"/>
      <c r="C5320" s="29"/>
    </row>
    <row r="5321" spans="1:3" hidden="1" x14ac:dyDescent="0.45">
      <c r="A5321" s="29"/>
      <c r="B5321" s="29"/>
      <c r="C5321" s="29"/>
    </row>
    <row r="5322" spans="1:3" hidden="1" x14ac:dyDescent="0.45">
      <c r="A5322" s="29"/>
      <c r="B5322" s="29"/>
      <c r="C5322" s="29"/>
    </row>
    <row r="5323" spans="1:3" hidden="1" x14ac:dyDescent="0.45">
      <c r="A5323" s="29"/>
      <c r="B5323" s="29"/>
      <c r="C5323" s="29"/>
    </row>
    <row r="5324" spans="1:3" hidden="1" x14ac:dyDescent="0.45">
      <c r="A5324" s="29"/>
      <c r="B5324" s="29"/>
      <c r="C5324" s="29"/>
    </row>
    <row r="5325" spans="1:3" hidden="1" x14ac:dyDescent="0.45">
      <c r="A5325" s="29"/>
      <c r="B5325" s="29"/>
      <c r="C5325" s="29"/>
    </row>
    <row r="5326" spans="1:3" hidden="1" x14ac:dyDescent="0.45">
      <c r="A5326" s="29"/>
      <c r="B5326" s="29"/>
      <c r="C5326" s="29"/>
    </row>
    <row r="5327" spans="1:3" hidden="1" x14ac:dyDescent="0.45">
      <c r="A5327" s="29"/>
      <c r="B5327" s="29"/>
      <c r="C5327" s="29"/>
    </row>
    <row r="5328" spans="1:3" hidden="1" x14ac:dyDescent="0.45">
      <c r="A5328" s="29"/>
      <c r="B5328" s="29"/>
      <c r="C5328" s="29"/>
    </row>
    <row r="5329" spans="1:3" hidden="1" x14ac:dyDescent="0.45">
      <c r="A5329" s="29"/>
      <c r="B5329" s="29"/>
      <c r="C5329" s="29"/>
    </row>
    <row r="5330" spans="1:3" hidden="1" x14ac:dyDescent="0.45">
      <c r="A5330" s="29"/>
      <c r="B5330" s="29"/>
      <c r="C5330" s="29"/>
    </row>
    <row r="5331" spans="1:3" hidden="1" x14ac:dyDescent="0.45">
      <c r="A5331" s="29"/>
      <c r="B5331" s="29"/>
      <c r="C5331" s="29"/>
    </row>
    <row r="5332" spans="1:3" hidden="1" x14ac:dyDescent="0.45">
      <c r="A5332" s="29"/>
      <c r="B5332" s="29"/>
      <c r="C5332" s="29"/>
    </row>
    <row r="5333" spans="1:3" hidden="1" x14ac:dyDescent="0.45">
      <c r="A5333" s="29"/>
      <c r="B5333" s="29"/>
      <c r="C5333" s="29"/>
    </row>
    <row r="5334" spans="1:3" hidden="1" x14ac:dyDescent="0.45">
      <c r="A5334" s="29"/>
      <c r="B5334" s="29"/>
      <c r="C5334" s="29"/>
    </row>
    <row r="5335" spans="1:3" hidden="1" x14ac:dyDescent="0.45">
      <c r="A5335" s="29"/>
      <c r="B5335" s="29"/>
      <c r="C5335" s="29"/>
    </row>
    <row r="5336" spans="1:3" hidden="1" x14ac:dyDescent="0.45">
      <c r="A5336" s="29"/>
      <c r="B5336" s="29"/>
      <c r="C5336" s="29"/>
    </row>
    <row r="5337" spans="1:3" hidden="1" x14ac:dyDescent="0.45">
      <c r="A5337" s="29"/>
      <c r="B5337" s="29"/>
      <c r="C5337" s="29"/>
    </row>
    <row r="5338" spans="1:3" hidden="1" x14ac:dyDescent="0.45">
      <c r="A5338" s="29"/>
      <c r="B5338" s="29"/>
      <c r="C5338" s="29"/>
    </row>
    <row r="5339" spans="1:3" hidden="1" x14ac:dyDescent="0.45">
      <c r="A5339" s="29"/>
      <c r="B5339" s="29"/>
      <c r="C5339" s="29"/>
    </row>
    <row r="5340" spans="1:3" hidden="1" x14ac:dyDescent="0.45">
      <c r="A5340" s="29"/>
      <c r="B5340" s="29"/>
      <c r="C5340" s="29"/>
    </row>
    <row r="5341" spans="1:3" hidden="1" x14ac:dyDescent="0.45">
      <c r="A5341" s="29"/>
      <c r="B5341" s="29"/>
      <c r="C5341" s="29"/>
    </row>
    <row r="5342" spans="1:3" hidden="1" x14ac:dyDescent="0.45">
      <c r="A5342" s="29"/>
      <c r="B5342" s="29"/>
      <c r="C5342" s="29"/>
    </row>
    <row r="5343" spans="1:3" hidden="1" x14ac:dyDescent="0.45">
      <c r="A5343" s="29"/>
      <c r="B5343" s="29"/>
      <c r="C5343" s="29"/>
    </row>
    <row r="5344" spans="1:3" hidden="1" x14ac:dyDescent="0.45">
      <c r="A5344" s="29"/>
      <c r="B5344" s="29"/>
      <c r="C5344" s="29"/>
    </row>
    <row r="5345" spans="1:3" hidden="1" x14ac:dyDescent="0.45">
      <c r="A5345" s="29"/>
      <c r="B5345" s="29"/>
      <c r="C5345" s="29"/>
    </row>
    <row r="5346" spans="1:3" hidden="1" x14ac:dyDescent="0.45">
      <c r="A5346" s="29"/>
      <c r="B5346" s="29"/>
      <c r="C5346" s="29"/>
    </row>
    <row r="5347" spans="1:3" hidden="1" x14ac:dyDescent="0.45">
      <c r="A5347" s="29"/>
      <c r="B5347" s="29"/>
      <c r="C5347" s="29"/>
    </row>
    <row r="5348" spans="1:3" hidden="1" x14ac:dyDescent="0.45">
      <c r="A5348" s="29"/>
      <c r="B5348" s="29"/>
      <c r="C5348" s="29"/>
    </row>
    <row r="5349" spans="1:3" hidden="1" x14ac:dyDescent="0.45">
      <c r="A5349" s="29"/>
      <c r="B5349" s="29"/>
      <c r="C5349" s="29"/>
    </row>
    <row r="5350" spans="1:3" hidden="1" x14ac:dyDescent="0.45">
      <c r="A5350" s="29"/>
      <c r="B5350" s="29"/>
      <c r="C5350" s="29"/>
    </row>
    <row r="5351" spans="1:3" hidden="1" x14ac:dyDescent="0.45">
      <c r="A5351" s="29"/>
      <c r="B5351" s="29"/>
      <c r="C5351" s="29"/>
    </row>
    <row r="5352" spans="1:3" hidden="1" x14ac:dyDescent="0.45">
      <c r="A5352" s="29"/>
      <c r="B5352" s="29"/>
      <c r="C5352" s="29"/>
    </row>
    <row r="5353" spans="1:3" hidden="1" x14ac:dyDescent="0.45">
      <c r="A5353" s="29"/>
      <c r="B5353" s="29"/>
      <c r="C5353" s="29"/>
    </row>
    <row r="5354" spans="1:3" hidden="1" x14ac:dyDescent="0.45">
      <c r="A5354" s="29"/>
      <c r="B5354" s="29"/>
      <c r="C5354" s="29"/>
    </row>
    <row r="5355" spans="1:3" hidden="1" x14ac:dyDescent="0.45">
      <c r="A5355" s="29"/>
      <c r="B5355" s="29"/>
      <c r="C5355" s="29"/>
    </row>
    <row r="5356" spans="1:3" hidden="1" x14ac:dyDescent="0.45">
      <c r="A5356" s="29"/>
      <c r="B5356" s="29"/>
      <c r="C5356" s="29"/>
    </row>
    <row r="5357" spans="1:3" hidden="1" x14ac:dyDescent="0.45">
      <c r="A5357" s="29"/>
      <c r="B5357" s="29"/>
      <c r="C5357" s="29"/>
    </row>
    <row r="5358" spans="1:3" hidden="1" x14ac:dyDescent="0.45">
      <c r="A5358" s="29"/>
      <c r="B5358" s="29"/>
      <c r="C5358" s="29"/>
    </row>
    <row r="5359" spans="1:3" hidden="1" x14ac:dyDescent="0.45">
      <c r="A5359" s="29"/>
      <c r="B5359" s="29"/>
      <c r="C5359" s="29"/>
    </row>
    <row r="5360" spans="1:3" hidden="1" x14ac:dyDescent="0.45">
      <c r="A5360" s="29"/>
      <c r="B5360" s="29"/>
      <c r="C5360" s="29"/>
    </row>
    <row r="5361" spans="1:3" hidden="1" x14ac:dyDescent="0.45">
      <c r="A5361" s="29"/>
      <c r="B5361" s="29"/>
      <c r="C5361" s="29"/>
    </row>
    <row r="5362" spans="1:3" hidden="1" x14ac:dyDescent="0.45">
      <c r="A5362" s="29"/>
      <c r="B5362" s="29"/>
      <c r="C5362" s="29"/>
    </row>
    <row r="5363" spans="1:3" hidden="1" x14ac:dyDescent="0.45">
      <c r="A5363" s="29"/>
      <c r="B5363" s="29"/>
      <c r="C5363" s="29"/>
    </row>
    <row r="5364" spans="1:3" hidden="1" x14ac:dyDescent="0.45">
      <c r="A5364" s="29"/>
      <c r="B5364" s="29"/>
      <c r="C5364" s="29"/>
    </row>
    <row r="5365" spans="1:3" hidden="1" x14ac:dyDescent="0.45">
      <c r="A5365" s="29"/>
      <c r="B5365" s="29"/>
      <c r="C5365" s="29"/>
    </row>
    <row r="5366" spans="1:3" hidden="1" x14ac:dyDescent="0.45">
      <c r="A5366" s="29"/>
      <c r="B5366" s="29"/>
      <c r="C5366" s="29"/>
    </row>
    <row r="5367" spans="1:3" hidden="1" x14ac:dyDescent="0.45">
      <c r="A5367" s="29"/>
      <c r="B5367" s="29"/>
      <c r="C5367" s="29"/>
    </row>
    <row r="5368" spans="1:3" hidden="1" x14ac:dyDescent="0.45">
      <c r="A5368" s="29"/>
      <c r="B5368" s="29"/>
      <c r="C5368" s="29"/>
    </row>
    <row r="5369" spans="1:3" hidden="1" x14ac:dyDescent="0.45">
      <c r="A5369" s="29"/>
      <c r="B5369" s="29"/>
      <c r="C5369" s="29"/>
    </row>
    <row r="5370" spans="1:3" hidden="1" x14ac:dyDescent="0.45">
      <c r="A5370" s="29"/>
      <c r="B5370" s="29"/>
      <c r="C5370" s="29"/>
    </row>
    <row r="5371" spans="1:3" hidden="1" x14ac:dyDescent="0.45">
      <c r="A5371" s="29"/>
      <c r="B5371" s="29"/>
      <c r="C5371" s="29"/>
    </row>
    <row r="5372" spans="1:3" hidden="1" x14ac:dyDescent="0.45">
      <c r="A5372" s="29"/>
      <c r="B5372" s="29"/>
      <c r="C5372" s="29"/>
    </row>
    <row r="5373" spans="1:3" hidden="1" x14ac:dyDescent="0.45">
      <c r="A5373" s="29"/>
      <c r="B5373" s="29"/>
      <c r="C5373" s="29"/>
    </row>
    <row r="5374" spans="1:3" hidden="1" x14ac:dyDescent="0.45">
      <c r="A5374" s="29"/>
      <c r="B5374" s="29"/>
      <c r="C5374" s="29"/>
    </row>
    <row r="5375" spans="1:3" hidden="1" x14ac:dyDescent="0.45">
      <c r="A5375" s="29"/>
      <c r="B5375" s="29"/>
      <c r="C5375" s="29"/>
    </row>
    <row r="5376" spans="1:3" hidden="1" x14ac:dyDescent="0.45">
      <c r="A5376" s="29"/>
      <c r="B5376" s="29"/>
      <c r="C5376" s="29"/>
    </row>
    <row r="5377" spans="1:3" hidden="1" x14ac:dyDescent="0.45">
      <c r="A5377" s="29"/>
      <c r="B5377" s="29"/>
      <c r="C5377" s="29"/>
    </row>
    <row r="5378" spans="1:3" hidden="1" x14ac:dyDescent="0.45">
      <c r="A5378" s="29"/>
      <c r="B5378" s="29"/>
      <c r="C5378" s="29"/>
    </row>
    <row r="5379" spans="1:3" hidden="1" x14ac:dyDescent="0.45">
      <c r="A5379" s="29"/>
      <c r="B5379" s="29"/>
      <c r="C5379" s="29"/>
    </row>
    <row r="5380" spans="1:3" hidden="1" x14ac:dyDescent="0.45">
      <c r="A5380" s="29"/>
      <c r="B5380" s="29"/>
      <c r="C5380" s="29"/>
    </row>
    <row r="5381" spans="1:3" hidden="1" x14ac:dyDescent="0.45">
      <c r="A5381" s="29"/>
      <c r="B5381" s="29"/>
      <c r="C5381" s="29"/>
    </row>
    <row r="5382" spans="1:3" hidden="1" x14ac:dyDescent="0.45">
      <c r="A5382" s="29"/>
      <c r="B5382" s="29"/>
      <c r="C5382" s="29"/>
    </row>
    <row r="5383" spans="1:3" hidden="1" x14ac:dyDescent="0.45">
      <c r="A5383" s="29"/>
      <c r="B5383" s="29"/>
      <c r="C5383" s="29"/>
    </row>
    <row r="5384" spans="1:3" hidden="1" x14ac:dyDescent="0.45">
      <c r="A5384" s="29"/>
      <c r="B5384" s="29"/>
      <c r="C5384" s="29"/>
    </row>
    <row r="5385" spans="1:3" hidden="1" x14ac:dyDescent="0.45">
      <c r="A5385" s="29"/>
      <c r="B5385" s="29"/>
      <c r="C5385" s="29"/>
    </row>
    <row r="5386" spans="1:3" hidden="1" x14ac:dyDescent="0.45">
      <c r="A5386" s="29"/>
      <c r="B5386" s="29"/>
      <c r="C5386" s="29"/>
    </row>
    <row r="5387" spans="1:3" hidden="1" x14ac:dyDescent="0.45">
      <c r="A5387" s="29"/>
      <c r="B5387" s="29"/>
      <c r="C5387" s="29"/>
    </row>
    <row r="5388" spans="1:3" hidden="1" x14ac:dyDescent="0.45">
      <c r="A5388" s="29"/>
      <c r="B5388" s="29"/>
      <c r="C5388" s="29"/>
    </row>
    <row r="5389" spans="1:3" hidden="1" x14ac:dyDescent="0.45">
      <c r="A5389" s="29"/>
      <c r="B5389" s="29"/>
      <c r="C5389" s="29"/>
    </row>
    <row r="5390" spans="1:3" hidden="1" x14ac:dyDescent="0.45">
      <c r="A5390" s="29"/>
      <c r="B5390" s="29"/>
      <c r="C5390" s="29"/>
    </row>
    <row r="5391" spans="1:3" hidden="1" x14ac:dyDescent="0.45">
      <c r="A5391" s="29"/>
      <c r="B5391" s="29"/>
      <c r="C5391" s="29"/>
    </row>
    <row r="5392" spans="1:3" hidden="1" x14ac:dyDescent="0.45">
      <c r="A5392" s="29"/>
      <c r="B5392" s="29"/>
      <c r="C5392" s="29"/>
    </row>
    <row r="5393" spans="1:3" hidden="1" x14ac:dyDescent="0.45">
      <c r="A5393" s="29"/>
      <c r="B5393" s="29"/>
      <c r="C5393" s="29"/>
    </row>
    <row r="5394" spans="1:3" hidden="1" x14ac:dyDescent="0.45">
      <c r="A5394" s="29"/>
      <c r="B5394" s="29"/>
      <c r="C5394" s="29"/>
    </row>
    <row r="5395" spans="1:3" hidden="1" x14ac:dyDescent="0.45">
      <c r="A5395" s="29"/>
      <c r="B5395" s="29"/>
      <c r="C5395" s="29"/>
    </row>
    <row r="5396" spans="1:3" hidden="1" x14ac:dyDescent="0.45">
      <c r="A5396" s="29"/>
      <c r="B5396" s="29"/>
      <c r="C5396" s="29"/>
    </row>
    <row r="5397" spans="1:3" hidden="1" x14ac:dyDescent="0.45">
      <c r="A5397" s="29"/>
      <c r="B5397" s="29"/>
      <c r="C5397" s="29"/>
    </row>
    <row r="5398" spans="1:3" hidden="1" x14ac:dyDescent="0.45">
      <c r="A5398" s="29"/>
      <c r="B5398" s="29"/>
      <c r="C5398" s="29"/>
    </row>
    <row r="5399" spans="1:3" hidden="1" x14ac:dyDescent="0.45">
      <c r="A5399" s="29"/>
      <c r="B5399" s="29"/>
      <c r="C5399" s="29"/>
    </row>
    <row r="5400" spans="1:3" hidden="1" x14ac:dyDescent="0.45">
      <c r="A5400" s="29"/>
      <c r="B5400" s="29"/>
      <c r="C5400" s="29"/>
    </row>
    <row r="5401" spans="1:3" hidden="1" x14ac:dyDescent="0.45">
      <c r="A5401" s="29"/>
      <c r="B5401" s="29"/>
      <c r="C5401" s="29"/>
    </row>
    <row r="5402" spans="1:3" hidden="1" x14ac:dyDescent="0.45">
      <c r="A5402" s="29"/>
      <c r="B5402" s="29"/>
      <c r="C5402" s="29"/>
    </row>
    <row r="5403" spans="1:3" hidden="1" x14ac:dyDescent="0.45">
      <c r="A5403" s="29"/>
      <c r="B5403" s="29"/>
      <c r="C5403" s="29"/>
    </row>
    <row r="5404" spans="1:3" hidden="1" x14ac:dyDescent="0.45">
      <c r="A5404" s="29"/>
      <c r="B5404" s="29"/>
      <c r="C5404" s="29"/>
    </row>
    <row r="5405" spans="1:3" hidden="1" x14ac:dyDescent="0.45">
      <c r="A5405" s="29"/>
      <c r="B5405" s="29"/>
      <c r="C5405" s="29"/>
    </row>
    <row r="5406" spans="1:3" hidden="1" x14ac:dyDescent="0.45">
      <c r="A5406" s="29"/>
      <c r="B5406" s="29"/>
      <c r="C5406" s="29"/>
    </row>
    <row r="5407" spans="1:3" hidden="1" x14ac:dyDescent="0.45">
      <c r="A5407" s="29"/>
      <c r="B5407" s="29"/>
      <c r="C5407" s="29"/>
    </row>
    <row r="5408" spans="1:3" hidden="1" x14ac:dyDescent="0.45">
      <c r="A5408" s="29"/>
      <c r="B5408" s="29"/>
      <c r="C5408" s="29"/>
    </row>
    <row r="5409" spans="1:3" hidden="1" x14ac:dyDescent="0.45">
      <c r="A5409" s="29"/>
      <c r="B5409" s="29"/>
      <c r="C5409" s="29"/>
    </row>
    <row r="5410" spans="1:3" hidden="1" x14ac:dyDescent="0.45">
      <c r="A5410" s="29"/>
      <c r="B5410" s="29"/>
      <c r="C5410" s="29"/>
    </row>
    <row r="5411" spans="1:3" hidden="1" x14ac:dyDescent="0.45">
      <c r="A5411" s="29"/>
      <c r="B5411" s="29"/>
      <c r="C5411" s="29"/>
    </row>
    <row r="5412" spans="1:3" hidden="1" x14ac:dyDescent="0.45">
      <c r="A5412" s="29"/>
      <c r="B5412" s="29"/>
      <c r="C5412" s="29"/>
    </row>
    <row r="5413" spans="1:3" hidden="1" x14ac:dyDescent="0.45">
      <c r="A5413" s="29"/>
      <c r="B5413" s="29"/>
      <c r="C5413" s="29"/>
    </row>
    <row r="5414" spans="1:3" hidden="1" x14ac:dyDescent="0.45">
      <c r="A5414" s="29"/>
      <c r="B5414" s="29"/>
      <c r="C5414" s="29"/>
    </row>
    <row r="5415" spans="1:3" hidden="1" x14ac:dyDescent="0.45">
      <c r="A5415" s="29"/>
      <c r="B5415" s="29"/>
      <c r="C5415" s="29"/>
    </row>
    <row r="5416" spans="1:3" hidden="1" x14ac:dyDescent="0.45">
      <c r="A5416" s="29"/>
      <c r="B5416" s="29"/>
      <c r="C5416" s="29"/>
    </row>
    <row r="5417" spans="1:3" hidden="1" x14ac:dyDescent="0.45">
      <c r="A5417" s="29"/>
      <c r="B5417" s="29"/>
      <c r="C5417" s="29"/>
    </row>
    <row r="5418" spans="1:3" hidden="1" x14ac:dyDescent="0.45">
      <c r="A5418" s="29"/>
      <c r="B5418" s="29"/>
      <c r="C5418" s="29"/>
    </row>
    <row r="5419" spans="1:3" hidden="1" x14ac:dyDescent="0.45">
      <c r="A5419" s="29"/>
      <c r="B5419" s="29"/>
      <c r="C5419" s="29"/>
    </row>
    <row r="5420" spans="1:3" hidden="1" x14ac:dyDescent="0.45">
      <c r="A5420" s="29"/>
      <c r="B5420" s="29"/>
      <c r="C5420" s="29"/>
    </row>
    <row r="5421" spans="1:3" hidden="1" x14ac:dyDescent="0.45">
      <c r="A5421" s="29"/>
      <c r="B5421" s="29"/>
      <c r="C5421" s="29"/>
    </row>
    <row r="5422" spans="1:3" hidden="1" x14ac:dyDescent="0.45">
      <c r="A5422" s="29"/>
      <c r="B5422" s="29"/>
      <c r="C5422" s="29"/>
    </row>
    <row r="5423" spans="1:3" hidden="1" x14ac:dyDescent="0.45">
      <c r="A5423" s="29"/>
      <c r="B5423" s="29"/>
      <c r="C5423" s="29"/>
    </row>
    <row r="5424" spans="1:3" hidden="1" x14ac:dyDescent="0.45">
      <c r="A5424" s="29"/>
      <c r="B5424" s="29"/>
      <c r="C5424" s="29"/>
    </row>
    <row r="5425" spans="1:3" hidden="1" x14ac:dyDescent="0.45">
      <c r="A5425" s="29"/>
      <c r="B5425" s="29"/>
      <c r="C5425" s="29"/>
    </row>
    <row r="5426" spans="1:3" hidden="1" x14ac:dyDescent="0.45">
      <c r="A5426" s="29"/>
      <c r="B5426" s="29"/>
      <c r="C5426" s="29"/>
    </row>
    <row r="5427" spans="1:3" hidden="1" x14ac:dyDescent="0.45">
      <c r="A5427" s="29"/>
      <c r="B5427" s="29"/>
      <c r="C5427" s="29"/>
    </row>
    <row r="5428" spans="1:3" hidden="1" x14ac:dyDescent="0.45">
      <c r="A5428" s="29"/>
      <c r="B5428" s="29"/>
      <c r="C5428" s="29"/>
    </row>
    <row r="5429" spans="1:3" hidden="1" x14ac:dyDescent="0.45">
      <c r="A5429" s="29"/>
      <c r="B5429" s="29"/>
      <c r="C5429" s="29"/>
    </row>
    <row r="5430" spans="1:3" hidden="1" x14ac:dyDescent="0.45">
      <c r="A5430" s="29"/>
      <c r="B5430" s="29"/>
      <c r="C5430" s="29"/>
    </row>
    <row r="5431" spans="1:3" hidden="1" x14ac:dyDescent="0.45">
      <c r="A5431" s="29"/>
      <c r="B5431" s="29"/>
      <c r="C5431" s="29"/>
    </row>
    <row r="5432" spans="1:3" hidden="1" x14ac:dyDescent="0.45">
      <c r="A5432" s="29"/>
      <c r="B5432" s="29"/>
      <c r="C5432" s="29"/>
    </row>
    <row r="5433" spans="1:3" hidden="1" x14ac:dyDescent="0.45">
      <c r="A5433" s="29"/>
      <c r="B5433" s="29"/>
      <c r="C5433" s="29"/>
    </row>
    <row r="5434" spans="1:3" hidden="1" x14ac:dyDescent="0.45">
      <c r="A5434" s="29"/>
      <c r="B5434" s="29"/>
      <c r="C5434" s="29"/>
    </row>
    <row r="5435" spans="1:3" hidden="1" x14ac:dyDescent="0.45">
      <c r="A5435" s="29"/>
      <c r="B5435" s="29"/>
      <c r="C5435" s="29"/>
    </row>
    <row r="5436" spans="1:3" hidden="1" x14ac:dyDescent="0.45">
      <c r="A5436" s="29"/>
      <c r="B5436" s="29"/>
      <c r="C5436" s="29"/>
    </row>
    <row r="5437" spans="1:3" hidden="1" x14ac:dyDescent="0.45">
      <c r="A5437" s="29"/>
      <c r="B5437" s="29"/>
      <c r="C5437" s="29"/>
    </row>
    <row r="5438" spans="1:3" hidden="1" x14ac:dyDescent="0.45">
      <c r="A5438" s="29"/>
      <c r="B5438" s="29"/>
      <c r="C5438" s="29"/>
    </row>
    <row r="5439" spans="1:3" hidden="1" x14ac:dyDescent="0.45">
      <c r="A5439" s="29"/>
      <c r="B5439" s="29"/>
      <c r="C5439" s="29"/>
    </row>
    <row r="5440" spans="1:3" hidden="1" x14ac:dyDescent="0.45">
      <c r="A5440" s="29"/>
      <c r="B5440" s="29"/>
      <c r="C5440" s="29"/>
    </row>
    <row r="5441" spans="1:3" hidden="1" x14ac:dyDescent="0.45">
      <c r="A5441" s="29"/>
      <c r="B5441" s="29"/>
      <c r="C5441" s="29"/>
    </row>
    <row r="5442" spans="1:3" hidden="1" x14ac:dyDescent="0.45">
      <c r="A5442" s="29"/>
      <c r="B5442" s="29"/>
      <c r="C5442" s="29"/>
    </row>
    <row r="5443" spans="1:3" hidden="1" x14ac:dyDescent="0.45">
      <c r="A5443" s="29"/>
      <c r="B5443" s="29"/>
      <c r="C5443" s="29"/>
    </row>
    <row r="5444" spans="1:3" hidden="1" x14ac:dyDescent="0.45">
      <c r="A5444" s="29"/>
      <c r="B5444" s="29"/>
      <c r="C5444" s="29"/>
    </row>
    <row r="5445" spans="1:3" hidden="1" x14ac:dyDescent="0.45">
      <c r="A5445" s="29"/>
      <c r="B5445" s="29"/>
      <c r="C5445" s="29"/>
    </row>
    <row r="5446" spans="1:3" hidden="1" x14ac:dyDescent="0.45">
      <c r="A5446" s="29"/>
      <c r="B5446" s="29"/>
      <c r="C5446" s="29"/>
    </row>
    <row r="5447" spans="1:3" hidden="1" x14ac:dyDescent="0.45">
      <c r="A5447" s="29"/>
      <c r="B5447" s="29"/>
      <c r="C5447" s="29"/>
    </row>
    <row r="5448" spans="1:3" hidden="1" x14ac:dyDescent="0.45">
      <c r="A5448" s="29"/>
      <c r="B5448" s="29"/>
      <c r="C5448" s="29"/>
    </row>
    <row r="5449" spans="1:3" hidden="1" x14ac:dyDescent="0.45">
      <c r="A5449" s="29"/>
      <c r="B5449" s="29"/>
      <c r="C5449" s="29"/>
    </row>
    <row r="5450" spans="1:3" hidden="1" x14ac:dyDescent="0.45">
      <c r="A5450" s="29"/>
      <c r="B5450" s="29"/>
      <c r="C5450" s="29"/>
    </row>
    <row r="5451" spans="1:3" hidden="1" x14ac:dyDescent="0.45">
      <c r="A5451" s="29"/>
      <c r="B5451" s="29"/>
      <c r="C5451" s="29"/>
    </row>
    <row r="5452" spans="1:3" hidden="1" x14ac:dyDescent="0.45">
      <c r="A5452" s="29"/>
      <c r="B5452" s="29"/>
      <c r="C5452" s="29"/>
    </row>
    <row r="5453" spans="1:3" hidden="1" x14ac:dyDescent="0.45">
      <c r="A5453" s="29"/>
      <c r="B5453" s="29"/>
      <c r="C5453" s="29"/>
    </row>
    <row r="5454" spans="1:3" hidden="1" x14ac:dyDescent="0.45">
      <c r="A5454" s="29"/>
      <c r="B5454" s="29"/>
      <c r="C5454" s="29"/>
    </row>
    <row r="5455" spans="1:3" hidden="1" x14ac:dyDescent="0.45">
      <c r="A5455" s="29"/>
      <c r="B5455" s="29"/>
      <c r="C5455" s="29"/>
    </row>
    <row r="5456" spans="1:3" hidden="1" x14ac:dyDescent="0.45">
      <c r="A5456" s="29"/>
      <c r="B5456" s="29"/>
      <c r="C5456" s="29"/>
    </row>
    <row r="5457" spans="1:3" hidden="1" x14ac:dyDescent="0.45">
      <c r="A5457" s="29"/>
      <c r="B5457" s="29"/>
      <c r="C5457" s="29"/>
    </row>
    <row r="5458" spans="1:3" hidden="1" x14ac:dyDescent="0.45">
      <c r="A5458" s="29"/>
      <c r="B5458" s="29"/>
      <c r="C5458" s="29"/>
    </row>
    <row r="5459" spans="1:3" hidden="1" x14ac:dyDescent="0.45">
      <c r="A5459" s="29"/>
      <c r="B5459" s="29"/>
      <c r="C5459" s="29"/>
    </row>
    <row r="5460" spans="1:3" hidden="1" x14ac:dyDescent="0.45">
      <c r="A5460" s="29"/>
      <c r="B5460" s="29"/>
      <c r="C5460" s="29"/>
    </row>
    <row r="5461" spans="1:3" hidden="1" x14ac:dyDescent="0.45">
      <c r="A5461" s="29"/>
      <c r="B5461" s="29"/>
      <c r="C5461" s="29"/>
    </row>
    <row r="5462" spans="1:3" hidden="1" x14ac:dyDescent="0.45">
      <c r="A5462" s="29"/>
      <c r="B5462" s="29"/>
      <c r="C5462" s="29"/>
    </row>
    <row r="5463" spans="1:3" hidden="1" x14ac:dyDescent="0.45">
      <c r="A5463" s="29"/>
      <c r="B5463" s="29"/>
      <c r="C5463" s="29"/>
    </row>
    <row r="5464" spans="1:3" hidden="1" x14ac:dyDescent="0.45">
      <c r="A5464" s="29"/>
      <c r="B5464" s="29"/>
      <c r="C5464" s="29"/>
    </row>
    <row r="5465" spans="1:3" hidden="1" x14ac:dyDescent="0.45">
      <c r="A5465" s="29"/>
      <c r="B5465" s="29"/>
      <c r="C5465" s="29"/>
    </row>
    <row r="5466" spans="1:3" hidden="1" x14ac:dyDescent="0.45">
      <c r="A5466" s="29"/>
      <c r="B5466" s="29"/>
      <c r="C5466" s="29"/>
    </row>
    <row r="5467" spans="1:3" hidden="1" x14ac:dyDescent="0.45">
      <c r="A5467" s="29"/>
      <c r="B5467" s="29"/>
      <c r="C5467" s="29"/>
    </row>
    <row r="5468" spans="1:3" hidden="1" x14ac:dyDescent="0.45">
      <c r="A5468" s="29"/>
      <c r="B5468" s="29"/>
      <c r="C5468" s="29"/>
    </row>
    <row r="5469" spans="1:3" hidden="1" x14ac:dyDescent="0.45">
      <c r="A5469" s="29"/>
      <c r="B5469" s="29"/>
      <c r="C5469" s="29"/>
    </row>
    <row r="5470" spans="1:3" hidden="1" x14ac:dyDescent="0.45">
      <c r="A5470" s="29"/>
      <c r="B5470" s="29"/>
      <c r="C5470" s="29"/>
    </row>
    <row r="5471" spans="1:3" hidden="1" x14ac:dyDescent="0.45">
      <c r="A5471" s="29"/>
      <c r="B5471" s="29"/>
      <c r="C5471" s="29"/>
    </row>
    <row r="5472" spans="1:3" hidden="1" x14ac:dyDescent="0.45">
      <c r="A5472" s="29"/>
      <c r="B5472" s="29"/>
      <c r="C5472" s="29"/>
    </row>
    <row r="5473" spans="1:3" hidden="1" x14ac:dyDescent="0.45">
      <c r="A5473" s="29"/>
      <c r="B5473" s="29"/>
      <c r="C5473" s="29"/>
    </row>
    <row r="5474" spans="1:3" hidden="1" x14ac:dyDescent="0.45">
      <c r="A5474" s="29"/>
      <c r="B5474" s="29"/>
      <c r="C5474" s="29"/>
    </row>
    <row r="5475" spans="1:3" hidden="1" x14ac:dyDescent="0.45">
      <c r="A5475" s="29"/>
      <c r="B5475" s="29"/>
      <c r="C5475" s="29"/>
    </row>
    <row r="5476" spans="1:3" hidden="1" x14ac:dyDescent="0.45">
      <c r="A5476" s="29"/>
      <c r="B5476" s="29"/>
      <c r="C5476" s="29"/>
    </row>
    <row r="5477" spans="1:3" hidden="1" x14ac:dyDescent="0.45">
      <c r="A5477" s="29"/>
      <c r="B5477" s="29"/>
      <c r="C5477" s="29"/>
    </row>
    <row r="5478" spans="1:3" hidden="1" x14ac:dyDescent="0.45">
      <c r="A5478" s="29"/>
      <c r="B5478" s="29"/>
      <c r="C5478" s="29"/>
    </row>
    <row r="5479" spans="1:3" hidden="1" x14ac:dyDescent="0.45">
      <c r="A5479" s="29"/>
      <c r="B5479" s="29"/>
      <c r="C5479" s="29"/>
    </row>
    <row r="5480" spans="1:3" hidden="1" x14ac:dyDescent="0.45">
      <c r="A5480" s="29"/>
      <c r="B5480" s="29"/>
      <c r="C5480" s="29"/>
    </row>
    <row r="5481" spans="1:3" hidden="1" x14ac:dyDescent="0.45">
      <c r="A5481" s="29"/>
      <c r="B5481" s="29"/>
      <c r="C5481" s="29"/>
    </row>
    <row r="5482" spans="1:3" hidden="1" x14ac:dyDescent="0.45">
      <c r="A5482" s="29"/>
      <c r="B5482" s="29"/>
      <c r="C5482" s="29"/>
    </row>
    <row r="5483" spans="1:3" hidden="1" x14ac:dyDescent="0.45">
      <c r="A5483" s="29"/>
      <c r="B5483" s="29"/>
      <c r="C5483" s="29"/>
    </row>
    <row r="5484" spans="1:3" hidden="1" x14ac:dyDescent="0.45">
      <c r="A5484" s="29"/>
      <c r="B5484" s="29"/>
      <c r="C5484" s="29"/>
    </row>
    <row r="5485" spans="1:3" hidden="1" x14ac:dyDescent="0.45">
      <c r="A5485" s="29"/>
      <c r="B5485" s="29"/>
      <c r="C5485" s="29"/>
    </row>
    <row r="5486" spans="1:3" hidden="1" x14ac:dyDescent="0.45">
      <c r="A5486" s="29"/>
      <c r="B5486" s="29"/>
      <c r="C5486" s="29"/>
    </row>
    <row r="5487" spans="1:3" hidden="1" x14ac:dyDescent="0.45">
      <c r="A5487" s="29"/>
      <c r="B5487" s="29"/>
      <c r="C5487" s="29"/>
    </row>
    <row r="5488" spans="1:3" hidden="1" x14ac:dyDescent="0.45">
      <c r="A5488" s="29"/>
      <c r="B5488" s="29"/>
      <c r="C5488" s="29"/>
    </row>
    <row r="5489" spans="1:3" hidden="1" x14ac:dyDescent="0.45">
      <c r="A5489" s="29"/>
      <c r="B5489" s="29"/>
      <c r="C5489" s="29"/>
    </row>
    <row r="5490" spans="1:3" hidden="1" x14ac:dyDescent="0.45">
      <c r="A5490" s="29"/>
      <c r="B5490" s="29"/>
      <c r="C5490" s="29"/>
    </row>
    <row r="5491" spans="1:3" hidden="1" x14ac:dyDescent="0.45">
      <c r="A5491" s="29"/>
      <c r="B5491" s="29"/>
      <c r="C5491" s="29"/>
    </row>
    <row r="5492" spans="1:3" hidden="1" x14ac:dyDescent="0.45">
      <c r="A5492" s="29"/>
      <c r="B5492" s="29"/>
      <c r="C5492" s="29"/>
    </row>
    <row r="5493" spans="1:3" hidden="1" x14ac:dyDescent="0.45">
      <c r="A5493" s="29"/>
      <c r="B5493" s="29"/>
      <c r="C5493" s="29"/>
    </row>
    <row r="5494" spans="1:3" hidden="1" x14ac:dyDescent="0.45">
      <c r="A5494" s="29"/>
      <c r="B5494" s="29"/>
      <c r="C5494" s="29"/>
    </row>
    <row r="5495" spans="1:3" hidden="1" x14ac:dyDescent="0.45">
      <c r="A5495" s="29"/>
      <c r="B5495" s="29"/>
      <c r="C5495" s="29"/>
    </row>
    <row r="5496" spans="1:3" hidden="1" x14ac:dyDescent="0.45">
      <c r="A5496" s="29"/>
      <c r="B5496" s="29"/>
      <c r="C5496" s="29"/>
    </row>
    <row r="5497" spans="1:3" hidden="1" x14ac:dyDescent="0.45">
      <c r="A5497" s="29"/>
      <c r="B5497" s="29"/>
      <c r="C5497" s="29"/>
    </row>
    <row r="5498" spans="1:3" hidden="1" x14ac:dyDescent="0.45">
      <c r="A5498" s="29"/>
      <c r="B5498" s="29"/>
      <c r="C5498" s="29"/>
    </row>
    <row r="5499" spans="1:3" hidden="1" x14ac:dyDescent="0.45">
      <c r="A5499" s="29"/>
      <c r="B5499" s="29"/>
      <c r="C5499" s="29"/>
    </row>
    <row r="5500" spans="1:3" hidden="1" x14ac:dyDescent="0.45">
      <c r="A5500" s="29"/>
      <c r="B5500" s="29"/>
      <c r="C5500" s="29"/>
    </row>
    <row r="5501" spans="1:3" hidden="1" x14ac:dyDescent="0.45">
      <c r="A5501" s="29"/>
      <c r="B5501" s="29"/>
      <c r="C5501" s="29"/>
    </row>
    <row r="5502" spans="1:3" hidden="1" x14ac:dyDescent="0.45">
      <c r="A5502" s="29"/>
      <c r="B5502" s="29"/>
      <c r="C5502" s="29"/>
    </row>
    <row r="5503" spans="1:3" hidden="1" x14ac:dyDescent="0.45">
      <c r="A5503" s="29"/>
      <c r="B5503" s="29"/>
      <c r="C5503" s="29"/>
    </row>
    <row r="5504" spans="1:3" hidden="1" x14ac:dyDescent="0.45">
      <c r="A5504" s="29"/>
      <c r="B5504" s="29"/>
      <c r="C5504" s="29"/>
    </row>
    <row r="5505" spans="1:3" hidden="1" x14ac:dyDescent="0.45">
      <c r="A5505" s="29"/>
      <c r="B5505" s="29"/>
      <c r="C5505" s="29"/>
    </row>
    <row r="5506" spans="1:3" hidden="1" x14ac:dyDescent="0.45">
      <c r="A5506" s="29"/>
      <c r="B5506" s="29"/>
      <c r="C5506" s="29"/>
    </row>
    <row r="5507" spans="1:3" hidden="1" x14ac:dyDescent="0.45">
      <c r="A5507" s="29"/>
      <c r="B5507" s="29"/>
      <c r="C5507" s="29"/>
    </row>
    <row r="5508" spans="1:3" hidden="1" x14ac:dyDescent="0.45">
      <c r="A5508" s="29"/>
      <c r="B5508" s="29"/>
      <c r="C5508" s="29"/>
    </row>
    <row r="5509" spans="1:3" hidden="1" x14ac:dyDescent="0.45">
      <c r="A5509" s="29"/>
      <c r="B5509" s="29"/>
      <c r="C5509" s="29"/>
    </row>
    <row r="5510" spans="1:3" hidden="1" x14ac:dyDescent="0.45">
      <c r="A5510" s="29"/>
      <c r="B5510" s="29"/>
      <c r="C5510" s="29"/>
    </row>
    <row r="5511" spans="1:3" hidden="1" x14ac:dyDescent="0.45">
      <c r="A5511" s="29"/>
      <c r="B5511" s="29"/>
      <c r="C5511" s="29"/>
    </row>
    <row r="5512" spans="1:3" hidden="1" x14ac:dyDescent="0.45">
      <c r="A5512" s="29"/>
      <c r="B5512" s="29"/>
      <c r="C5512" s="29"/>
    </row>
    <row r="5513" spans="1:3" hidden="1" x14ac:dyDescent="0.45">
      <c r="A5513" s="29"/>
      <c r="B5513" s="29"/>
      <c r="C5513" s="29"/>
    </row>
    <row r="5514" spans="1:3" hidden="1" x14ac:dyDescent="0.45">
      <c r="A5514" s="29"/>
      <c r="B5514" s="29"/>
      <c r="C5514" s="29"/>
    </row>
    <row r="5515" spans="1:3" hidden="1" x14ac:dyDescent="0.45">
      <c r="A5515" s="29"/>
      <c r="B5515" s="29"/>
      <c r="C5515" s="29"/>
    </row>
    <row r="5516" spans="1:3" hidden="1" x14ac:dyDescent="0.45">
      <c r="A5516" s="29"/>
      <c r="B5516" s="29"/>
      <c r="C5516" s="29"/>
    </row>
    <row r="5517" spans="1:3" hidden="1" x14ac:dyDescent="0.45">
      <c r="A5517" s="29"/>
      <c r="B5517" s="29"/>
      <c r="C5517" s="29"/>
    </row>
    <row r="5518" spans="1:3" hidden="1" x14ac:dyDescent="0.45">
      <c r="A5518" s="29"/>
      <c r="B5518" s="29"/>
      <c r="C5518" s="29"/>
    </row>
    <row r="5519" spans="1:3" hidden="1" x14ac:dyDescent="0.45">
      <c r="A5519" s="29"/>
      <c r="B5519" s="29"/>
      <c r="C5519" s="29"/>
    </row>
    <row r="5520" spans="1:3" hidden="1" x14ac:dyDescent="0.45">
      <c r="A5520" s="29"/>
      <c r="B5520" s="29"/>
      <c r="C5520" s="29"/>
    </row>
    <row r="5521" spans="1:3" hidden="1" x14ac:dyDescent="0.45">
      <c r="A5521" s="29"/>
      <c r="B5521" s="29"/>
      <c r="C5521" s="29"/>
    </row>
    <row r="5522" spans="1:3" hidden="1" x14ac:dyDescent="0.45">
      <c r="A5522" s="29"/>
      <c r="B5522" s="29"/>
      <c r="C5522" s="29"/>
    </row>
    <row r="5523" spans="1:3" hidden="1" x14ac:dyDescent="0.45">
      <c r="A5523" s="29"/>
      <c r="B5523" s="29"/>
      <c r="C5523" s="29"/>
    </row>
    <row r="5524" spans="1:3" hidden="1" x14ac:dyDescent="0.45">
      <c r="A5524" s="29"/>
      <c r="B5524" s="29"/>
      <c r="C5524" s="29"/>
    </row>
    <row r="5525" spans="1:3" hidden="1" x14ac:dyDescent="0.45">
      <c r="A5525" s="29"/>
      <c r="B5525" s="29"/>
      <c r="C5525" s="29"/>
    </row>
    <row r="5526" spans="1:3" hidden="1" x14ac:dyDescent="0.45">
      <c r="A5526" s="29"/>
      <c r="B5526" s="29"/>
      <c r="C5526" s="29"/>
    </row>
    <row r="5527" spans="1:3" hidden="1" x14ac:dyDescent="0.45">
      <c r="A5527" s="29"/>
      <c r="B5527" s="29"/>
      <c r="C5527" s="29"/>
    </row>
    <row r="5528" spans="1:3" hidden="1" x14ac:dyDescent="0.45">
      <c r="A5528" s="29"/>
      <c r="B5528" s="29"/>
      <c r="C5528" s="29"/>
    </row>
    <row r="5529" spans="1:3" hidden="1" x14ac:dyDescent="0.45">
      <c r="A5529" s="29"/>
      <c r="B5529" s="29"/>
      <c r="C5529" s="29"/>
    </row>
    <row r="5530" spans="1:3" hidden="1" x14ac:dyDescent="0.45">
      <c r="A5530" s="29"/>
      <c r="B5530" s="29"/>
      <c r="C5530" s="29"/>
    </row>
    <row r="5531" spans="1:3" hidden="1" x14ac:dyDescent="0.45">
      <c r="A5531" s="29"/>
      <c r="B5531" s="29"/>
      <c r="C5531" s="29"/>
    </row>
    <row r="5532" spans="1:3" hidden="1" x14ac:dyDescent="0.45">
      <c r="A5532" s="29"/>
      <c r="B5532" s="29"/>
      <c r="C5532" s="29"/>
    </row>
    <row r="5533" spans="1:3" hidden="1" x14ac:dyDescent="0.45">
      <c r="A5533" s="29"/>
      <c r="B5533" s="29"/>
      <c r="C5533" s="29"/>
    </row>
    <row r="5534" spans="1:3" hidden="1" x14ac:dyDescent="0.45">
      <c r="A5534" s="29"/>
      <c r="B5534" s="29"/>
      <c r="C5534" s="29"/>
    </row>
    <row r="5535" spans="1:3" hidden="1" x14ac:dyDescent="0.45">
      <c r="A5535" s="29"/>
      <c r="B5535" s="29"/>
      <c r="C5535" s="29"/>
    </row>
    <row r="5536" spans="1:3" hidden="1" x14ac:dyDescent="0.45">
      <c r="A5536" s="29"/>
      <c r="B5536" s="29"/>
      <c r="C5536" s="29"/>
    </row>
    <row r="5537" spans="1:3" hidden="1" x14ac:dyDescent="0.45">
      <c r="A5537" s="29"/>
      <c r="B5537" s="29"/>
      <c r="C5537" s="29"/>
    </row>
    <row r="5538" spans="1:3" hidden="1" x14ac:dyDescent="0.45">
      <c r="A5538" s="29"/>
      <c r="B5538" s="29"/>
      <c r="C5538" s="29"/>
    </row>
    <row r="5539" spans="1:3" hidden="1" x14ac:dyDescent="0.45">
      <c r="A5539" s="29"/>
      <c r="B5539" s="29"/>
      <c r="C5539" s="29"/>
    </row>
    <row r="5540" spans="1:3" hidden="1" x14ac:dyDescent="0.45">
      <c r="A5540" s="29"/>
      <c r="B5540" s="29"/>
      <c r="C5540" s="29"/>
    </row>
    <row r="5541" spans="1:3" hidden="1" x14ac:dyDescent="0.45">
      <c r="A5541" s="29"/>
      <c r="B5541" s="29"/>
      <c r="C5541" s="29"/>
    </row>
    <row r="5542" spans="1:3" hidden="1" x14ac:dyDescent="0.45">
      <c r="A5542" s="29"/>
      <c r="B5542" s="29"/>
      <c r="C5542" s="29"/>
    </row>
    <row r="5543" spans="1:3" hidden="1" x14ac:dyDescent="0.45">
      <c r="A5543" s="29"/>
      <c r="B5543" s="29"/>
      <c r="C5543" s="29"/>
    </row>
    <row r="5544" spans="1:3" hidden="1" x14ac:dyDescent="0.45">
      <c r="A5544" s="29"/>
      <c r="B5544" s="29"/>
      <c r="C5544" s="29"/>
    </row>
    <row r="5545" spans="1:3" hidden="1" x14ac:dyDescent="0.45">
      <c r="A5545" s="29"/>
      <c r="B5545" s="29"/>
      <c r="C5545" s="29"/>
    </row>
    <row r="5546" spans="1:3" hidden="1" x14ac:dyDescent="0.45">
      <c r="A5546" s="29"/>
      <c r="B5546" s="29"/>
      <c r="C5546" s="29"/>
    </row>
    <row r="5547" spans="1:3" hidden="1" x14ac:dyDescent="0.45">
      <c r="A5547" s="29"/>
      <c r="B5547" s="29"/>
      <c r="C5547" s="29"/>
    </row>
    <row r="5548" spans="1:3" hidden="1" x14ac:dyDescent="0.45">
      <c r="A5548" s="29"/>
      <c r="B5548" s="29"/>
      <c r="C5548" s="29"/>
    </row>
    <row r="5549" spans="1:3" hidden="1" x14ac:dyDescent="0.45">
      <c r="A5549" s="29"/>
      <c r="B5549" s="29"/>
      <c r="C5549" s="29"/>
    </row>
    <row r="5550" spans="1:3" hidden="1" x14ac:dyDescent="0.45">
      <c r="A5550" s="29"/>
      <c r="B5550" s="29"/>
      <c r="C5550" s="29"/>
    </row>
    <row r="5551" spans="1:3" hidden="1" x14ac:dyDescent="0.45">
      <c r="A5551" s="29"/>
      <c r="B5551" s="29"/>
      <c r="C5551" s="29"/>
    </row>
    <row r="5552" spans="1:3" hidden="1" x14ac:dyDescent="0.45">
      <c r="A5552" s="29"/>
      <c r="B5552" s="29"/>
      <c r="C5552" s="29"/>
    </row>
    <row r="5553" spans="1:3" hidden="1" x14ac:dyDescent="0.45">
      <c r="A5553" s="29"/>
      <c r="B5553" s="29"/>
      <c r="C5553" s="29"/>
    </row>
    <row r="5554" spans="1:3" hidden="1" x14ac:dyDescent="0.45">
      <c r="A5554" s="29"/>
      <c r="B5554" s="29"/>
      <c r="C5554" s="29"/>
    </row>
    <row r="5555" spans="1:3" hidden="1" x14ac:dyDescent="0.45">
      <c r="A5555" s="29"/>
      <c r="B5555" s="29"/>
      <c r="C5555" s="29"/>
    </row>
    <row r="5556" spans="1:3" hidden="1" x14ac:dyDescent="0.45">
      <c r="A5556" s="29"/>
      <c r="B5556" s="29"/>
      <c r="C5556" s="29"/>
    </row>
    <row r="5557" spans="1:3" hidden="1" x14ac:dyDescent="0.45">
      <c r="A5557" s="29"/>
      <c r="B5557" s="29"/>
      <c r="C5557" s="29"/>
    </row>
    <row r="5558" spans="1:3" hidden="1" x14ac:dyDescent="0.45">
      <c r="A5558" s="29"/>
      <c r="B5558" s="29"/>
      <c r="C5558" s="29"/>
    </row>
    <row r="5559" spans="1:3" hidden="1" x14ac:dyDescent="0.45">
      <c r="A5559" s="29"/>
      <c r="B5559" s="29"/>
      <c r="C5559" s="29"/>
    </row>
    <row r="5560" spans="1:3" hidden="1" x14ac:dyDescent="0.45">
      <c r="A5560" s="29"/>
      <c r="B5560" s="29"/>
      <c r="C5560" s="29"/>
    </row>
    <row r="5561" spans="1:3" hidden="1" x14ac:dyDescent="0.45">
      <c r="A5561" s="29"/>
      <c r="B5561" s="29"/>
      <c r="C5561" s="29"/>
    </row>
    <row r="5562" spans="1:3" hidden="1" x14ac:dyDescent="0.45">
      <c r="A5562" s="29"/>
      <c r="B5562" s="29"/>
      <c r="C5562" s="29"/>
    </row>
    <row r="5563" spans="1:3" hidden="1" x14ac:dyDescent="0.45">
      <c r="A5563" s="29"/>
      <c r="B5563" s="29"/>
      <c r="C5563" s="29"/>
    </row>
    <row r="5564" spans="1:3" hidden="1" x14ac:dyDescent="0.45">
      <c r="A5564" s="29"/>
      <c r="B5564" s="29"/>
      <c r="C5564" s="29"/>
    </row>
    <row r="5565" spans="1:3" hidden="1" x14ac:dyDescent="0.45">
      <c r="A5565" s="29"/>
      <c r="B5565" s="29"/>
      <c r="C5565" s="29"/>
    </row>
    <row r="5566" spans="1:3" hidden="1" x14ac:dyDescent="0.45">
      <c r="A5566" s="29"/>
      <c r="B5566" s="29"/>
      <c r="C5566" s="29"/>
    </row>
    <row r="5567" spans="1:3" hidden="1" x14ac:dyDescent="0.45">
      <c r="A5567" s="29"/>
      <c r="B5567" s="29"/>
      <c r="C5567" s="29"/>
    </row>
    <row r="5568" spans="1:3" hidden="1" x14ac:dyDescent="0.45">
      <c r="A5568" s="29"/>
      <c r="B5568" s="29"/>
      <c r="C5568" s="29"/>
    </row>
    <row r="5569" spans="1:3" hidden="1" x14ac:dyDescent="0.45">
      <c r="A5569" s="29"/>
      <c r="B5569" s="29"/>
      <c r="C5569" s="29"/>
    </row>
    <row r="5570" spans="1:3" hidden="1" x14ac:dyDescent="0.45">
      <c r="A5570" s="29"/>
      <c r="B5570" s="29"/>
      <c r="C5570" s="29"/>
    </row>
    <row r="5571" spans="1:3" hidden="1" x14ac:dyDescent="0.45">
      <c r="A5571" s="29"/>
      <c r="B5571" s="29"/>
      <c r="C5571" s="29"/>
    </row>
    <row r="5572" spans="1:3" hidden="1" x14ac:dyDescent="0.45">
      <c r="A5572" s="29"/>
      <c r="B5572" s="29"/>
      <c r="C5572" s="29"/>
    </row>
    <row r="5573" spans="1:3" hidden="1" x14ac:dyDescent="0.45">
      <c r="A5573" s="29"/>
      <c r="B5573" s="29"/>
      <c r="C5573" s="29"/>
    </row>
    <row r="5574" spans="1:3" hidden="1" x14ac:dyDescent="0.45">
      <c r="A5574" s="29"/>
      <c r="B5574" s="29"/>
      <c r="C5574" s="29"/>
    </row>
    <row r="5575" spans="1:3" hidden="1" x14ac:dyDescent="0.45">
      <c r="A5575" s="29"/>
      <c r="B5575" s="29"/>
      <c r="C5575" s="29"/>
    </row>
    <row r="5576" spans="1:3" hidden="1" x14ac:dyDescent="0.45">
      <c r="A5576" s="29"/>
      <c r="B5576" s="29"/>
      <c r="C5576" s="29"/>
    </row>
    <row r="5577" spans="1:3" hidden="1" x14ac:dyDescent="0.45">
      <c r="A5577" s="29"/>
      <c r="B5577" s="29"/>
      <c r="C5577" s="29"/>
    </row>
    <row r="5578" spans="1:3" hidden="1" x14ac:dyDescent="0.45">
      <c r="A5578" s="29"/>
      <c r="B5578" s="29"/>
      <c r="C5578" s="29"/>
    </row>
    <row r="5579" spans="1:3" hidden="1" x14ac:dyDescent="0.45">
      <c r="A5579" s="29"/>
      <c r="B5579" s="29"/>
      <c r="C5579" s="29"/>
    </row>
    <row r="5580" spans="1:3" hidden="1" x14ac:dyDescent="0.45">
      <c r="A5580" s="29"/>
      <c r="B5580" s="29"/>
      <c r="C5580" s="29"/>
    </row>
    <row r="5581" spans="1:3" hidden="1" x14ac:dyDescent="0.45">
      <c r="A5581" s="29"/>
      <c r="B5581" s="29"/>
      <c r="C5581" s="29"/>
    </row>
    <row r="5582" spans="1:3" hidden="1" x14ac:dyDescent="0.45">
      <c r="A5582" s="29"/>
      <c r="B5582" s="29"/>
      <c r="C5582" s="29"/>
    </row>
    <row r="5583" spans="1:3" hidden="1" x14ac:dyDescent="0.45">
      <c r="A5583" s="29"/>
      <c r="B5583" s="29"/>
      <c r="C5583" s="29"/>
    </row>
    <row r="5584" spans="1:3" hidden="1" x14ac:dyDescent="0.45">
      <c r="A5584" s="29"/>
      <c r="B5584" s="29"/>
      <c r="C5584" s="29"/>
    </row>
    <row r="5585" spans="1:3" hidden="1" x14ac:dyDescent="0.45">
      <c r="A5585" s="29"/>
      <c r="B5585" s="29"/>
      <c r="C5585" s="29"/>
    </row>
    <row r="5586" spans="1:3" hidden="1" x14ac:dyDescent="0.45">
      <c r="A5586" s="29"/>
      <c r="B5586" s="29"/>
      <c r="C5586" s="29"/>
    </row>
    <row r="5587" spans="1:3" hidden="1" x14ac:dyDescent="0.45">
      <c r="A5587" s="29"/>
      <c r="B5587" s="29"/>
      <c r="C5587" s="29"/>
    </row>
    <row r="5588" spans="1:3" hidden="1" x14ac:dyDescent="0.45">
      <c r="A5588" s="29"/>
      <c r="B5588" s="29"/>
      <c r="C5588" s="29"/>
    </row>
    <row r="5589" spans="1:3" hidden="1" x14ac:dyDescent="0.45">
      <c r="A5589" s="29"/>
      <c r="B5589" s="29"/>
      <c r="C5589" s="29"/>
    </row>
    <row r="5590" spans="1:3" hidden="1" x14ac:dyDescent="0.45">
      <c r="A5590" s="29"/>
      <c r="B5590" s="29"/>
      <c r="C5590" s="29"/>
    </row>
    <row r="5591" spans="1:3" hidden="1" x14ac:dyDescent="0.45">
      <c r="A5591" s="29"/>
      <c r="B5591" s="29"/>
      <c r="C5591" s="29"/>
    </row>
    <row r="5592" spans="1:3" hidden="1" x14ac:dyDescent="0.45">
      <c r="A5592" s="29"/>
      <c r="B5592" s="29"/>
      <c r="C5592" s="29"/>
    </row>
    <row r="5593" spans="1:3" hidden="1" x14ac:dyDescent="0.45">
      <c r="A5593" s="29"/>
      <c r="B5593" s="29"/>
      <c r="C5593" s="29"/>
    </row>
    <row r="5594" spans="1:3" hidden="1" x14ac:dyDescent="0.45">
      <c r="A5594" s="29"/>
      <c r="B5594" s="29"/>
      <c r="C5594" s="29"/>
    </row>
    <row r="5595" spans="1:3" hidden="1" x14ac:dyDescent="0.45">
      <c r="A5595" s="29"/>
      <c r="B5595" s="29"/>
      <c r="C5595" s="29"/>
    </row>
    <row r="5596" spans="1:3" hidden="1" x14ac:dyDescent="0.45">
      <c r="A5596" s="29"/>
      <c r="B5596" s="29"/>
      <c r="C5596" s="29"/>
    </row>
    <row r="5597" spans="1:3" hidden="1" x14ac:dyDescent="0.45">
      <c r="A5597" s="29"/>
      <c r="B5597" s="29"/>
      <c r="C5597" s="29"/>
    </row>
    <row r="5598" spans="1:3" hidden="1" x14ac:dyDescent="0.45">
      <c r="A5598" s="29"/>
      <c r="B5598" s="29"/>
      <c r="C5598" s="29"/>
    </row>
    <row r="5599" spans="1:3" hidden="1" x14ac:dyDescent="0.45">
      <c r="A5599" s="29"/>
      <c r="B5599" s="29"/>
      <c r="C5599" s="29"/>
    </row>
    <row r="5600" spans="1:3" hidden="1" x14ac:dyDescent="0.45">
      <c r="A5600" s="29"/>
      <c r="B5600" s="29"/>
      <c r="C5600" s="29"/>
    </row>
    <row r="5601" spans="1:3" hidden="1" x14ac:dyDescent="0.45">
      <c r="A5601" s="29"/>
      <c r="B5601" s="29"/>
      <c r="C5601" s="29"/>
    </row>
    <row r="5602" spans="1:3" hidden="1" x14ac:dyDescent="0.45">
      <c r="A5602" s="29"/>
      <c r="B5602" s="29"/>
      <c r="C5602" s="29"/>
    </row>
    <row r="5603" spans="1:3" hidden="1" x14ac:dyDescent="0.45">
      <c r="A5603" s="29"/>
      <c r="B5603" s="29"/>
      <c r="C5603" s="29"/>
    </row>
    <row r="5604" spans="1:3" hidden="1" x14ac:dyDescent="0.45">
      <c r="A5604" s="29"/>
      <c r="B5604" s="29"/>
      <c r="C5604" s="29"/>
    </row>
    <row r="5605" spans="1:3" hidden="1" x14ac:dyDescent="0.45">
      <c r="A5605" s="29"/>
      <c r="B5605" s="29"/>
      <c r="C5605" s="29"/>
    </row>
    <row r="5606" spans="1:3" hidden="1" x14ac:dyDescent="0.45">
      <c r="A5606" s="29"/>
      <c r="B5606" s="29"/>
      <c r="C5606" s="29"/>
    </row>
    <row r="5607" spans="1:3" hidden="1" x14ac:dyDescent="0.45">
      <c r="A5607" s="29"/>
      <c r="B5607" s="29"/>
      <c r="C5607" s="29"/>
    </row>
    <row r="5608" spans="1:3" hidden="1" x14ac:dyDescent="0.45">
      <c r="A5608" s="29"/>
      <c r="B5608" s="29"/>
      <c r="C5608" s="29"/>
    </row>
    <row r="5609" spans="1:3" hidden="1" x14ac:dyDescent="0.45">
      <c r="A5609" s="29"/>
      <c r="B5609" s="29"/>
      <c r="C5609" s="29"/>
    </row>
    <row r="5610" spans="1:3" hidden="1" x14ac:dyDescent="0.45">
      <c r="A5610" s="29"/>
      <c r="B5610" s="29"/>
      <c r="C5610" s="29"/>
    </row>
    <row r="5611" spans="1:3" hidden="1" x14ac:dyDescent="0.45">
      <c r="A5611" s="29"/>
      <c r="B5611" s="29"/>
      <c r="C5611" s="29"/>
    </row>
    <row r="5612" spans="1:3" hidden="1" x14ac:dyDescent="0.45">
      <c r="A5612" s="29"/>
      <c r="B5612" s="29"/>
      <c r="C5612" s="29"/>
    </row>
    <row r="5613" spans="1:3" hidden="1" x14ac:dyDescent="0.45">
      <c r="A5613" s="29"/>
      <c r="B5613" s="29"/>
      <c r="C5613" s="29"/>
    </row>
    <row r="5614" spans="1:3" hidden="1" x14ac:dyDescent="0.45">
      <c r="A5614" s="29"/>
      <c r="B5614" s="29"/>
      <c r="C5614" s="29"/>
    </row>
    <row r="5615" spans="1:3" hidden="1" x14ac:dyDescent="0.45">
      <c r="A5615" s="29"/>
      <c r="B5615" s="29"/>
      <c r="C5615" s="29"/>
    </row>
    <row r="5616" spans="1:3" hidden="1" x14ac:dyDescent="0.45">
      <c r="A5616" s="29"/>
      <c r="B5616" s="29"/>
      <c r="C5616" s="29"/>
    </row>
    <row r="5617" spans="1:3" hidden="1" x14ac:dyDescent="0.45">
      <c r="A5617" s="29"/>
      <c r="B5617" s="29"/>
      <c r="C5617" s="29"/>
    </row>
    <row r="5618" spans="1:3" hidden="1" x14ac:dyDescent="0.45">
      <c r="A5618" s="29"/>
      <c r="B5618" s="29"/>
      <c r="C5618" s="29"/>
    </row>
    <row r="5619" spans="1:3" hidden="1" x14ac:dyDescent="0.45">
      <c r="A5619" s="29"/>
      <c r="B5619" s="29"/>
      <c r="C5619" s="29"/>
    </row>
    <row r="5620" spans="1:3" hidden="1" x14ac:dyDescent="0.45">
      <c r="A5620" s="29"/>
      <c r="B5620" s="29"/>
      <c r="C5620" s="29"/>
    </row>
    <row r="5621" spans="1:3" hidden="1" x14ac:dyDescent="0.45">
      <c r="A5621" s="29"/>
      <c r="B5621" s="29"/>
      <c r="C5621" s="29"/>
    </row>
    <row r="5622" spans="1:3" hidden="1" x14ac:dyDescent="0.45">
      <c r="A5622" s="29"/>
      <c r="B5622" s="29"/>
      <c r="C5622" s="29"/>
    </row>
    <row r="5623" spans="1:3" hidden="1" x14ac:dyDescent="0.45">
      <c r="A5623" s="29"/>
      <c r="B5623" s="29"/>
      <c r="C5623" s="29"/>
    </row>
    <row r="5624" spans="1:3" hidden="1" x14ac:dyDescent="0.45">
      <c r="A5624" s="29"/>
      <c r="B5624" s="29"/>
      <c r="C5624" s="29"/>
    </row>
    <row r="5625" spans="1:3" hidden="1" x14ac:dyDescent="0.45">
      <c r="A5625" s="29"/>
      <c r="B5625" s="29"/>
      <c r="C5625" s="29"/>
    </row>
    <row r="5626" spans="1:3" hidden="1" x14ac:dyDescent="0.45">
      <c r="A5626" s="29"/>
      <c r="B5626" s="29"/>
      <c r="C5626" s="29"/>
    </row>
    <row r="5627" spans="1:3" hidden="1" x14ac:dyDescent="0.45">
      <c r="A5627" s="29"/>
      <c r="B5627" s="29"/>
      <c r="C5627" s="29"/>
    </row>
    <row r="5628" spans="1:3" hidden="1" x14ac:dyDescent="0.45">
      <c r="A5628" s="29"/>
      <c r="B5628" s="29"/>
      <c r="C5628" s="29"/>
    </row>
    <row r="5629" spans="1:3" hidden="1" x14ac:dyDescent="0.45">
      <c r="A5629" s="29"/>
      <c r="B5629" s="29"/>
      <c r="C5629" s="29"/>
    </row>
    <row r="5630" spans="1:3" hidden="1" x14ac:dyDescent="0.45">
      <c r="A5630" s="29"/>
      <c r="B5630" s="29"/>
      <c r="C5630" s="29"/>
    </row>
    <row r="5631" spans="1:3" hidden="1" x14ac:dyDescent="0.45">
      <c r="A5631" s="29"/>
      <c r="B5631" s="29"/>
      <c r="C5631" s="29"/>
    </row>
    <row r="5632" spans="1:3" hidden="1" x14ac:dyDescent="0.45">
      <c r="A5632" s="29"/>
      <c r="B5632" s="29"/>
      <c r="C5632" s="29"/>
    </row>
    <row r="5633" spans="1:3" hidden="1" x14ac:dyDescent="0.45">
      <c r="A5633" s="29"/>
      <c r="B5633" s="29"/>
      <c r="C5633" s="29"/>
    </row>
    <row r="5634" spans="1:3" hidden="1" x14ac:dyDescent="0.45">
      <c r="A5634" s="29"/>
      <c r="B5634" s="29"/>
      <c r="C5634" s="29"/>
    </row>
    <row r="5635" spans="1:3" hidden="1" x14ac:dyDescent="0.45">
      <c r="A5635" s="29"/>
      <c r="B5635" s="29"/>
      <c r="C5635" s="29"/>
    </row>
    <row r="5636" spans="1:3" hidden="1" x14ac:dyDescent="0.45">
      <c r="A5636" s="29"/>
      <c r="B5636" s="29"/>
      <c r="C5636" s="29"/>
    </row>
    <row r="5637" spans="1:3" hidden="1" x14ac:dyDescent="0.45">
      <c r="A5637" s="29"/>
      <c r="B5637" s="29"/>
      <c r="C5637" s="29"/>
    </row>
    <row r="5638" spans="1:3" hidden="1" x14ac:dyDescent="0.45">
      <c r="A5638" s="29"/>
      <c r="B5638" s="29"/>
      <c r="C5638" s="29"/>
    </row>
    <row r="5639" spans="1:3" hidden="1" x14ac:dyDescent="0.45">
      <c r="A5639" s="29"/>
      <c r="B5639" s="29"/>
      <c r="C5639" s="29"/>
    </row>
    <row r="5640" spans="1:3" hidden="1" x14ac:dyDescent="0.45">
      <c r="A5640" s="29"/>
      <c r="B5640" s="29"/>
      <c r="C5640" s="29"/>
    </row>
    <row r="5641" spans="1:3" hidden="1" x14ac:dyDescent="0.45">
      <c r="A5641" s="29"/>
      <c r="B5641" s="29"/>
      <c r="C5641" s="29"/>
    </row>
    <row r="5642" spans="1:3" hidden="1" x14ac:dyDescent="0.45">
      <c r="A5642" s="29"/>
      <c r="B5642" s="29"/>
      <c r="C5642" s="29"/>
    </row>
    <row r="5643" spans="1:3" hidden="1" x14ac:dyDescent="0.45">
      <c r="A5643" s="29"/>
      <c r="B5643" s="29"/>
      <c r="C5643" s="29"/>
    </row>
    <row r="5644" spans="1:3" hidden="1" x14ac:dyDescent="0.45">
      <c r="A5644" s="29"/>
      <c r="B5644" s="29"/>
      <c r="C5644" s="29"/>
    </row>
    <row r="5645" spans="1:3" hidden="1" x14ac:dyDescent="0.45">
      <c r="A5645" s="29"/>
      <c r="B5645" s="29"/>
      <c r="C5645" s="29"/>
    </row>
    <row r="5646" spans="1:3" hidden="1" x14ac:dyDescent="0.45">
      <c r="A5646" s="29"/>
      <c r="B5646" s="29"/>
      <c r="C5646" s="29"/>
    </row>
    <row r="5647" spans="1:3" hidden="1" x14ac:dyDescent="0.45">
      <c r="A5647" s="29"/>
      <c r="B5647" s="29"/>
      <c r="C5647" s="29"/>
    </row>
    <row r="5648" spans="1:3" hidden="1" x14ac:dyDescent="0.45">
      <c r="A5648" s="29"/>
      <c r="B5648" s="29"/>
      <c r="C5648" s="29"/>
    </row>
    <row r="5649" spans="1:3" hidden="1" x14ac:dyDescent="0.45">
      <c r="A5649" s="29"/>
      <c r="B5649" s="29"/>
      <c r="C5649" s="29"/>
    </row>
    <row r="5650" spans="1:3" hidden="1" x14ac:dyDescent="0.45">
      <c r="A5650" s="29"/>
      <c r="B5650" s="29"/>
      <c r="C5650" s="29"/>
    </row>
    <row r="5651" spans="1:3" hidden="1" x14ac:dyDescent="0.45">
      <c r="A5651" s="29"/>
      <c r="B5651" s="29"/>
      <c r="C5651" s="29"/>
    </row>
    <row r="5652" spans="1:3" hidden="1" x14ac:dyDescent="0.45">
      <c r="A5652" s="29"/>
      <c r="B5652" s="29"/>
      <c r="C5652" s="29"/>
    </row>
    <row r="5653" spans="1:3" hidden="1" x14ac:dyDescent="0.45">
      <c r="A5653" s="29"/>
      <c r="B5653" s="29"/>
      <c r="C5653" s="29"/>
    </row>
    <row r="5654" spans="1:3" hidden="1" x14ac:dyDescent="0.45">
      <c r="A5654" s="29"/>
      <c r="B5654" s="29"/>
      <c r="C5654" s="29"/>
    </row>
    <row r="5655" spans="1:3" hidden="1" x14ac:dyDescent="0.45">
      <c r="A5655" s="29"/>
      <c r="B5655" s="29"/>
      <c r="C5655" s="29"/>
    </row>
    <row r="5656" spans="1:3" hidden="1" x14ac:dyDescent="0.45">
      <c r="A5656" s="29"/>
      <c r="B5656" s="29"/>
      <c r="C5656" s="29"/>
    </row>
    <row r="5657" spans="1:3" hidden="1" x14ac:dyDescent="0.45">
      <c r="A5657" s="29"/>
      <c r="B5657" s="29"/>
      <c r="C5657" s="29"/>
    </row>
    <row r="5658" spans="1:3" hidden="1" x14ac:dyDescent="0.45">
      <c r="A5658" s="29"/>
      <c r="B5658" s="29"/>
      <c r="C5658" s="29"/>
    </row>
    <row r="5659" spans="1:3" hidden="1" x14ac:dyDescent="0.45">
      <c r="A5659" s="29"/>
      <c r="B5659" s="29"/>
      <c r="C5659" s="29"/>
    </row>
    <row r="5660" spans="1:3" hidden="1" x14ac:dyDescent="0.45">
      <c r="A5660" s="29"/>
      <c r="B5660" s="29"/>
      <c r="C5660" s="29"/>
    </row>
    <row r="5661" spans="1:3" hidden="1" x14ac:dyDescent="0.45">
      <c r="A5661" s="29"/>
      <c r="B5661" s="29"/>
      <c r="C5661" s="29"/>
    </row>
    <row r="5662" spans="1:3" hidden="1" x14ac:dyDescent="0.45">
      <c r="A5662" s="29"/>
      <c r="B5662" s="29"/>
      <c r="C5662" s="29"/>
    </row>
    <row r="5663" spans="1:3" hidden="1" x14ac:dyDescent="0.45">
      <c r="A5663" s="29"/>
      <c r="B5663" s="29"/>
      <c r="C5663" s="29"/>
    </row>
    <row r="5664" spans="1:3" hidden="1" x14ac:dyDescent="0.45">
      <c r="A5664" s="29"/>
      <c r="B5664" s="29"/>
      <c r="C5664" s="29"/>
    </row>
    <row r="5665" spans="1:3" hidden="1" x14ac:dyDescent="0.45">
      <c r="A5665" s="29"/>
      <c r="B5665" s="29"/>
      <c r="C5665" s="29"/>
    </row>
    <row r="5666" spans="1:3" hidden="1" x14ac:dyDescent="0.45">
      <c r="A5666" s="29"/>
      <c r="B5666" s="29"/>
      <c r="C5666" s="29"/>
    </row>
    <row r="5667" spans="1:3" hidden="1" x14ac:dyDescent="0.45">
      <c r="A5667" s="29"/>
      <c r="B5667" s="29"/>
      <c r="C5667" s="29"/>
    </row>
    <row r="5668" spans="1:3" hidden="1" x14ac:dyDescent="0.45">
      <c r="A5668" s="29"/>
      <c r="B5668" s="29"/>
      <c r="C5668" s="29"/>
    </row>
    <row r="5669" spans="1:3" hidden="1" x14ac:dyDescent="0.45">
      <c r="A5669" s="29"/>
      <c r="B5669" s="29"/>
      <c r="C5669" s="29"/>
    </row>
    <row r="5670" spans="1:3" hidden="1" x14ac:dyDescent="0.45">
      <c r="A5670" s="29"/>
      <c r="B5670" s="29"/>
      <c r="C5670" s="29"/>
    </row>
    <row r="5671" spans="1:3" hidden="1" x14ac:dyDescent="0.45">
      <c r="A5671" s="29"/>
      <c r="B5671" s="29"/>
      <c r="C5671" s="29"/>
    </row>
    <row r="5672" spans="1:3" hidden="1" x14ac:dyDescent="0.45">
      <c r="A5672" s="29"/>
      <c r="B5672" s="29"/>
      <c r="C5672" s="29"/>
    </row>
    <row r="5673" spans="1:3" hidden="1" x14ac:dyDescent="0.45">
      <c r="A5673" s="29"/>
      <c r="B5673" s="29"/>
      <c r="C5673" s="29"/>
    </row>
    <row r="5674" spans="1:3" hidden="1" x14ac:dyDescent="0.45">
      <c r="A5674" s="29"/>
      <c r="B5674" s="29"/>
      <c r="C5674" s="29"/>
    </row>
    <row r="5675" spans="1:3" hidden="1" x14ac:dyDescent="0.45">
      <c r="A5675" s="29"/>
      <c r="B5675" s="29"/>
      <c r="C5675" s="29"/>
    </row>
    <row r="5676" spans="1:3" hidden="1" x14ac:dyDescent="0.45">
      <c r="A5676" s="29"/>
      <c r="B5676" s="29"/>
      <c r="C5676" s="29"/>
    </row>
    <row r="5677" spans="1:3" hidden="1" x14ac:dyDescent="0.45">
      <c r="A5677" s="29"/>
      <c r="B5677" s="29"/>
      <c r="C5677" s="29"/>
    </row>
    <row r="5678" spans="1:3" hidden="1" x14ac:dyDescent="0.45">
      <c r="A5678" s="29"/>
      <c r="B5678" s="29"/>
      <c r="C5678" s="29"/>
    </row>
    <row r="5679" spans="1:3" hidden="1" x14ac:dyDescent="0.45">
      <c r="A5679" s="29"/>
      <c r="B5679" s="29"/>
      <c r="C5679" s="29"/>
    </row>
    <row r="5680" spans="1:3" hidden="1" x14ac:dyDescent="0.45">
      <c r="A5680" s="29"/>
      <c r="B5680" s="29"/>
      <c r="C5680" s="29"/>
    </row>
    <row r="5681" spans="1:3" hidden="1" x14ac:dyDescent="0.45">
      <c r="A5681" s="29"/>
      <c r="B5681" s="29"/>
      <c r="C5681" s="29"/>
    </row>
    <row r="5682" spans="1:3" hidden="1" x14ac:dyDescent="0.45">
      <c r="A5682" s="29"/>
      <c r="B5682" s="29"/>
      <c r="C5682" s="29"/>
    </row>
    <row r="5683" spans="1:3" hidden="1" x14ac:dyDescent="0.45">
      <c r="A5683" s="29"/>
      <c r="B5683" s="29"/>
      <c r="C5683" s="29"/>
    </row>
    <row r="5684" spans="1:3" hidden="1" x14ac:dyDescent="0.45">
      <c r="A5684" s="29"/>
      <c r="B5684" s="29"/>
      <c r="C5684" s="29"/>
    </row>
    <row r="5685" spans="1:3" hidden="1" x14ac:dyDescent="0.45">
      <c r="A5685" s="29"/>
      <c r="B5685" s="29"/>
      <c r="C5685" s="29"/>
    </row>
    <row r="5686" spans="1:3" hidden="1" x14ac:dyDescent="0.45">
      <c r="A5686" s="29"/>
      <c r="B5686" s="29"/>
      <c r="C5686" s="29"/>
    </row>
    <row r="5687" spans="1:3" hidden="1" x14ac:dyDescent="0.45">
      <c r="A5687" s="29"/>
      <c r="B5687" s="29"/>
      <c r="C5687" s="29"/>
    </row>
    <row r="5688" spans="1:3" hidden="1" x14ac:dyDescent="0.45">
      <c r="A5688" s="29"/>
      <c r="B5688" s="29"/>
      <c r="C5688" s="29"/>
    </row>
    <row r="5689" spans="1:3" hidden="1" x14ac:dyDescent="0.45">
      <c r="A5689" s="29"/>
      <c r="B5689" s="29"/>
      <c r="C5689" s="29"/>
    </row>
    <row r="5690" spans="1:3" hidden="1" x14ac:dyDescent="0.45">
      <c r="A5690" s="29"/>
      <c r="B5690" s="29"/>
      <c r="C5690" s="29"/>
    </row>
    <row r="5691" spans="1:3" hidden="1" x14ac:dyDescent="0.45">
      <c r="A5691" s="29"/>
      <c r="B5691" s="29"/>
      <c r="C5691" s="29"/>
    </row>
    <row r="5692" spans="1:3" hidden="1" x14ac:dyDescent="0.45">
      <c r="A5692" s="29"/>
      <c r="B5692" s="29"/>
      <c r="C5692" s="29"/>
    </row>
    <row r="5693" spans="1:3" hidden="1" x14ac:dyDescent="0.45">
      <c r="A5693" s="29"/>
      <c r="B5693" s="29"/>
      <c r="C5693" s="29"/>
    </row>
    <row r="5694" spans="1:3" hidden="1" x14ac:dyDescent="0.45">
      <c r="A5694" s="29"/>
      <c r="B5694" s="29"/>
      <c r="C5694" s="29"/>
    </row>
    <row r="5695" spans="1:3" hidden="1" x14ac:dyDescent="0.45">
      <c r="A5695" s="29"/>
      <c r="B5695" s="29"/>
      <c r="C5695" s="29"/>
    </row>
    <row r="5696" spans="1:3" hidden="1" x14ac:dyDescent="0.45">
      <c r="A5696" s="29"/>
      <c r="B5696" s="29"/>
      <c r="C5696" s="29"/>
    </row>
    <row r="5697" spans="1:3" hidden="1" x14ac:dyDescent="0.45">
      <c r="A5697" s="29"/>
      <c r="B5697" s="29"/>
      <c r="C5697" s="29"/>
    </row>
    <row r="5698" spans="1:3" hidden="1" x14ac:dyDescent="0.45">
      <c r="A5698" s="29"/>
      <c r="B5698" s="29"/>
      <c r="C5698" s="29"/>
    </row>
    <row r="5699" spans="1:3" hidden="1" x14ac:dyDescent="0.45">
      <c r="A5699" s="29"/>
      <c r="B5699" s="29"/>
      <c r="C5699" s="29"/>
    </row>
    <row r="5700" spans="1:3" hidden="1" x14ac:dyDescent="0.45">
      <c r="A5700" s="29"/>
      <c r="B5700" s="29"/>
      <c r="C5700" s="29"/>
    </row>
    <row r="5701" spans="1:3" hidden="1" x14ac:dyDescent="0.45">
      <c r="A5701" s="29"/>
      <c r="B5701" s="29"/>
      <c r="C5701" s="29"/>
    </row>
    <row r="5702" spans="1:3" hidden="1" x14ac:dyDescent="0.45">
      <c r="A5702" s="29"/>
      <c r="B5702" s="29"/>
      <c r="C5702" s="29"/>
    </row>
    <row r="5703" spans="1:3" hidden="1" x14ac:dyDescent="0.45">
      <c r="A5703" s="29"/>
      <c r="B5703" s="29"/>
      <c r="C5703" s="29"/>
    </row>
    <row r="5704" spans="1:3" hidden="1" x14ac:dyDescent="0.45">
      <c r="A5704" s="29"/>
      <c r="B5704" s="29"/>
      <c r="C5704" s="29"/>
    </row>
    <row r="5705" spans="1:3" hidden="1" x14ac:dyDescent="0.45">
      <c r="A5705" s="29"/>
      <c r="B5705" s="29"/>
      <c r="C5705" s="29"/>
    </row>
    <row r="5706" spans="1:3" hidden="1" x14ac:dyDescent="0.45">
      <c r="A5706" s="29"/>
      <c r="B5706" s="29"/>
      <c r="C5706" s="29"/>
    </row>
    <row r="5707" spans="1:3" hidden="1" x14ac:dyDescent="0.45">
      <c r="A5707" s="29"/>
      <c r="B5707" s="29"/>
      <c r="C5707" s="29"/>
    </row>
    <row r="5708" spans="1:3" hidden="1" x14ac:dyDescent="0.45">
      <c r="A5708" s="29"/>
      <c r="B5708" s="29"/>
      <c r="C5708" s="29"/>
    </row>
    <row r="5709" spans="1:3" hidden="1" x14ac:dyDescent="0.45">
      <c r="A5709" s="29"/>
      <c r="B5709" s="29"/>
      <c r="C5709" s="29"/>
    </row>
    <row r="5710" spans="1:3" hidden="1" x14ac:dyDescent="0.45">
      <c r="A5710" s="29"/>
      <c r="B5710" s="29"/>
      <c r="C5710" s="29"/>
    </row>
    <row r="5711" spans="1:3" hidden="1" x14ac:dyDescent="0.45">
      <c r="A5711" s="29"/>
      <c r="B5711" s="29"/>
      <c r="C5711" s="29"/>
    </row>
    <row r="5712" spans="1:3" hidden="1" x14ac:dyDescent="0.45">
      <c r="A5712" s="29"/>
      <c r="B5712" s="29"/>
      <c r="C5712" s="29"/>
    </row>
    <row r="5713" spans="1:3" hidden="1" x14ac:dyDescent="0.45">
      <c r="A5713" s="29"/>
      <c r="B5713" s="29"/>
      <c r="C5713" s="29"/>
    </row>
    <row r="5714" spans="1:3" hidden="1" x14ac:dyDescent="0.45">
      <c r="A5714" s="29"/>
      <c r="B5714" s="29"/>
      <c r="C5714" s="29"/>
    </row>
    <row r="5715" spans="1:3" hidden="1" x14ac:dyDescent="0.45">
      <c r="A5715" s="29"/>
      <c r="B5715" s="29"/>
      <c r="C5715" s="29"/>
    </row>
    <row r="5716" spans="1:3" hidden="1" x14ac:dyDescent="0.45">
      <c r="A5716" s="29"/>
      <c r="B5716" s="29"/>
      <c r="C5716" s="29"/>
    </row>
    <row r="5717" spans="1:3" hidden="1" x14ac:dyDescent="0.45">
      <c r="A5717" s="29"/>
      <c r="B5717" s="29"/>
      <c r="C5717" s="29"/>
    </row>
    <row r="5718" spans="1:3" hidden="1" x14ac:dyDescent="0.45">
      <c r="A5718" s="29"/>
      <c r="B5718" s="29"/>
      <c r="C5718" s="29"/>
    </row>
    <row r="5719" spans="1:3" hidden="1" x14ac:dyDescent="0.45">
      <c r="A5719" s="29"/>
      <c r="B5719" s="29"/>
      <c r="C5719" s="29"/>
    </row>
    <row r="5720" spans="1:3" hidden="1" x14ac:dyDescent="0.45">
      <c r="A5720" s="29"/>
      <c r="B5720" s="29"/>
      <c r="C5720" s="29"/>
    </row>
    <row r="5721" spans="1:3" hidden="1" x14ac:dyDescent="0.45">
      <c r="A5721" s="29"/>
      <c r="B5721" s="29"/>
      <c r="C5721" s="29"/>
    </row>
    <row r="5722" spans="1:3" hidden="1" x14ac:dyDescent="0.45">
      <c r="A5722" s="29"/>
      <c r="B5722" s="29"/>
      <c r="C5722" s="29"/>
    </row>
    <row r="5723" spans="1:3" hidden="1" x14ac:dyDescent="0.45">
      <c r="A5723" s="29"/>
      <c r="B5723" s="29"/>
      <c r="C5723" s="29"/>
    </row>
    <row r="5724" spans="1:3" hidden="1" x14ac:dyDescent="0.45">
      <c r="A5724" s="29"/>
      <c r="B5724" s="29"/>
      <c r="C5724" s="29"/>
    </row>
    <row r="5725" spans="1:3" hidden="1" x14ac:dyDescent="0.45">
      <c r="A5725" s="29"/>
      <c r="B5725" s="29"/>
      <c r="C5725" s="29"/>
    </row>
    <row r="5726" spans="1:3" hidden="1" x14ac:dyDescent="0.45">
      <c r="A5726" s="29"/>
      <c r="B5726" s="29"/>
      <c r="C5726" s="29"/>
    </row>
    <row r="5727" spans="1:3" hidden="1" x14ac:dyDescent="0.45">
      <c r="A5727" s="29"/>
      <c r="B5727" s="29"/>
      <c r="C5727" s="29"/>
    </row>
    <row r="5728" spans="1:3" hidden="1" x14ac:dyDescent="0.45">
      <c r="A5728" s="29"/>
      <c r="B5728" s="29"/>
      <c r="C5728" s="29"/>
    </row>
    <row r="5729" spans="1:3" hidden="1" x14ac:dyDescent="0.45">
      <c r="A5729" s="29"/>
      <c r="B5729" s="29"/>
      <c r="C5729" s="29"/>
    </row>
    <row r="5730" spans="1:3" hidden="1" x14ac:dyDescent="0.45">
      <c r="A5730" s="29"/>
      <c r="B5730" s="29"/>
      <c r="C5730" s="29"/>
    </row>
    <row r="5731" spans="1:3" hidden="1" x14ac:dyDescent="0.45">
      <c r="A5731" s="29"/>
      <c r="B5731" s="29"/>
      <c r="C5731" s="29"/>
    </row>
    <row r="5732" spans="1:3" hidden="1" x14ac:dyDescent="0.45">
      <c r="A5732" s="29"/>
      <c r="B5732" s="29"/>
      <c r="C5732" s="29"/>
    </row>
    <row r="5733" spans="1:3" hidden="1" x14ac:dyDescent="0.45">
      <c r="A5733" s="29"/>
      <c r="B5733" s="29"/>
      <c r="C5733" s="29"/>
    </row>
    <row r="5734" spans="1:3" hidden="1" x14ac:dyDescent="0.45">
      <c r="A5734" s="29"/>
      <c r="B5734" s="29"/>
      <c r="C5734" s="29"/>
    </row>
    <row r="5735" spans="1:3" hidden="1" x14ac:dyDescent="0.45">
      <c r="A5735" s="29"/>
      <c r="B5735" s="29"/>
      <c r="C5735" s="29"/>
    </row>
    <row r="5736" spans="1:3" hidden="1" x14ac:dyDescent="0.45">
      <c r="A5736" s="29"/>
      <c r="B5736" s="29"/>
      <c r="C5736" s="29"/>
    </row>
    <row r="5737" spans="1:3" hidden="1" x14ac:dyDescent="0.45">
      <c r="A5737" s="29"/>
      <c r="B5737" s="29"/>
      <c r="C5737" s="29"/>
    </row>
    <row r="5738" spans="1:3" hidden="1" x14ac:dyDescent="0.45">
      <c r="A5738" s="29"/>
      <c r="B5738" s="29"/>
      <c r="C5738" s="29"/>
    </row>
    <row r="5739" spans="1:3" hidden="1" x14ac:dyDescent="0.45">
      <c r="A5739" s="29"/>
      <c r="B5739" s="29"/>
      <c r="C5739" s="29"/>
    </row>
    <row r="5740" spans="1:3" hidden="1" x14ac:dyDescent="0.45">
      <c r="A5740" s="29"/>
      <c r="B5740" s="29"/>
      <c r="C5740" s="29"/>
    </row>
    <row r="5741" spans="1:3" hidden="1" x14ac:dyDescent="0.45">
      <c r="A5741" s="29"/>
      <c r="B5741" s="29"/>
      <c r="C5741" s="29"/>
    </row>
    <row r="5742" spans="1:3" hidden="1" x14ac:dyDescent="0.45">
      <c r="A5742" s="29"/>
      <c r="B5742" s="29"/>
      <c r="C5742" s="29"/>
    </row>
    <row r="5743" spans="1:3" hidden="1" x14ac:dyDescent="0.45">
      <c r="A5743" s="29"/>
      <c r="B5743" s="29"/>
      <c r="C5743" s="29"/>
    </row>
    <row r="5744" spans="1:3" hidden="1" x14ac:dyDescent="0.45">
      <c r="A5744" s="29"/>
      <c r="B5744" s="29"/>
      <c r="C5744" s="29"/>
    </row>
    <row r="5745" spans="1:3" hidden="1" x14ac:dyDescent="0.45">
      <c r="A5745" s="29"/>
      <c r="B5745" s="29"/>
      <c r="C5745" s="29"/>
    </row>
    <row r="5746" spans="1:3" hidden="1" x14ac:dyDescent="0.45">
      <c r="A5746" s="29"/>
      <c r="B5746" s="29"/>
      <c r="C5746" s="29"/>
    </row>
    <row r="5747" spans="1:3" hidden="1" x14ac:dyDescent="0.45">
      <c r="A5747" s="29"/>
      <c r="B5747" s="29"/>
      <c r="C5747" s="29"/>
    </row>
    <row r="5748" spans="1:3" hidden="1" x14ac:dyDescent="0.45">
      <c r="A5748" s="29"/>
      <c r="B5748" s="29"/>
      <c r="C5748" s="29"/>
    </row>
    <row r="5749" spans="1:3" hidden="1" x14ac:dyDescent="0.45">
      <c r="A5749" s="29"/>
      <c r="B5749" s="29"/>
      <c r="C5749" s="29"/>
    </row>
    <row r="5750" spans="1:3" hidden="1" x14ac:dyDescent="0.45">
      <c r="A5750" s="29"/>
      <c r="B5750" s="29"/>
      <c r="C5750" s="29"/>
    </row>
    <row r="5751" spans="1:3" hidden="1" x14ac:dyDescent="0.45">
      <c r="A5751" s="29"/>
      <c r="B5751" s="29"/>
      <c r="C5751" s="29"/>
    </row>
    <row r="5752" spans="1:3" hidden="1" x14ac:dyDescent="0.45">
      <c r="A5752" s="29"/>
      <c r="B5752" s="29"/>
      <c r="C5752" s="29"/>
    </row>
    <row r="5753" spans="1:3" hidden="1" x14ac:dyDescent="0.45">
      <c r="A5753" s="29"/>
      <c r="B5753" s="29"/>
      <c r="C5753" s="29"/>
    </row>
    <row r="5754" spans="1:3" hidden="1" x14ac:dyDescent="0.45">
      <c r="A5754" s="29"/>
      <c r="B5754" s="29"/>
      <c r="C5754" s="29"/>
    </row>
    <row r="5755" spans="1:3" hidden="1" x14ac:dyDescent="0.45">
      <c r="A5755" s="29"/>
      <c r="B5755" s="29"/>
      <c r="C5755" s="29"/>
    </row>
    <row r="5756" spans="1:3" hidden="1" x14ac:dyDescent="0.45">
      <c r="A5756" s="29"/>
      <c r="B5756" s="29"/>
      <c r="C5756" s="29"/>
    </row>
    <row r="5757" spans="1:3" hidden="1" x14ac:dyDescent="0.45">
      <c r="A5757" s="29"/>
      <c r="B5757" s="29"/>
      <c r="C5757" s="29"/>
    </row>
    <row r="5758" spans="1:3" hidden="1" x14ac:dyDescent="0.45">
      <c r="A5758" s="29"/>
      <c r="B5758" s="29"/>
      <c r="C5758" s="29"/>
    </row>
    <row r="5759" spans="1:3" hidden="1" x14ac:dyDescent="0.45">
      <c r="A5759" s="29"/>
      <c r="B5759" s="29"/>
      <c r="C5759" s="29"/>
    </row>
    <row r="5760" spans="1:3" hidden="1" x14ac:dyDescent="0.45">
      <c r="A5760" s="29"/>
      <c r="B5760" s="29"/>
      <c r="C5760" s="29"/>
    </row>
    <row r="5761" spans="1:3" hidden="1" x14ac:dyDescent="0.45">
      <c r="A5761" s="29"/>
      <c r="B5761" s="29"/>
      <c r="C5761" s="29"/>
    </row>
    <row r="5762" spans="1:3" hidden="1" x14ac:dyDescent="0.45">
      <c r="A5762" s="29"/>
      <c r="B5762" s="29"/>
      <c r="C5762" s="29"/>
    </row>
    <row r="5763" spans="1:3" hidden="1" x14ac:dyDescent="0.45">
      <c r="A5763" s="29"/>
      <c r="B5763" s="29"/>
      <c r="C5763" s="29"/>
    </row>
    <row r="5764" spans="1:3" hidden="1" x14ac:dyDescent="0.45">
      <c r="A5764" s="29"/>
      <c r="B5764" s="29"/>
      <c r="C5764" s="29"/>
    </row>
    <row r="5765" spans="1:3" hidden="1" x14ac:dyDescent="0.45">
      <c r="A5765" s="29"/>
      <c r="B5765" s="29"/>
      <c r="C5765" s="29"/>
    </row>
    <row r="5766" spans="1:3" hidden="1" x14ac:dyDescent="0.45">
      <c r="A5766" s="29"/>
      <c r="B5766" s="29"/>
      <c r="C5766" s="29"/>
    </row>
    <row r="5767" spans="1:3" hidden="1" x14ac:dyDescent="0.45">
      <c r="A5767" s="29"/>
      <c r="B5767" s="29"/>
      <c r="C5767" s="29"/>
    </row>
    <row r="5768" spans="1:3" hidden="1" x14ac:dyDescent="0.45">
      <c r="A5768" s="29"/>
      <c r="B5768" s="29"/>
      <c r="C5768" s="29"/>
    </row>
    <row r="5769" spans="1:3" hidden="1" x14ac:dyDescent="0.45">
      <c r="A5769" s="29"/>
      <c r="B5769" s="29"/>
      <c r="C5769" s="29"/>
    </row>
    <row r="5770" spans="1:3" hidden="1" x14ac:dyDescent="0.45">
      <c r="A5770" s="29"/>
      <c r="B5770" s="29"/>
      <c r="C5770" s="29"/>
    </row>
    <row r="5771" spans="1:3" hidden="1" x14ac:dyDescent="0.45">
      <c r="A5771" s="29"/>
      <c r="B5771" s="29"/>
      <c r="C5771" s="29"/>
    </row>
    <row r="5772" spans="1:3" hidden="1" x14ac:dyDescent="0.45">
      <c r="A5772" s="29"/>
      <c r="B5772" s="29"/>
      <c r="C5772" s="29"/>
    </row>
    <row r="5773" spans="1:3" hidden="1" x14ac:dyDescent="0.45">
      <c r="A5773" s="29"/>
      <c r="B5773" s="29"/>
      <c r="C5773" s="29"/>
    </row>
    <row r="5774" spans="1:3" hidden="1" x14ac:dyDescent="0.45">
      <c r="A5774" s="29"/>
      <c r="B5774" s="29"/>
      <c r="C5774" s="29"/>
    </row>
    <row r="5775" spans="1:3" hidden="1" x14ac:dyDescent="0.45">
      <c r="A5775" s="29"/>
      <c r="B5775" s="29"/>
      <c r="C5775" s="29"/>
    </row>
    <row r="5776" spans="1:3" hidden="1" x14ac:dyDescent="0.45">
      <c r="A5776" s="29"/>
      <c r="B5776" s="29"/>
      <c r="C5776" s="29"/>
    </row>
    <row r="5777" spans="1:3" hidden="1" x14ac:dyDescent="0.45">
      <c r="A5777" s="29"/>
      <c r="B5777" s="29"/>
      <c r="C5777" s="29"/>
    </row>
    <row r="5778" spans="1:3" hidden="1" x14ac:dyDescent="0.45">
      <c r="A5778" s="29"/>
      <c r="B5778" s="29"/>
      <c r="C5778" s="29"/>
    </row>
    <row r="5779" spans="1:3" hidden="1" x14ac:dyDescent="0.45">
      <c r="A5779" s="29"/>
      <c r="B5779" s="29"/>
      <c r="C5779" s="29"/>
    </row>
    <row r="5780" spans="1:3" hidden="1" x14ac:dyDescent="0.45">
      <c r="A5780" s="29"/>
      <c r="B5780" s="29"/>
      <c r="C5780" s="29"/>
    </row>
    <row r="5781" spans="1:3" hidden="1" x14ac:dyDescent="0.45">
      <c r="A5781" s="29"/>
      <c r="B5781" s="29"/>
      <c r="C5781" s="29"/>
    </row>
    <row r="5782" spans="1:3" hidden="1" x14ac:dyDescent="0.45">
      <c r="A5782" s="29"/>
      <c r="B5782" s="29"/>
      <c r="C5782" s="29"/>
    </row>
    <row r="5783" spans="1:3" hidden="1" x14ac:dyDescent="0.45">
      <c r="A5783" s="29"/>
      <c r="B5783" s="29"/>
      <c r="C5783" s="29"/>
    </row>
    <row r="5784" spans="1:3" hidden="1" x14ac:dyDescent="0.45">
      <c r="A5784" s="29"/>
      <c r="B5784" s="29"/>
      <c r="C5784" s="29"/>
    </row>
    <row r="5785" spans="1:3" hidden="1" x14ac:dyDescent="0.45">
      <c r="A5785" s="29"/>
      <c r="B5785" s="29"/>
      <c r="C5785" s="29"/>
    </row>
    <row r="5786" spans="1:3" hidden="1" x14ac:dyDescent="0.45">
      <c r="A5786" s="29"/>
      <c r="B5786" s="29"/>
      <c r="C5786" s="29"/>
    </row>
    <row r="5787" spans="1:3" hidden="1" x14ac:dyDescent="0.45">
      <c r="A5787" s="29"/>
      <c r="B5787" s="29"/>
      <c r="C5787" s="29"/>
    </row>
    <row r="5788" spans="1:3" hidden="1" x14ac:dyDescent="0.45">
      <c r="A5788" s="29"/>
      <c r="B5788" s="29"/>
      <c r="C5788" s="29"/>
    </row>
    <row r="5789" spans="1:3" hidden="1" x14ac:dyDescent="0.45">
      <c r="A5789" s="29"/>
      <c r="B5789" s="29"/>
      <c r="C5789" s="29"/>
    </row>
    <row r="5790" spans="1:3" hidden="1" x14ac:dyDescent="0.45">
      <c r="A5790" s="29"/>
      <c r="B5790" s="29"/>
      <c r="C5790" s="29"/>
    </row>
    <row r="5791" spans="1:3" hidden="1" x14ac:dyDescent="0.45">
      <c r="A5791" s="29"/>
      <c r="B5791" s="29"/>
      <c r="C5791" s="29"/>
    </row>
    <row r="5792" spans="1:3" hidden="1" x14ac:dyDescent="0.45">
      <c r="A5792" s="29"/>
      <c r="B5792" s="29"/>
      <c r="C5792" s="29"/>
    </row>
    <row r="5793" spans="1:3" hidden="1" x14ac:dyDescent="0.45">
      <c r="A5793" s="29"/>
      <c r="B5793" s="29"/>
      <c r="C5793" s="29"/>
    </row>
    <row r="5794" spans="1:3" hidden="1" x14ac:dyDescent="0.45">
      <c r="A5794" s="29"/>
      <c r="B5794" s="29"/>
      <c r="C5794" s="29"/>
    </row>
    <row r="5795" spans="1:3" hidden="1" x14ac:dyDescent="0.45">
      <c r="A5795" s="29"/>
      <c r="B5795" s="29"/>
      <c r="C5795" s="29"/>
    </row>
    <row r="5796" spans="1:3" hidden="1" x14ac:dyDescent="0.45">
      <c r="A5796" s="29"/>
      <c r="B5796" s="29"/>
      <c r="C5796" s="29"/>
    </row>
    <row r="5797" spans="1:3" hidden="1" x14ac:dyDescent="0.45">
      <c r="A5797" s="29"/>
      <c r="B5797" s="29"/>
      <c r="C5797" s="29"/>
    </row>
    <row r="5798" spans="1:3" hidden="1" x14ac:dyDescent="0.45">
      <c r="A5798" s="29"/>
      <c r="B5798" s="29"/>
      <c r="C5798" s="29"/>
    </row>
    <row r="5799" spans="1:3" hidden="1" x14ac:dyDescent="0.45">
      <c r="A5799" s="29"/>
      <c r="B5799" s="29"/>
      <c r="C5799" s="29"/>
    </row>
    <row r="5800" spans="1:3" hidden="1" x14ac:dyDescent="0.45">
      <c r="A5800" s="29"/>
      <c r="B5800" s="29"/>
      <c r="C5800" s="29"/>
    </row>
    <row r="5801" spans="1:3" hidden="1" x14ac:dyDescent="0.45">
      <c r="A5801" s="29"/>
      <c r="B5801" s="29"/>
      <c r="C5801" s="29"/>
    </row>
    <row r="5802" spans="1:3" hidden="1" x14ac:dyDescent="0.45">
      <c r="A5802" s="29"/>
      <c r="B5802" s="29"/>
      <c r="C5802" s="29"/>
    </row>
    <row r="5803" spans="1:3" hidden="1" x14ac:dyDescent="0.45">
      <c r="A5803" s="29"/>
      <c r="B5803" s="29"/>
      <c r="C5803" s="29"/>
    </row>
    <row r="5804" spans="1:3" hidden="1" x14ac:dyDescent="0.45">
      <c r="A5804" s="29"/>
      <c r="B5804" s="29"/>
      <c r="C5804" s="29"/>
    </row>
    <row r="5805" spans="1:3" hidden="1" x14ac:dyDescent="0.45">
      <c r="A5805" s="29"/>
      <c r="B5805" s="29"/>
      <c r="C5805" s="29"/>
    </row>
    <row r="5806" spans="1:3" hidden="1" x14ac:dyDescent="0.45">
      <c r="A5806" s="29"/>
      <c r="B5806" s="29"/>
      <c r="C5806" s="29"/>
    </row>
    <row r="5807" spans="1:3" hidden="1" x14ac:dyDescent="0.45">
      <c r="A5807" s="29"/>
      <c r="B5807" s="29"/>
      <c r="C5807" s="29"/>
    </row>
    <row r="5808" spans="1:3" hidden="1" x14ac:dyDescent="0.45">
      <c r="A5808" s="29"/>
      <c r="B5808" s="29"/>
      <c r="C5808" s="29"/>
    </row>
    <row r="5809" spans="1:3" hidden="1" x14ac:dyDescent="0.45">
      <c r="A5809" s="29"/>
      <c r="B5809" s="29"/>
      <c r="C5809" s="29"/>
    </row>
    <row r="5810" spans="1:3" hidden="1" x14ac:dyDescent="0.45">
      <c r="A5810" s="29"/>
      <c r="B5810" s="29"/>
      <c r="C5810" s="29"/>
    </row>
    <row r="5811" spans="1:3" hidden="1" x14ac:dyDescent="0.45">
      <c r="A5811" s="29"/>
      <c r="B5811" s="29"/>
      <c r="C5811" s="29"/>
    </row>
    <row r="5812" spans="1:3" hidden="1" x14ac:dyDescent="0.45">
      <c r="A5812" s="29"/>
      <c r="B5812" s="29"/>
      <c r="C5812" s="29"/>
    </row>
    <row r="5813" spans="1:3" hidden="1" x14ac:dyDescent="0.45">
      <c r="A5813" s="29"/>
      <c r="B5813" s="29"/>
      <c r="C5813" s="29"/>
    </row>
    <row r="5814" spans="1:3" hidden="1" x14ac:dyDescent="0.45">
      <c r="A5814" s="29"/>
      <c r="B5814" s="29"/>
      <c r="C5814" s="29"/>
    </row>
    <row r="5815" spans="1:3" hidden="1" x14ac:dyDescent="0.45">
      <c r="A5815" s="29"/>
      <c r="B5815" s="29"/>
      <c r="C5815" s="29"/>
    </row>
    <row r="5816" spans="1:3" hidden="1" x14ac:dyDescent="0.45">
      <c r="A5816" s="29"/>
      <c r="B5816" s="29"/>
      <c r="C5816" s="29"/>
    </row>
    <row r="5817" spans="1:3" hidden="1" x14ac:dyDescent="0.45">
      <c r="A5817" s="29"/>
      <c r="B5817" s="29"/>
      <c r="C5817" s="29"/>
    </row>
    <row r="5818" spans="1:3" hidden="1" x14ac:dyDescent="0.45">
      <c r="A5818" s="29"/>
      <c r="B5818" s="29"/>
      <c r="C5818" s="29"/>
    </row>
    <row r="5819" spans="1:3" hidden="1" x14ac:dyDescent="0.45">
      <c r="A5819" s="29"/>
      <c r="B5819" s="29"/>
      <c r="C5819" s="29"/>
    </row>
    <row r="5820" spans="1:3" hidden="1" x14ac:dyDescent="0.45">
      <c r="A5820" s="29"/>
      <c r="B5820" s="29"/>
      <c r="C5820" s="29"/>
    </row>
    <row r="5821" spans="1:3" hidden="1" x14ac:dyDescent="0.45">
      <c r="A5821" s="29"/>
      <c r="B5821" s="29"/>
      <c r="C5821" s="29"/>
    </row>
    <row r="5822" spans="1:3" hidden="1" x14ac:dyDescent="0.45">
      <c r="A5822" s="29"/>
      <c r="B5822" s="29"/>
      <c r="C5822" s="29"/>
    </row>
    <row r="5823" spans="1:3" hidden="1" x14ac:dyDescent="0.45">
      <c r="A5823" s="29"/>
      <c r="B5823" s="29"/>
      <c r="C5823" s="29"/>
    </row>
    <row r="5824" spans="1:3" hidden="1" x14ac:dyDescent="0.45">
      <c r="A5824" s="29"/>
      <c r="B5824" s="29"/>
      <c r="C5824" s="29"/>
    </row>
    <row r="5825" spans="1:3" hidden="1" x14ac:dyDescent="0.45">
      <c r="A5825" s="29"/>
      <c r="B5825" s="29"/>
      <c r="C5825" s="29"/>
    </row>
    <row r="5826" spans="1:3" hidden="1" x14ac:dyDescent="0.45">
      <c r="A5826" s="29"/>
      <c r="B5826" s="29"/>
      <c r="C5826" s="29"/>
    </row>
    <row r="5827" spans="1:3" hidden="1" x14ac:dyDescent="0.45">
      <c r="A5827" s="29"/>
      <c r="B5827" s="29"/>
      <c r="C5827" s="29"/>
    </row>
    <row r="5828" spans="1:3" hidden="1" x14ac:dyDescent="0.45">
      <c r="A5828" s="29"/>
      <c r="B5828" s="29"/>
      <c r="C5828" s="29"/>
    </row>
    <row r="5829" spans="1:3" hidden="1" x14ac:dyDescent="0.45">
      <c r="A5829" s="29"/>
      <c r="B5829" s="29"/>
      <c r="C5829" s="29"/>
    </row>
    <row r="5830" spans="1:3" hidden="1" x14ac:dyDescent="0.45">
      <c r="A5830" s="29"/>
      <c r="B5830" s="29"/>
      <c r="C5830" s="29"/>
    </row>
    <row r="5831" spans="1:3" hidden="1" x14ac:dyDescent="0.45">
      <c r="A5831" s="29"/>
      <c r="B5831" s="29"/>
      <c r="C5831" s="29"/>
    </row>
    <row r="5832" spans="1:3" hidden="1" x14ac:dyDescent="0.45">
      <c r="A5832" s="29"/>
      <c r="B5832" s="29"/>
      <c r="C5832" s="29"/>
    </row>
    <row r="5833" spans="1:3" hidden="1" x14ac:dyDescent="0.45">
      <c r="A5833" s="29"/>
      <c r="B5833" s="29"/>
      <c r="C5833" s="29"/>
    </row>
    <row r="5834" spans="1:3" hidden="1" x14ac:dyDescent="0.45">
      <c r="A5834" s="29"/>
      <c r="B5834" s="29"/>
      <c r="C5834" s="29"/>
    </row>
    <row r="5835" spans="1:3" hidden="1" x14ac:dyDescent="0.45">
      <c r="A5835" s="29"/>
      <c r="B5835" s="29"/>
      <c r="C5835" s="29"/>
    </row>
    <row r="5836" spans="1:3" hidden="1" x14ac:dyDescent="0.45">
      <c r="A5836" s="29"/>
      <c r="B5836" s="29"/>
      <c r="C5836" s="29"/>
    </row>
    <row r="5837" spans="1:3" hidden="1" x14ac:dyDescent="0.45">
      <c r="A5837" s="29"/>
      <c r="B5837" s="29"/>
      <c r="C5837" s="29"/>
    </row>
    <row r="5838" spans="1:3" hidden="1" x14ac:dyDescent="0.45">
      <c r="A5838" s="29"/>
      <c r="B5838" s="29"/>
      <c r="C5838" s="29"/>
    </row>
    <row r="5839" spans="1:3" hidden="1" x14ac:dyDescent="0.45">
      <c r="A5839" s="29"/>
      <c r="B5839" s="29"/>
      <c r="C5839" s="29"/>
    </row>
    <row r="5840" spans="1:3" hidden="1" x14ac:dyDescent="0.45">
      <c r="A5840" s="29"/>
      <c r="B5840" s="29"/>
      <c r="C5840" s="29"/>
    </row>
    <row r="5841" spans="1:3" hidden="1" x14ac:dyDescent="0.45">
      <c r="A5841" s="29"/>
      <c r="B5841" s="29"/>
      <c r="C5841" s="29"/>
    </row>
    <row r="5842" spans="1:3" hidden="1" x14ac:dyDescent="0.45">
      <c r="A5842" s="29"/>
      <c r="B5842" s="29"/>
      <c r="C5842" s="29"/>
    </row>
    <row r="5843" spans="1:3" hidden="1" x14ac:dyDescent="0.45">
      <c r="A5843" s="29"/>
      <c r="B5843" s="29"/>
      <c r="C5843" s="29"/>
    </row>
    <row r="5844" spans="1:3" hidden="1" x14ac:dyDescent="0.45">
      <c r="A5844" s="29"/>
      <c r="B5844" s="29"/>
      <c r="C5844" s="29"/>
    </row>
    <row r="5845" spans="1:3" hidden="1" x14ac:dyDescent="0.45">
      <c r="A5845" s="29"/>
      <c r="B5845" s="29"/>
      <c r="C5845" s="29"/>
    </row>
    <row r="5846" spans="1:3" hidden="1" x14ac:dyDescent="0.45">
      <c r="A5846" s="29"/>
      <c r="B5846" s="29"/>
      <c r="C5846" s="29"/>
    </row>
    <row r="5847" spans="1:3" hidden="1" x14ac:dyDescent="0.45">
      <c r="A5847" s="29"/>
      <c r="B5847" s="29"/>
      <c r="C5847" s="29"/>
    </row>
    <row r="5848" spans="1:3" hidden="1" x14ac:dyDescent="0.45">
      <c r="A5848" s="29"/>
      <c r="B5848" s="29"/>
      <c r="C5848" s="29"/>
    </row>
    <row r="5849" spans="1:3" hidden="1" x14ac:dyDescent="0.45">
      <c r="A5849" s="29"/>
      <c r="B5849" s="29"/>
      <c r="C5849" s="29"/>
    </row>
    <row r="5850" spans="1:3" hidden="1" x14ac:dyDescent="0.45">
      <c r="A5850" s="29"/>
      <c r="B5850" s="29"/>
      <c r="C5850" s="29"/>
    </row>
    <row r="5851" spans="1:3" hidden="1" x14ac:dyDescent="0.45">
      <c r="A5851" s="29"/>
      <c r="B5851" s="29"/>
      <c r="C5851" s="29"/>
    </row>
    <row r="5852" spans="1:3" hidden="1" x14ac:dyDescent="0.45">
      <c r="A5852" s="29"/>
      <c r="B5852" s="29"/>
      <c r="C5852" s="29"/>
    </row>
    <row r="5853" spans="1:3" hidden="1" x14ac:dyDescent="0.45">
      <c r="A5853" s="29"/>
      <c r="B5853" s="29"/>
      <c r="C5853" s="29"/>
    </row>
    <row r="5854" spans="1:3" hidden="1" x14ac:dyDescent="0.45">
      <c r="A5854" s="29"/>
      <c r="B5854" s="29"/>
      <c r="C5854" s="29"/>
    </row>
    <row r="5855" spans="1:3" hidden="1" x14ac:dyDescent="0.45">
      <c r="A5855" s="29"/>
      <c r="B5855" s="29"/>
      <c r="C5855" s="29"/>
    </row>
    <row r="5856" spans="1:3" hidden="1" x14ac:dyDescent="0.45">
      <c r="A5856" s="29"/>
      <c r="B5856" s="29"/>
      <c r="C5856" s="29"/>
    </row>
    <row r="5857" spans="1:3" hidden="1" x14ac:dyDescent="0.45">
      <c r="A5857" s="29"/>
      <c r="B5857" s="29"/>
      <c r="C5857" s="29"/>
    </row>
    <row r="5858" spans="1:3" hidden="1" x14ac:dyDescent="0.45">
      <c r="A5858" s="29"/>
      <c r="B5858" s="29"/>
      <c r="C5858" s="29"/>
    </row>
    <row r="5859" spans="1:3" hidden="1" x14ac:dyDescent="0.45">
      <c r="A5859" s="29"/>
      <c r="B5859" s="29"/>
      <c r="C5859" s="29"/>
    </row>
    <row r="5860" spans="1:3" hidden="1" x14ac:dyDescent="0.45">
      <c r="A5860" s="29"/>
      <c r="B5860" s="29"/>
      <c r="C5860" s="29"/>
    </row>
    <row r="5861" spans="1:3" hidden="1" x14ac:dyDescent="0.45">
      <c r="A5861" s="29"/>
      <c r="B5861" s="29"/>
      <c r="C5861" s="29"/>
    </row>
    <row r="5862" spans="1:3" hidden="1" x14ac:dyDescent="0.45">
      <c r="A5862" s="29"/>
      <c r="B5862" s="29"/>
      <c r="C5862" s="29"/>
    </row>
    <row r="5863" spans="1:3" hidden="1" x14ac:dyDescent="0.45">
      <c r="A5863" s="29"/>
      <c r="B5863" s="29"/>
      <c r="C5863" s="29"/>
    </row>
    <row r="5864" spans="1:3" hidden="1" x14ac:dyDescent="0.45">
      <c r="A5864" s="29"/>
      <c r="B5864" s="29"/>
      <c r="C5864" s="29"/>
    </row>
    <row r="5865" spans="1:3" hidden="1" x14ac:dyDescent="0.45">
      <c r="A5865" s="29"/>
      <c r="B5865" s="29"/>
      <c r="C5865" s="29"/>
    </row>
    <row r="5866" spans="1:3" hidden="1" x14ac:dyDescent="0.45">
      <c r="A5866" s="29"/>
      <c r="B5866" s="29"/>
      <c r="C5866" s="29"/>
    </row>
    <row r="5867" spans="1:3" hidden="1" x14ac:dyDescent="0.45">
      <c r="A5867" s="29"/>
      <c r="B5867" s="29"/>
      <c r="C5867" s="29"/>
    </row>
    <row r="5868" spans="1:3" hidden="1" x14ac:dyDescent="0.45">
      <c r="A5868" s="29"/>
      <c r="B5868" s="29"/>
      <c r="C5868" s="29"/>
    </row>
    <row r="5869" spans="1:3" hidden="1" x14ac:dyDescent="0.45">
      <c r="A5869" s="29"/>
      <c r="B5869" s="29"/>
      <c r="C5869" s="29"/>
    </row>
    <row r="5870" spans="1:3" hidden="1" x14ac:dyDescent="0.45">
      <c r="A5870" s="29"/>
      <c r="B5870" s="29"/>
      <c r="C5870" s="29"/>
    </row>
    <row r="5871" spans="1:3" hidden="1" x14ac:dyDescent="0.45">
      <c r="A5871" s="29"/>
      <c r="B5871" s="29"/>
      <c r="C5871" s="29"/>
    </row>
    <row r="5872" spans="1:3" hidden="1" x14ac:dyDescent="0.45">
      <c r="A5872" s="29"/>
      <c r="B5872" s="29"/>
      <c r="C5872" s="29"/>
    </row>
    <row r="5873" spans="1:3" hidden="1" x14ac:dyDescent="0.45">
      <c r="A5873" s="29"/>
      <c r="B5873" s="29"/>
      <c r="C5873" s="29"/>
    </row>
    <row r="5874" spans="1:3" hidden="1" x14ac:dyDescent="0.45">
      <c r="A5874" s="29"/>
      <c r="B5874" s="29"/>
      <c r="C5874" s="29"/>
    </row>
    <row r="5875" spans="1:3" hidden="1" x14ac:dyDescent="0.45">
      <c r="A5875" s="29"/>
      <c r="B5875" s="29"/>
      <c r="C5875" s="29"/>
    </row>
    <row r="5876" spans="1:3" hidden="1" x14ac:dyDescent="0.45">
      <c r="A5876" s="29"/>
      <c r="B5876" s="29"/>
      <c r="C5876" s="29"/>
    </row>
    <row r="5877" spans="1:3" hidden="1" x14ac:dyDescent="0.45">
      <c r="A5877" s="29"/>
      <c r="B5877" s="29"/>
      <c r="C5877" s="29"/>
    </row>
    <row r="5878" spans="1:3" hidden="1" x14ac:dyDescent="0.45">
      <c r="A5878" s="29"/>
      <c r="B5878" s="29"/>
      <c r="C5878" s="29"/>
    </row>
    <row r="5879" spans="1:3" hidden="1" x14ac:dyDescent="0.45">
      <c r="A5879" s="29"/>
      <c r="B5879" s="29"/>
      <c r="C5879" s="29"/>
    </row>
    <row r="5880" spans="1:3" hidden="1" x14ac:dyDescent="0.45">
      <c r="A5880" s="29"/>
      <c r="B5880" s="29"/>
      <c r="C5880" s="29"/>
    </row>
    <row r="5881" spans="1:3" hidden="1" x14ac:dyDescent="0.45">
      <c r="A5881" s="29"/>
      <c r="B5881" s="29"/>
      <c r="C5881" s="29"/>
    </row>
    <row r="5882" spans="1:3" hidden="1" x14ac:dyDescent="0.45">
      <c r="A5882" s="29"/>
      <c r="B5882" s="29"/>
      <c r="C5882" s="29"/>
    </row>
    <row r="5883" spans="1:3" hidden="1" x14ac:dyDescent="0.45">
      <c r="A5883" s="29"/>
      <c r="B5883" s="29"/>
      <c r="C5883" s="29"/>
    </row>
    <row r="5884" spans="1:3" hidden="1" x14ac:dyDescent="0.45">
      <c r="A5884" s="29"/>
      <c r="B5884" s="29"/>
      <c r="C5884" s="29"/>
    </row>
    <row r="5885" spans="1:3" hidden="1" x14ac:dyDescent="0.45">
      <c r="A5885" s="29"/>
      <c r="B5885" s="29"/>
      <c r="C5885" s="29"/>
    </row>
    <row r="5886" spans="1:3" hidden="1" x14ac:dyDescent="0.45">
      <c r="A5886" s="29"/>
      <c r="B5886" s="29"/>
      <c r="C5886" s="29"/>
    </row>
    <row r="5887" spans="1:3" hidden="1" x14ac:dyDescent="0.45">
      <c r="A5887" s="29"/>
      <c r="B5887" s="29"/>
      <c r="C5887" s="29"/>
    </row>
    <row r="5888" spans="1:3" hidden="1" x14ac:dyDescent="0.45">
      <c r="A5888" s="29"/>
      <c r="B5888" s="29"/>
      <c r="C5888" s="29"/>
    </row>
    <row r="5889" spans="1:3" hidden="1" x14ac:dyDescent="0.45">
      <c r="A5889" s="29"/>
      <c r="B5889" s="29"/>
      <c r="C5889" s="29"/>
    </row>
    <row r="5890" spans="1:3" hidden="1" x14ac:dyDescent="0.45">
      <c r="A5890" s="29"/>
      <c r="B5890" s="29"/>
      <c r="C5890" s="29"/>
    </row>
    <row r="5891" spans="1:3" hidden="1" x14ac:dyDescent="0.45">
      <c r="A5891" s="29"/>
      <c r="B5891" s="29"/>
      <c r="C5891" s="29"/>
    </row>
    <row r="5892" spans="1:3" hidden="1" x14ac:dyDescent="0.45">
      <c r="A5892" s="29"/>
      <c r="B5892" s="29"/>
      <c r="C5892" s="29"/>
    </row>
    <row r="5893" spans="1:3" hidden="1" x14ac:dyDescent="0.45">
      <c r="A5893" s="29"/>
      <c r="B5893" s="29"/>
      <c r="C5893" s="29"/>
    </row>
    <row r="5894" spans="1:3" hidden="1" x14ac:dyDescent="0.45">
      <c r="A5894" s="29"/>
      <c r="B5894" s="29"/>
      <c r="C5894" s="29"/>
    </row>
    <row r="5895" spans="1:3" hidden="1" x14ac:dyDescent="0.45">
      <c r="A5895" s="29"/>
      <c r="B5895" s="29"/>
      <c r="C5895" s="29"/>
    </row>
    <row r="5896" spans="1:3" hidden="1" x14ac:dyDescent="0.45">
      <c r="A5896" s="29"/>
      <c r="B5896" s="29"/>
      <c r="C5896" s="29"/>
    </row>
    <row r="5897" spans="1:3" hidden="1" x14ac:dyDescent="0.45">
      <c r="A5897" s="29"/>
      <c r="B5897" s="29"/>
      <c r="C5897" s="29"/>
    </row>
    <row r="5898" spans="1:3" hidden="1" x14ac:dyDescent="0.45">
      <c r="A5898" s="29"/>
      <c r="B5898" s="29"/>
      <c r="C5898" s="29"/>
    </row>
    <row r="5899" spans="1:3" hidden="1" x14ac:dyDescent="0.45">
      <c r="A5899" s="29"/>
      <c r="B5899" s="29"/>
      <c r="C5899" s="29"/>
    </row>
    <row r="5900" spans="1:3" hidden="1" x14ac:dyDescent="0.45">
      <c r="A5900" s="29"/>
      <c r="B5900" s="29"/>
      <c r="C5900" s="29"/>
    </row>
    <row r="5901" spans="1:3" hidden="1" x14ac:dyDescent="0.45">
      <c r="A5901" s="29"/>
      <c r="B5901" s="29"/>
      <c r="C5901" s="29"/>
    </row>
    <row r="5902" spans="1:3" hidden="1" x14ac:dyDescent="0.45">
      <c r="A5902" s="29"/>
      <c r="B5902" s="29"/>
      <c r="C5902" s="29"/>
    </row>
    <row r="5903" spans="1:3" hidden="1" x14ac:dyDescent="0.45">
      <c r="A5903" s="29"/>
      <c r="B5903" s="29"/>
      <c r="C5903" s="29"/>
    </row>
    <row r="5904" spans="1:3" hidden="1" x14ac:dyDescent="0.45">
      <c r="A5904" s="29"/>
      <c r="B5904" s="29"/>
      <c r="C5904" s="29"/>
    </row>
    <row r="5905" spans="1:3" hidden="1" x14ac:dyDescent="0.45">
      <c r="A5905" s="29"/>
      <c r="B5905" s="29"/>
      <c r="C5905" s="29"/>
    </row>
    <row r="5906" spans="1:3" hidden="1" x14ac:dyDescent="0.45">
      <c r="A5906" s="29"/>
      <c r="B5906" s="29"/>
      <c r="C5906" s="29"/>
    </row>
    <row r="5907" spans="1:3" hidden="1" x14ac:dyDescent="0.45">
      <c r="A5907" s="29"/>
      <c r="B5907" s="29"/>
      <c r="C5907" s="29"/>
    </row>
    <row r="5908" spans="1:3" hidden="1" x14ac:dyDescent="0.45">
      <c r="A5908" s="29"/>
      <c r="B5908" s="29"/>
      <c r="C5908" s="29"/>
    </row>
    <row r="5909" spans="1:3" hidden="1" x14ac:dyDescent="0.45">
      <c r="A5909" s="29"/>
      <c r="B5909" s="29"/>
      <c r="C5909" s="29"/>
    </row>
    <row r="5910" spans="1:3" hidden="1" x14ac:dyDescent="0.45">
      <c r="A5910" s="29"/>
      <c r="B5910" s="29"/>
      <c r="C5910" s="29"/>
    </row>
    <row r="5911" spans="1:3" hidden="1" x14ac:dyDescent="0.45">
      <c r="A5911" s="29"/>
      <c r="B5911" s="29"/>
      <c r="C5911" s="29"/>
    </row>
    <row r="5912" spans="1:3" hidden="1" x14ac:dyDescent="0.45">
      <c r="A5912" s="29"/>
      <c r="B5912" s="29"/>
      <c r="C5912" s="29"/>
    </row>
    <row r="5913" spans="1:3" hidden="1" x14ac:dyDescent="0.45">
      <c r="A5913" s="29"/>
      <c r="B5913" s="29"/>
      <c r="C5913" s="29"/>
    </row>
    <row r="5914" spans="1:3" hidden="1" x14ac:dyDescent="0.45">
      <c r="A5914" s="29"/>
      <c r="B5914" s="29"/>
      <c r="C5914" s="29"/>
    </row>
    <row r="5915" spans="1:3" hidden="1" x14ac:dyDescent="0.45">
      <c r="A5915" s="29"/>
      <c r="B5915" s="29"/>
      <c r="C5915" s="29"/>
    </row>
    <row r="5916" spans="1:3" hidden="1" x14ac:dyDescent="0.45">
      <c r="A5916" s="29"/>
      <c r="B5916" s="29"/>
      <c r="C5916" s="29"/>
    </row>
    <row r="5917" spans="1:3" hidden="1" x14ac:dyDescent="0.45">
      <c r="A5917" s="29"/>
      <c r="B5917" s="29"/>
      <c r="C5917" s="29"/>
    </row>
    <row r="5918" spans="1:3" hidden="1" x14ac:dyDescent="0.45">
      <c r="A5918" s="29"/>
      <c r="B5918" s="29"/>
      <c r="C5918" s="29"/>
    </row>
    <row r="5919" spans="1:3" hidden="1" x14ac:dyDescent="0.45">
      <c r="A5919" s="29"/>
      <c r="B5919" s="29"/>
      <c r="C5919" s="29"/>
    </row>
    <row r="5920" spans="1:3" hidden="1" x14ac:dyDescent="0.45">
      <c r="A5920" s="29"/>
      <c r="B5920" s="29"/>
      <c r="C5920" s="29"/>
    </row>
    <row r="5921" spans="1:3" hidden="1" x14ac:dyDescent="0.45">
      <c r="A5921" s="29"/>
      <c r="B5921" s="29"/>
      <c r="C5921" s="29"/>
    </row>
    <row r="5922" spans="1:3" hidden="1" x14ac:dyDescent="0.45">
      <c r="A5922" s="29"/>
      <c r="B5922" s="29"/>
      <c r="C5922" s="29"/>
    </row>
    <row r="5923" spans="1:3" hidden="1" x14ac:dyDescent="0.45">
      <c r="A5923" s="29"/>
      <c r="B5923" s="29"/>
      <c r="C5923" s="29"/>
    </row>
    <row r="5924" spans="1:3" hidden="1" x14ac:dyDescent="0.45">
      <c r="A5924" s="29"/>
      <c r="B5924" s="29"/>
      <c r="C5924" s="29"/>
    </row>
    <row r="5925" spans="1:3" hidden="1" x14ac:dyDescent="0.45">
      <c r="A5925" s="29"/>
      <c r="B5925" s="29"/>
      <c r="C5925" s="29"/>
    </row>
    <row r="5926" spans="1:3" hidden="1" x14ac:dyDescent="0.45">
      <c r="A5926" s="29"/>
      <c r="B5926" s="29"/>
      <c r="C5926" s="29"/>
    </row>
    <row r="5927" spans="1:3" hidden="1" x14ac:dyDescent="0.45">
      <c r="A5927" s="29"/>
      <c r="B5927" s="29"/>
      <c r="C5927" s="29"/>
    </row>
    <row r="5928" spans="1:3" hidden="1" x14ac:dyDescent="0.45">
      <c r="A5928" s="29"/>
      <c r="B5928" s="29"/>
      <c r="C5928" s="29"/>
    </row>
    <row r="5929" spans="1:3" hidden="1" x14ac:dyDescent="0.45">
      <c r="A5929" s="29"/>
      <c r="B5929" s="29"/>
      <c r="C5929" s="29"/>
    </row>
    <row r="5930" spans="1:3" hidden="1" x14ac:dyDescent="0.45">
      <c r="A5930" s="29"/>
      <c r="B5930" s="29"/>
      <c r="C5930" s="29"/>
    </row>
    <row r="5931" spans="1:3" hidden="1" x14ac:dyDescent="0.45">
      <c r="A5931" s="29"/>
      <c r="B5931" s="29"/>
      <c r="C5931" s="29"/>
    </row>
    <row r="5932" spans="1:3" hidden="1" x14ac:dyDescent="0.45">
      <c r="A5932" s="29"/>
      <c r="B5932" s="29"/>
      <c r="C5932" s="29"/>
    </row>
    <row r="5933" spans="1:3" hidden="1" x14ac:dyDescent="0.45">
      <c r="A5933" s="29"/>
      <c r="B5933" s="29"/>
      <c r="C5933" s="29"/>
    </row>
    <row r="5934" spans="1:3" hidden="1" x14ac:dyDescent="0.45">
      <c r="A5934" s="29"/>
      <c r="B5934" s="29"/>
      <c r="C5934" s="29"/>
    </row>
    <row r="5935" spans="1:3" hidden="1" x14ac:dyDescent="0.45">
      <c r="A5935" s="29"/>
      <c r="B5935" s="29"/>
      <c r="C5935" s="29"/>
    </row>
    <row r="5936" spans="1:3" hidden="1" x14ac:dyDescent="0.45">
      <c r="A5936" s="29"/>
      <c r="B5936" s="29"/>
      <c r="C5936" s="29"/>
    </row>
    <row r="5937" spans="1:3" hidden="1" x14ac:dyDescent="0.45">
      <c r="A5937" s="29"/>
      <c r="B5937" s="29"/>
      <c r="C5937" s="29"/>
    </row>
    <row r="5938" spans="1:3" hidden="1" x14ac:dyDescent="0.45">
      <c r="A5938" s="29"/>
      <c r="B5938" s="29"/>
      <c r="C5938" s="29"/>
    </row>
    <row r="5939" spans="1:3" hidden="1" x14ac:dyDescent="0.45">
      <c r="A5939" s="29"/>
      <c r="B5939" s="29"/>
      <c r="C5939" s="29"/>
    </row>
    <row r="5940" spans="1:3" hidden="1" x14ac:dyDescent="0.45">
      <c r="A5940" s="29"/>
      <c r="B5940" s="29"/>
      <c r="C5940" s="29"/>
    </row>
    <row r="5941" spans="1:3" hidden="1" x14ac:dyDescent="0.45">
      <c r="A5941" s="29"/>
      <c r="B5941" s="29"/>
      <c r="C5941" s="29"/>
    </row>
    <row r="5942" spans="1:3" hidden="1" x14ac:dyDescent="0.45">
      <c r="A5942" s="29"/>
      <c r="B5942" s="29"/>
      <c r="C5942" s="29"/>
    </row>
    <row r="5943" spans="1:3" hidden="1" x14ac:dyDescent="0.45">
      <c r="A5943" s="29"/>
      <c r="B5943" s="29"/>
      <c r="C5943" s="29"/>
    </row>
    <row r="5944" spans="1:3" hidden="1" x14ac:dyDescent="0.45">
      <c r="A5944" s="29"/>
      <c r="B5944" s="29"/>
      <c r="C5944" s="29"/>
    </row>
    <row r="5945" spans="1:3" hidden="1" x14ac:dyDescent="0.45">
      <c r="A5945" s="29"/>
      <c r="B5945" s="29"/>
      <c r="C5945" s="29"/>
    </row>
    <row r="5946" spans="1:3" hidden="1" x14ac:dyDescent="0.45">
      <c r="A5946" s="29"/>
      <c r="B5946" s="29"/>
      <c r="C5946" s="29"/>
    </row>
    <row r="5947" spans="1:3" hidden="1" x14ac:dyDescent="0.45">
      <c r="A5947" s="29"/>
      <c r="B5947" s="29"/>
      <c r="C5947" s="29"/>
    </row>
    <row r="5948" spans="1:3" hidden="1" x14ac:dyDescent="0.45">
      <c r="A5948" s="29"/>
      <c r="B5948" s="29"/>
      <c r="C5948" s="29"/>
    </row>
    <row r="5949" spans="1:3" hidden="1" x14ac:dyDescent="0.45">
      <c r="A5949" s="29"/>
      <c r="B5949" s="29"/>
      <c r="C5949" s="29"/>
    </row>
    <row r="5950" spans="1:3" hidden="1" x14ac:dyDescent="0.45">
      <c r="A5950" s="29"/>
      <c r="B5950" s="29"/>
      <c r="C5950" s="29"/>
    </row>
    <row r="5951" spans="1:3" hidden="1" x14ac:dyDescent="0.45">
      <c r="A5951" s="29"/>
      <c r="B5951" s="29"/>
      <c r="C5951" s="29"/>
    </row>
    <row r="5952" spans="1:3" hidden="1" x14ac:dyDescent="0.45">
      <c r="A5952" s="29"/>
      <c r="B5952" s="29"/>
      <c r="C5952" s="29"/>
    </row>
    <row r="5953" spans="1:3" hidden="1" x14ac:dyDescent="0.45">
      <c r="A5953" s="29"/>
      <c r="B5953" s="29"/>
      <c r="C5953" s="29"/>
    </row>
    <row r="5954" spans="1:3" hidden="1" x14ac:dyDescent="0.45">
      <c r="A5954" s="29"/>
      <c r="B5954" s="29"/>
      <c r="C5954" s="29"/>
    </row>
    <row r="5955" spans="1:3" hidden="1" x14ac:dyDescent="0.45">
      <c r="A5955" s="29"/>
      <c r="B5955" s="29"/>
      <c r="C5955" s="29"/>
    </row>
    <row r="5956" spans="1:3" hidden="1" x14ac:dyDescent="0.45">
      <c r="A5956" s="29"/>
      <c r="B5956" s="29"/>
      <c r="C5956" s="29"/>
    </row>
    <row r="5957" spans="1:3" hidden="1" x14ac:dyDescent="0.45">
      <c r="A5957" s="29"/>
      <c r="B5957" s="29"/>
      <c r="C5957" s="29"/>
    </row>
    <row r="5958" spans="1:3" hidden="1" x14ac:dyDescent="0.45">
      <c r="A5958" s="29"/>
      <c r="B5958" s="29"/>
      <c r="C5958" s="29"/>
    </row>
    <row r="5959" spans="1:3" hidden="1" x14ac:dyDescent="0.45">
      <c r="A5959" s="29"/>
      <c r="B5959" s="29"/>
      <c r="C5959" s="29"/>
    </row>
    <row r="5960" spans="1:3" hidden="1" x14ac:dyDescent="0.45">
      <c r="A5960" s="29"/>
      <c r="B5960" s="29"/>
      <c r="C5960" s="29"/>
    </row>
    <row r="5961" spans="1:3" hidden="1" x14ac:dyDescent="0.45">
      <c r="A5961" s="29"/>
      <c r="B5961" s="29"/>
      <c r="C5961" s="29"/>
    </row>
    <row r="5962" spans="1:3" hidden="1" x14ac:dyDescent="0.45">
      <c r="A5962" s="29"/>
      <c r="B5962" s="29"/>
      <c r="C5962" s="29"/>
    </row>
    <row r="5963" spans="1:3" hidden="1" x14ac:dyDescent="0.45">
      <c r="A5963" s="29"/>
      <c r="B5963" s="29"/>
      <c r="C5963" s="29"/>
    </row>
    <row r="5964" spans="1:3" hidden="1" x14ac:dyDescent="0.45">
      <c r="A5964" s="29"/>
      <c r="B5964" s="29"/>
      <c r="C5964" s="29"/>
    </row>
    <row r="5965" spans="1:3" hidden="1" x14ac:dyDescent="0.45">
      <c r="A5965" s="29"/>
      <c r="B5965" s="29"/>
      <c r="C5965" s="29"/>
    </row>
    <row r="5966" spans="1:3" hidden="1" x14ac:dyDescent="0.45">
      <c r="A5966" s="29"/>
      <c r="B5966" s="29"/>
      <c r="C5966" s="29"/>
    </row>
    <row r="5967" spans="1:3" hidden="1" x14ac:dyDescent="0.45">
      <c r="A5967" s="29"/>
      <c r="B5967" s="29"/>
      <c r="C5967" s="29"/>
    </row>
    <row r="5968" spans="1:3" hidden="1" x14ac:dyDescent="0.45">
      <c r="A5968" s="29"/>
      <c r="B5968" s="29"/>
      <c r="C5968" s="29"/>
    </row>
    <row r="5969" spans="1:3" hidden="1" x14ac:dyDescent="0.45">
      <c r="A5969" s="29"/>
      <c r="B5969" s="29"/>
      <c r="C5969" s="29"/>
    </row>
    <row r="5970" spans="1:3" hidden="1" x14ac:dyDescent="0.45">
      <c r="A5970" s="29"/>
      <c r="B5970" s="29"/>
      <c r="C5970" s="29"/>
    </row>
    <row r="5971" spans="1:3" hidden="1" x14ac:dyDescent="0.45">
      <c r="A5971" s="29"/>
      <c r="B5971" s="29"/>
      <c r="C5971" s="29"/>
    </row>
    <row r="5972" spans="1:3" hidden="1" x14ac:dyDescent="0.45">
      <c r="A5972" s="29"/>
      <c r="B5972" s="29"/>
      <c r="C5972" s="29"/>
    </row>
    <row r="5973" spans="1:3" hidden="1" x14ac:dyDescent="0.45">
      <c r="A5973" s="29"/>
      <c r="B5973" s="29"/>
      <c r="C5973" s="29"/>
    </row>
    <row r="5974" spans="1:3" hidden="1" x14ac:dyDescent="0.45">
      <c r="A5974" s="29"/>
      <c r="B5974" s="29"/>
      <c r="C5974" s="29"/>
    </row>
    <row r="5975" spans="1:3" hidden="1" x14ac:dyDescent="0.45">
      <c r="A5975" s="29"/>
      <c r="B5975" s="29"/>
      <c r="C5975" s="29"/>
    </row>
    <row r="5976" spans="1:3" hidden="1" x14ac:dyDescent="0.45">
      <c r="A5976" s="29"/>
      <c r="B5976" s="29"/>
      <c r="C5976" s="29"/>
    </row>
    <row r="5977" spans="1:3" hidden="1" x14ac:dyDescent="0.45">
      <c r="A5977" s="29"/>
      <c r="B5977" s="29"/>
      <c r="C5977" s="29"/>
    </row>
    <row r="5978" spans="1:3" hidden="1" x14ac:dyDescent="0.45">
      <c r="A5978" s="29"/>
      <c r="B5978" s="29"/>
      <c r="C5978" s="29"/>
    </row>
    <row r="5979" spans="1:3" hidden="1" x14ac:dyDescent="0.45">
      <c r="A5979" s="29"/>
      <c r="B5979" s="29"/>
      <c r="C5979" s="29"/>
    </row>
    <row r="5980" spans="1:3" hidden="1" x14ac:dyDescent="0.45">
      <c r="A5980" s="29"/>
      <c r="B5980" s="29"/>
      <c r="C5980" s="29"/>
    </row>
    <row r="5981" spans="1:3" hidden="1" x14ac:dyDescent="0.45">
      <c r="A5981" s="29"/>
      <c r="B5981" s="29"/>
      <c r="C5981" s="29"/>
    </row>
    <row r="5982" spans="1:3" hidden="1" x14ac:dyDescent="0.45">
      <c r="A5982" s="29"/>
      <c r="B5982" s="29"/>
      <c r="C5982" s="29"/>
    </row>
    <row r="5983" spans="1:3" hidden="1" x14ac:dyDescent="0.45">
      <c r="A5983" s="29"/>
      <c r="B5983" s="29"/>
      <c r="C5983" s="29"/>
    </row>
    <row r="5984" spans="1:3" hidden="1" x14ac:dyDescent="0.45">
      <c r="A5984" s="29"/>
      <c r="B5984" s="29"/>
      <c r="C5984" s="29"/>
    </row>
    <row r="5985" spans="1:3" hidden="1" x14ac:dyDescent="0.45">
      <c r="A5985" s="29"/>
      <c r="B5985" s="29"/>
      <c r="C5985" s="29"/>
    </row>
    <row r="5986" spans="1:3" hidden="1" x14ac:dyDescent="0.45">
      <c r="A5986" s="29"/>
      <c r="B5986" s="29"/>
      <c r="C5986" s="29"/>
    </row>
    <row r="5987" spans="1:3" hidden="1" x14ac:dyDescent="0.45">
      <c r="A5987" s="29"/>
      <c r="B5987" s="29"/>
      <c r="C5987" s="29"/>
    </row>
    <row r="5988" spans="1:3" hidden="1" x14ac:dyDescent="0.45">
      <c r="A5988" s="29"/>
      <c r="B5988" s="29"/>
      <c r="C5988" s="29"/>
    </row>
    <row r="5989" spans="1:3" hidden="1" x14ac:dyDescent="0.45">
      <c r="A5989" s="29"/>
      <c r="B5989" s="29"/>
      <c r="C5989" s="29"/>
    </row>
    <row r="5990" spans="1:3" hidden="1" x14ac:dyDescent="0.45">
      <c r="A5990" s="29"/>
      <c r="B5990" s="29"/>
      <c r="C5990" s="29"/>
    </row>
    <row r="5991" spans="1:3" hidden="1" x14ac:dyDescent="0.45">
      <c r="A5991" s="29"/>
      <c r="B5991" s="29"/>
      <c r="C5991" s="29"/>
    </row>
    <row r="5992" spans="1:3" hidden="1" x14ac:dyDescent="0.45">
      <c r="A5992" s="29"/>
      <c r="B5992" s="29"/>
      <c r="C5992" s="29"/>
    </row>
    <row r="5993" spans="1:3" hidden="1" x14ac:dyDescent="0.45">
      <c r="A5993" s="29"/>
      <c r="B5993" s="29"/>
      <c r="C5993" s="29"/>
    </row>
    <row r="5994" spans="1:3" hidden="1" x14ac:dyDescent="0.45">
      <c r="A5994" s="29"/>
      <c r="B5994" s="29"/>
      <c r="C5994" s="29"/>
    </row>
    <row r="5995" spans="1:3" hidden="1" x14ac:dyDescent="0.45">
      <c r="A5995" s="29"/>
      <c r="B5995" s="29"/>
      <c r="C5995" s="29"/>
    </row>
    <row r="5996" spans="1:3" hidden="1" x14ac:dyDescent="0.45">
      <c r="A5996" s="29"/>
      <c r="B5996" s="29"/>
      <c r="C5996" s="29"/>
    </row>
    <row r="5997" spans="1:3" hidden="1" x14ac:dyDescent="0.45">
      <c r="A5997" s="29"/>
      <c r="B5997" s="29"/>
      <c r="C5997" s="29"/>
    </row>
    <row r="5998" spans="1:3" hidden="1" x14ac:dyDescent="0.45">
      <c r="A5998" s="29"/>
      <c r="B5998" s="29"/>
      <c r="C5998" s="29"/>
    </row>
    <row r="5999" spans="1:3" hidden="1" x14ac:dyDescent="0.45">
      <c r="A5999" s="29"/>
      <c r="B5999" s="29"/>
      <c r="C5999" s="29"/>
    </row>
    <row r="6000" spans="1:3" hidden="1" x14ac:dyDescent="0.45">
      <c r="A6000" s="29"/>
      <c r="B6000" s="29"/>
      <c r="C6000" s="29"/>
    </row>
    <row r="6001" spans="1:3" hidden="1" x14ac:dyDescent="0.45">
      <c r="A6001" s="29"/>
      <c r="B6001" s="29"/>
      <c r="C6001" s="29"/>
    </row>
    <row r="6002" spans="1:3" hidden="1" x14ac:dyDescent="0.45">
      <c r="A6002" s="29"/>
      <c r="B6002" s="29"/>
      <c r="C6002" s="29"/>
    </row>
    <row r="6003" spans="1:3" hidden="1" x14ac:dyDescent="0.45">
      <c r="A6003" s="29"/>
      <c r="B6003" s="29"/>
      <c r="C6003" s="29"/>
    </row>
    <row r="6004" spans="1:3" hidden="1" x14ac:dyDescent="0.45">
      <c r="A6004" s="29"/>
      <c r="B6004" s="29"/>
      <c r="C6004" s="29"/>
    </row>
    <row r="6005" spans="1:3" hidden="1" x14ac:dyDescent="0.45">
      <c r="A6005" s="29"/>
      <c r="B6005" s="29"/>
      <c r="C6005" s="29"/>
    </row>
    <row r="6006" spans="1:3" hidden="1" x14ac:dyDescent="0.45">
      <c r="A6006" s="29"/>
      <c r="B6006" s="29"/>
      <c r="C6006" s="29"/>
    </row>
    <row r="6007" spans="1:3" hidden="1" x14ac:dyDescent="0.45">
      <c r="A6007" s="29"/>
      <c r="B6007" s="29"/>
      <c r="C6007" s="29"/>
    </row>
    <row r="6008" spans="1:3" hidden="1" x14ac:dyDescent="0.45">
      <c r="A6008" s="29"/>
      <c r="B6008" s="29"/>
      <c r="C6008" s="29"/>
    </row>
    <row r="6009" spans="1:3" hidden="1" x14ac:dyDescent="0.45">
      <c r="A6009" s="29"/>
      <c r="B6009" s="29"/>
      <c r="C6009" s="29"/>
    </row>
    <row r="6010" spans="1:3" hidden="1" x14ac:dyDescent="0.45">
      <c r="A6010" s="29"/>
      <c r="B6010" s="29"/>
      <c r="C6010" s="29"/>
    </row>
    <row r="6011" spans="1:3" hidden="1" x14ac:dyDescent="0.45">
      <c r="A6011" s="29"/>
      <c r="B6011" s="29"/>
      <c r="C6011" s="29"/>
    </row>
    <row r="6012" spans="1:3" hidden="1" x14ac:dyDescent="0.45">
      <c r="A6012" s="29"/>
      <c r="B6012" s="29"/>
      <c r="C6012" s="29"/>
    </row>
    <row r="6013" spans="1:3" hidden="1" x14ac:dyDescent="0.45">
      <c r="A6013" s="29"/>
      <c r="B6013" s="29"/>
      <c r="C6013" s="29"/>
    </row>
    <row r="6014" spans="1:3" hidden="1" x14ac:dyDescent="0.45">
      <c r="A6014" s="29"/>
      <c r="B6014" s="29"/>
      <c r="C6014" s="29"/>
    </row>
    <row r="6015" spans="1:3" hidden="1" x14ac:dyDescent="0.45">
      <c r="A6015" s="29"/>
      <c r="B6015" s="29"/>
      <c r="C6015" s="29"/>
    </row>
    <row r="6016" spans="1:3" hidden="1" x14ac:dyDescent="0.45">
      <c r="A6016" s="29"/>
      <c r="B6016" s="29"/>
      <c r="C6016" s="29"/>
    </row>
    <row r="6017" spans="1:3" hidden="1" x14ac:dyDescent="0.45">
      <c r="A6017" s="29"/>
      <c r="B6017" s="29"/>
      <c r="C6017" s="29"/>
    </row>
    <row r="6018" spans="1:3" hidden="1" x14ac:dyDescent="0.45">
      <c r="A6018" s="29"/>
      <c r="B6018" s="29"/>
      <c r="C6018" s="29"/>
    </row>
    <row r="6019" spans="1:3" hidden="1" x14ac:dyDescent="0.45">
      <c r="A6019" s="29"/>
      <c r="B6019" s="29"/>
      <c r="C6019" s="29"/>
    </row>
    <row r="6020" spans="1:3" hidden="1" x14ac:dyDescent="0.45">
      <c r="A6020" s="29"/>
      <c r="B6020" s="29"/>
      <c r="C6020" s="29"/>
    </row>
    <row r="6021" spans="1:3" hidden="1" x14ac:dyDescent="0.45">
      <c r="A6021" s="29"/>
      <c r="B6021" s="29"/>
      <c r="C6021" s="29"/>
    </row>
    <row r="6022" spans="1:3" hidden="1" x14ac:dyDescent="0.45">
      <c r="A6022" s="29"/>
      <c r="B6022" s="29"/>
      <c r="C6022" s="29"/>
    </row>
    <row r="6023" spans="1:3" hidden="1" x14ac:dyDescent="0.45">
      <c r="A6023" s="29"/>
      <c r="B6023" s="29"/>
      <c r="C6023" s="29"/>
    </row>
    <row r="6024" spans="1:3" hidden="1" x14ac:dyDescent="0.45">
      <c r="A6024" s="29"/>
      <c r="B6024" s="29"/>
      <c r="C6024" s="29"/>
    </row>
    <row r="6025" spans="1:3" hidden="1" x14ac:dyDescent="0.45">
      <c r="A6025" s="29"/>
      <c r="B6025" s="29"/>
      <c r="C6025" s="29"/>
    </row>
    <row r="6026" spans="1:3" hidden="1" x14ac:dyDescent="0.45">
      <c r="A6026" s="29"/>
      <c r="B6026" s="29"/>
      <c r="C6026" s="29"/>
    </row>
    <row r="6027" spans="1:3" hidden="1" x14ac:dyDescent="0.45">
      <c r="A6027" s="29"/>
      <c r="B6027" s="29"/>
      <c r="C6027" s="29"/>
    </row>
    <row r="6028" spans="1:3" hidden="1" x14ac:dyDescent="0.45">
      <c r="A6028" s="29"/>
      <c r="B6028" s="29"/>
      <c r="C6028" s="29"/>
    </row>
    <row r="6029" spans="1:3" hidden="1" x14ac:dyDescent="0.45">
      <c r="A6029" s="29"/>
      <c r="B6029" s="29"/>
      <c r="C6029" s="29"/>
    </row>
    <row r="6030" spans="1:3" hidden="1" x14ac:dyDescent="0.45">
      <c r="A6030" s="29"/>
      <c r="B6030" s="29"/>
      <c r="C6030" s="29"/>
    </row>
    <row r="6031" spans="1:3" hidden="1" x14ac:dyDescent="0.45">
      <c r="A6031" s="29"/>
      <c r="B6031" s="29"/>
      <c r="C6031" s="29"/>
    </row>
    <row r="6032" spans="1:3" hidden="1" x14ac:dyDescent="0.45">
      <c r="A6032" s="29"/>
      <c r="B6032" s="29"/>
      <c r="C6032" s="29"/>
    </row>
    <row r="6033" spans="1:3" hidden="1" x14ac:dyDescent="0.45">
      <c r="A6033" s="29"/>
      <c r="B6033" s="29"/>
      <c r="C6033" s="29"/>
    </row>
    <row r="6034" spans="1:3" hidden="1" x14ac:dyDescent="0.45">
      <c r="A6034" s="29"/>
      <c r="B6034" s="29"/>
      <c r="C6034" s="29"/>
    </row>
    <row r="6035" spans="1:3" hidden="1" x14ac:dyDescent="0.45">
      <c r="A6035" s="29"/>
      <c r="B6035" s="29"/>
      <c r="C6035" s="29"/>
    </row>
    <row r="6036" spans="1:3" hidden="1" x14ac:dyDescent="0.45">
      <c r="A6036" s="29"/>
      <c r="B6036" s="29"/>
      <c r="C6036" s="29"/>
    </row>
    <row r="6037" spans="1:3" hidden="1" x14ac:dyDescent="0.45">
      <c r="A6037" s="29"/>
      <c r="B6037" s="29"/>
      <c r="C6037" s="29"/>
    </row>
    <row r="6038" spans="1:3" hidden="1" x14ac:dyDescent="0.45">
      <c r="A6038" s="29"/>
      <c r="B6038" s="29"/>
      <c r="C6038" s="29"/>
    </row>
    <row r="6039" spans="1:3" hidden="1" x14ac:dyDescent="0.45">
      <c r="A6039" s="29"/>
      <c r="B6039" s="29"/>
      <c r="C6039" s="29"/>
    </row>
    <row r="6040" spans="1:3" hidden="1" x14ac:dyDescent="0.45">
      <c r="A6040" s="29"/>
      <c r="B6040" s="29"/>
      <c r="C6040" s="29"/>
    </row>
    <row r="6041" spans="1:3" hidden="1" x14ac:dyDescent="0.45">
      <c r="A6041" s="29"/>
      <c r="B6041" s="29"/>
      <c r="C6041" s="29"/>
    </row>
    <row r="6042" spans="1:3" hidden="1" x14ac:dyDescent="0.45">
      <c r="A6042" s="29"/>
      <c r="B6042" s="29"/>
      <c r="C6042" s="29"/>
    </row>
    <row r="6043" spans="1:3" hidden="1" x14ac:dyDescent="0.45">
      <c r="A6043" s="29"/>
      <c r="B6043" s="29"/>
      <c r="C6043" s="29"/>
    </row>
    <row r="6044" spans="1:3" hidden="1" x14ac:dyDescent="0.45">
      <c r="A6044" s="29"/>
      <c r="B6044" s="29"/>
      <c r="C6044" s="29"/>
    </row>
    <row r="6045" spans="1:3" hidden="1" x14ac:dyDescent="0.45">
      <c r="A6045" s="29"/>
      <c r="B6045" s="29"/>
      <c r="C6045" s="29"/>
    </row>
    <row r="6046" spans="1:3" hidden="1" x14ac:dyDescent="0.45">
      <c r="A6046" s="29"/>
      <c r="B6046" s="29"/>
      <c r="C6046" s="29"/>
    </row>
    <row r="6047" spans="1:3" hidden="1" x14ac:dyDescent="0.45">
      <c r="A6047" s="29"/>
      <c r="B6047" s="29"/>
      <c r="C6047" s="29"/>
    </row>
    <row r="6048" spans="1:3" hidden="1" x14ac:dyDescent="0.45">
      <c r="A6048" s="29"/>
      <c r="B6048" s="29"/>
      <c r="C6048" s="29"/>
    </row>
    <row r="6049" spans="1:3" hidden="1" x14ac:dyDescent="0.45">
      <c r="A6049" s="29"/>
      <c r="B6049" s="29"/>
      <c r="C6049" s="29"/>
    </row>
    <row r="6050" spans="1:3" hidden="1" x14ac:dyDescent="0.45">
      <c r="A6050" s="29"/>
      <c r="B6050" s="29"/>
      <c r="C6050" s="29"/>
    </row>
    <row r="6051" spans="1:3" hidden="1" x14ac:dyDescent="0.45">
      <c r="A6051" s="29"/>
      <c r="B6051" s="29"/>
      <c r="C6051" s="29"/>
    </row>
    <row r="6052" spans="1:3" hidden="1" x14ac:dyDescent="0.45">
      <c r="A6052" s="29"/>
      <c r="B6052" s="29"/>
      <c r="C6052" s="29"/>
    </row>
    <row r="6053" spans="1:3" hidden="1" x14ac:dyDescent="0.45">
      <c r="A6053" s="29"/>
      <c r="B6053" s="29"/>
      <c r="C6053" s="29"/>
    </row>
    <row r="6054" spans="1:3" hidden="1" x14ac:dyDescent="0.45">
      <c r="A6054" s="29"/>
      <c r="B6054" s="29"/>
      <c r="C6054" s="29"/>
    </row>
    <row r="6055" spans="1:3" hidden="1" x14ac:dyDescent="0.45">
      <c r="A6055" s="29"/>
      <c r="B6055" s="29"/>
      <c r="C6055" s="29"/>
    </row>
    <row r="6056" spans="1:3" hidden="1" x14ac:dyDescent="0.45">
      <c r="A6056" s="29"/>
      <c r="B6056" s="29"/>
      <c r="C6056" s="29"/>
    </row>
    <row r="6057" spans="1:3" hidden="1" x14ac:dyDescent="0.45">
      <c r="A6057" s="29"/>
      <c r="B6057" s="29"/>
      <c r="C6057" s="29"/>
    </row>
    <row r="6058" spans="1:3" hidden="1" x14ac:dyDescent="0.45">
      <c r="A6058" s="29"/>
      <c r="B6058" s="29"/>
      <c r="C6058" s="29"/>
    </row>
    <row r="6059" spans="1:3" hidden="1" x14ac:dyDescent="0.45">
      <c r="A6059" s="29"/>
      <c r="B6059" s="29"/>
      <c r="C6059" s="29"/>
    </row>
    <row r="6060" spans="1:3" hidden="1" x14ac:dyDescent="0.45">
      <c r="A6060" s="29"/>
      <c r="B6060" s="29"/>
      <c r="C6060" s="29"/>
    </row>
    <row r="6061" spans="1:3" hidden="1" x14ac:dyDescent="0.45">
      <c r="A6061" s="29"/>
      <c r="B6061" s="29"/>
      <c r="C6061" s="29"/>
    </row>
    <row r="6062" spans="1:3" hidden="1" x14ac:dyDescent="0.45">
      <c r="A6062" s="29"/>
      <c r="B6062" s="29"/>
      <c r="C6062" s="29"/>
    </row>
    <row r="6063" spans="1:3" hidden="1" x14ac:dyDescent="0.45">
      <c r="A6063" s="29"/>
      <c r="B6063" s="29"/>
      <c r="C6063" s="29"/>
    </row>
    <row r="6064" spans="1:3" hidden="1" x14ac:dyDescent="0.45">
      <c r="A6064" s="29"/>
      <c r="B6064" s="29"/>
      <c r="C6064" s="29"/>
    </row>
    <row r="6065" spans="1:3" hidden="1" x14ac:dyDescent="0.45">
      <c r="A6065" s="29"/>
      <c r="B6065" s="29"/>
      <c r="C6065" s="29"/>
    </row>
    <row r="6066" spans="1:3" hidden="1" x14ac:dyDescent="0.45">
      <c r="A6066" s="29"/>
      <c r="B6066" s="29"/>
      <c r="C6066" s="29"/>
    </row>
    <row r="6067" spans="1:3" hidden="1" x14ac:dyDescent="0.45">
      <c r="A6067" s="29"/>
      <c r="B6067" s="29"/>
      <c r="C6067" s="29"/>
    </row>
    <row r="6068" spans="1:3" hidden="1" x14ac:dyDescent="0.45">
      <c r="A6068" s="29"/>
      <c r="B6068" s="29"/>
      <c r="C6068" s="29"/>
    </row>
    <row r="6069" spans="1:3" hidden="1" x14ac:dyDescent="0.45">
      <c r="A6069" s="29"/>
      <c r="B6069" s="29"/>
      <c r="C6069" s="29"/>
    </row>
    <row r="6070" spans="1:3" hidden="1" x14ac:dyDescent="0.45">
      <c r="A6070" s="29"/>
      <c r="B6070" s="29"/>
      <c r="C6070" s="29"/>
    </row>
    <row r="6071" spans="1:3" hidden="1" x14ac:dyDescent="0.45">
      <c r="A6071" s="29"/>
      <c r="B6071" s="29"/>
      <c r="C6071" s="29"/>
    </row>
    <row r="6072" spans="1:3" hidden="1" x14ac:dyDescent="0.45">
      <c r="A6072" s="29"/>
      <c r="B6072" s="29"/>
      <c r="C6072" s="29"/>
    </row>
    <row r="6073" spans="1:3" hidden="1" x14ac:dyDescent="0.45">
      <c r="A6073" s="29"/>
      <c r="B6073" s="29"/>
      <c r="C6073" s="29"/>
    </row>
    <row r="6074" spans="1:3" hidden="1" x14ac:dyDescent="0.45">
      <c r="A6074" s="29"/>
      <c r="B6074" s="29"/>
      <c r="C6074" s="29"/>
    </row>
    <row r="6075" spans="1:3" hidden="1" x14ac:dyDescent="0.45">
      <c r="A6075" s="29"/>
      <c r="B6075" s="29"/>
      <c r="C6075" s="29"/>
    </row>
    <row r="6076" spans="1:3" hidden="1" x14ac:dyDescent="0.45">
      <c r="A6076" s="29"/>
      <c r="B6076" s="29"/>
      <c r="C6076" s="29"/>
    </row>
    <row r="6077" spans="1:3" hidden="1" x14ac:dyDescent="0.45">
      <c r="A6077" s="29"/>
      <c r="B6077" s="29"/>
      <c r="C6077" s="29"/>
    </row>
    <row r="6078" spans="1:3" hidden="1" x14ac:dyDescent="0.45">
      <c r="A6078" s="29"/>
      <c r="B6078" s="29"/>
      <c r="C6078" s="29"/>
    </row>
    <row r="6079" spans="1:3" hidden="1" x14ac:dyDescent="0.45">
      <c r="A6079" s="29"/>
      <c r="B6079" s="29"/>
      <c r="C6079" s="29"/>
    </row>
    <row r="6080" spans="1:3" hidden="1" x14ac:dyDescent="0.45">
      <c r="A6080" s="29"/>
      <c r="B6080" s="29"/>
      <c r="C6080" s="29"/>
    </row>
    <row r="6081" spans="1:3" hidden="1" x14ac:dyDescent="0.45">
      <c r="A6081" s="29"/>
      <c r="B6081" s="29"/>
      <c r="C6081" s="29"/>
    </row>
    <row r="6082" spans="1:3" hidden="1" x14ac:dyDescent="0.45">
      <c r="A6082" s="29"/>
      <c r="B6082" s="29"/>
      <c r="C6082" s="29"/>
    </row>
    <row r="6083" spans="1:3" hidden="1" x14ac:dyDescent="0.45">
      <c r="A6083" s="29"/>
      <c r="B6083" s="29"/>
      <c r="C6083" s="29"/>
    </row>
    <row r="6084" spans="1:3" hidden="1" x14ac:dyDescent="0.45">
      <c r="A6084" s="29"/>
      <c r="B6084" s="29"/>
      <c r="C6084" s="29"/>
    </row>
    <row r="6085" spans="1:3" hidden="1" x14ac:dyDescent="0.45">
      <c r="A6085" s="29"/>
      <c r="B6085" s="29"/>
      <c r="C6085" s="29"/>
    </row>
    <row r="6086" spans="1:3" hidden="1" x14ac:dyDescent="0.45">
      <c r="A6086" s="29"/>
      <c r="B6086" s="29"/>
      <c r="C6086" s="29"/>
    </row>
    <row r="6087" spans="1:3" hidden="1" x14ac:dyDescent="0.45">
      <c r="A6087" s="29"/>
      <c r="B6087" s="29"/>
      <c r="C6087" s="29"/>
    </row>
    <row r="6088" spans="1:3" hidden="1" x14ac:dyDescent="0.45">
      <c r="A6088" s="29"/>
      <c r="B6088" s="29"/>
      <c r="C6088" s="29"/>
    </row>
    <row r="6089" spans="1:3" hidden="1" x14ac:dyDescent="0.45">
      <c r="A6089" s="29"/>
      <c r="B6089" s="29"/>
      <c r="C6089" s="29"/>
    </row>
    <row r="6090" spans="1:3" hidden="1" x14ac:dyDescent="0.45">
      <c r="A6090" s="29"/>
      <c r="B6090" s="29"/>
      <c r="C6090" s="29"/>
    </row>
    <row r="6091" spans="1:3" hidden="1" x14ac:dyDescent="0.45">
      <c r="A6091" s="29"/>
      <c r="B6091" s="29"/>
      <c r="C6091" s="29"/>
    </row>
    <row r="6092" spans="1:3" hidden="1" x14ac:dyDescent="0.45">
      <c r="A6092" s="29"/>
      <c r="B6092" s="29"/>
      <c r="C6092" s="29"/>
    </row>
    <row r="6093" spans="1:3" hidden="1" x14ac:dyDescent="0.45">
      <c r="A6093" s="29"/>
      <c r="B6093" s="29"/>
      <c r="C6093" s="29"/>
    </row>
    <row r="6094" spans="1:3" hidden="1" x14ac:dyDescent="0.45">
      <c r="A6094" s="29"/>
      <c r="B6094" s="29"/>
      <c r="C6094" s="29"/>
    </row>
    <row r="6095" spans="1:3" hidden="1" x14ac:dyDescent="0.45">
      <c r="A6095" s="29"/>
      <c r="B6095" s="29"/>
      <c r="C6095" s="29"/>
    </row>
    <row r="6096" spans="1:3" hidden="1" x14ac:dyDescent="0.45">
      <c r="A6096" s="29"/>
      <c r="B6096" s="29"/>
      <c r="C6096" s="29"/>
    </row>
    <row r="6097" spans="1:3" hidden="1" x14ac:dyDescent="0.45">
      <c r="A6097" s="29"/>
      <c r="B6097" s="29"/>
      <c r="C6097" s="29"/>
    </row>
    <row r="6098" spans="1:3" hidden="1" x14ac:dyDescent="0.45">
      <c r="A6098" s="29"/>
      <c r="B6098" s="29"/>
      <c r="C6098" s="29"/>
    </row>
    <row r="6099" spans="1:3" hidden="1" x14ac:dyDescent="0.45">
      <c r="A6099" s="29"/>
      <c r="B6099" s="29"/>
      <c r="C6099" s="29"/>
    </row>
    <row r="6100" spans="1:3" hidden="1" x14ac:dyDescent="0.45">
      <c r="A6100" s="29"/>
      <c r="B6100" s="29"/>
      <c r="C6100" s="29"/>
    </row>
    <row r="6101" spans="1:3" hidden="1" x14ac:dyDescent="0.45">
      <c r="A6101" s="29"/>
      <c r="B6101" s="29"/>
      <c r="C6101" s="29"/>
    </row>
    <row r="6102" spans="1:3" hidden="1" x14ac:dyDescent="0.45">
      <c r="A6102" s="29"/>
      <c r="B6102" s="29"/>
      <c r="C6102" s="29"/>
    </row>
    <row r="6103" spans="1:3" hidden="1" x14ac:dyDescent="0.45">
      <c r="A6103" s="29"/>
      <c r="B6103" s="29"/>
      <c r="C6103" s="29"/>
    </row>
    <row r="6104" spans="1:3" hidden="1" x14ac:dyDescent="0.45">
      <c r="A6104" s="29"/>
      <c r="B6104" s="29"/>
      <c r="C6104" s="29"/>
    </row>
    <row r="6105" spans="1:3" hidden="1" x14ac:dyDescent="0.45">
      <c r="A6105" s="29"/>
      <c r="B6105" s="29"/>
      <c r="C6105" s="29"/>
    </row>
    <row r="6106" spans="1:3" hidden="1" x14ac:dyDescent="0.45">
      <c r="A6106" s="29"/>
      <c r="B6106" s="29"/>
      <c r="C6106" s="29"/>
    </row>
    <row r="6107" spans="1:3" hidden="1" x14ac:dyDescent="0.45">
      <c r="A6107" s="29"/>
      <c r="B6107" s="29"/>
      <c r="C6107" s="29"/>
    </row>
    <row r="6108" spans="1:3" hidden="1" x14ac:dyDescent="0.45">
      <c r="A6108" s="29"/>
      <c r="B6108" s="29"/>
      <c r="C6108" s="29"/>
    </row>
    <row r="6109" spans="1:3" hidden="1" x14ac:dyDescent="0.45">
      <c r="A6109" s="29"/>
      <c r="B6109" s="29"/>
      <c r="C6109" s="29"/>
    </row>
    <row r="6110" spans="1:3" hidden="1" x14ac:dyDescent="0.45">
      <c r="A6110" s="29"/>
      <c r="B6110" s="29"/>
      <c r="C6110" s="29"/>
    </row>
    <row r="6111" spans="1:3" hidden="1" x14ac:dyDescent="0.45">
      <c r="A6111" s="29"/>
      <c r="B6111" s="29"/>
      <c r="C6111" s="29"/>
    </row>
    <row r="6112" spans="1:3" hidden="1" x14ac:dyDescent="0.45">
      <c r="A6112" s="29"/>
      <c r="B6112" s="29"/>
      <c r="C6112" s="29"/>
    </row>
    <row r="6113" spans="1:3" hidden="1" x14ac:dyDescent="0.45">
      <c r="A6113" s="29"/>
      <c r="B6113" s="29"/>
      <c r="C6113" s="29"/>
    </row>
    <row r="6114" spans="1:3" hidden="1" x14ac:dyDescent="0.45">
      <c r="A6114" s="29"/>
      <c r="B6114" s="29"/>
      <c r="C6114" s="29"/>
    </row>
    <row r="6115" spans="1:3" hidden="1" x14ac:dyDescent="0.45">
      <c r="A6115" s="29"/>
      <c r="B6115" s="29"/>
      <c r="C6115" s="29"/>
    </row>
    <row r="6116" spans="1:3" hidden="1" x14ac:dyDescent="0.45">
      <c r="A6116" s="29"/>
      <c r="B6116" s="29"/>
      <c r="C6116" s="29"/>
    </row>
    <row r="6117" spans="1:3" hidden="1" x14ac:dyDescent="0.45">
      <c r="A6117" s="29"/>
      <c r="B6117" s="29"/>
      <c r="C6117" s="29"/>
    </row>
    <row r="6118" spans="1:3" hidden="1" x14ac:dyDescent="0.45">
      <c r="A6118" s="29"/>
      <c r="B6118" s="29"/>
      <c r="C6118" s="29"/>
    </row>
    <row r="6119" spans="1:3" hidden="1" x14ac:dyDescent="0.45">
      <c r="A6119" s="29"/>
      <c r="B6119" s="29"/>
      <c r="C6119" s="29"/>
    </row>
    <row r="6120" spans="1:3" hidden="1" x14ac:dyDescent="0.45">
      <c r="A6120" s="29"/>
      <c r="B6120" s="29"/>
      <c r="C6120" s="29"/>
    </row>
    <row r="6121" spans="1:3" hidden="1" x14ac:dyDescent="0.45">
      <c r="A6121" s="29"/>
      <c r="B6121" s="29"/>
      <c r="C6121" s="29"/>
    </row>
    <row r="6122" spans="1:3" hidden="1" x14ac:dyDescent="0.45">
      <c r="A6122" s="29"/>
      <c r="B6122" s="29"/>
      <c r="C6122" s="29"/>
    </row>
    <row r="6123" spans="1:3" hidden="1" x14ac:dyDescent="0.45">
      <c r="A6123" s="29"/>
      <c r="B6123" s="29"/>
      <c r="C6123" s="29"/>
    </row>
    <row r="6124" spans="1:3" hidden="1" x14ac:dyDescent="0.45">
      <c r="A6124" s="29"/>
      <c r="B6124" s="29"/>
      <c r="C6124" s="29"/>
    </row>
    <row r="6125" spans="1:3" hidden="1" x14ac:dyDescent="0.45">
      <c r="A6125" s="29"/>
      <c r="B6125" s="29"/>
      <c r="C6125" s="29"/>
    </row>
    <row r="6126" spans="1:3" hidden="1" x14ac:dyDescent="0.45">
      <c r="A6126" s="29"/>
      <c r="B6126" s="29"/>
      <c r="C6126" s="29"/>
    </row>
    <row r="6127" spans="1:3" hidden="1" x14ac:dyDescent="0.45">
      <c r="A6127" s="29"/>
      <c r="B6127" s="29"/>
      <c r="C6127" s="29"/>
    </row>
    <row r="6128" spans="1:3" hidden="1" x14ac:dyDescent="0.45">
      <c r="A6128" s="29"/>
      <c r="B6128" s="29"/>
      <c r="C6128" s="29"/>
    </row>
    <row r="6129" spans="1:3" hidden="1" x14ac:dyDescent="0.45">
      <c r="A6129" s="29"/>
      <c r="B6129" s="29"/>
      <c r="C6129" s="29"/>
    </row>
    <row r="6130" spans="1:3" hidden="1" x14ac:dyDescent="0.45">
      <c r="A6130" s="29"/>
      <c r="B6130" s="29"/>
      <c r="C6130" s="29"/>
    </row>
    <row r="6131" spans="1:3" hidden="1" x14ac:dyDescent="0.45">
      <c r="A6131" s="29"/>
      <c r="B6131" s="29"/>
      <c r="C6131" s="29"/>
    </row>
    <row r="6132" spans="1:3" hidden="1" x14ac:dyDescent="0.45">
      <c r="A6132" s="29"/>
      <c r="B6132" s="29"/>
      <c r="C6132" s="29"/>
    </row>
    <row r="6133" spans="1:3" hidden="1" x14ac:dyDescent="0.45">
      <c r="A6133" s="29"/>
      <c r="B6133" s="29"/>
      <c r="C6133" s="29"/>
    </row>
    <row r="6134" spans="1:3" hidden="1" x14ac:dyDescent="0.45">
      <c r="A6134" s="29"/>
      <c r="B6134" s="29"/>
      <c r="C6134" s="29"/>
    </row>
    <row r="6135" spans="1:3" hidden="1" x14ac:dyDescent="0.45">
      <c r="A6135" s="29"/>
      <c r="B6135" s="29"/>
      <c r="C6135" s="29"/>
    </row>
    <row r="6136" spans="1:3" hidden="1" x14ac:dyDescent="0.45">
      <c r="A6136" s="29"/>
      <c r="B6136" s="29"/>
      <c r="C6136" s="29"/>
    </row>
    <row r="6137" spans="1:3" hidden="1" x14ac:dyDescent="0.45">
      <c r="A6137" s="29"/>
      <c r="B6137" s="29"/>
      <c r="C6137" s="29"/>
    </row>
    <row r="6138" spans="1:3" hidden="1" x14ac:dyDescent="0.45">
      <c r="A6138" s="29"/>
      <c r="B6138" s="29"/>
      <c r="C6138" s="29"/>
    </row>
    <row r="6139" spans="1:3" hidden="1" x14ac:dyDescent="0.45">
      <c r="A6139" s="29"/>
      <c r="B6139" s="29"/>
      <c r="C6139" s="29"/>
    </row>
    <row r="6140" spans="1:3" hidden="1" x14ac:dyDescent="0.45">
      <c r="A6140" s="29"/>
      <c r="B6140" s="29"/>
      <c r="C6140" s="29"/>
    </row>
    <row r="6141" spans="1:3" hidden="1" x14ac:dyDescent="0.45">
      <c r="A6141" s="29"/>
      <c r="B6141" s="29"/>
      <c r="C6141" s="29"/>
    </row>
    <row r="6142" spans="1:3" hidden="1" x14ac:dyDescent="0.45">
      <c r="A6142" s="29"/>
      <c r="B6142" s="29"/>
      <c r="C6142" s="29"/>
    </row>
    <row r="6143" spans="1:3" hidden="1" x14ac:dyDescent="0.45">
      <c r="A6143" s="29"/>
      <c r="B6143" s="29"/>
      <c r="C6143" s="29"/>
    </row>
    <row r="6144" spans="1:3" hidden="1" x14ac:dyDescent="0.45">
      <c r="A6144" s="29"/>
      <c r="B6144" s="29"/>
      <c r="C6144" s="29"/>
    </row>
    <row r="6145" spans="1:3" hidden="1" x14ac:dyDescent="0.45">
      <c r="A6145" s="29"/>
      <c r="B6145" s="29"/>
      <c r="C6145" s="29"/>
    </row>
    <row r="6146" spans="1:3" hidden="1" x14ac:dyDescent="0.45">
      <c r="A6146" s="29"/>
      <c r="B6146" s="29"/>
      <c r="C6146" s="29"/>
    </row>
    <row r="6147" spans="1:3" hidden="1" x14ac:dyDescent="0.45">
      <c r="A6147" s="29"/>
      <c r="B6147" s="29"/>
      <c r="C6147" s="29"/>
    </row>
    <row r="6148" spans="1:3" hidden="1" x14ac:dyDescent="0.45">
      <c r="A6148" s="29"/>
      <c r="B6148" s="29"/>
      <c r="C6148" s="29"/>
    </row>
    <row r="6149" spans="1:3" hidden="1" x14ac:dyDescent="0.45">
      <c r="A6149" s="29"/>
      <c r="B6149" s="29"/>
      <c r="C6149" s="29"/>
    </row>
    <row r="6150" spans="1:3" hidden="1" x14ac:dyDescent="0.45">
      <c r="A6150" s="29"/>
      <c r="B6150" s="29"/>
      <c r="C6150" s="29"/>
    </row>
    <row r="6151" spans="1:3" hidden="1" x14ac:dyDescent="0.45">
      <c r="A6151" s="29"/>
      <c r="B6151" s="29"/>
      <c r="C6151" s="29"/>
    </row>
    <row r="6152" spans="1:3" hidden="1" x14ac:dyDescent="0.45">
      <c r="A6152" s="29"/>
      <c r="B6152" s="29"/>
      <c r="C6152" s="29"/>
    </row>
    <row r="6153" spans="1:3" hidden="1" x14ac:dyDescent="0.45">
      <c r="A6153" s="29"/>
      <c r="B6153" s="29"/>
      <c r="C6153" s="29"/>
    </row>
    <row r="6154" spans="1:3" hidden="1" x14ac:dyDescent="0.45">
      <c r="A6154" s="29"/>
      <c r="B6154" s="29"/>
      <c r="C6154" s="29"/>
    </row>
    <row r="6155" spans="1:3" hidden="1" x14ac:dyDescent="0.45">
      <c r="A6155" s="29"/>
      <c r="B6155" s="29"/>
      <c r="C6155" s="29"/>
    </row>
    <row r="6156" spans="1:3" hidden="1" x14ac:dyDescent="0.45">
      <c r="A6156" s="29"/>
      <c r="B6156" s="29"/>
      <c r="C6156" s="29"/>
    </row>
    <row r="6157" spans="1:3" hidden="1" x14ac:dyDescent="0.45">
      <c r="A6157" s="29"/>
      <c r="B6157" s="29"/>
      <c r="C6157" s="29"/>
    </row>
    <row r="6158" spans="1:3" hidden="1" x14ac:dyDescent="0.45">
      <c r="A6158" s="29"/>
      <c r="B6158" s="29"/>
      <c r="C6158" s="29"/>
    </row>
    <row r="6159" spans="1:3" hidden="1" x14ac:dyDescent="0.45">
      <c r="A6159" s="29"/>
      <c r="B6159" s="29"/>
      <c r="C6159" s="29"/>
    </row>
    <row r="6160" spans="1:3" hidden="1" x14ac:dyDescent="0.45">
      <c r="A6160" s="29"/>
      <c r="B6160" s="29"/>
      <c r="C6160" s="29"/>
    </row>
    <row r="6161" spans="1:3" hidden="1" x14ac:dyDescent="0.45">
      <c r="A6161" s="29"/>
      <c r="B6161" s="29"/>
      <c r="C6161" s="29"/>
    </row>
    <row r="6162" spans="1:3" hidden="1" x14ac:dyDescent="0.45">
      <c r="A6162" s="29"/>
      <c r="B6162" s="29"/>
      <c r="C6162" s="29"/>
    </row>
    <row r="6163" spans="1:3" hidden="1" x14ac:dyDescent="0.45">
      <c r="A6163" s="29"/>
      <c r="B6163" s="29"/>
      <c r="C6163" s="29"/>
    </row>
    <row r="6164" spans="1:3" hidden="1" x14ac:dyDescent="0.45">
      <c r="A6164" s="29"/>
      <c r="B6164" s="29"/>
      <c r="C6164" s="29"/>
    </row>
    <row r="6165" spans="1:3" hidden="1" x14ac:dyDescent="0.45">
      <c r="A6165" s="29"/>
      <c r="B6165" s="29"/>
      <c r="C6165" s="29"/>
    </row>
    <row r="6166" spans="1:3" hidden="1" x14ac:dyDescent="0.45">
      <c r="A6166" s="29"/>
      <c r="B6166" s="29"/>
      <c r="C6166" s="29"/>
    </row>
    <row r="6167" spans="1:3" hidden="1" x14ac:dyDescent="0.45">
      <c r="A6167" s="29"/>
      <c r="B6167" s="29"/>
      <c r="C6167" s="29"/>
    </row>
    <row r="6168" spans="1:3" hidden="1" x14ac:dyDescent="0.45">
      <c r="A6168" s="29"/>
      <c r="B6168" s="29"/>
      <c r="C6168" s="29"/>
    </row>
    <row r="6169" spans="1:3" hidden="1" x14ac:dyDescent="0.45">
      <c r="A6169" s="29"/>
      <c r="B6169" s="29"/>
      <c r="C6169" s="29"/>
    </row>
    <row r="6170" spans="1:3" hidden="1" x14ac:dyDescent="0.45">
      <c r="A6170" s="29"/>
      <c r="B6170" s="29"/>
      <c r="C6170" s="29"/>
    </row>
    <row r="6171" spans="1:3" hidden="1" x14ac:dyDescent="0.45">
      <c r="A6171" s="29"/>
      <c r="B6171" s="29"/>
      <c r="C6171" s="29"/>
    </row>
    <row r="6172" spans="1:3" hidden="1" x14ac:dyDescent="0.45">
      <c r="A6172" s="29"/>
      <c r="B6172" s="29"/>
      <c r="C6172" s="29"/>
    </row>
    <row r="6173" spans="1:3" hidden="1" x14ac:dyDescent="0.45">
      <c r="A6173" s="29"/>
      <c r="B6173" s="29"/>
      <c r="C6173" s="29"/>
    </row>
    <row r="6174" spans="1:3" hidden="1" x14ac:dyDescent="0.45">
      <c r="A6174" s="29"/>
      <c r="B6174" s="29"/>
      <c r="C6174" s="29"/>
    </row>
    <row r="6175" spans="1:3" hidden="1" x14ac:dyDescent="0.45">
      <c r="A6175" s="29"/>
      <c r="B6175" s="29"/>
      <c r="C6175" s="29"/>
    </row>
    <row r="6176" spans="1:3" hidden="1" x14ac:dyDescent="0.45">
      <c r="A6176" s="29"/>
      <c r="B6176" s="29"/>
      <c r="C6176" s="29"/>
    </row>
    <row r="6177" spans="1:3" hidden="1" x14ac:dyDescent="0.45">
      <c r="A6177" s="29"/>
      <c r="B6177" s="29"/>
      <c r="C6177" s="29"/>
    </row>
    <row r="6178" spans="1:3" hidden="1" x14ac:dyDescent="0.45">
      <c r="A6178" s="29"/>
      <c r="B6178" s="29"/>
      <c r="C6178" s="29"/>
    </row>
    <row r="6179" spans="1:3" hidden="1" x14ac:dyDescent="0.45">
      <c r="A6179" s="29"/>
      <c r="B6179" s="29"/>
      <c r="C6179" s="29"/>
    </row>
    <row r="6180" spans="1:3" hidden="1" x14ac:dyDescent="0.45">
      <c r="A6180" s="29"/>
      <c r="B6180" s="29"/>
      <c r="C6180" s="29"/>
    </row>
    <row r="6181" spans="1:3" hidden="1" x14ac:dyDescent="0.45">
      <c r="A6181" s="29"/>
      <c r="B6181" s="29"/>
      <c r="C6181" s="29"/>
    </row>
    <row r="6182" spans="1:3" hidden="1" x14ac:dyDescent="0.45">
      <c r="A6182" s="29"/>
      <c r="B6182" s="29"/>
      <c r="C6182" s="29"/>
    </row>
    <row r="6183" spans="1:3" hidden="1" x14ac:dyDescent="0.45">
      <c r="A6183" s="29"/>
      <c r="B6183" s="29"/>
      <c r="C6183" s="29"/>
    </row>
    <row r="6184" spans="1:3" hidden="1" x14ac:dyDescent="0.45">
      <c r="A6184" s="29"/>
      <c r="B6184" s="29"/>
      <c r="C6184" s="29"/>
    </row>
    <row r="6185" spans="1:3" hidden="1" x14ac:dyDescent="0.45">
      <c r="A6185" s="29"/>
      <c r="B6185" s="29"/>
      <c r="C6185" s="29"/>
    </row>
    <row r="6186" spans="1:3" hidden="1" x14ac:dyDescent="0.45">
      <c r="A6186" s="29"/>
      <c r="B6186" s="29"/>
      <c r="C6186" s="29"/>
    </row>
    <row r="6187" spans="1:3" hidden="1" x14ac:dyDescent="0.45">
      <c r="A6187" s="29"/>
      <c r="B6187" s="29"/>
      <c r="C6187" s="29"/>
    </row>
    <row r="6188" spans="1:3" hidden="1" x14ac:dyDescent="0.45">
      <c r="A6188" s="29"/>
      <c r="B6188" s="29"/>
      <c r="C6188" s="29"/>
    </row>
    <row r="6189" spans="1:3" hidden="1" x14ac:dyDescent="0.45">
      <c r="A6189" s="29"/>
      <c r="B6189" s="29"/>
      <c r="C6189" s="29"/>
    </row>
    <row r="6190" spans="1:3" hidden="1" x14ac:dyDescent="0.45">
      <c r="A6190" s="29"/>
      <c r="B6190" s="29"/>
      <c r="C6190" s="29"/>
    </row>
    <row r="6191" spans="1:3" hidden="1" x14ac:dyDescent="0.45">
      <c r="A6191" s="29"/>
      <c r="B6191" s="29"/>
      <c r="C6191" s="29"/>
    </row>
    <row r="6192" spans="1:3" hidden="1" x14ac:dyDescent="0.45">
      <c r="A6192" s="29"/>
      <c r="B6192" s="29"/>
      <c r="C6192" s="29"/>
    </row>
    <row r="6193" spans="1:3" hidden="1" x14ac:dyDescent="0.45">
      <c r="A6193" s="29"/>
      <c r="B6193" s="29"/>
      <c r="C6193" s="29"/>
    </row>
    <row r="6194" spans="1:3" hidden="1" x14ac:dyDescent="0.45">
      <c r="A6194" s="29"/>
      <c r="B6194" s="29"/>
      <c r="C6194" s="29"/>
    </row>
    <row r="6195" spans="1:3" hidden="1" x14ac:dyDescent="0.45">
      <c r="A6195" s="29"/>
      <c r="B6195" s="29"/>
      <c r="C6195" s="29"/>
    </row>
    <row r="6196" spans="1:3" hidden="1" x14ac:dyDescent="0.45">
      <c r="A6196" s="29"/>
      <c r="B6196" s="29"/>
      <c r="C6196" s="29"/>
    </row>
    <row r="6197" spans="1:3" hidden="1" x14ac:dyDescent="0.45">
      <c r="A6197" s="29"/>
      <c r="B6197" s="29"/>
      <c r="C6197" s="29"/>
    </row>
    <row r="6198" spans="1:3" hidden="1" x14ac:dyDescent="0.45">
      <c r="A6198" s="29"/>
      <c r="B6198" s="29"/>
      <c r="C6198" s="29"/>
    </row>
    <row r="6199" spans="1:3" hidden="1" x14ac:dyDescent="0.45">
      <c r="A6199" s="29"/>
      <c r="B6199" s="29"/>
      <c r="C6199" s="29"/>
    </row>
    <row r="6200" spans="1:3" hidden="1" x14ac:dyDescent="0.45">
      <c r="A6200" s="29"/>
      <c r="B6200" s="29"/>
      <c r="C6200" s="29"/>
    </row>
    <row r="6201" spans="1:3" hidden="1" x14ac:dyDescent="0.45">
      <c r="A6201" s="29"/>
      <c r="B6201" s="29"/>
      <c r="C6201" s="29"/>
    </row>
    <row r="6202" spans="1:3" hidden="1" x14ac:dyDescent="0.45">
      <c r="A6202" s="29"/>
      <c r="B6202" s="29"/>
      <c r="C6202" s="29"/>
    </row>
    <row r="6203" spans="1:3" hidden="1" x14ac:dyDescent="0.45">
      <c r="A6203" s="29"/>
      <c r="B6203" s="29"/>
      <c r="C6203" s="29"/>
    </row>
    <row r="6204" spans="1:3" hidden="1" x14ac:dyDescent="0.45">
      <c r="A6204" s="29"/>
      <c r="B6204" s="29"/>
      <c r="C6204" s="29"/>
    </row>
    <row r="6205" spans="1:3" hidden="1" x14ac:dyDescent="0.45">
      <c r="A6205" s="29"/>
      <c r="B6205" s="29"/>
      <c r="C6205" s="29"/>
    </row>
    <row r="6206" spans="1:3" hidden="1" x14ac:dyDescent="0.45">
      <c r="A6206" s="29"/>
      <c r="B6206" s="29"/>
      <c r="C6206" s="29"/>
    </row>
    <row r="6207" spans="1:3" hidden="1" x14ac:dyDescent="0.45">
      <c r="A6207" s="29"/>
      <c r="B6207" s="29"/>
      <c r="C6207" s="29"/>
    </row>
    <row r="6208" spans="1:3" hidden="1" x14ac:dyDescent="0.45">
      <c r="A6208" s="29"/>
      <c r="B6208" s="29"/>
      <c r="C6208" s="29"/>
    </row>
    <row r="6209" spans="1:3" hidden="1" x14ac:dyDescent="0.45">
      <c r="A6209" s="29"/>
      <c r="B6209" s="29"/>
      <c r="C6209" s="29"/>
    </row>
    <row r="6210" spans="1:3" hidden="1" x14ac:dyDescent="0.45">
      <c r="A6210" s="29"/>
      <c r="B6210" s="29"/>
      <c r="C6210" s="29"/>
    </row>
    <row r="6211" spans="1:3" hidden="1" x14ac:dyDescent="0.45">
      <c r="A6211" s="29"/>
      <c r="B6211" s="29"/>
      <c r="C6211" s="29"/>
    </row>
    <row r="6212" spans="1:3" hidden="1" x14ac:dyDescent="0.45">
      <c r="A6212" s="29"/>
      <c r="B6212" s="29"/>
      <c r="C6212" s="29"/>
    </row>
    <row r="6213" spans="1:3" hidden="1" x14ac:dyDescent="0.45">
      <c r="A6213" s="29"/>
      <c r="B6213" s="29"/>
      <c r="C6213" s="29"/>
    </row>
    <row r="6214" spans="1:3" hidden="1" x14ac:dyDescent="0.45">
      <c r="A6214" s="29"/>
      <c r="B6214" s="29"/>
      <c r="C6214" s="29"/>
    </row>
    <row r="6215" spans="1:3" hidden="1" x14ac:dyDescent="0.45">
      <c r="A6215" s="29"/>
      <c r="B6215" s="29"/>
      <c r="C6215" s="29"/>
    </row>
    <row r="6216" spans="1:3" hidden="1" x14ac:dyDescent="0.45">
      <c r="A6216" s="29"/>
      <c r="B6216" s="29"/>
      <c r="C6216" s="29"/>
    </row>
    <row r="6217" spans="1:3" hidden="1" x14ac:dyDescent="0.45">
      <c r="A6217" s="29"/>
      <c r="B6217" s="29"/>
      <c r="C6217" s="29"/>
    </row>
    <row r="6218" spans="1:3" hidden="1" x14ac:dyDescent="0.45">
      <c r="A6218" s="29"/>
      <c r="B6218" s="29"/>
      <c r="C6218" s="29"/>
    </row>
    <row r="6219" spans="1:3" hidden="1" x14ac:dyDescent="0.45">
      <c r="A6219" s="29"/>
      <c r="B6219" s="29"/>
      <c r="C6219" s="29"/>
    </row>
    <row r="6220" spans="1:3" hidden="1" x14ac:dyDescent="0.45">
      <c r="A6220" s="29"/>
      <c r="B6220" s="29"/>
      <c r="C6220" s="29"/>
    </row>
    <row r="6221" spans="1:3" hidden="1" x14ac:dyDescent="0.45">
      <c r="A6221" s="29"/>
      <c r="B6221" s="29"/>
      <c r="C6221" s="29"/>
    </row>
    <row r="6222" spans="1:3" hidden="1" x14ac:dyDescent="0.45">
      <c r="A6222" s="29"/>
      <c r="B6222" s="29"/>
      <c r="C6222" s="29"/>
    </row>
    <row r="6223" spans="1:3" hidden="1" x14ac:dyDescent="0.45">
      <c r="A6223" s="29"/>
      <c r="B6223" s="29"/>
      <c r="C6223" s="29"/>
    </row>
    <row r="6224" spans="1:3" hidden="1" x14ac:dyDescent="0.45">
      <c r="A6224" s="29"/>
      <c r="B6224" s="29"/>
      <c r="C6224" s="29"/>
    </row>
    <row r="6225" spans="1:3" hidden="1" x14ac:dyDescent="0.45">
      <c r="A6225" s="29"/>
      <c r="B6225" s="29"/>
      <c r="C6225" s="29"/>
    </row>
    <row r="6226" spans="1:3" hidden="1" x14ac:dyDescent="0.45">
      <c r="A6226" s="29"/>
      <c r="B6226" s="29"/>
      <c r="C6226" s="29"/>
    </row>
    <row r="6227" spans="1:3" hidden="1" x14ac:dyDescent="0.45">
      <c r="A6227" s="29"/>
      <c r="B6227" s="29"/>
      <c r="C6227" s="29"/>
    </row>
    <row r="6228" spans="1:3" hidden="1" x14ac:dyDescent="0.45">
      <c r="A6228" s="29"/>
      <c r="B6228" s="29"/>
      <c r="C6228" s="29"/>
    </row>
    <row r="6229" spans="1:3" hidden="1" x14ac:dyDescent="0.45">
      <c r="A6229" s="29"/>
      <c r="B6229" s="29"/>
      <c r="C6229" s="29"/>
    </row>
    <row r="6230" spans="1:3" hidden="1" x14ac:dyDescent="0.45">
      <c r="A6230" s="29"/>
      <c r="B6230" s="29"/>
      <c r="C6230" s="29"/>
    </row>
    <row r="6231" spans="1:3" hidden="1" x14ac:dyDescent="0.45">
      <c r="A6231" s="29"/>
      <c r="B6231" s="29"/>
      <c r="C6231" s="29"/>
    </row>
    <row r="6232" spans="1:3" hidden="1" x14ac:dyDescent="0.45">
      <c r="A6232" s="29"/>
      <c r="B6232" s="29"/>
      <c r="C6232" s="29"/>
    </row>
    <row r="6233" spans="1:3" hidden="1" x14ac:dyDescent="0.45">
      <c r="A6233" s="29"/>
      <c r="B6233" s="29"/>
      <c r="C6233" s="29"/>
    </row>
    <row r="6234" spans="1:3" hidden="1" x14ac:dyDescent="0.45">
      <c r="A6234" s="29"/>
      <c r="B6234" s="29"/>
      <c r="C6234" s="29"/>
    </row>
    <row r="6235" spans="1:3" hidden="1" x14ac:dyDescent="0.45">
      <c r="A6235" s="29"/>
      <c r="B6235" s="29"/>
      <c r="C6235" s="29"/>
    </row>
    <row r="6236" spans="1:3" hidden="1" x14ac:dyDescent="0.45">
      <c r="A6236" s="29"/>
      <c r="B6236" s="29"/>
      <c r="C6236" s="29"/>
    </row>
    <row r="6237" spans="1:3" hidden="1" x14ac:dyDescent="0.45">
      <c r="A6237" s="29"/>
      <c r="B6237" s="29"/>
      <c r="C6237" s="29"/>
    </row>
    <row r="6238" spans="1:3" hidden="1" x14ac:dyDescent="0.45">
      <c r="A6238" s="29"/>
      <c r="B6238" s="29"/>
      <c r="C6238" s="29"/>
    </row>
    <row r="6239" spans="1:3" hidden="1" x14ac:dyDescent="0.45">
      <c r="A6239" s="29"/>
      <c r="B6239" s="29"/>
      <c r="C6239" s="29"/>
    </row>
    <row r="6240" spans="1:3" hidden="1" x14ac:dyDescent="0.45">
      <c r="A6240" s="29"/>
      <c r="B6240" s="29"/>
      <c r="C6240" s="29"/>
    </row>
    <row r="6241" spans="1:3" hidden="1" x14ac:dyDescent="0.45">
      <c r="A6241" s="29"/>
      <c r="B6241" s="29"/>
      <c r="C6241" s="29"/>
    </row>
    <row r="6242" spans="1:3" hidden="1" x14ac:dyDescent="0.45">
      <c r="A6242" s="29"/>
      <c r="B6242" s="29"/>
      <c r="C6242" s="29"/>
    </row>
    <row r="6243" spans="1:3" hidden="1" x14ac:dyDescent="0.45">
      <c r="A6243" s="29"/>
      <c r="B6243" s="29"/>
      <c r="C6243" s="29"/>
    </row>
    <row r="6244" spans="1:3" hidden="1" x14ac:dyDescent="0.45">
      <c r="A6244" s="29"/>
      <c r="B6244" s="29"/>
      <c r="C6244" s="29"/>
    </row>
    <row r="6245" spans="1:3" hidden="1" x14ac:dyDescent="0.45">
      <c r="A6245" s="29"/>
      <c r="B6245" s="29"/>
      <c r="C6245" s="29"/>
    </row>
    <row r="6246" spans="1:3" hidden="1" x14ac:dyDescent="0.45">
      <c r="A6246" s="29"/>
      <c r="B6246" s="29"/>
      <c r="C6246" s="29"/>
    </row>
    <row r="6247" spans="1:3" hidden="1" x14ac:dyDescent="0.45">
      <c r="A6247" s="29"/>
      <c r="B6247" s="29"/>
      <c r="C6247" s="29"/>
    </row>
    <row r="6248" spans="1:3" hidden="1" x14ac:dyDescent="0.45">
      <c r="A6248" s="29"/>
      <c r="B6248" s="29"/>
      <c r="C6248" s="29"/>
    </row>
    <row r="6249" spans="1:3" hidden="1" x14ac:dyDescent="0.45">
      <c r="A6249" s="29"/>
      <c r="B6249" s="29"/>
      <c r="C6249" s="29"/>
    </row>
    <row r="6250" spans="1:3" hidden="1" x14ac:dyDescent="0.45">
      <c r="A6250" s="29"/>
      <c r="B6250" s="29"/>
      <c r="C6250" s="29"/>
    </row>
    <row r="6251" spans="1:3" hidden="1" x14ac:dyDescent="0.45">
      <c r="A6251" s="29"/>
      <c r="B6251" s="29"/>
      <c r="C6251" s="29"/>
    </row>
    <row r="6252" spans="1:3" hidden="1" x14ac:dyDescent="0.45">
      <c r="A6252" s="29"/>
      <c r="B6252" s="29"/>
      <c r="C6252" s="29"/>
    </row>
    <row r="6253" spans="1:3" hidden="1" x14ac:dyDescent="0.45">
      <c r="A6253" s="29"/>
      <c r="B6253" s="29"/>
      <c r="C6253" s="29"/>
    </row>
    <row r="6254" spans="1:3" hidden="1" x14ac:dyDescent="0.45">
      <c r="A6254" s="29"/>
      <c r="B6254" s="29"/>
      <c r="C6254" s="29"/>
    </row>
    <row r="6255" spans="1:3" hidden="1" x14ac:dyDescent="0.45">
      <c r="A6255" s="29"/>
      <c r="B6255" s="29"/>
      <c r="C6255" s="29"/>
    </row>
    <row r="6256" spans="1:3" hidden="1" x14ac:dyDescent="0.45">
      <c r="A6256" s="29"/>
      <c r="B6256" s="29"/>
      <c r="C6256" s="29"/>
    </row>
    <row r="6257" spans="1:3" hidden="1" x14ac:dyDescent="0.45">
      <c r="A6257" s="29"/>
      <c r="B6257" s="29"/>
      <c r="C6257" s="29"/>
    </row>
    <row r="6258" spans="1:3" hidden="1" x14ac:dyDescent="0.45">
      <c r="A6258" s="29"/>
      <c r="B6258" s="29"/>
      <c r="C6258" s="29"/>
    </row>
    <row r="6259" spans="1:3" hidden="1" x14ac:dyDescent="0.45">
      <c r="A6259" s="29"/>
      <c r="B6259" s="29"/>
      <c r="C6259" s="29"/>
    </row>
    <row r="6260" spans="1:3" hidden="1" x14ac:dyDescent="0.45">
      <c r="A6260" s="29"/>
      <c r="B6260" s="29"/>
      <c r="C6260" s="29"/>
    </row>
    <row r="6261" spans="1:3" hidden="1" x14ac:dyDescent="0.45">
      <c r="A6261" s="29"/>
      <c r="B6261" s="29"/>
      <c r="C6261" s="29"/>
    </row>
    <row r="6262" spans="1:3" hidden="1" x14ac:dyDescent="0.45">
      <c r="A6262" s="29"/>
      <c r="B6262" s="29"/>
      <c r="C6262" s="29"/>
    </row>
    <row r="6263" spans="1:3" hidden="1" x14ac:dyDescent="0.45">
      <c r="A6263" s="29"/>
      <c r="B6263" s="29"/>
      <c r="C6263" s="29"/>
    </row>
    <row r="6264" spans="1:3" hidden="1" x14ac:dyDescent="0.45">
      <c r="A6264" s="29"/>
      <c r="B6264" s="29"/>
      <c r="C6264" s="29"/>
    </row>
    <row r="6265" spans="1:3" hidden="1" x14ac:dyDescent="0.45">
      <c r="A6265" s="29"/>
      <c r="B6265" s="29"/>
      <c r="C6265" s="29"/>
    </row>
    <row r="6266" spans="1:3" hidden="1" x14ac:dyDescent="0.45">
      <c r="A6266" s="29"/>
      <c r="B6266" s="29"/>
      <c r="C6266" s="29"/>
    </row>
    <row r="6267" spans="1:3" hidden="1" x14ac:dyDescent="0.45">
      <c r="A6267" s="29"/>
      <c r="B6267" s="29"/>
      <c r="C6267" s="29"/>
    </row>
    <row r="6268" spans="1:3" hidden="1" x14ac:dyDescent="0.45">
      <c r="A6268" s="29"/>
      <c r="B6268" s="29"/>
      <c r="C6268" s="29"/>
    </row>
    <row r="6269" spans="1:3" hidden="1" x14ac:dyDescent="0.45">
      <c r="A6269" s="29"/>
      <c r="B6269" s="29"/>
      <c r="C6269" s="29"/>
    </row>
    <row r="6270" spans="1:3" hidden="1" x14ac:dyDescent="0.45">
      <c r="A6270" s="29"/>
      <c r="B6270" s="29"/>
      <c r="C6270" s="29"/>
    </row>
    <row r="6271" spans="1:3" hidden="1" x14ac:dyDescent="0.45">
      <c r="A6271" s="29"/>
      <c r="B6271" s="29"/>
      <c r="C6271" s="29"/>
    </row>
    <row r="6272" spans="1:3" hidden="1" x14ac:dyDescent="0.45">
      <c r="A6272" s="29"/>
      <c r="B6272" s="29"/>
      <c r="C6272" s="29"/>
    </row>
    <row r="6273" spans="1:3" hidden="1" x14ac:dyDescent="0.45">
      <c r="A6273" s="29"/>
      <c r="B6273" s="29"/>
      <c r="C6273" s="29"/>
    </row>
    <row r="6274" spans="1:3" hidden="1" x14ac:dyDescent="0.45">
      <c r="A6274" s="29"/>
      <c r="B6274" s="29"/>
      <c r="C6274" s="29"/>
    </row>
    <row r="6275" spans="1:3" hidden="1" x14ac:dyDescent="0.45">
      <c r="A6275" s="29"/>
      <c r="B6275" s="29"/>
      <c r="C6275" s="29"/>
    </row>
    <row r="6276" spans="1:3" hidden="1" x14ac:dyDescent="0.45">
      <c r="A6276" s="29"/>
      <c r="B6276" s="29"/>
      <c r="C6276" s="29"/>
    </row>
    <row r="6277" spans="1:3" hidden="1" x14ac:dyDescent="0.45">
      <c r="A6277" s="29"/>
      <c r="B6277" s="29"/>
      <c r="C6277" s="29"/>
    </row>
    <row r="6278" spans="1:3" hidden="1" x14ac:dyDescent="0.45">
      <c r="A6278" s="29"/>
      <c r="B6278" s="29"/>
      <c r="C6278" s="29"/>
    </row>
    <row r="6279" spans="1:3" hidden="1" x14ac:dyDescent="0.45">
      <c r="A6279" s="29"/>
      <c r="B6279" s="29"/>
      <c r="C6279" s="29"/>
    </row>
    <row r="6280" spans="1:3" hidden="1" x14ac:dyDescent="0.45">
      <c r="A6280" s="29"/>
      <c r="B6280" s="29"/>
      <c r="C6280" s="29"/>
    </row>
    <row r="6281" spans="1:3" hidden="1" x14ac:dyDescent="0.45">
      <c r="A6281" s="29"/>
      <c r="B6281" s="29"/>
      <c r="C6281" s="29"/>
    </row>
    <row r="6282" spans="1:3" hidden="1" x14ac:dyDescent="0.45">
      <c r="A6282" s="29"/>
      <c r="B6282" s="29"/>
      <c r="C6282" s="29"/>
    </row>
    <row r="6283" spans="1:3" hidden="1" x14ac:dyDescent="0.45">
      <c r="A6283" s="29"/>
      <c r="B6283" s="29"/>
      <c r="C6283" s="29"/>
    </row>
    <row r="6284" spans="1:3" hidden="1" x14ac:dyDescent="0.45">
      <c r="A6284" s="29"/>
      <c r="B6284" s="29"/>
      <c r="C6284" s="29"/>
    </row>
    <row r="6285" spans="1:3" hidden="1" x14ac:dyDescent="0.45">
      <c r="A6285" s="29"/>
      <c r="B6285" s="29"/>
      <c r="C6285" s="29"/>
    </row>
    <row r="6286" spans="1:3" hidden="1" x14ac:dyDescent="0.45">
      <c r="A6286" s="29"/>
      <c r="B6286" s="29"/>
      <c r="C6286" s="29"/>
    </row>
    <row r="6287" spans="1:3" hidden="1" x14ac:dyDescent="0.45">
      <c r="A6287" s="29"/>
      <c r="B6287" s="29"/>
      <c r="C6287" s="29"/>
    </row>
    <row r="6288" spans="1:3" hidden="1" x14ac:dyDescent="0.45">
      <c r="A6288" s="29"/>
      <c r="B6288" s="29"/>
      <c r="C6288" s="29"/>
    </row>
    <row r="6289" spans="1:3" hidden="1" x14ac:dyDescent="0.45">
      <c r="A6289" s="29"/>
      <c r="B6289" s="29"/>
      <c r="C6289" s="29"/>
    </row>
    <row r="6290" spans="1:3" hidden="1" x14ac:dyDescent="0.45">
      <c r="A6290" s="29"/>
      <c r="B6290" s="29"/>
      <c r="C6290" s="29"/>
    </row>
    <row r="6291" spans="1:3" hidden="1" x14ac:dyDescent="0.45">
      <c r="A6291" s="29"/>
      <c r="B6291" s="29"/>
      <c r="C6291" s="29"/>
    </row>
    <row r="6292" spans="1:3" hidden="1" x14ac:dyDescent="0.45">
      <c r="A6292" s="29"/>
      <c r="B6292" s="29"/>
      <c r="C6292" s="29"/>
    </row>
    <row r="6293" spans="1:3" hidden="1" x14ac:dyDescent="0.45">
      <c r="A6293" s="29"/>
      <c r="B6293" s="29"/>
      <c r="C6293" s="29"/>
    </row>
    <row r="6294" spans="1:3" hidden="1" x14ac:dyDescent="0.45">
      <c r="A6294" s="29"/>
      <c r="B6294" s="29"/>
      <c r="C6294" s="29"/>
    </row>
    <row r="6295" spans="1:3" hidden="1" x14ac:dyDescent="0.45">
      <c r="A6295" s="29"/>
      <c r="B6295" s="29"/>
      <c r="C6295" s="29"/>
    </row>
    <row r="6296" spans="1:3" hidden="1" x14ac:dyDescent="0.45">
      <c r="A6296" s="29"/>
      <c r="B6296" s="29"/>
      <c r="C6296" s="29"/>
    </row>
    <row r="6297" spans="1:3" hidden="1" x14ac:dyDescent="0.45">
      <c r="A6297" s="29"/>
      <c r="B6297" s="29"/>
      <c r="C6297" s="29"/>
    </row>
    <row r="6298" spans="1:3" hidden="1" x14ac:dyDescent="0.45">
      <c r="A6298" s="29"/>
      <c r="B6298" s="29"/>
      <c r="C6298" s="29"/>
    </row>
    <row r="6299" spans="1:3" hidden="1" x14ac:dyDescent="0.45">
      <c r="A6299" s="29"/>
      <c r="B6299" s="29"/>
      <c r="C6299" s="29"/>
    </row>
    <row r="6300" spans="1:3" hidden="1" x14ac:dyDescent="0.45">
      <c r="A6300" s="29"/>
      <c r="B6300" s="29"/>
      <c r="C6300" s="29"/>
    </row>
    <row r="6301" spans="1:3" hidden="1" x14ac:dyDescent="0.45">
      <c r="A6301" s="29"/>
      <c r="B6301" s="29"/>
      <c r="C6301" s="29"/>
    </row>
    <row r="6302" spans="1:3" hidden="1" x14ac:dyDescent="0.45">
      <c r="A6302" s="29"/>
      <c r="B6302" s="29"/>
      <c r="C6302" s="29"/>
    </row>
    <row r="6303" spans="1:3" hidden="1" x14ac:dyDescent="0.45">
      <c r="A6303" s="29"/>
      <c r="B6303" s="29"/>
      <c r="C6303" s="29"/>
    </row>
    <row r="6304" spans="1:3" hidden="1" x14ac:dyDescent="0.45">
      <c r="A6304" s="29"/>
      <c r="B6304" s="29"/>
      <c r="C6304" s="29"/>
    </row>
    <row r="6305" spans="1:3" hidden="1" x14ac:dyDescent="0.45">
      <c r="A6305" s="29"/>
      <c r="B6305" s="29"/>
      <c r="C6305" s="29"/>
    </row>
    <row r="6306" spans="1:3" hidden="1" x14ac:dyDescent="0.45">
      <c r="A6306" s="29"/>
      <c r="B6306" s="29"/>
      <c r="C6306" s="29"/>
    </row>
    <row r="6307" spans="1:3" hidden="1" x14ac:dyDescent="0.45">
      <c r="A6307" s="29"/>
      <c r="B6307" s="29"/>
      <c r="C6307" s="29"/>
    </row>
    <row r="6308" spans="1:3" hidden="1" x14ac:dyDescent="0.45">
      <c r="A6308" s="29"/>
      <c r="B6308" s="29"/>
      <c r="C6308" s="29"/>
    </row>
    <row r="6309" spans="1:3" hidden="1" x14ac:dyDescent="0.45">
      <c r="A6309" s="29"/>
      <c r="B6309" s="29"/>
      <c r="C6309" s="29"/>
    </row>
    <row r="6310" spans="1:3" hidden="1" x14ac:dyDescent="0.45">
      <c r="A6310" s="29"/>
      <c r="B6310" s="29"/>
      <c r="C6310" s="29"/>
    </row>
    <row r="6311" spans="1:3" hidden="1" x14ac:dyDescent="0.45">
      <c r="A6311" s="29"/>
      <c r="B6311" s="29"/>
      <c r="C6311" s="29"/>
    </row>
    <row r="6312" spans="1:3" hidden="1" x14ac:dyDescent="0.45">
      <c r="A6312" s="29"/>
      <c r="B6312" s="29"/>
      <c r="C6312" s="29"/>
    </row>
    <row r="6313" spans="1:3" hidden="1" x14ac:dyDescent="0.45">
      <c r="A6313" s="29"/>
      <c r="B6313" s="29"/>
      <c r="C6313" s="29"/>
    </row>
    <row r="6314" spans="1:3" hidden="1" x14ac:dyDescent="0.45">
      <c r="A6314" s="29"/>
      <c r="B6314" s="29"/>
      <c r="C6314" s="29"/>
    </row>
    <row r="6315" spans="1:3" hidden="1" x14ac:dyDescent="0.45">
      <c r="A6315" s="29"/>
      <c r="B6315" s="29"/>
      <c r="C6315" s="29"/>
    </row>
    <row r="6316" spans="1:3" hidden="1" x14ac:dyDescent="0.45">
      <c r="A6316" s="29"/>
      <c r="B6316" s="29"/>
      <c r="C6316" s="29"/>
    </row>
    <row r="6317" spans="1:3" hidden="1" x14ac:dyDescent="0.45">
      <c r="A6317" s="29"/>
      <c r="B6317" s="29"/>
      <c r="C6317" s="29"/>
    </row>
    <row r="6318" spans="1:3" hidden="1" x14ac:dyDescent="0.45">
      <c r="A6318" s="29"/>
      <c r="B6318" s="29"/>
      <c r="C6318" s="29"/>
    </row>
    <row r="6319" spans="1:3" hidden="1" x14ac:dyDescent="0.45">
      <c r="A6319" s="29"/>
      <c r="B6319" s="29"/>
      <c r="C6319" s="29"/>
    </row>
    <row r="6320" spans="1:3" hidden="1" x14ac:dyDescent="0.45">
      <c r="A6320" s="29"/>
      <c r="B6320" s="29"/>
      <c r="C6320" s="29"/>
    </row>
    <row r="6321" spans="1:3" hidden="1" x14ac:dyDescent="0.45">
      <c r="A6321" s="29"/>
      <c r="B6321" s="29"/>
      <c r="C6321" s="29"/>
    </row>
    <row r="6322" spans="1:3" hidden="1" x14ac:dyDescent="0.45">
      <c r="A6322" s="29"/>
      <c r="B6322" s="29"/>
      <c r="C6322" s="29"/>
    </row>
    <row r="6323" spans="1:3" hidden="1" x14ac:dyDescent="0.45">
      <c r="A6323" s="29"/>
      <c r="B6323" s="29"/>
      <c r="C6323" s="29"/>
    </row>
    <row r="6324" spans="1:3" hidden="1" x14ac:dyDescent="0.45">
      <c r="A6324" s="29"/>
      <c r="B6324" s="29"/>
      <c r="C6324" s="29"/>
    </row>
    <row r="6325" spans="1:3" hidden="1" x14ac:dyDescent="0.45">
      <c r="A6325" s="29"/>
      <c r="B6325" s="29"/>
      <c r="C6325" s="29"/>
    </row>
    <row r="6326" spans="1:3" hidden="1" x14ac:dyDescent="0.45">
      <c r="A6326" s="29"/>
      <c r="B6326" s="29"/>
      <c r="C6326" s="29"/>
    </row>
    <row r="6327" spans="1:3" hidden="1" x14ac:dyDescent="0.45">
      <c r="A6327" s="29"/>
      <c r="B6327" s="29"/>
      <c r="C6327" s="29"/>
    </row>
    <row r="6328" spans="1:3" hidden="1" x14ac:dyDescent="0.45">
      <c r="A6328" s="29"/>
      <c r="B6328" s="29"/>
      <c r="C6328" s="29"/>
    </row>
    <row r="6329" spans="1:3" hidden="1" x14ac:dyDescent="0.45">
      <c r="A6329" s="29"/>
      <c r="B6329" s="29"/>
      <c r="C6329" s="29"/>
    </row>
    <row r="6330" spans="1:3" hidden="1" x14ac:dyDescent="0.45">
      <c r="A6330" s="29"/>
      <c r="B6330" s="29"/>
      <c r="C6330" s="29"/>
    </row>
    <row r="6331" spans="1:3" hidden="1" x14ac:dyDescent="0.45">
      <c r="A6331" s="29"/>
      <c r="B6331" s="29"/>
      <c r="C6331" s="29"/>
    </row>
    <row r="6332" spans="1:3" hidden="1" x14ac:dyDescent="0.45">
      <c r="A6332" s="29"/>
      <c r="B6332" s="29"/>
      <c r="C6332" s="29"/>
    </row>
    <row r="6333" spans="1:3" hidden="1" x14ac:dyDescent="0.45">
      <c r="A6333" s="29"/>
      <c r="B6333" s="29"/>
      <c r="C6333" s="29"/>
    </row>
    <row r="6334" spans="1:3" hidden="1" x14ac:dyDescent="0.45">
      <c r="A6334" s="29"/>
      <c r="B6334" s="29"/>
      <c r="C6334" s="29"/>
    </row>
    <row r="6335" spans="1:3" hidden="1" x14ac:dyDescent="0.45">
      <c r="A6335" s="29"/>
      <c r="B6335" s="29"/>
      <c r="C6335" s="29"/>
    </row>
    <row r="6336" spans="1:3" hidden="1" x14ac:dyDescent="0.45">
      <c r="A6336" s="29"/>
      <c r="B6336" s="29"/>
      <c r="C6336" s="29"/>
    </row>
    <row r="6337" spans="1:3" hidden="1" x14ac:dyDescent="0.45">
      <c r="A6337" s="29"/>
      <c r="B6337" s="29"/>
      <c r="C6337" s="29"/>
    </row>
    <row r="6338" spans="1:3" hidden="1" x14ac:dyDescent="0.45">
      <c r="A6338" s="29"/>
      <c r="B6338" s="29"/>
      <c r="C6338" s="29"/>
    </row>
    <row r="6339" spans="1:3" hidden="1" x14ac:dyDescent="0.45">
      <c r="A6339" s="29"/>
      <c r="B6339" s="29"/>
      <c r="C6339" s="29"/>
    </row>
    <row r="6340" spans="1:3" hidden="1" x14ac:dyDescent="0.45">
      <c r="A6340" s="29"/>
      <c r="B6340" s="29"/>
      <c r="C6340" s="29"/>
    </row>
    <row r="6341" spans="1:3" hidden="1" x14ac:dyDescent="0.45">
      <c r="A6341" s="29"/>
      <c r="B6341" s="29"/>
      <c r="C6341" s="29"/>
    </row>
    <row r="6342" spans="1:3" hidden="1" x14ac:dyDescent="0.45">
      <c r="A6342" s="29"/>
      <c r="B6342" s="29"/>
      <c r="C6342" s="29"/>
    </row>
    <row r="6343" spans="1:3" hidden="1" x14ac:dyDescent="0.45">
      <c r="A6343" s="29"/>
      <c r="B6343" s="29"/>
      <c r="C6343" s="29"/>
    </row>
    <row r="6344" spans="1:3" hidden="1" x14ac:dyDescent="0.45">
      <c r="A6344" s="29"/>
      <c r="B6344" s="29"/>
      <c r="C6344" s="29"/>
    </row>
    <row r="6345" spans="1:3" hidden="1" x14ac:dyDescent="0.45">
      <c r="A6345" s="29"/>
      <c r="B6345" s="29"/>
      <c r="C6345" s="29"/>
    </row>
    <row r="6346" spans="1:3" hidden="1" x14ac:dyDescent="0.45">
      <c r="A6346" s="29"/>
      <c r="B6346" s="29"/>
      <c r="C6346" s="29"/>
    </row>
    <row r="6347" spans="1:3" hidden="1" x14ac:dyDescent="0.45">
      <c r="A6347" s="29"/>
      <c r="B6347" s="29"/>
      <c r="C6347" s="29"/>
    </row>
    <row r="6348" spans="1:3" hidden="1" x14ac:dyDescent="0.45">
      <c r="A6348" s="29"/>
      <c r="B6348" s="29"/>
      <c r="C6348" s="29"/>
    </row>
    <row r="6349" spans="1:3" hidden="1" x14ac:dyDescent="0.45">
      <c r="A6349" s="29"/>
      <c r="B6349" s="29"/>
      <c r="C6349" s="29"/>
    </row>
    <row r="6350" spans="1:3" hidden="1" x14ac:dyDescent="0.45">
      <c r="A6350" s="29"/>
      <c r="B6350" s="29"/>
      <c r="C6350" s="29"/>
    </row>
    <row r="6351" spans="1:3" hidden="1" x14ac:dyDescent="0.45">
      <c r="A6351" s="29"/>
      <c r="B6351" s="29"/>
      <c r="C6351" s="29"/>
    </row>
    <row r="6352" spans="1:3" hidden="1" x14ac:dyDescent="0.45">
      <c r="A6352" s="29"/>
      <c r="B6352" s="29"/>
      <c r="C6352" s="29"/>
    </row>
    <row r="6353" spans="1:3" hidden="1" x14ac:dyDescent="0.45">
      <c r="A6353" s="29"/>
      <c r="B6353" s="29"/>
      <c r="C6353" s="29"/>
    </row>
    <row r="6354" spans="1:3" hidden="1" x14ac:dyDescent="0.45">
      <c r="A6354" s="29"/>
      <c r="B6354" s="29"/>
      <c r="C6354" s="29"/>
    </row>
    <row r="6355" spans="1:3" hidden="1" x14ac:dyDescent="0.45">
      <c r="A6355" s="29"/>
      <c r="B6355" s="29"/>
      <c r="C6355" s="29"/>
    </row>
    <row r="6356" spans="1:3" hidden="1" x14ac:dyDescent="0.45">
      <c r="A6356" s="29"/>
      <c r="B6356" s="29"/>
      <c r="C6356" s="29"/>
    </row>
    <row r="6357" spans="1:3" hidden="1" x14ac:dyDescent="0.45">
      <c r="A6357" s="29"/>
      <c r="B6357" s="29"/>
      <c r="C6357" s="29"/>
    </row>
    <row r="6358" spans="1:3" hidden="1" x14ac:dyDescent="0.45">
      <c r="A6358" s="29"/>
      <c r="B6358" s="29"/>
      <c r="C6358" s="29"/>
    </row>
    <row r="6359" spans="1:3" hidden="1" x14ac:dyDescent="0.45">
      <c r="A6359" s="29"/>
      <c r="B6359" s="29"/>
      <c r="C6359" s="29"/>
    </row>
    <row r="6360" spans="1:3" hidden="1" x14ac:dyDescent="0.45">
      <c r="A6360" s="29"/>
      <c r="B6360" s="29"/>
      <c r="C6360" s="29"/>
    </row>
    <row r="6361" spans="1:3" hidden="1" x14ac:dyDescent="0.45">
      <c r="A6361" s="29"/>
      <c r="B6361" s="29"/>
      <c r="C6361" s="29"/>
    </row>
    <row r="6362" spans="1:3" hidden="1" x14ac:dyDescent="0.45">
      <c r="A6362" s="29"/>
      <c r="B6362" s="29"/>
      <c r="C6362" s="29"/>
    </row>
    <row r="6363" spans="1:3" hidden="1" x14ac:dyDescent="0.45">
      <c r="A6363" s="29"/>
      <c r="B6363" s="29"/>
      <c r="C6363" s="29"/>
    </row>
    <row r="6364" spans="1:3" hidden="1" x14ac:dyDescent="0.45">
      <c r="A6364" s="29"/>
      <c r="B6364" s="29"/>
      <c r="C6364" s="29"/>
    </row>
    <row r="6365" spans="1:3" hidden="1" x14ac:dyDescent="0.45">
      <c r="A6365" s="29"/>
      <c r="B6365" s="29"/>
      <c r="C6365" s="29"/>
    </row>
    <row r="6366" spans="1:3" hidden="1" x14ac:dyDescent="0.45">
      <c r="A6366" s="29"/>
      <c r="B6366" s="29"/>
      <c r="C6366" s="29"/>
    </row>
    <row r="6367" spans="1:3" hidden="1" x14ac:dyDescent="0.45">
      <c r="A6367" s="29"/>
      <c r="B6367" s="29"/>
      <c r="C6367" s="29"/>
    </row>
    <row r="6368" spans="1:3" hidden="1" x14ac:dyDescent="0.45">
      <c r="A6368" s="29"/>
      <c r="B6368" s="29"/>
      <c r="C6368" s="29"/>
    </row>
    <row r="6369" spans="1:3" hidden="1" x14ac:dyDescent="0.45">
      <c r="A6369" s="29"/>
      <c r="B6369" s="29"/>
      <c r="C6369" s="29"/>
    </row>
    <row r="6370" spans="1:3" hidden="1" x14ac:dyDescent="0.45">
      <c r="A6370" s="29"/>
      <c r="B6370" s="29"/>
      <c r="C6370" s="29"/>
    </row>
    <row r="6371" spans="1:3" hidden="1" x14ac:dyDescent="0.45">
      <c r="A6371" s="29"/>
      <c r="B6371" s="29"/>
      <c r="C6371" s="29"/>
    </row>
    <row r="6372" spans="1:3" hidden="1" x14ac:dyDescent="0.45">
      <c r="A6372" s="29"/>
      <c r="B6372" s="29"/>
      <c r="C6372" s="29"/>
    </row>
    <row r="6373" spans="1:3" hidden="1" x14ac:dyDescent="0.45">
      <c r="A6373" s="29"/>
      <c r="B6373" s="29"/>
      <c r="C6373" s="29"/>
    </row>
    <row r="6374" spans="1:3" hidden="1" x14ac:dyDescent="0.45">
      <c r="A6374" s="29"/>
      <c r="B6374" s="29"/>
      <c r="C6374" s="29"/>
    </row>
    <row r="6375" spans="1:3" hidden="1" x14ac:dyDescent="0.45">
      <c r="A6375" s="29"/>
      <c r="B6375" s="29"/>
      <c r="C6375" s="29"/>
    </row>
    <row r="6376" spans="1:3" hidden="1" x14ac:dyDescent="0.45">
      <c r="A6376" s="29"/>
      <c r="B6376" s="29"/>
      <c r="C6376" s="29"/>
    </row>
    <row r="6377" spans="1:3" hidden="1" x14ac:dyDescent="0.45">
      <c r="A6377" s="29"/>
      <c r="B6377" s="29"/>
      <c r="C6377" s="29"/>
    </row>
    <row r="6378" spans="1:3" hidden="1" x14ac:dyDescent="0.45">
      <c r="A6378" s="29"/>
      <c r="B6378" s="29"/>
      <c r="C6378" s="29"/>
    </row>
    <row r="6379" spans="1:3" hidden="1" x14ac:dyDescent="0.45">
      <c r="A6379" s="29"/>
      <c r="B6379" s="29"/>
      <c r="C6379" s="29"/>
    </row>
    <row r="6380" spans="1:3" hidden="1" x14ac:dyDescent="0.45">
      <c r="A6380" s="29"/>
      <c r="B6380" s="29"/>
      <c r="C6380" s="29"/>
    </row>
    <row r="6381" spans="1:3" hidden="1" x14ac:dyDescent="0.45">
      <c r="A6381" s="29"/>
      <c r="B6381" s="29"/>
      <c r="C6381" s="29"/>
    </row>
    <row r="6382" spans="1:3" hidden="1" x14ac:dyDescent="0.45">
      <c r="A6382" s="29"/>
      <c r="B6382" s="29"/>
      <c r="C6382" s="29"/>
    </row>
    <row r="6383" spans="1:3" hidden="1" x14ac:dyDescent="0.45">
      <c r="A6383" s="29"/>
      <c r="B6383" s="29"/>
      <c r="C6383" s="29"/>
    </row>
    <row r="6384" spans="1:3" hidden="1" x14ac:dyDescent="0.45">
      <c r="A6384" s="29"/>
      <c r="B6384" s="29"/>
      <c r="C6384" s="29"/>
    </row>
    <row r="6385" spans="1:3" hidden="1" x14ac:dyDescent="0.45">
      <c r="A6385" s="29"/>
      <c r="B6385" s="29"/>
      <c r="C6385" s="29"/>
    </row>
    <row r="6386" spans="1:3" hidden="1" x14ac:dyDescent="0.45">
      <c r="A6386" s="29"/>
      <c r="B6386" s="29"/>
      <c r="C6386" s="29"/>
    </row>
    <row r="6387" spans="1:3" hidden="1" x14ac:dyDescent="0.45">
      <c r="A6387" s="29"/>
      <c r="B6387" s="29"/>
      <c r="C6387" s="29"/>
    </row>
    <row r="6388" spans="1:3" hidden="1" x14ac:dyDescent="0.45">
      <c r="A6388" s="29"/>
      <c r="B6388" s="29"/>
      <c r="C6388" s="29"/>
    </row>
    <row r="6389" spans="1:3" hidden="1" x14ac:dyDescent="0.45">
      <c r="A6389" s="29"/>
      <c r="B6389" s="29"/>
      <c r="C6389" s="29"/>
    </row>
    <row r="6390" spans="1:3" hidden="1" x14ac:dyDescent="0.45">
      <c r="A6390" s="29"/>
      <c r="B6390" s="29"/>
      <c r="C6390" s="29"/>
    </row>
    <row r="6391" spans="1:3" hidden="1" x14ac:dyDescent="0.45">
      <c r="A6391" s="29"/>
      <c r="B6391" s="29"/>
      <c r="C6391" s="29"/>
    </row>
    <row r="6392" spans="1:3" hidden="1" x14ac:dyDescent="0.45">
      <c r="A6392" s="29"/>
      <c r="B6392" s="29"/>
      <c r="C6392" s="29"/>
    </row>
    <row r="6393" spans="1:3" hidden="1" x14ac:dyDescent="0.45">
      <c r="A6393" s="29"/>
      <c r="B6393" s="29"/>
      <c r="C6393" s="29"/>
    </row>
    <row r="6394" spans="1:3" hidden="1" x14ac:dyDescent="0.45">
      <c r="A6394" s="29"/>
      <c r="B6394" s="29"/>
      <c r="C6394" s="29"/>
    </row>
    <row r="6395" spans="1:3" hidden="1" x14ac:dyDescent="0.45">
      <c r="A6395" s="29"/>
      <c r="B6395" s="29"/>
      <c r="C6395" s="29"/>
    </row>
    <row r="6396" spans="1:3" hidden="1" x14ac:dyDescent="0.45">
      <c r="A6396" s="29"/>
      <c r="B6396" s="29"/>
      <c r="C6396" s="29"/>
    </row>
    <row r="6397" spans="1:3" hidden="1" x14ac:dyDescent="0.45">
      <c r="A6397" s="29"/>
      <c r="B6397" s="29"/>
      <c r="C6397" s="29"/>
    </row>
    <row r="6398" spans="1:3" hidden="1" x14ac:dyDescent="0.45">
      <c r="A6398" s="29"/>
      <c r="B6398" s="29"/>
      <c r="C6398" s="29"/>
    </row>
    <row r="6399" spans="1:3" hidden="1" x14ac:dyDescent="0.45">
      <c r="A6399" s="29"/>
      <c r="B6399" s="29"/>
      <c r="C6399" s="29"/>
    </row>
    <row r="6400" spans="1:3" hidden="1" x14ac:dyDescent="0.45">
      <c r="A6400" s="29"/>
      <c r="B6400" s="29"/>
      <c r="C6400" s="29"/>
    </row>
    <row r="6401" spans="1:3" hidden="1" x14ac:dyDescent="0.45">
      <c r="A6401" s="29"/>
      <c r="B6401" s="29"/>
      <c r="C6401" s="29"/>
    </row>
    <row r="6402" spans="1:3" hidden="1" x14ac:dyDescent="0.45">
      <c r="A6402" s="29"/>
      <c r="B6402" s="29"/>
      <c r="C6402" s="29"/>
    </row>
    <row r="6403" spans="1:3" hidden="1" x14ac:dyDescent="0.45">
      <c r="A6403" s="29"/>
      <c r="B6403" s="29"/>
      <c r="C6403" s="29"/>
    </row>
    <row r="6404" spans="1:3" hidden="1" x14ac:dyDescent="0.45">
      <c r="A6404" s="29"/>
      <c r="B6404" s="29"/>
      <c r="C6404" s="29"/>
    </row>
    <row r="6405" spans="1:3" hidden="1" x14ac:dyDescent="0.45">
      <c r="A6405" s="29"/>
      <c r="B6405" s="29"/>
      <c r="C6405" s="29"/>
    </row>
    <row r="6406" spans="1:3" hidden="1" x14ac:dyDescent="0.45">
      <c r="A6406" s="29"/>
      <c r="B6406" s="29"/>
      <c r="C6406" s="29"/>
    </row>
    <row r="6407" spans="1:3" hidden="1" x14ac:dyDescent="0.45">
      <c r="A6407" s="29"/>
      <c r="B6407" s="29"/>
      <c r="C6407" s="29"/>
    </row>
    <row r="6408" spans="1:3" hidden="1" x14ac:dyDescent="0.45">
      <c r="A6408" s="29"/>
      <c r="B6408" s="29"/>
      <c r="C6408" s="29"/>
    </row>
    <row r="6409" spans="1:3" hidden="1" x14ac:dyDescent="0.45">
      <c r="A6409" s="29"/>
      <c r="B6409" s="29"/>
      <c r="C6409" s="29"/>
    </row>
    <row r="6410" spans="1:3" hidden="1" x14ac:dyDescent="0.45">
      <c r="A6410" s="29"/>
      <c r="B6410" s="29"/>
      <c r="C6410" s="29"/>
    </row>
    <row r="6411" spans="1:3" hidden="1" x14ac:dyDescent="0.45">
      <c r="A6411" s="29"/>
      <c r="B6411" s="29"/>
      <c r="C6411" s="29"/>
    </row>
    <row r="6412" spans="1:3" hidden="1" x14ac:dyDescent="0.45">
      <c r="A6412" s="29"/>
      <c r="B6412" s="29"/>
      <c r="C6412" s="29"/>
    </row>
    <row r="6413" spans="1:3" hidden="1" x14ac:dyDescent="0.45">
      <c r="A6413" s="29"/>
      <c r="B6413" s="29"/>
      <c r="C6413" s="29"/>
    </row>
    <row r="6414" spans="1:3" hidden="1" x14ac:dyDescent="0.45">
      <c r="A6414" s="29"/>
      <c r="B6414" s="29"/>
      <c r="C6414" s="29"/>
    </row>
    <row r="6415" spans="1:3" hidden="1" x14ac:dyDescent="0.45">
      <c r="A6415" s="29"/>
      <c r="B6415" s="29"/>
      <c r="C6415" s="29"/>
    </row>
    <row r="6416" spans="1:3" hidden="1" x14ac:dyDescent="0.45">
      <c r="A6416" s="29"/>
      <c r="B6416" s="29"/>
      <c r="C6416" s="29"/>
    </row>
    <row r="6417" spans="1:3" hidden="1" x14ac:dyDescent="0.45">
      <c r="A6417" s="29"/>
      <c r="B6417" s="29"/>
      <c r="C6417" s="29"/>
    </row>
    <row r="6418" spans="1:3" hidden="1" x14ac:dyDescent="0.45">
      <c r="A6418" s="29"/>
      <c r="B6418" s="29"/>
      <c r="C6418" s="29"/>
    </row>
    <row r="6419" spans="1:3" hidden="1" x14ac:dyDescent="0.45">
      <c r="A6419" s="29"/>
      <c r="B6419" s="29"/>
      <c r="C6419" s="29"/>
    </row>
    <row r="6420" spans="1:3" hidden="1" x14ac:dyDescent="0.45">
      <c r="A6420" s="29"/>
      <c r="B6420" s="29"/>
      <c r="C6420" s="29"/>
    </row>
    <row r="6421" spans="1:3" hidden="1" x14ac:dyDescent="0.45">
      <c r="A6421" s="29"/>
      <c r="B6421" s="29"/>
      <c r="C6421" s="29"/>
    </row>
    <row r="6422" spans="1:3" hidden="1" x14ac:dyDescent="0.45">
      <c r="A6422" s="29"/>
      <c r="B6422" s="29"/>
      <c r="C6422" s="29"/>
    </row>
    <row r="6423" spans="1:3" hidden="1" x14ac:dyDescent="0.45">
      <c r="A6423" s="29"/>
      <c r="B6423" s="29"/>
      <c r="C6423" s="29"/>
    </row>
    <row r="6424" spans="1:3" hidden="1" x14ac:dyDescent="0.45">
      <c r="A6424" s="29"/>
      <c r="B6424" s="29"/>
      <c r="C6424" s="29"/>
    </row>
    <row r="6425" spans="1:3" hidden="1" x14ac:dyDescent="0.45">
      <c r="A6425" s="29"/>
      <c r="B6425" s="29"/>
      <c r="C6425" s="29"/>
    </row>
    <row r="6426" spans="1:3" hidden="1" x14ac:dyDescent="0.45">
      <c r="A6426" s="29"/>
      <c r="B6426" s="29"/>
      <c r="C6426" s="29"/>
    </row>
    <row r="6427" spans="1:3" hidden="1" x14ac:dyDescent="0.45">
      <c r="A6427" s="29"/>
      <c r="B6427" s="29"/>
      <c r="C6427" s="29"/>
    </row>
    <row r="6428" spans="1:3" hidden="1" x14ac:dyDescent="0.45">
      <c r="A6428" s="29"/>
      <c r="B6428" s="29"/>
      <c r="C6428" s="29"/>
    </row>
    <row r="6429" spans="1:3" hidden="1" x14ac:dyDescent="0.45">
      <c r="A6429" s="29"/>
      <c r="B6429" s="29"/>
      <c r="C6429" s="29"/>
    </row>
    <row r="6430" spans="1:3" hidden="1" x14ac:dyDescent="0.45">
      <c r="A6430" s="29"/>
      <c r="B6430" s="29"/>
      <c r="C6430" s="29"/>
    </row>
    <row r="6431" spans="1:3" hidden="1" x14ac:dyDescent="0.45">
      <c r="A6431" s="29"/>
      <c r="B6431" s="29"/>
      <c r="C6431" s="29"/>
    </row>
    <row r="6432" spans="1:3" hidden="1" x14ac:dyDescent="0.45">
      <c r="A6432" s="29"/>
      <c r="B6432" s="29"/>
      <c r="C6432" s="29"/>
    </row>
    <row r="6433" spans="1:3" hidden="1" x14ac:dyDescent="0.45">
      <c r="A6433" s="29"/>
      <c r="B6433" s="29"/>
      <c r="C6433" s="29"/>
    </row>
    <row r="6434" spans="1:3" hidden="1" x14ac:dyDescent="0.45">
      <c r="A6434" s="29"/>
      <c r="B6434" s="29"/>
      <c r="C6434" s="29"/>
    </row>
    <row r="6435" spans="1:3" hidden="1" x14ac:dyDescent="0.45">
      <c r="A6435" s="29"/>
      <c r="B6435" s="29"/>
      <c r="C6435" s="29"/>
    </row>
    <row r="6436" spans="1:3" hidden="1" x14ac:dyDescent="0.45">
      <c r="A6436" s="29"/>
      <c r="B6436" s="29"/>
      <c r="C6436" s="29"/>
    </row>
    <row r="6437" spans="1:3" hidden="1" x14ac:dyDescent="0.45">
      <c r="A6437" s="29"/>
      <c r="B6437" s="29"/>
      <c r="C6437" s="29"/>
    </row>
    <row r="6438" spans="1:3" hidden="1" x14ac:dyDescent="0.45">
      <c r="A6438" s="29"/>
      <c r="B6438" s="29"/>
      <c r="C6438" s="29"/>
    </row>
    <row r="6439" spans="1:3" hidden="1" x14ac:dyDescent="0.45">
      <c r="A6439" s="29"/>
      <c r="B6439" s="29"/>
      <c r="C6439" s="29"/>
    </row>
    <row r="6440" spans="1:3" hidden="1" x14ac:dyDescent="0.45">
      <c r="A6440" s="29"/>
      <c r="B6440" s="29"/>
      <c r="C6440" s="29"/>
    </row>
    <row r="6441" spans="1:3" hidden="1" x14ac:dyDescent="0.45">
      <c r="A6441" s="29"/>
      <c r="B6441" s="29"/>
      <c r="C6441" s="29"/>
    </row>
    <row r="6442" spans="1:3" hidden="1" x14ac:dyDescent="0.45">
      <c r="A6442" s="29"/>
      <c r="B6442" s="29"/>
      <c r="C6442" s="29"/>
    </row>
    <row r="6443" spans="1:3" hidden="1" x14ac:dyDescent="0.45">
      <c r="A6443" s="29"/>
      <c r="B6443" s="29"/>
      <c r="C6443" s="29"/>
    </row>
    <row r="6444" spans="1:3" hidden="1" x14ac:dyDescent="0.45">
      <c r="A6444" s="29"/>
      <c r="B6444" s="29"/>
      <c r="C6444" s="29"/>
    </row>
    <row r="6445" spans="1:3" hidden="1" x14ac:dyDescent="0.45">
      <c r="A6445" s="29"/>
      <c r="B6445" s="29"/>
      <c r="C6445" s="29"/>
    </row>
    <row r="6446" spans="1:3" hidden="1" x14ac:dyDescent="0.45">
      <c r="A6446" s="29"/>
      <c r="B6446" s="29"/>
      <c r="C6446" s="29"/>
    </row>
    <row r="6447" spans="1:3" hidden="1" x14ac:dyDescent="0.45">
      <c r="A6447" s="29"/>
      <c r="B6447" s="29"/>
      <c r="C6447" s="29"/>
    </row>
    <row r="6448" spans="1:3" hidden="1" x14ac:dyDescent="0.45">
      <c r="A6448" s="29"/>
      <c r="B6448" s="29"/>
      <c r="C6448" s="29"/>
    </row>
    <row r="6449" spans="1:3" hidden="1" x14ac:dyDescent="0.45">
      <c r="A6449" s="29"/>
      <c r="B6449" s="29"/>
      <c r="C6449" s="29"/>
    </row>
    <row r="6450" spans="1:3" hidden="1" x14ac:dyDescent="0.45">
      <c r="A6450" s="29"/>
      <c r="B6450" s="29"/>
      <c r="C6450" s="29"/>
    </row>
    <row r="6451" spans="1:3" hidden="1" x14ac:dyDescent="0.45">
      <c r="A6451" s="29"/>
      <c r="B6451" s="29"/>
      <c r="C6451" s="29"/>
    </row>
    <row r="6452" spans="1:3" hidden="1" x14ac:dyDescent="0.45">
      <c r="A6452" s="29"/>
      <c r="B6452" s="29"/>
      <c r="C6452" s="29"/>
    </row>
    <row r="6453" spans="1:3" hidden="1" x14ac:dyDescent="0.45">
      <c r="A6453" s="29"/>
      <c r="B6453" s="29"/>
      <c r="C6453" s="29"/>
    </row>
    <row r="6454" spans="1:3" hidden="1" x14ac:dyDescent="0.45">
      <c r="A6454" s="29"/>
      <c r="B6454" s="29"/>
      <c r="C6454" s="29"/>
    </row>
    <row r="6455" spans="1:3" hidden="1" x14ac:dyDescent="0.45">
      <c r="A6455" s="29"/>
      <c r="B6455" s="29"/>
      <c r="C6455" s="29"/>
    </row>
    <row r="6456" spans="1:3" hidden="1" x14ac:dyDescent="0.45">
      <c r="A6456" s="29"/>
      <c r="B6456" s="29"/>
      <c r="C6456" s="29"/>
    </row>
    <row r="6457" spans="1:3" hidden="1" x14ac:dyDescent="0.45">
      <c r="A6457" s="29"/>
      <c r="B6457" s="29"/>
      <c r="C6457" s="29"/>
    </row>
    <row r="6458" spans="1:3" hidden="1" x14ac:dyDescent="0.45">
      <c r="A6458" s="29"/>
      <c r="B6458" s="29"/>
      <c r="C6458" s="29"/>
    </row>
    <row r="6459" spans="1:3" hidden="1" x14ac:dyDescent="0.45">
      <c r="A6459" s="29"/>
      <c r="B6459" s="29"/>
      <c r="C6459" s="29"/>
    </row>
    <row r="6460" spans="1:3" hidden="1" x14ac:dyDescent="0.45">
      <c r="A6460" s="29"/>
      <c r="B6460" s="29"/>
      <c r="C6460" s="29"/>
    </row>
    <row r="6461" spans="1:3" hidden="1" x14ac:dyDescent="0.45">
      <c r="A6461" s="29"/>
      <c r="B6461" s="29"/>
      <c r="C6461" s="29"/>
    </row>
    <row r="6462" spans="1:3" hidden="1" x14ac:dyDescent="0.45">
      <c r="A6462" s="29"/>
      <c r="B6462" s="29"/>
      <c r="C6462" s="29"/>
    </row>
    <row r="6463" spans="1:3" hidden="1" x14ac:dyDescent="0.45">
      <c r="A6463" s="29"/>
      <c r="B6463" s="29"/>
      <c r="C6463" s="29"/>
    </row>
    <row r="6464" spans="1:3" hidden="1" x14ac:dyDescent="0.45">
      <c r="A6464" s="29"/>
      <c r="B6464" s="29"/>
      <c r="C6464" s="29"/>
    </row>
    <row r="6465" spans="1:3" hidden="1" x14ac:dyDescent="0.45">
      <c r="A6465" s="29"/>
      <c r="B6465" s="29"/>
      <c r="C6465" s="29"/>
    </row>
    <row r="6466" spans="1:3" hidden="1" x14ac:dyDescent="0.45">
      <c r="A6466" s="29"/>
      <c r="B6466" s="29"/>
      <c r="C6466" s="29"/>
    </row>
    <row r="6467" spans="1:3" hidden="1" x14ac:dyDescent="0.45">
      <c r="A6467" s="29"/>
      <c r="B6467" s="29"/>
      <c r="C6467" s="29"/>
    </row>
    <row r="6468" spans="1:3" hidden="1" x14ac:dyDescent="0.45">
      <c r="A6468" s="29"/>
      <c r="B6468" s="29"/>
      <c r="C6468" s="29"/>
    </row>
    <row r="6469" spans="1:3" hidden="1" x14ac:dyDescent="0.45">
      <c r="A6469" s="29"/>
      <c r="B6469" s="29"/>
      <c r="C6469" s="29"/>
    </row>
    <row r="6470" spans="1:3" hidden="1" x14ac:dyDescent="0.45">
      <c r="A6470" s="29"/>
      <c r="B6470" s="29"/>
      <c r="C6470" s="29"/>
    </row>
    <row r="6471" spans="1:3" hidden="1" x14ac:dyDescent="0.45">
      <c r="A6471" s="29"/>
      <c r="B6471" s="29"/>
      <c r="C6471" s="29"/>
    </row>
    <row r="6472" spans="1:3" hidden="1" x14ac:dyDescent="0.45">
      <c r="A6472" s="29"/>
      <c r="B6472" s="29"/>
      <c r="C6472" s="29"/>
    </row>
    <row r="6473" spans="1:3" hidden="1" x14ac:dyDescent="0.45">
      <c r="A6473" s="29"/>
      <c r="B6473" s="29"/>
      <c r="C6473" s="29"/>
    </row>
    <row r="6474" spans="1:3" hidden="1" x14ac:dyDescent="0.45">
      <c r="A6474" s="29"/>
      <c r="B6474" s="29"/>
      <c r="C6474" s="29"/>
    </row>
    <row r="6475" spans="1:3" hidden="1" x14ac:dyDescent="0.45">
      <c r="A6475" s="29"/>
      <c r="B6475" s="29"/>
      <c r="C6475" s="29"/>
    </row>
    <row r="6476" spans="1:3" hidden="1" x14ac:dyDescent="0.45">
      <c r="A6476" s="29"/>
      <c r="B6476" s="29"/>
      <c r="C6476" s="29"/>
    </row>
    <row r="6477" spans="1:3" hidden="1" x14ac:dyDescent="0.45">
      <c r="A6477" s="29"/>
      <c r="B6477" s="29"/>
      <c r="C6477" s="29"/>
    </row>
    <row r="6478" spans="1:3" hidden="1" x14ac:dyDescent="0.45">
      <c r="A6478" s="29"/>
      <c r="B6478" s="29"/>
      <c r="C6478" s="29"/>
    </row>
    <row r="6479" spans="1:3" hidden="1" x14ac:dyDescent="0.45">
      <c r="A6479" s="29"/>
      <c r="B6479" s="29"/>
      <c r="C6479" s="29"/>
    </row>
    <row r="6480" spans="1:3" hidden="1" x14ac:dyDescent="0.45">
      <c r="A6480" s="29"/>
      <c r="B6480" s="29"/>
      <c r="C6480" s="29"/>
    </row>
    <row r="6481" spans="1:3" hidden="1" x14ac:dyDescent="0.45">
      <c r="A6481" s="29"/>
      <c r="B6481" s="29"/>
      <c r="C6481" s="29"/>
    </row>
    <row r="6482" spans="1:3" hidden="1" x14ac:dyDescent="0.45">
      <c r="A6482" s="29"/>
      <c r="B6482" s="29"/>
      <c r="C6482" s="29"/>
    </row>
    <row r="6483" spans="1:3" hidden="1" x14ac:dyDescent="0.45">
      <c r="A6483" s="29"/>
      <c r="B6483" s="29"/>
      <c r="C6483" s="29"/>
    </row>
    <row r="6484" spans="1:3" hidden="1" x14ac:dyDescent="0.45">
      <c r="A6484" s="29"/>
      <c r="B6484" s="29"/>
      <c r="C6484" s="29"/>
    </row>
    <row r="6485" spans="1:3" hidden="1" x14ac:dyDescent="0.45">
      <c r="A6485" s="29"/>
      <c r="B6485" s="29"/>
      <c r="C6485" s="29"/>
    </row>
    <row r="6486" spans="1:3" hidden="1" x14ac:dyDescent="0.45">
      <c r="A6486" s="29"/>
      <c r="B6486" s="29"/>
      <c r="C6486" s="29"/>
    </row>
    <row r="6487" spans="1:3" hidden="1" x14ac:dyDescent="0.45">
      <c r="A6487" s="29"/>
      <c r="B6487" s="29"/>
      <c r="C6487" s="29"/>
    </row>
    <row r="6488" spans="1:3" hidden="1" x14ac:dyDescent="0.45">
      <c r="A6488" s="29"/>
      <c r="B6488" s="29"/>
      <c r="C6488" s="29"/>
    </row>
    <row r="6489" spans="1:3" hidden="1" x14ac:dyDescent="0.45">
      <c r="A6489" s="29"/>
      <c r="B6489" s="29"/>
      <c r="C6489" s="29"/>
    </row>
    <row r="6490" spans="1:3" hidden="1" x14ac:dyDescent="0.45">
      <c r="A6490" s="29"/>
      <c r="B6490" s="29"/>
      <c r="C6490" s="29"/>
    </row>
    <row r="6491" spans="1:3" hidden="1" x14ac:dyDescent="0.45">
      <c r="A6491" s="29"/>
      <c r="B6491" s="29"/>
      <c r="C6491" s="29"/>
    </row>
    <row r="6492" spans="1:3" hidden="1" x14ac:dyDescent="0.45">
      <c r="A6492" s="29"/>
      <c r="B6492" s="29"/>
      <c r="C6492" s="29"/>
    </row>
    <row r="6493" spans="1:3" hidden="1" x14ac:dyDescent="0.45">
      <c r="A6493" s="29"/>
      <c r="B6493" s="29"/>
      <c r="C6493" s="29"/>
    </row>
    <row r="6494" spans="1:3" hidden="1" x14ac:dyDescent="0.45">
      <c r="A6494" s="29"/>
      <c r="B6494" s="29"/>
      <c r="C6494" s="29"/>
    </row>
    <row r="6495" spans="1:3" hidden="1" x14ac:dyDescent="0.45">
      <c r="A6495" s="29"/>
      <c r="B6495" s="29"/>
      <c r="C6495" s="29"/>
    </row>
    <row r="6496" spans="1:3" hidden="1" x14ac:dyDescent="0.45">
      <c r="A6496" s="29"/>
      <c r="B6496" s="29"/>
      <c r="C6496" s="29"/>
    </row>
    <row r="6497" spans="1:3" hidden="1" x14ac:dyDescent="0.45">
      <c r="A6497" s="29"/>
      <c r="B6497" s="29"/>
      <c r="C6497" s="29"/>
    </row>
    <row r="6498" spans="1:3" hidden="1" x14ac:dyDescent="0.45">
      <c r="A6498" s="29"/>
      <c r="B6498" s="29"/>
      <c r="C6498" s="29"/>
    </row>
    <row r="6499" spans="1:3" hidden="1" x14ac:dyDescent="0.45">
      <c r="A6499" s="29"/>
      <c r="B6499" s="29"/>
      <c r="C6499" s="29"/>
    </row>
    <row r="6500" spans="1:3" hidden="1" x14ac:dyDescent="0.45">
      <c r="A6500" s="29"/>
      <c r="B6500" s="29"/>
      <c r="C6500" s="29"/>
    </row>
    <row r="6501" spans="1:3" hidden="1" x14ac:dyDescent="0.45">
      <c r="A6501" s="29"/>
      <c r="B6501" s="29"/>
      <c r="C6501" s="29"/>
    </row>
    <row r="6502" spans="1:3" hidden="1" x14ac:dyDescent="0.45">
      <c r="A6502" s="29"/>
      <c r="B6502" s="29"/>
      <c r="C6502" s="29"/>
    </row>
    <row r="6503" spans="1:3" hidden="1" x14ac:dyDescent="0.45">
      <c r="A6503" s="29"/>
      <c r="B6503" s="29"/>
      <c r="C6503" s="29"/>
    </row>
    <row r="6504" spans="1:3" hidden="1" x14ac:dyDescent="0.45">
      <c r="A6504" s="29"/>
      <c r="B6504" s="29"/>
      <c r="C6504" s="29"/>
    </row>
    <row r="6505" spans="1:3" hidden="1" x14ac:dyDescent="0.45">
      <c r="A6505" s="29"/>
      <c r="B6505" s="29"/>
      <c r="C6505" s="29"/>
    </row>
    <row r="6506" spans="1:3" hidden="1" x14ac:dyDescent="0.45">
      <c r="A6506" s="29"/>
      <c r="B6506" s="29"/>
      <c r="C6506" s="29"/>
    </row>
    <row r="6507" spans="1:3" hidden="1" x14ac:dyDescent="0.45">
      <c r="A6507" s="29"/>
      <c r="B6507" s="29"/>
      <c r="C6507" s="29"/>
    </row>
    <row r="6508" spans="1:3" hidden="1" x14ac:dyDescent="0.45">
      <c r="A6508" s="29"/>
      <c r="B6508" s="29"/>
      <c r="C6508" s="29"/>
    </row>
    <row r="6509" spans="1:3" hidden="1" x14ac:dyDescent="0.45">
      <c r="A6509" s="29"/>
      <c r="B6509" s="29"/>
      <c r="C6509" s="29"/>
    </row>
    <row r="6510" spans="1:3" hidden="1" x14ac:dyDescent="0.45">
      <c r="A6510" s="29"/>
      <c r="B6510" s="29"/>
      <c r="C6510" s="29"/>
    </row>
    <row r="6511" spans="1:3" hidden="1" x14ac:dyDescent="0.45">
      <c r="A6511" s="29"/>
      <c r="B6511" s="29"/>
      <c r="C6511" s="29"/>
    </row>
    <row r="6512" spans="1:3" hidden="1" x14ac:dyDescent="0.45">
      <c r="A6512" s="29"/>
      <c r="B6512" s="29"/>
      <c r="C6512" s="29"/>
    </row>
    <row r="6513" spans="1:3" hidden="1" x14ac:dyDescent="0.45">
      <c r="A6513" s="29"/>
      <c r="B6513" s="29"/>
      <c r="C6513" s="29"/>
    </row>
    <row r="6514" spans="1:3" hidden="1" x14ac:dyDescent="0.45">
      <c r="A6514" s="29"/>
      <c r="B6514" s="29"/>
      <c r="C6514" s="29"/>
    </row>
    <row r="6515" spans="1:3" hidden="1" x14ac:dyDescent="0.45">
      <c r="A6515" s="29"/>
      <c r="B6515" s="29"/>
      <c r="C6515" s="29"/>
    </row>
    <row r="6516" spans="1:3" hidden="1" x14ac:dyDescent="0.45">
      <c r="A6516" s="29"/>
      <c r="B6516" s="29"/>
      <c r="C6516" s="29"/>
    </row>
    <row r="6517" spans="1:3" hidden="1" x14ac:dyDescent="0.45">
      <c r="A6517" s="29"/>
      <c r="B6517" s="29"/>
      <c r="C6517" s="29"/>
    </row>
    <row r="6518" spans="1:3" hidden="1" x14ac:dyDescent="0.45">
      <c r="A6518" s="29"/>
      <c r="B6518" s="29"/>
      <c r="C6518" s="29"/>
    </row>
    <row r="6519" spans="1:3" hidden="1" x14ac:dyDescent="0.45">
      <c r="A6519" s="29"/>
      <c r="B6519" s="29"/>
      <c r="C6519" s="29"/>
    </row>
    <row r="6520" spans="1:3" hidden="1" x14ac:dyDescent="0.45">
      <c r="A6520" s="29"/>
      <c r="B6520" s="29"/>
      <c r="C6520" s="29"/>
    </row>
    <row r="6521" spans="1:3" hidden="1" x14ac:dyDescent="0.45">
      <c r="A6521" s="29"/>
      <c r="B6521" s="29"/>
      <c r="C6521" s="29"/>
    </row>
    <row r="6522" spans="1:3" hidden="1" x14ac:dyDescent="0.45">
      <c r="A6522" s="29"/>
      <c r="B6522" s="29"/>
      <c r="C6522" s="29"/>
    </row>
    <row r="6523" spans="1:3" hidden="1" x14ac:dyDescent="0.45">
      <c r="A6523" s="29"/>
      <c r="B6523" s="29"/>
      <c r="C6523" s="29"/>
    </row>
    <row r="6524" spans="1:3" hidden="1" x14ac:dyDescent="0.45">
      <c r="A6524" s="29"/>
      <c r="B6524" s="29"/>
      <c r="C6524" s="29"/>
    </row>
    <row r="6525" spans="1:3" hidden="1" x14ac:dyDescent="0.45">
      <c r="A6525" s="29"/>
      <c r="B6525" s="29"/>
      <c r="C6525" s="29"/>
    </row>
    <row r="6526" spans="1:3" hidden="1" x14ac:dyDescent="0.45">
      <c r="A6526" s="29"/>
      <c r="B6526" s="29"/>
      <c r="C6526" s="29"/>
    </row>
    <row r="6527" spans="1:3" hidden="1" x14ac:dyDescent="0.45">
      <c r="A6527" s="29"/>
      <c r="B6527" s="29"/>
      <c r="C6527" s="29"/>
    </row>
    <row r="6528" spans="1:3" hidden="1" x14ac:dyDescent="0.45">
      <c r="A6528" s="29"/>
      <c r="B6528" s="29"/>
      <c r="C6528" s="29"/>
    </row>
    <row r="6529" spans="1:3" hidden="1" x14ac:dyDescent="0.45">
      <c r="A6529" s="29"/>
      <c r="B6529" s="29"/>
      <c r="C6529" s="29"/>
    </row>
    <row r="6530" spans="1:3" hidden="1" x14ac:dyDescent="0.45">
      <c r="A6530" s="29"/>
      <c r="B6530" s="29"/>
      <c r="C6530" s="29"/>
    </row>
    <row r="6531" spans="1:3" hidden="1" x14ac:dyDescent="0.45">
      <c r="A6531" s="29"/>
      <c r="B6531" s="29"/>
      <c r="C6531" s="29"/>
    </row>
    <row r="6532" spans="1:3" hidden="1" x14ac:dyDescent="0.45">
      <c r="A6532" s="29"/>
      <c r="B6532" s="29"/>
      <c r="C6532" s="29"/>
    </row>
    <row r="6533" spans="1:3" hidden="1" x14ac:dyDescent="0.45">
      <c r="A6533" s="29"/>
      <c r="B6533" s="29"/>
      <c r="C6533" s="29"/>
    </row>
    <row r="6534" spans="1:3" hidden="1" x14ac:dyDescent="0.45">
      <c r="A6534" s="29"/>
      <c r="B6534" s="29"/>
      <c r="C6534" s="29"/>
    </row>
    <row r="6535" spans="1:3" hidden="1" x14ac:dyDescent="0.45">
      <c r="A6535" s="29"/>
      <c r="B6535" s="29"/>
      <c r="C6535" s="29"/>
    </row>
    <row r="6536" spans="1:3" hidden="1" x14ac:dyDescent="0.45">
      <c r="A6536" s="29"/>
      <c r="B6536" s="29"/>
      <c r="C6536" s="29"/>
    </row>
    <row r="6537" spans="1:3" hidden="1" x14ac:dyDescent="0.45">
      <c r="A6537" s="29"/>
      <c r="B6537" s="29"/>
      <c r="C6537" s="29"/>
    </row>
    <row r="6538" spans="1:3" hidden="1" x14ac:dyDescent="0.45">
      <c r="A6538" s="29"/>
      <c r="B6538" s="29"/>
      <c r="C6538" s="29"/>
    </row>
    <row r="6539" spans="1:3" hidden="1" x14ac:dyDescent="0.45">
      <c r="A6539" s="29"/>
      <c r="B6539" s="29"/>
      <c r="C6539" s="29"/>
    </row>
    <row r="6540" spans="1:3" hidden="1" x14ac:dyDescent="0.45">
      <c r="A6540" s="29"/>
      <c r="B6540" s="29"/>
      <c r="C6540" s="29"/>
    </row>
    <row r="6541" spans="1:3" hidden="1" x14ac:dyDescent="0.45">
      <c r="A6541" s="29"/>
      <c r="B6541" s="29"/>
      <c r="C6541" s="29"/>
    </row>
    <row r="6542" spans="1:3" hidden="1" x14ac:dyDescent="0.45">
      <c r="A6542" s="29"/>
      <c r="B6542" s="29"/>
      <c r="C6542" s="29"/>
    </row>
    <row r="6543" spans="1:3" hidden="1" x14ac:dyDescent="0.45">
      <c r="A6543" s="29"/>
      <c r="B6543" s="29"/>
      <c r="C6543" s="29"/>
    </row>
    <row r="6544" spans="1:3" hidden="1" x14ac:dyDescent="0.45">
      <c r="A6544" s="29"/>
      <c r="B6544" s="29"/>
      <c r="C6544" s="29"/>
    </row>
    <row r="6545" spans="1:3" hidden="1" x14ac:dyDescent="0.45">
      <c r="A6545" s="29"/>
      <c r="B6545" s="29"/>
      <c r="C6545" s="29"/>
    </row>
    <row r="6546" spans="1:3" hidden="1" x14ac:dyDescent="0.45">
      <c r="A6546" s="29"/>
      <c r="B6546" s="29"/>
      <c r="C6546" s="29"/>
    </row>
    <row r="6547" spans="1:3" hidden="1" x14ac:dyDescent="0.45">
      <c r="A6547" s="29"/>
      <c r="B6547" s="29"/>
      <c r="C6547" s="29"/>
    </row>
    <row r="6548" spans="1:3" hidden="1" x14ac:dyDescent="0.45">
      <c r="A6548" s="29"/>
      <c r="B6548" s="29"/>
      <c r="C6548" s="29"/>
    </row>
    <row r="6549" spans="1:3" hidden="1" x14ac:dyDescent="0.45">
      <c r="A6549" s="29"/>
      <c r="B6549" s="29"/>
      <c r="C6549" s="29"/>
    </row>
    <row r="6550" spans="1:3" hidden="1" x14ac:dyDescent="0.45">
      <c r="A6550" s="29"/>
      <c r="B6550" s="29"/>
      <c r="C6550" s="29"/>
    </row>
    <row r="6551" spans="1:3" hidden="1" x14ac:dyDescent="0.45">
      <c r="A6551" s="29"/>
      <c r="B6551" s="29"/>
      <c r="C6551" s="29"/>
    </row>
    <row r="6552" spans="1:3" hidden="1" x14ac:dyDescent="0.45">
      <c r="A6552" s="29"/>
      <c r="B6552" s="29"/>
      <c r="C6552" s="29"/>
    </row>
    <row r="6553" spans="1:3" hidden="1" x14ac:dyDescent="0.45">
      <c r="A6553" s="29"/>
      <c r="B6553" s="29"/>
      <c r="C6553" s="29"/>
    </row>
    <row r="6554" spans="1:3" hidden="1" x14ac:dyDescent="0.45">
      <c r="A6554" s="29"/>
      <c r="B6554" s="29"/>
      <c r="C6554" s="29"/>
    </row>
    <row r="6555" spans="1:3" hidden="1" x14ac:dyDescent="0.45">
      <c r="A6555" s="29"/>
      <c r="B6555" s="29"/>
      <c r="C6555" s="29"/>
    </row>
    <row r="6556" spans="1:3" hidden="1" x14ac:dyDescent="0.45">
      <c r="A6556" s="29"/>
      <c r="B6556" s="29"/>
      <c r="C6556" s="29"/>
    </row>
    <row r="6557" spans="1:3" hidden="1" x14ac:dyDescent="0.45">
      <c r="A6557" s="29"/>
      <c r="B6557" s="29"/>
      <c r="C6557" s="29"/>
    </row>
    <row r="6558" spans="1:3" hidden="1" x14ac:dyDescent="0.45">
      <c r="A6558" s="29"/>
      <c r="B6558" s="29"/>
      <c r="C6558" s="29"/>
    </row>
    <row r="6559" spans="1:3" hidden="1" x14ac:dyDescent="0.45">
      <c r="A6559" s="29"/>
      <c r="B6559" s="29"/>
      <c r="C6559" s="29"/>
    </row>
    <row r="6560" spans="1:3" hidden="1" x14ac:dyDescent="0.45">
      <c r="A6560" s="29"/>
      <c r="B6560" s="29"/>
      <c r="C6560" s="29"/>
    </row>
    <row r="6561" spans="1:3" hidden="1" x14ac:dyDescent="0.45">
      <c r="A6561" s="29"/>
      <c r="B6561" s="29"/>
      <c r="C6561" s="29"/>
    </row>
    <row r="6562" spans="1:3" hidden="1" x14ac:dyDescent="0.45">
      <c r="A6562" s="29"/>
      <c r="B6562" s="29"/>
      <c r="C6562" s="29"/>
    </row>
    <row r="6563" spans="1:3" hidden="1" x14ac:dyDescent="0.45">
      <c r="A6563" s="29"/>
      <c r="B6563" s="29"/>
      <c r="C6563" s="29"/>
    </row>
    <row r="6564" spans="1:3" hidden="1" x14ac:dyDescent="0.45">
      <c r="A6564" s="29"/>
      <c r="B6564" s="29"/>
      <c r="C6564" s="29"/>
    </row>
    <row r="6565" spans="1:3" hidden="1" x14ac:dyDescent="0.45">
      <c r="A6565" s="29"/>
      <c r="B6565" s="29"/>
      <c r="C6565" s="29"/>
    </row>
    <row r="6566" spans="1:3" hidden="1" x14ac:dyDescent="0.45">
      <c r="A6566" s="29"/>
      <c r="B6566" s="29"/>
      <c r="C6566" s="29"/>
    </row>
    <row r="6567" spans="1:3" hidden="1" x14ac:dyDescent="0.45">
      <c r="A6567" s="29"/>
      <c r="B6567" s="29"/>
      <c r="C6567" s="29"/>
    </row>
    <row r="6568" spans="1:3" hidden="1" x14ac:dyDescent="0.45">
      <c r="A6568" s="29"/>
      <c r="B6568" s="29"/>
      <c r="C6568" s="29"/>
    </row>
    <row r="6569" spans="1:3" hidden="1" x14ac:dyDescent="0.45">
      <c r="A6569" s="29"/>
      <c r="B6569" s="29"/>
      <c r="C6569" s="29"/>
    </row>
    <row r="6570" spans="1:3" hidden="1" x14ac:dyDescent="0.45">
      <c r="A6570" s="29"/>
      <c r="B6570" s="29"/>
      <c r="C6570" s="29"/>
    </row>
    <row r="6571" spans="1:3" hidden="1" x14ac:dyDescent="0.45">
      <c r="A6571" s="29"/>
      <c r="B6571" s="29"/>
      <c r="C6571" s="29"/>
    </row>
    <row r="6572" spans="1:3" hidden="1" x14ac:dyDescent="0.45">
      <c r="A6572" s="29"/>
      <c r="B6572" s="29"/>
      <c r="C6572" s="29"/>
    </row>
    <row r="6573" spans="1:3" hidden="1" x14ac:dyDescent="0.45">
      <c r="A6573" s="29"/>
      <c r="B6573" s="29"/>
      <c r="C6573" s="29"/>
    </row>
    <row r="6574" spans="1:3" hidden="1" x14ac:dyDescent="0.45">
      <c r="A6574" s="29"/>
      <c r="B6574" s="29"/>
      <c r="C6574" s="29"/>
    </row>
    <row r="6575" spans="1:3" hidden="1" x14ac:dyDescent="0.45">
      <c r="A6575" s="29"/>
      <c r="B6575" s="29"/>
      <c r="C6575" s="29"/>
    </row>
    <row r="6576" spans="1:3" hidden="1" x14ac:dyDescent="0.45">
      <c r="A6576" s="29"/>
      <c r="B6576" s="29"/>
      <c r="C6576" s="29"/>
    </row>
    <row r="6577" spans="1:3" hidden="1" x14ac:dyDescent="0.45">
      <c r="A6577" s="29"/>
      <c r="B6577" s="29"/>
      <c r="C6577" s="29"/>
    </row>
    <row r="6578" spans="1:3" hidden="1" x14ac:dyDescent="0.45">
      <c r="A6578" s="29"/>
      <c r="B6578" s="29"/>
      <c r="C6578" s="29"/>
    </row>
    <row r="6579" spans="1:3" hidden="1" x14ac:dyDescent="0.45">
      <c r="A6579" s="29"/>
      <c r="B6579" s="29"/>
      <c r="C6579" s="29"/>
    </row>
    <row r="6580" spans="1:3" hidden="1" x14ac:dyDescent="0.45">
      <c r="A6580" s="29"/>
      <c r="B6580" s="29"/>
      <c r="C6580" s="29"/>
    </row>
    <row r="6581" spans="1:3" hidden="1" x14ac:dyDescent="0.45">
      <c r="A6581" s="29"/>
      <c r="B6581" s="29"/>
      <c r="C6581" s="29"/>
    </row>
    <row r="6582" spans="1:3" hidden="1" x14ac:dyDescent="0.45">
      <c r="A6582" s="29"/>
      <c r="B6582" s="29"/>
      <c r="C6582" s="29"/>
    </row>
    <row r="6583" spans="1:3" hidden="1" x14ac:dyDescent="0.45">
      <c r="A6583" s="29"/>
      <c r="B6583" s="29"/>
      <c r="C6583" s="29"/>
    </row>
    <row r="6584" spans="1:3" hidden="1" x14ac:dyDescent="0.45">
      <c r="A6584" s="29"/>
      <c r="B6584" s="29"/>
      <c r="C6584" s="29"/>
    </row>
    <row r="6585" spans="1:3" hidden="1" x14ac:dyDescent="0.45">
      <c r="A6585" s="29"/>
      <c r="B6585" s="29"/>
      <c r="C6585" s="29"/>
    </row>
    <row r="6586" spans="1:3" hidden="1" x14ac:dyDescent="0.45">
      <c r="A6586" s="29"/>
      <c r="B6586" s="29"/>
      <c r="C6586" s="29"/>
    </row>
    <row r="6587" spans="1:3" hidden="1" x14ac:dyDescent="0.45">
      <c r="A6587" s="29"/>
      <c r="B6587" s="29"/>
      <c r="C6587" s="29"/>
    </row>
    <row r="6588" spans="1:3" hidden="1" x14ac:dyDescent="0.45">
      <c r="A6588" s="29"/>
      <c r="B6588" s="29"/>
      <c r="C6588" s="29"/>
    </row>
    <row r="6589" spans="1:3" hidden="1" x14ac:dyDescent="0.45">
      <c r="A6589" s="29"/>
      <c r="B6589" s="29"/>
      <c r="C6589" s="29"/>
    </row>
    <row r="6590" spans="1:3" hidden="1" x14ac:dyDescent="0.45">
      <c r="A6590" s="29"/>
      <c r="B6590" s="29"/>
      <c r="C6590" s="29"/>
    </row>
    <row r="6591" spans="1:3" hidden="1" x14ac:dyDescent="0.45">
      <c r="A6591" s="29"/>
      <c r="B6591" s="29"/>
      <c r="C6591" s="29"/>
    </row>
    <row r="6592" spans="1:3" hidden="1" x14ac:dyDescent="0.45">
      <c r="A6592" s="29"/>
      <c r="B6592" s="29"/>
      <c r="C6592" s="29"/>
    </row>
    <row r="6593" spans="1:3" hidden="1" x14ac:dyDescent="0.45">
      <c r="A6593" s="29"/>
      <c r="B6593" s="29"/>
      <c r="C6593" s="29"/>
    </row>
    <row r="6594" spans="1:3" hidden="1" x14ac:dyDescent="0.45">
      <c r="A6594" s="29"/>
      <c r="B6594" s="29"/>
      <c r="C6594" s="29"/>
    </row>
    <row r="6595" spans="1:3" hidden="1" x14ac:dyDescent="0.45">
      <c r="A6595" s="29"/>
      <c r="B6595" s="29"/>
      <c r="C6595" s="29"/>
    </row>
    <row r="6596" spans="1:3" hidden="1" x14ac:dyDescent="0.45">
      <c r="A6596" s="29"/>
      <c r="B6596" s="29"/>
      <c r="C6596" s="29"/>
    </row>
    <row r="6597" spans="1:3" hidden="1" x14ac:dyDescent="0.45">
      <c r="A6597" s="29"/>
      <c r="B6597" s="29"/>
      <c r="C6597" s="29"/>
    </row>
    <row r="6598" spans="1:3" hidden="1" x14ac:dyDescent="0.45">
      <c r="A6598" s="29"/>
      <c r="B6598" s="29"/>
      <c r="C6598" s="29"/>
    </row>
    <row r="6599" spans="1:3" hidden="1" x14ac:dyDescent="0.45">
      <c r="A6599" s="29"/>
      <c r="B6599" s="29"/>
      <c r="C6599" s="29"/>
    </row>
    <row r="6600" spans="1:3" hidden="1" x14ac:dyDescent="0.45">
      <c r="A6600" s="29"/>
      <c r="B6600" s="29"/>
      <c r="C6600" s="29"/>
    </row>
    <row r="6601" spans="1:3" hidden="1" x14ac:dyDescent="0.45">
      <c r="A6601" s="29"/>
      <c r="B6601" s="29"/>
      <c r="C6601" s="29"/>
    </row>
    <row r="6602" spans="1:3" hidden="1" x14ac:dyDescent="0.45">
      <c r="A6602" s="29"/>
      <c r="B6602" s="29"/>
      <c r="C6602" s="29"/>
    </row>
    <row r="6603" spans="1:3" hidden="1" x14ac:dyDescent="0.45">
      <c r="A6603" s="29"/>
      <c r="B6603" s="29"/>
      <c r="C6603" s="29"/>
    </row>
    <row r="6604" spans="1:3" hidden="1" x14ac:dyDescent="0.45">
      <c r="A6604" s="29"/>
      <c r="B6604" s="29"/>
      <c r="C6604" s="29"/>
    </row>
    <row r="6605" spans="1:3" hidden="1" x14ac:dyDescent="0.45">
      <c r="A6605" s="29"/>
      <c r="B6605" s="29"/>
      <c r="C6605" s="29"/>
    </row>
    <row r="6606" spans="1:3" hidden="1" x14ac:dyDescent="0.45">
      <c r="A6606" s="29"/>
      <c r="B6606" s="29"/>
      <c r="C6606" s="29"/>
    </row>
    <row r="6607" spans="1:3" hidden="1" x14ac:dyDescent="0.45">
      <c r="A6607" s="29"/>
      <c r="B6607" s="29"/>
      <c r="C6607" s="29"/>
    </row>
    <row r="6608" spans="1:3" hidden="1" x14ac:dyDescent="0.45">
      <c r="A6608" s="29"/>
      <c r="B6608" s="29"/>
      <c r="C6608" s="29"/>
    </row>
    <row r="6609" spans="1:3" hidden="1" x14ac:dyDescent="0.45">
      <c r="A6609" s="29"/>
      <c r="B6609" s="29"/>
      <c r="C6609" s="29"/>
    </row>
    <row r="6610" spans="1:3" hidden="1" x14ac:dyDescent="0.45">
      <c r="A6610" s="29"/>
      <c r="B6610" s="29"/>
      <c r="C6610" s="29"/>
    </row>
    <row r="6611" spans="1:3" hidden="1" x14ac:dyDescent="0.45">
      <c r="A6611" s="29"/>
      <c r="B6611" s="29"/>
      <c r="C6611" s="29"/>
    </row>
    <row r="6612" spans="1:3" hidden="1" x14ac:dyDescent="0.45">
      <c r="A6612" s="29"/>
      <c r="B6612" s="29"/>
      <c r="C6612" s="29"/>
    </row>
    <row r="6613" spans="1:3" hidden="1" x14ac:dyDescent="0.45">
      <c r="A6613" s="29"/>
      <c r="B6613" s="29"/>
      <c r="C6613" s="29"/>
    </row>
    <row r="6614" spans="1:3" hidden="1" x14ac:dyDescent="0.45">
      <c r="A6614" s="29"/>
      <c r="B6614" s="29"/>
      <c r="C6614" s="29"/>
    </row>
    <row r="6615" spans="1:3" hidden="1" x14ac:dyDescent="0.45">
      <c r="A6615" s="29"/>
      <c r="B6615" s="29"/>
      <c r="C6615" s="29"/>
    </row>
    <row r="6616" spans="1:3" hidden="1" x14ac:dyDescent="0.45">
      <c r="A6616" s="29"/>
      <c r="B6616" s="29"/>
      <c r="C6616" s="29"/>
    </row>
    <row r="6617" spans="1:3" hidden="1" x14ac:dyDescent="0.45">
      <c r="A6617" s="29"/>
      <c r="B6617" s="29"/>
      <c r="C6617" s="29"/>
    </row>
    <row r="6618" spans="1:3" hidden="1" x14ac:dyDescent="0.45">
      <c r="A6618" s="29"/>
      <c r="B6618" s="29"/>
      <c r="C6618" s="29"/>
    </row>
    <row r="6619" spans="1:3" hidden="1" x14ac:dyDescent="0.45">
      <c r="A6619" s="29"/>
      <c r="B6619" s="29"/>
      <c r="C6619" s="29"/>
    </row>
    <row r="6620" spans="1:3" hidden="1" x14ac:dyDescent="0.45">
      <c r="A6620" s="29"/>
      <c r="B6620" s="29"/>
      <c r="C6620" s="29"/>
    </row>
    <row r="6621" spans="1:3" hidden="1" x14ac:dyDescent="0.45">
      <c r="A6621" s="29"/>
      <c r="B6621" s="29"/>
      <c r="C6621" s="29"/>
    </row>
    <row r="6622" spans="1:3" hidden="1" x14ac:dyDescent="0.45">
      <c r="A6622" s="29"/>
      <c r="B6622" s="29"/>
      <c r="C6622" s="29"/>
    </row>
    <row r="6623" spans="1:3" hidden="1" x14ac:dyDescent="0.45">
      <c r="A6623" s="29"/>
      <c r="B6623" s="29"/>
      <c r="C6623" s="29"/>
    </row>
    <row r="6624" spans="1:3" hidden="1" x14ac:dyDescent="0.45">
      <c r="A6624" s="29"/>
      <c r="B6624" s="29"/>
      <c r="C6624" s="29"/>
    </row>
    <row r="6625" spans="1:3" hidden="1" x14ac:dyDescent="0.45">
      <c r="A6625" s="29"/>
      <c r="B6625" s="29"/>
      <c r="C6625" s="29"/>
    </row>
    <row r="6626" spans="1:3" hidden="1" x14ac:dyDescent="0.45">
      <c r="A6626" s="29"/>
      <c r="B6626" s="29"/>
      <c r="C6626" s="29"/>
    </row>
    <row r="6627" spans="1:3" hidden="1" x14ac:dyDescent="0.45">
      <c r="A6627" s="29"/>
      <c r="B6627" s="29"/>
      <c r="C6627" s="29"/>
    </row>
    <row r="6628" spans="1:3" hidden="1" x14ac:dyDescent="0.45">
      <c r="A6628" s="29"/>
      <c r="B6628" s="29"/>
      <c r="C6628" s="29"/>
    </row>
    <row r="6629" spans="1:3" hidden="1" x14ac:dyDescent="0.45">
      <c r="A6629" s="29"/>
      <c r="B6629" s="29"/>
      <c r="C6629" s="29"/>
    </row>
    <row r="6630" spans="1:3" hidden="1" x14ac:dyDescent="0.45">
      <c r="A6630" s="29"/>
      <c r="B6630" s="29"/>
      <c r="C6630" s="29"/>
    </row>
    <row r="6631" spans="1:3" hidden="1" x14ac:dyDescent="0.45">
      <c r="A6631" s="29"/>
      <c r="B6631" s="29"/>
      <c r="C6631" s="29"/>
    </row>
    <row r="6632" spans="1:3" hidden="1" x14ac:dyDescent="0.45">
      <c r="A6632" s="29"/>
      <c r="B6632" s="29"/>
      <c r="C6632" s="29"/>
    </row>
    <row r="6633" spans="1:3" hidden="1" x14ac:dyDescent="0.45">
      <c r="A6633" s="29"/>
      <c r="B6633" s="29"/>
      <c r="C6633" s="29"/>
    </row>
    <row r="6634" spans="1:3" hidden="1" x14ac:dyDescent="0.45">
      <c r="A6634" s="29"/>
      <c r="B6634" s="29"/>
      <c r="C6634" s="29"/>
    </row>
    <row r="6635" spans="1:3" hidden="1" x14ac:dyDescent="0.45">
      <c r="A6635" s="29"/>
      <c r="B6635" s="29"/>
      <c r="C6635" s="29"/>
    </row>
    <row r="6636" spans="1:3" hidden="1" x14ac:dyDescent="0.45">
      <c r="A6636" s="29"/>
      <c r="B6636" s="29"/>
      <c r="C6636" s="29"/>
    </row>
    <row r="6637" spans="1:3" hidden="1" x14ac:dyDescent="0.45">
      <c r="A6637" s="29"/>
      <c r="B6637" s="29"/>
      <c r="C6637" s="29"/>
    </row>
    <row r="6638" spans="1:3" hidden="1" x14ac:dyDescent="0.45">
      <c r="A6638" s="29"/>
      <c r="B6638" s="29"/>
      <c r="C6638" s="29"/>
    </row>
    <row r="6639" spans="1:3" hidden="1" x14ac:dyDescent="0.45">
      <c r="A6639" s="29"/>
      <c r="B6639" s="29"/>
      <c r="C6639" s="29"/>
    </row>
    <row r="6640" spans="1:3" hidden="1" x14ac:dyDescent="0.45">
      <c r="A6640" s="29"/>
      <c r="B6640" s="29"/>
      <c r="C6640" s="29"/>
    </row>
    <row r="6641" spans="1:3" hidden="1" x14ac:dyDescent="0.45">
      <c r="A6641" s="29"/>
      <c r="B6641" s="29"/>
      <c r="C6641" s="29"/>
    </row>
    <row r="6642" spans="1:3" hidden="1" x14ac:dyDescent="0.45">
      <c r="A6642" s="29"/>
      <c r="B6642" s="29"/>
      <c r="C6642" s="29"/>
    </row>
    <row r="6643" spans="1:3" hidden="1" x14ac:dyDescent="0.45">
      <c r="A6643" s="29"/>
      <c r="B6643" s="29"/>
      <c r="C6643" s="29"/>
    </row>
    <row r="6644" spans="1:3" hidden="1" x14ac:dyDescent="0.45">
      <c r="A6644" s="29"/>
      <c r="B6644" s="29"/>
      <c r="C6644" s="29"/>
    </row>
    <row r="6645" spans="1:3" hidden="1" x14ac:dyDescent="0.45">
      <c r="A6645" s="29"/>
      <c r="B6645" s="29"/>
      <c r="C6645" s="29"/>
    </row>
    <row r="6646" spans="1:3" hidden="1" x14ac:dyDescent="0.45">
      <c r="A6646" s="29"/>
      <c r="B6646" s="29"/>
      <c r="C6646" s="29"/>
    </row>
    <row r="6647" spans="1:3" hidden="1" x14ac:dyDescent="0.45">
      <c r="A6647" s="29"/>
      <c r="B6647" s="29"/>
      <c r="C6647" s="29"/>
    </row>
    <row r="6648" spans="1:3" hidden="1" x14ac:dyDescent="0.45">
      <c r="A6648" s="29"/>
      <c r="B6648" s="29"/>
      <c r="C6648" s="29"/>
    </row>
    <row r="6649" spans="1:3" hidden="1" x14ac:dyDescent="0.45">
      <c r="A6649" s="29"/>
      <c r="B6649" s="29"/>
      <c r="C6649" s="29"/>
    </row>
    <row r="6650" spans="1:3" hidden="1" x14ac:dyDescent="0.45">
      <c r="A6650" s="29"/>
      <c r="B6650" s="29"/>
      <c r="C6650" s="29"/>
    </row>
    <row r="6651" spans="1:3" hidden="1" x14ac:dyDescent="0.45">
      <c r="A6651" s="29"/>
      <c r="B6651" s="29"/>
      <c r="C6651" s="29"/>
    </row>
    <row r="6652" spans="1:3" hidden="1" x14ac:dyDescent="0.45">
      <c r="A6652" s="29"/>
      <c r="B6652" s="29"/>
      <c r="C6652" s="29"/>
    </row>
    <row r="6653" spans="1:3" hidden="1" x14ac:dyDescent="0.45">
      <c r="A6653" s="29"/>
      <c r="B6653" s="29"/>
      <c r="C6653" s="29"/>
    </row>
    <row r="6654" spans="1:3" hidden="1" x14ac:dyDescent="0.45">
      <c r="A6654" s="29"/>
      <c r="B6654" s="29"/>
      <c r="C6654" s="29"/>
    </row>
    <row r="6655" spans="1:3" hidden="1" x14ac:dyDescent="0.45">
      <c r="A6655" s="29"/>
      <c r="B6655" s="29"/>
      <c r="C6655" s="29"/>
    </row>
    <row r="6656" spans="1:3" hidden="1" x14ac:dyDescent="0.45">
      <c r="A6656" s="29"/>
      <c r="B6656" s="29"/>
      <c r="C6656" s="29"/>
    </row>
    <row r="6657" spans="1:3" hidden="1" x14ac:dyDescent="0.45">
      <c r="A6657" s="29"/>
      <c r="B6657" s="29"/>
      <c r="C6657" s="29"/>
    </row>
    <row r="6658" spans="1:3" hidden="1" x14ac:dyDescent="0.45">
      <c r="A6658" s="29"/>
      <c r="B6658" s="29"/>
      <c r="C6658" s="29"/>
    </row>
    <row r="6659" spans="1:3" hidden="1" x14ac:dyDescent="0.45">
      <c r="A6659" s="29"/>
      <c r="B6659" s="29"/>
      <c r="C6659" s="29"/>
    </row>
    <row r="6660" spans="1:3" hidden="1" x14ac:dyDescent="0.45">
      <c r="A6660" s="29"/>
      <c r="B6660" s="29"/>
      <c r="C6660" s="29"/>
    </row>
    <row r="6661" spans="1:3" hidden="1" x14ac:dyDescent="0.45">
      <c r="A6661" s="29"/>
      <c r="B6661" s="29"/>
      <c r="C6661" s="29"/>
    </row>
    <row r="6662" spans="1:3" hidden="1" x14ac:dyDescent="0.45">
      <c r="A6662" s="29"/>
      <c r="B6662" s="29"/>
      <c r="C6662" s="29"/>
    </row>
    <row r="6663" spans="1:3" hidden="1" x14ac:dyDescent="0.45">
      <c r="A6663" s="29"/>
      <c r="B6663" s="29"/>
      <c r="C6663" s="29"/>
    </row>
    <row r="6664" spans="1:3" hidden="1" x14ac:dyDescent="0.45">
      <c r="A6664" s="29"/>
      <c r="B6664" s="29"/>
      <c r="C6664" s="29"/>
    </row>
    <row r="6665" spans="1:3" hidden="1" x14ac:dyDescent="0.45">
      <c r="A6665" s="29"/>
      <c r="B6665" s="29"/>
      <c r="C6665" s="29"/>
    </row>
    <row r="6666" spans="1:3" hidden="1" x14ac:dyDescent="0.45">
      <c r="A6666" s="29"/>
      <c r="B6666" s="29"/>
      <c r="C6666" s="29"/>
    </row>
    <row r="6667" spans="1:3" hidden="1" x14ac:dyDescent="0.45">
      <c r="A6667" s="29"/>
      <c r="B6667" s="29"/>
      <c r="C6667" s="29"/>
    </row>
    <row r="6668" spans="1:3" hidden="1" x14ac:dyDescent="0.45">
      <c r="A6668" s="29"/>
      <c r="B6668" s="29"/>
      <c r="C6668" s="29"/>
    </row>
    <row r="6669" spans="1:3" hidden="1" x14ac:dyDescent="0.45">
      <c r="A6669" s="29"/>
      <c r="B6669" s="29"/>
      <c r="C6669" s="29"/>
    </row>
    <row r="6670" spans="1:3" hidden="1" x14ac:dyDescent="0.45">
      <c r="A6670" s="29"/>
      <c r="B6670" s="29"/>
      <c r="C6670" s="29"/>
    </row>
    <row r="6671" spans="1:3" hidden="1" x14ac:dyDescent="0.45">
      <c r="A6671" s="29"/>
      <c r="B6671" s="29"/>
      <c r="C6671" s="29"/>
    </row>
    <row r="6672" spans="1:3" hidden="1" x14ac:dyDescent="0.45">
      <c r="A6672" s="29"/>
      <c r="B6672" s="29"/>
      <c r="C6672" s="29"/>
    </row>
    <row r="6673" spans="1:3" hidden="1" x14ac:dyDescent="0.45">
      <c r="A6673" s="29"/>
      <c r="B6673" s="29"/>
      <c r="C6673" s="29"/>
    </row>
    <row r="6674" spans="1:3" hidden="1" x14ac:dyDescent="0.45">
      <c r="A6674" s="29"/>
      <c r="B6674" s="29"/>
      <c r="C6674" s="29"/>
    </row>
    <row r="6675" spans="1:3" hidden="1" x14ac:dyDescent="0.45">
      <c r="A6675" s="29"/>
      <c r="B6675" s="29"/>
      <c r="C6675" s="29"/>
    </row>
    <row r="6676" spans="1:3" hidden="1" x14ac:dyDescent="0.45">
      <c r="A6676" s="29"/>
      <c r="B6676" s="29"/>
      <c r="C6676" s="29"/>
    </row>
    <row r="6677" spans="1:3" hidden="1" x14ac:dyDescent="0.45">
      <c r="A6677" s="29"/>
      <c r="B6677" s="29"/>
      <c r="C6677" s="29"/>
    </row>
    <row r="6678" spans="1:3" hidden="1" x14ac:dyDescent="0.45">
      <c r="A6678" s="29"/>
      <c r="B6678" s="29"/>
      <c r="C6678" s="29"/>
    </row>
    <row r="6679" spans="1:3" hidden="1" x14ac:dyDescent="0.45">
      <c r="A6679" s="29"/>
      <c r="B6679" s="29"/>
      <c r="C6679" s="29"/>
    </row>
    <row r="6680" spans="1:3" hidden="1" x14ac:dyDescent="0.45">
      <c r="A6680" s="29"/>
      <c r="B6680" s="29"/>
      <c r="C6680" s="29"/>
    </row>
    <row r="6681" spans="1:3" hidden="1" x14ac:dyDescent="0.45">
      <c r="A6681" s="29"/>
      <c r="B6681" s="29"/>
      <c r="C6681" s="29"/>
    </row>
    <row r="6682" spans="1:3" hidden="1" x14ac:dyDescent="0.45">
      <c r="A6682" s="29"/>
      <c r="B6682" s="29"/>
      <c r="C6682" s="29"/>
    </row>
    <row r="6683" spans="1:3" hidden="1" x14ac:dyDescent="0.45">
      <c r="A6683" s="29"/>
      <c r="B6683" s="29"/>
      <c r="C6683" s="29"/>
    </row>
    <row r="6684" spans="1:3" hidden="1" x14ac:dyDescent="0.45">
      <c r="A6684" s="29"/>
      <c r="B6684" s="29"/>
      <c r="C6684" s="29"/>
    </row>
    <row r="6685" spans="1:3" hidden="1" x14ac:dyDescent="0.45">
      <c r="A6685" s="29"/>
      <c r="B6685" s="29"/>
      <c r="C6685" s="29"/>
    </row>
    <row r="6686" spans="1:3" hidden="1" x14ac:dyDescent="0.45">
      <c r="A6686" s="29"/>
      <c r="B6686" s="29"/>
      <c r="C6686" s="29"/>
    </row>
    <row r="6687" spans="1:3" hidden="1" x14ac:dyDescent="0.45">
      <c r="A6687" s="29"/>
      <c r="B6687" s="29"/>
      <c r="C6687" s="29"/>
    </row>
    <row r="6688" spans="1:3" hidden="1" x14ac:dyDescent="0.45">
      <c r="A6688" s="29"/>
      <c r="B6688" s="29"/>
      <c r="C6688" s="29"/>
    </row>
    <row r="6689" spans="1:3" hidden="1" x14ac:dyDescent="0.45">
      <c r="A6689" s="29"/>
      <c r="B6689" s="29"/>
      <c r="C6689" s="29"/>
    </row>
    <row r="6690" spans="1:3" hidden="1" x14ac:dyDescent="0.45">
      <c r="A6690" s="29"/>
      <c r="B6690" s="29"/>
      <c r="C6690" s="29"/>
    </row>
    <row r="6691" spans="1:3" hidden="1" x14ac:dyDescent="0.45">
      <c r="A6691" s="29"/>
      <c r="B6691" s="29"/>
      <c r="C6691" s="29"/>
    </row>
    <row r="6692" spans="1:3" hidden="1" x14ac:dyDescent="0.45">
      <c r="A6692" s="29"/>
      <c r="B6692" s="29"/>
      <c r="C6692" s="29"/>
    </row>
    <row r="6693" spans="1:3" hidden="1" x14ac:dyDescent="0.45">
      <c r="A6693" s="29"/>
      <c r="B6693" s="29"/>
      <c r="C6693" s="29"/>
    </row>
    <row r="6694" spans="1:3" hidden="1" x14ac:dyDescent="0.45">
      <c r="A6694" s="29"/>
      <c r="B6694" s="29"/>
      <c r="C6694" s="29"/>
    </row>
    <row r="6695" spans="1:3" hidden="1" x14ac:dyDescent="0.45">
      <c r="A6695" s="29"/>
      <c r="B6695" s="29"/>
      <c r="C6695" s="29"/>
    </row>
    <row r="6696" spans="1:3" hidden="1" x14ac:dyDescent="0.45">
      <c r="A6696" s="29"/>
      <c r="B6696" s="29"/>
      <c r="C6696" s="29"/>
    </row>
    <row r="6697" spans="1:3" hidden="1" x14ac:dyDescent="0.45">
      <c r="A6697" s="29"/>
      <c r="B6697" s="29"/>
      <c r="C6697" s="29"/>
    </row>
    <row r="6698" spans="1:3" hidden="1" x14ac:dyDescent="0.45">
      <c r="A6698" s="29"/>
      <c r="B6698" s="29"/>
      <c r="C6698" s="29"/>
    </row>
    <row r="6699" spans="1:3" hidden="1" x14ac:dyDescent="0.45">
      <c r="A6699" s="29"/>
      <c r="B6699" s="29"/>
      <c r="C6699" s="29"/>
    </row>
    <row r="6700" spans="1:3" hidden="1" x14ac:dyDescent="0.45">
      <c r="A6700" s="29"/>
      <c r="B6700" s="29"/>
      <c r="C6700" s="29"/>
    </row>
    <row r="6701" spans="1:3" hidden="1" x14ac:dyDescent="0.45">
      <c r="A6701" s="29"/>
      <c r="B6701" s="29"/>
      <c r="C6701" s="29"/>
    </row>
    <row r="6702" spans="1:3" hidden="1" x14ac:dyDescent="0.45">
      <c r="A6702" s="29"/>
      <c r="B6702" s="29"/>
      <c r="C6702" s="29"/>
    </row>
    <row r="6703" spans="1:3" hidden="1" x14ac:dyDescent="0.45">
      <c r="A6703" s="29"/>
      <c r="B6703" s="29"/>
      <c r="C6703" s="29"/>
    </row>
    <row r="6704" spans="1:3" hidden="1" x14ac:dyDescent="0.45">
      <c r="A6704" s="29"/>
      <c r="B6704" s="29"/>
      <c r="C6704" s="29"/>
    </row>
    <row r="6705" spans="1:3" hidden="1" x14ac:dyDescent="0.45">
      <c r="A6705" s="29"/>
      <c r="B6705" s="29"/>
      <c r="C6705" s="29"/>
    </row>
    <row r="6706" spans="1:3" hidden="1" x14ac:dyDescent="0.45">
      <c r="A6706" s="29"/>
      <c r="B6706" s="29"/>
      <c r="C6706" s="29"/>
    </row>
    <row r="6707" spans="1:3" hidden="1" x14ac:dyDescent="0.45">
      <c r="A6707" s="29"/>
      <c r="B6707" s="29"/>
      <c r="C6707" s="29"/>
    </row>
    <row r="6708" spans="1:3" hidden="1" x14ac:dyDescent="0.45">
      <c r="A6708" s="29"/>
      <c r="B6708" s="29"/>
      <c r="C6708" s="29"/>
    </row>
    <row r="6709" spans="1:3" hidden="1" x14ac:dyDescent="0.45">
      <c r="A6709" s="29"/>
      <c r="B6709" s="29"/>
      <c r="C6709" s="29"/>
    </row>
    <row r="6710" spans="1:3" hidden="1" x14ac:dyDescent="0.45">
      <c r="A6710" s="29"/>
      <c r="B6710" s="29"/>
      <c r="C6710" s="29"/>
    </row>
    <row r="6711" spans="1:3" hidden="1" x14ac:dyDescent="0.45">
      <c r="A6711" s="29"/>
      <c r="B6711" s="29"/>
      <c r="C6711" s="29"/>
    </row>
    <row r="6712" spans="1:3" hidden="1" x14ac:dyDescent="0.45">
      <c r="A6712" s="29"/>
      <c r="B6712" s="29"/>
      <c r="C6712" s="29"/>
    </row>
    <row r="6713" spans="1:3" hidden="1" x14ac:dyDescent="0.45">
      <c r="A6713" s="29"/>
      <c r="B6713" s="29"/>
      <c r="C6713" s="29"/>
    </row>
    <row r="6714" spans="1:3" hidden="1" x14ac:dyDescent="0.45">
      <c r="A6714" s="29"/>
      <c r="B6714" s="29"/>
      <c r="C6714" s="29"/>
    </row>
    <row r="6715" spans="1:3" hidden="1" x14ac:dyDescent="0.45">
      <c r="A6715" s="29"/>
      <c r="B6715" s="29"/>
      <c r="C6715" s="29"/>
    </row>
    <row r="6716" spans="1:3" hidden="1" x14ac:dyDescent="0.45">
      <c r="A6716" s="29"/>
      <c r="B6716" s="29"/>
      <c r="C6716" s="29"/>
    </row>
    <row r="6717" spans="1:3" hidden="1" x14ac:dyDescent="0.45">
      <c r="A6717" s="29"/>
      <c r="B6717" s="29"/>
      <c r="C6717" s="29"/>
    </row>
    <row r="6718" spans="1:3" hidden="1" x14ac:dyDescent="0.45">
      <c r="A6718" s="29"/>
      <c r="B6718" s="29"/>
      <c r="C6718" s="29"/>
    </row>
    <row r="6719" spans="1:3" hidden="1" x14ac:dyDescent="0.45">
      <c r="A6719" s="29"/>
      <c r="B6719" s="29"/>
      <c r="C6719" s="29"/>
    </row>
    <row r="6720" spans="1:3" hidden="1" x14ac:dyDescent="0.45">
      <c r="A6720" s="29"/>
      <c r="B6720" s="29"/>
      <c r="C6720" s="29"/>
    </row>
    <row r="6721" spans="1:3" hidden="1" x14ac:dyDescent="0.45">
      <c r="A6721" s="29"/>
      <c r="B6721" s="29"/>
      <c r="C6721" s="29"/>
    </row>
    <row r="6722" spans="1:3" hidden="1" x14ac:dyDescent="0.45">
      <c r="A6722" s="29"/>
      <c r="B6722" s="29"/>
      <c r="C6722" s="29"/>
    </row>
    <row r="6723" spans="1:3" hidden="1" x14ac:dyDescent="0.45">
      <c r="A6723" s="29"/>
      <c r="B6723" s="29"/>
      <c r="C6723" s="29"/>
    </row>
    <row r="6724" spans="1:3" hidden="1" x14ac:dyDescent="0.45">
      <c r="A6724" s="29"/>
      <c r="B6724" s="29"/>
      <c r="C6724" s="29"/>
    </row>
    <row r="6725" spans="1:3" hidden="1" x14ac:dyDescent="0.45">
      <c r="A6725" s="29"/>
      <c r="B6725" s="29"/>
      <c r="C6725" s="29"/>
    </row>
    <row r="6726" spans="1:3" hidden="1" x14ac:dyDescent="0.45">
      <c r="A6726" s="29"/>
      <c r="B6726" s="29"/>
      <c r="C6726" s="29"/>
    </row>
    <row r="6727" spans="1:3" hidden="1" x14ac:dyDescent="0.45">
      <c r="A6727" s="29"/>
      <c r="B6727" s="29"/>
      <c r="C6727" s="29"/>
    </row>
    <row r="6728" spans="1:3" hidden="1" x14ac:dyDescent="0.45">
      <c r="A6728" s="29"/>
      <c r="B6728" s="29"/>
      <c r="C6728" s="29"/>
    </row>
    <row r="6729" spans="1:3" hidden="1" x14ac:dyDescent="0.45">
      <c r="A6729" s="29"/>
      <c r="B6729" s="29"/>
      <c r="C6729" s="29"/>
    </row>
    <row r="6730" spans="1:3" hidden="1" x14ac:dyDescent="0.45">
      <c r="A6730" s="29"/>
      <c r="B6730" s="29"/>
      <c r="C6730" s="29"/>
    </row>
    <row r="6731" spans="1:3" hidden="1" x14ac:dyDescent="0.45">
      <c r="A6731" s="29"/>
      <c r="B6731" s="29"/>
      <c r="C6731" s="29"/>
    </row>
    <row r="6732" spans="1:3" hidden="1" x14ac:dyDescent="0.45">
      <c r="A6732" s="29"/>
      <c r="B6732" s="29"/>
      <c r="C6732" s="29"/>
    </row>
    <row r="6733" spans="1:3" hidden="1" x14ac:dyDescent="0.45">
      <c r="A6733" s="29"/>
      <c r="B6733" s="29"/>
      <c r="C6733" s="29"/>
    </row>
    <row r="6734" spans="1:3" hidden="1" x14ac:dyDescent="0.45">
      <c r="A6734" s="29"/>
      <c r="B6734" s="29"/>
      <c r="C6734" s="29"/>
    </row>
    <row r="6735" spans="1:3" hidden="1" x14ac:dyDescent="0.45">
      <c r="A6735" s="29"/>
      <c r="B6735" s="29"/>
      <c r="C6735" s="29"/>
    </row>
    <row r="6736" spans="1:3" hidden="1" x14ac:dyDescent="0.45">
      <c r="A6736" s="29"/>
      <c r="B6736" s="29"/>
      <c r="C6736" s="29"/>
    </row>
    <row r="6737" spans="1:3" hidden="1" x14ac:dyDescent="0.45">
      <c r="A6737" s="29"/>
      <c r="B6737" s="29"/>
      <c r="C6737" s="29"/>
    </row>
    <row r="6738" spans="1:3" hidden="1" x14ac:dyDescent="0.45">
      <c r="A6738" s="29"/>
      <c r="B6738" s="29"/>
      <c r="C6738" s="29"/>
    </row>
    <row r="6739" spans="1:3" hidden="1" x14ac:dyDescent="0.45">
      <c r="A6739" s="29"/>
      <c r="B6739" s="29"/>
      <c r="C6739" s="29"/>
    </row>
    <row r="6740" spans="1:3" hidden="1" x14ac:dyDescent="0.45">
      <c r="A6740" s="29"/>
      <c r="B6740" s="29"/>
      <c r="C6740" s="29"/>
    </row>
    <row r="6741" spans="1:3" hidden="1" x14ac:dyDescent="0.45">
      <c r="A6741" s="29"/>
      <c r="B6741" s="29"/>
      <c r="C6741" s="29"/>
    </row>
    <row r="6742" spans="1:3" hidden="1" x14ac:dyDescent="0.45">
      <c r="A6742" s="29"/>
      <c r="B6742" s="29"/>
      <c r="C6742" s="29"/>
    </row>
    <row r="6743" spans="1:3" hidden="1" x14ac:dyDescent="0.45">
      <c r="A6743" s="29"/>
      <c r="B6743" s="29"/>
      <c r="C6743" s="29"/>
    </row>
    <row r="6744" spans="1:3" hidden="1" x14ac:dyDescent="0.45">
      <c r="A6744" s="29"/>
      <c r="B6744" s="29"/>
      <c r="C6744" s="29"/>
    </row>
    <row r="6745" spans="1:3" hidden="1" x14ac:dyDescent="0.45">
      <c r="A6745" s="29"/>
      <c r="B6745" s="29"/>
      <c r="C6745" s="29"/>
    </row>
    <row r="6746" spans="1:3" hidden="1" x14ac:dyDescent="0.45">
      <c r="A6746" s="29"/>
      <c r="B6746" s="29"/>
      <c r="C6746" s="29"/>
    </row>
    <row r="6747" spans="1:3" hidden="1" x14ac:dyDescent="0.45">
      <c r="A6747" s="29"/>
      <c r="B6747" s="29"/>
      <c r="C6747" s="29"/>
    </row>
    <row r="6748" spans="1:3" hidden="1" x14ac:dyDescent="0.45">
      <c r="A6748" s="29"/>
      <c r="B6748" s="29"/>
      <c r="C6748" s="29"/>
    </row>
    <row r="6749" spans="1:3" hidden="1" x14ac:dyDescent="0.45">
      <c r="A6749" s="29"/>
      <c r="B6749" s="29"/>
      <c r="C6749" s="29"/>
    </row>
    <row r="6750" spans="1:3" hidden="1" x14ac:dyDescent="0.45">
      <c r="A6750" s="29"/>
      <c r="B6750" s="29"/>
      <c r="C6750" s="29"/>
    </row>
    <row r="6751" spans="1:3" hidden="1" x14ac:dyDescent="0.45">
      <c r="A6751" s="29"/>
      <c r="B6751" s="29"/>
      <c r="C6751" s="29"/>
    </row>
    <row r="6752" spans="1:3" hidden="1" x14ac:dyDescent="0.45">
      <c r="A6752" s="29"/>
      <c r="B6752" s="29"/>
      <c r="C6752" s="29"/>
    </row>
    <row r="6753" spans="1:3" hidden="1" x14ac:dyDescent="0.45">
      <c r="A6753" s="29"/>
      <c r="B6753" s="29"/>
      <c r="C6753" s="29"/>
    </row>
    <row r="6754" spans="1:3" hidden="1" x14ac:dyDescent="0.45">
      <c r="A6754" s="29"/>
      <c r="B6754" s="29"/>
      <c r="C6754" s="29"/>
    </row>
    <row r="6755" spans="1:3" hidden="1" x14ac:dyDescent="0.45">
      <c r="A6755" s="29"/>
      <c r="B6755" s="29"/>
      <c r="C6755" s="29"/>
    </row>
    <row r="6756" spans="1:3" hidden="1" x14ac:dyDescent="0.45">
      <c r="A6756" s="29"/>
      <c r="B6756" s="29"/>
      <c r="C6756" s="29"/>
    </row>
    <row r="6757" spans="1:3" hidden="1" x14ac:dyDescent="0.45">
      <c r="A6757" s="29"/>
      <c r="B6757" s="29"/>
      <c r="C6757" s="29"/>
    </row>
    <row r="6758" spans="1:3" hidden="1" x14ac:dyDescent="0.45">
      <c r="A6758" s="29"/>
      <c r="B6758" s="29"/>
      <c r="C6758" s="29"/>
    </row>
    <row r="6759" spans="1:3" hidden="1" x14ac:dyDescent="0.45">
      <c r="A6759" s="29"/>
      <c r="B6759" s="29"/>
      <c r="C6759" s="29"/>
    </row>
    <row r="6760" spans="1:3" hidden="1" x14ac:dyDescent="0.45">
      <c r="A6760" s="29"/>
      <c r="B6760" s="29"/>
      <c r="C6760" s="29"/>
    </row>
    <row r="6761" spans="1:3" hidden="1" x14ac:dyDescent="0.45">
      <c r="A6761" s="29"/>
      <c r="B6761" s="29"/>
      <c r="C6761" s="29"/>
    </row>
    <row r="6762" spans="1:3" hidden="1" x14ac:dyDescent="0.45">
      <c r="A6762" s="29"/>
      <c r="B6762" s="29"/>
      <c r="C6762" s="29"/>
    </row>
    <row r="6763" spans="1:3" hidden="1" x14ac:dyDescent="0.45">
      <c r="A6763" s="29"/>
      <c r="B6763" s="29"/>
      <c r="C6763" s="29"/>
    </row>
    <row r="6764" spans="1:3" hidden="1" x14ac:dyDescent="0.45">
      <c r="A6764" s="29"/>
      <c r="B6764" s="29"/>
      <c r="C6764" s="29"/>
    </row>
    <row r="6765" spans="1:3" hidden="1" x14ac:dyDescent="0.45">
      <c r="A6765" s="29"/>
      <c r="B6765" s="29"/>
      <c r="C6765" s="29"/>
    </row>
    <row r="6766" spans="1:3" hidden="1" x14ac:dyDescent="0.45">
      <c r="A6766" s="29"/>
      <c r="B6766" s="29"/>
      <c r="C6766" s="29"/>
    </row>
    <row r="6767" spans="1:3" hidden="1" x14ac:dyDescent="0.45">
      <c r="A6767" s="29"/>
      <c r="B6767" s="29"/>
      <c r="C6767" s="29"/>
    </row>
    <row r="6768" spans="1:3" hidden="1" x14ac:dyDescent="0.45">
      <c r="A6768" s="29"/>
      <c r="B6768" s="29"/>
      <c r="C6768" s="29"/>
    </row>
    <row r="6769" spans="1:3" hidden="1" x14ac:dyDescent="0.45">
      <c r="A6769" s="29"/>
      <c r="B6769" s="29"/>
      <c r="C6769" s="29"/>
    </row>
    <row r="6770" spans="1:3" hidden="1" x14ac:dyDescent="0.45">
      <c r="A6770" s="29"/>
      <c r="B6770" s="29"/>
      <c r="C6770" s="29"/>
    </row>
    <row r="6771" spans="1:3" hidden="1" x14ac:dyDescent="0.45">
      <c r="A6771" s="29"/>
      <c r="B6771" s="29"/>
      <c r="C6771" s="29"/>
    </row>
    <row r="6772" spans="1:3" hidden="1" x14ac:dyDescent="0.45">
      <c r="A6772" s="29"/>
      <c r="B6772" s="29"/>
      <c r="C6772" s="29"/>
    </row>
    <row r="6773" spans="1:3" hidden="1" x14ac:dyDescent="0.45">
      <c r="A6773" s="29"/>
      <c r="B6773" s="29"/>
      <c r="C6773" s="29"/>
    </row>
    <row r="6774" spans="1:3" hidden="1" x14ac:dyDescent="0.45">
      <c r="A6774" s="29"/>
      <c r="B6774" s="29"/>
      <c r="C6774" s="29"/>
    </row>
    <row r="6775" spans="1:3" hidden="1" x14ac:dyDescent="0.45">
      <c r="A6775" s="29"/>
      <c r="B6775" s="29"/>
      <c r="C6775" s="29"/>
    </row>
    <row r="6776" spans="1:3" hidden="1" x14ac:dyDescent="0.45">
      <c r="A6776" s="29"/>
      <c r="B6776" s="29"/>
      <c r="C6776" s="29"/>
    </row>
    <row r="6777" spans="1:3" hidden="1" x14ac:dyDescent="0.45">
      <c r="A6777" s="29"/>
      <c r="B6777" s="29"/>
      <c r="C6777" s="29"/>
    </row>
    <row r="6778" spans="1:3" hidden="1" x14ac:dyDescent="0.45">
      <c r="A6778" s="29"/>
      <c r="B6778" s="29"/>
      <c r="C6778" s="29"/>
    </row>
    <row r="6779" spans="1:3" hidden="1" x14ac:dyDescent="0.45">
      <c r="A6779" s="29"/>
      <c r="B6779" s="29"/>
      <c r="C6779" s="29"/>
    </row>
    <row r="6780" spans="1:3" hidden="1" x14ac:dyDescent="0.45">
      <c r="A6780" s="29"/>
      <c r="B6780" s="29"/>
      <c r="C6780" s="29"/>
    </row>
    <row r="6781" spans="1:3" hidden="1" x14ac:dyDescent="0.45">
      <c r="A6781" s="29"/>
      <c r="B6781" s="29"/>
      <c r="C6781" s="29"/>
    </row>
    <row r="6782" spans="1:3" hidden="1" x14ac:dyDescent="0.45">
      <c r="A6782" s="29"/>
      <c r="B6782" s="29"/>
      <c r="C6782" s="29"/>
    </row>
    <row r="6783" spans="1:3" hidden="1" x14ac:dyDescent="0.45">
      <c r="A6783" s="29"/>
      <c r="B6783" s="29"/>
      <c r="C6783" s="29"/>
    </row>
    <row r="6784" spans="1:3" hidden="1" x14ac:dyDescent="0.45">
      <c r="A6784" s="29"/>
      <c r="B6784" s="29"/>
      <c r="C6784" s="29"/>
    </row>
    <row r="6785" spans="1:3" hidden="1" x14ac:dyDescent="0.45">
      <c r="A6785" s="29"/>
      <c r="B6785" s="29"/>
      <c r="C6785" s="29"/>
    </row>
    <row r="6786" spans="1:3" hidden="1" x14ac:dyDescent="0.45">
      <c r="A6786" s="29"/>
      <c r="B6786" s="29"/>
      <c r="C6786" s="29"/>
    </row>
    <row r="6787" spans="1:3" hidden="1" x14ac:dyDescent="0.45">
      <c r="A6787" s="29"/>
      <c r="B6787" s="29"/>
      <c r="C6787" s="29"/>
    </row>
    <row r="6788" spans="1:3" hidden="1" x14ac:dyDescent="0.45">
      <c r="A6788" s="29"/>
      <c r="B6788" s="29"/>
      <c r="C6788" s="29"/>
    </row>
    <row r="6789" spans="1:3" hidden="1" x14ac:dyDescent="0.45">
      <c r="A6789" s="29"/>
      <c r="B6789" s="29"/>
      <c r="C6789" s="29"/>
    </row>
    <row r="6790" spans="1:3" hidden="1" x14ac:dyDescent="0.45">
      <c r="A6790" s="29"/>
      <c r="B6790" s="29"/>
      <c r="C6790" s="29"/>
    </row>
    <row r="6791" spans="1:3" hidden="1" x14ac:dyDescent="0.45">
      <c r="A6791" s="29"/>
      <c r="B6791" s="29"/>
      <c r="C6791" s="29"/>
    </row>
    <row r="6792" spans="1:3" hidden="1" x14ac:dyDescent="0.45">
      <c r="A6792" s="29"/>
      <c r="B6792" s="29"/>
      <c r="C6792" s="29"/>
    </row>
    <row r="6793" spans="1:3" hidden="1" x14ac:dyDescent="0.45">
      <c r="A6793" s="29"/>
      <c r="B6793" s="29"/>
      <c r="C6793" s="29"/>
    </row>
    <row r="6794" spans="1:3" hidden="1" x14ac:dyDescent="0.45">
      <c r="A6794" s="29"/>
      <c r="B6794" s="29"/>
      <c r="C6794" s="29"/>
    </row>
    <row r="6795" spans="1:3" hidden="1" x14ac:dyDescent="0.45">
      <c r="A6795" s="29"/>
      <c r="B6795" s="29"/>
      <c r="C6795" s="29"/>
    </row>
    <row r="6796" spans="1:3" hidden="1" x14ac:dyDescent="0.45">
      <c r="A6796" s="29"/>
      <c r="B6796" s="29"/>
      <c r="C6796" s="29"/>
    </row>
    <row r="6797" spans="1:3" hidden="1" x14ac:dyDescent="0.45">
      <c r="A6797" s="29"/>
      <c r="B6797" s="29"/>
      <c r="C6797" s="29"/>
    </row>
    <row r="6798" spans="1:3" hidden="1" x14ac:dyDescent="0.45">
      <c r="A6798" s="29"/>
      <c r="B6798" s="29"/>
      <c r="C6798" s="29"/>
    </row>
    <row r="6799" spans="1:3" hidden="1" x14ac:dyDescent="0.45">
      <c r="A6799" s="29"/>
      <c r="B6799" s="29"/>
      <c r="C6799" s="29"/>
    </row>
    <row r="6800" spans="1:3" hidden="1" x14ac:dyDescent="0.45">
      <c r="A6800" s="29"/>
      <c r="B6800" s="29"/>
      <c r="C6800" s="29"/>
    </row>
    <row r="6801" spans="1:3" hidden="1" x14ac:dyDescent="0.45">
      <c r="A6801" s="29"/>
      <c r="B6801" s="29"/>
      <c r="C6801" s="29"/>
    </row>
    <row r="6802" spans="1:3" hidden="1" x14ac:dyDescent="0.45">
      <c r="A6802" s="29"/>
      <c r="B6802" s="29"/>
      <c r="C6802" s="29"/>
    </row>
    <row r="6803" spans="1:3" hidden="1" x14ac:dyDescent="0.45">
      <c r="A6803" s="29"/>
      <c r="B6803" s="29"/>
      <c r="C6803" s="29"/>
    </row>
    <row r="6804" spans="1:3" hidden="1" x14ac:dyDescent="0.45">
      <c r="A6804" s="29"/>
      <c r="B6804" s="29"/>
      <c r="C6804" s="29"/>
    </row>
    <row r="6805" spans="1:3" hidden="1" x14ac:dyDescent="0.45">
      <c r="A6805" s="29"/>
      <c r="B6805" s="29"/>
      <c r="C6805" s="29"/>
    </row>
    <row r="6806" spans="1:3" hidden="1" x14ac:dyDescent="0.45">
      <c r="A6806" s="29"/>
      <c r="B6806" s="29"/>
      <c r="C6806" s="29"/>
    </row>
    <row r="6807" spans="1:3" hidden="1" x14ac:dyDescent="0.45">
      <c r="A6807" s="29"/>
      <c r="B6807" s="29"/>
      <c r="C6807" s="29"/>
    </row>
    <row r="6808" spans="1:3" hidden="1" x14ac:dyDescent="0.45">
      <c r="A6808" s="29"/>
      <c r="B6808" s="29"/>
      <c r="C6808" s="29"/>
    </row>
    <row r="6809" spans="1:3" hidden="1" x14ac:dyDescent="0.45">
      <c r="A6809" s="29"/>
      <c r="B6809" s="29"/>
      <c r="C6809" s="29"/>
    </row>
    <row r="6810" spans="1:3" hidden="1" x14ac:dyDescent="0.45">
      <c r="A6810" s="29"/>
      <c r="B6810" s="29"/>
      <c r="C6810" s="29"/>
    </row>
    <row r="6811" spans="1:3" hidden="1" x14ac:dyDescent="0.45">
      <c r="A6811" s="29"/>
      <c r="B6811" s="29"/>
      <c r="C6811" s="29"/>
    </row>
    <row r="6812" spans="1:3" hidden="1" x14ac:dyDescent="0.45">
      <c r="A6812" s="29"/>
      <c r="B6812" s="29"/>
      <c r="C6812" s="29"/>
    </row>
    <row r="6813" spans="1:3" hidden="1" x14ac:dyDescent="0.45">
      <c r="A6813" s="29"/>
      <c r="B6813" s="29"/>
      <c r="C6813" s="29"/>
    </row>
    <row r="6814" spans="1:3" hidden="1" x14ac:dyDescent="0.45">
      <c r="A6814" s="29"/>
      <c r="B6814" s="29"/>
      <c r="C6814" s="29"/>
    </row>
    <row r="6815" spans="1:3" hidden="1" x14ac:dyDescent="0.45">
      <c r="A6815" s="29"/>
      <c r="B6815" s="29"/>
      <c r="C6815" s="29"/>
    </row>
    <row r="6816" spans="1:3" hidden="1" x14ac:dyDescent="0.45">
      <c r="A6816" s="29"/>
      <c r="B6816" s="29"/>
      <c r="C6816" s="29"/>
    </row>
    <row r="6817" spans="1:3" hidden="1" x14ac:dyDescent="0.45">
      <c r="A6817" s="29"/>
      <c r="B6817" s="29"/>
      <c r="C6817" s="29"/>
    </row>
    <row r="6818" spans="1:3" hidden="1" x14ac:dyDescent="0.45">
      <c r="A6818" s="29"/>
      <c r="B6818" s="29"/>
      <c r="C6818" s="29"/>
    </row>
    <row r="6819" spans="1:3" hidden="1" x14ac:dyDescent="0.45">
      <c r="A6819" s="29"/>
      <c r="B6819" s="29"/>
      <c r="C6819" s="29"/>
    </row>
    <row r="6820" spans="1:3" hidden="1" x14ac:dyDescent="0.45">
      <c r="A6820" s="29"/>
      <c r="B6820" s="29"/>
      <c r="C6820" s="29"/>
    </row>
    <row r="6821" spans="1:3" hidden="1" x14ac:dyDescent="0.45">
      <c r="A6821" s="29"/>
      <c r="B6821" s="29"/>
      <c r="C6821" s="29"/>
    </row>
    <row r="6822" spans="1:3" hidden="1" x14ac:dyDescent="0.45">
      <c r="A6822" s="29"/>
      <c r="B6822" s="29"/>
      <c r="C6822" s="29"/>
    </row>
    <row r="6823" spans="1:3" hidden="1" x14ac:dyDescent="0.45">
      <c r="A6823" s="29"/>
      <c r="B6823" s="29"/>
      <c r="C6823" s="29"/>
    </row>
    <row r="6824" spans="1:3" hidden="1" x14ac:dyDescent="0.45">
      <c r="A6824" s="29"/>
      <c r="B6824" s="29"/>
      <c r="C6824" s="29"/>
    </row>
    <row r="6825" spans="1:3" hidden="1" x14ac:dyDescent="0.45">
      <c r="A6825" s="29"/>
      <c r="B6825" s="29"/>
      <c r="C6825" s="29"/>
    </row>
    <row r="6826" spans="1:3" hidden="1" x14ac:dyDescent="0.45">
      <c r="A6826" s="29"/>
      <c r="B6826" s="29"/>
      <c r="C6826" s="29"/>
    </row>
    <row r="6827" spans="1:3" hidden="1" x14ac:dyDescent="0.45">
      <c r="A6827" s="29"/>
      <c r="B6827" s="29"/>
      <c r="C6827" s="29"/>
    </row>
    <row r="6828" spans="1:3" hidden="1" x14ac:dyDescent="0.45">
      <c r="A6828" s="29"/>
      <c r="B6828" s="29"/>
      <c r="C6828" s="29"/>
    </row>
    <row r="6829" spans="1:3" hidden="1" x14ac:dyDescent="0.45">
      <c r="A6829" s="29"/>
      <c r="B6829" s="29"/>
      <c r="C6829" s="29"/>
    </row>
    <row r="6830" spans="1:3" hidden="1" x14ac:dyDescent="0.45">
      <c r="A6830" s="29"/>
      <c r="B6830" s="29"/>
      <c r="C6830" s="29"/>
    </row>
    <row r="6831" spans="1:3" hidden="1" x14ac:dyDescent="0.45">
      <c r="A6831" s="29"/>
      <c r="B6831" s="29"/>
      <c r="C6831" s="29"/>
    </row>
    <row r="6832" spans="1:3" hidden="1" x14ac:dyDescent="0.45">
      <c r="A6832" s="29"/>
      <c r="B6832" s="29"/>
      <c r="C6832" s="29"/>
    </row>
    <row r="6833" spans="1:3" hidden="1" x14ac:dyDescent="0.45">
      <c r="A6833" s="29"/>
      <c r="B6833" s="29"/>
      <c r="C6833" s="29"/>
    </row>
    <row r="6834" spans="1:3" hidden="1" x14ac:dyDescent="0.45">
      <c r="A6834" s="29"/>
      <c r="B6834" s="29"/>
      <c r="C6834" s="29"/>
    </row>
    <row r="6835" spans="1:3" hidden="1" x14ac:dyDescent="0.45">
      <c r="A6835" s="29"/>
      <c r="B6835" s="29"/>
      <c r="C6835" s="29"/>
    </row>
    <row r="6836" spans="1:3" hidden="1" x14ac:dyDescent="0.45">
      <c r="A6836" s="29"/>
      <c r="B6836" s="29"/>
      <c r="C6836" s="29"/>
    </row>
    <row r="6837" spans="1:3" hidden="1" x14ac:dyDescent="0.45">
      <c r="A6837" s="29"/>
      <c r="B6837" s="29"/>
      <c r="C6837" s="29"/>
    </row>
    <row r="6838" spans="1:3" hidden="1" x14ac:dyDescent="0.45">
      <c r="A6838" s="29"/>
      <c r="B6838" s="29"/>
      <c r="C6838" s="29"/>
    </row>
    <row r="6839" spans="1:3" hidden="1" x14ac:dyDescent="0.45">
      <c r="A6839" s="29"/>
      <c r="B6839" s="29"/>
      <c r="C6839" s="29"/>
    </row>
    <row r="6840" spans="1:3" hidden="1" x14ac:dyDescent="0.45">
      <c r="A6840" s="29"/>
      <c r="B6840" s="29"/>
      <c r="C6840" s="29"/>
    </row>
    <row r="6841" spans="1:3" hidden="1" x14ac:dyDescent="0.45">
      <c r="A6841" s="29"/>
      <c r="B6841" s="29"/>
      <c r="C6841" s="29"/>
    </row>
    <row r="6842" spans="1:3" hidden="1" x14ac:dyDescent="0.45">
      <c r="A6842" s="29"/>
      <c r="B6842" s="29"/>
      <c r="C6842" s="29"/>
    </row>
    <row r="6843" spans="1:3" hidden="1" x14ac:dyDescent="0.45">
      <c r="A6843" s="29"/>
      <c r="B6843" s="29"/>
      <c r="C6843" s="29"/>
    </row>
    <row r="6844" spans="1:3" hidden="1" x14ac:dyDescent="0.45">
      <c r="A6844" s="29"/>
      <c r="B6844" s="29"/>
      <c r="C6844" s="29"/>
    </row>
    <row r="6845" spans="1:3" hidden="1" x14ac:dyDescent="0.45">
      <c r="A6845" s="29"/>
      <c r="B6845" s="29"/>
      <c r="C6845" s="29"/>
    </row>
    <row r="6846" spans="1:3" hidden="1" x14ac:dyDescent="0.45">
      <c r="A6846" s="29"/>
      <c r="B6846" s="29"/>
      <c r="C6846" s="29"/>
    </row>
    <row r="6847" spans="1:3" hidden="1" x14ac:dyDescent="0.45">
      <c r="A6847" s="29"/>
      <c r="B6847" s="29"/>
      <c r="C6847" s="29"/>
    </row>
    <row r="6848" spans="1:3" hidden="1" x14ac:dyDescent="0.45">
      <c r="A6848" s="29"/>
      <c r="B6848" s="29"/>
      <c r="C6848" s="29"/>
    </row>
    <row r="6849" spans="1:3" hidden="1" x14ac:dyDescent="0.45">
      <c r="A6849" s="29"/>
      <c r="B6849" s="29"/>
      <c r="C6849" s="29"/>
    </row>
    <row r="6850" spans="1:3" hidden="1" x14ac:dyDescent="0.45">
      <c r="A6850" s="29"/>
      <c r="B6850" s="29"/>
      <c r="C6850" s="29"/>
    </row>
    <row r="6851" spans="1:3" hidden="1" x14ac:dyDescent="0.45">
      <c r="A6851" s="29"/>
      <c r="B6851" s="29"/>
      <c r="C6851" s="29"/>
    </row>
    <row r="6852" spans="1:3" hidden="1" x14ac:dyDescent="0.45">
      <c r="A6852" s="29"/>
      <c r="B6852" s="29"/>
      <c r="C6852" s="29"/>
    </row>
    <row r="6853" spans="1:3" hidden="1" x14ac:dyDescent="0.45">
      <c r="A6853" s="29"/>
      <c r="B6853" s="29"/>
      <c r="C6853" s="29"/>
    </row>
    <row r="6854" spans="1:3" hidden="1" x14ac:dyDescent="0.45">
      <c r="A6854" s="29"/>
      <c r="B6854" s="29"/>
      <c r="C6854" s="29"/>
    </row>
    <row r="6855" spans="1:3" hidden="1" x14ac:dyDescent="0.45">
      <c r="A6855" s="29"/>
      <c r="B6855" s="29"/>
      <c r="C6855" s="29"/>
    </row>
    <row r="6856" spans="1:3" hidden="1" x14ac:dyDescent="0.45">
      <c r="A6856" s="29"/>
      <c r="B6856" s="29"/>
      <c r="C6856" s="29"/>
    </row>
    <row r="6857" spans="1:3" hidden="1" x14ac:dyDescent="0.45">
      <c r="A6857" s="29"/>
      <c r="B6857" s="29"/>
      <c r="C6857" s="29"/>
    </row>
    <row r="6858" spans="1:3" hidden="1" x14ac:dyDescent="0.45">
      <c r="A6858" s="29"/>
      <c r="B6858" s="29"/>
      <c r="C6858" s="29"/>
    </row>
    <row r="6859" spans="1:3" hidden="1" x14ac:dyDescent="0.45">
      <c r="A6859" s="29"/>
      <c r="B6859" s="29"/>
      <c r="C6859" s="29"/>
    </row>
    <row r="6860" spans="1:3" hidden="1" x14ac:dyDescent="0.45">
      <c r="A6860" s="29"/>
      <c r="B6860" s="29"/>
      <c r="C6860" s="29"/>
    </row>
    <row r="6861" spans="1:3" hidden="1" x14ac:dyDescent="0.45">
      <c r="A6861" s="29"/>
      <c r="B6861" s="29"/>
      <c r="C6861" s="29"/>
    </row>
    <row r="6862" spans="1:3" hidden="1" x14ac:dyDescent="0.45">
      <c r="A6862" s="29"/>
      <c r="B6862" s="29"/>
      <c r="C6862" s="29"/>
    </row>
    <row r="6863" spans="1:3" hidden="1" x14ac:dyDescent="0.45">
      <c r="A6863" s="29"/>
      <c r="B6863" s="29"/>
      <c r="C6863" s="29"/>
    </row>
    <row r="6864" spans="1:3" hidden="1" x14ac:dyDescent="0.45">
      <c r="A6864" s="29"/>
      <c r="B6864" s="29"/>
      <c r="C6864" s="29"/>
    </row>
    <row r="6865" spans="1:3" hidden="1" x14ac:dyDescent="0.45">
      <c r="A6865" s="29"/>
      <c r="B6865" s="29"/>
      <c r="C6865" s="29"/>
    </row>
    <row r="6866" spans="1:3" hidden="1" x14ac:dyDescent="0.45">
      <c r="A6866" s="29"/>
      <c r="B6866" s="29"/>
      <c r="C6866" s="29"/>
    </row>
    <row r="6867" spans="1:3" hidden="1" x14ac:dyDescent="0.45">
      <c r="A6867" s="29"/>
      <c r="B6867" s="29"/>
      <c r="C6867" s="29"/>
    </row>
    <row r="6868" spans="1:3" hidden="1" x14ac:dyDescent="0.45">
      <c r="A6868" s="29"/>
      <c r="B6868" s="29"/>
      <c r="C6868" s="29"/>
    </row>
    <row r="6869" spans="1:3" hidden="1" x14ac:dyDescent="0.45">
      <c r="A6869" s="29"/>
      <c r="B6869" s="29"/>
      <c r="C6869" s="29"/>
    </row>
    <row r="6870" spans="1:3" hidden="1" x14ac:dyDescent="0.45">
      <c r="A6870" s="29"/>
      <c r="B6870" s="29"/>
      <c r="C6870" s="29"/>
    </row>
    <row r="6871" spans="1:3" hidden="1" x14ac:dyDescent="0.45">
      <c r="A6871" s="29"/>
      <c r="B6871" s="29"/>
      <c r="C6871" s="29"/>
    </row>
    <row r="6872" spans="1:3" hidden="1" x14ac:dyDescent="0.45">
      <c r="A6872" s="29"/>
      <c r="B6872" s="29"/>
      <c r="C6872" s="29"/>
    </row>
    <row r="6873" spans="1:3" hidden="1" x14ac:dyDescent="0.45">
      <c r="A6873" s="29"/>
      <c r="B6873" s="29"/>
      <c r="C6873" s="29"/>
    </row>
    <row r="6874" spans="1:3" hidden="1" x14ac:dyDescent="0.45">
      <c r="A6874" s="29"/>
      <c r="B6874" s="29"/>
      <c r="C6874" s="29"/>
    </row>
    <row r="6875" spans="1:3" hidden="1" x14ac:dyDescent="0.45">
      <c r="A6875" s="29"/>
      <c r="B6875" s="29"/>
      <c r="C6875" s="29"/>
    </row>
    <row r="6876" spans="1:3" hidden="1" x14ac:dyDescent="0.45">
      <c r="A6876" s="29"/>
      <c r="B6876" s="29"/>
      <c r="C6876" s="29"/>
    </row>
    <row r="6877" spans="1:3" hidden="1" x14ac:dyDescent="0.45">
      <c r="A6877" s="29"/>
      <c r="B6877" s="29"/>
      <c r="C6877" s="29"/>
    </row>
    <row r="6878" spans="1:3" hidden="1" x14ac:dyDescent="0.45">
      <c r="A6878" s="29"/>
      <c r="B6878" s="29"/>
      <c r="C6878" s="29"/>
    </row>
    <row r="6879" spans="1:3" hidden="1" x14ac:dyDescent="0.45">
      <c r="A6879" s="29"/>
      <c r="B6879" s="29"/>
      <c r="C6879" s="29"/>
    </row>
    <row r="6880" spans="1:3" hidden="1" x14ac:dyDescent="0.45">
      <c r="A6880" s="29"/>
      <c r="B6880" s="29"/>
      <c r="C6880" s="29"/>
    </row>
    <row r="6881" spans="1:3" hidden="1" x14ac:dyDescent="0.45">
      <c r="A6881" s="29"/>
      <c r="B6881" s="29"/>
      <c r="C6881" s="29"/>
    </row>
    <row r="6882" spans="1:3" hidden="1" x14ac:dyDescent="0.45">
      <c r="A6882" s="29"/>
      <c r="B6882" s="29"/>
      <c r="C6882" s="29"/>
    </row>
    <row r="6883" spans="1:3" hidden="1" x14ac:dyDescent="0.45">
      <c r="A6883" s="29"/>
      <c r="B6883" s="29"/>
      <c r="C6883" s="29"/>
    </row>
    <row r="6884" spans="1:3" hidden="1" x14ac:dyDescent="0.45">
      <c r="A6884" s="29"/>
      <c r="B6884" s="29"/>
      <c r="C6884" s="29"/>
    </row>
    <row r="6885" spans="1:3" hidden="1" x14ac:dyDescent="0.45">
      <c r="A6885" s="29"/>
      <c r="B6885" s="29"/>
      <c r="C6885" s="29"/>
    </row>
    <row r="6886" spans="1:3" hidden="1" x14ac:dyDescent="0.45">
      <c r="A6886" s="29"/>
      <c r="B6886" s="29"/>
      <c r="C6886" s="29"/>
    </row>
    <row r="6887" spans="1:3" hidden="1" x14ac:dyDescent="0.45">
      <c r="A6887" s="29"/>
      <c r="B6887" s="29"/>
      <c r="C6887" s="29"/>
    </row>
    <row r="6888" spans="1:3" hidden="1" x14ac:dyDescent="0.45">
      <c r="A6888" s="29"/>
      <c r="B6888" s="29"/>
      <c r="C6888" s="29"/>
    </row>
    <row r="6889" spans="1:3" hidden="1" x14ac:dyDescent="0.45">
      <c r="A6889" s="29"/>
      <c r="B6889" s="29"/>
      <c r="C6889" s="29"/>
    </row>
    <row r="6890" spans="1:3" hidden="1" x14ac:dyDescent="0.45">
      <c r="A6890" s="29"/>
      <c r="B6890" s="29"/>
      <c r="C6890" s="29"/>
    </row>
    <row r="6891" spans="1:3" hidden="1" x14ac:dyDescent="0.45">
      <c r="A6891" s="29"/>
      <c r="B6891" s="29"/>
      <c r="C6891" s="29"/>
    </row>
    <row r="6892" spans="1:3" hidden="1" x14ac:dyDescent="0.45">
      <c r="A6892" s="29"/>
      <c r="B6892" s="29"/>
      <c r="C6892" s="29"/>
    </row>
    <row r="6893" spans="1:3" hidden="1" x14ac:dyDescent="0.45">
      <c r="A6893" s="29"/>
      <c r="B6893" s="29"/>
      <c r="C6893" s="29"/>
    </row>
    <row r="6894" spans="1:3" hidden="1" x14ac:dyDescent="0.45">
      <c r="A6894" s="29"/>
      <c r="B6894" s="29"/>
      <c r="C6894" s="29"/>
    </row>
    <row r="6895" spans="1:3" hidden="1" x14ac:dyDescent="0.45">
      <c r="A6895" s="29"/>
      <c r="B6895" s="29"/>
      <c r="C6895" s="29"/>
    </row>
    <row r="6896" spans="1:3" hidden="1" x14ac:dyDescent="0.45">
      <c r="A6896" s="29"/>
      <c r="B6896" s="29"/>
      <c r="C6896" s="29"/>
    </row>
    <row r="6897" spans="1:3" hidden="1" x14ac:dyDescent="0.45">
      <c r="A6897" s="29"/>
      <c r="B6897" s="29"/>
      <c r="C6897" s="29"/>
    </row>
    <row r="6898" spans="1:3" hidden="1" x14ac:dyDescent="0.45">
      <c r="A6898" s="29"/>
      <c r="B6898" s="29"/>
      <c r="C6898" s="29"/>
    </row>
    <row r="6899" spans="1:3" hidden="1" x14ac:dyDescent="0.45">
      <c r="A6899" s="29"/>
      <c r="B6899" s="29"/>
      <c r="C6899" s="29"/>
    </row>
    <row r="6900" spans="1:3" hidden="1" x14ac:dyDescent="0.45">
      <c r="A6900" s="29"/>
      <c r="B6900" s="29"/>
      <c r="C6900" s="29"/>
    </row>
    <row r="6901" spans="1:3" hidden="1" x14ac:dyDescent="0.45">
      <c r="A6901" s="29"/>
      <c r="B6901" s="29"/>
      <c r="C6901" s="29"/>
    </row>
    <row r="6902" spans="1:3" hidden="1" x14ac:dyDescent="0.45">
      <c r="A6902" s="29"/>
      <c r="B6902" s="29"/>
      <c r="C6902" s="29"/>
    </row>
    <row r="6903" spans="1:3" hidden="1" x14ac:dyDescent="0.45">
      <c r="A6903" s="29"/>
      <c r="B6903" s="29"/>
      <c r="C6903" s="29"/>
    </row>
    <row r="6904" spans="1:3" hidden="1" x14ac:dyDescent="0.45">
      <c r="A6904" s="29"/>
      <c r="B6904" s="29"/>
      <c r="C6904" s="29"/>
    </row>
    <row r="6905" spans="1:3" hidden="1" x14ac:dyDescent="0.45">
      <c r="A6905" s="29"/>
      <c r="B6905" s="29"/>
      <c r="C6905" s="29"/>
    </row>
    <row r="6906" spans="1:3" hidden="1" x14ac:dyDescent="0.45">
      <c r="A6906" s="29"/>
      <c r="B6906" s="29"/>
      <c r="C6906" s="29"/>
    </row>
    <row r="6907" spans="1:3" hidden="1" x14ac:dyDescent="0.45">
      <c r="A6907" s="29"/>
      <c r="B6907" s="29"/>
      <c r="C6907" s="29"/>
    </row>
    <row r="6908" spans="1:3" hidden="1" x14ac:dyDescent="0.45">
      <c r="A6908" s="29"/>
      <c r="B6908" s="29"/>
      <c r="C6908" s="29"/>
    </row>
    <row r="6909" spans="1:3" hidden="1" x14ac:dyDescent="0.45">
      <c r="A6909" s="29"/>
      <c r="B6909" s="29"/>
      <c r="C6909" s="29"/>
    </row>
    <row r="6910" spans="1:3" hidden="1" x14ac:dyDescent="0.45">
      <c r="A6910" s="29"/>
      <c r="B6910" s="29"/>
      <c r="C6910" s="29"/>
    </row>
    <row r="6911" spans="1:3" hidden="1" x14ac:dyDescent="0.45">
      <c r="A6911" s="29"/>
      <c r="B6911" s="29"/>
      <c r="C6911" s="29"/>
    </row>
    <row r="6912" spans="1:3" hidden="1" x14ac:dyDescent="0.45">
      <c r="A6912" s="29"/>
      <c r="B6912" s="29"/>
      <c r="C6912" s="29"/>
    </row>
    <row r="6913" spans="1:3" hidden="1" x14ac:dyDescent="0.45">
      <c r="A6913" s="29"/>
      <c r="B6913" s="29"/>
      <c r="C6913" s="29"/>
    </row>
    <row r="6914" spans="1:3" hidden="1" x14ac:dyDescent="0.45">
      <c r="A6914" s="29"/>
      <c r="B6914" s="29"/>
      <c r="C6914" s="29"/>
    </row>
    <row r="6915" spans="1:3" hidden="1" x14ac:dyDescent="0.45">
      <c r="A6915" s="29"/>
      <c r="B6915" s="29"/>
      <c r="C6915" s="29"/>
    </row>
    <row r="6916" spans="1:3" hidden="1" x14ac:dyDescent="0.45">
      <c r="A6916" s="29"/>
      <c r="B6916" s="29"/>
      <c r="C6916" s="29"/>
    </row>
    <row r="6917" spans="1:3" hidden="1" x14ac:dyDescent="0.45">
      <c r="A6917" s="29"/>
      <c r="B6917" s="29"/>
      <c r="C6917" s="29"/>
    </row>
    <row r="6918" spans="1:3" hidden="1" x14ac:dyDescent="0.45">
      <c r="A6918" s="29"/>
      <c r="B6918" s="29"/>
      <c r="C6918" s="29"/>
    </row>
    <row r="6919" spans="1:3" hidden="1" x14ac:dyDescent="0.45">
      <c r="A6919" s="29"/>
      <c r="B6919" s="29"/>
      <c r="C6919" s="29"/>
    </row>
    <row r="6920" spans="1:3" hidden="1" x14ac:dyDescent="0.45">
      <c r="A6920" s="29"/>
      <c r="B6920" s="29"/>
      <c r="C6920" s="29"/>
    </row>
    <row r="6921" spans="1:3" hidden="1" x14ac:dyDescent="0.45">
      <c r="A6921" s="29"/>
      <c r="B6921" s="29"/>
      <c r="C6921" s="29"/>
    </row>
    <row r="6922" spans="1:3" hidden="1" x14ac:dyDescent="0.45">
      <c r="A6922" s="29"/>
      <c r="B6922" s="29"/>
      <c r="C6922" s="29"/>
    </row>
    <row r="6923" spans="1:3" hidden="1" x14ac:dyDescent="0.45">
      <c r="A6923" s="29"/>
      <c r="B6923" s="29"/>
      <c r="C6923" s="29"/>
    </row>
    <row r="6924" spans="1:3" hidden="1" x14ac:dyDescent="0.45">
      <c r="A6924" s="29"/>
      <c r="B6924" s="29"/>
      <c r="C6924" s="29"/>
    </row>
    <row r="6925" spans="1:3" hidden="1" x14ac:dyDescent="0.45">
      <c r="A6925" s="29"/>
      <c r="B6925" s="29"/>
      <c r="C6925" s="29"/>
    </row>
    <row r="6926" spans="1:3" hidden="1" x14ac:dyDescent="0.45">
      <c r="A6926" s="29"/>
      <c r="B6926" s="29"/>
      <c r="C6926" s="29"/>
    </row>
    <row r="6927" spans="1:3" hidden="1" x14ac:dyDescent="0.45">
      <c r="A6927" s="29"/>
      <c r="B6927" s="29"/>
      <c r="C6927" s="29"/>
    </row>
    <row r="6928" spans="1:3" hidden="1" x14ac:dyDescent="0.45">
      <c r="A6928" s="29"/>
      <c r="B6928" s="29"/>
      <c r="C6928" s="29"/>
    </row>
    <row r="6929" spans="1:3" hidden="1" x14ac:dyDescent="0.45">
      <c r="A6929" s="29"/>
      <c r="B6929" s="29"/>
      <c r="C6929" s="29"/>
    </row>
    <row r="6930" spans="1:3" hidden="1" x14ac:dyDescent="0.45">
      <c r="A6930" s="29"/>
      <c r="B6930" s="29"/>
      <c r="C6930" s="29"/>
    </row>
    <row r="6931" spans="1:3" hidden="1" x14ac:dyDescent="0.45">
      <c r="A6931" s="29"/>
      <c r="B6931" s="29"/>
      <c r="C6931" s="29"/>
    </row>
    <row r="6932" spans="1:3" hidden="1" x14ac:dyDescent="0.45">
      <c r="A6932" s="29"/>
      <c r="B6932" s="29"/>
      <c r="C6932" s="29"/>
    </row>
    <row r="6933" spans="1:3" hidden="1" x14ac:dyDescent="0.45">
      <c r="A6933" s="29"/>
      <c r="B6933" s="29"/>
      <c r="C6933" s="29"/>
    </row>
    <row r="6934" spans="1:3" hidden="1" x14ac:dyDescent="0.45">
      <c r="A6934" s="29"/>
      <c r="B6934" s="29"/>
      <c r="C6934" s="29"/>
    </row>
    <row r="6935" spans="1:3" hidden="1" x14ac:dyDescent="0.45">
      <c r="A6935" s="29"/>
      <c r="B6935" s="29"/>
      <c r="C6935" s="29"/>
    </row>
    <row r="6936" spans="1:3" hidden="1" x14ac:dyDescent="0.45">
      <c r="A6936" s="29"/>
      <c r="B6936" s="29"/>
      <c r="C6936" s="29"/>
    </row>
    <row r="6937" spans="1:3" hidden="1" x14ac:dyDescent="0.45">
      <c r="A6937" s="29"/>
      <c r="B6937" s="29"/>
      <c r="C6937" s="29"/>
    </row>
    <row r="6938" spans="1:3" hidden="1" x14ac:dyDescent="0.45">
      <c r="A6938" s="29"/>
      <c r="B6938" s="29"/>
      <c r="C6938" s="29"/>
    </row>
    <row r="6939" spans="1:3" hidden="1" x14ac:dyDescent="0.45">
      <c r="A6939" s="29"/>
      <c r="B6939" s="29"/>
      <c r="C6939" s="29"/>
    </row>
    <row r="6940" spans="1:3" hidden="1" x14ac:dyDescent="0.45">
      <c r="A6940" s="29"/>
      <c r="B6940" s="29"/>
      <c r="C6940" s="29"/>
    </row>
    <row r="6941" spans="1:3" hidden="1" x14ac:dyDescent="0.45">
      <c r="A6941" s="29"/>
      <c r="B6941" s="29"/>
      <c r="C6941" s="29"/>
    </row>
    <row r="6942" spans="1:3" hidden="1" x14ac:dyDescent="0.45">
      <c r="A6942" s="29"/>
      <c r="B6942" s="29"/>
      <c r="C6942" s="29"/>
    </row>
    <row r="6943" spans="1:3" hidden="1" x14ac:dyDescent="0.45">
      <c r="A6943" s="29"/>
      <c r="B6943" s="29"/>
      <c r="C6943" s="29"/>
    </row>
    <row r="6944" spans="1:3" hidden="1" x14ac:dyDescent="0.45">
      <c r="A6944" s="29"/>
      <c r="B6944" s="29"/>
      <c r="C6944" s="29"/>
    </row>
    <row r="6945" spans="1:3" hidden="1" x14ac:dyDescent="0.45">
      <c r="A6945" s="29"/>
      <c r="B6945" s="29"/>
      <c r="C6945" s="29"/>
    </row>
    <row r="6946" spans="1:3" hidden="1" x14ac:dyDescent="0.45">
      <c r="A6946" s="29"/>
      <c r="B6946" s="29"/>
      <c r="C6946" s="29"/>
    </row>
    <row r="6947" spans="1:3" hidden="1" x14ac:dyDescent="0.45">
      <c r="A6947" s="29"/>
      <c r="B6947" s="29"/>
      <c r="C6947" s="29"/>
    </row>
    <row r="6948" spans="1:3" hidden="1" x14ac:dyDescent="0.45">
      <c r="A6948" s="29"/>
      <c r="B6948" s="29"/>
      <c r="C6948" s="29"/>
    </row>
    <row r="6949" spans="1:3" hidden="1" x14ac:dyDescent="0.45">
      <c r="A6949" s="29"/>
      <c r="B6949" s="29"/>
      <c r="C6949" s="29"/>
    </row>
    <row r="6950" spans="1:3" hidden="1" x14ac:dyDescent="0.45">
      <c r="A6950" s="29"/>
      <c r="B6950" s="29"/>
      <c r="C6950" s="29"/>
    </row>
    <row r="6951" spans="1:3" hidden="1" x14ac:dyDescent="0.45">
      <c r="A6951" s="29"/>
      <c r="B6951" s="29"/>
      <c r="C6951" s="29"/>
    </row>
    <row r="6952" spans="1:3" hidden="1" x14ac:dyDescent="0.45">
      <c r="A6952" s="29"/>
      <c r="B6952" s="29"/>
      <c r="C6952" s="29"/>
    </row>
    <row r="6953" spans="1:3" hidden="1" x14ac:dyDescent="0.45">
      <c r="A6953" s="29"/>
      <c r="B6953" s="29"/>
      <c r="C6953" s="29"/>
    </row>
    <row r="6954" spans="1:3" hidden="1" x14ac:dyDescent="0.45">
      <c r="A6954" s="29"/>
      <c r="B6954" s="29"/>
      <c r="C6954" s="29"/>
    </row>
    <row r="6955" spans="1:3" hidden="1" x14ac:dyDescent="0.45">
      <c r="A6955" s="29"/>
      <c r="B6955" s="29"/>
      <c r="C6955" s="29"/>
    </row>
    <row r="6956" spans="1:3" hidden="1" x14ac:dyDescent="0.45">
      <c r="A6956" s="29"/>
      <c r="B6956" s="29"/>
      <c r="C6956" s="29"/>
    </row>
    <row r="6957" spans="1:3" hidden="1" x14ac:dyDescent="0.45">
      <c r="A6957" s="29"/>
      <c r="B6957" s="29"/>
      <c r="C6957" s="29"/>
    </row>
    <row r="6958" spans="1:3" hidden="1" x14ac:dyDescent="0.45">
      <c r="A6958" s="29"/>
      <c r="B6958" s="29"/>
      <c r="C6958" s="29"/>
    </row>
    <row r="6959" spans="1:3" hidden="1" x14ac:dyDescent="0.45">
      <c r="A6959" s="29"/>
      <c r="B6959" s="29"/>
      <c r="C6959" s="29"/>
    </row>
    <row r="6960" spans="1:3" hidden="1" x14ac:dyDescent="0.45">
      <c r="A6960" s="29"/>
      <c r="B6960" s="29"/>
      <c r="C6960" s="29"/>
    </row>
    <row r="6961" spans="1:3" hidden="1" x14ac:dyDescent="0.45">
      <c r="A6961" s="29"/>
      <c r="B6961" s="29"/>
      <c r="C6961" s="29"/>
    </row>
    <row r="6962" spans="1:3" hidden="1" x14ac:dyDescent="0.45">
      <c r="A6962" s="29"/>
      <c r="B6962" s="29"/>
      <c r="C6962" s="29"/>
    </row>
    <row r="6963" spans="1:3" hidden="1" x14ac:dyDescent="0.45">
      <c r="A6963" s="29"/>
      <c r="B6963" s="29"/>
      <c r="C6963" s="29"/>
    </row>
    <row r="6964" spans="1:3" hidden="1" x14ac:dyDescent="0.45">
      <c r="A6964" s="29"/>
      <c r="B6964" s="29"/>
      <c r="C6964" s="29"/>
    </row>
    <row r="6965" spans="1:3" hidden="1" x14ac:dyDescent="0.45">
      <c r="A6965" s="29"/>
      <c r="B6965" s="29"/>
      <c r="C6965" s="29"/>
    </row>
    <row r="6966" spans="1:3" hidden="1" x14ac:dyDescent="0.45">
      <c r="A6966" s="29"/>
      <c r="B6966" s="29"/>
      <c r="C6966" s="29"/>
    </row>
    <row r="6967" spans="1:3" hidden="1" x14ac:dyDescent="0.45">
      <c r="A6967" s="29"/>
      <c r="B6967" s="29"/>
      <c r="C6967" s="29"/>
    </row>
    <row r="6968" spans="1:3" hidden="1" x14ac:dyDescent="0.45">
      <c r="A6968" s="29"/>
      <c r="B6968" s="29"/>
      <c r="C6968" s="29"/>
    </row>
    <row r="6969" spans="1:3" hidden="1" x14ac:dyDescent="0.45">
      <c r="A6969" s="29"/>
      <c r="B6969" s="29"/>
      <c r="C6969" s="29"/>
    </row>
    <row r="6970" spans="1:3" hidden="1" x14ac:dyDescent="0.45">
      <c r="A6970" s="29"/>
      <c r="B6970" s="29"/>
      <c r="C6970" s="29"/>
    </row>
    <row r="6971" spans="1:3" hidden="1" x14ac:dyDescent="0.45">
      <c r="A6971" s="29"/>
      <c r="B6971" s="29"/>
      <c r="C6971" s="29"/>
    </row>
    <row r="6972" spans="1:3" hidden="1" x14ac:dyDescent="0.45">
      <c r="A6972" s="29"/>
      <c r="B6972" s="29"/>
      <c r="C6972" s="29"/>
    </row>
    <row r="6973" spans="1:3" hidden="1" x14ac:dyDescent="0.45">
      <c r="A6973" s="29"/>
      <c r="B6973" s="29"/>
      <c r="C6973" s="29"/>
    </row>
    <row r="6974" spans="1:3" hidden="1" x14ac:dyDescent="0.45">
      <c r="A6974" s="29"/>
      <c r="B6974" s="29"/>
      <c r="C6974" s="29"/>
    </row>
    <row r="6975" spans="1:3" hidden="1" x14ac:dyDescent="0.45">
      <c r="A6975" s="29"/>
      <c r="B6975" s="29"/>
      <c r="C6975" s="29"/>
    </row>
    <row r="6976" spans="1:3" hidden="1" x14ac:dyDescent="0.45">
      <c r="A6976" s="29"/>
      <c r="B6976" s="29"/>
      <c r="C6976" s="29"/>
    </row>
    <row r="6977" spans="1:3" hidden="1" x14ac:dyDescent="0.45">
      <c r="A6977" s="29"/>
      <c r="B6977" s="29"/>
      <c r="C6977" s="29"/>
    </row>
    <row r="6978" spans="1:3" hidden="1" x14ac:dyDescent="0.45">
      <c r="A6978" s="29"/>
      <c r="B6978" s="29"/>
      <c r="C6978" s="29"/>
    </row>
    <row r="6979" spans="1:3" hidden="1" x14ac:dyDescent="0.45">
      <c r="A6979" s="29"/>
      <c r="B6979" s="29"/>
      <c r="C6979" s="29"/>
    </row>
    <row r="6980" spans="1:3" hidden="1" x14ac:dyDescent="0.45">
      <c r="A6980" s="29"/>
      <c r="B6980" s="29"/>
      <c r="C6980" s="29"/>
    </row>
    <row r="6981" spans="1:3" hidden="1" x14ac:dyDescent="0.45">
      <c r="A6981" s="29"/>
      <c r="B6981" s="29"/>
      <c r="C6981" s="29"/>
    </row>
    <row r="6982" spans="1:3" hidden="1" x14ac:dyDescent="0.45">
      <c r="A6982" s="29"/>
      <c r="B6982" s="29"/>
      <c r="C6982" s="29"/>
    </row>
    <row r="6983" spans="1:3" hidden="1" x14ac:dyDescent="0.45">
      <c r="A6983" s="29"/>
      <c r="B6983" s="29"/>
      <c r="C6983" s="29"/>
    </row>
    <row r="6984" spans="1:3" hidden="1" x14ac:dyDescent="0.45">
      <c r="A6984" s="29"/>
      <c r="B6984" s="29"/>
      <c r="C6984" s="29"/>
    </row>
    <row r="6985" spans="1:3" hidden="1" x14ac:dyDescent="0.45">
      <c r="A6985" s="29"/>
      <c r="B6985" s="29"/>
      <c r="C6985" s="29"/>
    </row>
    <row r="6986" spans="1:3" hidden="1" x14ac:dyDescent="0.45">
      <c r="A6986" s="29"/>
      <c r="B6986" s="29"/>
      <c r="C6986" s="29"/>
    </row>
    <row r="6987" spans="1:3" hidden="1" x14ac:dyDescent="0.45">
      <c r="A6987" s="29"/>
      <c r="B6987" s="29"/>
      <c r="C6987" s="29"/>
    </row>
    <row r="6988" spans="1:3" hidden="1" x14ac:dyDescent="0.45">
      <c r="A6988" s="29"/>
      <c r="B6988" s="29"/>
      <c r="C6988" s="29"/>
    </row>
    <row r="6989" spans="1:3" hidden="1" x14ac:dyDescent="0.45">
      <c r="A6989" s="29"/>
      <c r="B6989" s="29"/>
      <c r="C6989" s="29"/>
    </row>
    <row r="6990" spans="1:3" hidden="1" x14ac:dyDescent="0.45">
      <c r="A6990" s="29"/>
      <c r="B6990" s="29"/>
      <c r="C6990" s="29"/>
    </row>
    <row r="6991" spans="1:3" hidden="1" x14ac:dyDescent="0.45">
      <c r="A6991" s="29"/>
      <c r="B6991" s="29"/>
      <c r="C6991" s="29"/>
    </row>
    <row r="6992" spans="1:3" hidden="1" x14ac:dyDescent="0.45">
      <c r="A6992" s="29"/>
      <c r="B6992" s="29"/>
      <c r="C6992" s="29"/>
    </row>
    <row r="6993" spans="1:3" hidden="1" x14ac:dyDescent="0.45">
      <c r="A6993" s="29"/>
      <c r="B6993" s="29"/>
      <c r="C6993" s="29"/>
    </row>
    <row r="6994" spans="1:3" hidden="1" x14ac:dyDescent="0.45">
      <c r="A6994" s="29"/>
      <c r="B6994" s="29"/>
      <c r="C6994" s="29"/>
    </row>
    <row r="6995" spans="1:3" hidden="1" x14ac:dyDescent="0.45">
      <c r="A6995" s="29"/>
      <c r="B6995" s="29"/>
      <c r="C6995" s="29"/>
    </row>
    <row r="6996" spans="1:3" hidden="1" x14ac:dyDescent="0.45">
      <c r="A6996" s="29"/>
      <c r="B6996" s="29"/>
      <c r="C6996" s="29"/>
    </row>
    <row r="6997" spans="1:3" hidden="1" x14ac:dyDescent="0.45">
      <c r="A6997" s="29"/>
      <c r="B6997" s="29"/>
      <c r="C6997" s="29"/>
    </row>
    <row r="6998" spans="1:3" hidden="1" x14ac:dyDescent="0.45">
      <c r="A6998" s="29"/>
      <c r="B6998" s="29"/>
      <c r="C6998" s="29"/>
    </row>
    <row r="6999" spans="1:3" hidden="1" x14ac:dyDescent="0.45">
      <c r="A6999" s="29"/>
      <c r="B6999" s="29"/>
      <c r="C6999" s="29"/>
    </row>
    <row r="7000" spans="1:3" hidden="1" x14ac:dyDescent="0.45">
      <c r="A7000" s="29"/>
      <c r="B7000" s="29"/>
      <c r="C7000" s="29"/>
    </row>
    <row r="7001" spans="1:3" hidden="1" x14ac:dyDescent="0.45">
      <c r="A7001" s="29"/>
      <c r="B7001" s="29"/>
      <c r="C7001" s="29"/>
    </row>
    <row r="7002" spans="1:3" hidden="1" x14ac:dyDescent="0.45">
      <c r="A7002" s="29"/>
      <c r="B7002" s="29"/>
      <c r="C7002" s="29"/>
    </row>
    <row r="7003" spans="1:3" hidden="1" x14ac:dyDescent="0.45">
      <c r="A7003" s="29"/>
      <c r="B7003" s="29"/>
      <c r="C7003" s="29"/>
    </row>
    <row r="7004" spans="1:3" hidden="1" x14ac:dyDescent="0.45">
      <c r="A7004" s="29"/>
      <c r="B7004" s="29"/>
      <c r="C7004" s="29"/>
    </row>
    <row r="7005" spans="1:3" hidden="1" x14ac:dyDescent="0.45">
      <c r="A7005" s="29"/>
      <c r="B7005" s="29"/>
      <c r="C7005" s="29"/>
    </row>
    <row r="7006" spans="1:3" hidden="1" x14ac:dyDescent="0.45">
      <c r="A7006" s="29"/>
      <c r="B7006" s="29"/>
      <c r="C7006" s="29"/>
    </row>
    <row r="7007" spans="1:3" hidden="1" x14ac:dyDescent="0.45">
      <c r="A7007" s="29"/>
      <c r="B7007" s="29"/>
      <c r="C7007" s="29"/>
    </row>
    <row r="7008" spans="1:3" hidden="1" x14ac:dyDescent="0.45">
      <c r="A7008" s="29"/>
      <c r="B7008" s="29"/>
      <c r="C7008" s="29"/>
    </row>
    <row r="7009" spans="1:3" hidden="1" x14ac:dyDescent="0.45">
      <c r="A7009" s="29"/>
      <c r="B7009" s="29"/>
      <c r="C7009" s="29"/>
    </row>
    <row r="7010" spans="1:3" hidden="1" x14ac:dyDescent="0.45">
      <c r="A7010" s="29"/>
      <c r="B7010" s="29"/>
      <c r="C7010" s="29"/>
    </row>
    <row r="7011" spans="1:3" hidden="1" x14ac:dyDescent="0.45">
      <c r="A7011" s="29"/>
      <c r="B7011" s="29"/>
      <c r="C7011" s="29"/>
    </row>
    <row r="7012" spans="1:3" hidden="1" x14ac:dyDescent="0.45">
      <c r="A7012" s="29"/>
      <c r="B7012" s="29"/>
      <c r="C7012" s="29"/>
    </row>
    <row r="7013" spans="1:3" hidden="1" x14ac:dyDescent="0.45">
      <c r="A7013" s="29"/>
      <c r="B7013" s="29"/>
      <c r="C7013" s="29"/>
    </row>
    <row r="7014" spans="1:3" hidden="1" x14ac:dyDescent="0.45">
      <c r="A7014" s="29"/>
      <c r="B7014" s="29"/>
      <c r="C7014" s="29"/>
    </row>
    <row r="7015" spans="1:3" hidden="1" x14ac:dyDescent="0.45">
      <c r="A7015" s="29"/>
      <c r="B7015" s="29"/>
      <c r="C7015" s="29"/>
    </row>
    <row r="7016" spans="1:3" hidden="1" x14ac:dyDescent="0.45">
      <c r="A7016" s="29"/>
      <c r="B7016" s="29"/>
      <c r="C7016" s="29"/>
    </row>
    <row r="7017" spans="1:3" hidden="1" x14ac:dyDescent="0.45">
      <c r="A7017" s="29"/>
      <c r="B7017" s="29"/>
      <c r="C7017" s="29"/>
    </row>
    <row r="7018" spans="1:3" hidden="1" x14ac:dyDescent="0.45">
      <c r="A7018" s="29"/>
      <c r="B7018" s="29"/>
      <c r="C7018" s="29"/>
    </row>
    <row r="7019" spans="1:3" hidden="1" x14ac:dyDescent="0.45">
      <c r="A7019" s="29"/>
      <c r="B7019" s="29"/>
      <c r="C7019" s="29"/>
    </row>
    <row r="7020" spans="1:3" hidden="1" x14ac:dyDescent="0.45">
      <c r="A7020" s="29"/>
      <c r="B7020" s="29"/>
      <c r="C7020" s="29"/>
    </row>
    <row r="7021" spans="1:3" hidden="1" x14ac:dyDescent="0.45">
      <c r="A7021" s="29"/>
      <c r="B7021" s="29"/>
      <c r="C7021" s="29"/>
    </row>
    <row r="7022" spans="1:3" hidden="1" x14ac:dyDescent="0.45">
      <c r="A7022" s="29"/>
      <c r="B7022" s="29"/>
      <c r="C7022" s="29"/>
    </row>
    <row r="7023" spans="1:3" hidden="1" x14ac:dyDescent="0.45">
      <c r="A7023" s="29"/>
      <c r="B7023" s="29"/>
      <c r="C7023" s="29"/>
    </row>
    <row r="7024" spans="1:3" hidden="1" x14ac:dyDescent="0.45">
      <c r="A7024" s="29"/>
      <c r="B7024" s="29"/>
      <c r="C7024" s="29"/>
    </row>
    <row r="7025" spans="1:3" hidden="1" x14ac:dyDescent="0.45">
      <c r="A7025" s="29"/>
      <c r="B7025" s="29"/>
      <c r="C7025" s="29"/>
    </row>
    <row r="7026" spans="1:3" hidden="1" x14ac:dyDescent="0.45">
      <c r="A7026" s="29"/>
      <c r="B7026" s="29"/>
      <c r="C7026" s="29"/>
    </row>
    <row r="7027" spans="1:3" hidden="1" x14ac:dyDescent="0.45">
      <c r="A7027" s="29"/>
      <c r="B7027" s="29"/>
      <c r="C7027" s="29"/>
    </row>
    <row r="7028" spans="1:3" hidden="1" x14ac:dyDescent="0.45">
      <c r="A7028" s="29"/>
      <c r="B7028" s="29"/>
      <c r="C7028" s="29"/>
    </row>
    <row r="7029" spans="1:3" hidden="1" x14ac:dyDescent="0.45">
      <c r="A7029" s="29"/>
      <c r="B7029" s="29"/>
      <c r="C7029" s="29"/>
    </row>
    <row r="7030" spans="1:3" hidden="1" x14ac:dyDescent="0.45">
      <c r="A7030" s="29"/>
      <c r="B7030" s="29"/>
      <c r="C7030" s="29"/>
    </row>
    <row r="7031" spans="1:3" hidden="1" x14ac:dyDescent="0.45">
      <c r="A7031" s="29"/>
      <c r="B7031" s="29"/>
      <c r="C7031" s="29"/>
    </row>
    <row r="7032" spans="1:3" hidden="1" x14ac:dyDescent="0.45">
      <c r="A7032" s="29"/>
      <c r="B7032" s="29"/>
      <c r="C7032" s="29"/>
    </row>
    <row r="7033" spans="1:3" hidden="1" x14ac:dyDescent="0.45">
      <c r="A7033" s="29"/>
      <c r="B7033" s="29"/>
      <c r="C7033" s="29"/>
    </row>
    <row r="7034" spans="1:3" hidden="1" x14ac:dyDescent="0.45">
      <c r="A7034" s="29"/>
      <c r="B7034" s="29"/>
      <c r="C7034" s="29"/>
    </row>
    <row r="7035" spans="1:3" hidden="1" x14ac:dyDescent="0.45">
      <c r="A7035" s="29"/>
      <c r="B7035" s="29"/>
      <c r="C7035" s="29"/>
    </row>
    <row r="7036" spans="1:3" hidden="1" x14ac:dyDescent="0.45">
      <c r="A7036" s="29"/>
      <c r="B7036" s="29"/>
      <c r="C7036" s="29"/>
    </row>
    <row r="7037" spans="1:3" hidden="1" x14ac:dyDescent="0.45">
      <c r="A7037" s="29"/>
      <c r="B7037" s="29"/>
      <c r="C7037" s="29"/>
    </row>
    <row r="7038" spans="1:3" hidden="1" x14ac:dyDescent="0.45">
      <c r="A7038" s="29"/>
      <c r="B7038" s="29"/>
      <c r="C7038" s="29"/>
    </row>
    <row r="7039" spans="1:3" hidden="1" x14ac:dyDescent="0.45">
      <c r="A7039" s="29"/>
      <c r="B7039" s="29"/>
      <c r="C7039" s="29"/>
    </row>
    <row r="7040" spans="1:3" hidden="1" x14ac:dyDescent="0.45">
      <c r="A7040" s="29"/>
      <c r="B7040" s="29"/>
      <c r="C7040" s="29"/>
    </row>
    <row r="7041" spans="1:3" hidden="1" x14ac:dyDescent="0.45">
      <c r="A7041" s="29"/>
      <c r="B7041" s="29"/>
      <c r="C7041" s="29"/>
    </row>
    <row r="7042" spans="1:3" hidden="1" x14ac:dyDescent="0.45">
      <c r="A7042" s="29"/>
      <c r="B7042" s="29"/>
      <c r="C7042" s="29"/>
    </row>
    <row r="7043" spans="1:3" hidden="1" x14ac:dyDescent="0.45">
      <c r="A7043" s="29"/>
      <c r="B7043" s="29"/>
      <c r="C7043" s="29"/>
    </row>
    <row r="7044" spans="1:3" hidden="1" x14ac:dyDescent="0.45">
      <c r="A7044" s="29"/>
      <c r="B7044" s="29"/>
      <c r="C7044" s="29"/>
    </row>
    <row r="7045" spans="1:3" hidden="1" x14ac:dyDescent="0.45">
      <c r="A7045" s="29"/>
      <c r="B7045" s="29"/>
      <c r="C7045" s="29"/>
    </row>
    <row r="7046" spans="1:3" hidden="1" x14ac:dyDescent="0.45">
      <c r="A7046" s="29"/>
      <c r="B7046" s="29"/>
      <c r="C7046" s="29"/>
    </row>
    <row r="7047" spans="1:3" hidden="1" x14ac:dyDescent="0.45">
      <c r="A7047" s="29"/>
      <c r="B7047" s="29"/>
      <c r="C7047" s="29"/>
    </row>
    <row r="7048" spans="1:3" hidden="1" x14ac:dyDescent="0.45">
      <c r="A7048" s="29"/>
      <c r="B7048" s="29"/>
      <c r="C7048" s="29"/>
    </row>
    <row r="7049" spans="1:3" hidden="1" x14ac:dyDescent="0.45">
      <c r="A7049" s="29"/>
      <c r="B7049" s="29"/>
      <c r="C7049" s="29"/>
    </row>
    <row r="7050" spans="1:3" hidden="1" x14ac:dyDescent="0.45">
      <c r="A7050" s="29"/>
      <c r="B7050" s="29"/>
      <c r="C7050" s="29"/>
    </row>
    <row r="7051" spans="1:3" hidden="1" x14ac:dyDescent="0.45">
      <c r="A7051" s="29"/>
      <c r="B7051" s="29"/>
      <c r="C7051" s="29"/>
    </row>
    <row r="7052" spans="1:3" hidden="1" x14ac:dyDescent="0.45">
      <c r="A7052" s="29"/>
      <c r="B7052" s="29"/>
      <c r="C7052" s="29"/>
    </row>
    <row r="7053" spans="1:3" hidden="1" x14ac:dyDescent="0.45">
      <c r="A7053" s="29"/>
      <c r="B7053" s="29"/>
      <c r="C7053" s="29"/>
    </row>
    <row r="7054" spans="1:3" hidden="1" x14ac:dyDescent="0.45">
      <c r="A7054" s="29"/>
      <c r="B7054" s="29"/>
      <c r="C7054" s="29"/>
    </row>
    <row r="7055" spans="1:3" hidden="1" x14ac:dyDescent="0.45">
      <c r="A7055" s="29"/>
      <c r="B7055" s="29"/>
      <c r="C7055" s="29"/>
    </row>
    <row r="7056" spans="1:3" hidden="1" x14ac:dyDescent="0.45">
      <c r="A7056" s="29"/>
      <c r="B7056" s="29"/>
      <c r="C7056" s="29"/>
    </row>
    <row r="7057" spans="1:3" hidden="1" x14ac:dyDescent="0.45">
      <c r="A7057" s="29"/>
      <c r="B7057" s="29"/>
      <c r="C7057" s="29"/>
    </row>
    <row r="7058" spans="1:3" hidden="1" x14ac:dyDescent="0.45">
      <c r="A7058" s="29"/>
      <c r="B7058" s="29"/>
      <c r="C7058" s="29"/>
    </row>
    <row r="7059" spans="1:3" hidden="1" x14ac:dyDescent="0.45">
      <c r="A7059" s="29"/>
      <c r="B7059" s="29"/>
      <c r="C7059" s="29"/>
    </row>
    <row r="7060" spans="1:3" hidden="1" x14ac:dyDescent="0.45">
      <c r="A7060" s="29"/>
      <c r="B7060" s="29"/>
      <c r="C7060" s="29"/>
    </row>
    <row r="7061" spans="1:3" hidden="1" x14ac:dyDescent="0.45">
      <c r="A7061" s="29"/>
      <c r="B7061" s="29"/>
      <c r="C7061" s="29"/>
    </row>
    <row r="7062" spans="1:3" hidden="1" x14ac:dyDescent="0.45">
      <c r="A7062" s="29"/>
      <c r="B7062" s="29"/>
      <c r="C7062" s="29"/>
    </row>
    <row r="7063" spans="1:3" hidden="1" x14ac:dyDescent="0.45">
      <c r="A7063" s="29"/>
      <c r="B7063" s="29"/>
      <c r="C7063" s="29"/>
    </row>
    <row r="7064" spans="1:3" hidden="1" x14ac:dyDescent="0.45">
      <c r="A7064" s="29"/>
      <c r="B7064" s="29"/>
      <c r="C7064" s="29"/>
    </row>
    <row r="7065" spans="1:3" hidden="1" x14ac:dyDescent="0.45">
      <c r="A7065" s="29"/>
      <c r="B7065" s="29"/>
      <c r="C7065" s="29"/>
    </row>
    <row r="7066" spans="1:3" hidden="1" x14ac:dyDescent="0.45">
      <c r="A7066" s="29"/>
      <c r="B7066" s="29"/>
      <c r="C7066" s="29"/>
    </row>
    <row r="7067" spans="1:3" hidden="1" x14ac:dyDescent="0.45">
      <c r="A7067" s="29"/>
      <c r="B7067" s="29"/>
      <c r="C7067" s="29"/>
    </row>
    <row r="7068" spans="1:3" hidden="1" x14ac:dyDescent="0.45">
      <c r="A7068" s="29"/>
      <c r="B7068" s="29"/>
      <c r="C7068" s="29"/>
    </row>
    <row r="7069" spans="1:3" hidden="1" x14ac:dyDescent="0.45">
      <c r="A7069" s="29"/>
      <c r="B7069" s="29"/>
      <c r="C7069" s="29"/>
    </row>
    <row r="7070" spans="1:3" hidden="1" x14ac:dyDescent="0.45">
      <c r="A7070" s="29"/>
      <c r="B7070" s="29"/>
      <c r="C7070" s="29"/>
    </row>
    <row r="7071" spans="1:3" hidden="1" x14ac:dyDescent="0.45">
      <c r="A7071" s="29"/>
      <c r="B7071" s="29"/>
      <c r="C7071" s="29"/>
    </row>
    <row r="7072" spans="1:3" hidden="1" x14ac:dyDescent="0.45">
      <c r="A7072" s="29"/>
      <c r="B7072" s="29"/>
      <c r="C7072" s="29"/>
    </row>
    <row r="7073" spans="1:3" hidden="1" x14ac:dyDescent="0.45">
      <c r="A7073" s="29"/>
      <c r="B7073" s="29"/>
      <c r="C7073" s="29"/>
    </row>
    <row r="7074" spans="1:3" hidden="1" x14ac:dyDescent="0.45">
      <c r="A7074" s="29"/>
      <c r="B7074" s="29"/>
      <c r="C7074" s="29"/>
    </row>
    <row r="7075" spans="1:3" hidden="1" x14ac:dyDescent="0.45">
      <c r="A7075" s="29"/>
      <c r="B7075" s="29"/>
      <c r="C7075" s="29"/>
    </row>
    <row r="7076" spans="1:3" hidden="1" x14ac:dyDescent="0.45">
      <c r="A7076" s="29"/>
      <c r="B7076" s="29"/>
      <c r="C7076" s="29"/>
    </row>
    <row r="7077" spans="1:3" hidden="1" x14ac:dyDescent="0.45">
      <c r="A7077" s="29"/>
      <c r="B7077" s="29"/>
      <c r="C7077" s="29"/>
    </row>
    <row r="7078" spans="1:3" hidden="1" x14ac:dyDescent="0.45">
      <c r="A7078" s="29"/>
      <c r="B7078" s="29"/>
      <c r="C7078" s="29"/>
    </row>
    <row r="7079" spans="1:3" hidden="1" x14ac:dyDescent="0.45">
      <c r="A7079" s="29"/>
      <c r="B7079" s="29"/>
      <c r="C7079" s="29"/>
    </row>
    <row r="7080" spans="1:3" hidden="1" x14ac:dyDescent="0.45">
      <c r="A7080" s="29"/>
      <c r="B7080" s="29"/>
      <c r="C7080" s="29"/>
    </row>
    <row r="7081" spans="1:3" hidden="1" x14ac:dyDescent="0.45">
      <c r="A7081" s="29"/>
      <c r="B7081" s="29"/>
      <c r="C7081" s="29"/>
    </row>
    <row r="7082" spans="1:3" hidden="1" x14ac:dyDescent="0.45">
      <c r="A7082" s="29"/>
      <c r="B7082" s="29"/>
      <c r="C7082" s="29"/>
    </row>
    <row r="7083" spans="1:3" hidden="1" x14ac:dyDescent="0.45">
      <c r="A7083" s="29"/>
      <c r="B7083" s="29"/>
      <c r="C7083" s="29"/>
    </row>
    <row r="7084" spans="1:3" hidden="1" x14ac:dyDescent="0.45">
      <c r="A7084" s="29"/>
      <c r="B7084" s="29"/>
      <c r="C7084" s="29"/>
    </row>
    <row r="7085" spans="1:3" hidden="1" x14ac:dyDescent="0.45">
      <c r="A7085" s="29"/>
      <c r="B7085" s="29"/>
      <c r="C7085" s="29"/>
    </row>
    <row r="7086" spans="1:3" hidden="1" x14ac:dyDescent="0.45">
      <c r="A7086" s="29"/>
      <c r="B7086" s="29"/>
      <c r="C7086" s="29"/>
    </row>
    <row r="7087" spans="1:3" hidden="1" x14ac:dyDescent="0.45">
      <c r="A7087" s="29"/>
      <c r="B7087" s="29"/>
      <c r="C7087" s="29"/>
    </row>
    <row r="7088" spans="1:3" hidden="1" x14ac:dyDescent="0.45">
      <c r="A7088" s="29"/>
      <c r="B7088" s="29"/>
      <c r="C7088" s="29"/>
    </row>
    <row r="7089" spans="1:3" hidden="1" x14ac:dyDescent="0.45">
      <c r="A7089" s="29"/>
      <c r="B7089" s="29"/>
      <c r="C7089" s="29"/>
    </row>
    <row r="7090" spans="1:3" hidden="1" x14ac:dyDescent="0.45">
      <c r="A7090" s="29"/>
      <c r="B7090" s="29"/>
      <c r="C7090" s="29"/>
    </row>
    <row r="7091" spans="1:3" hidden="1" x14ac:dyDescent="0.45">
      <c r="A7091" s="29"/>
      <c r="B7091" s="29"/>
      <c r="C7091" s="29"/>
    </row>
    <row r="7092" spans="1:3" hidden="1" x14ac:dyDescent="0.45">
      <c r="A7092" s="29"/>
      <c r="B7092" s="29"/>
      <c r="C7092" s="29"/>
    </row>
    <row r="7093" spans="1:3" hidden="1" x14ac:dyDescent="0.45">
      <c r="A7093" s="29"/>
      <c r="B7093" s="29"/>
      <c r="C7093" s="29"/>
    </row>
    <row r="7094" spans="1:3" hidden="1" x14ac:dyDescent="0.45">
      <c r="A7094" s="29"/>
      <c r="B7094" s="29"/>
      <c r="C7094" s="29"/>
    </row>
    <row r="7095" spans="1:3" hidden="1" x14ac:dyDescent="0.45">
      <c r="A7095" s="29"/>
      <c r="B7095" s="29"/>
      <c r="C7095" s="29"/>
    </row>
    <row r="7096" spans="1:3" hidden="1" x14ac:dyDescent="0.45">
      <c r="A7096" s="29"/>
      <c r="B7096" s="29"/>
      <c r="C7096" s="29"/>
    </row>
    <row r="7097" spans="1:3" hidden="1" x14ac:dyDescent="0.45">
      <c r="A7097" s="29"/>
      <c r="B7097" s="29"/>
      <c r="C7097" s="29"/>
    </row>
    <row r="7098" spans="1:3" hidden="1" x14ac:dyDescent="0.45">
      <c r="A7098" s="29"/>
      <c r="B7098" s="29"/>
      <c r="C7098" s="29"/>
    </row>
    <row r="7099" spans="1:3" hidden="1" x14ac:dyDescent="0.45">
      <c r="A7099" s="29"/>
      <c r="B7099" s="29"/>
      <c r="C7099" s="29"/>
    </row>
    <row r="7100" spans="1:3" hidden="1" x14ac:dyDescent="0.45">
      <c r="A7100" s="29"/>
      <c r="B7100" s="29"/>
      <c r="C7100" s="29"/>
    </row>
    <row r="7101" spans="1:3" hidden="1" x14ac:dyDescent="0.45">
      <c r="A7101" s="29"/>
      <c r="B7101" s="29"/>
      <c r="C7101" s="29"/>
    </row>
    <row r="7102" spans="1:3" hidden="1" x14ac:dyDescent="0.45">
      <c r="A7102" s="29"/>
      <c r="B7102" s="29"/>
      <c r="C7102" s="29"/>
    </row>
    <row r="7103" spans="1:3" hidden="1" x14ac:dyDescent="0.45">
      <c r="A7103" s="29"/>
      <c r="B7103" s="29"/>
      <c r="C7103" s="29"/>
    </row>
    <row r="7104" spans="1:3" hidden="1" x14ac:dyDescent="0.45">
      <c r="A7104" s="29"/>
      <c r="B7104" s="29"/>
      <c r="C7104" s="29"/>
    </row>
    <row r="7105" spans="1:3" hidden="1" x14ac:dyDescent="0.45">
      <c r="A7105" s="29"/>
      <c r="B7105" s="29"/>
      <c r="C7105" s="29"/>
    </row>
    <row r="7106" spans="1:3" hidden="1" x14ac:dyDescent="0.45">
      <c r="A7106" s="29"/>
      <c r="B7106" s="29"/>
      <c r="C7106" s="29"/>
    </row>
    <row r="7107" spans="1:3" hidden="1" x14ac:dyDescent="0.45">
      <c r="A7107" s="29"/>
      <c r="B7107" s="29"/>
      <c r="C7107" s="29"/>
    </row>
    <row r="7108" spans="1:3" hidden="1" x14ac:dyDescent="0.45">
      <c r="A7108" s="29"/>
      <c r="B7108" s="29"/>
      <c r="C7108" s="29"/>
    </row>
    <row r="7109" spans="1:3" hidden="1" x14ac:dyDescent="0.45">
      <c r="A7109" s="29"/>
      <c r="B7109" s="29"/>
      <c r="C7109" s="29"/>
    </row>
    <row r="7110" spans="1:3" hidden="1" x14ac:dyDescent="0.45">
      <c r="A7110" s="29"/>
      <c r="B7110" s="29"/>
      <c r="C7110" s="29"/>
    </row>
    <row r="7111" spans="1:3" hidden="1" x14ac:dyDescent="0.45">
      <c r="A7111" s="29"/>
      <c r="B7111" s="29"/>
      <c r="C7111" s="29"/>
    </row>
    <row r="7112" spans="1:3" hidden="1" x14ac:dyDescent="0.45">
      <c r="A7112" s="29"/>
      <c r="B7112" s="29"/>
      <c r="C7112" s="29"/>
    </row>
    <row r="7113" spans="1:3" hidden="1" x14ac:dyDescent="0.45">
      <c r="A7113" s="29"/>
      <c r="B7113" s="29"/>
      <c r="C7113" s="29"/>
    </row>
    <row r="7114" spans="1:3" hidden="1" x14ac:dyDescent="0.45">
      <c r="A7114" s="29"/>
      <c r="B7114" s="29"/>
      <c r="C7114" s="29"/>
    </row>
    <row r="7115" spans="1:3" hidden="1" x14ac:dyDescent="0.45">
      <c r="A7115" s="29"/>
      <c r="B7115" s="29"/>
      <c r="C7115" s="29"/>
    </row>
    <row r="7116" spans="1:3" hidden="1" x14ac:dyDescent="0.45">
      <c r="A7116" s="29"/>
      <c r="B7116" s="29"/>
      <c r="C7116" s="29"/>
    </row>
    <row r="7117" spans="1:3" hidden="1" x14ac:dyDescent="0.45">
      <c r="A7117" s="29"/>
      <c r="B7117" s="29"/>
      <c r="C7117" s="29"/>
    </row>
    <row r="7118" spans="1:3" hidden="1" x14ac:dyDescent="0.45">
      <c r="A7118" s="29"/>
      <c r="B7118" s="29"/>
      <c r="C7118" s="29"/>
    </row>
    <row r="7119" spans="1:3" hidden="1" x14ac:dyDescent="0.45">
      <c r="A7119" s="29"/>
      <c r="B7119" s="29"/>
      <c r="C7119" s="29"/>
    </row>
    <row r="7120" spans="1:3" hidden="1" x14ac:dyDescent="0.45">
      <c r="A7120" s="29"/>
      <c r="B7120" s="29"/>
      <c r="C7120" s="29"/>
    </row>
    <row r="7121" spans="1:3" hidden="1" x14ac:dyDescent="0.45">
      <c r="A7121" s="29"/>
      <c r="B7121" s="29"/>
      <c r="C7121" s="29"/>
    </row>
    <row r="7122" spans="1:3" hidden="1" x14ac:dyDescent="0.45">
      <c r="A7122" s="29"/>
      <c r="B7122" s="29"/>
      <c r="C7122" s="29"/>
    </row>
    <row r="7123" spans="1:3" hidden="1" x14ac:dyDescent="0.45">
      <c r="A7123" s="29"/>
      <c r="B7123" s="29"/>
      <c r="C7123" s="29"/>
    </row>
    <row r="7124" spans="1:3" hidden="1" x14ac:dyDescent="0.45">
      <c r="A7124" s="29"/>
      <c r="B7124" s="29"/>
      <c r="C7124" s="29"/>
    </row>
    <row r="7125" spans="1:3" hidden="1" x14ac:dyDescent="0.45">
      <c r="A7125" s="29"/>
      <c r="B7125" s="29"/>
      <c r="C7125" s="29"/>
    </row>
    <row r="7126" spans="1:3" hidden="1" x14ac:dyDescent="0.45">
      <c r="A7126" s="29"/>
      <c r="B7126" s="29"/>
      <c r="C7126" s="29"/>
    </row>
    <row r="7127" spans="1:3" hidden="1" x14ac:dyDescent="0.45">
      <c r="A7127" s="29"/>
      <c r="B7127" s="29"/>
      <c r="C7127" s="29"/>
    </row>
    <row r="7128" spans="1:3" hidden="1" x14ac:dyDescent="0.45">
      <c r="A7128" s="29"/>
      <c r="B7128" s="29"/>
      <c r="C7128" s="29"/>
    </row>
    <row r="7129" spans="1:3" hidden="1" x14ac:dyDescent="0.45">
      <c r="A7129" s="29"/>
      <c r="B7129" s="29"/>
      <c r="C7129" s="29"/>
    </row>
    <row r="7130" spans="1:3" hidden="1" x14ac:dyDescent="0.45">
      <c r="A7130" s="29"/>
      <c r="B7130" s="29"/>
      <c r="C7130" s="29"/>
    </row>
    <row r="7131" spans="1:3" hidden="1" x14ac:dyDescent="0.45">
      <c r="A7131" s="29"/>
      <c r="B7131" s="29"/>
      <c r="C7131" s="29"/>
    </row>
    <row r="7132" spans="1:3" hidden="1" x14ac:dyDescent="0.45">
      <c r="A7132" s="29"/>
      <c r="B7132" s="29"/>
      <c r="C7132" s="29"/>
    </row>
    <row r="7133" spans="1:3" hidden="1" x14ac:dyDescent="0.45">
      <c r="A7133" s="29"/>
      <c r="B7133" s="29"/>
      <c r="C7133" s="29"/>
    </row>
    <row r="7134" spans="1:3" hidden="1" x14ac:dyDescent="0.45">
      <c r="A7134" s="29"/>
      <c r="B7134" s="29"/>
      <c r="C7134" s="29"/>
    </row>
    <row r="7135" spans="1:3" hidden="1" x14ac:dyDescent="0.45">
      <c r="A7135" s="29"/>
      <c r="B7135" s="29"/>
      <c r="C7135" s="29"/>
    </row>
    <row r="7136" spans="1:3" hidden="1" x14ac:dyDescent="0.45">
      <c r="A7136" s="29"/>
      <c r="B7136" s="29"/>
      <c r="C7136" s="29"/>
    </row>
    <row r="7137" spans="1:3" hidden="1" x14ac:dyDescent="0.45">
      <c r="A7137" s="29"/>
      <c r="B7137" s="29"/>
      <c r="C7137" s="29"/>
    </row>
    <row r="7138" spans="1:3" hidden="1" x14ac:dyDescent="0.45">
      <c r="A7138" s="29"/>
      <c r="B7138" s="29"/>
      <c r="C7138" s="29"/>
    </row>
    <row r="7139" spans="1:3" hidden="1" x14ac:dyDescent="0.45">
      <c r="A7139" s="29"/>
      <c r="B7139" s="29"/>
      <c r="C7139" s="29"/>
    </row>
    <row r="7140" spans="1:3" hidden="1" x14ac:dyDescent="0.45">
      <c r="A7140" s="29"/>
      <c r="B7140" s="29"/>
      <c r="C7140" s="29"/>
    </row>
    <row r="7141" spans="1:3" hidden="1" x14ac:dyDescent="0.45">
      <c r="A7141" s="29"/>
      <c r="B7141" s="29"/>
      <c r="C7141" s="29"/>
    </row>
    <row r="7142" spans="1:3" hidden="1" x14ac:dyDescent="0.45">
      <c r="A7142" s="29"/>
      <c r="B7142" s="29"/>
      <c r="C7142" s="29"/>
    </row>
    <row r="7143" spans="1:3" hidden="1" x14ac:dyDescent="0.45">
      <c r="A7143" s="29"/>
      <c r="B7143" s="29"/>
      <c r="C7143" s="29"/>
    </row>
    <row r="7144" spans="1:3" hidden="1" x14ac:dyDescent="0.45">
      <c r="A7144" s="29"/>
      <c r="B7144" s="29"/>
      <c r="C7144" s="29"/>
    </row>
    <row r="7145" spans="1:3" hidden="1" x14ac:dyDescent="0.45">
      <c r="A7145" s="29"/>
      <c r="B7145" s="29"/>
      <c r="C7145" s="29"/>
    </row>
    <row r="7146" spans="1:3" hidden="1" x14ac:dyDescent="0.45">
      <c r="A7146" s="29"/>
      <c r="B7146" s="29"/>
      <c r="C7146" s="29"/>
    </row>
    <row r="7147" spans="1:3" hidden="1" x14ac:dyDescent="0.45">
      <c r="A7147" s="29"/>
      <c r="B7147" s="29"/>
      <c r="C7147" s="29"/>
    </row>
    <row r="7148" spans="1:3" hidden="1" x14ac:dyDescent="0.45">
      <c r="A7148" s="29"/>
      <c r="B7148" s="29"/>
      <c r="C7148" s="29"/>
    </row>
    <row r="7149" spans="1:3" hidden="1" x14ac:dyDescent="0.45">
      <c r="A7149" s="29"/>
      <c r="B7149" s="29"/>
      <c r="C7149" s="29"/>
    </row>
    <row r="7150" spans="1:3" hidden="1" x14ac:dyDescent="0.45">
      <c r="A7150" s="29"/>
      <c r="B7150" s="29"/>
      <c r="C7150" s="29"/>
    </row>
    <row r="7151" spans="1:3" hidden="1" x14ac:dyDescent="0.45">
      <c r="A7151" s="29"/>
      <c r="B7151" s="29"/>
      <c r="C7151" s="29"/>
    </row>
    <row r="7152" spans="1:3" hidden="1" x14ac:dyDescent="0.45">
      <c r="A7152" s="29"/>
      <c r="B7152" s="29"/>
      <c r="C7152" s="29"/>
    </row>
    <row r="7153" spans="1:3" hidden="1" x14ac:dyDescent="0.45">
      <c r="A7153" s="29"/>
      <c r="B7153" s="29"/>
      <c r="C7153" s="29"/>
    </row>
    <row r="7154" spans="1:3" hidden="1" x14ac:dyDescent="0.45">
      <c r="A7154" s="29"/>
      <c r="B7154" s="29"/>
      <c r="C7154" s="29"/>
    </row>
    <row r="7155" spans="1:3" hidden="1" x14ac:dyDescent="0.45">
      <c r="A7155" s="29"/>
      <c r="B7155" s="29"/>
      <c r="C7155" s="29"/>
    </row>
    <row r="7156" spans="1:3" hidden="1" x14ac:dyDescent="0.45">
      <c r="A7156" s="29"/>
      <c r="B7156" s="29"/>
      <c r="C7156" s="29"/>
    </row>
    <row r="7157" spans="1:3" hidden="1" x14ac:dyDescent="0.45">
      <c r="A7157" s="29"/>
      <c r="B7157" s="29"/>
      <c r="C7157" s="29"/>
    </row>
    <row r="7158" spans="1:3" hidden="1" x14ac:dyDescent="0.45">
      <c r="A7158" s="29"/>
      <c r="B7158" s="29"/>
      <c r="C7158" s="29"/>
    </row>
    <row r="7159" spans="1:3" hidden="1" x14ac:dyDescent="0.45">
      <c r="A7159" s="29"/>
      <c r="B7159" s="29"/>
      <c r="C7159" s="29"/>
    </row>
    <row r="7160" spans="1:3" hidden="1" x14ac:dyDescent="0.45">
      <c r="A7160" s="29"/>
      <c r="B7160" s="29"/>
      <c r="C7160" s="29"/>
    </row>
    <row r="7161" spans="1:3" hidden="1" x14ac:dyDescent="0.45">
      <c r="A7161" s="29"/>
      <c r="B7161" s="29"/>
      <c r="C7161" s="29"/>
    </row>
    <row r="7162" spans="1:3" hidden="1" x14ac:dyDescent="0.45">
      <c r="A7162" s="29"/>
      <c r="B7162" s="29"/>
      <c r="C7162" s="29"/>
    </row>
    <row r="7163" spans="1:3" hidden="1" x14ac:dyDescent="0.45">
      <c r="A7163" s="29"/>
      <c r="B7163" s="29"/>
      <c r="C7163" s="29"/>
    </row>
    <row r="7164" spans="1:3" hidden="1" x14ac:dyDescent="0.45">
      <c r="A7164" s="29"/>
      <c r="B7164" s="29"/>
      <c r="C7164" s="29"/>
    </row>
    <row r="7165" spans="1:3" hidden="1" x14ac:dyDescent="0.45">
      <c r="A7165" s="29"/>
      <c r="B7165" s="29"/>
      <c r="C7165" s="29"/>
    </row>
    <row r="7166" spans="1:3" hidden="1" x14ac:dyDescent="0.45">
      <c r="A7166" s="29"/>
      <c r="B7166" s="29"/>
      <c r="C7166" s="29"/>
    </row>
    <row r="7167" spans="1:3" hidden="1" x14ac:dyDescent="0.45">
      <c r="A7167" s="29"/>
      <c r="B7167" s="29"/>
      <c r="C7167" s="29"/>
    </row>
    <row r="7168" spans="1:3" hidden="1" x14ac:dyDescent="0.45">
      <c r="A7168" s="29"/>
      <c r="B7168" s="29"/>
      <c r="C7168" s="29"/>
    </row>
    <row r="7169" spans="1:3" hidden="1" x14ac:dyDescent="0.45">
      <c r="A7169" s="29"/>
      <c r="B7169" s="29"/>
      <c r="C7169" s="29"/>
    </row>
    <row r="7170" spans="1:3" hidden="1" x14ac:dyDescent="0.45">
      <c r="A7170" s="29"/>
      <c r="B7170" s="29"/>
      <c r="C7170" s="29"/>
    </row>
    <row r="7171" spans="1:3" hidden="1" x14ac:dyDescent="0.45">
      <c r="A7171" s="29"/>
      <c r="B7171" s="29"/>
      <c r="C7171" s="29"/>
    </row>
    <row r="7172" spans="1:3" hidden="1" x14ac:dyDescent="0.45">
      <c r="A7172" s="29"/>
      <c r="B7172" s="29"/>
      <c r="C7172" s="29"/>
    </row>
    <row r="7173" spans="1:3" hidden="1" x14ac:dyDescent="0.45">
      <c r="A7173" s="29"/>
      <c r="B7173" s="29"/>
      <c r="C7173" s="29"/>
    </row>
    <row r="7174" spans="1:3" hidden="1" x14ac:dyDescent="0.45">
      <c r="A7174" s="29"/>
      <c r="B7174" s="29"/>
      <c r="C7174" s="29"/>
    </row>
    <row r="7175" spans="1:3" hidden="1" x14ac:dyDescent="0.45">
      <c r="A7175" s="29"/>
      <c r="B7175" s="29"/>
      <c r="C7175" s="29"/>
    </row>
    <row r="7176" spans="1:3" hidden="1" x14ac:dyDescent="0.45">
      <c r="A7176" s="29"/>
      <c r="B7176" s="29"/>
      <c r="C7176" s="29"/>
    </row>
    <row r="7177" spans="1:3" hidden="1" x14ac:dyDescent="0.45">
      <c r="A7177" s="29"/>
      <c r="B7177" s="29"/>
      <c r="C7177" s="29"/>
    </row>
    <row r="7178" spans="1:3" hidden="1" x14ac:dyDescent="0.45">
      <c r="A7178" s="29"/>
      <c r="B7178" s="29"/>
      <c r="C7178" s="29"/>
    </row>
    <row r="7179" spans="1:3" hidden="1" x14ac:dyDescent="0.45">
      <c r="A7179" s="29"/>
      <c r="B7179" s="29"/>
      <c r="C7179" s="29"/>
    </row>
    <row r="7180" spans="1:3" hidden="1" x14ac:dyDescent="0.45">
      <c r="A7180" s="29"/>
      <c r="B7180" s="29"/>
      <c r="C7180" s="29"/>
    </row>
    <row r="7181" spans="1:3" hidden="1" x14ac:dyDescent="0.45">
      <c r="A7181" s="29"/>
      <c r="B7181" s="29"/>
      <c r="C7181" s="29"/>
    </row>
    <row r="7182" spans="1:3" hidden="1" x14ac:dyDescent="0.45">
      <c r="A7182" s="29"/>
      <c r="B7182" s="29"/>
      <c r="C7182" s="29"/>
    </row>
    <row r="7183" spans="1:3" hidden="1" x14ac:dyDescent="0.45">
      <c r="A7183" s="29"/>
      <c r="B7183" s="29"/>
      <c r="C7183" s="29"/>
    </row>
    <row r="7184" spans="1:3" hidden="1" x14ac:dyDescent="0.45">
      <c r="A7184" s="29"/>
      <c r="B7184" s="29"/>
      <c r="C7184" s="29"/>
    </row>
    <row r="7185" spans="1:3" hidden="1" x14ac:dyDescent="0.45">
      <c r="A7185" s="29"/>
      <c r="B7185" s="29"/>
      <c r="C7185" s="29"/>
    </row>
    <row r="7186" spans="1:3" hidden="1" x14ac:dyDescent="0.45">
      <c r="A7186" s="29"/>
      <c r="B7186" s="29"/>
      <c r="C7186" s="29"/>
    </row>
    <row r="7187" spans="1:3" hidden="1" x14ac:dyDescent="0.45">
      <c r="A7187" s="29"/>
      <c r="B7187" s="29"/>
      <c r="C7187" s="29"/>
    </row>
    <row r="7188" spans="1:3" hidden="1" x14ac:dyDescent="0.45">
      <c r="A7188" s="29"/>
      <c r="B7188" s="29"/>
      <c r="C7188" s="29"/>
    </row>
    <row r="7189" spans="1:3" hidden="1" x14ac:dyDescent="0.45">
      <c r="A7189" s="29"/>
      <c r="B7189" s="29"/>
      <c r="C7189" s="29"/>
    </row>
    <row r="7190" spans="1:3" hidden="1" x14ac:dyDescent="0.45">
      <c r="A7190" s="29"/>
      <c r="B7190" s="29"/>
      <c r="C7190" s="29"/>
    </row>
    <row r="7191" spans="1:3" hidden="1" x14ac:dyDescent="0.45">
      <c r="A7191" s="29"/>
      <c r="B7191" s="29"/>
      <c r="C7191" s="29"/>
    </row>
    <row r="7192" spans="1:3" hidden="1" x14ac:dyDescent="0.45">
      <c r="A7192" s="29"/>
      <c r="B7192" s="29"/>
      <c r="C7192" s="29"/>
    </row>
    <row r="7193" spans="1:3" hidden="1" x14ac:dyDescent="0.45">
      <c r="A7193" s="29"/>
      <c r="B7193" s="29"/>
      <c r="C7193" s="29"/>
    </row>
    <row r="7194" spans="1:3" hidden="1" x14ac:dyDescent="0.45">
      <c r="A7194" s="29"/>
      <c r="B7194" s="29"/>
      <c r="C7194" s="29"/>
    </row>
    <row r="7195" spans="1:3" hidden="1" x14ac:dyDescent="0.45">
      <c r="A7195" s="29"/>
      <c r="B7195" s="29"/>
      <c r="C7195" s="29"/>
    </row>
    <row r="7196" spans="1:3" hidden="1" x14ac:dyDescent="0.45">
      <c r="A7196" s="29"/>
      <c r="B7196" s="29"/>
      <c r="C7196" s="29"/>
    </row>
    <row r="7197" spans="1:3" hidden="1" x14ac:dyDescent="0.45">
      <c r="A7197" s="29"/>
      <c r="B7197" s="29"/>
      <c r="C7197" s="29"/>
    </row>
    <row r="7198" spans="1:3" hidden="1" x14ac:dyDescent="0.45">
      <c r="A7198" s="29"/>
      <c r="B7198" s="29"/>
      <c r="C7198" s="29"/>
    </row>
    <row r="7199" spans="1:3" hidden="1" x14ac:dyDescent="0.45">
      <c r="A7199" s="29"/>
      <c r="B7199" s="29"/>
      <c r="C7199" s="29"/>
    </row>
    <row r="7200" spans="1:3" hidden="1" x14ac:dyDescent="0.45">
      <c r="A7200" s="29"/>
      <c r="B7200" s="29"/>
      <c r="C7200" s="29"/>
    </row>
    <row r="7201" spans="1:3" hidden="1" x14ac:dyDescent="0.45">
      <c r="A7201" s="29"/>
      <c r="B7201" s="29"/>
      <c r="C7201" s="29"/>
    </row>
    <row r="7202" spans="1:3" hidden="1" x14ac:dyDescent="0.45">
      <c r="A7202" s="29"/>
      <c r="B7202" s="29"/>
      <c r="C7202" s="29"/>
    </row>
    <row r="7203" spans="1:3" hidden="1" x14ac:dyDescent="0.45">
      <c r="A7203" s="29"/>
      <c r="B7203" s="29"/>
      <c r="C7203" s="29"/>
    </row>
    <row r="7204" spans="1:3" hidden="1" x14ac:dyDescent="0.45">
      <c r="A7204" s="29"/>
      <c r="B7204" s="29"/>
      <c r="C7204" s="29"/>
    </row>
    <row r="7205" spans="1:3" hidden="1" x14ac:dyDescent="0.45">
      <c r="A7205" s="29"/>
      <c r="B7205" s="29"/>
      <c r="C7205" s="29"/>
    </row>
    <row r="7206" spans="1:3" hidden="1" x14ac:dyDescent="0.45">
      <c r="A7206" s="29"/>
      <c r="B7206" s="29"/>
      <c r="C7206" s="29"/>
    </row>
    <row r="7207" spans="1:3" hidden="1" x14ac:dyDescent="0.45">
      <c r="A7207" s="29"/>
      <c r="B7207" s="29"/>
      <c r="C7207" s="29"/>
    </row>
    <row r="7208" spans="1:3" hidden="1" x14ac:dyDescent="0.45">
      <c r="A7208" s="29"/>
      <c r="B7208" s="29"/>
      <c r="C7208" s="29"/>
    </row>
    <row r="7209" spans="1:3" hidden="1" x14ac:dyDescent="0.45">
      <c r="A7209" s="29"/>
      <c r="B7209" s="29"/>
      <c r="C7209" s="29"/>
    </row>
    <row r="7210" spans="1:3" hidden="1" x14ac:dyDescent="0.45">
      <c r="A7210" s="29"/>
      <c r="B7210" s="29"/>
      <c r="C7210" s="29"/>
    </row>
    <row r="7211" spans="1:3" hidden="1" x14ac:dyDescent="0.45">
      <c r="A7211" s="29"/>
      <c r="B7211" s="29"/>
      <c r="C7211" s="29"/>
    </row>
    <row r="7212" spans="1:3" hidden="1" x14ac:dyDescent="0.45">
      <c r="A7212" s="29"/>
      <c r="B7212" s="29"/>
      <c r="C7212" s="29"/>
    </row>
    <row r="7213" spans="1:3" hidden="1" x14ac:dyDescent="0.45">
      <c r="A7213" s="29"/>
      <c r="B7213" s="29"/>
      <c r="C7213" s="29"/>
    </row>
    <row r="7214" spans="1:3" hidden="1" x14ac:dyDescent="0.45">
      <c r="A7214" s="29"/>
      <c r="B7214" s="29"/>
      <c r="C7214" s="29"/>
    </row>
    <row r="7215" spans="1:3" hidden="1" x14ac:dyDescent="0.45">
      <c r="A7215" s="29"/>
      <c r="B7215" s="29"/>
      <c r="C7215" s="29"/>
    </row>
    <row r="7216" spans="1:3" hidden="1" x14ac:dyDescent="0.45">
      <c r="A7216" s="29"/>
      <c r="B7216" s="29"/>
      <c r="C7216" s="29"/>
    </row>
    <row r="7217" spans="1:3" hidden="1" x14ac:dyDescent="0.45">
      <c r="A7217" s="29"/>
      <c r="B7217" s="29"/>
      <c r="C7217" s="29"/>
    </row>
    <row r="7218" spans="1:3" hidden="1" x14ac:dyDescent="0.45">
      <c r="A7218" s="29"/>
      <c r="B7218" s="29"/>
      <c r="C7218" s="29"/>
    </row>
    <row r="7219" spans="1:3" hidden="1" x14ac:dyDescent="0.45">
      <c r="A7219" s="29"/>
      <c r="B7219" s="29"/>
      <c r="C7219" s="29"/>
    </row>
    <row r="7220" spans="1:3" hidden="1" x14ac:dyDescent="0.45">
      <c r="A7220" s="29"/>
      <c r="B7220" s="29"/>
      <c r="C7220" s="29"/>
    </row>
    <row r="7221" spans="1:3" hidden="1" x14ac:dyDescent="0.45">
      <c r="A7221" s="29"/>
      <c r="B7221" s="29"/>
      <c r="C7221" s="29"/>
    </row>
    <row r="7222" spans="1:3" hidden="1" x14ac:dyDescent="0.45">
      <c r="A7222" s="29"/>
      <c r="B7222" s="29"/>
      <c r="C7222" s="29"/>
    </row>
    <row r="7223" spans="1:3" hidden="1" x14ac:dyDescent="0.45">
      <c r="A7223" s="29"/>
      <c r="B7223" s="29"/>
      <c r="C7223" s="29"/>
    </row>
    <row r="7224" spans="1:3" hidden="1" x14ac:dyDescent="0.45">
      <c r="A7224" s="29"/>
      <c r="B7224" s="29"/>
      <c r="C7224" s="29"/>
    </row>
    <row r="7225" spans="1:3" hidden="1" x14ac:dyDescent="0.45">
      <c r="A7225" s="29"/>
      <c r="B7225" s="29"/>
      <c r="C7225" s="29"/>
    </row>
    <row r="7226" spans="1:3" hidden="1" x14ac:dyDescent="0.45">
      <c r="A7226" s="29"/>
      <c r="B7226" s="29"/>
      <c r="C7226" s="29"/>
    </row>
    <row r="7227" spans="1:3" hidden="1" x14ac:dyDescent="0.45">
      <c r="A7227" s="29"/>
      <c r="B7227" s="29"/>
      <c r="C7227" s="29"/>
    </row>
    <row r="7228" spans="1:3" hidden="1" x14ac:dyDescent="0.45">
      <c r="A7228" s="29"/>
      <c r="B7228" s="29"/>
      <c r="C7228" s="29"/>
    </row>
    <row r="7229" spans="1:3" hidden="1" x14ac:dyDescent="0.45">
      <c r="A7229" s="29"/>
      <c r="B7229" s="29"/>
      <c r="C7229" s="29"/>
    </row>
    <row r="7230" spans="1:3" hidden="1" x14ac:dyDescent="0.45">
      <c r="A7230" s="29"/>
      <c r="B7230" s="29"/>
      <c r="C7230" s="29"/>
    </row>
    <row r="7231" spans="1:3" hidden="1" x14ac:dyDescent="0.45">
      <c r="A7231" s="29"/>
      <c r="B7231" s="29"/>
      <c r="C7231" s="29"/>
    </row>
    <row r="7232" spans="1:3" hidden="1" x14ac:dyDescent="0.45">
      <c r="A7232" s="29"/>
      <c r="B7232" s="29"/>
      <c r="C7232" s="29"/>
    </row>
    <row r="7233" spans="1:3" hidden="1" x14ac:dyDescent="0.45">
      <c r="A7233" s="29"/>
      <c r="B7233" s="29"/>
      <c r="C7233" s="29"/>
    </row>
    <row r="7234" spans="1:3" hidden="1" x14ac:dyDescent="0.45">
      <c r="A7234" s="29"/>
      <c r="B7234" s="29"/>
      <c r="C7234" s="29"/>
    </row>
    <row r="7235" spans="1:3" hidden="1" x14ac:dyDescent="0.45">
      <c r="A7235" s="29"/>
      <c r="B7235" s="29"/>
      <c r="C7235" s="29"/>
    </row>
    <row r="7236" spans="1:3" hidden="1" x14ac:dyDescent="0.45">
      <c r="A7236" s="29"/>
      <c r="B7236" s="29"/>
      <c r="C7236" s="29"/>
    </row>
    <row r="7237" spans="1:3" hidden="1" x14ac:dyDescent="0.45">
      <c r="A7237" s="29"/>
      <c r="B7237" s="29"/>
      <c r="C7237" s="29"/>
    </row>
    <row r="7238" spans="1:3" hidden="1" x14ac:dyDescent="0.45">
      <c r="A7238" s="29"/>
      <c r="B7238" s="29"/>
      <c r="C7238" s="29"/>
    </row>
    <row r="7239" spans="1:3" hidden="1" x14ac:dyDescent="0.45">
      <c r="A7239" s="29"/>
      <c r="B7239" s="29"/>
      <c r="C7239" s="29"/>
    </row>
    <row r="7240" spans="1:3" hidden="1" x14ac:dyDescent="0.45">
      <c r="A7240" s="29"/>
      <c r="B7240" s="29"/>
      <c r="C7240" s="29"/>
    </row>
    <row r="7241" spans="1:3" hidden="1" x14ac:dyDescent="0.45">
      <c r="A7241" s="29"/>
      <c r="B7241" s="29"/>
      <c r="C7241" s="29"/>
    </row>
    <row r="7242" spans="1:3" hidden="1" x14ac:dyDescent="0.45">
      <c r="A7242" s="29"/>
      <c r="B7242" s="29"/>
      <c r="C7242" s="29"/>
    </row>
    <row r="7243" spans="1:3" hidden="1" x14ac:dyDescent="0.45">
      <c r="A7243" s="29"/>
      <c r="B7243" s="29"/>
      <c r="C7243" s="29"/>
    </row>
    <row r="7244" spans="1:3" hidden="1" x14ac:dyDescent="0.45">
      <c r="A7244" s="29"/>
      <c r="B7244" s="29"/>
      <c r="C7244" s="29"/>
    </row>
    <row r="7245" spans="1:3" hidden="1" x14ac:dyDescent="0.45">
      <c r="A7245" s="29"/>
      <c r="B7245" s="29"/>
      <c r="C7245" s="29"/>
    </row>
    <row r="7246" spans="1:3" hidden="1" x14ac:dyDescent="0.45">
      <c r="A7246" s="29"/>
      <c r="B7246" s="29"/>
      <c r="C7246" s="29"/>
    </row>
    <row r="7247" spans="1:3" hidden="1" x14ac:dyDescent="0.45">
      <c r="A7247" s="29"/>
      <c r="B7247" s="29"/>
      <c r="C7247" s="29"/>
    </row>
    <row r="7248" spans="1:3" hidden="1" x14ac:dyDescent="0.45">
      <c r="A7248" s="29"/>
      <c r="B7248" s="29"/>
      <c r="C7248" s="29"/>
    </row>
    <row r="7249" spans="1:3" hidden="1" x14ac:dyDescent="0.45">
      <c r="A7249" s="29"/>
      <c r="B7249" s="29"/>
      <c r="C7249" s="29"/>
    </row>
    <row r="7250" spans="1:3" hidden="1" x14ac:dyDescent="0.45">
      <c r="A7250" s="29"/>
      <c r="B7250" s="29"/>
      <c r="C7250" s="29"/>
    </row>
    <row r="7251" spans="1:3" hidden="1" x14ac:dyDescent="0.45">
      <c r="A7251" s="29"/>
      <c r="B7251" s="29"/>
      <c r="C7251" s="29"/>
    </row>
    <row r="7252" spans="1:3" hidden="1" x14ac:dyDescent="0.45">
      <c r="A7252" s="29"/>
      <c r="B7252" s="29"/>
      <c r="C7252" s="29"/>
    </row>
    <row r="7253" spans="1:3" hidden="1" x14ac:dyDescent="0.45">
      <c r="A7253" s="29"/>
      <c r="B7253" s="29"/>
      <c r="C7253" s="29"/>
    </row>
    <row r="7254" spans="1:3" hidden="1" x14ac:dyDescent="0.45">
      <c r="A7254" s="29"/>
      <c r="B7254" s="29"/>
      <c r="C7254" s="29"/>
    </row>
    <row r="7255" spans="1:3" hidden="1" x14ac:dyDescent="0.45">
      <c r="A7255" s="29"/>
      <c r="B7255" s="29"/>
      <c r="C7255" s="29"/>
    </row>
    <row r="7256" spans="1:3" hidden="1" x14ac:dyDescent="0.45">
      <c r="A7256" s="29"/>
      <c r="B7256" s="29"/>
      <c r="C7256" s="29"/>
    </row>
    <row r="7257" spans="1:3" hidden="1" x14ac:dyDescent="0.45">
      <c r="A7257" s="29"/>
      <c r="B7257" s="29"/>
      <c r="C7257" s="29"/>
    </row>
    <row r="7258" spans="1:3" hidden="1" x14ac:dyDescent="0.45">
      <c r="A7258" s="29"/>
      <c r="B7258" s="29"/>
      <c r="C7258" s="29"/>
    </row>
    <row r="7259" spans="1:3" hidden="1" x14ac:dyDescent="0.45">
      <c r="A7259" s="29"/>
      <c r="B7259" s="29"/>
      <c r="C7259" s="29"/>
    </row>
    <row r="7260" spans="1:3" hidden="1" x14ac:dyDescent="0.45">
      <c r="A7260" s="29"/>
      <c r="B7260" s="29"/>
      <c r="C7260" s="29"/>
    </row>
    <row r="7261" spans="1:3" hidden="1" x14ac:dyDescent="0.45">
      <c r="A7261" s="29"/>
      <c r="B7261" s="29"/>
      <c r="C7261" s="29"/>
    </row>
    <row r="7262" spans="1:3" hidden="1" x14ac:dyDescent="0.45">
      <c r="A7262" s="29"/>
      <c r="B7262" s="29"/>
      <c r="C7262" s="29"/>
    </row>
    <row r="7263" spans="1:3" hidden="1" x14ac:dyDescent="0.45">
      <c r="A7263" s="29"/>
      <c r="B7263" s="29"/>
      <c r="C7263" s="29"/>
    </row>
    <row r="7264" spans="1:3" hidden="1" x14ac:dyDescent="0.45">
      <c r="A7264" s="29"/>
      <c r="B7264" s="29"/>
      <c r="C7264" s="29"/>
    </row>
    <row r="7265" spans="1:3" hidden="1" x14ac:dyDescent="0.45">
      <c r="A7265" s="29"/>
      <c r="B7265" s="29"/>
      <c r="C7265" s="29"/>
    </row>
    <row r="7266" spans="1:3" hidden="1" x14ac:dyDescent="0.45">
      <c r="A7266" s="29"/>
      <c r="B7266" s="29"/>
      <c r="C7266" s="29"/>
    </row>
    <row r="7267" spans="1:3" hidden="1" x14ac:dyDescent="0.45">
      <c r="A7267" s="29"/>
      <c r="B7267" s="29"/>
      <c r="C7267" s="29"/>
    </row>
    <row r="7268" spans="1:3" hidden="1" x14ac:dyDescent="0.45">
      <c r="A7268" s="29"/>
      <c r="B7268" s="29"/>
      <c r="C7268" s="29"/>
    </row>
    <row r="7269" spans="1:3" hidden="1" x14ac:dyDescent="0.45">
      <c r="A7269" s="29"/>
      <c r="B7269" s="29"/>
      <c r="C7269" s="29"/>
    </row>
    <row r="7270" spans="1:3" hidden="1" x14ac:dyDescent="0.45">
      <c r="A7270" s="29"/>
      <c r="B7270" s="29"/>
      <c r="C7270" s="29"/>
    </row>
    <row r="7271" spans="1:3" hidden="1" x14ac:dyDescent="0.45">
      <c r="A7271" s="29"/>
      <c r="B7271" s="29"/>
      <c r="C7271" s="29"/>
    </row>
    <row r="7272" spans="1:3" hidden="1" x14ac:dyDescent="0.45">
      <c r="A7272" s="29"/>
      <c r="B7272" s="29"/>
      <c r="C7272" s="29"/>
    </row>
    <row r="7273" spans="1:3" hidden="1" x14ac:dyDescent="0.45">
      <c r="A7273" s="29"/>
      <c r="B7273" s="29"/>
      <c r="C7273" s="29"/>
    </row>
    <row r="7274" spans="1:3" hidden="1" x14ac:dyDescent="0.45">
      <c r="A7274" s="29"/>
      <c r="B7274" s="29"/>
      <c r="C7274" s="29"/>
    </row>
    <row r="7275" spans="1:3" hidden="1" x14ac:dyDescent="0.45">
      <c r="A7275" s="29"/>
      <c r="B7275" s="29"/>
      <c r="C7275" s="29"/>
    </row>
    <row r="7276" spans="1:3" hidden="1" x14ac:dyDescent="0.45">
      <c r="A7276" s="29"/>
      <c r="B7276" s="29"/>
      <c r="C7276" s="29"/>
    </row>
    <row r="7277" spans="1:3" hidden="1" x14ac:dyDescent="0.45">
      <c r="A7277" s="29"/>
      <c r="B7277" s="29"/>
      <c r="C7277" s="29"/>
    </row>
    <row r="7278" spans="1:3" hidden="1" x14ac:dyDescent="0.45">
      <c r="A7278" s="29"/>
      <c r="B7278" s="29"/>
      <c r="C7278" s="29"/>
    </row>
    <row r="7279" spans="1:3" hidden="1" x14ac:dyDescent="0.45">
      <c r="A7279" s="29"/>
      <c r="B7279" s="29"/>
      <c r="C7279" s="29"/>
    </row>
    <row r="7280" spans="1:3" hidden="1" x14ac:dyDescent="0.45">
      <c r="A7280" s="29"/>
      <c r="B7280" s="29"/>
      <c r="C7280" s="29"/>
    </row>
    <row r="7281" spans="1:3" hidden="1" x14ac:dyDescent="0.45">
      <c r="A7281" s="29"/>
      <c r="B7281" s="29"/>
      <c r="C7281" s="29"/>
    </row>
    <row r="7282" spans="1:3" hidden="1" x14ac:dyDescent="0.45">
      <c r="A7282" s="29"/>
      <c r="B7282" s="29"/>
      <c r="C7282" s="29"/>
    </row>
    <row r="7283" spans="1:3" hidden="1" x14ac:dyDescent="0.45">
      <c r="A7283" s="29"/>
      <c r="B7283" s="29"/>
      <c r="C7283" s="29"/>
    </row>
    <row r="7284" spans="1:3" hidden="1" x14ac:dyDescent="0.45">
      <c r="A7284" s="29"/>
      <c r="B7284" s="29"/>
      <c r="C7284" s="29"/>
    </row>
    <row r="7285" spans="1:3" hidden="1" x14ac:dyDescent="0.45">
      <c r="A7285" s="29"/>
      <c r="B7285" s="29"/>
      <c r="C7285" s="29"/>
    </row>
    <row r="7286" spans="1:3" hidden="1" x14ac:dyDescent="0.45">
      <c r="A7286" s="29"/>
      <c r="B7286" s="29"/>
      <c r="C7286" s="29"/>
    </row>
    <row r="7287" spans="1:3" hidden="1" x14ac:dyDescent="0.45">
      <c r="A7287" s="29"/>
      <c r="B7287" s="29"/>
      <c r="C7287" s="29"/>
    </row>
    <row r="7288" spans="1:3" hidden="1" x14ac:dyDescent="0.45">
      <c r="A7288" s="29"/>
      <c r="B7288" s="29"/>
      <c r="C7288" s="29"/>
    </row>
    <row r="7289" spans="1:3" hidden="1" x14ac:dyDescent="0.45">
      <c r="A7289" s="29"/>
      <c r="B7289" s="29"/>
      <c r="C7289" s="29"/>
    </row>
    <row r="7290" spans="1:3" hidden="1" x14ac:dyDescent="0.45">
      <c r="A7290" s="29"/>
      <c r="B7290" s="29"/>
      <c r="C7290" s="29"/>
    </row>
    <row r="7291" spans="1:3" hidden="1" x14ac:dyDescent="0.45">
      <c r="A7291" s="29"/>
      <c r="B7291" s="29"/>
      <c r="C7291" s="29"/>
    </row>
    <row r="7292" spans="1:3" hidden="1" x14ac:dyDescent="0.45">
      <c r="A7292" s="29"/>
      <c r="B7292" s="29"/>
      <c r="C7292" s="29"/>
    </row>
    <row r="7293" spans="1:3" hidden="1" x14ac:dyDescent="0.45">
      <c r="A7293" s="29"/>
      <c r="B7293" s="29"/>
      <c r="C7293" s="29"/>
    </row>
    <row r="7294" spans="1:3" hidden="1" x14ac:dyDescent="0.45">
      <c r="A7294" s="29"/>
      <c r="B7294" s="29"/>
      <c r="C7294" s="29"/>
    </row>
    <row r="7295" spans="1:3" hidden="1" x14ac:dyDescent="0.45">
      <c r="A7295" s="29"/>
      <c r="B7295" s="29"/>
      <c r="C7295" s="29"/>
    </row>
    <row r="7296" spans="1:3" hidden="1" x14ac:dyDescent="0.45">
      <c r="A7296" s="29"/>
      <c r="B7296" s="29"/>
      <c r="C7296" s="29"/>
    </row>
    <row r="7297" spans="1:3" hidden="1" x14ac:dyDescent="0.45">
      <c r="A7297" s="29"/>
      <c r="B7297" s="29"/>
      <c r="C7297" s="29"/>
    </row>
    <row r="7298" spans="1:3" hidden="1" x14ac:dyDescent="0.45">
      <c r="A7298" s="29"/>
      <c r="B7298" s="29"/>
      <c r="C7298" s="29"/>
    </row>
    <row r="7299" spans="1:3" hidden="1" x14ac:dyDescent="0.45">
      <c r="A7299" s="29"/>
      <c r="B7299" s="29"/>
      <c r="C7299" s="29"/>
    </row>
    <row r="7300" spans="1:3" hidden="1" x14ac:dyDescent="0.45">
      <c r="A7300" s="29"/>
      <c r="B7300" s="29"/>
      <c r="C7300" s="29"/>
    </row>
    <row r="7301" spans="1:3" hidden="1" x14ac:dyDescent="0.45">
      <c r="A7301" s="29"/>
      <c r="B7301" s="29"/>
      <c r="C7301" s="29"/>
    </row>
    <row r="7302" spans="1:3" hidden="1" x14ac:dyDescent="0.45">
      <c r="A7302" s="29"/>
      <c r="B7302" s="29"/>
      <c r="C7302" s="29"/>
    </row>
    <row r="7303" spans="1:3" hidden="1" x14ac:dyDescent="0.45">
      <c r="A7303" s="29"/>
      <c r="B7303" s="29"/>
      <c r="C7303" s="29"/>
    </row>
    <row r="7304" spans="1:3" hidden="1" x14ac:dyDescent="0.45">
      <c r="A7304" s="29"/>
      <c r="B7304" s="29"/>
      <c r="C7304" s="29"/>
    </row>
    <row r="7305" spans="1:3" hidden="1" x14ac:dyDescent="0.45">
      <c r="A7305" s="29"/>
      <c r="B7305" s="29"/>
      <c r="C7305" s="29"/>
    </row>
    <row r="7306" spans="1:3" hidden="1" x14ac:dyDescent="0.45">
      <c r="A7306" s="29"/>
      <c r="B7306" s="29"/>
      <c r="C7306" s="29"/>
    </row>
    <row r="7307" spans="1:3" hidden="1" x14ac:dyDescent="0.45">
      <c r="A7307" s="29"/>
      <c r="B7307" s="29"/>
      <c r="C7307" s="29"/>
    </row>
    <row r="7308" spans="1:3" hidden="1" x14ac:dyDescent="0.45">
      <c r="A7308" s="29"/>
      <c r="B7308" s="29"/>
      <c r="C7308" s="29"/>
    </row>
    <row r="7309" spans="1:3" hidden="1" x14ac:dyDescent="0.45">
      <c r="A7309" s="29"/>
      <c r="B7309" s="29"/>
      <c r="C7309" s="29"/>
    </row>
    <row r="7310" spans="1:3" hidden="1" x14ac:dyDescent="0.45">
      <c r="A7310" s="29"/>
      <c r="B7310" s="29"/>
      <c r="C7310" s="29"/>
    </row>
    <row r="7311" spans="1:3" hidden="1" x14ac:dyDescent="0.45">
      <c r="A7311" s="29"/>
      <c r="B7311" s="29"/>
      <c r="C7311" s="29"/>
    </row>
    <row r="7312" spans="1:3" hidden="1" x14ac:dyDescent="0.45">
      <c r="A7312" s="29"/>
      <c r="B7312" s="29"/>
      <c r="C7312" s="29"/>
    </row>
    <row r="7313" spans="1:3" hidden="1" x14ac:dyDescent="0.45">
      <c r="A7313" s="29"/>
      <c r="B7313" s="29"/>
      <c r="C7313" s="29"/>
    </row>
    <row r="7314" spans="1:3" hidden="1" x14ac:dyDescent="0.45">
      <c r="A7314" s="29"/>
      <c r="B7314" s="29"/>
      <c r="C7314" s="29"/>
    </row>
    <row r="7315" spans="1:3" hidden="1" x14ac:dyDescent="0.45">
      <c r="A7315" s="29"/>
      <c r="B7315" s="29"/>
      <c r="C7315" s="29"/>
    </row>
    <row r="7316" spans="1:3" hidden="1" x14ac:dyDescent="0.45">
      <c r="A7316" s="29"/>
      <c r="B7316" s="29"/>
      <c r="C7316" s="29"/>
    </row>
    <row r="7317" spans="1:3" hidden="1" x14ac:dyDescent="0.45">
      <c r="A7317" s="29"/>
      <c r="B7317" s="29"/>
      <c r="C7317" s="29"/>
    </row>
    <row r="7318" spans="1:3" hidden="1" x14ac:dyDescent="0.45">
      <c r="A7318" s="29"/>
      <c r="B7318" s="29"/>
      <c r="C7318" s="29"/>
    </row>
    <row r="7319" spans="1:3" hidden="1" x14ac:dyDescent="0.45">
      <c r="A7319" s="29"/>
      <c r="B7319" s="29"/>
      <c r="C7319" s="29"/>
    </row>
    <row r="7320" spans="1:3" hidden="1" x14ac:dyDescent="0.45">
      <c r="A7320" s="29"/>
      <c r="B7320" s="29"/>
      <c r="C7320" s="29"/>
    </row>
    <row r="7321" spans="1:3" hidden="1" x14ac:dyDescent="0.45">
      <c r="A7321" s="29"/>
      <c r="B7321" s="29"/>
      <c r="C7321" s="29"/>
    </row>
    <row r="7322" spans="1:3" hidden="1" x14ac:dyDescent="0.45">
      <c r="A7322" s="29"/>
      <c r="B7322" s="29"/>
      <c r="C7322" s="29"/>
    </row>
    <row r="7323" spans="1:3" hidden="1" x14ac:dyDescent="0.45">
      <c r="A7323" s="29"/>
      <c r="B7323" s="29"/>
      <c r="C7323" s="29"/>
    </row>
    <row r="7324" spans="1:3" hidden="1" x14ac:dyDescent="0.45">
      <c r="A7324" s="29"/>
      <c r="B7324" s="29"/>
      <c r="C7324" s="29"/>
    </row>
    <row r="7325" spans="1:3" hidden="1" x14ac:dyDescent="0.45">
      <c r="A7325" s="29"/>
      <c r="B7325" s="29"/>
      <c r="C7325" s="29"/>
    </row>
    <row r="7326" spans="1:3" hidden="1" x14ac:dyDescent="0.45">
      <c r="A7326" s="29"/>
      <c r="B7326" s="29"/>
      <c r="C7326" s="29"/>
    </row>
    <row r="7327" spans="1:3" hidden="1" x14ac:dyDescent="0.45">
      <c r="A7327" s="29"/>
      <c r="B7327" s="29"/>
      <c r="C7327" s="29"/>
    </row>
    <row r="7328" spans="1:3" hidden="1" x14ac:dyDescent="0.45">
      <c r="A7328" s="29"/>
      <c r="B7328" s="29"/>
      <c r="C7328" s="29"/>
    </row>
    <row r="7329" spans="1:3" hidden="1" x14ac:dyDescent="0.45">
      <c r="A7329" s="29"/>
      <c r="B7329" s="29"/>
      <c r="C7329" s="29"/>
    </row>
    <row r="7330" spans="1:3" hidden="1" x14ac:dyDescent="0.45">
      <c r="A7330" s="29"/>
      <c r="B7330" s="29"/>
      <c r="C7330" s="29"/>
    </row>
    <row r="7331" spans="1:3" hidden="1" x14ac:dyDescent="0.45">
      <c r="A7331" s="29"/>
      <c r="B7331" s="29"/>
      <c r="C7331" s="29"/>
    </row>
    <row r="7332" spans="1:3" hidden="1" x14ac:dyDescent="0.45">
      <c r="A7332" s="29"/>
      <c r="B7332" s="29"/>
      <c r="C7332" s="29"/>
    </row>
    <row r="7333" spans="1:3" hidden="1" x14ac:dyDescent="0.45">
      <c r="A7333" s="29"/>
      <c r="B7333" s="29"/>
      <c r="C7333" s="29"/>
    </row>
    <row r="7334" spans="1:3" hidden="1" x14ac:dyDescent="0.45">
      <c r="A7334" s="29"/>
      <c r="B7334" s="29"/>
      <c r="C7334" s="29"/>
    </row>
    <row r="7335" spans="1:3" hidden="1" x14ac:dyDescent="0.45">
      <c r="A7335" s="29"/>
      <c r="B7335" s="29"/>
      <c r="C7335" s="29"/>
    </row>
    <row r="7336" spans="1:3" hidden="1" x14ac:dyDescent="0.45">
      <c r="A7336" s="29"/>
      <c r="B7336" s="29"/>
      <c r="C7336" s="29"/>
    </row>
    <row r="7337" spans="1:3" hidden="1" x14ac:dyDescent="0.45">
      <c r="A7337" s="29"/>
      <c r="B7337" s="29"/>
      <c r="C7337" s="29"/>
    </row>
    <row r="7338" spans="1:3" hidden="1" x14ac:dyDescent="0.45">
      <c r="A7338" s="29"/>
      <c r="B7338" s="29"/>
      <c r="C7338" s="29"/>
    </row>
    <row r="7339" spans="1:3" hidden="1" x14ac:dyDescent="0.45">
      <c r="A7339" s="29"/>
      <c r="B7339" s="29"/>
      <c r="C7339" s="29"/>
    </row>
    <row r="7340" spans="1:3" hidden="1" x14ac:dyDescent="0.45">
      <c r="A7340" s="29"/>
      <c r="B7340" s="29"/>
      <c r="C7340" s="29"/>
    </row>
    <row r="7341" spans="1:3" hidden="1" x14ac:dyDescent="0.45">
      <c r="A7341" s="29"/>
      <c r="B7341" s="29"/>
      <c r="C7341" s="29"/>
    </row>
    <row r="7342" spans="1:3" hidden="1" x14ac:dyDescent="0.45">
      <c r="A7342" s="29"/>
      <c r="B7342" s="29"/>
      <c r="C7342" s="29"/>
    </row>
    <row r="7343" spans="1:3" hidden="1" x14ac:dyDescent="0.45">
      <c r="A7343" s="29"/>
      <c r="B7343" s="29"/>
      <c r="C7343" s="29"/>
    </row>
    <row r="7344" spans="1:3" hidden="1" x14ac:dyDescent="0.45">
      <c r="A7344" s="29"/>
      <c r="B7344" s="29"/>
      <c r="C7344" s="29"/>
    </row>
    <row r="7345" spans="1:3" hidden="1" x14ac:dyDescent="0.45">
      <c r="A7345" s="29"/>
      <c r="B7345" s="29"/>
      <c r="C7345" s="29"/>
    </row>
    <row r="7346" spans="1:3" hidden="1" x14ac:dyDescent="0.45">
      <c r="A7346" s="29"/>
      <c r="B7346" s="29"/>
      <c r="C7346" s="29"/>
    </row>
    <row r="7347" spans="1:3" hidden="1" x14ac:dyDescent="0.45">
      <c r="A7347" s="29"/>
      <c r="B7347" s="29"/>
      <c r="C7347" s="29"/>
    </row>
    <row r="7348" spans="1:3" hidden="1" x14ac:dyDescent="0.45">
      <c r="A7348" s="29"/>
      <c r="B7348" s="29"/>
      <c r="C7348" s="29"/>
    </row>
    <row r="7349" spans="1:3" hidden="1" x14ac:dyDescent="0.45">
      <c r="A7349" s="29"/>
      <c r="B7349" s="29"/>
      <c r="C7349" s="29"/>
    </row>
    <row r="7350" spans="1:3" hidden="1" x14ac:dyDescent="0.45">
      <c r="A7350" s="29"/>
      <c r="B7350" s="29"/>
      <c r="C7350" s="29"/>
    </row>
    <row r="7351" spans="1:3" hidden="1" x14ac:dyDescent="0.45">
      <c r="A7351" s="29"/>
      <c r="B7351" s="29"/>
      <c r="C7351" s="29"/>
    </row>
    <row r="7352" spans="1:3" hidden="1" x14ac:dyDescent="0.45">
      <c r="A7352" s="29"/>
      <c r="B7352" s="29"/>
      <c r="C7352" s="29"/>
    </row>
    <row r="7353" spans="1:3" hidden="1" x14ac:dyDescent="0.45">
      <c r="A7353" s="29"/>
      <c r="B7353" s="29"/>
      <c r="C7353" s="29"/>
    </row>
    <row r="7354" spans="1:3" hidden="1" x14ac:dyDescent="0.45">
      <c r="A7354" s="29"/>
      <c r="B7354" s="29"/>
      <c r="C7354" s="29"/>
    </row>
    <row r="7355" spans="1:3" hidden="1" x14ac:dyDescent="0.45">
      <c r="A7355" s="29"/>
      <c r="B7355" s="29"/>
      <c r="C7355" s="29"/>
    </row>
    <row r="7356" spans="1:3" hidden="1" x14ac:dyDescent="0.45">
      <c r="A7356" s="29"/>
      <c r="B7356" s="29"/>
      <c r="C7356" s="29"/>
    </row>
    <row r="7357" spans="1:3" hidden="1" x14ac:dyDescent="0.45">
      <c r="A7357" s="29"/>
      <c r="B7357" s="29"/>
      <c r="C7357" s="29"/>
    </row>
    <row r="7358" spans="1:3" hidden="1" x14ac:dyDescent="0.45">
      <c r="A7358" s="29"/>
      <c r="B7358" s="29"/>
      <c r="C7358" s="29"/>
    </row>
    <row r="7359" spans="1:3" hidden="1" x14ac:dyDescent="0.45">
      <c r="A7359" s="29"/>
      <c r="B7359" s="29"/>
      <c r="C7359" s="29"/>
    </row>
    <row r="7360" spans="1:3" hidden="1" x14ac:dyDescent="0.45">
      <c r="A7360" s="29"/>
      <c r="B7360" s="29"/>
      <c r="C7360" s="29"/>
    </row>
    <row r="7361" spans="1:3" hidden="1" x14ac:dyDescent="0.45">
      <c r="A7361" s="29"/>
      <c r="B7361" s="29"/>
      <c r="C7361" s="29"/>
    </row>
    <row r="7362" spans="1:3" hidden="1" x14ac:dyDescent="0.45">
      <c r="A7362" s="29"/>
      <c r="B7362" s="29"/>
      <c r="C7362" s="29"/>
    </row>
    <row r="7363" spans="1:3" hidden="1" x14ac:dyDescent="0.45">
      <c r="A7363" s="29"/>
      <c r="B7363" s="29"/>
      <c r="C7363" s="29"/>
    </row>
    <row r="7364" spans="1:3" hidden="1" x14ac:dyDescent="0.45">
      <c r="A7364" s="29"/>
      <c r="B7364" s="29"/>
      <c r="C7364" s="29"/>
    </row>
    <row r="7365" spans="1:3" hidden="1" x14ac:dyDescent="0.45">
      <c r="A7365" s="29"/>
      <c r="B7365" s="29"/>
      <c r="C7365" s="29"/>
    </row>
    <row r="7366" spans="1:3" hidden="1" x14ac:dyDescent="0.45">
      <c r="A7366" s="29"/>
      <c r="B7366" s="29"/>
      <c r="C7366" s="29"/>
    </row>
    <row r="7367" spans="1:3" hidden="1" x14ac:dyDescent="0.45">
      <c r="A7367" s="29"/>
      <c r="B7367" s="29"/>
      <c r="C7367" s="29"/>
    </row>
    <row r="7368" spans="1:3" hidden="1" x14ac:dyDescent="0.45">
      <c r="A7368" s="29"/>
      <c r="B7368" s="29"/>
      <c r="C7368" s="29"/>
    </row>
    <row r="7369" spans="1:3" hidden="1" x14ac:dyDescent="0.45">
      <c r="A7369" s="29"/>
      <c r="B7369" s="29"/>
      <c r="C7369" s="29"/>
    </row>
    <row r="7370" spans="1:3" hidden="1" x14ac:dyDescent="0.45">
      <c r="A7370" s="29"/>
      <c r="B7370" s="29"/>
      <c r="C7370" s="29"/>
    </row>
    <row r="7371" spans="1:3" hidden="1" x14ac:dyDescent="0.45">
      <c r="A7371" s="29"/>
      <c r="B7371" s="29"/>
      <c r="C7371" s="29"/>
    </row>
    <row r="7372" spans="1:3" hidden="1" x14ac:dyDescent="0.45">
      <c r="A7372" s="29"/>
      <c r="B7372" s="29"/>
      <c r="C7372" s="29"/>
    </row>
    <row r="7373" spans="1:3" hidden="1" x14ac:dyDescent="0.45">
      <c r="A7373" s="29"/>
      <c r="B7373" s="29"/>
      <c r="C7373" s="29"/>
    </row>
    <row r="7374" spans="1:3" hidden="1" x14ac:dyDescent="0.45">
      <c r="A7374" s="29"/>
      <c r="B7374" s="29"/>
      <c r="C7374" s="29"/>
    </row>
    <row r="7375" spans="1:3" hidden="1" x14ac:dyDescent="0.45">
      <c r="A7375" s="29"/>
      <c r="B7375" s="29"/>
      <c r="C7375" s="29"/>
    </row>
    <row r="7376" spans="1:3" hidden="1" x14ac:dyDescent="0.45">
      <c r="A7376" s="29"/>
      <c r="B7376" s="29"/>
      <c r="C7376" s="29"/>
    </row>
    <row r="7377" spans="1:3" hidden="1" x14ac:dyDescent="0.45">
      <c r="A7377" s="29"/>
      <c r="B7377" s="29"/>
      <c r="C7377" s="29"/>
    </row>
    <row r="7378" spans="1:3" hidden="1" x14ac:dyDescent="0.45">
      <c r="A7378" s="29"/>
      <c r="B7378" s="29"/>
      <c r="C7378" s="29"/>
    </row>
    <row r="7379" spans="1:3" hidden="1" x14ac:dyDescent="0.45">
      <c r="A7379" s="29"/>
      <c r="B7379" s="29"/>
      <c r="C7379" s="29"/>
    </row>
    <row r="7380" spans="1:3" hidden="1" x14ac:dyDescent="0.45">
      <c r="A7380" s="29"/>
      <c r="B7380" s="29"/>
      <c r="C7380" s="29"/>
    </row>
    <row r="7381" spans="1:3" hidden="1" x14ac:dyDescent="0.45">
      <c r="A7381" s="29"/>
      <c r="B7381" s="29"/>
      <c r="C7381" s="29"/>
    </row>
    <row r="7382" spans="1:3" hidden="1" x14ac:dyDescent="0.45">
      <c r="A7382" s="29"/>
      <c r="B7382" s="29"/>
      <c r="C7382" s="29"/>
    </row>
    <row r="7383" spans="1:3" hidden="1" x14ac:dyDescent="0.45">
      <c r="A7383" s="29"/>
      <c r="B7383" s="29"/>
      <c r="C7383" s="29"/>
    </row>
    <row r="7384" spans="1:3" hidden="1" x14ac:dyDescent="0.45">
      <c r="A7384" s="29"/>
      <c r="B7384" s="29"/>
      <c r="C7384" s="29"/>
    </row>
    <row r="7385" spans="1:3" hidden="1" x14ac:dyDescent="0.45">
      <c r="A7385" s="29"/>
      <c r="B7385" s="29"/>
      <c r="C7385" s="29"/>
    </row>
    <row r="7386" spans="1:3" hidden="1" x14ac:dyDescent="0.45">
      <c r="A7386" s="29"/>
      <c r="B7386" s="29"/>
      <c r="C7386" s="29"/>
    </row>
    <row r="7387" spans="1:3" hidden="1" x14ac:dyDescent="0.45">
      <c r="A7387" s="29"/>
      <c r="B7387" s="29"/>
      <c r="C7387" s="29"/>
    </row>
    <row r="7388" spans="1:3" hidden="1" x14ac:dyDescent="0.45">
      <c r="A7388" s="29"/>
      <c r="B7388" s="29"/>
      <c r="C7388" s="29"/>
    </row>
    <row r="7389" spans="1:3" hidden="1" x14ac:dyDescent="0.45">
      <c r="A7389" s="29"/>
      <c r="B7389" s="29"/>
      <c r="C7389" s="29"/>
    </row>
    <row r="7390" spans="1:3" hidden="1" x14ac:dyDescent="0.45">
      <c r="A7390" s="29"/>
      <c r="B7390" s="29"/>
      <c r="C7390" s="29"/>
    </row>
    <row r="7391" spans="1:3" hidden="1" x14ac:dyDescent="0.45">
      <c r="A7391" s="29"/>
      <c r="B7391" s="29"/>
      <c r="C7391" s="29"/>
    </row>
    <row r="7392" spans="1:3" hidden="1" x14ac:dyDescent="0.45">
      <c r="A7392" s="29"/>
      <c r="B7392" s="29"/>
      <c r="C7392" s="29"/>
    </row>
    <row r="7393" spans="1:3" hidden="1" x14ac:dyDescent="0.45">
      <c r="A7393" s="29"/>
      <c r="B7393" s="29"/>
      <c r="C7393" s="29"/>
    </row>
    <row r="7394" spans="1:3" hidden="1" x14ac:dyDescent="0.45">
      <c r="A7394" s="29"/>
      <c r="B7394" s="29"/>
      <c r="C7394" s="29"/>
    </row>
    <row r="7395" spans="1:3" hidden="1" x14ac:dyDescent="0.45">
      <c r="A7395" s="29"/>
      <c r="B7395" s="29"/>
      <c r="C7395" s="29"/>
    </row>
    <row r="7396" spans="1:3" hidden="1" x14ac:dyDescent="0.45">
      <c r="A7396" s="29"/>
      <c r="B7396" s="29"/>
      <c r="C7396" s="29"/>
    </row>
    <row r="7397" spans="1:3" hidden="1" x14ac:dyDescent="0.45">
      <c r="A7397" s="29"/>
      <c r="B7397" s="29"/>
      <c r="C7397" s="29"/>
    </row>
    <row r="7398" spans="1:3" hidden="1" x14ac:dyDescent="0.45">
      <c r="A7398" s="29"/>
      <c r="B7398" s="29"/>
      <c r="C7398" s="29"/>
    </row>
    <row r="7399" spans="1:3" hidden="1" x14ac:dyDescent="0.45">
      <c r="A7399" s="29"/>
      <c r="B7399" s="29"/>
      <c r="C7399" s="29"/>
    </row>
    <row r="7400" spans="1:3" hidden="1" x14ac:dyDescent="0.45">
      <c r="A7400" s="29"/>
      <c r="B7400" s="29"/>
      <c r="C7400" s="29"/>
    </row>
    <row r="7401" spans="1:3" hidden="1" x14ac:dyDescent="0.45">
      <c r="A7401" s="29"/>
      <c r="B7401" s="29"/>
      <c r="C7401" s="29"/>
    </row>
    <row r="7402" spans="1:3" hidden="1" x14ac:dyDescent="0.45">
      <c r="A7402" s="29"/>
      <c r="B7402" s="29"/>
      <c r="C7402" s="29"/>
    </row>
    <row r="7403" spans="1:3" hidden="1" x14ac:dyDescent="0.45">
      <c r="A7403" s="29"/>
      <c r="B7403" s="29"/>
      <c r="C7403" s="29"/>
    </row>
    <row r="7404" spans="1:3" hidden="1" x14ac:dyDescent="0.45">
      <c r="A7404" s="29"/>
      <c r="B7404" s="29"/>
      <c r="C7404" s="29"/>
    </row>
    <row r="7405" spans="1:3" hidden="1" x14ac:dyDescent="0.45">
      <c r="A7405" s="29"/>
      <c r="B7405" s="29"/>
      <c r="C7405" s="29"/>
    </row>
    <row r="7406" spans="1:3" hidden="1" x14ac:dyDescent="0.45">
      <c r="A7406" s="29"/>
      <c r="B7406" s="29"/>
      <c r="C7406" s="29"/>
    </row>
    <row r="7407" spans="1:3" hidden="1" x14ac:dyDescent="0.45">
      <c r="A7407" s="29"/>
      <c r="B7407" s="29"/>
      <c r="C7407" s="29"/>
    </row>
    <row r="7408" spans="1:3" hidden="1" x14ac:dyDescent="0.45">
      <c r="A7408" s="29"/>
      <c r="B7408" s="29"/>
      <c r="C7408" s="29"/>
    </row>
    <row r="7409" spans="1:3" hidden="1" x14ac:dyDescent="0.45">
      <c r="A7409" s="29"/>
      <c r="B7409" s="29"/>
      <c r="C7409" s="29"/>
    </row>
    <row r="7410" spans="1:3" hidden="1" x14ac:dyDescent="0.45">
      <c r="A7410" s="29"/>
      <c r="B7410" s="29"/>
      <c r="C7410" s="29"/>
    </row>
    <row r="7411" spans="1:3" hidden="1" x14ac:dyDescent="0.45">
      <c r="A7411" s="29"/>
      <c r="B7411" s="29"/>
      <c r="C7411" s="29"/>
    </row>
    <row r="7412" spans="1:3" hidden="1" x14ac:dyDescent="0.45">
      <c r="A7412" s="29"/>
      <c r="B7412" s="29"/>
      <c r="C7412" s="29"/>
    </row>
    <row r="7413" spans="1:3" hidden="1" x14ac:dyDescent="0.45">
      <c r="A7413" s="29"/>
      <c r="B7413" s="29"/>
      <c r="C7413" s="29"/>
    </row>
    <row r="7414" spans="1:3" hidden="1" x14ac:dyDescent="0.45">
      <c r="A7414" s="29"/>
      <c r="B7414" s="29"/>
      <c r="C7414" s="29"/>
    </row>
    <row r="7415" spans="1:3" hidden="1" x14ac:dyDescent="0.45">
      <c r="A7415" s="29"/>
      <c r="B7415" s="29"/>
      <c r="C7415" s="29"/>
    </row>
    <row r="7416" spans="1:3" hidden="1" x14ac:dyDescent="0.45">
      <c r="A7416" s="29"/>
      <c r="B7416" s="29"/>
      <c r="C7416" s="29"/>
    </row>
    <row r="7417" spans="1:3" hidden="1" x14ac:dyDescent="0.45">
      <c r="A7417" s="29"/>
      <c r="B7417" s="29"/>
      <c r="C7417" s="29"/>
    </row>
    <row r="7418" spans="1:3" hidden="1" x14ac:dyDescent="0.45">
      <c r="A7418" s="29"/>
      <c r="B7418" s="29"/>
      <c r="C7418" s="29"/>
    </row>
    <row r="7419" spans="1:3" hidden="1" x14ac:dyDescent="0.45">
      <c r="A7419" s="29"/>
      <c r="B7419" s="29"/>
      <c r="C7419" s="29"/>
    </row>
    <row r="7420" spans="1:3" hidden="1" x14ac:dyDescent="0.45">
      <c r="A7420" s="29"/>
      <c r="B7420" s="29"/>
      <c r="C7420" s="29"/>
    </row>
    <row r="7421" spans="1:3" hidden="1" x14ac:dyDescent="0.45">
      <c r="A7421" s="29"/>
      <c r="B7421" s="29"/>
      <c r="C7421" s="29"/>
    </row>
    <row r="7422" spans="1:3" hidden="1" x14ac:dyDescent="0.45">
      <c r="A7422" s="29"/>
      <c r="B7422" s="29"/>
      <c r="C7422" s="29"/>
    </row>
    <row r="7423" spans="1:3" hidden="1" x14ac:dyDescent="0.45">
      <c r="A7423" s="29"/>
      <c r="B7423" s="29"/>
      <c r="C7423" s="29"/>
    </row>
    <row r="7424" spans="1:3" hidden="1" x14ac:dyDescent="0.45">
      <c r="A7424" s="29"/>
      <c r="B7424" s="29"/>
      <c r="C7424" s="29"/>
    </row>
    <row r="7425" spans="1:3" hidden="1" x14ac:dyDescent="0.45">
      <c r="A7425" s="29"/>
      <c r="B7425" s="29"/>
      <c r="C7425" s="29"/>
    </row>
    <row r="7426" spans="1:3" hidden="1" x14ac:dyDescent="0.45">
      <c r="A7426" s="29"/>
      <c r="B7426" s="29"/>
      <c r="C7426" s="29"/>
    </row>
    <row r="7427" spans="1:3" hidden="1" x14ac:dyDescent="0.45">
      <c r="A7427" s="29"/>
      <c r="B7427" s="29"/>
      <c r="C7427" s="29"/>
    </row>
    <row r="7428" spans="1:3" hidden="1" x14ac:dyDescent="0.45">
      <c r="A7428" s="29"/>
      <c r="B7428" s="29"/>
      <c r="C7428" s="29"/>
    </row>
    <row r="7429" spans="1:3" hidden="1" x14ac:dyDescent="0.45">
      <c r="A7429" s="29"/>
      <c r="B7429" s="29"/>
      <c r="C7429" s="29"/>
    </row>
    <row r="7430" spans="1:3" hidden="1" x14ac:dyDescent="0.45">
      <c r="A7430" s="29"/>
      <c r="B7430" s="29"/>
      <c r="C7430" s="29"/>
    </row>
    <row r="7431" spans="1:3" hidden="1" x14ac:dyDescent="0.45">
      <c r="A7431" s="29"/>
      <c r="B7431" s="29"/>
      <c r="C7431" s="29"/>
    </row>
    <row r="7432" spans="1:3" hidden="1" x14ac:dyDescent="0.45">
      <c r="A7432" s="29"/>
      <c r="B7432" s="29"/>
      <c r="C7432" s="29"/>
    </row>
    <row r="7433" spans="1:3" hidden="1" x14ac:dyDescent="0.45">
      <c r="A7433" s="29"/>
      <c r="B7433" s="29"/>
      <c r="C7433" s="29"/>
    </row>
    <row r="7434" spans="1:3" hidden="1" x14ac:dyDescent="0.45">
      <c r="A7434" s="29"/>
      <c r="B7434" s="29"/>
      <c r="C7434" s="29"/>
    </row>
    <row r="7435" spans="1:3" hidden="1" x14ac:dyDescent="0.45">
      <c r="A7435" s="29"/>
      <c r="B7435" s="29"/>
      <c r="C7435" s="29"/>
    </row>
    <row r="7436" spans="1:3" hidden="1" x14ac:dyDescent="0.45">
      <c r="A7436" s="29"/>
      <c r="B7436" s="29"/>
      <c r="C7436" s="29"/>
    </row>
    <row r="7437" spans="1:3" hidden="1" x14ac:dyDescent="0.45">
      <c r="A7437" s="29"/>
      <c r="B7437" s="29"/>
      <c r="C7437" s="29"/>
    </row>
    <row r="7438" spans="1:3" hidden="1" x14ac:dyDescent="0.45">
      <c r="A7438" s="29"/>
      <c r="B7438" s="29"/>
      <c r="C7438" s="29"/>
    </row>
    <row r="7439" spans="1:3" hidden="1" x14ac:dyDescent="0.45">
      <c r="A7439" s="29"/>
      <c r="B7439" s="29"/>
      <c r="C7439" s="29"/>
    </row>
    <row r="7440" spans="1:3" hidden="1" x14ac:dyDescent="0.45">
      <c r="A7440" s="29"/>
      <c r="B7440" s="29"/>
      <c r="C7440" s="29"/>
    </row>
    <row r="7441" spans="1:3" hidden="1" x14ac:dyDescent="0.45">
      <c r="A7441" s="29"/>
      <c r="B7441" s="29"/>
      <c r="C7441" s="29"/>
    </row>
    <row r="7442" spans="1:3" hidden="1" x14ac:dyDescent="0.45">
      <c r="A7442" s="29"/>
      <c r="B7442" s="29"/>
      <c r="C7442" s="29"/>
    </row>
    <row r="7443" spans="1:3" hidden="1" x14ac:dyDescent="0.45">
      <c r="A7443" s="29"/>
      <c r="B7443" s="29"/>
      <c r="C7443" s="29"/>
    </row>
    <row r="7444" spans="1:3" hidden="1" x14ac:dyDescent="0.45">
      <c r="A7444" s="29"/>
      <c r="B7444" s="29"/>
      <c r="C7444" s="29"/>
    </row>
    <row r="7445" spans="1:3" hidden="1" x14ac:dyDescent="0.45">
      <c r="A7445" s="29"/>
      <c r="B7445" s="29"/>
      <c r="C7445" s="29"/>
    </row>
    <row r="7446" spans="1:3" hidden="1" x14ac:dyDescent="0.45">
      <c r="A7446" s="29"/>
      <c r="B7446" s="29"/>
      <c r="C7446" s="29"/>
    </row>
    <row r="7447" spans="1:3" hidden="1" x14ac:dyDescent="0.45">
      <c r="A7447" s="29"/>
      <c r="B7447" s="29"/>
      <c r="C7447" s="29"/>
    </row>
    <row r="7448" spans="1:3" hidden="1" x14ac:dyDescent="0.45">
      <c r="A7448" s="29"/>
      <c r="B7448" s="29"/>
      <c r="C7448" s="29"/>
    </row>
    <row r="7449" spans="1:3" hidden="1" x14ac:dyDescent="0.45">
      <c r="A7449" s="29"/>
      <c r="B7449" s="29"/>
      <c r="C7449" s="29"/>
    </row>
    <row r="7450" spans="1:3" hidden="1" x14ac:dyDescent="0.45">
      <c r="A7450" s="29"/>
      <c r="B7450" s="29"/>
      <c r="C7450" s="29"/>
    </row>
    <row r="7451" spans="1:3" hidden="1" x14ac:dyDescent="0.45">
      <c r="A7451" s="29"/>
      <c r="B7451" s="29"/>
      <c r="C7451" s="29"/>
    </row>
    <row r="7452" spans="1:3" hidden="1" x14ac:dyDescent="0.45">
      <c r="A7452" s="29"/>
      <c r="B7452" s="29"/>
      <c r="C7452" s="29"/>
    </row>
    <row r="7453" spans="1:3" hidden="1" x14ac:dyDescent="0.45">
      <c r="A7453" s="29"/>
      <c r="B7453" s="29"/>
      <c r="C7453" s="29"/>
    </row>
    <row r="7454" spans="1:3" hidden="1" x14ac:dyDescent="0.45">
      <c r="A7454" s="29"/>
      <c r="B7454" s="29"/>
      <c r="C7454" s="29"/>
    </row>
    <row r="7455" spans="1:3" hidden="1" x14ac:dyDescent="0.45">
      <c r="A7455" s="29"/>
      <c r="B7455" s="29"/>
      <c r="C7455" s="29"/>
    </row>
    <row r="7456" spans="1:3" hidden="1" x14ac:dyDescent="0.45">
      <c r="A7456" s="29"/>
      <c r="B7456" s="29"/>
      <c r="C7456" s="29"/>
    </row>
    <row r="7457" spans="1:3" hidden="1" x14ac:dyDescent="0.45">
      <c r="A7457" s="29"/>
      <c r="B7457" s="29"/>
      <c r="C7457" s="29"/>
    </row>
    <row r="7458" spans="1:3" hidden="1" x14ac:dyDescent="0.45">
      <c r="A7458" s="29"/>
      <c r="B7458" s="29"/>
      <c r="C7458" s="29"/>
    </row>
    <row r="7459" spans="1:3" hidden="1" x14ac:dyDescent="0.45">
      <c r="A7459" s="29"/>
      <c r="B7459" s="29"/>
      <c r="C7459" s="29"/>
    </row>
    <row r="7460" spans="1:3" hidden="1" x14ac:dyDescent="0.45">
      <c r="A7460" s="29"/>
      <c r="B7460" s="29"/>
      <c r="C7460" s="29"/>
    </row>
    <row r="7461" spans="1:3" hidden="1" x14ac:dyDescent="0.45">
      <c r="A7461" s="29"/>
      <c r="B7461" s="29"/>
      <c r="C7461" s="29"/>
    </row>
    <row r="7462" spans="1:3" hidden="1" x14ac:dyDescent="0.45">
      <c r="A7462" s="29"/>
      <c r="B7462" s="29"/>
      <c r="C7462" s="29"/>
    </row>
    <row r="7463" spans="1:3" hidden="1" x14ac:dyDescent="0.45">
      <c r="A7463" s="29"/>
      <c r="B7463" s="29"/>
      <c r="C7463" s="29"/>
    </row>
    <row r="7464" spans="1:3" hidden="1" x14ac:dyDescent="0.45">
      <c r="A7464" s="29"/>
      <c r="B7464" s="29"/>
      <c r="C7464" s="29"/>
    </row>
    <row r="7465" spans="1:3" hidden="1" x14ac:dyDescent="0.45">
      <c r="A7465" s="29"/>
      <c r="B7465" s="29"/>
      <c r="C7465" s="29"/>
    </row>
    <row r="7466" spans="1:3" hidden="1" x14ac:dyDescent="0.45">
      <c r="A7466" s="29"/>
      <c r="B7466" s="29"/>
      <c r="C7466" s="29"/>
    </row>
    <row r="7467" spans="1:3" hidden="1" x14ac:dyDescent="0.45">
      <c r="A7467" s="29"/>
      <c r="B7467" s="29"/>
      <c r="C7467" s="29"/>
    </row>
    <row r="7468" spans="1:3" hidden="1" x14ac:dyDescent="0.45">
      <c r="A7468" s="29"/>
      <c r="B7468" s="29"/>
      <c r="C7468" s="29"/>
    </row>
    <row r="7469" spans="1:3" hidden="1" x14ac:dyDescent="0.45">
      <c r="A7469" s="29"/>
      <c r="B7469" s="29"/>
      <c r="C7469" s="29"/>
    </row>
    <row r="7470" spans="1:3" hidden="1" x14ac:dyDescent="0.45">
      <c r="A7470" s="29"/>
      <c r="B7470" s="29"/>
      <c r="C7470" s="29"/>
    </row>
    <row r="7471" spans="1:3" hidden="1" x14ac:dyDescent="0.45">
      <c r="A7471" s="29"/>
      <c r="B7471" s="29"/>
      <c r="C7471" s="29"/>
    </row>
    <row r="7472" spans="1:3" hidden="1" x14ac:dyDescent="0.45">
      <c r="A7472" s="29"/>
      <c r="B7472" s="29"/>
      <c r="C7472" s="29"/>
    </row>
    <row r="7473" spans="1:3" hidden="1" x14ac:dyDescent="0.45">
      <c r="A7473" s="29"/>
      <c r="B7473" s="29"/>
      <c r="C7473" s="29"/>
    </row>
    <row r="7474" spans="1:3" hidden="1" x14ac:dyDescent="0.45">
      <c r="A7474" s="29"/>
      <c r="B7474" s="29"/>
      <c r="C7474" s="29"/>
    </row>
    <row r="7475" spans="1:3" hidden="1" x14ac:dyDescent="0.45">
      <c r="A7475" s="29"/>
      <c r="B7475" s="29"/>
      <c r="C7475" s="29"/>
    </row>
    <row r="7476" spans="1:3" hidden="1" x14ac:dyDescent="0.45">
      <c r="A7476" s="29"/>
      <c r="B7476" s="29"/>
      <c r="C7476" s="29"/>
    </row>
    <row r="7477" spans="1:3" hidden="1" x14ac:dyDescent="0.45">
      <c r="A7477" s="29"/>
      <c r="B7477" s="29"/>
      <c r="C7477" s="29"/>
    </row>
    <row r="7478" spans="1:3" hidden="1" x14ac:dyDescent="0.45">
      <c r="A7478" s="29"/>
      <c r="B7478" s="29"/>
      <c r="C7478" s="29"/>
    </row>
    <row r="7479" spans="1:3" hidden="1" x14ac:dyDescent="0.45">
      <c r="A7479" s="29"/>
      <c r="B7479" s="29"/>
      <c r="C7479" s="29"/>
    </row>
    <row r="7480" spans="1:3" hidden="1" x14ac:dyDescent="0.45">
      <c r="A7480" s="29"/>
      <c r="B7480" s="29"/>
      <c r="C7480" s="29"/>
    </row>
    <row r="7481" spans="1:3" hidden="1" x14ac:dyDescent="0.45">
      <c r="A7481" s="29"/>
      <c r="B7481" s="29"/>
      <c r="C7481" s="29"/>
    </row>
    <row r="7482" spans="1:3" hidden="1" x14ac:dyDescent="0.45">
      <c r="A7482" s="29"/>
      <c r="B7482" s="29"/>
      <c r="C7482" s="29"/>
    </row>
    <row r="7483" spans="1:3" hidden="1" x14ac:dyDescent="0.45">
      <c r="A7483" s="29"/>
      <c r="B7483" s="29"/>
      <c r="C7483" s="29"/>
    </row>
    <row r="7484" spans="1:3" hidden="1" x14ac:dyDescent="0.45">
      <c r="A7484" s="29"/>
      <c r="B7484" s="29"/>
      <c r="C7484" s="29"/>
    </row>
    <row r="7485" spans="1:3" hidden="1" x14ac:dyDescent="0.45">
      <c r="A7485" s="29"/>
      <c r="B7485" s="29"/>
      <c r="C7485" s="29"/>
    </row>
    <row r="7486" spans="1:3" hidden="1" x14ac:dyDescent="0.45">
      <c r="A7486" s="29"/>
      <c r="B7486" s="29"/>
      <c r="C7486" s="29"/>
    </row>
    <row r="7487" spans="1:3" hidden="1" x14ac:dyDescent="0.45">
      <c r="A7487" s="29"/>
      <c r="B7487" s="29"/>
      <c r="C7487" s="29"/>
    </row>
    <row r="7488" spans="1:3" hidden="1" x14ac:dyDescent="0.45">
      <c r="A7488" s="29"/>
      <c r="B7488" s="29"/>
      <c r="C7488" s="29"/>
    </row>
    <row r="7489" spans="1:3" hidden="1" x14ac:dyDescent="0.45">
      <c r="A7489" s="29"/>
      <c r="B7489" s="29"/>
      <c r="C7489" s="29"/>
    </row>
    <row r="7490" spans="1:3" hidden="1" x14ac:dyDescent="0.45">
      <c r="A7490" s="29"/>
      <c r="B7490" s="29"/>
      <c r="C7490" s="29"/>
    </row>
    <row r="7491" spans="1:3" hidden="1" x14ac:dyDescent="0.45">
      <c r="A7491" s="29"/>
      <c r="B7491" s="29"/>
      <c r="C7491" s="29"/>
    </row>
    <row r="7492" spans="1:3" hidden="1" x14ac:dyDescent="0.45">
      <c r="A7492" s="29"/>
      <c r="B7492" s="29"/>
      <c r="C7492" s="29"/>
    </row>
    <row r="7493" spans="1:3" hidden="1" x14ac:dyDescent="0.45">
      <c r="A7493" s="29"/>
      <c r="B7493" s="29"/>
      <c r="C7493" s="29"/>
    </row>
    <row r="7494" spans="1:3" hidden="1" x14ac:dyDescent="0.45">
      <c r="A7494" s="29"/>
      <c r="B7494" s="29"/>
      <c r="C7494" s="29"/>
    </row>
    <row r="7495" spans="1:3" hidden="1" x14ac:dyDescent="0.45">
      <c r="A7495" s="29"/>
      <c r="B7495" s="29"/>
      <c r="C7495" s="29"/>
    </row>
    <row r="7496" spans="1:3" hidden="1" x14ac:dyDescent="0.45">
      <c r="A7496" s="29"/>
      <c r="B7496" s="29"/>
      <c r="C7496" s="29"/>
    </row>
    <row r="7497" spans="1:3" hidden="1" x14ac:dyDescent="0.45">
      <c r="A7497" s="29"/>
      <c r="B7497" s="29"/>
      <c r="C7497" s="29"/>
    </row>
    <row r="7498" spans="1:3" hidden="1" x14ac:dyDescent="0.45">
      <c r="A7498" s="29"/>
      <c r="B7498" s="29"/>
      <c r="C7498" s="29"/>
    </row>
    <row r="7499" spans="1:3" hidden="1" x14ac:dyDescent="0.45">
      <c r="A7499" s="29"/>
      <c r="B7499" s="29"/>
      <c r="C7499" s="29"/>
    </row>
    <row r="7500" spans="1:3" hidden="1" x14ac:dyDescent="0.45">
      <c r="A7500" s="29"/>
      <c r="B7500" s="29"/>
      <c r="C7500" s="29"/>
    </row>
    <row r="7501" spans="1:3" hidden="1" x14ac:dyDescent="0.45">
      <c r="A7501" s="29"/>
      <c r="B7501" s="29"/>
      <c r="C7501" s="29"/>
    </row>
    <row r="7502" spans="1:3" hidden="1" x14ac:dyDescent="0.45">
      <c r="A7502" s="29"/>
      <c r="B7502" s="29"/>
      <c r="C7502" s="29"/>
    </row>
    <row r="7503" spans="1:3" hidden="1" x14ac:dyDescent="0.45">
      <c r="A7503" s="29"/>
      <c r="B7503" s="29"/>
      <c r="C7503" s="29"/>
    </row>
    <row r="7504" spans="1:3" hidden="1" x14ac:dyDescent="0.45">
      <c r="A7504" s="29"/>
      <c r="B7504" s="29"/>
      <c r="C7504" s="29"/>
    </row>
    <row r="7505" spans="1:3" hidden="1" x14ac:dyDescent="0.45">
      <c r="A7505" s="29"/>
      <c r="B7505" s="29"/>
      <c r="C7505" s="29"/>
    </row>
    <row r="7506" spans="1:3" hidden="1" x14ac:dyDescent="0.45">
      <c r="A7506" s="29"/>
      <c r="B7506" s="29"/>
      <c r="C7506" s="29"/>
    </row>
    <row r="7507" spans="1:3" hidden="1" x14ac:dyDescent="0.45">
      <c r="A7507" s="29"/>
      <c r="B7507" s="29"/>
      <c r="C7507" s="29"/>
    </row>
    <row r="7508" spans="1:3" hidden="1" x14ac:dyDescent="0.45">
      <c r="A7508" s="29"/>
      <c r="B7508" s="29"/>
      <c r="C7508" s="29"/>
    </row>
    <row r="7509" spans="1:3" hidden="1" x14ac:dyDescent="0.45">
      <c r="A7509" s="29"/>
      <c r="B7509" s="29"/>
      <c r="C7509" s="29"/>
    </row>
    <row r="7510" spans="1:3" hidden="1" x14ac:dyDescent="0.45">
      <c r="A7510" s="29"/>
      <c r="B7510" s="29"/>
      <c r="C7510" s="29"/>
    </row>
    <row r="7511" spans="1:3" hidden="1" x14ac:dyDescent="0.45">
      <c r="A7511" s="29"/>
      <c r="B7511" s="29"/>
      <c r="C7511" s="29"/>
    </row>
    <row r="7512" spans="1:3" hidden="1" x14ac:dyDescent="0.45">
      <c r="A7512" s="29"/>
      <c r="B7512" s="29"/>
      <c r="C7512" s="29"/>
    </row>
    <row r="7513" spans="1:3" hidden="1" x14ac:dyDescent="0.45">
      <c r="A7513" s="29"/>
      <c r="B7513" s="29"/>
      <c r="C7513" s="29"/>
    </row>
    <row r="7514" spans="1:3" hidden="1" x14ac:dyDescent="0.45">
      <c r="A7514" s="29"/>
      <c r="B7514" s="29"/>
      <c r="C7514" s="29"/>
    </row>
    <row r="7515" spans="1:3" hidden="1" x14ac:dyDescent="0.45">
      <c r="A7515" s="29"/>
      <c r="B7515" s="29"/>
      <c r="C7515" s="29"/>
    </row>
    <row r="7516" spans="1:3" hidden="1" x14ac:dyDescent="0.45">
      <c r="A7516" s="29"/>
      <c r="B7516" s="29"/>
      <c r="C7516" s="29"/>
    </row>
    <row r="7517" spans="1:3" hidden="1" x14ac:dyDescent="0.45">
      <c r="A7517" s="29"/>
      <c r="B7517" s="29"/>
      <c r="C7517" s="29"/>
    </row>
    <row r="7518" spans="1:3" hidden="1" x14ac:dyDescent="0.45">
      <c r="A7518" s="29"/>
      <c r="B7518" s="29"/>
      <c r="C7518" s="29"/>
    </row>
    <row r="7519" spans="1:3" hidden="1" x14ac:dyDescent="0.45">
      <c r="A7519" s="29"/>
      <c r="B7519" s="29"/>
      <c r="C7519" s="29"/>
    </row>
    <row r="7520" spans="1:3" hidden="1" x14ac:dyDescent="0.45">
      <c r="A7520" s="29"/>
      <c r="B7520" s="29"/>
      <c r="C7520" s="29"/>
    </row>
    <row r="7521" spans="1:3" hidden="1" x14ac:dyDescent="0.45">
      <c r="A7521" s="29"/>
      <c r="B7521" s="29"/>
      <c r="C7521" s="29"/>
    </row>
    <row r="7522" spans="1:3" hidden="1" x14ac:dyDescent="0.45">
      <c r="A7522" s="29"/>
      <c r="B7522" s="29"/>
      <c r="C7522" s="29"/>
    </row>
    <row r="7523" spans="1:3" hidden="1" x14ac:dyDescent="0.45">
      <c r="A7523" s="29"/>
      <c r="B7523" s="29"/>
      <c r="C7523" s="29"/>
    </row>
    <row r="7524" spans="1:3" hidden="1" x14ac:dyDescent="0.45">
      <c r="A7524" s="29"/>
      <c r="B7524" s="29"/>
      <c r="C7524" s="29"/>
    </row>
    <row r="7525" spans="1:3" hidden="1" x14ac:dyDescent="0.45">
      <c r="A7525" s="29"/>
      <c r="B7525" s="29"/>
      <c r="C7525" s="29"/>
    </row>
    <row r="7526" spans="1:3" hidden="1" x14ac:dyDescent="0.45">
      <c r="A7526" s="29"/>
      <c r="B7526" s="29"/>
      <c r="C7526" s="29"/>
    </row>
    <row r="7527" spans="1:3" hidden="1" x14ac:dyDescent="0.45">
      <c r="A7527" s="29"/>
      <c r="B7527" s="29"/>
      <c r="C7527" s="29"/>
    </row>
    <row r="7528" spans="1:3" hidden="1" x14ac:dyDescent="0.45">
      <c r="A7528" s="29"/>
      <c r="B7528" s="29"/>
      <c r="C7528" s="29"/>
    </row>
    <row r="7529" spans="1:3" hidden="1" x14ac:dyDescent="0.45">
      <c r="A7529" s="29"/>
      <c r="B7529" s="29"/>
      <c r="C7529" s="29"/>
    </row>
    <row r="7530" spans="1:3" hidden="1" x14ac:dyDescent="0.45">
      <c r="A7530" s="29"/>
      <c r="B7530" s="29"/>
      <c r="C7530" s="29"/>
    </row>
    <row r="7531" spans="1:3" hidden="1" x14ac:dyDescent="0.45">
      <c r="A7531" s="29"/>
      <c r="B7531" s="29"/>
      <c r="C7531" s="29"/>
    </row>
    <row r="7532" spans="1:3" hidden="1" x14ac:dyDescent="0.45">
      <c r="A7532" s="29"/>
      <c r="B7532" s="29"/>
      <c r="C7532" s="29"/>
    </row>
    <row r="7533" spans="1:3" hidden="1" x14ac:dyDescent="0.45">
      <c r="A7533" s="29"/>
      <c r="B7533" s="29"/>
      <c r="C7533" s="29"/>
    </row>
    <row r="7534" spans="1:3" hidden="1" x14ac:dyDescent="0.45">
      <c r="A7534" s="29"/>
      <c r="B7534" s="29"/>
      <c r="C7534" s="29"/>
    </row>
    <row r="7535" spans="1:3" hidden="1" x14ac:dyDescent="0.45">
      <c r="A7535" s="29"/>
      <c r="B7535" s="29"/>
      <c r="C7535" s="29"/>
    </row>
    <row r="7536" spans="1:3" hidden="1" x14ac:dyDescent="0.45">
      <c r="A7536" s="29"/>
      <c r="B7536" s="29"/>
      <c r="C7536" s="29"/>
    </row>
    <row r="7537" spans="1:3" hidden="1" x14ac:dyDescent="0.45">
      <c r="A7537" s="29"/>
      <c r="B7537" s="29"/>
      <c r="C7537" s="29"/>
    </row>
    <row r="7538" spans="1:3" hidden="1" x14ac:dyDescent="0.45">
      <c r="A7538" s="29"/>
      <c r="B7538" s="29"/>
      <c r="C7538" s="29"/>
    </row>
    <row r="7539" spans="1:3" hidden="1" x14ac:dyDescent="0.45">
      <c r="A7539" s="29"/>
      <c r="B7539" s="29"/>
      <c r="C7539" s="29"/>
    </row>
    <row r="7540" spans="1:3" hidden="1" x14ac:dyDescent="0.45">
      <c r="A7540" s="29"/>
      <c r="B7540" s="29"/>
      <c r="C7540" s="29"/>
    </row>
    <row r="7541" spans="1:3" hidden="1" x14ac:dyDescent="0.45">
      <c r="A7541" s="29"/>
      <c r="B7541" s="29"/>
      <c r="C7541" s="29"/>
    </row>
    <row r="7542" spans="1:3" hidden="1" x14ac:dyDescent="0.45">
      <c r="A7542" s="29"/>
      <c r="B7542" s="29"/>
      <c r="C7542" s="29"/>
    </row>
    <row r="7543" spans="1:3" hidden="1" x14ac:dyDescent="0.45">
      <c r="A7543" s="29"/>
      <c r="B7543" s="29"/>
      <c r="C7543" s="29"/>
    </row>
    <row r="7544" spans="1:3" hidden="1" x14ac:dyDescent="0.45">
      <c r="A7544" s="29"/>
      <c r="B7544" s="29"/>
      <c r="C7544" s="29"/>
    </row>
    <row r="7545" spans="1:3" hidden="1" x14ac:dyDescent="0.45">
      <c r="A7545" s="29"/>
      <c r="B7545" s="29"/>
      <c r="C7545" s="29"/>
    </row>
    <row r="7546" spans="1:3" hidden="1" x14ac:dyDescent="0.45">
      <c r="A7546" s="29"/>
      <c r="B7546" s="29"/>
      <c r="C7546" s="29"/>
    </row>
    <row r="7547" spans="1:3" hidden="1" x14ac:dyDescent="0.45">
      <c r="A7547" s="29"/>
      <c r="B7547" s="29"/>
      <c r="C7547" s="29"/>
    </row>
    <row r="7548" spans="1:3" hidden="1" x14ac:dyDescent="0.45">
      <c r="A7548" s="29"/>
      <c r="B7548" s="29"/>
      <c r="C7548" s="29"/>
    </row>
    <row r="7549" spans="1:3" hidden="1" x14ac:dyDescent="0.45">
      <c r="A7549" s="29"/>
      <c r="B7549" s="29"/>
      <c r="C7549" s="29"/>
    </row>
    <row r="7550" spans="1:3" hidden="1" x14ac:dyDescent="0.45">
      <c r="A7550" s="29"/>
      <c r="B7550" s="29"/>
      <c r="C7550" s="29"/>
    </row>
    <row r="7551" spans="1:3" hidden="1" x14ac:dyDescent="0.45">
      <c r="A7551" s="29"/>
      <c r="B7551" s="29"/>
      <c r="C7551" s="29"/>
    </row>
    <row r="7552" spans="1:3" hidden="1" x14ac:dyDescent="0.45">
      <c r="A7552" s="29"/>
      <c r="B7552" s="29"/>
      <c r="C7552" s="29"/>
    </row>
    <row r="7553" spans="1:3" hidden="1" x14ac:dyDescent="0.45">
      <c r="A7553" s="29"/>
      <c r="B7553" s="29"/>
      <c r="C7553" s="29"/>
    </row>
    <row r="7554" spans="1:3" hidden="1" x14ac:dyDescent="0.45">
      <c r="A7554" s="29"/>
      <c r="B7554" s="29"/>
      <c r="C7554" s="29"/>
    </row>
    <row r="7555" spans="1:3" hidden="1" x14ac:dyDescent="0.45">
      <c r="A7555" s="29"/>
      <c r="B7555" s="29"/>
      <c r="C7555" s="29"/>
    </row>
    <row r="7556" spans="1:3" hidden="1" x14ac:dyDescent="0.45">
      <c r="A7556" s="29"/>
      <c r="B7556" s="29"/>
      <c r="C7556" s="29"/>
    </row>
    <row r="7557" spans="1:3" hidden="1" x14ac:dyDescent="0.45">
      <c r="A7557" s="29"/>
      <c r="B7557" s="29"/>
      <c r="C7557" s="29"/>
    </row>
    <row r="7558" spans="1:3" hidden="1" x14ac:dyDescent="0.45">
      <c r="A7558" s="29"/>
      <c r="B7558" s="29"/>
      <c r="C7558" s="29"/>
    </row>
    <row r="7559" spans="1:3" hidden="1" x14ac:dyDescent="0.45">
      <c r="A7559" s="29"/>
      <c r="B7559" s="29"/>
      <c r="C7559" s="29"/>
    </row>
    <row r="7560" spans="1:3" hidden="1" x14ac:dyDescent="0.45">
      <c r="A7560" s="29"/>
      <c r="B7560" s="29"/>
      <c r="C7560" s="29"/>
    </row>
    <row r="7561" spans="1:3" hidden="1" x14ac:dyDescent="0.45">
      <c r="A7561" s="29"/>
      <c r="B7561" s="29"/>
      <c r="C7561" s="29"/>
    </row>
    <row r="7562" spans="1:3" hidden="1" x14ac:dyDescent="0.45">
      <c r="A7562" s="29"/>
      <c r="B7562" s="29"/>
      <c r="C7562" s="29"/>
    </row>
    <row r="7563" spans="1:3" hidden="1" x14ac:dyDescent="0.45">
      <c r="A7563" s="29"/>
      <c r="B7563" s="29"/>
      <c r="C7563" s="29"/>
    </row>
    <row r="7564" spans="1:3" hidden="1" x14ac:dyDescent="0.45">
      <c r="A7564" s="29"/>
      <c r="B7564" s="29"/>
      <c r="C7564" s="29"/>
    </row>
    <row r="7565" spans="1:3" hidden="1" x14ac:dyDescent="0.45">
      <c r="A7565" s="29"/>
      <c r="B7565" s="29"/>
      <c r="C7565" s="29"/>
    </row>
    <row r="7566" spans="1:3" hidden="1" x14ac:dyDescent="0.45">
      <c r="A7566" s="29"/>
      <c r="B7566" s="29"/>
      <c r="C7566" s="29"/>
    </row>
    <row r="7567" spans="1:3" hidden="1" x14ac:dyDescent="0.45">
      <c r="A7567" s="29"/>
      <c r="B7567" s="29"/>
      <c r="C7567" s="29"/>
    </row>
    <row r="7568" spans="1:3" hidden="1" x14ac:dyDescent="0.45">
      <c r="A7568" s="29"/>
      <c r="B7568" s="29"/>
      <c r="C7568" s="29"/>
    </row>
    <row r="7569" spans="1:3" hidden="1" x14ac:dyDescent="0.45">
      <c r="A7569" s="29"/>
      <c r="B7569" s="29"/>
      <c r="C7569" s="29"/>
    </row>
    <row r="7570" spans="1:3" hidden="1" x14ac:dyDescent="0.45">
      <c r="A7570" s="29"/>
      <c r="B7570" s="29"/>
      <c r="C7570" s="29"/>
    </row>
    <row r="7571" spans="1:3" hidden="1" x14ac:dyDescent="0.45">
      <c r="A7571" s="29"/>
      <c r="B7571" s="29"/>
      <c r="C7571" s="29"/>
    </row>
    <row r="7572" spans="1:3" hidden="1" x14ac:dyDescent="0.45">
      <c r="A7572" s="29"/>
      <c r="B7572" s="29"/>
      <c r="C7572" s="29"/>
    </row>
    <row r="7573" spans="1:3" hidden="1" x14ac:dyDescent="0.45">
      <c r="A7573" s="29"/>
      <c r="B7573" s="29"/>
      <c r="C7573" s="29"/>
    </row>
    <row r="7574" spans="1:3" hidden="1" x14ac:dyDescent="0.45">
      <c r="A7574" s="29"/>
      <c r="B7574" s="29"/>
      <c r="C7574" s="29"/>
    </row>
    <row r="7575" spans="1:3" hidden="1" x14ac:dyDescent="0.45">
      <c r="A7575" s="29"/>
      <c r="B7575" s="29"/>
      <c r="C7575" s="29"/>
    </row>
    <row r="7576" spans="1:3" hidden="1" x14ac:dyDescent="0.45">
      <c r="A7576" s="29"/>
      <c r="B7576" s="29"/>
      <c r="C7576" s="29"/>
    </row>
    <row r="7577" spans="1:3" hidden="1" x14ac:dyDescent="0.45">
      <c r="A7577" s="29"/>
      <c r="B7577" s="29"/>
      <c r="C7577" s="29"/>
    </row>
    <row r="7578" spans="1:3" hidden="1" x14ac:dyDescent="0.45">
      <c r="A7578" s="29"/>
      <c r="B7578" s="29"/>
      <c r="C7578" s="29"/>
    </row>
    <row r="7579" spans="1:3" hidden="1" x14ac:dyDescent="0.45">
      <c r="A7579" s="29"/>
      <c r="B7579" s="29"/>
      <c r="C7579" s="29"/>
    </row>
    <row r="7580" spans="1:3" hidden="1" x14ac:dyDescent="0.45">
      <c r="A7580" s="29"/>
      <c r="B7580" s="29"/>
      <c r="C7580" s="29"/>
    </row>
    <row r="7581" spans="1:3" hidden="1" x14ac:dyDescent="0.45">
      <c r="A7581" s="29"/>
      <c r="B7581" s="29"/>
      <c r="C7581" s="29"/>
    </row>
    <row r="7582" spans="1:3" hidden="1" x14ac:dyDescent="0.45">
      <c r="A7582" s="29"/>
      <c r="B7582" s="29"/>
      <c r="C7582" s="29"/>
    </row>
    <row r="7583" spans="1:3" hidden="1" x14ac:dyDescent="0.45">
      <c r="A7583" s="29"/>
      <c r="B7583" s="29"/>
      <c r="C7583" s="29"/>
    </row>
    <row r="7584" spans="1:3" hidden="1" x14ac:dyDescent="0.45">
      <c r="A7584" s="29"/>
      <c r="B7584" s="29"/>
      <c r="C7584" s="29"/>
    </row>
    <row r="7585" spans="1:3" hidden="1" x14ac:dyDescent="0.45">
      <c r="A7585" s="29"/>
      <c r="B7585" s="29"/>
      <c r="C7585" s="29"/>
    </row>
    <row r="7586" spans="1:3" hidden="1" x14ac:dyDescent="0.45">
      <c r="A7586" s="29"/>
      <c r="B7586" s="29"/>
      <c r="C7586" s="29"/>
    </row>
    <row r="7587" spans="1:3" hidden="1" x14ac:dyDescent="0.45">
      <c r="A7587" s="29"/>
      <c r="B7587" s="29"/>
      <c r="C7587" s="29"/>
    </row>
    <row r="7588" spans="1:3" hidden="1" x14ac:dyDescent="0.45">
      <c r="A7588" s="29"/>
      <c r="B7588" s="29"/>
      <c r="C7588" s="29"/>
    </row>
    <row r="7589" spans="1:3" hidden="1" x14ac:dyDescent="0.45">
      <c r="A7589" s="29"/>
      <c r="B7589" s="29"/>
      <c r="C7589" s="29"/>
    </row>
    <row r="7590" spans="1:3" hidden="1" x14ac:dyDescent="0.45">
      <c r="A7590" s="29"/>
      <c r="B7590" s="29"/>
      <c r="C7590" s="29"/>
    </row>
    <row r="7591" spans="1:3" hidden="1" x14ac:dyDescent="0.45">
      <c r="A7591" s="29"/>
      <c r="B7591" s="29"/>
      <c r="C7591" s="29"/>
    </row>
    <row r="7592" spans="1:3" hidden="1" x14ac:dyDescent="0.45">
      <c r="A7592" s="29"/>
      <c r="B7592" s="29"/>
      <c r="C7592" s="29"/>
    </row>
    <row r="7593" spans="1:3" hidden="1" x14ac:dyDescent="0.45">
      <c r="A7593" s="29"/>
      <c r="B7593" s="29"/>
      <c r="C7593" s="29"/>
    </row>
    <row r="7594" spans="1:3" hidden="1" x14ac:dyDescent="0.45">
      <c r="A7594" s="29"/>
      <c r="B7594" s="29"/>
      <c r="C7594" s="29"/>
    </row>
    <row r="7595" spans="1:3" hidden="1" x14ac:dyDescent="0.45">
      <c r="A7595" s="29"/>
      <c r="B7595" s="29"/>
      <c r="C7595" s="29"/>
    </row>
    <row r="7596" spans="1:3" hidden="1" x14ac:dyDescent="0.45">
      <c r="A7596" s="29"/>
      <c r="B7596" s="29"/>
      <c r="C7596" s="29"/>
    </row>
    <row r="7597" spans="1:3" hidden="1" x14ac:dyDescent="0.45">
      <c r="A7597" s="29"/>
      <c r="B7597" s="29"/>
      <c r="C7597" s="29"/>
    </row>
    <row r="7598" spans="1:3" hidden="1" x14ac:dyDescent="0.45">
      <c r="A7598" s="29"/>
      <c r="B7598" s="29"/>
      <c r="C7598" s="29"/>
    </row>
    <row r="7599" spans="1:3" hidden="1" x14ac:dyDescent="0.45">
      <c r="A7599" s="29"/>
      <c r="B7599" s="29"/>
      <c r="C7599" s="29"/>
    </row>
    <row r="7600" spans="1:3" hidden="1" x14ac:dyDescent="0.45">
      <c r="A7600" s="29"/>
      <c r="B7600" s="29"/>
      <c r="C7600" s="29"/>
    </row>
    <row r="7601" spans="1:3" hidden="1" x14ac:dyDescent="0.45">
      <c r="A7601" s="29"/>
      <c r="B7601" s="29"/>
      <c r="C7601" s="29"/>
    </row>
    <row r="7602" spans="1:3" hidden="1" x14ac:dyDescent="0.45">
      <c r="A7602" s="29"/>
      <c r="B7602" s="29"/>
      <c r="C7602" s="29"/>
    </row>
    <row r="7603" spans="1:3" hidden="1" x14ac:dyDescent="0.45">
      <c r="A7603" s="29"/>
      <c r="B7603" s="29"/>
      <c r="C7603" s="29"/>
    </row>
    <row r="7604" spans="1:3" hidden="1" x14ac:dyDescent="0.45">
      <c r="A7604" s="29"/>
      <c r="B7604" s="29"/>
      <c r="C7604" s="29"/>
    </row>
    <row r="7605" spans="1:3" hidden="1" x14ac:dyDescent="0.45">
      <c r="A7605" s="29"/>
      <c r="B7605" s="29"/>
      <c r="C7605" s="29"/>
    </row>
    <row r="7606" spans="1:3" hidden="1" x14ac:dyDescent="0.45">
      <c r="A7606" s="29"/>
      <c r="B7606" s="29"/>
      <c r="C7606" s="29"/>
    </row>
    <row r="7607" spans="1:3" hidden="1" x14ac:dyDescent="0.45">
      <c r="A7607" s="29"/>
      <c r="B7607" s="29"/>
      <c r="C7607" s="29"/>
    </row>
    <row r="7608" spans="1:3" hidden="1" x14ac:dyDescent="0.45">
      <c r="A7608" s="29"/>
      <c r="B7608" s="29"/>
      <c r="C7608" s="29"/>
    </row>
    <row r="7609" spans="1:3" hidden="1" x14ac:dyDescent="0.45">
      <c r="A7609" s="29"/>
      <c r="B7609" s="29"/>
      <c r="C7609" s="29"/>
    </row>
    <row r="7610" spans="1:3" hidden="1" x14ac:dyDescent="0.45">
      <c r="A7610" s="29"/>
      <c r="B7610" s="29"/>
      <c r="C7610" s="29"/>
    </row>
    <row r="7611" spans="1:3" hidden="1" x14ac:dyDescent="0.45">
      <c r="A7611" s="29"/>
      <c r="B7611" s="29"/>
      <c r="C7611" s="29"/>
    </row>
    <row r="7612" spans="1:3" hidden="1" x14ac:dyDescent="0.45">
      <c r="A7612" s="29"/>
      <c r="B7612" s="29"/>
      <c r="C7612" s="29"/>
    </row>
    <row r="7613" spans="1:3" hidden="1" x14ac:dyDescent="0.45">
      <c r="A7613" s="29"/>
      <c r="B7613" s="29"/>
      <c r="C7613" s="29"/>
    </row>
    <row r="7614" spans="1:3" hidden="1" x14ac:dyDescent="0.45">
      <c r="A7614" s="29"/>
      <c r="B7614" s="29"/>
      <c r="C7614" s="29"/>
    </row>
    <row r="7615" spans="1:3" hidden="1" x14ac:dyDescent="0.45">
      <c r="A7615" s="29"/>
      <c r="B7615" s="29"/>
      <c r="C7615" s="29"/>
    </row>
    <row r="7616" spans="1:3" hidden="1" x14ac:dyDescent="0.45">
      <c r="A7616" s="29"/>
      <c r="B7616" s="29"/>
      <c r="C7616" s="29"/>
    </row>
    <row r="7617" spans="1:3" hidden="1" x14ac:dyDescent="0.45">
      <c r="A7617" s="29"/>
      <c r="B7617" s="29"/>
      <c r="C7617" s="29"/>
    </row>
    <row r="7618" spans="1:3" hidden="1" x14ac:dyDescent="0.45">
      <c r="A7618" s="29"/>
      <c r="B7618" s="29"/>
      <c r="C7618" s="29"/>
    </row>
    <row r="7619" spans="1:3" hidden="1" x14ac:dyDescent="0.45">
      <c r="A7619" s="29"/>
      <c r="B7619" s="29"/>
      <c r="C7619" s="29"/>
    </row>
    <row r="7620" spans="1:3" hidden="1" x14ac:dyDescent="0.45">
      <c r="A7620" s="29"/>
      <c r="B7620" s="29"/>
      <c r="C7620" s="29"/>
    </row>
    <row r="7621" spans="1:3" hidden="1" x14ac:dyDescent="0.45">
      <c r="A7621" s="29"/>
      <c r="B7621" s="29"/>
      <c r="C7621" s="29"/>
    </row>
    <row r="7622" spans="1:3" hidden="1" x14ac:dyDescent="0.45">
      <c r="A7622" s="29"/>
      <c r="B7622" s="29"/>
      <c r="C7622" s="29"/>
    </row>
    <row r="7623" spans="1:3" hidden="1" x14ac:dyDescent="0.45">
      <c r="A7623" s="29"/>
      <c r="B7623" s="29"/>
      <c r="C7623" s="29"/>
    </row>
    <row r="7624" spans="1:3" hidden="1" x14ac:dyDescent="0.45">
      <c r="A7624" s="29"/>
      <c r="B7624" s="29"/>
      <c r="C7624" s="29"/>
    </row>
    <row r="7625" spans="1:3" hidden="1" x14ac:dyDescent="0.45">
      <c r="A7625" s="29"/>
      <c r="B7625" s="29"/>
      <c r="C7625" s="29"/>
    </row>
    <row r="7626" spans="1:3" hidden="1" x14ac:dyDescent="0.45">
      <c r="A7626" s="29"/>
      <c r="B7626" s="29"/>
      <c r="C7626" s="29"/>
    </row>
    <row r="7627" spans="1:3" hidden="1" x14ac:dyDescent="0.45">
      <c r="A7627" s="29"/>
      <c r="B7627" s="29"/>
      <c r="C7627" s="29"/>
    </row>
    <row r="7628" spans="1:3" hidden="1" x14ac:dyDescent="0.45">
      <c r="A7628" s="29"/>
      <c r="B7628" s="29"/>
      <c r="C7628" s="29"/>
    </row>
    <row r="7629" spans="1:3" hidden="1" x14ac:dyDescent="0.45">
      <c r="A7629" s="29"/>
      <c r="B7629" s="29"/>
      <c r="C7629" s="29"/>
    </row>
    <row r="7630" spans="1:3" hidden="1" x14ac:dyDescent="0.45">
      <c r="A7630" s="29"/>
      <c r="B7630" s="29"/>
      <c r="C7630" s="29"/>
    </row>
    <row r="7631" spans="1:3" hidden="1" x14ac:dyDescent="0.45">
      <c r="A7631" s="29"/>
      <c r="B7631" s="29"/>
      <c r="C7631" s="29"/>
    </row>
    <row r="7632" spans="1:3" hidden="1" x14ac:dyDescent="0.45">
      <c r="A7632" s="29"/>
      <c r="B7632" s="29"/>
      <c r="C7632" s="29"/>
    </row>
    <row r="7633" spans="1:3" hidden="1" x14ac:dyDescent="0.45">
      <c r="A7633" s="29"/>
      <c r="B7633" s="29"/>
      <c r="C7633" s="29"/>
    </row>
    <row r="7634" spans="1:3" hidden="1" x14ac:dyDescent="0.45">
      <c r="A7634" s="29"/>
      <c r="B7634" s="29"/>
      <c r="C7634" s="29"/>
    </row>
    <row r="7635" spans="1:3" hidden="1" x14ac:dyDescent="0.45">
      <c r="A7635" s="29"/>
      <c r="B7635" s="29"/>
      <c r="C7635" s="29"/>
    </row>
    <row r="7636" spans="1:3" hidden="1" x14ac:dyDescent="0.45">
      <c r="A7636" s="29"/>
      <c r="B7636" s="29"/>
      <c r="C7636" s="29"/>
    </row>
    <row r="7637" spans="1:3" hidden="1" x14ac:dyDescent="0.45">
      <c r="A7637" s="29"/>
      <c r="B7637" s="29"/>
      <c r="C7637" s="29"/>
    </row>
    <row r="7638" spans="1:3" hidden="1" x14ac:dyDescent="0.45">
      <c r="A7638" s="29"/>
      <c r="B7638" s="29"/>
      <c r="C7638" s="29"/>
    </row>
    <row r="7639" spans="1:3" hidden="1" x14ac:dyDescent="0.45">
      <c r="A7639" s="29"/>
      <c r="B7639" s="29"/>
      <c r="C7639" s="29"/>
    </row>
    <row r="7640" spans="1:3" hidden="1" x14ac:dyDescent="0.45">
      <c r="A7640" s="29"/>
      <c r="B7640" s="29"/>
      <c r="C7640" s="29"/>
    </row>
    <row r="7641" spans="1:3" hidden="1" x14ac:dyDescent="0.45">
      <c r="A7641" s="29"/>
      <c r="B7641" s="29"/>
      <c r="C7641" s="29"/>
    </row>
    <row r="7642" spans="1:3" hidden="1" x14ac:dyDescent="0.45">
      <c r="A7642" s="29"/>
      <c r="B7642" s="29"/>
      <c r="C7642" s="29"/>
    </row>
    <row r="7643" spans="1:3" hidden="1" x14ac:dyDescent="0.45">
      <c r="A7643" s="29"/>
      <c r="B7643" s="29"/>
      <c r="C7643" s="29"/>
    </row>
    <row r="7644" spans="1:3" hidden="1" x14ac:dyDescent="0.45">
      <c r="A7644" s="29"/>
      <c r="B7644" s="29"/>
      <c r="C7644" s="29"/>
    </row>
    <row r="7645" spans="1:3" hidden="1" x14ac:dyDescent="0.45">
      <c r="A7645" s="29"/>
      <c r="B7645" s="29"/>
      <c r="C7645" s="29"/>
    </row>
    <row r="7646" spans="1:3" hidden="1" x14ac:dyDescent="0.45">
      <c r="A7646" s="29"/>
      <c r="B7646" s="29"/>
      <c r="C7646" s="29"/>
    </row>
    <row r="7647" spans="1:3" hidden="1" x14ac:dyDescent="0.45">
      <c r="A7647" s="29"/>
      <c r="B7647" s="29"/>
      <c r="C7647" s="29"/>
    </row>
    <row r="7648" spans="1:3" hidden="1" x14ac:dyDescent="0.45">
      <c r="A7648" s="29"/>
      <c r="B7648" s="29"/>
      <c r="C7648" s="29"/>
    </row>
    <row r="7649" spans="1:3" hidden="1" x14ac:dyDescent="0.45">
      <c r="A7649" s="29"/>
      <c r="B7649" s="29"/>
      <c r="C7649" s="29"/>
    </row>
    <row r="7650" spans="1:3" hidden="1" x14ac:dyDescent="0.45">
      <c r="A7650" s="29"/>
      <c r="B7650" s="29"/>
      <c r="C7650" s="29"/>
    </row>
    <row r="7651" spans="1:3" hidden="1" x14ac:dyDescent="0.45">
      <c r="A7651" s="29"/>
      <c r="B7651" s="29"/>
      <c r="C7651" s="29"/>
    </row>
    <row r="7652" spans="1:3" hidden="1" x14ac:dyDescent="0.45">
      <c r="A7652" s="29"/>
      <c r="B7652" s="29"/>
      <c r="C7652" s="29"/>
    </row>
    <row r="7653" spans="1:3" hidden="1" x14ac:dyDescent="0.45">
      <c r="A7653" s="29"/>
      <c r="B7653" s="29"/>
      <c r="C7653" s="29"/>
    </row>
    <row r="7654" spans="1:3" hidden="1" x14ac:dyDescent="0.45">
      <c r="A7654" s="29"/>
      <c r="B7654" s="29"/>
      <c r="C7654" s="29"/>
    </row>
    <row r="7655" spans="1:3" hidden="1" x14ac:dyDescent="0.45">
      <c r="A7655" s="29"/>
      <c r="B7655" s="29"/>
      <c r="C7655" s="29"/>
    </row>
    <row r="7656" spans="1:3" hidden="1" x14ac:dyDescent="0.45">
      <c r="A7656" s="29"/>
      <c r="B7656" s="29"/>
      <c r="C7656" s="29"/>
    </row>
    <row r="7657" spans="1:3" hidden="1" x14ac:dyDescent="0.45">
      <c r="A7657" s="29"/>
      <c r="B7657" s="29"/>
      <c r="C7657" s="29"/>
    </row>
    <row r="7658" spans="1:3" hidden="1" x14ac:dyDescent="0.45">
      <c r="A7658" s="29"/>
      <c r="B7658" s="29"/>
      <c r="C7658" s="29"/>
    </row>
    <row r="7659" spans="1:3" hidden="1" x14ac:dyDescent="0.45">
      <c r="A7659" s="29"/>
      <c r="B7659" s="29"/>
      <c r="C7659" s="29"/>
    </row>
    <row r="7660" spans="1:3" hidden="1" x14ac:dyDescent="0.45">
      <c r="A7660" s="29"/>
      <c r="B7660" s="29"/>
      <c r="C7660" s="29"/>
    </row>
    <row r="7661" spans="1:3" hidden="1" x14ac:dyDescent="0.45">
      <c r="A7661" s="29"/>
      <c r="B7661" s="29"/>
      <c r="C7661" s="29"/>
    </row>
    <row r="7662" spans="1:3" hidden="1" x14ac:dyDescent="0.45">
      <c r="A7662" s="29"/>
      <c r="B7662" s="29"/>
      <c r="C7662" s="29"/>
    </row>
    <row r="7663" spans="1:3" hidden="1" x14ac:dyDescent="0.45">
      <c r="A7663" s="29"/>
      <c r="B7663" s="29"/>
      <c r="C7663" s="29"/>
    </row>
    <row r="7664" spans="1:3" hidden="1" x14ac:dyDescent="0.45">
      <c r="A7664" s="29"/>
      <c r="B7664" s="29"/>
      <c r="C7664" s="29"/>
    </row>
    <row r="7665" spans="1:3" hidden="1" x14ac:dyDescent="0.45">
      <c r="A7665" s="29"/>
      <c r="B7665" s="29"/>
      <c r="C7665" s="29"/>
    </row>
    <row r="7666" spans="1:3" hidden="1" x14ac:dyDescent="0.45">
      <c r="A7666" s="29"/>
      <c r="B7666" s="29"/>
      <c r="C7666" s="29"/>
    </row>
    <row r="7667" spans="1:3" hidden="1" x14ac:dyDescent="0.45">
      <c r="A7667" s="29"/>
      <c r="B7667" s="29"/>
      <c r="C7667" s="29"/>
    </row>
    <row r="7668" spans="1:3" hidden="1" x14ac:dyDescent="0.45">
      <c r="A7668" s="29"/>
      <c r="B7668" s="29"/>
      <c r="C7668" s="29"/>
    </row>
    <row r="7669" spans="1:3" hidden="1" x14ac:dyDescent="0.45">
      <c r="A7669" s="29"/>
      <c r="B7669" s="29"/>
      <c r="C7669" s="29"/>
    </row>
    <row r="7670" spans="1:3" hidden="1" x14ac:dyDescent="0.45">
      <c r="A7670" s="29"/>
      <c r="B7670" s="29"/>
      <c r="C7670" s="29"/>
    </row>
    <row r="7671" spans="1:3" hidden="1" x14ac:dyDescent="0.45">
      <c r="A7671" s="29"/>
      <c r="B7671" s="29"/>
      <c r="C7671" s="29"/>
    </row>
    <row r="7672" spans="1:3" hidden="1" x14ac:dyDescent="0.45">
      <c r="A7672" s="29"/>
      <c r="B7672" s="29"/>
      <c r="C7672" s="29"/>
    </row>
    <row r="7673" spans="1:3" hidden="1" x14ac:dyDescent="0.45">
      <c r="A7673" s="29"/>
      <c r="B7673" s="29"/>
      <c r="C7673" s="29"/>
    </row>
    <row r="7674" spans="1:3" hidden="1" x14ac:dyDescent="0.45">
      <c r="A7674" s="29"/>
      <c r="B7674" s="29"/>
      <c r="C7674" s="29"/>
    </row>
    <row r="7675" spans="1:3" hidden="1" x14ac:dyDescent="0.45">
      <c r="A7675" s="29"/>
      <c r="B7675" s="29"/>
      <c r="C7675" s="29"/>
    </row>
    <row r="7676" spans="1:3" hidden="1" x14ac:dyDescent="0.45">
      <c r="A7676" s="29"/>
      <c r="B7676" s="29"/>
      <c r="C7676" s="29"/>
    </row>
    <row r="7677" spans="1:3" hidden="1" x14ac:dyDescent="0.45">
      <c r="A7677" s="29"/>
      <c r="B7677" s="29"/>
      <c r="C7677" s="29"/>
    </row>
    <row r="7678" spans="1:3" hidden="1" x14ac:dyDescent="0.45">
      <c r="A7678" s="29"/>
      <c r="B7678" s="29"/>
      <c r="C7678" s="29"/>
    </row>
    <row r="7679" spans="1:3" hidden="1" x14ac:dyDescent="0.45">
      <c r="A7679" s="29"/>
      <c r="B7679" s="29"/>
      <c r="C7679" s="29"/>
    </row>
    <row r="7680" spans="1:3" hidden="1" x14ac:dyDescent="0.45">
      <c r="A7680" s="29"/>
      <c r="B7680" s="29"/>
      <c r="C7680" s="29"/>
    </row>
    <row r="7681" spans="1:3" hidden="1" x14ac:dyDescent="0.45">
      <c r="A7681" s="29"/>
      <c r="B7681" s="29"/>
      <c r="C7681" s="29"/>
    </row>
    <row r="7682" spans="1:3" hidden="1" x14ac:dyDescent="0.45">
      <c r="A7682" s="29"/>
      <c r="B7682" s="29"/>
      <c r="C7682" s="29"/>
    </row>
    <row r="7683" spans="1:3" hidden="1" x14ac:dyDescent="0.45">
      <c r="A7683" s="29"/>
      <c r="B7683" s="29"/>
      <c r="C7683" s="29"/>
    </row>
    <row r="7684" spans="1:3" hidden="1" x14ac:dyDescent="0.45">
      <c r="A7684" s="29"/>
      <c r="B7684" s="29"/>
      <c r="C7684" s="29"/>
    </row>
    <row r="7685" spans="1:3" hidden="1" x14ac:dyDescent="0.45">
      <c r="A7685" s="29"/>
      <c r="B7685" s="29"/>
      <c r="C7685" s="29"/>
    </row>
    <row r="7686" spans="1:3" hidden="1" x14ac:dyDescent="0.45">
      <c r="A7686" s="29"/>
      <c r="B7686" s="29"/>
      <c r="C7686" s="29"/>
    </row>
    <row r="7687" spans="1:3" hidden="1" x14ac:dyDescent="0.45">
      <c r="A7687" s="29"/>
      <c r="B7687" s="29"/>
      <c r="C7687" s="29"/>
    </row>
    <row r="7688" spans="1:3" hidden="1" x14ac:dyDescent="0.45">
      <c r="A7688" s="29"/>
      <c r="B7688" s="29"/>
      <c r="C7688" s="29"/>
    </row>
    <row r="7689" spans="1:3" hidden="1" x14ac:dyDescent="0.45">
      <c r="A7689" s="29"/>
      <c r="B7689" s="29"/>
      <c r="C7689" s="29"/>
    </row>
    <row r="7690" spans="1:3" hidden="1" x14ac:dyDescent="0.45">
      <c r="A7690" s="29"/>
      <c r="B7690" s="29"/>
      <c r="C7690" s="29"/>
    </row>
    <row r="7691" spans="1:3" hidden="1" x14ac:dyDescent="0.45">
      <c r="A7691" s="29"/>
      <c r="B7691" s="29"/>
      <c r="C7691" s="29"/>
    </row>
    <row r="7692" spans="1:3" hidden="1" x14ac:dyDescent="0.45">
      <c r="A7692" s="29"/>
      <c r="B7692" s="29"/>
      <c r="C7692" s="29"/>
    </row>
    <row r="7693" spans="1:3" hidden="1" x14ac:dyDescent="0.45">
      <c r="A7693" s="29"/>
      <c r="B7693" s="29"/>
      <c r="C7693" s="29"/>
    </row>
    <row r="7694" spans="1:3" hidden="1" x14ac:dyDescent="0.45">
      <c r="A7694" s="29"/>
      <c r="B7694" s="29"/>
      <c r="C7694" s="29"/>
    </row>
    <row r="7695" spans="1:3" hidden="1" x14ac:dyDescent="0.45">
      <c r="A7695" s="29"/>
      <c r="B7695" s="29"/>
      <c r="C7695" s="29"/>
    </row>
    <row r="7696" spans="1:3" hidden="1" x14ac:dyDescent="0.45">
      <c r="A7696" s="29"/>
      <c r="B7696" s="29"/>
      <c r="C7696" s="29"/>
    </row>
    <row r="7697" spans="1:3" hidden="1" x14ac:dyDescent="0.45">
      <c r="A7697" s="29"/>
      <c r="B7697" s="29"/>
      <c r="C7697" s="29"/>
    </row>
    <row r="7698" spans="1:3" hidden="1" x14ac:dyDescent="0.45">
      <c r="A7698" s="29"/>
      <c r="B7698" s="29"/>
      <c r="C7698" s="29"/>
    </row>
    <row r="7699" spans="1:3" hidden="1" x14ac:dyDescent="0.45">
      <c r="A7699" s="29"/>
      <c r="B7699" s="29"/>
      <c r="C7699" s="29"/>
    </row>
    <row r="7700" spans="1:3" hidden="1" x14ac:dyDescent="0.45">
      <c r="A7700" s="29"/>
      <c r="B7700" s="29"/>
      <c r="C7700" s="29"/>
    </row>
    <row r="7701" spans="1:3" hidden="1" x14ac:dyDescent="0.45">
      <c r="A7701" s="29"/>
      <c r="B7701" s="29"/>
      <c r="C7701" s="29"/>
    </row>
    <row r="7702" spans="1:3" hidden="1" x14ac:dyDescent="0.45">
      <c r="A7702" s="29"/>
      <c r="B7702" s="29"/>
      <c r="C7702" s="29"/>
    </row>
    <row r="7703" spans="1:3" hidden="1" x14ac:dyDescent="0.45">
      <c r="A7703" s="29"/>
      <c r="B7703" s="29"/>
      <c r="C7703" s="29"/>
    </row>
    <row r="7704" spans="1:3" hidden="1" x14ac:dyDescent="0.45">
      <c r="A7704" s="29"/>
      <c r="B7704" s="29"/>
      <c r="C7704" s="29"/>
    </row>
    <row r="7705" spans="1:3" hidden="1" x14ac:dyDescent="0.45">
      <c r="A7705" s="29"/>
      <c r="B7705" s="29"/>
      <c r="C7705" s="29"/>
    </row>
    <row r="7706" spans="1:3" hidden="1" x14ac:dyDescent="0.45">
      <c r="A7706" s="29"/>
      <c r="B7706" s="29"/>
      <c r="C7706" s="29"/>
    </row>
    <row r="7707" spans="1:3" hidden="1" x14ac:dyDescent="0.45">
      <c r="A7707" s="29"/>
      <c r="B7707" s="29"/>
      <c r="C7707" s="29"/>
    </row>
    <row r="7708" spans="1:3" hidden="1" x14ac:dyDescent="0.45">
      <c r="A7708" s="29"/>
      <c r="B7708" s="29"/>
      <c r="C7708" s="29"/>
    </row>
    <row r="7709" spans="1:3" hidden="1" x14ac:dyDescent="0.45">
      <c r="A7709" s="29"/>
      <c r="B7709" s="29"/>
      <c r="C7709" s="29"/>
    </row>
    <row r="7710" spans="1:3" hidden="1" x14ac:dyDescent="0.45">
      <c r="A7710" s="29"/>
      <c r="B7710" s="29"/>
      <c r="C7710" s="29"/>
    </row>
    <row r="7711" spans="1:3" hidden="1" x14ac:dyDescent="0.45">
      <c r="A7711" s="29"/>
      <c r="B7711" s="29"/>
      <c r="C7711" s="29"/>
    </row>
    <row r="7712" spans="1:3" hidden="1" x14ac:dyDescent="0.45">
      <c r="A7712" s="29"/>
      <c r="B7712" s="29"/>
      <c r="C7712" s="29"/>
    </row>
    <row r="7713" spans="1:3" hidden="1" x14ac:dyDescent="0.45">
      <c r="A7713" s="29"/>
      <c r="B7713" s="29"/>
      <c r="C7713" s="29"/>
    </row>
    <row r="7714" spans="1:3" hidden="1" x14ac:dyDescent="0.45">
      <c r="A7714" s="29"/>
      <c r="B7714" s="29"/>
      <c r="C7714" s="29"/>
    </row>
    <row r="7715" spans="1:3" hidden="1" x14ac:dyDescent="0.45">
      <c r="A7715" s="29"/>
      <c r="B7715" s="29"/>
      <c r="C7715" s="29"/>
    </row>
    <row r="7716" spans="1:3" hidden="1" x14ac:dyDescent="0.45">
      <c r="A7716" s="29"/>
      <c r="B7716" s="29"/>
      <c r="C7716" s="29"/>
    </row>
    <row r="7717" spans="1:3" hidden="1" x14ac:dyDescent="0.45">
      <c r="A7717" s="29"/>
      <c r="B7717" s="29"/>
      <c r="C7717" s="29"/>
    </row>
    <row r="7718" spans="1:3" hidden="1" x14ac:dyDescent="0.45">
      <c r="A7718" s="29"/>
      <c r="B7718" s="29"/>
      <c r="C7718" s="29"/>
    </row>
    <row r="7719" spans="1:3" hidden="1" x14ac:dyDescent="0.45">
      <c r="A7719" s="29"/>
      <c r="B7719" s="29"/>
      <c r="C7719" s="29"/>
    </row>
    <row r="7720" spans="1:3" hidden="1" x14ac:dyDescent="0.45">
      <c r="A7720" s="29"/>
      <c r="B7720" s="29"/>
      <c r="C7720" s="29"/>
    </row>
    <row r="7721" spans="1:3" hidden="1" x14ac:dyDescent="0.45">
      <c r="A7721" s="29"/>
      <c r="B7721" s="29"/>
      <c r="C7721" s="29"/>
    </row>
    <row r="7722" spans="1:3" hidden="1" x14ac:dyDescent="0.45">
      <c r="A7722" s="29"/>
      <c r="B7722" s="29"/>
      <c r="C7722" s="29"/>
    </row>
    <row r="7723" spans="1:3" hidden="1" x14ac:dyDescent="0.45">
      <c r="A7723" s="29"/>
      <c r="B7723" s="29"/>
      <c r="C7723" s="29"/>
    </row>
    <row r="7724" spans="1:3" hidden="1" x14ac:dyDescent="0.45">
      <c r="A7724" s="29"/>
      <c r="B7724" s="29"/>
      <c r="C7724" s="29"/>
    </row>
    <row r="7725" spans="1:3" hidden="1" x14ac:dyDescent="0.45">
      <c r="A7725" s="29"/>
      <c r="B7725" s="29"/>
      <c r="C7725" s="29"/>
    </row>
    <row r="7726" spans="1:3" hidden="1" x14ac:dyDescent="0.45">
      <c r="A7726" s="29"/>
      <c r="B7726" s="29"/>
      <c r="C7726" s="29"/>
    </row>
    <row r="7727" spans="1:3" hidden="1" x14ac:dyDescent="0.45">
      <c r="A7727" s="29"/>
      <c r="B7727" s="29"/>
      <c r="C7727" s="29"/>
    </row>
    <row r="7728" spans="1:3" hidden="1" x14ac:dyDescent="0.45">
      <c r="A7728" s="29"/>
      <c r="B7728" s="29"/>
      <c r="C7728" s="29"/>
    </row>
    <row r="7729" spans="1:3" hidden="1" x14ac:dyDescent="0.45">
      <c r="A7729" s="29"/>
      <c r="B7729" s="29"/>
      <c r="C7729" s="29"/>
    </row>
    <row r="7730" spans="1:3" hidden="1" x14ac:dyDescent="0.45">
      <c r="A7730" s="29"/>
      <c r="B7730" s="29"/>
      <c r="C7730" s="29"/>
    </row>
    <row r="7731" spans="1:3" hidden="1" x14ac:dyDescent="0.45">
      <c r="A7731" s="29"/>
      <c r="B7731" s="29"/>
      <c r="C7731" s="29"/>
    </row>
    <row r="7732" spans="1:3" hidden="1" x14ac:dyDescent="0.45">
      <c r="A7732" s="29"/>
      <c r="B7732" s="29"/>
      <c r="C7732" s="29"/>
    </row>
    <row r="7733" spans="1:3" hidden="1" x14ac:dyDescent="0.45">
      <c r="A7733" s="29"/>
      <c r="B7733" s="29"/>
      <c r="C7733" s="29"/>
    </row>
    <row r="7734" spans="1:3" hidden="1" x14ac:dyDescent="0.45">
      <c r="A7734" s="29"/>
      <c r="B7734" s="29"/>
      <c r="C7734" s="29"/>
    </row>
    <row r="7735" spans="1:3" hidden="1" x14ac:dyDescent="0.45">
      <c r="A7735" s="29"/>
      <c r="B7735" s="29"/>
      <c r="C7735" s="29"/>
    </row>
    <row r="7736" spans="1:3" hidden="1" x14ac:dyDescent="0.45">
      <c r="A7736" s="29"/>
      <c r="B7736" s="29"/>
      <c r="C7736" s="29"/>
    </row>
    <row r="7737" spans="1:3" hidden="1" x14ac:dyDescent="0.45">
      <c r="A7737" s="29"/>
      <c r="B7737" s="29"/>
      <c r="C7737" s="29"/>
    </row>
    <row r="7738" spans="1:3" hidden="1" x14ac:dyDescent="0.45">
      <c r="A7738" s="29"/>
      <c r="B7738" s="29"/>
      <c r="C7738" s="29"/>
    </row>
    <row r="7739" spans="1:3" hidden="1" x14ac:dyDescent="0.45">
      <c r="A7739" s="29"/>
      <c r="B7739" s="29"/>
      <c r="C7739" s="29"/>
    </row>
    <row r="7740" spans="1:3" hidden="1" x14ac:dyDescent="0.45">
      <c r="A7740" s="29"/>
      <c r="B7740" s="29"/>
      <c r="C7740" s="29"/>
    </row>
    <row r="7741" spans="1:3" hidden="1" x14ac:dyDescent="0.45">
      <c r="A7741" s="29"/>
      <c r="B7741" s="29"/>
      <c r="C7741" s="29"/>
    </row>
    <row r="7742" spans="1:3" hidden="1" x14ac:dyDescent="0.45">
      <c r="A7742" s="29"/>
      <c r="B7742" s="29"/>
      <c r="C7742" s="29"/>
    </row>
    <row r="7743" spans="1:3" hidden="1" x14ac:dyDescent="0.45">
      <c r="A7743" s="29"/>
      <c r="B7743" s="29"/>
      <c r="C7743" s="29"/>
    </row>
    <row r="7744" spans="1:3" hidden="1" x14ac:dyDescent="0.45">
      <c r="A7744" s="29"/>
      <c r="B7744" s="29"/>
      <c r="C7744" s="29"/>
    </row>
    <row r="7745" spans="1:3" hidden="1" x14ac:dyDescent="0.45">
      <c r="A7745" s="29"/>
      <c r="B7745" s="29"/>
      <c r="C7745" s="29"/>
    </row>
    <row r="7746" spans="1:3" hidden="1" x14ac:dyDescent="0.45">
      <c r="A7746" s="29"/>
      <c r="B7746" s="29"/>
      <c r="C7746" s="29"/>
    </row>
    <row r="7747" spans="1:3" hidden="1" x14ac:dyDescent="0.45">
      <c r="A7747" s="29"/>
      <c r="B7747" s="29"/>
      <c r="C7747" s="29"/>
    </row>
    <row r="7748" spans="1:3" hidden="1" x14ac:dyDescent="0.45">
      <c r="A7748" s="29"/>
      <c r="B7748" s="29"/>
      <c r="C7748" s="29"/>
    </row>
    <row r="7749" spans="1:3" hidden="1" x14ac:dyDescent="0.45">
      <c r="A7749" s="29"/>
      <c r="B7749" s="29"/>
      <c r="C7749" s="29"/>
    </row>
    <row r="7750" spans="1:3" hidden="1" x14ac:dyDescent="0.45">
      <c r="A7750" s="29"/>
      <c r="B7750" s="29"/>
      <c r="C7750" s="29"/>
    </row>
    <row r="7751" spans="1:3" hidden="1" x14ac:dyDescent="0.45">
      <c r="A7751" s="29"/>
      <c r="B7751" s="29"/>
      <c r="C7751" s="29"/>
    </row>
    <row r="7752" spans="1:3" hidden="1" x14ac:dyDescent="0.45">
      <c r="A7752" s="29"/>
      <c r="B7752" s="29"/>
      <c r="C7752" s="29"/>
    </row>
    <row r="7753" spans="1:3" hidden="1" x14ac:dyDescent="0.45">
      <c r="A7753" s="29"/>
      <c r="B7753" s="29"/>
      <c r="C7753" s="29"/>
    </row>
    <row r="7754" spans="1:3" hidden="1" x14ac:dyDescent="0.45">
      <c r="A7754" s="29"/>
      <c r="B7754" s="29"/>
      <c r="C7754" s="29"/>
    </row>
    <row r="7755" spans="1:3" hidden="1" x14ac:dyDescent="0.45">
      <c r="A7755" s="29"/>
      <c r="B7755" s="29"/>
      <c r="C7755" s="29"/>
    </row>
    <row r="7756" spans="1:3" hidden="1" x14ac:dyDescent="0.45">
      <c r="A7756" s="29"/>
      <c r="B7756" s="29"/>
      <c r="C7756" s="29"/>
    </row>
    <row r="7757" spans="1:3" hidden="1" x14ac:dyDescent="0.45">
      <c r="A7757" s="29"/>
      <c r="B7757" s="29"/>
      <c r="C7757" s="29"/>
    </row>
    <row r="7758" spans="1:3" hidden="1" x14ac:dyDescent="0.45">
      <c r="A7758" s="29"/>
      <c r="B7758" s="29"/>
      <c r="C7758" s="29"/>
    </row>
    <row r="7759" spans="1:3" hidden="1" x14ac:dyDescent="0.45">
      <c r="A7759" s="29"/>
      <c r="B7759" s="29"/>
      <c r="C7759" s="29"/>
    </row>
    <row r="7760" spans="1:3" hidden="1" x14ac:dyDescent="0.45">
      <c r="A7760" s="29"/>
      <c r="B7760" s="29"/>
      <c r="C7760" s="29"/>
    </row>
    <row r="7761" spans="1:3" hidden="1" x14ac:dyDescent="0.45">
      <c r="A7761" s="29"/>
      <c r="B7761" s="29"/>
      <c r="C7761" s="29"/>
    </row>
    <row r="7762" spans="1:3" hidden="1" x14ac:dyDescent="0.45">
      <c r="A7762" s="29"/>
      <c r="B7762" s="29"/>
      <c r="C7762" s="29"/>
    </row>
    <row r="7763" spans="1:3" hidden="1" x14ac:dyDescent="0.45">
      <c r="A7763" s="29"/>
      <c r="B7763" s="29"/>
      <c r="C7763" s="29"/>
    </row>
    <row r="7764" spans="1:3" hidden="1" x14ac:dyDescent="0.45">
      <c r="A7764" s="29"/>
      <c r="B7764" s="29"/>
      <c r="C7764" s="29"/>
    </row>
    <row r="7765" spans="1:3" hidden="1" x14ac:dyDescent="0.45">
      <c r="A7765" s="29"/>
      <c r="B7765" s="29"/>
      <c r="C7765" s="29"/>
    </row>
    <row r="7766" spans="1:3" hidden="1" x14ac:dyDescent="0.45">
      <c r="A7766" s="29"/>
      <c r="B7766" s="29"/>
      <c r="C7766" s="29"/>
    </row>
    <row r="7767" spans="1:3" hidden="1" x14ac:dyDescent="0.45">
      <c r="A7767" s="29"/>
      <c r="B7767" s="29"/>
      <c r="C7767" s="29"/>
    </row>
    <row r="7768" spans="1:3" hidden="1" x14ac:dyDescent="0.45">
      <c r="A7768" s="29"/>
      <c r="B7768" s="29"/>
      <c r="C7768" s="29"/>
    </row>
    <row r="7769" spans="1:3" hidden="1" x14ac:dyDescent="0.45">
      <c r="A7769" s="29"/>
      <c r="B7769" s="29"/>
      <c r="C7769" s="29"/>
    </row>
    <row r="7770" spans="1:3" hidden="1" x14ac:dyDescent="0.45">
      <c r="A7770" s="29"/>
      <c r="B7770" s="29"/>
      <c r="C7770" s="29"/>
    </row>
    <row r="7771" spans="1:3" hidden="1" x14ac:dyDescent="0.45">
      <c r="A7771" s="29"/>
      <c r="B7771" s="29"/>
      <c r="C7771" s="29"/>
    </row>
    <row r="7772" spans="1:3" hidden="1" x14ac:dyDescent="0.45">
      <c r="A7772" s="29"/>
      <c r="B7772" s="29"/>
      <c r="C7772" s="29"/>
    </row>
    <row r="7773" spans="1:3" hidden="1" x14ac:dyDescent="0.45">
      <c r="A7773" s="29"/>
      <c r="B7773" s="29"/>
      <c r="C7773" s="29"/>
    </row>
    <row r="7774" spans="1:3" hidden="1" x14ac:dyDescent="0.45">
      <c r="A7774" s="29"/>
      <c r="B7774" s="29"/>
      <c r="C7774" s="29"/>
    </row>
    <row r="7775" spans="1:3" hidden="1" x14ac:dyDescent="0.45">
      <c r="A7775" s="29"/>
      <c r="B7775" s="29"/>
      <c r="C7775" s="29"/>
    </row>
    <row r="7776" spans="1:3" hidden="1" x14ac:dyDescent="0.45">
      <c r="A7776" s="29"/>
      <c r="B7776" s="29"/>
      <c r="C7776" s="29"/>
    </row>
    <row r="7777" spans="1:3" hidden="1" x14ac:dyDescent="0.45">
      <c r="A7777" s="29"/>
      <c r="B7777" s="29"/>
      <c r="C7777" s="29"/>
    </row>
    <row r="7778" spans="1:3" hidden="1" x14ac:dyDescent="0.45">
      <c r="A7778" s="29"/>
      <c r="B7778" s="29"/>
      <c r="C7778" s="29"/>
    </row>
    <row r="7779" spans="1:3" hidden="1" x14ac:dyDescent="0.45">
      <c r="A7779" s="29"/>
      <c r="B7779" s="29"/>
      <c r="C7779" s="29"/>
    </row>
    <row r="7780" spans="1:3" hidden="1" x14ac:dyDescent="0.45">
      <c r="A7780" s="29"/>
      <c r="B7780" s="29"/>
      <c r="C7780" s="29"/>
    </row>
    <row r="7781" spans="1:3" hidden="1" x14ac:dyDescent="0.45">
      <c r="A7781" s="29"/>
      <c r="B7781" s="29"/>
      <c r="C7781" s="29"/>
    </row>
    <row r="7782" spans="1:3" hidden="1" x14ac:dyDescent="0.45">
      <c r="A7782" s="29"/>
      <c r="B7782" s="29"/>
      <c r="C7782" s="29"/>
    </row>
    <row r="7783" spans="1:3" hidden="1" x14ac:dyDescent="0.45">
      <c r="A7783" s="29"/>
      <c r="B7783" s="29"/>
      <c r="C7783" s="29"/>
    </row>
    <row r="7784" spans="1:3" hidden="1" x14ac:dyDescent="0.45">
      <c r="A7784" s="29"/>
      <c r="B7784" s="29"/>
      <c r="C7784" s="29"/>
    </row>
    <row r="7785" spans="1:3" hidden="1" x14ac:dyDescent="0.45">
      <c r="A7785" s="29"/>
      <c r="B7785" s="29"/>
      <c r="C7785" s="29"/>
    </row>
    <row r="7786" spans="1:3" hidden="1" x14ac:dyDescent="0.45">
      <c r="A7786" s="29"/>
      <c r="B7786" s="29"/>
      <c r="C7786" s="29"/>
    </row>
    <row r="7787" spans="1:3" hidden="1" x14ac:dyDescent="0.45">
      <c r="A7787" s="29"/>
      <c r="B7787" s="29"/>
      <c r="C7787" s="29"/>
    </row>
    <row r="7788" spans="1:3" hidden="1" x14ac:dyDescent="0.45">
      <c r="A7788" s="29"/>
      <c r="B7788" s="29"/>
      <c r="C7788" s="29"/>
    </row>
    <row r="7789" spans="1:3" hidden="1" x14ac:dyDescent="0.45">
      <c r="A7789" s="29"/>
      <c r="B7789" s="29"/>
      <c r="C7789" s="29"/>
    </row>
    <row r="7790" spans="1:3" hidden="1" x14ac:dyDescent="0.45">
      <c r="A7790" s="29"/>
      <c r="B7790" s="29"/>
      <c r="C7790" s="29"/>
    </row>
    <row r="7791" spans="1:3" hidden="1" x14ac:dyDescent="0.45">
      <c r="A7791" s="29"/>
      <c r="B7791" s="29"/>
      <c r="C7791" s="29"/>
    </row>
    <row r="7792" spans="1:3" hidden="1" x14ac:dyDescent="0.45">
      <c r="A7792" s="29"/>
      <c r="B7792" s="29"/>
      <c r="C7792" s="29"/>
    </row>
    <row r="7793" spans="1:3" hidden="1" x14ac:dyDescent="0.45">
      <c r="A7793" s="29"/>
      <c r="B7793" s="29"/>
      <c r="C7793" s="29"/>
    </row>
    <row r="7794" spans="1:3" hidden="1" x14ac:dyDescent="0.45">
      <c r="A7794" s="29"/>
      <c r="B7794" s="29"/>
      <c r="C7794" s="29"/>
    </row>
    <row r="7795" spans="1:3" hidden="1" x14ac:dyDescent="0.45">
      <c r="A7795" s="29"/>
      <c r="B7795" s="29"/>
      <c r="C7795" s="29"/>
    </row>
    <row r="7796" spans="1:3" hidden="1" x14ac:dyDescent="0.45">
      <c r="A7796" s="29"/>
      <c r="B7796" s="29"/>
      <c r="C7796" s="29"/>
    </row>
    <row r="7797" spans="1:3" hidden="1" x14ac:dyDescent="0.45">
      <c r="A7797" s="29"/>
      <c r="B7797" s="29"/>
      <c r="C7797" s="29"/>
    </row>
    <row r="7798" spans="1:3" hidden="1" x14ac:dyDescent="0.45">
      <c r="A7798" s="29"/>
      <c r="B7798" s="29"/>
      <c r="C7798" s="29"/>
    </row>
    <row r="7799" spans="1:3" hidden="1" x14ac:dyDescent="0.45">
      <c r="A7799" s="29"/>
      <c r="B7799" s="29"/>
      <c r="C7799" s="29"/>
    </row>
    <row r="7800" spans="1:3" hidden="1" x14ac:dyDescent="0.45">
      <c r="A7800" s="29"/>
      <c r="B7800" s="29"/>
      <c r="C7800" s="29"/>
    </row>
    <row r="7801" spans="1:3" hidden="1" x14ac:dyDescent="0.45">
      <c r="A7801" s="29"/>
      <c r="B7801" s="29"/>
      <c r="C7801" s="29"/>
    </row>
    <row r="7802" spans="1:3" hidden="1" x14ac:dyDescent="0.45">
      <c r="A7802" s="29"/>
      <c r="B7802" s="29"/>
      <c r="C7802" s="29"/>
    </row>
    <row r="7803" spans="1:3" hidden="1" x14ac:dyDescent="0.45">
      <c r="A7803" s="29"/>
      <c r="B7803" s="29"/>
      <c r="C7803" s="29"/>
    </row>
    <row r="7804" spans="1:3" hidden="1" x14ac:dyDescent="0.45">
      <c r="A7804" s="29"/>
      <c r="B7804" s="29"/>
      <c r="C7804" s="29"/>
    </row>
    <row r="7805" spans="1:3" hidden="1" x14ac:dyDescent="0.45">
      <c r="A7805" s="29"/>
      <c r="B7805" s="29"/>
      <c r="C7805" s="29"/>
    </row>
    <row r="7806" spans="1:3" hidden="1" x14ac:dyDescent="0.45">
      <c r="A7806" s="29"/>
      <c r="B7806" s="29"/>
      <c r="C7806" s="29"/>
    </row>
    <row r="7807" spans="1:3" hidden="1" x14ac:dyDescent="0.45">
      <c r="A7807" s="29"/>
      <c r="B7807" s="29"/>
      <c r="C7807" s="29"/>
    </row>
    <row r="7808" spans="1:3" hidden="1" x14ac:dyDescent="0.45">
      <c r="A7808" s="29"/>
      <c r="B7808" s="29"/>
      <c r="C7808" s="29"/>
    </row>
    <row r="7809" spans="1:3" hidden="1" x14ac:dyDescent="0.45">
      <c r="A7809" s="29"/>
      <c r="B7809" s="29"/>
      <c r="C7809" s="29"/>
    </row>
    <row r="7810" spans="1:3" hidden="1" x14ac:dyDescent="0.45">
      <c r="A7810" s="29"/>
      <c r="B7810" s="29"/>
      <c r="C7810" s="29"/>
    </row>
    <row r="7811" spans="1:3" hidden="1" x14ac:dyDescent="0.45">
      <c r="A7811" s="29"/>
      <c r="B7811" s="29"/>
      <c r="C7811" s="29"/>
    </row>
    <row r="7812" spans="1:3" hidden="1" x14ac:dyDescent="0.45">
      <c r="A7812" s="29"/>
      <c r="B7812" s="29"/>
      <c r="C7812" s="29"/>
    </row>
    <row r="7813" spans="1:3" hidden="1" x14ac:dyDescent="0.45">
      <c r="A7813" s="29"/>
      <c r="B7813" s="29"/>
      <c r="C7813" s="29"/>
    </row>
    <row r="7814" spans="1:3" hidden="1" x14ac:dyDescent="0.45">
      <c r="A7814" s="29"/>
      <c r="B7814" s="29"/>
      <c r="C7814" s="29"/>
    </row>
    <row r="7815" spans="1:3" hidden="1" x14ac:dyDescent="0.45">
      <c r="A7815" s="29"/>
      <c r="B7815" s="29"/>
      <c r="C7815" s="29"/>
    </row>
    <row r="7816" spans="1:3" hidden="1" x14ac:dyDescent="0.45">
      <c r="A7816" s="29"/>
      <c r="B7816" s="29"/>
      <c r="C7816" s="29"/>
    </row>
    <row r="7817" spans="1:3" hidden="1" x14ac:dyDescent="0.45">
      <c r="A7817" s="29"/>
      <c r="B7817" s="29"/>
      <c r="C7817" s="29"/>
    </row>
    <row r="7818" spans="1:3" hidden="1" x14ac:dyDescent="0.45">
      <c r="A7818" s="29"/>
      <c r="B7818" s="29"/>
      <c r="C7818" s="29"/>
    </row>
    <row r="7819" spans="1:3" hidden="1" x14ac:dyDescent="0.45">
      <c r="A7819" s="29"/>
      <c r="B7819" s="29"/>
      <c r="C7819" s="29"/>
    </row>
    <row r="7820" spans="1:3" hidden="1" x14ac:dyDescent="0.45">
      <c r="A7820" s="29"/>
      <c r="B7820" s="29"/>
      <c r="C7820" s="29"/>
    </row>
    <row r="7821" spans="1:3" hidden="1" x14ac:dyDescent="0.45">
      <c r="A7821" s="29"/>
      <c r="B7821" s="29"/>
      <c r="C7821" s="29"/>
    </row>
    <row r="7822" spans="1:3" hidden="1" x14ac:dyDescent="0.45">
      <c r="A7822" s="29"/>
      <c r="B7822" s="29"/>
      <c r="C7822" s="29"/>
    </row>
    <row r="7823" spans="1:3" hidden="1" x14ac:dyDescent="0.45">
      <c r="A7823" s="29"/>
      <c r="B7823" s="29"/>
      <c r="C7823" s="29"/>
    </row>
    <row r="7824" spans="1:3" hidden="1" x14ac:dyDescent="0.45">
      <c r="A7824" s="29"/>
      <c r="B7824" s="29"/>
      <c r="C7824" s="29"/>
    </row>
    <row r="7825" spans="1:3" hidden="1" x14ac:dyDescent="0.45">
      <c r="A7825" s="29"/>
      <c r="B7825" s="29"/>
      <c r="C7825" s="29"/>
    </row>
    <row r="7826" spans="1:3" hidden="1" x14ac:dyDescent="0.45">
      <c r="A7826" s="29"/>
      <c r="B7826" s="29"/>
      <c r="C7826" s="29"/>
    </row>
    <row r="7827" spans="1:3" hidden="1" x14ac:dyDescent="0.45">
      <c r="A7827" s="29"/>
      <c r="B7827" s="29"/>
      <c r="C7827" s="29"/>
    </row>
    <row r="7828" spans="1:3" hidden="1" x14ac:dyDescent="0.45">
      <c r="A7828" s="29"/>
      <c r="B7828" s="29"/>
      <c r="C7828" s="29"/>
    </row>
    <row r="7829" spans="1:3" hidden="1" x14ac:dyDescent="0.45">
      <c r="A7829" s="29"/>
      <c r="B7829" s="29"/>
      <c r="C7829" s="29"/>
    </row>
    <row r="7830" spans="1:3" hidden="1" x14ac:dyDescent="0.45">
      <c r="A7830" s="29"/>
      <c r="B7830" s="29"/>
      <c r="C7830" s="29"/>
    </row>
    <row r="7831" spans="1:3" hidden="1" x14ac:dyDescent="0.45">
      <c r="A7831" s="29"/>
      <c r="B7831" s="29"/>
      <c r="C7831" s="29"/>
    </row>
    <row r="7832" spans="1:3" hidden="1" x14ac:dyDescent="0.45">
      <c r="A7832" s="29"/>
      <c r="B7832" s="29"/>
      <c r="C7832" s="29"/>
    </row>
    <row r="7833" spans="1:3" hidden="1" x14ac:dyDescent="0.45">
      <c r="A7833" s="29"/>
      <c r="B7833" s="29"/>
      <c r="C7833" s="29"/>
    </row>
    <row r="7834" spans="1:3" hidden="1" x14ac:dyDescent="0.45">
      <c r="A7834" s="29"/>
      <c r="B7834" s="29"/>
      <c r="C7834" s="29"/>
    </row>
    <row r="7835" spans="1:3" hidden="1" x14ac:dyDescent="0.45">
      <c r="A7835" s="29"/>
      <c r="B7835" s="29"/>
      <c r="C7835" s="29"/>
    </row>
    <row r="7836" spans="1:3" hidden="1" x14ac:dyDescent="0.45">
      <c r="A7836" s="29"/>
      <c r="B7836" s="29"/>
      <c r="C7836" s="29"/>
    </row>
    <row r="7837" spans="1:3" hidden="1" x14ac:dyDescent="0.45">
      <c r="A7837" s="29"/>
      <c r="B7837" s="29"/>
      <c r="C7837" s="29"/>
    </row>
    <row r="7838" spans="1:3" hidden="1" x14ac:dyDescent="0.45">
      <c r="A7838" s="29"/>
      <c r="B7838" s="29"/>
      <c r="C7838" s="29"/>
    </row>
    <row r="7839" spans="1:3" hidden="1" x14ac:dyDescent="0.45">
      <c r="A7839" s="29"/>
      <c r="B7839" s="29"/>
      <c r="C7839" s="29"/>
    </row>
    <row r="7840" spans="1:3" hidden="1" x14ac:dyDescent="0.45">
      <c r="A7840" s="29"/>
      <c r="B7840" s="29"/>
      <c r="C7840" s="29"/>
    </row>
    <row r="7841" spans="1:3" hidden="1" x14ac:dyDescent="0.45">
      <c r="A7841" s="29"/>
      <c r="B7841" s="29"/>
      <c r="C7841" s="29"/>
    </row>
    <row r="7842" spans="1:3" hidden="1" x14ac:dyDescent="0.45">
      <c r="A7842" s="29"/>
      <c r="B7842" s="29"/>
      <c r="C7842" s="29"/>
    </row>
    <row r="7843" spans="1:3" hidden="1" x14ac:dyDescent="0.45">
      <c r="A7843" s="29"/>
      <c r="B7843" s="29"/>
      <c r="C7843" s="29"/>
    </row>
    <row r="7844" spans="1:3" hidden="1" x14ac:dyDescent="0.45">
      <c r="A7844" s="29"/>
      <c r="B7844" s="29"/>
      <c r="C7844" s="29"/>
    </row>
    <row r="7845" spans="1:3" hidden="1" x14ac:dyDescent="0.45">
      <c r="A7845" s="29"/>
      <c r="B7845" s="29"/>
      <c r="C7845" s="29"/>
    </row>
    <row r="7846" spans="1:3" hidden="1" x14ac:dyDescent="0.45">
      <c r="A7846" s="29"/>
      <c r="B7846" s="29"/>
      <c r="C7846" s="29"/>
    </row>
    <row r="7847" spans="1:3" hidden="1" x14ac:dyDescent="0.45">
      <c r="A7847" s="29"/>
      <c r="B7847" s="29"/>
      <c r="C7847" s="29"/>
    </row>
    <row r="7848" spans="1:3" hidden="1" x14ac:dyDescent="0.45">
      <c r="A7848" s="29"/>
      <c r="B7848" s="29"/>
      <c r="C7848" s="29"/>
    </row>
    <row r="7849" spans="1:3" hidden="1" x14ac:dyDescent="0.45">
      <c r="A7849" s="29"/>
      <c r="B7849" s="29"/>
      <c r="C7849" s="29"/>
    </row>
    <row r="7850" spans="1:3" hidden="1" x14ac:dyDescent="0.45">
      <c r="A7850" s="29"/>
      <c r="B7850" s="29"/>
      <c r="C7850" s="29"/>
    </row>
    <row r="7851" spans="1:3" hidden="1" x14ac:dyDescent="0.45">
      <c r="A7851" s="29"/>
      <c r="B7851" s="29"/>
      <c r="C7851" s="29"/>
    </row>
    <row r="7852" spans="1:3" hidden="1" x14ac:dyDescent="0.45">
      <c r="A7852" s="29"/>
      <c r="B7852" s="29"/>
      <c r="C7852" s="29"/>
    </row>
    <row r="7853" spans="1:3" hidden="1" x14ac:dyDescent="0.45">
      <c r="A7853" s="29"/>
      <c r="B7853" s="29"/>
      <c r="C7853" s="29"/>
    </row>
    <row r="7854" spans="1:3" hidden="1" x14ac:dyDescent="0.45">
      <c r="A7854" s="29"/>
      <c r="B7854" s="29"/>
      <c r="C7854" s="29"/>
    </row>
    <row r="7855" spans="1:3" hidden="1" x14ac:dyDescent="0.45">
      <c r="A7855" s="29"/>
      <c r="B7855" s="29"/>
      <c r="C7855" s="29"/>
    </row>
    <row r="7856" spans="1:3" hidden="1" x14ac:dyDescent="0.45">
      <c r="A7856" s="29"/>
      <c r="B7856" s="29"/>
      <c r="C7856" s="29"/>
    </row>
    <row r="7857" spans="1:3" hidden="1" x14ac:dyDescent="0.45">
      <c r="A7857" s="29"/>
      <c r="B7857" s="29"/>
      <c r="C7857" s="29"/>
    </row>
    <row r="7858" spans="1:3" hidden="1" x14ac:dyDescent="0.45">
      <c r="A7858" s="29"/>
      <c r="B7858" s="29"/>
      <c r="C7858" s="29"/>
    </row>
    <row r="7859" spans="1:3" hidden="1" x14ac:dyDescent="0.45">
      <c r="A7859" s="29"/>
      <c r="B7859" s="29"/>
      <c r="C7859" s="29"/>
    </row>
    <row r="7860" spans="1:3" hidden="1" x14ac:dyDescent="0.45">
      <c r="A7860" s="29"/>
      <c r="B7860" s="29"/>
      <c r="C7860" s="29"/>
    </row>
    <row r="7861" spans="1:3" hidden="1" x14ac:dyDescent="0.45">
      <c r="A7861" s="29"/>
      <c r="B7861" s="29"/>
      <c r="C7861" s="29"/>
    </row>
    <row r="7862" spans="1:3" hidden="1" x14ac:dyDescent="0.45">
      <c r="A7862" s="29"/>
      <c r="B7862" s="29"/>
      <c r="C7862" s="29"/>
    </row>
    <row r="7863" spans="1:3" hidden="1" x14ac:dyDescent="0.45">
      <c r="A7863" s="29"/>
      <c r="B7863" s="29"/>
      <c r="C7863" s="29"/>
    </row>
    <row r="7864" spans="1:3" hidden="1" x14ac:dyDescent="0.45">
      <c r="A7864" s="29"/>
      <c r="B7864" s="29"/>
      <c r="C7864" s="29"/>
    </row>
    <row r="7865" spans="1:3" hidden="1" x14ac:dyDescent="0.45">
      <c r="A7865" s="29"/>
      <c r="B7865" s="29"/>
      <c r="C7865" s="29"/>
    </row>
    <row r="7866" spans="1:3" hidden="1" x14ac:dyDescent="0.45">
      <c r="A7866" s="29"/>
      <c r="B7866" s="29"/>
      <c r="C7866" s="29"/>
    </row>
    <row r="7867" spans="1:3" hidden="1" x14ac:dyDescent="0.45">
      <c r="A7867" s="29"/>
      <c r="B7867" s="29"/>
      <c r="C7867" s="29"/>
    </row>
    <row r="7868" spans="1:3" hidden="1" x14ac:dyDescent="0.45">
      <c r="A7868" s="29"/>
      <c r="B7868" s="29"/>
      <c r="C7868" s="29"/>
    </row>
    <row r="7869" spans="1:3" hidden="1" x14ac:dyDescent="0.45">
      <c r="A7869" s="29"/>
      <c r="B7869" s="29"/>
      <c r="C7869" s="29"/>
    </row>
    <row r="7870" spans="1:3" hidden="1" x14ac:dyDescent="0.45">
      <c r="A7870" s="29"/>
      <c r="B7870" s="29"/>
      <c r="C7870" s="29"/>
    </row>
    <row r="7871" spans="1:3" hidden="1" x14ac:dyDescent="0.45">
      <c r="A7871" s="29"/>
      <c r="B7871" s="29"/>
      <c r="C7871" s="29"/>
    </row>
    <row r="7872" spans="1:3" hidden="1" x14ac:dyDescent="0.45">
      <c r="A7872" s="29"/>
      <c r="B7872" s="29"/>
      <c r="C7872" s="29"/>
    </row>
    <row r="7873" spans="1:3" hidden="1" x14ac:dyDescent="0.45">
      <c r="A7873" s="29"/>
      <c r="B7873" s="29"/>
      <c r="C7873" s="29"/>
    </row>
    <row r="7874" spans="1:3" hidden="1" x14ac:dyDescent="0.45">
      <c r="A7874" s="29"/>
      <c r="B7874" s="29"/>
      <c r="C7874" s="29"/>
    </row>
    <row r="7875" spans="1:3" hidden="1" x14ac:dyDescent="0.45">
      <c r="A7875" s="29"/>
      <c r="B7875" s="29"/>
      <c r="C7875" s="29"/>
    </row>
    <row r="7876" spans="1:3" hidden="1" x14ac:dyDescent="0.45">
      <c r="A7876" s="29"/>
      <c r="B7876" s="29"/>
      <c r="C7876" s="29"/>
    </row>
    <row r="7877" spans="1:3" hidden="1" x14ac:dyDescent="0.45">
      <c r="A7877" s="29"/>
      <c r="B7877" s="29"/>
      <c r="C7877" s="29"/>
    </row>
    <row r="7878" spans="1:3" hidden="1" x14ac:dyDescent="0.45">
      <c r="A7878" s="29"/>
      <c r="B7878" s="29"/>
      <c r="C7878" s="29"/>
    </row>
    <row r="7879" spans="1:3" hidden="1" x14ac:dyDescent="0.45">
      <c r="A7879" s="29"/>
      <c r="B7879" s="29"/>
      <c r="C7879" s="29"/>
    </row>
    <row r="7880" spans="1:3" hidden="1" x14ac:dyDescent="0.45">
      <c r="A7880" s="29"/>
      <c r="B7880" s="29"/>
      <c r="C7880" s="29"/>
    </row>
    <row r="7881" spans="1:3" hidden="1" x14ac:dyDescent="0.45">
      <c r="A7881" s="29"/>
      <c r="B7881" s="29"/>
      <c r="C7881" s="29"/>
    </row>
    <row r="7882" spans="1:3" hidden="1" x14ac:dyDescent="0.45">
      <c r="A7882" s="29"/>
      <c r="B7882" s="29"/>
      <c r="C7882" s="29"/>
    </row>
    <row r="7883" spans="1:3" hidden="1" x14ac:dyDescent="0.45">
      <c r="A7883" s="29"/>
      <c r="B7883" s="29"/>
      <c r="C7883" s="29"/>
    </row>
    <row r="7884" spans="1:3" hidden="1" x14ac:dyDescent="0.45">
      <c r="A7884" s="29"/>
      <c r="B7884" s="29"/>
      <c r="C7884" s="29"/>
    </row>
    <row r="7885" spans="1:3" hidden="1" x14ac:dyDescent="0.45">
      <c r="A7885" s="29"/>
      <c r="B7885" s="29"/>
      <c r="C7885" s="29"/>
    </row>
    <row r="7886" spans="1:3" hidden="1" x14ac:dyDescent="0.45">
      <c r="A7886" s="29"/>
      <c r="B7886" s="29"/>
      <c r="C7886" s="29"/>
    </row>
    <row r="7887" spans="1:3" hidden="1" x14ac:dyDescent="0.45">
      <c r="A7887" s="29"/>
      <c r="B7887" s="29"/>
      <c r="C7887" s="29"/>
    </row>
    <row r="7888" spans="1:3" hidden="1" x14ac:dyDescent="0.45">
      <c r="A7888" s="29"/>
      <c r="B7888" s="29"/>
      <c r="C7888" s="29"/>
    </row>
    <row r="7889" spans="1:3" hidden="1" x14ac:dyDescent="0.45">
      <c r="A7889" s="29"/>
      <c r="B7889" s="29"/>
      <c r="C7889" s="29"/>
    </row>
    <row r="7890" spans="1:3" hidden="1" x14ac:dyDescent="0.45">
      <c r="A7890" s="29"/>
      <c r="B7890" s="29"/>
      <c r="C7890" s="29"/>
    </row>
    <row r="7891" spans="1:3" hidden="1" x14ac:dyDescent="0.45">
      <c r="A7891" s="29"/>
      <c r="B7891" s="29"/>
      <c r="C7891" s="29"/>
    </row>
    <row r="7892" spans="1:3" hidden="1" x14ac:dyDescent="0.45">
      <c r="A7892" s="29"/>
      <c r="B7892" s="29"/>
      <c r="C7892" s="29"/>
    </row>
    <row r="7893" spans="1:3" hidden="1" x14ac:dyDescent="0.45">
      <c r="A7893" s="29"/>
      <c r="B7893" s="29"/>
      <c r="C7893" s="29"/>
    </row>
    <row r="7894" spans="1:3" hidden="1" x14ac:dyDescent="0.45">
      <c r="A7894" s="29"/>
      <c r="B7894" s="29"/>
      <c r="C7894" s="29"/>
    </row>
    <row r="7895" spans="1:3" hidden="1" x14ac:dyDescent="0.45">
      <c r="A7895" s="29"/>
      <c r="B7895" s="29"/>
      <c r="C7895" s="29"/>
    </row>
    <row r="7896" spans="1:3" hidden="1" x14ac:dyDescent="0.45">
      <c r="A7896" s="29"/>
      <c r="B7896" s="29"/>
      <c r="C7896" s="29"/>
    </row>
    <row r="7897" spans="1:3" hidden="1" x14ac:dyDescent="0.45">
      <c r="A7897" s="29"/>
      <c r="B7897" s="29"/>
      <c r="C7897" s="29"/>
    </row>
    <row r="7898" spans="1:3" hidden="1" x14ac:dyDescent="0.45">
      <c r="A7898" s="29"/>
      <c r="B7898" s="29"/>
      <c r="C7898" s="29"/>
    </row>
    <row r="7899" spans="1:3" hidden="1" x14ac:dyDescent="0.45">
      <c r="A7899" s="29"/>
      <c r="B7899" s="29"/>
      <c r="C7899" s="29"/>
    </row>
    <row r="7900" spans="1:3" hidden="1" x14ac:dyDescent="0.45">
      <c r="A7900" s="29"/>
      <c r="B7900" s="29"/>
      <c r="C7900" s="29"/>
    </row>
    <row r="7901" spans="1:3" hidden="1" x14ac:dyDescent="0.45">
      <c r="A7901" s="29"/>
      <c r="B7901" s="29"/>
      <c r="C7901" s="29"/>
    </row>
    <row r="7902" spans="1:3" hidden="1" x14ac:dyDescent="0.45">
      <c r="A7902" s="29"/>
      <c r="B7902" s="29"/>
      <c r="C7902" s="29"/>
    </row>
    <row r="7903" spans="1:3" hidden="1" x14ac:dyDescent="0.45">
      <c r="A7903" s="29"/>
      <c r="B7903" s="29"/>
      <c r="C7903" s="29"/>
    </row>
    <row r="7904" spans="1:3" hidden="1" x14ac:dyDescent="0.45">
      <c r="A7904" s="29"/>
      <c r="B7904" s="29"/>
      <c r="C7904" s="29"/>
    </row>
    <row r="7905" spans="1:3" hidden="1" x14ac:dyDescent="0.45">
      <c r="A7905" s="29"/>
      <c r="B7905" s="29"/>
      <c r="C7905" s="29"/>
    </row>
    <row r="7906" spans="1:3" hidden="1" x14ac:dyDescent="0.45">
      <c r="A7906" s="29"/>
      <c r="B7906" s="29"/>
      <c r="C7906" s="29"/>
    </row>
    <row r="7907" spans="1:3" hidden="1" x14ac:dyDescent="0.45">
      <c r="A7907" s="29"/>
      <c r="B7907" s="29"/>
      <c r="C7907" s="29"/>
    </row>
    <row r="7908" spans="1:3" hidden="1" x14ac:dyDescent="0.45">
      <c r="A7908" s="29"/>
      <c r="B7908" s="29"/>
      <c r="C7908" s="29"/>
    </row>
    <row r="7909" spans="1:3" hidden="1" x14ac:dyDescent="0.45">
      <c r="A7909" s="29"/>
      <c r="B7909" s="29"/>
      <c r="C7909" s="29"/>
    </row>
    <row r="7910" spans="1:3" hidden="1" x14ac:dyDescent="0.45">
      <c r="A7910" s="29"/>
      <c r="B7910" s="29"/>
      <c r="C7910" s="29"/>
    </row>
    <row r="7911" spans="1:3" hidden="1" x14ac:dyDescent="0.45">
      <c r="A7911" s="29"/>
      <c r="B7911" s="29"/>
      <c r="C7911" s="29"/>
    </row>
    <row r="7912" spans="1:3" hidden="1" x14ac:dyDescent="0.45">
      <c r="A7912" s="29"/>
      <c r="B7912" s="29"/>
      <c r="C7912" s="29"/>
    </row>
    <row r="7913" spans="1:3" hidden="1" x14ac:dyDescent="0.45">
      <c r="A7913" s="29"/>
      <c r="B7913" s="29"/>
      <c r="C7913" s="29"/>
    </row>
    <row r="7914" spans="1:3" hidden="1" x14ac:dyDescent="0.45">
      <c r="A7914" s="29"/>
      <c r="B7914" s="29"/>
      <c r="C7914" s="29"/>
    </row>
    <row r="7915" spans="1:3" hidden="1" x14ac:dyDescent="0.45">
      <c r="A7915" s="29"/>
      <c r="B7915" s="29"/>
      <c r="C7915" s="29"/>
    </row>
    <row r="7916" spans="1:3" hidden="1" x14ac:dyDescent="0.45">
      <c r="A7916" s="29"/>
      <c r="B7916" s="29"/>
      <c r="C7916" s="29"/>
    </row>
    <row r="7917" spans="1:3" hidden="1" x14ac:dyDescent="0.45">
      <c r="A7917" s="29"/>
      <c r="B7917" s="29"/>
      <c r="C7917" s="29"/>
    </row>
    <row r="7918" spans="1:3" hidden="1" x14ac:dyDescent="0.45">
      <c r="A7918" s="29"/>
      <c r="B7918" s="29"/>
      <c r="C7918" s="29"/>
    </row>
    <row r="7919" spans="1:3" hidden="1" x14ac:dyDescent="0.45">
      <c r="A7919" s="29"/>
      <c r="B7919" s="29"/>
      <c r="C7919" s="29"/>
    </row>
    <row r="7920" spans="1:3" hidden="1" x14ac:dyDescent="0.45">
      <c r="A7920" s="29"/>
      <c r="B7920" s="29"/>
      <c r="C7920" s="29"/>
    </row>
    <row r="7921" spans="1:3" hidden="1" x14ac:dyDescent="0.45">
      <c r="A7921" s="29"/>
      <c r="B7921" s="29"/>
      <c r="C7921" s="29"/>
    </row>
    <row r="7922" spans="1:3" hidden="1" x14ac:dyDescent="0.45">
      <c r="A7922" s="29"/>
      <c r="B7922" s="29"/>
      <c r="C7922" s="29"/>
    </row>
    <row r="7923" spans="1:3" hidden="1" x14ac:dyDescent="0.45">
      <c r="A7923" s="29"/>
      <c r="B7923" s="29"/>
      <c r="C7923" s="29"/>
    </row>
    <row r="7924" spans="1:3" hidden="1" x14ac:dyDescent="0.45">
      <c r="A7924" s="29"/>
      <c r="B7924" s="29"/>
      <c r="C7924" s="29"/>
    </row>
    <row r="7925" spans="1:3" hidden="1" x14ac:dyDescent="0.45">
      <c r="A7925" s="29"/>
      <c r="B7925" s="29"/>
      <c r="C7925" s="29"/>
    </row>
    <row r="7926" spans="1:3" hidden="1" x14ac:dyDescent="0.45">
      <c r="A7926" s="29"/>
      <c r="B7926" s="29"/>
      <c r="C7926" s="29"/>
    </row>
    <row r="7927" spans="1:3" hidden="1" x14ac:dyDescent="0.45">
      <c r="A7927" s="29"/>
      <c r="B7927" s="29"/>
      <c r="C7927" s="29"/>
    </row>
    <row r="7928" spans="1:3" hidden="1" x14ac:dyDescent="0.45">
      <c r="A7928" s="29"/>
      <c r="B7928" s="29"/>
      <c r="C7928" s="29"/>
    </row>
    <row r="7929" spans="1:3" hidden="1" x14ac:dyDescent="0.45">
      <c r="A7929" s="29"/>
      <c r="B7929" s="29"/>
      <c r="C7929" s="29"/>
    </row>
    <row r="7930" spans="1:3" hidden="1" x14ac:dyDescent="0.45">
      <c r="A7930" s="29"/>
      <c r="B7930" s="29"/>
      <c r="C7930" s="29"/>
    </row>
    <row r="7931" spans="1:3" hidden="1" x14ac:dyDescent="0.45">
      <c r="A7931" s="29"/>
      <c r="B7931" s="29"/>
      <c r="C7931" s="29"/>
    </row>
    <row r="7932" spans="1:3" hidden="1" x14ac:dyDescent="0.45">
      <c r="A7932" s="29"/>
      <c r="B7932" s="29"/>
      <c r="C7932" s="29"/>
    </row>
    <row r="7933" spans="1:3" hidden="1" x14ac:dyDescent="0.45">
      <c r="A7933" s="29"/>
      <c r="B7933" s="29"/>
      <c r="C7933" s="29"/>
    </row>
    <row r="7934" spans="1:3" hidden="1" x14ac:dyDescent="0.45">
      <c r="A7934" s="29"/>
      <c r="B7934" s="29"/>
      <c r="C7934" s="29"/>
    </row>
    <row r="7935" spans="1:3" hidden="1" x14ac:dyDescent="0.45">
      <c r="A7935" s="29"/>
      <c r="B7935" s="29"/>
      <c r="C7935" s="29"/>
    </row>
    <row r="7936" spans="1:3" hidden="1" x14ac:dyDescent="0.45">
      <c r="A7936" s="29"/>
      <c r="B7936" s="29"/>
      <c r="C7936" s="29"/>
    </row>
    <row r="7937" spans="1:3" hidden="1" x14ac:dyDescent="0.45">
      <c r="A7937" s="29"/>
      <c r="B7937" s="29"/>
      <c r="C7937" s="29"/>
    </row>
    <row r="7938" spans="1:3" hidden="1" x14ac:dyDescent="0.45">
      <c r="A7938" s="29"/>
      <c r="B7938" s="29"/>
      <c r="C7938" s="29"/>
    </row>
    <row r="7939" spans="1:3" hidden="1" x14ac:dyDescent="0.45">
      <c r="A7939" s="29"/>
      <c r="B7939" s="29"/>
      <c r="C7939" s="29"/>
    </row>
    <row r="7940" spans="1:3" hidden="1" x14ac:dyDescent="0.45">
      <c r="A7940" s="29"/>
      <c r="B7940" s="29"/>
      <c r="C7940" s="29"/>
    </row>
    <row r="7941" spans="1:3" hidden="1" x14ac:dyDescent="0.45">
      <c r="A7941" s="29"/>
      <c r="B7941" s="29"/>
      <c r="C7941" s="29"/>
    </row>
    <row r="7942" spans="1:3" hidden="1" x14ac:dyDescent="0.45">
      <c r="A7942" s="29"/>
      <c r="B7942" s="29"/>
      <c r="C7942" s="29"/>
    </row>
    <row r="7943" spans="1:3" hidden="1" x14ac:dyDescent="0.45">
      <c r="A7943" s="29"/>
      <c r="B7943" s="29"/>
      <c r="C7943" s="29"/>
    </row>
    <row r="7944" spans="1:3" hidden="1" x14ac:dyDescent="0.45">
      <c r="A7944" s="29"/>
      <c r="B7944" s="29"/>
      <c r="C7944" s="29"/>
    </row>
    <row r="7945" spans="1:3" hidden="1" x14ac:dyDescent="0.45">
      <c r="A7945" s="29"/>
      <c r="B7945" s="29"/>
      <c r="C7945" s="29"/>
    </row>
    <row r="7946" spans="1:3" hidden="1" x14ac:dyDescent="0.45">
      <c r="A7946" s="29"/>
      <c r="B7946" s="29"/>
      <c r="C7946" s="29"/>
    </row>
    <row r="7947" spans="1:3" hidden="1" x14ac:dyDescent="0.45">
      <c r="A7947" s="29"/>
      <c r="B7947" s="29"/>
      <c r="C7947" s="29"/>
    </row>
    <row r="7948" spans="1:3" hidden="1" x14ac:dyDescent="0.45">
      <c r="A7948" s="29"/>
      <c r="B7948" s="29"/>
      <c r="C7948" s="29"/>
    </row>
    <row r="7949" spans="1:3" hidden="1" x14ac:dyDescent="0.45">
      <c r="A7949" s="29"/>
      <c r="B7949" s="29"/>
      <c r="C7949" s="29"/>
    </row>
    <row r="7950" spans="1:3" hidden="1" x14ac:dyDescent="0.45">
      <c r="A7950" s="29"/>
      <c r="B7950" s="29"/>
      <c r="C7950" s="29"/>
    </row>
    <row r="7951" spans="1:3" hidden="1" x14ac:dyDescent="0.45">
      <c r="A7951" s="29"/>
      <c r="B7951" s="29"/>
      <c r="C7951" s="29"/>
    </row>
    <row r="7952" spans="1:3" hidden="1" x14ac:dyDescent="0.45">
      <c r="A7952" s="29"/>
      <c r="B7952" s="29"/>
      <c r="C7952" s="29"/>
    </row>
    <row r="7953" spans="1:3" hidden="1" x14ac:dyDescent="0.45">
      <c r="A7953" s="29"/>
      <c r="B7953" s="29"/>
      <c r="C7953" s="29"/>
    </row>
    <row r="7954" spans="1:3" hidden="1" x14ac:dyDescent="0.45">
      <c r="A7954" s="29"/>
      <c r="B7954" s="29"/>
      <c r="C7954" s="29"/>
    </row>
    <row r="7955" spans="1:3" hidden="1" x14ac:dyDescent="0.45">
      <c r="A7955" s="29"/>
      <c r="B7955" s="29"/>
      <c r="C7955" s="29"/>
    </row>
    <row r="7956" spans="1:3" hidden="1" x14ac:dyDescent="0.45">
      <c r="A7956" s="29"/>
      <c r="B7956" s="29"/>
      <c r="C7956" s="29"/>
    </row>
    <row r="7957" spans="1:3" hidden="1" x14ac:dyDescent="0.45">
      <c r="A7957" s="29"/>
      <c r="B7957" s="29"/>
      <c r="C7957" s="29"/>
    </row>
    <row r="7958" spans="1:3" hidden="1" x14ac:dyDescent="0.45">
      <c r="A7958" s="29"/>
      <c r="B7958" s="29"/>
      <c r="C7958" s="29"/>
    </row>
    <row r="7959" spans="1:3" hidden="1" x14ac:dyDescent="0.45">
      <c r="A7959" s="29"/>
      <c r="B7959" s="29"/>
      <c r="C7959" s="29"/>
    </row>
    <row r="7960" spans="1:3" hidden="1" x14ac:dyDescent="0.45">
      <c r="A7960" s="29"/>
      <c r="B7960" s="29"/>
      <c r="C7960" s="29"/>
    </row>
    <row r="7961" spans="1:3" hidden="1" x14ac:dyDescent="0.45">
      <c r="A7961" s="29"/>
      <c r="B7961" s="29"/>
      <c r="C7961" s="29"/>
    </row>
    <row r="7962" spans="1:3" hidden="1" x14ac:dyDescent="0.45">
      <c r="A7962" s="29"/>
      <c r="B7962" s="29"/>
      <c r="C7962" s="29"/>
    </row>
    <row r="7963" spans="1:3" hidden="1" x14ac:dyDescent="0.45">
      <c r="A7963" s="29"/>
      <c r="B7963" s="29"/>
      <c r="C7963" s="29"/>
    </row>
    <row r="7964" spans="1:3" hidden="1" x14ac:dyDescent="0.45">
      <c r="A7964" s="29"/>
      <c r="B7964" s="29"/>
      <c r="C7964" s="29"/>
    </row>
    <row r="7965" spans="1:3" hidden="1" x14ac:dyDescent="0.45">
      <c r="A7965" s="29"/>
      <c r="B7965" s="29"/>
      <c r="C7965" s="29"/>
    </row>
    <row r="7966" spans="1:3" hidden="1" x14ac:dyDescent="0.45">
      <c r="A7966" s="29"/>
      <c r="B7966" s="29"/>
      <c r="C7966" s="29"/>
    </row>
    <row r="7967" spans="1:3" hidden="1" x14ac:dyDescent="0.45">
      <c r="A7967" s="29"/>
      <c r="B7967" s="29"/>
      <c r="C7967" s="29"/>
    </row>
    <row r="7968" spans="1:3" hidden="1" x14ac:dyDescent="0.45">
      <c r="A7968" s="29"/>
      <c r="B7968" s="29"/>
      <c r="C7968" s="29"/>
    </row>
    <row r="7969" spans="1:3" hidden="1" x14ac:dyDescent="0.45">
      <c r="A7969" s="29"/>
      <c r="B7969" s="29"/>
      <c r="C7969" s="29"/>
    </row>
    <row r="7970" spans="1:3" hidden="1" x14ac:dyDescent="0.45">
      <c r="A7970" s="29"/>
      <c r="B7970" s="29"/>
      <c r="C7970" s="29"/>
    </row>
    <row r="7971" spans="1:3" hidden="1" x14ac:dyDescent="0.45">
      <c r="A7971" s="29"/>
      <c r="B7971" s="29"/>
      <c r="C7971" s="29"/>
    </row>
    <row r="7972" spans="1:3" hidden="1" x14ac:dyDescent="0.45">
      <c r="A7972" s="29"/>
      <c r="B7972" s="29"/>
      <c r="C7972" s="29"/>
    </row>
    <row r="7973" spans="1:3" hidden="1" x14ac:dyDescent="0.45">
      <c r="A7973" s="29"/>
      <c r="B7973" s="29"/>
      <c r="C7973" s="29"/>
    </row>
    <row r="7974" spans="1:3" hidden="1" x14ac:dyDescent="0.45">
      <c r="A7974" s="29"/>
      <c r="B7974" s="29"/>
      <c r="C7974" s="29"/>
    </row>
    <row r="7975" spans="1:3" hidden="1" x14ac:dyDescent="0.45">
      <c r="A7975" s="29"/>
      <c r="B7975" s="29"/>
      <c r="C7975" s="29"/>
    </row>
    <row r="7976" spans="1:3" hidden="1" x14ac:dyDescent="0.45">
      <c r="A7976" s="29"/>
      <c r="B7976" s="29"/>
      <c r="C7976" s="29"/>
    </row>
    <row r="7977" spans="1:3" hidden="1" x14ac:dyDescent="0.45">
      <c r="A7977" s="29"/>
      <c r="B7977" s="29"/>
      <c r="C7977" s="29"/>
    </row>
    <row r="7978" spans="1:3" hidden="1" x14ac:dyDescent="0.45">
      <c r="A7978" s="29"/>
      <c r="B7978" s="29"/>
      <c r="C7978" s="29"/>
    </row>
    <row r="7979" spans="1:3" hidden="1" x14ac:dyDescent="0.45">
      <c r="A7979" s="29"/>
      <c r="B7979" s="29"/>
      <c r="C7979" s="29"/>
    </row>
    <row r="7980" spans="1:3" hidden="1" x14ac:dyDescent="0.45">
      <c r="A7980" s="29"/>
      <c r="B7980" s="29"/>
      <c r="C7980" s="29"/>
    </row>
    <row r="7981" spans="1:3" hidden="1" x14ac:dyDescent="0.45">
      <c r="A7981" s="29"/>
      <c r="B7981" s="29"/>
      <c r="C7981" s="29"/>
    </row>
    <row r="7982" spans="1:3" hidden="1" x14ac:dyDescent="0.45">
      <c r="A7982" s="29"/>
      <c r="B7982" s="29"/>
      <c r="C7982" s="29"/>
    </row>
    <row r="7983" spans="1:3" hidden="1" x14ac:dyDescent="0.45">
      <c r="A7983" s="29"/>
      <c r="B7983" s="29"/>
      <c r="C7983" s="29"/>
    </row>
    <row r="7984" spans="1:3" hidden="1" x14ac:dyDescent="0.45">
      <c r="A7984" s="29"/>
      <c r="B7984" s="29"/>
      <c r="C7984" s="29"/>
    </row>
    <row r="7985" spans="1:3" hidden="1" x14ac:dyDescent="0.45">
      <c r="A7985" s="29"/>
      <c r="B7985" s="29"/>
      <c r="C7985" s="29"/>
    </row>
    <row r="7986" spans="1:3" hidden="1" x14ac:dyDescent="0.45">
      <c r="A7986" s="29"/>
      <c r="B7986" s="29"/>
      <c r="C7986" s="29"/>
    </row>
    <row r="7987" spans="1:3" hidden="1" x14ac:dyDescent="0.45">
      <c r="A7987" s="29"/>
      <c r="B7987" s="29"/>
      <c r="C7987" s="29"/>
    </row>
    <row r="7988" spans="1:3" hidden="1" x14ac:dyDescent="0.45">
      <c r="A7988" s="29"/>
      <c r="B7988" s="29"/>
      <c r="C7988" s="29"/>
    </row>
    <row r="7989" spans="1:3" hidden="1" x14ac:dyDescent="0.45">
      <c r="A7989" s="29"/>
      <c r="B7989" s="29"/>
      <c r="C7989" s="29"/>
    </row>
    <row r="7990" spans="1:3" hidden="1" x14ac:dyDescent="0.45">
      <c r="A7990" s="29"/>
      <c r="B7990" s="29"/>
      <c r="C7990" s="29"/>
    </row>
    <row r="7991" spans="1:3" hidden="1" x14ac:dyDescent="0.45">
      <c r="A7991" s="29"/>
      <c r="B7991" s="29"/>
      <c r="C7991" s="29"/>
    </row>
    <row r="7992" spans="1:3" hidden="1" x14ac:dyDescent="0.45">
      <c r="A7992" s="29"/>
      <c r="B7992" s="29"/>
      <c r="C7992" s="29"/>
    </row>
    <row r="7993" spans="1:3" hidden="1" x14ac:dyDescent="0.45">
      <c r="A7993" s="29"/>
      <c r="B7993" s="29"/>
      <c r="C7993" s="29"/>
    </row>
    <row r="7994" spans="1:3" hidden="1" x14ac:dyDescent="0.45">
      <c r="A7994" s="29"/>
      <c r="B7994" s="29"/>
      <c r="C7994" s="29"/>
    </row>
    <row r="7995" spans="1:3" hidden="1" x14ac:dyDescent="0.45">
      <c r="A7995" s="29"/>
      <c r="B7995" s="29"/>
      <c r="C7995" s="29"/>
    </row>
    <row r="7996" spans="1:3" hidden="1" x14ac:dyDescent="0.45">
      <c r="A7996" s="29"/>
      <c r="B7996" s="29"/>
      <c r="C7996" s="29"/>
    </row>
    <row r="7997" spans="1:3" hidden="1" x14ac:dyDescent="0.45">
      <c r="A7997" s="29"/>
      <c r="B7997" s="29"/>
      <c r="C7997" s="29"/>
    </row>
    <row r="7998" spans="1:3" hidden="1" x14ac:dyDescent="0.45">
      <c r="A7998" s="29"/>
      <c r="B7998" s="29"/>
      <c r="C7998" s="29"/>
    </row>
    <row r="7999" spans="1:3" hidden="1" x14ac:dyDescent="0.45">
      <c r="A7999" s="29"/>
      <c r="B7999" s="29"/>
      <c r="C7999" s="29"/>
    </row>
    <row r="8000" spans="1:3" hidden="1" x14ac:dyDescent="0.45">
      <c r="A8000" s="29"/>
      <c r="B8000" s="29"/>
      <c r="C8000" s="29"/>
    </row>
    <row r="8001" spans="1:3" hidden="1" x14ac:dyDescent="0.45">
      <c r="A8001" s="29"/>
      <c r="B8001" s="29"/>
      <c r="C8001" s="29"/>
    </row>
    <row r="8002" spans="1:3" hidden="1" x14ac:dyDescent="0.45">
      <c r="A8002" s="29"/>
      <c r="B8002" s="29"/>
      <c r="C8002" s="29"/>
    </row>
    <row r="8003" spans="1:3" hidden="1" x14ac:dyDescent="0.45">
      <c r="A8003" s="29"/>
      <c r="B8003" s="29"/>
      <c r="C8003" s="29"/>
    </row>
    <row r="8004" spans="1:3" hidden="1" x14ac:dyDescent="0.45">
      <c r="A8004" s="29"/>
      <c r="B8004" s="29"/>
      <c r="C8004" s="29"/>
    </row>
    <row r="8005" spans="1:3" hidden="1" x14ac:dyDescent="0.45">
      <c r="A8005" s="29"/>
      <c r="B8005" s="29"/>
      <c r="C8005" s="29"/>
    </row>
    <row r="8006" spans="1:3" hidden="1" x14ac:dyDescent="0.45">
      <c r="A8006" s="29"/>
      <c r="B8006" s="29"/>
      <c r="C8006" s="29"/>
    </row>
    <row r="8007" spans="1:3" hidden="1" x14ac:dyDescent="0.45">
      <c r="A8007" s="29"/>
      <c r="B8007" s="29"/>
      <c r="C8007" s="29"/>
    </row>
    <row r="8008" spans="1:3" hidden="1" x14ac:dyDescent="0.45">
      <c r="A8008" s="29"/>
      <c r="B8008" s="29"/>
      <c r="C8008" s="29"/>
    </row>
    <row r="8009" spans="1:3" hidden="1" x14ac:dyDescent="0.45">
      <c r="A8009" s="29"/>
      <c r="B8009" s="29"/>
      <c r="C8009" s="29"/>
    </row>
    <row r="8010" spans="1:3" hidden="1" x14ac:dyDescent="0.45">
      <c r="A8010" s="29"/>
      <c r="B8010" s="29"/>
      <c r="C8010" s="29"/>
    </row>
    <row r="8011" spans="1:3" hidden="1" x14ac:dyDescent="0.45">
      <c r="A8011" s="29"/>
      <c r="B8011" s="29"/>
      <c r="C8011" s="29"/>
    </row>
    <row r="8012" spans="1:3" hidden="1" x14ac:dyDescent="0.45">
      <c r="A8012" s="29"/>
      <c r="B8012" s="29"/>
      <c r="C8012" s="29"/>
    </row>
    <row r="8013" spans="1:3" hidden="1" x14ac:dyDescent="0.45">
      <c r="A8013" s="29"/>
      <c r="B8013" s="29"/>
      <c r="C8013" s="29"/>
    </row>
    <row r="8014" spans="1:3" hidden="1" x14ac:dyDescent="0.45">
      <c r="A8014" s="29"/>
      <c r="B8014" s="29"/>
      <c r="C8014" s="29"/>
    </row>
    <row r="8015" spans="1:3" hidden="1" x14ac:dyDescent="0.45">
      <c r="A8015" s="29"/>
      <c r="B8015" s="29"/>
      <c r="C8015" s="29"/>
    </row>
    <row r="8016" spans="1:3" hidden="1" x14ac:dyDescent="0.45">
      <c r="A8016" s="29"/>
      <c r="B8016" s="29"/>
      <c r="C8016" s="29"/>
    </row>
    <row r="8017" spans="1:3" hidden="1" x14ac:dyDescent="0.45">
      <c r="A8017" s="29"/>
      <c r="B8017" s="29"/>
      <c r="C8017" s="29"/>
    </row>
    <row r="8018" spans="1:3" hidden="1" x14ac:dyDescent="0.45">
      <c r="A8018" s="29"/>
      <c r="B8018" s="29"/>
      <c r="C8018" s="29"/>
    </row>
    <row r="8019" spans="1:3" hidden="1" x14ac:dyDescent="0.45">
      <c r="A8019" s="29"/>
      <c r="B8019" s="29"/>
      <c r="C8019" s="29"/>
    </row>
    <row r="8020" spans="1:3" hidden="1" x14ac:dyDescent="0.45">
      <c r="A8020" s="29"/>
      <c r="B8020" s="29"/>
      <c r="C8020" s="29"/>
    </row>
    <row r="8021" spans="1:3" hidden="1" x14ac:dyDescent="0.45">
      <c r="A8021" s="29"/>
      <c r="B8021" s="29"/>
      <c r="C8021" s="29"/>
    </row>
    <row r="8022" spans="1:3" hidden="1" x14ac:dyDescent="0.45">
      <c r="A8022" s="29"/>
      <c r="B8022" s="29"/>
      <c r="C8022" s="29"/>
    </row>
    <row r="8023" spans="1:3" hidden="1" x14ac:dyDescent="0.45">
      <c r="A8023" s="29"/>
      <c r="B8023" s="29"/>
      <c r="C8023" s="29"/>
    </row>
    <row r="8024" spans="1:3" hidden="1" x14ac:dyDescent="0.45">
      <c r="A8024" s="29"/>
      <c r="B8024" s="29"/>
      <c r="C8024" s="29"/>
    </row>
    <row r="8025" spans="1:3" hidden="1" x14ac:dyDescent="0.45">
      <c r="A8025" s="29"/>
      <c r="B8025" s="29"/>
      <c r="C8025" s="29"/>
    </row>
    <row r="8026" spans="1:3" hidden="1" x14ac:dyDescent="0.45">
      <c r="A8026" s="29"/>
      <c r="B8026" s="29"/>
      <c r="C8026" s="29"/>
    </row>
    <row r="8027" spans="1:3" hidden="1" x14ac:dyDescent="0.45">
      <c r="A8027" s="29"/>
      <c r="B8027" s="29"/>
      <c r="C8027" s="29"/>
    </row>
    <row r="8028" spans="1:3" hidden="1" x14ac:dyDescent="0.45">
      <c r="A8028" s="29"/>
      <c r="B8028" s="29"/>
      <c r="C8028" s="29"/>
    </row>
    <row r="8029" spans="1:3" hidden="1" x14ac:dyDescent="0.45">
      <c r="A8029" s="29"/>
      <c r="B8029" s="29"/>
      <c r="C8029" s="29"/>
    </row>
    <row r="8030" spans="1:3" hidden="1" x14ac:dyDescent="0.45">
      <c r="A8030" s="29"/>
      <c r="B8030" s="29"/>
      <c r="C8030" s="29"/>
    </row>
    <row r="8031" spans="1:3" hidden="1" x14ac:dyDescent="0.45">
      <c r="A8031" s="29"/>
      <c r="B8031" s="29"/>
      <c r="C8031" s="29"/>
    </row>
    <row r="8032" spans="1:3" hidden="1" x14ac:dyDescent="0.45">
      <c r="A8032" s="29"/>
      <c r="B8032" s="29"/>
      <c r="C8032" s="29"/>
    </row>
    <row r="8033" spans="1:3" hidden="1" x14ac:dyDescent="0.45">
      <c r="A8033" s="29"/>
      <c r="B8033" s="29"/>
      <c r="C8033" s="29"/>
    </row>
    <row r="8034" spans="1:3" hidden="1" x14ac:dyDescent="0.45">
      <c r="A8034" s="29"/>
      <c r="B8034" s="29"/>
      <c r="C8034" s="29"/>
    </row>
    <row r="8035" spans="1:3" hidden="1" x14ac:dyDescent="0.45">
      <c r="A8035" s="29"/>
      <c r="B8035" s="29"/>
      <c r="C8035" s="29"/>
    </row>
    <row r="8036" spans="1:3" hidden="1" x14ac:dyDescent="0.45">
      <c r="A8036" s="29"/>
      <c r="B8036" s="29"/>
      <c r="C8036" s="29"/>
    </row>
    <row r="8037" spans="1:3" hidden="1" x14ac:dyDescent="0.45">
      <c r="A8037" s="29"/>
      <c r="B8037" s="29"/>
      <c r="C8037" s="29"/>
    </row>
    <row r="8038" spans="1:3" hidden="1" x14ac:dyDescent="0.45">
      <c r="A8038" s="29"/>
      <c r="B8038" s="29"/>
      <c r="C8038" s="29"/>
    </row>
    <row r="8039" spans="1:3" hidden="1" x14ac:dyDescent="0.45">
      <c r="A8039" s="29"/>
      <c r="B8039" s="29"/>
      <c r="C8039" s="29"/>
    </row>
    <row r="8040" spans="1:3" hidden="1" x14ac:dyDescent="0.45">
      <c r="A8040" s="29"/>
      <c r="B8040" s="29"/>
      <c r="C8040" s="29"/>
    </row>
    <row r="8041" spans="1:3" hidden="1" x14ac:dyDescent="0.45">
      <c r="A8041" s="29"/>
      <c r="B8041" s="29"/>
      <c r="C8041" s="29"/>
    </row>
    <row r="8042" spans="1:3" hidden="1" x14ac:dyDescent="0.45">
      <c r="A8042" s="29"/>
      <c r="B8042" s="29"/>
      <c r="C8042" s="29"/>
    </row>
    <row r="8043" spans="1:3" hidden="1" x14ac:dyDescent="0.45">
      <c r="A8043" s="29"/>
      <c r="B8043" s="29"/>
      <c r="C8043" s="29"/>
    </row>
    <row r="8044" spans="1:3" hidden="1" x14ac:dyDescent="0.45">
      <c r="A8044" s="29"/>
      <c r="B8044" s="29"/>
      <c r="C8044" s="29"/>
    </row>
    <row r="8045" spans="1:3" hidden="1" x14ac:dyDescent="0.45">
      <c r="A8045" s="29"/>
      <c r="B8045" s="29"/>
      <c r="C8045" s="29"/>
    </row>
    <row r="8046" spans="1:3" hidden="1" x14ac:dyDescent="0.45">
      <c r="A8046" s="29"/>
      <c r="B8046" s="29"/>
      <c r="C8046" s="29"/>
    </row>
    <row r="8047" spans="1:3" hidden="1" x14ac:dyDescent="0.45">
      <c r="A8047" s="29"/>
      <c r="B8047" s="29"/>
      <c r="C8047" s="29"/>
    </row>
    <row r="8048" spans="1:3" hidden="1" x14ac:dyDescent="0.45">
      <c r="A8048" s="29"/>
      <c r="B8048" s="29"/>
      <c r="C8048" s="29"/>
    </row>
    <row r="8049" spans="1:3" hidden="1" x14ac:dyDescent="0.45">
      <c r="A8049" s="29"/>
      <c r="B8049" s="29"/>
      <c r="C8049" s="29"/>
    </row>
    <row r="8050" spans="1:3" hidden="1" x14ac:dyDescent="0.45">
      <c r="A8050" s="29"/>
      <c r="B8050" s="29"/>
      <c r="C8050" s="29"/>
    </row>
    <row r="8051" spans="1:3" hidden="1" x14ac:dyDescent="0.45">
      <c r="A8051" s="29"/>
      <c r="B8051" s="29"/>
      <c r="C8051" s="29"/>
    </row>
    <row r="8052" spans="1:3" hidden="1" x14ac:dyDescent="0.45">
      <c r="A8052" s="29"/>
      <c r="B8052" s="29"/>
      <c r="C8052" s="29"/>
    </row>
    <row r="8053" spans="1:3" hidden="1" x14ac:dyDescent="0.45">
      <c r="A8053" s="29"/>
      <c r="B8053" s="29"/>
      <c r="C8053" s="29"/>
    </row>
    <row r="8054" spans="1:3" hidden="1" x14ac:dyDescent="0.45">
      <c r="A8054" s="29"/>
      <c r="B8054" s="29"/>
      <c r="C8054" s="29"/>
    </row>
    <row r="8055" spans="1:3" hidden="1" x14ac:dyDescent="0.45">
      <c r="A8055" s="29"/>
      <c r="B8055" s="29"/>
      <c r="C8055" s="29"/>
    </row>
    <row r="8056" spans="1:3" hidden="1" x14ac:dyDescent="0.45">
      <c r="A8056" s="29"/>
      <c r="B8056" s="29"/>
      <c r="C8056" s="29"/>
    </row>
    <row r="8057" spans="1:3" hidden="1" x14ac:dyDescent="0.45">
      <c r="A8057" s="29"/>
      <c r="B8057" s="29"/>
      <c r="C8057" s="29"/>
    </row>
    <row r="8058" spans="1:3" hidden="1" x14ac:dyDescent="0.45">
      <c r="A8058" s="29"/>
      <c r="B8058" s="29"/>
      <c r="C8058" s="29"/>
    </row>
    <row r="8059" spans="1:3" hidden="1" x14ac:dyDescent="0.45">
      <c r="A8059" s="29"/>
      <c r="B8059" s="29"/>
      <c r="C8059" s="29"/>
    </row>
    <row r="8060" spans="1:3" hidden="1" x14ac:dyDescent="0.45">
      <c r="A8060" s="29"/>
      <c r="B8060" s="29"/>
      <c r="C8060" s="29"/>
    </row>
    <row r="8061" spans="1:3" hidden="1" x14ac:dyDescent="0.45">
      <c r="A8061" s="29"/>
      <c r="B8061" s="29"/>
      <c r="C8061" s="29"/>
    </row>
    <row r="8062" spans="1:3" hidden="1" x14ac:dyDescent="0.45">
      <c r="A8062" s="29"/>
      <c r="B8062" s="29"/>
      <c r="C8062" s="29"/>
    </row>
    <row r="8063" spans="1:3" hidden="1" x14ac:dyDescent="0.45">
      <c r="A8063" s="29"/>
      <c r="B8063" s="29"/>
      <c r="C8063" s="29"/>
    </row>
    <row r="8064" spans="1:3" hidden="1" x14ac:dyDescent="0.45">
      <c r="A8064" s="29"/>
      <c r="B8064" s="29"/>
      <c r="C8064" s="29"/>
    </row>
    <row r="8065" spans="1:3" hidden="1" x14ac:dyDescent="0.45">
      <c r="A8065" s="29"/>
      <c r="B8065" s="29"/>
      <c r="C8065" s="29"/>
    </row>
    <row r="8066" spans="1:3" hidden="1" x14ac:dyDescent="0.45">
      <c r="A8066" s="29"/>
      <c r="B8066" s="29"/>
      <c r="C8066" s="29"/>
    </row>
    <row r="8067" spans="1:3" hidden="1" x14ac:dyDescent="0.45">
      <c r="A8067" s="29"/>
      <c r="B8067" s="29"/>
      <c r="C8067" s="29"/>
    </row>
    <row r="8068" spans="1:3" hidden="1" x14ac:dyDescent="0.45">
      <c r="A8068" s="29"/>
      <c r="B8068" s="29"/>
      <c r="C8068" s="29"/>
    </row>
    <row r="8069" spans="1:3" hidden="1" x14ac:dyDescent="0.45">
      <c r="A8069" s="29"/>
      <c r="B8069" s="29"/>
      <c r="C8069" s="29"/>
    </row>
    <row r="8070" spans="1:3" hidden="1" x14ac:dyDescent="0.45">
      <c r="A8070" s="29"/>
      <c r="B8070" s="29"/>
      <c r="C8070" s="29"/>
    </row>
    <row r="8071" spans="1:3" hidden="1" x14ac:dyDescent="0.45">
      <c r="A8071" s="29"/>
      <c r="B8071" s="29"/>
      <c r="C8071" s="29"/>
    </row>
    <row r="8072" spans="1:3" hidden="1" x14ac:dyDescent="0.45">
      <c r="A8072" s="29"/>
      <c r="B8072" s="29"/>
      <c r="C8072" s="29"/>
    </row>
    <row r="8073" spans="1:3" hidden="1" x14ac:dyDescent="0.45">
      <c r="A8073" s="29"/>
      <c r="B8073" s="29"/>
      <c r="C8073" s="29"/>
    </row>
    <row r="8074" spans="1:3" hidden="1" x14ac:dyDescent="0.45">
      <c r="A8074" s="29"/>
      <c r="B8074" s="29"/>
      <c r="C8074" s="29"/>
    </row>
    <row r="8075" spans="1:3" hidden="1" x14ac:dyDescent="0.45">
      <c r="A8075" s="29"/>
      <c r="B8075" s="29"/>
      <c r="C8075" s="29"/>
    </row>
    <row r="8076" spans="1:3" hidden="1" x14ac:dyDescent="0.45">
      <c r="A8076" s="29"/>
      <c r="B8076" s="29"/>
      <c r="C8076" s="29"/>
    </row>
    <row r="8077" spans="1:3" hidden="1" x14ac:dyDescent="0.45">
      <c r="A8077" s="29"/>
      <c r="B8077" s="29"/>
      <c r="C8077" s="29"/>
    </row>
    <row r="8078" spans="1:3" hidden="1" x14ac:dyDescent="0.45">
      <c r="A8078" s="29"/>
      <c r="B8078" s="29"/>
      <c r="C8078" s="29"/>
    </row>
    <row r="8079" spans="1:3" hidden="1" x14ac:dyDescent="0.45">
      <c r="A8079" s="29"/>
      <c r="B8079" s="29"/>
      <c r="C8079" s="29"/>
    </row>
    <row r="8080" spans="1:3" hidden="1" x14ac:dyDescent="0.45">
      <c r="A8080" s="29"/>
      <c r="B8080" s="29"/>
      <c r="C8080" s="29"/>
    </row>
    <row r="8081" spans="1:3" hidden="1" x14ac:dyDescent="0.45">
      <c r="A8081" s="29"/>
      <c r="B8081" s="29"/>
      <c r="C8081" s="29"/>
    </row>
    <row r="8082" spans="1:3" hidden="1" x14ac:dyDescent="0.45">
      <c r="A8082" s="29"/>
      <c r="B8082" s="29"/>
      <c r="C8082" s="29"/>
    </row>
    <row r="8083" spans="1:3" hidden="1" x14ac:dyDescent="0.45">
      <c r="A8083" s="29"/>
      <c r="B8083" s="29"/>
      <c r="C8083" s="29"/>
    </row>
    <row r="8084" spans="1:3" hidden="1" x14ac:dyDescent="0.45">
      <c r="A8084" s="29"/>
      <c r="B8084" s="29"/>
      <c r="C8084" s="29"/>
    </row>
    <row r="8085" spans="1:3" hidden="1" x14ac:dyDescent="0.45">
      <c r="A8085" s="29"/>
      <c r="B8085" s="29"/>
      <c r="C8085" s="29"/>
    </row>
    <row r="8086" spans="1:3" hidden="1" x14ac:dyDescent="0.45">
      <c r="A8086" s="29"/>
      <c r="B8086" s="29"/>
      <c r="C8086" s="29"/>
    </row>
    <row r="8087" spans="1:3" hidden="1" x14ac:dyDescent="0.45">
      <c r="A8087" s="29"/>
      <c r="B8087" s="29"/>
      <c r="C8087" s="29"/>
    </row>
    <row r="8088" spans="1:3" hidden="1" x14ac:dyDescent="0.45">
      <c r="A8088" s="29"/>
      <c r="B8088" s="29"/>
      <c r="C8088" s="29"/>
    </row>
    <row r="8089" spans="1:3" hidden="1" x14ac:dyDescent="0.45">
      <c r="A8089" s="29"/>
      <c r="B8089" s="29"/>
      <c r="C8089" s="29"/>
    </row>
    <row r="8090" spans="1:3" hidden="1" x14ac:dyDescent="0.45">
      <c r="A8090" s="29"/>
      <c r="B8090" s="29"/>
      <c r="C8090" s="29"/>
    </row>
    <row r="8091" spans="1:3" hidden="1" x14ac:dyDescent="0.45">
      <c r="A8091" s="29"/>
      <c r="B8091" s="29"/>
      <c r="C8091" s="29"/>
    </row>
    <row r="8092" spans="1:3" hidden="1" x14ac:dyDescent="0.45">
      <c r="A8092" s="29"/>
      <c r="B8092" s="29"/>
      <c r="C8092" s="29"/>
    </row>
    <row r="8093" spans="1:3" hidden="1" x14ac:dyDescent="0.45">
      <c r="A8093" s="29"/>
      <c r="B8093" s="29"/>
      <c r="C8093" s="29"/>
    </row>
    <row r="8094" spans="1:3" hidden="1" x14ac:dyDescent="0.45">
      <c r="A8094" s="29"/>
      <c r="B8094" s="29"/>
      <c r="C8094" s="29"/>
    </row>
    <row r="8095" spans="1:3" hidden="1" x14ac:dyDescent="0.45">
      <c r="A8095" s="29"/>
      <c r="B8095" s="29"/>
      <c r="C8095" s="29"/>
    </row>
    <row r="8096" spans="1:3" hidden="1" x14ac:dyDescent="0.45">
      <c r="A8096" s="29"/>
      <c r="B8096" s="29"/>
      <c r="C8096" s="29"/>
    </row>
    <row r="8097" spans="1:3" hidden="1" x14ac:dyDescent="0.45">
      <c r="A8097" s="29"/>
      <c r="B8097" s="29"/>
      <c r="C8097" s="29"/>
    </row>
    <row r="8098" spans="1:3" hidden="1" x14ac:dyDescent="0.45">
      <c r="A8098" s="29"/>
      <c r="B8098" s="29"/>
      <c r="C8098" s="29"/>
    </row>
    <row r="8099" spans="1:3" hidden="1" x14ac:dyDescent="0.45">
      <c r="A8099" s="29"/>
      <c r="B8099" s="29"/>
      <c r="C8099" s="29"/>
    </row>
    <row r="8100" spans="1:3" hidden="1" x14ac:dyDescent="0.45">
      <c r="A8100" s="29"/>
      <c r="B8100" s="29"/>
      <c r="C8100" s="29"/>
    </row>
    <row r="8101" spans="1:3" hidden="1" x14ac:dyDescent="0.45">
      <c r="A8101" s="29"/>
      <c r="B8101" s="29"/>
      <c r="C8101" s="29"/>
    </row>
    <row r="8102" spans="1:3" hidden="1" x14ac:dyDescent="0.45">
      <c r="A8102" s="29"/>
      <c r="B8102" s="29"/>
      <c r="C8102" s="29"/>
    </row>
    <row r="8103" spans="1:3" hidden="1" x14ac:dyDescent="0.45">
      <c r="A8103" s="29"/>
      <c r="B8103" s="29"/>
      <c r="C8103" s="29"/>
    </row>
    <row r="8104" spans="1:3" hidden="1" x14ac:dyDescent="0.45">
      <c r="A8104" s="29"/>
      <c r="B8104" s="29"/>
      <c r="C8104" s="29"/>
    </row>
    <row r="8105" spans="1:3" hidden="1" x14ac:dyDescent="0.45">
      <c r="A8105" s="29"/>
      <c r="B8105" s="29"/>
      <c r="C8105" s="29"/>
    </row>
    <row r="8106" spans="1:3" hidden="1" x14ac:dyDescent="0.45">
      <c r="A8106" s="29"/>
      <c r="B8106" s="29"/>
      <c r="C8106" s="29"/>
    </row>
    <row r="8107" spans="1:3" hidden="1" x14ac:dyDescent="0.45">
      <c r="A8107" s="29"/>
      <c r="B8107" s="29"/>
      <c r="C8107" s="29"/>
    </row>
    <row r="8108" spans="1:3" hidden="1" x14ac:dyDescent="0.45">
      <c r="A8108" s="29"/>
      <c r="B8108" s="29"/>
      <c r="C8108" s="29"/>
    </row>
    <row r="8109" spans="1:3" hidden="1" x14ac:dyDescent="0.45">
      <c r="A8109" s="29"/>
      <c r="B8109" s="29"/>
      <c r="C8109" s="29"/>
    </row>
    <row r="8110" spans="1:3" hidden="1" x14ac:dyDescent="0.45">
      <c r="A8110" s="29"/>
      <c r="B8110" s="29"/>
      <c r="C8110" s="29"/>
    </row>
    <row r="8111" spans="1:3" hidden="1" x14ac:dyDescent="0.45">
      <c r="A8111" s="29"/>
      <c r="B8111" s="29"/>
      <c r="C8111" s="29"/>
    </row>
    <row r="8112" spans="1:3" hidden="1" x14ac:dyDescent="0.45">
      <c r="A8112" s="29"/>
      <c r="B8112" s="29"/>
      <c r="C8112" s="29"/>
    </row>
    <row r="8113" spans="1:3" hidden="1" x14ac:dyDescent="0.45">
      <c r="A8113" s="29"/>
      <c r="B8113" s="29"/>
      <c r="C8113" s="29"/>
    </row>
    <row r="8114" spans="1:3" hidden="1" x14ac:dyDescent="0.45">
      <c r="A8114" s="29"/>
      <c r="B8114" s="29"/>
      <c r="C8114" s="29"/>
    </row>
    <row r="8115" spans="1:3" hidden="1" x14ac:dyDescent="0.45">
      <c r="A8115" s="29"/>
      <c r="B8115" s="29"/>
      <c r="C8115" s="29"/>
    </row>
    <row r="8116" spans="1:3" hidden="1" x14ac:dyDescent="0.45">
      <c r="A8116" s="29"/>
      <c r="B8116" s="29"/>
      <c r="C8116" s="29"/>
    </row>
    <row r="8117" spans="1:3" hidden="1" x14ac:dyDescent="0.45">
      <c r="A8117" s="29"/>
      <c r="B8117" s="29"/>
      <c r="C8117" s="29"/>
    </row>
    <row r="8118" spans="1:3" hidden="1" x14ac:dyDescent="0.45">
      <c r="A8118" s="29"/>
      <c r="B8118" s="29"/>
      <c r="C8118" s="29"/>
    </row>
    <row r="8119" spans="1:3" hidden="1" x14ac:dyDescent="0.45">
      <c r="A8119" s="29"/>
      <c r="B8119" s="29"/>
      <c r="C8119" s="29"/>
    </row>
    <row r="8120" spans="1:3" hidden="1" x14ac:dyDescent="0.45">
      <c r="A8120" s="29"/>
      <c r="B8120" s="29"/>
      <c r="C8120" s="29"/>
    </row>
    <row r="8121" spans="1:3" hidden="1" x14ac:dyDescent="0.45">
      <c r="A8121" s="29"/>
      <c r="B8121" s="29"/>
      <c r="C8121" s="29"/>
    </row>
    <row r="8122" spans="1:3" hidden="1" x14ac:dyDescent="0.45">
      <c r="A8122" s="29"/>
      <c r="B8122" s="29"/>
      <c r="C8122" s="29"/>
    </row>
    <row r="8123" spans="1:3" hidden="1" x14ac:dyDescent="0.45">
      <c r="A8123" s="29"/>
      <c r="B8123" s="29"/>
      <c r="C8123" s="29"/>
    </row>
    <row r="8124" spans="1:3" hidden="1" x14ac:dyDescent="0.45">
      <c r="A8124" s="29"/>
      <c r="B8124" s="29"/>
      <c r="C8124" s="29"/>
    </row>
    <row r="8125" spans="1:3" hidden="1" x14ac:dyDescent="0.45">
      <c r="A8125" s="29"/>
      <c r="B8125" s="29"/>
      <c r="C8125" s="29"/>
    </row>
    <row r="8126" spans="1:3" hidden="1" x14ac:dyDescent="0.45">
      <c r="A8126" s="29"/>
      <c r="B8126" s="29"/>
      <c r="C8126" s="29"/>
    </row>
    <row r="8127" spans="1:3" hidden="1" x14ac:dyDescent="0.45">
      <c r="A8127" s="29"/>
      <c r="B8127" s="29"/>
      <c r="C8127" s="29"/>
    </row>
    <row r="8128" spans="1:3" hidden="1" x14ac:dyDescent="0.45">
      <c r="A8128" s="29"/>
      <c r="B8128" s="29"/>
      <c r="C8128" s="29"/>
    </row>
    <row r="8129" spans="1:3" hidden="1" x14ac:dyDescent="0.45">
      <c r="A8129" s="29"/>
      <c r="B8129" s="29"/>
      <c r="C8129" s="29"/>
    </row>
    <row r="8130" spans="1:3" hidden="1" x14ac:dyDescent="0.45">
      <c r="A8130" s="29"/>
      <c r="B8130" s="29"/>
      <c r="C8130" s="29"/>
    </row>
    <row r="8131" spans="1:3" hidden="1" x14ac:dyDescent="0.45">
      <c r="A8131" s="29"/>
      <c r="B8131" s="29"/>
      <c r="C8131" s="29"/>
    </row>
    <row r="8132" spans="1:3" hidden="1" x14ac:dyDescent="0.45">
      <c r="A8132" s="29"/>
      <c r="B8132" s="29"/>
      <c r="C8132" s="29"/>
    </row>
    <row r="8133" spans="1:3" hidden="1" x14ac:dyDescent="0.45">
      <c r="A8133" s="29"/>
      <c r="B8133" s="29"/>
      <c r="C8133" s="29"/>
    </row>
    <row r="8134" spans="1:3" hidden="1" x14ac:dyDescent="0.45">
      <c r="A8134" s="29"/>
      <c r="B8134" s="29"/>
      <c r="C8134" s="29"/>
    </row>
    <row r="8135" spans="1:3" hidden="1" x14ac:dyDescent="0.45">
      <c r="A8135" s="29"/>
      <c r="B8135" s="29"/>
      <c r="C8135" s="29"/>
    </row>
    <row r="8136" spans="1:3" hidden="1" x14ac:dyDescent="0.45">
      <c r="A8136" s="29"/>
      <c r="B8136" s="29"/>
      <c r="C8136" s="29"/>
    </row>
    <row r="8137" spans="1:3" hidden="1" x14ac:dyDescent="0.45">
      <c r="A8137" s="29"/>
      <c r="B8137" s="29"/>
      <c r="C8137" s="29"/>
    </row>
    <row r="8138" spans="1:3" hidden="1" x14ac:dyDescent="0.45">
      <c r="A8138" s="29"/>
      <c r="B8138" s="29"/>
      <c r="C8138" s="29"/>
    </row>
    <row r="8139" spans="1:3" hidden="1" x14ac:dyDescent="0.45">
      <c r="A8139" s="29"/>
      <c r="B8139" s="29"/>
      <c r="C8139" s="29"/>
    </row>
    <row r="8140" spans="1:3" hidden="1" x14ac:dyDescent="0.45">
      <c r="A8140" s="29"/>
      <c r="B8140" s="29"/>
      <c r="C8140" s="29"/>
    </row>
    <row r="8141" spans="1:3" hidden="1" x14ac:dyDescent="0.45">
      <c r="A8141" s="29"/>
      <c r="B8141" s="29"/>
      <c r="C8141" s="29"/>
    </row>
    <row r="8142" spans="1:3" hidden="1" x14ac:dyDescent="0.45">
      <c r="A8142" s="29"/>
      <c r="B8142" s="29"/>
      <c r="C8142" s="29"/>
    </row>
    <row r="8143" spans="1:3" hidden="1" x14ac:dyDescent="0.45">
      <c r="A8143" s="29"/>
      <c r="B8143" s="29"/>
      <c r="C8143" s="29"/>
    </row>
    <row r="8144" spans="1:3" hidden="1" x14ac:dyDescent="0.45">
      <c r="A8144" s="29"/>
      <c r="B8144" s="29"/>
      <c r="C8144" s="29"/>
    </row>
    <row r="8145" spans="1:3" hidden="1" x14ac:dyDescent="0.45">
      <c r="A8145" s="29"/>
      <c r="B8145" s="29"/>
      <c r="C8145" s="29"/>
    </row>
    <row r="8146" spans="1:3" hidden="1" x14ac:dyDescent="0.45">
      <c r="A8146" s="29"/>
      <c r="B8146" s="29"/>
      <c r="C8146" s="29"/>
    </row>
    <row r="8147" spans="1:3" hidden="1" x14ac:dyDescent="0.45">
      <c r="A8147" s="29"/>
      <c r="B8147" s="29"/>
      <c r="C8147" s="29"/>
    </row>
    <row r="8148" spans="1:3" hidden="1" x14ac:dyDescent="0.45">
      <c r="A8148" s="29"/>
      <c r="B8148" s="29"/>
      <c r="C8148" s="29"/>
    </row>
    <row r="8149" spans="1:3" hidden="1" x14ac:dyDescent="0.45">
      <c r="A8149" s="29"/>
      <c r="B8149" s="29"/>
      <c r="C8149" s="29"/>
    </row>
    <row r="8150" spans="1:3" hidden="1" x14ac:dyDescent="0.45">
      <c r="A8150" s="29"/>
      <c r="B8150" s="29"/>
      <c r="C8150" s="29"/>
    </row>
    <row r="8151" spans="1:3" hidden="1" x14ac:dyDescent="0.45">
      <c r="A8151" s="29"/>
      <c r="B8151" s="29"/>
      <c r="C8151" s="29"/>
    </row>
    <row r="8152" spans="1:3" hidden="1" x14ac:dyDescent="0.45">
      <c r="A8152" s="29"/>
      <c r="B8152" s="29"/>
      <c r="C8152" s="29"/>
    </row>
    <row r="8153" spans="1:3" hidden="1" x14ac:dyDescent="0.45">
      <c r="A8153" s="29"/>
      <c r="B8153" s="29"/>
      <c r="C8153" s="29"/>
    </row>
    <row r="8154" spans="1:3" hidden="1" x14ac:dyDescent="0.45">
      <c r="A8154" s="29"/>
      <c r="B8154" s="29"/>
      <c r="C8154" s="29"/>
    </row>
    <row r="8155" spans="1:3" hidden="1" x14ac:dyDescent="0.45">
      <c r="A8155" s="29"/>
      <c r="B8155" s="29"/>
      <c r="C8155" s="29"/>
    </row>
    <row r="8156" spans="1:3" hidden="1" x14ac:dyDescent="0.45">
      <c r="A8156" s="29"/>
      <c r="B8156" s="29"/>
      <c r="C8156" s="29"/>
    </row>
    <row r="8157" spans="1:3" hidden="1" x14ac:dyDescent="0.45">
      <c r="A8157" s="29"/>
      <c r="B8157" s="29"/>
      <c r="C8157" s="29"/>
    </row>
    <row r="8158" spans="1:3" hidden="1" x14ac:dyDescent="0.45">
      <c r="A8158" s="29"/>
      <c r="B8158" s="29"/>
      <c r="C8158" s="29"/>
    </row>
    <row r="8159" spans="1:3" hidden="1" x14ac:dyDescent="0.45">
      <c r="A8159" s="29"/>
      <c r="B8159" s="29"/>
      <c r="C8159" s="29"/>
    </row>
    <row r="8160" spans="1:3" hidden="1" x14ac:dyDescent="0.45">
      <c r="A8160" s="29"/>
      <c r="B8160" s="29"/>
      <c r="C8160" s="29"/>
    </row>
    <row r="8161" spans="1:3" hidden="1" x14ac:dyDescent="0.45">
      <c r="A8161" s="29"/>
      <c r="B8161" s="29"/>
      <c r="C8161" s="29"/>
    </row>
    <row r="8162" spans="1:3" hidden="1" x14ac:dyDescent="0.45">
      <c r="A8162" s="29"/>
      <c r="B8162" s="29"/>
      <c r="C8162" s="29"/>
    </row>
    <row r="8163" spans="1:3" hidden="1" x14ac:dyDescent="0.45">
      <c r="A8163" s="29"/>
      <c r="B8163" s="29"/>
      <c r="C8163" s="29"/>
    </row>
    <row r="8164" spans="1:3" hidden="1" x14ac:dyDescent="0.45">
      <c r="A8164" s="29"/>
      <c r="B8164" s="29"/>
      <c r="C8164" s="29"/>
    </row>
    <row r="8165" spans="1:3" hidden="1" x14ac:dyDescent="0.45">
      <c r="A8165" s="29"/>
      <c r="B8165" s="29"/>
      <c r="C8165" s="29"/>
    </row>
    <row r="8166" spans="1:3" hidden="1" x14ac:dyDescent="0.45">
      <c r="A8166" s="29"/>
      <c r="B8166" s="29"/>
      <c r="C8166" s="29"/>
    </row>
    <row r="8167" spans="1:3" hidden="1" x14ac:dyDescent="0.45">
      <c r="A8167" s="29"/>
      <c r="B8167" s="29"/>
      <c r="C8167" s="29"/>
    </row>
    <row r="8168" spans="1:3" hidden="1" x14ac:dyDescent="0.45">
      <c r="A8168" s="29"/>
      <c r="B8168" s="29"/>
      <c r="C8168" s="29"/>
    </row>
    <row r="8169" spans="1:3" hidden="1" x14ac:dyDescent="0.45">
      <c r="A8169" s="29"/>
      <c r="B8169" s="29"/>
      <c r="C8169" s="29"/>
    </row>
    <row r="8170" spans="1:3" hidden="1" x14ac:dyDescent="0.45">
      <c r="A8170" s="29"/>
      <c r="B8170" s="29"/>
      <c r="C8170" s="29"/>
    </row>
    <row r="8171" spans="1:3" hidden="1" x14ac:dyDescent="0.45">
      <c r="A8171" s="29"/>
      <c r="B8171" s="29"/>
      <c r="C8171" s="29"/>
    </row>
    <row r="8172" spans="1:3" hidden="1" x14ac:dyDescent="0.45">
      <c r="A8172" s="29"/>
      <c r="B8172" s="29"/>
      <c r="C8172" s="29"/>
    </row>
    <row r="8173" spans="1:3" hidden="1" x14ac:dyDescent="0.45">
      <c r="A8173" s="29"/>
      <c r="B8173" s="29"/>
      <c r="C8173" s="29"/>
    </row>
    <row r="8174" spans="1:3" hidden="1" x14ac:dyDescent="0.45">
      <c r="A8174" s="29"/>
      <c r="B8174" s="29"/>
      <c r="C8174" s="29"/>
    </row>
    <row r="8175" spans="1:3" hidden="1" x14ac:dyDescent="0.45">
      <c r="A8175" s="29"/>
      <c r="B8175" s="29"/>
      <c r="C8175" s="29"/>
    </row>
    <row r="8176" spans="1:3" hidden="1" x14ac:dyDescent="0.45">
      <c r="A8176" s="29"/>
      <c r="B8176" s="29"/>
      <c r="C8176" s="29"/>
    </row>
    <row r="8177" spans="1:3" hidden="1" x14ac:dyDescent="0.45">
      <c r="A8177" s="29"/>
      <c r="B8177" s="29"/>
      <c r="C8177" s="29"/>
    </row>
    <row r="8178" spans="1:3" hidden="1" x14ac:dyDescent="0.45">
      <c r="A8178" s="29"/>
      <c r="B8178" s="29"/>
      <c r="C8178" s="29"/>
    </row>
    <row r="8179" spans="1:3" hidden="1" x14ac:dyDescent="0.45">
      <c r="A8179" s="29"/>
      <c r="B8179" s="29"/>
      <c r="C8179" s="29"/>
    </row>
    <row r="8180" spans="1:3" hidden="1" x14ac:dyDescent="0.45">
      <c r="A8180" s="29"/>
      <c r="B8180" s="29"/>
      <c r="C8180" s="29"/>
    </row>
    <row r="8181" spans="1:3" hidden="1" x14ac:dyDescent="0.45">
      <c r="A8181" s="29"/>
      <c r="B8181" s="29"/>
      <c r="C8181" s="29"/>
    </row>
    <row r="8182" spans="1:3" hidden="1" x14ac:dyDescent="0.45">
      <c r="A8182" s="29"/>
      <c r="B8182" s="29"/>
      <c r="C8182" s="29"/>
    </row>
    <row r="8183" spans="1:3" hidden="1" x14ac:dyDescent="0.45">
      <c r="A8183" s="29"/>
      <c r="B8183" s="29"/>
      <c r="C8183" s="29"/>
    </row>
    <row r="8184" spans="1:3" hidden="1" x14ac:dyDescent="0.45">
      <c r="A8184" s="29"/>
      <c r="B8184" s="29"/>
      <c r="C8184" s="29"/>
    </row>
    <row r="8185" spans="1:3" hidden="1" x14ac:dyDescent="0.45">
      <c r="A8185" s="29"/>
      <c r="B8185" s="29"/>
      <c r="C8185" s="29"/>
    </row>
    <row r="8186" spans="1:3" hidden="1" x14ac:dyDescent="0.45">
      <c r="A8186" s="29"/>
      <c r="B8186" s="29"/>
      <c r="C8186" s="29"/>
    </row>
    <row r="8187" spans="1:3" hidden="1" x14ac:dyDescent="0.45">
      <c r="A8187" s="29"/>
      <c r="B8187" s="29"/>
      <c r="C8187" s="29"/>
    </row>
    <row r="8188" spans="1:3" hidden="1" x14ac:dyDescent="0.45">
      <c r="A8188" s="29"/>
      <c r="B8188" s="29"/>
      <c r="C8188" s="29"/>
    </row>
    <row r="8189" spans="1:3" hidden="1" x14ac:dyDescent="0.45">
      <c r="A8189" s="29"/>
      <c r="B8189" s="29"/>
      <c r="C8189" s="29"/>
    </row>
    <row r="8190" spans="1:3" hidden="1" x14ac:dyDescent="0.45">
      <c r="A8190" s="29"/>
      <c r="B8190" s="29"/>
      <c r="C8190" s="29"/>
    </row>
    <row r="8191" spans="1:3" hidden="1" x14ac:dyDescent="0.45">
      <c r="A8191" s="29"/>
      <c r="B8191" s="29"/>
      <c r="C8191" s="29"/>
    </row>
    <row r="8192" spans="1:3" hidden="1" x14ac:dyDescent="0.45">
      <c r="A8192" s="29"/>
      <c r="B8192" s="29"/>
      <c r="C8192" s="29"/>
    </row>
    <row r="8193" spans="1:3" hidden="1" x14ac:dyDescent="0.45">
      <c r="A8193" s="29"/>
      <c r="B8193" s="29"/>
      <c r="C8193" s="29"/>
    </row>
    <row r="8194" spans="1:3" hidden="1" x14ac:dyDescent="0.45">
      <c r="A8194" s="29"/>
      <c r="B8194" s="29"/>
      <c r="C8194" s="29"/>
    </row>
    <row r="8195" spans="1:3" hidden="1" x14ac:dyDescent="0.45">
      <c r="A8195" s="29"/>
      <c r="B8195" s="29"/>
      <c r="C8195" s="29"/>
    </row>
    <row r="8196" spans="1:3" hidden="1" x14ac:dyDescent="0.45">
      <c r="A8196" s="29"/>
      <c r="B8196" s="29"/>
      <c r="C8196" s="29"/>
    </row>
    <row r="8197" spans="1:3" hidden="1" x14ac:dyDescent="0.45">
      <c r="A8197" s="29"/>
      <c r="B8197" s="29"/>
      <c r="C8197" s="29"/>
    </row>
    <row r="8198" spans="1:3" hidden="1" x14ac:dyDescent="0.45">
      <c r="A8198" s="29"/>
      <c r="B8198" s="29"/>
      <c r="C8198" s="29"/>
    </row>
    <row r="8199" spans="1:3" hidden="1" x14ac:dyDescent="0.45">
      <c r="A8199" s="29"/>
      <c r="B8199" s="29"/>
      <c r="C8199" s="29"/>
    </row>
    <row r="8200" spans="1:3" hidden="1" x14ac:dyDescent="0.45">
      <c r="A8200" s="29"/>
      <c r="B8200" s="29"/>
      <c r="C8200" s="29"/>
    </row>
    <row r="8201" spans="1:3" hidden="1" x14ac:dyDescent="0.45">
      <c r="A8201" s="29"/>
      <c r="B8201" s="29"/>
      <c r="C8201" s="29"/>
    </row>
    <row r="8202" spans="1:3" hidden="1" x14ac:dyDescent="0.45">
      <c r="A8202" s="29"/>
      <c r="B8202" s="29"/>
      <c r="C8202" s="29"/>
    </row>
    <row r="8203" spans="1:3" hidden="1" x14ac:dyDescent="0.45">
      <c r="A8203" s="29"/>
      <c r="B8203" s="29"/>
      <c r="C8203" s="29"/>
    </row>
    <row r="8204" spans="1:3" hidden="1" x14ac:dyDescent="0.45">
      <c r="A8204" s="29"/>
      <c r="B8204" s="29"/>
      <c r="C8204" s="29"/>
    </row>
    <row r="8205" spans="1:3" hidden="1" x14ac:dyDescent="0.45">
      <c r="A8205" s="29"/>
      <c r="B8205" s="29"/>
      <c r="C8205" s="29"/>
    </row>
    <row r="8206" spans="1:3" hidden="1" x14ac:dyDescent="0.45">
      <c r="A8206" s="29"/>
      <c r="B8206" s="29"/>
      <c r="C8206" s="29"/>
    </row>
    <row r="8207" spans="1:3" hidden="1" x14ac:dyDescent="0.45">
      <c r="A8207" s="29"/>
      <c r="B8207" s="29"/>
      <c r="C8207" s="29"/>
    </row>
    <row r="8208" spans="1:3" hidden="1" x14ac:dyDescent="0.45">
      <c r="A8208" s="29"/>
      <c r="B8208" s="29"/>
      <c r="C8208" s="29"/>
    </row>
    <row r="8209" spans="1:3" hidden="1" x14ac:dyDescent="0.45">
      <c r="A8209" s="29"/>
      <c r="B8209" s="29"/>
      <c r="C8209" s="29"/>
    </row>
    <row r="8210" spans="1:3" hidden="1" x14ac:dyDescent="0.45">
      <c r="A8210" s="29"/>
      <c r="B8210" s="29"/>
      <c r="C8210" s="29"/>
    </row>
    <row r="8211" spans="1:3" hidden="1" x14ac:dyDescent="0.45">
      <c r="A8211" s="29"/>
      <c r="B8211" s="29"/>
      <c r="C8211" s="29"/>
    </row>
    <row r="8212" spans="1:3" hidden="1" x14ac:dyDescent="0.45">
      <c r="A8212" s="29"/>
      <c r="B8212" s="29"/>
      <c r="C8212" s="29"/>
    </row>
    <row r="8213" spans="1:3" hidden="1" x14ac:dyDescent="0.45">
      <c r="A8213" s="29"/>
      <c r="B8213" s="29"/>
      <c r="C8213" s="29"/>
    </row>
    <row r="8214" spans="1:3" hidden="1" x14ac:dyDescent="0.45">
      <c r="A8214" s="29"/>
      <c r="B8214" s="29"/>
      <c r="C8214" s="29"/>
    </row>
    <row r="8215" spans="1:3" hidden="1" x14ac:dyDescent="0.45">
      <c r="A8215" s="29"/>
      <c r="B8215" s="29"/>
      <c r="C8215" s="29"/>
    </row>
    <row r="8216" spans="1:3" hidden="1" x14ac:dyDescent="0.45">
      <c r="A8216" s="29"/>
      <c r="B8216" s="29"/>
      <c r="C8216" s="29"/>
    </row>
    <row r="8217" spans="1:3" hidden="1" x14ac:dyDescent="0.45">
      <c r="A8217" s="29"/>
      <c r="B8217" s="29"/>
      <c r="C8217" s="29"/>
    </row>
    <row r="8218" spans="1:3" hidden="1" x14ac:dyDescent="0.45">
      <c r="A8218" s="29"/>
      <c r="B8218" s="29"/>
      <c r="C8218" s="29"/>
    </row>
    <row r="8219" spans="1:3" hidden="1" x14ac:dyDescent="0.45">
      <c r="A8219" s="29"/>
      <c r="B8219" s="29"/>
      <c r="C8219" s="29"/>
    </row>
    <row r="8220" spans="1:3" hidden="1" x14ac:dyDescent="0.45">
      <c r="A8220" s="29"/>
      <c r="B8220" s="29"/>
      <c r="C8220" s="29"/>
    </row>
    <row r="8221" spans="1:3" hidden="1" x14ac:dyDescent="0.45">
      <c r="A8221" s="29"/>
      <c r="B8221" s="29"/>
      <c r="C8221" s="29"/>
    </row>
    <row r="8222" spans="1:3" hidden="1" x14ac:dyDescent="0.45">
      <c r="A8222" s="29"/>
      <c r="B8222" s="29"/>
      <c r="C8222" s="29"/>
    </row>
    <row r="8223" spans="1:3" hidden="1" x14ac:dyDescent="0.45">
      <c r="A8223" s="29"/>
      <c r="B8223" s="29"/>
      <c r="C8223" s="29"/>
    </row>
    <row r="8224" spans="1:3" hidden="1" x14ac:dyDescent="0.45">
      <c r="A8224" s="29"/>
      <c r="B8224" s="29"/>
      <c r="C8224" s="29"/>
    </row>
    <row r="8225" spans="1:3" hidden="1" x14ac:dyDescent="0.45">
      <c r="A8225" s="29"/>
      <c r="B8225" s="29"/>
      <c r="C8225" s="29"/>
    </row>
    <row r="8226" spans="1:3" hidden="1" x14ac:dyDescent="0.45">
      <c r="A8226" s="29"/>
      <c r="B8226" s="29"/>
      <c r="C8226" s="29"/>
    </row>
    <row r="8227" spans="1:3" hidden="1" x14ac:dyDescent="0.45">
      <c r="A8227" s="29"/>
      <c r="B8227" s="29"/>
      <c r="C8227" s="29"/>
    </row>
    <row r="8228" spans="1:3" hidden="1" x14ac:dyDescent="0.45">
      <c r="A8228" s="29"/>
      <c r="B8228" s="29"/>
      <c r="C8228" s="29"/>
    </row>
    <row r="8229" spans="1:3" hidden="1" x14ac:dyDescent="0.45">
      <c r="A8229" s="29"/>
      <c r="B8229" s="29"/>
      <c r="C8229" s="29"/>
    </row>
    <row r="8230" spans="1:3" hidden="1" x14ac:dyDescent="0.45">
      <c r="A8230" s="29"/>
      <c r="B8230" s="29"/>
      <c r="C8230" s="29"/>
    </row>
    <row r="8231" spans="1:3" hidden="1" x14ac:dyDescent="0.45">
      <c r="A8231" s="29"/>
      <c r="B8231" s="29"/>
      <c r="C8231" s="29"/>
    </row>
    <row r="8232" spans="1:3" hidden="1" x14ac:dyDescent="0.45">
      <c r="A8232" s="29"/>
      <c r="B8232" s="29"/>
      <c r="C8232" s="29"/>
    </row>
    <row r="8233" spans="1:3" hidden="1" x14ac:dyDescent="0.45">
      <c r="A8233" s="29"/>
      <c r="B8233" s="29"/>
      <c r="C8233" s="29"/>
    </row>
    <row r="8234" spans="1:3" hidden="1" x14ac:dyDescent="0.45">
      <c r="A8234" s="29"/>
      <c r="B8234" s="29"/>
      <c r="C8234" s="29"/>
    </row>
    <row r="8235" spans="1:3" hidden="1" x14ac:dyDescent="0.45">
      <c r="A8235" s="29"/>
      <c r="B8235" s="29"/>
      <c r="C8235" s="29"/>
    </row>
    <row r="8236" spans="1:3" hidden="1" x14ac:dyDescent="0.45">
      <c r="A8236" s="29"/>
      <c r="B8236" s="29"/>
      <c r="C8236" s="29"/>
    </row>
    <row r="8237" spans="1:3" hidden="1" x14ac:dyDescent="0.45">
      <c r="A8237" s="29"/>
      <c r="B8237" s="29"/>
      <c r="C8237" s="29"/>
    </row>
    <row r="8238" spans="1:3" hidden="1" x14ac:dyDescent="0.45">
      <c r="A8238" s="29"/>
      <c r="B8238" s="29"/>
      <c r="C8238" s="29"/>
    </row>
    <row r="8239" spans="1:3" hidden="1" x14ac:dyDescent="0.45">
      <c r="A8239" s="29"/>
      <c r="B8239" s="29"/>
      <c r="C8239" s="29"/>
    </row>
    <row r="8240" spans="1:3" hidden="1" x14ac:dyDescent="0.45">
      <c r="A8240" s="29"/>
      <c r="B8240" s="29"/>
      <c r="C8240" s="29"/>
    </row>
    <row r="8241" spans="1:3" hidden="1" x14ac:dyDescent="0.45">
      <c r="A8241" s="29"/>
      <c r="B8241" s="29"/>
      <c r="C8241" s="29"/>
    </row>
    <row r="8242" spans="1:3" hidden="1" x14ac:dyDescent="0.45">
      <c r="A8242" s="29"/>
      <c r="B8242" s="29"/>
      <c r="C8242" s="29"/>
    </row>
    <row r="8243" spans="1:3" hidden="1" x14ac:dyDescent="0.45">
      <c r="A8243" s="29"/>
      <c r="B8243" s="29"/>
      <c r="C8243" s="29"/>
    </row>
    <row r="8244" spans="1:3" hidden="1" x14ac:dyDescent="0.45">
      <c r="A8244" s="29"/>
      <c r="B8244" s="29"/>
      <c r="C8244" s="29"/>
    </row>
    <row r="8245" spans="1:3" hidden="1" x14ac:dyDescent="0.45">
      <c r="A8245" s="29"/>
      <c r="B8245" s="29"/>
      <c r="C8245" s="29"/>
    </row>
    <row r="8246" spans="1:3" hidden="1" x14ac:dyDescent="0.45">
      <c r="A8246" s="29"/>
      <c r="B8246" s="29"/>
      <c r="C8246" s="29"/>
    </row>
    <row r="8247" spans="1:3" hidden="1" x14ac:dyDescent="0.45">
      <c r="A8247" s="29"/>
      <c r="B8247" s="29"/>
      <c r="C8247" s="29"/>
    </row>
    <row r="8248" spans="1:3" hidden="1" x14ac:dyDescent="0.45">
      <c r="A8248" s="29"/>
      <c r="B8248" s="29"/>
      <c r="C8248" s="29"/>
    </row>
    <row r="8249" spans="1:3" hidden="1" x14ac:dyDescent="0.45">
      <c r="A8249" s="29"/>
      <c r="B8249" s="29"/>
      <c r="C8249" s="29"/>
    </row>
    <row r="8250" spans="1:3" hidden="1" x14ac:dyDescent="0.45">
      <c r="A8250" s="29"/>
      <c r="B8250" s="29"/>
      <c r="C8250" s="29"/>
    </row>
    <row r="8251" spans="1:3" hidden="1" x14ac:dyDescent="0.45">
      <c r="A8251" s="29"/>
      <c r="B8251" s="29"/>
      <c r="C8251" s="29"/>
    </row>
    <row r="8252" spans="1:3" hidden="1" x14ac:dyDescent="0.45">
      <c r="A8252" s="29"/>
      <c r="B8252" s="29"/>
      <c r="C8252" s="29"/>
    </row>
    <row r="8253" spans="1:3" hidden="1" x14ac:dyDescent="0.45">
      <c r="A8253" s="29"/>
      <c r="B8253" s="29"/>
      <c r="C8253" s="29"/>
    </row>
    <row r="8254" spans="1:3" hidden="1" x14ac:dyDescent="0.45">
      <c r="A8254" s="29"/>
      <c r="B8254" s="29"/>
      <c r="C8254" s="29"/>
    </row>
    <row r="8255" spans="1:3" hidden="1" x14ac:dyDescent="0.45">
      <c r="A8255" s="29"/>
      <c r="B8255" s="29"/>
      <c r="C8255" s="29"/>
    </row>
    <row r="8256" spans="1:3" hidden="1" x14ac:dyDescent="0.45">
      <c r="A8256" s="29"/>
      <c r="B8256" s="29"/>
      <c r="C8256" s="29"/>
    </row>
    <row r="8257" spans="1:3" hidden="1" x14ac:dyDescent="0.45">
      <c r="A8257" s="29"/>
      <c r="B8257" s="29"/>
      <c r="C8257" s="29"/>
    </row>
    <row r="8258" spans="1:3" hidden="1" x14ac:dyDescent="0.45">
      <c r="A8258" s="29"/>
      <c r="B8258" s="29"/>
      <c r="C8258" s="29"/>
    </row>
    <row r="8259" spans="1:3" hidden="1" x14ac:dyDescent="0.45">
      <c r="A8259" s="29"/>
      <c r="B8259" s="29"/>
      <c r="C8259" s="29"/>
    </row>
    <row r="8260" spans="1:3" hidden="1" x14ac:dyDescent="0.45">
      <c r="A8260" s="29"/>
      <c r="B8260" s="29"/>
      <c r="C8260" s="29"/>
    </row>
    <row r="8261" spans="1:3" hidden="1" x14ac:dyDescent="0.45">
      <c r="A8261" s="29"/>
      <c r="B8261" s="29"/>
      <c r="C8261" s="29"/>
    </row>
    <row r="8262" spans="1:3" hidden="1" x14ac:dyDescent="0.45">
      <c r="A8262" s="29"/>
      <c r="B8262" s="29"/>
      <c r="C8262" s="29"/>
    </row>
    <row r="8263" spans="1:3" hidden="1" x14ac:dyDescent="0.45">
      <c r="A8263" s="29"/>
      <c r="B8263" s="29"/>
      <c r="C8263" s="29"/>
    </row>
    <row r="8264" spans="1:3" hidden="1" x14ac:dyDescent="0.45">
      <c r="A8264" s="29"/>
      <c r="B8264" s="29"/>
      <c r="C8264" s="29"/>
    </row>
    <row r="8265" spans="1:3" hidden="1" x14ac:dyDescent="0.45">
      <c r="A8265" s="29"/>
      <c r="B8265" s="29"/>
      <c r="C8265" s="29"/>
    </row>
    <row r="8266" spans="1:3" hidden="1" x14ac:dyDescent="0.45">
      <c r="A8266" s="29"/>
      <c r="B8266" s="29"/>
      <c r="C8266" s="29"/>
    </row>
    <row r="8267" spans="1:3" hidden="1" x14ac:dyDescent="0.45">
      <c r="A8267" s="29"/>
      <c r="B8267" s="29"/>
      <c r="C8267" s="29"/>
    </row>
    <row r="8268" spans="1:3" hidden="1" x14ac:dyDescent="0.45">
      <c r="A8268" s="29"/>
      <c r="B8268" s="29"/>
      <c r="C8268" s="29"/>
    </row>
    <row r="8269" spans="1:3" hidden="1" x14ac:dyDescent="0.45">
      <c r="A8269" s="29"/>
      <c r="B8269" s="29"/>
      <c r="C8269" s="29"/>
    </row>
    <row r="8270" spans="1:3" hidden="1" x14ac:dyDescent="0.45">
      <c r="A8270" s="29"/>
      <c r="B8270" s="29"/>
      <c r="C8270" s="29"/>
    </row>
    <row r="8271" spans="1:3" hidden="1" x14ac:dyDescent="0.45">
      <c r="A8271" s="29"/>
      <c r="B8271" s="29"/>
      <c r="C8271" s="29"/>
    </row>
    <row r="8272" spans="1:3" hidden="1" x14ac:dyDescent="0.45">
      <c r="A8272" s="29"/>
      <c r="B8272" s="29"/>
      <c r="C8272" s="29"/>
    </row>
    <row r="8273" spans="1:3" hidden="1" x14ac:dyDescent="0.45">
      <c r="A8273" s="29"/>
      <c r="B8273" s="29"/>
      <c r="C8273" s="29"/>
    </row>
    <row r="8274" spans="1:3" hidden="1" x14ac:dyDescent="0.45">
      <c r="A8274" s="29"/>
      <c r="B8274" s="29"/>
      <c r="C8274" s="29"/>
    </row>
    <row r="8275" spans="1:3" hidden="1" x14ac:dyDescent="0.45">
      <c r="A8275" s="29"/>
      <c r="B8275" s="29"/>
      <c r="C8275" s="29"/>
    </row>
    <row r="8276" spans="1:3" hidden="1" x14ac:dyDescent="0.45">
      <c r="A8276" s="29"/>
      <c r="B8276" s="29"/>
      <c r="C8276" s="29"/>
    </row>
    <row r="8277" spans="1:3" hidden="1" x14ac:dyDescent="0.45">
      <c r="A8277" s="29"/>
      <c r="B8277" s="29"/>
      <c r="C8277" s="29"/>
    </row>
    <row r="8278" spans="1:3" hidden="1" x14ac:dyDescent="0.45">
      <c r="A8278" s="29"/>
      <c r="B8278" s="29"/>
      <c r="C8278" s="29"/>
    </row>
    <row r="8279" spans="1:3" hidden="1" x14ac:dyDescent="0.45">
      <c r="A8279" s="29"/>
      <c r="B8279" s="29"/>
      <c r="C8279" s="29"/>
    </row>
    <row r="8280" spans="1:3" hidden="1" x14ac:dyDescent="0.45">
      <c r="A8280" s="29"/>
      <c r="B8280" s="29"/>
      <c r="C8280" s="29"/>
    </row>
    <row r="8281" spans="1:3" hidden="1" x14ac:dyDescent="0.45">
      <c r="A8281" s="29"/>
      <c r="B8281" s="29"/>
      <c r="C8281" s="29"/>
    </row>
    <row r="8282" spans="1:3" hidden="1" x14ac:dyDescent="0.45">
      <c r="A8282" s="29"/>
      <c r="B8282" s="29"/>
      <c r="C8282" s="29"/>
    </row>
    <row r="8283" spans="1:3" hidden="1" x14ac:dyDescent="0.45">
      <c r="A8283" s="29"/>
      <c r="B8283" s="29"/>
      <c r="C8283" s="29"/>
    </row>
    <row r="8284" spans="1:3" hidden="1" x14ac:dyDescent="0.45">
      <c r="A8284" s="29"/>
      <c r="B8284" s="29"/>
      <c r="C8284" s="29"/>
    </row>
    <row r="8285" spans="1:3" hidden="1" x14ac:dyDescent="0.45">
      <c r="A8285" s="29"/>
      <c r="B8285" s="29"/>
      <c r="C8285" s="29"/>
    </row>
    <row r="8286" spans="1:3" hidden="1" x14ac:dyDescent="0.45">
      <c r="A8286" s="29"/>
      <c r="B8286" s="29"/>
      <c r="C8286" s="29"/>
    </row>
    <row r="8287" spans="1:3" hidden="1" x14ac:dyDescent="0.45">
      <c r="A8287" s="29"/>
      <c r="B8287" s="29"/>
      <c r="C8287" s="29"/>
    </row>
    <row r="8288" spans="1:3" hidden="1" x14ac:dyDescent="0.45">
      <c r="A8288" s="29"/>
      <c r="B8288" s="29"/>
      <c r="C8288" s="29"/>
    </row>
    <row r="8289" spans="1:3" hidden="1" x14ac:dyDescent="0.45">
      <c r="A8289" s="29"/>
      <c r="B8289" s="29"/>
      <c r="C8289" s="29"/>
    </row>
    <row r="8290" spans="1:3" hidden="1" x14ac:dyDescent="0.45">
      <c r="A8290" s="29"/>
      <c r="B8290" s="29"/>
      <c r="C8290" s="29"/>
    </row>
    <row r="8291" spans="1:3" hidden="1" x14ac:dyDescent="0.45">
      <c r="A8291" s="29"/>
      <c r="B8291" s="29"/>
      <c r="C8291" s="29"/>
    </row>
    <row r="8292" spans="1:3" hidden="1" x14ac:dyDescent="0.45">
      <c r="A8292" s="29"/>
      <c r="B8292" s="29"/>
      <c r="C8292" s="29"/>
    </row>
    <row r="8293" spans="1:3" hidden="1" x14ac:dyDescent="0.45">
      <c r="A8293" s="29"/>
      <c r="B8293" s="29"/>
      <c r="C8293" s="29"/>
    </row>
    <row r="8294" spans="1:3" hidden="1" x14ac:dyDescent="0.45">
      <c r="A8294" s="29"/>
      <c r="B8294" s="29"/>
      <c r="C8294" s="29"/>
    </row>
    <row r="8295" spans="1:3" hidden="1" x14ac:dyDescent="0.45">
      <c r="A8295" s="29"/>
      <c r="B8295" s="29"/>
      <c r="C8295" s="29"/>
    </row>
    <row r="8296" spans="1:3" hidden="1" x14ac:dyDescent="0.45">
      <c r="A8296" s="29"/>
      <c r="B8296" s="29"/>
      <c r="C8296" s="29"/>
    </row>
    <row r="8297" spans="1:3" hidden="1" x14ac:dyDescent="0.45">
      <c r="A8297" s="29"/>
      <c r="B8297" s="29"/>
      <c r="C8297" s="29"/>
    </row>
    <row r="8298" spans="1:3" hidden="1" x14ac:dyDescent="0.45">
      <c r="A8298" s="29"/>
      <c r="B8298" s="29"/>
      <c r="C8298" s="29"/>
    </row>
    <row r="8299" spans="1:3" hidden="1" x14ac:dyDescent="0.45">
      <c r="A8299" s="29"/>
      <c r="B8299" s="29"/>
      <c r="C8299" s="29"/>
    </row>
    <row r="8300" spans="1:3" hidden="1" x14ac:dyDescent="0.45">
      <c r="A8300" s="29"/>
      <c r="B8300" s="29"/>
      <c r="C8300" s="29"/>
    </row>
    <row r="8301" spans="1:3" hidden="1" x14ac:dyDescent="0.45">
      <c r="A8301" s="29"/>
      <c r="B8301" s="29"/>
      <c r="C8301" s="29"/>
    </row>
    <row r="8302" spans="1:3" hidden="1" x14ac:dyDescent="0.45">
      <c r="A8302" s="29"/>
      <c r="B8302" s="29"/>
      <c r="C8302" s="29"/>
    </row>
    <row r="8303" spans="1:3" hidden="1" x14ac:dyDescent="0.45">
      <c r="A8303" s="29"/>
      <c r="B8303" s="29"/>
      <c r="C8303" s="29"/>
    </row>
    <row r="8304" spans="1:3" hidden="1" x14ac:dyDescent="0.45">
      <c r="A8304" s="29"/>
      <c r="B8304" s="29"/>
      <c r="C8304" s="29"/>
    </row>
    <row r="8305" spans="1:3" hidden="1" x14ac:dyDescent="0.45">
      <c r="A8305" s="29"/>
      <c r="B8305" s="29"/>
      <c r="C8305" s="29"/>
    </row>
    <row r="8306" spans="1:3" hidden="1" x14ac:dyDescent="0.45">
      <c r="A8306" s="29"/>
      <c r="B8306" s="29"/>
      <c r="C8306" s="29"/>
    </row>
    <row r="8307" spans="1:3" hidden="1" x14ac:dyDescent="0.45">
      <c r="A8307" s="29"/>
      <c r="B8307" s="29"/>
      <c r="C8307" s="29"/>
    </row>
    <row r="8308" spans="1:3" hidden="1" x14ac:dyDescent="0.45">
      <c r="A8308" s="29"/>
      <c r="B8308" s="29"/>
      <c r="C8308" s="29"/>
    </row>
    <row r="8309" spans="1:3" hidden="1" x14ac:dyDescent="0.45">
      <c r="A8309" s="29"/>
      <c r="B8309" s="29"/>
      <c r="C8309" s="29"/>
    </row>
    <row r="8310" spans="1:3" hidden="1" x14ac:dyDescent="0.45">
      <c r="A8310" s="29"/>
      <c r="B8310" s="29"/>
      <c r="C8310" s="29"/>
    </row>
    <row r="8311" spans="1:3" hidden="1" x14ac:dyDescent="0.45">
      <c r="A8311" s="29"/>
      <c r="B8311" s="29"/>
      <c r="C8311" s="29"/>
    </row>
    <row r="8312" spans="1:3" hidden="1" x14ac:dyDescent="0.45">
      <c r="A8312" s="29"/>
      <c r="B8312" s="29"/>
      <c r="C8312" s="29"/>
    </row>
    <row r="8313" spans="1:3" hidden="1" x14ac:dyDescent="0.45">
      <c r="A8313" s="29"/>
      <c r="B8313" s="29"/>
      <c r="C8313" s="29"/>
    </row>
    <row r="8314" spans="1:3" hidden="1" x14ac:dyDescent="0.45">
      <c r="A8314" s="29"/>
      <c r="B8314" s="29"/>
      <c r="C8314" s="29"/>
    </row>
    <row r="8315" spans="1:3" hidden="1" x14ac:dyDescent="0.45">
      <c r="A8315" s="29"/>
      <c r="B8315" s="29"/>
      <c r="C8315" s="29"/>
    </row>
    <row r="8316" spans="1:3" hidden="1" x14ac:dyDescent="0.45">
      <c r="A8316" s="29"/>
      <c r="B8316" s="29"/>
      <c r="C8316" s="29"/>
    </row>
    <row r="8317" spans="1:3" hidden="1" x14ac:dyDescent="0.45">
      <c r="A8317" s="29"/>
      <c r="B8317" s="29"/>
      <c r="C8317" s="29"/>
    </row>
    <row r="8318" spans="1:3" hidden="1" x14ac:dyDescent="0.45">
      <c r="A8318" s="29"/>
      <c r="B8318" s="29"/>
      <c r="C8318" s="29"/>
    </row>
    <row r="8319" spans="1:3" hidden="1" x14ac:dyDescent="0.45">
      <c r="A8319" s="29"/>
      <c r="B8319" s="29"/>
      <c r="C8319" s="29"/>
    </row>
    <row r="8320" spans="1:3" hidden="1" x14ac:dyDescent="0.45">
      <c r="A8320" s="29"/>
      <c r="B8320" s="29"/>
      <c r="C8320" s="29"/>
    </row>
    <row r="8321" spans="1:3" hidden="1" x14ac:dyDescent="0.45">
      <c r="A8321" s="29"/>
      <c r="B8321" s="29"/>
      <c r="C8321" s="29"/>
    </row>
    <row r="8322" spans="1:3" hidden="1" x14ac:dyDescent="0.45">
      <c r="A8322" s="29"/>
      <c r="B8322" s="29"/>
      <c r="C8322" s="29"/>
    </row>
    <row r="8323" spans="1:3" hidden="1" x14ac:dyDescent="0.45">
      <c r="A8323" s="29"/>
      <c r="B8323" s="29"/>
      <c r="C8323" s="29"/>
    </row>
    <row r="8324" spans="1:3" hidden="1" x14ac:dyDescent="0.45">
      <c r="A8324" s="29"/>
      <c r="B8324" s="29"/>
      <c r="C8324" s="29"/>
    </row>
    <row r="8325" spans="1:3" hidden="1" x14ac:dyDescent="0.45">
      <c r="A8325" s="29"/>
      <c r="B8325" s="29"/>
      <c r="C8325" s="29"/>
    </row>
    <row r="8326" spans="1:3" hidden="1" x14ac:dyDescent="0.45">
      <c r="A8326" s="29"/>
      <c r="B8326" s="29"/>
      <c r="C8326" s="29"/>
    </row>
    <row r="8327" spans="1:3" hidden="1" x14ac:dyDescent="0.45">
      <c r="A8327" s="29"/>
      <c r="B8327" s="29"/>
      <c r="C8327" s="29"/>
    </row>
    <row r="8328" spans="1:3" hidden="1" x14ac:dyDescent="0.45">
      <c r="A8328" s="29"/>
      <c r="B8328" s="29"/>
      <c r="C8328" s="29"/>
    </row>
    <row r="8329" spans="1:3" hidden="1" x14ac:dyDescent="0.45">
      <c r="A8329" s="29"/>
      <c r="B8329" s="29"/>
      <c r="C8329" s="29"/>
    </row>
    <row r="8330" spans="1:3" hidden="1" x14ac:dyDescent="0.45">
      <c r="A8330" s="29"/>
      <c r="B8330" s="29"/>
      <c r="C8330" s="29"/>
    </row>
    <row r="8331" spans="1:3" hidden="1" x14ac:dyDescent="0.45">
      <c r="A8331" s="29"/>
      <c r="B8331" s="29"/>
      <c r="C8331" s="29"/>
    </row>
    <row r="8332" spans="1:3" hidden="1" x14ac:dyDescent="0.45">
      <c r="A8332" s="29"/>
      <c r="B8332" s="29"/>
      <c r="C8332" s="29"/>
    </row>
    <row r="8333" spans="1:3" hidden="1" x14ac:dyDescent="0.45">
      <c r="A8333" s="29"/>
      <c r="B8333" s="29"/>
      <c r="C8333" s="29"/>
    </row>
    <row r="8334" spans="1:3" hidden="1" x14ac:dyDescent="0.45">
      <c r="A8334" s="29"/>
      <c r="B8334" s="29"/>
      <c r="C8334" s="29"/>
    </row>
    <row r="8335" spans="1:3" hidden="1" x14ac:dyDescent="0.45">
      <c r="A8335" s="29"/>
      <c r="B8335" s="29"/>
      <c r="C8335" s="29"/>
    </row>
    <row r="8336" spans="1:3" hidden="1" x14ac:dyDescent="0.45">
      <c r="A8336" s="29"/>
      <c r="B8336" s="29"/>
      <c r="C8336" s="29"/>
    </row>
    <row r="8337" spans="1:3" hidden="1" x14ac:dyDescent="0.45">
      <c r="A8337" s="29"/>
      <c r="B8337" s="29"/>
      <c r="C8337" s="29"/>
    </row>
    <row r="8338" spans="1:3" hidden="1" x14ac:dyDescent="0.45">
      <c r="A8338" s="29"/>
      <c r="B8338" s="29"/>
      <c r="C8338" s="29"/>
    </row>
    <row r="8339" spans="1:3" hidden="1" x14ac:dyDescent="0.45">
      <c r="A8339" s="29"/>
      <c r="B8339" s="29"/>
      <c r="C8339" s="29"/>
    </row>
    <row r="8340" spans="1:3" hidden="1" x14ac:dyDescent="0.45">
      <c r="A8340" s="29"/>
      <c r="B8340" s="29"/>
      <c r="C8340" s="29"/>
    </row>
    <row r="8341" spans="1:3" hidden="1" x14ac:dyDescent="0.45">
      <c r="A8341" s="29"/>
      <c r="B8341" s="29"/>
      <c r="C8341" s="29"/>
    </row>
    <row r="8342" spans="1:3" hidden="1" x14ac:dyDescent="0.45">
      <c r="A8342" s="29"/>
      <c r="B8342" s="29"/>
      <c r="C8342" s="29"/>
    </row>
    <row r="8343" spans="1:3" hidden="1" x14ac:dyDescent="0.45">
      <c r="A8343" s="29"/>
      <c r="B8343" s="29"/>
      <c r="C8343" s="29"/>
    </row>
    <row r="8344" spans="1:3" hidden="1" x14ac:dyDescent="0.45">
      <c r="A8344" s="29"/>
      <c r="B8344" s="29"/>
      <c r="C8344" s="29"/>
    </row>
    <row r="8345" spans="1:3" hidden="1" x14ac:dyDescent="0.45">
      <c r="A8345" s="29"/>
      <c r="B8345" s="29"/>
      <c r="C8345" s="29"/>
    </row>
    <row r="8346" spans="1:3" hidden="1" x14ac:dyDescent="0.45">
      <c r="A8346" s="29"/>
      <c r="B8346" s="29"/>
      <c r="C8346" s="29"/>
    </row>
    <row r="8347" spans="1:3" hidden="1" x14ac:dyDescent="0.45">
      <c r="A8347" s="29"/>
      <c r="B8347" s="29"/>
      <c r="C8347" s="29"/>
    </row>
    <row r="8348" spans="1:3" hidden="1" x14ac:dyDescent="0.45">
      <c r="A8348" s="29"/>
      <c r="B8348" s="29"/>
      <c r="C8348" s="29"/>
    </row>
    <row r="8349" spans="1:3" hidden="1" x14ac:dyDescent="0.45">
      <c r="A8349" s="29"/>
      <c r="B8349" s="29"/>
      <c r="C8349" s="29"/>
    </row>
    <row r="8350" spans="1:3" hidden="1" x14ac:dyDescent="0.45">
      <c r="A8350" s="29"/>
      <c r="B8350" s="29"/>
      <c r="C8350" s="29"/>
    </row>
    <row r="8351" spans="1:3" hidden="1" x14ac:dyDescent="0.45">
      <c r="A8351" s="29"/>
      <c r="B8351" s="29"/>
      <c r="C8351" s="29"/>
    </row>
    <row r="8352" spans="1:3" hidden="1" x14ac:dyDescent="0.45">
      <c r="A8352" s="29"/>
      <c r="B8352" s="29"/>
      <c r="C8352" s="29"/>
    </row>
    <row r="8353" spans="1:3" hidden="1" x14ac:dyDescent="0.45">
      <c r="A8353" s="29"/>
      <c r="B8353" s="29"/>
      <c r="C8353" s="29"/>
    </row>
    <row r="8354" spans="1:3" hidden="1" x14ac:dyDescent="0.45">
      <c r="A8354" s="29"/>
      <c r="B8354" s="29"/>
      <c r="C8354" s="29"/>
    </row>
    <row r="8355" spans="1:3" hidden="1" x14ac:dyDescent="0.45">
      <c r="A8355" s="29"/>
      <c r="B8355" s="29"/>
      <c r="C8355" s="29"/>
    </row>
    <row r="8356" spans="1:3" hidden="1" x14ac:dyDescent="0.45">
      <c r="A8356" s="29"/>
      <c r="B8356" s="29"/>
      <c r="C8356" s="29"/>
    </row>
    <row r="8357" spans="1:3" hidden="1" x14ac:dyDescent="0.45">
      <c r="A8357" s="29"/>
      <c r="B8357" s="29"/>
      <c r="C8357" s="29"/>
    </row>
    <row r="8358" spans="1:3" hidden="1" x14ac:dyDescent="0.45">
      <c r="A8358" s="29"/>
      <c r="B8358" s="29"/>
      <c r="C8358" s="29"/>
    </row>
    <row r="8359" spans="1:3" hidden="1" x14ac:dyDescent="0.45">
      <c r="A8359" s="29"/>
      <c r="B8359" s="29"/>
      <c r="C8359" s="29"/>
    </row>
    <row r="8360" spans="1:3" hidden="1" x14ac:dyDescent="0.45">
      <c r="A8360" s="29"/>
      <c r="B8360" s="29"/>
      <c r="C8360" s="29"/>
    </row>
    <row r="8361" spans="1:3" hidden="1" x14ac:dyDescent="0.45">
      <c r="A8361" s="29"/>
      <c r="B8361" s="29"/>
      <c r="C8361" s="29"/>
    </row>
    <row r="8362" spans="1:3" hidden="1" x14ac:dyDescent="0.45">
      <c r="A8362" s="29"/>
      <c r="B8362" s="29"/>
      <c r="C8362" s="29"/>
    </row>
    <row r="8363" spans="1:3" hidden="1" x14ac:dyDescent="0.45">
      <c r="A8363" s="29"/>
      <c r="B8363" s="29"/>
      <c r="C8363" s="29"/>
    </row>
    <row r="8364" spans="1:3" hidden="1" x14ac:dyDescent="0.45">
      <c r="A8364" s="29"/>
      <c r="B8364" s="29"/>
      <c r="C8364" s="29"/>
    </row>
    <row r="8365" spans="1:3" hidden="1" x14ac:dyDescent="0.45">
      <c r="A8365" s="29"/>
      <c r="B8365" s="29"/>
      <c r="C8365" s="29"/>
    </row>
    <row r="8366" spans="1:3" hidden="1" x14ac:dyDescent="0.45">
      <c r="A8366" s="29"/>
      <c r="B8366" s="29"/>
      <c r="C8366" s="29"/>
    </row>
    <row r="8367" spans="1:3" hidden="1" x14ac:dyDescent="0.45">
      <c r="A8367" s="29"/>
      <c r="B8367" s="29"/>
      <c r="C8367" s="29"/>
    </row>
    <row r="8368" spans="1:3" hidden="1" x14ac:dyDescent="0.45">
      <c r="A8368" s="29"/>
      <c r="B8368" s="29"/>
      <c r="C8368" s="29"/>
    </row>
    <row r="8369" spans="1:3" hidden="1" x14ac:dyDescent="0.45">
      <c r="A8369" s="29"/>
      <c r="B8369" s="29"/>
      <c r="C8369" s="29"/>
    </row>
    <row r="8370" spans="1:3" hidden="1" x14ac:dyDescent="0.45">
      <c r="A8370" s="29"/>
      <c r="B8370" s="29"/>
      <c r="C8370" s="29"/>
    </row>
    <row r="8371" spans="1:3" hidden="1" x14ac:dyDescent="0.45">
      <c r="A8371" s="29"/>
      <c r="B8371" s="29"/>
      <c r="C8371" s="29"/>
    </row>
    <row r="8372" spans="1:3" hidden="1" x14ac:dyDescent="0.45">
      <c r="A8372" s="29"/>
      <c r="B8372" s="29"/>
      <c r="C8372" s="29"/>
    </row>
    <row r="8373" spans="1:3" hidden="1" x14ac:dyDescent="0.45">
      <c r="A8373" s="29"/>
      <c r="B8373" s="29"/>
      <c r="C8373" s="29"/>
    </row>
    <row r="8374" spans="1:3" hidden="1" x14ac:dyDescent="0.45">
      <c r="A8374" s="29"/>
      <c r="B8374" s="29"/>
      <c r="C8374" s="29"/>
    </row>
    <row r="8375" spans="1:3" hidden="1" x14ac:dyDescent="0.45">
      <c r="A8375" s="29"/>
      <c r="B8375" s="29"/>
      <c r="C8375" s="29"/>
    </row>
    <row r="8376" spans="1:3" hidden="1" x14ac:dyDescent="0.45">
      <c r="A8376" s="29"/>
      <c r="B8376" s="29"/>
      <c r="C8376" s="29"/>
    </row>
    <row r="8377" spans="1:3" hidden="1" x14ac:dyDescent="0.45">
      <c r="A8377" s="29"/>
      <c r="B8377" s="29"/>
      <c r="C8377" s="29"/>
    </row>
    <row r="8378" spans="1:3" hidden="1" x14ac:dyDescent="0.45">
      <c r="A8378" s="29"/>
      <c r="B8378" s="29"/>
      <c r="C8378" s="29"/>
    </row>
    <row r="8379" spans="1:3" hidden="1" x14ac:dyDescent="0.45">
      <c r="A8379" s="29"/>
      <c r="B8379" s="29"/>
      <c r="C8379" s="29"/>
    </row>
    <row r="8380" spans="1:3" hidden="1" x14ac:dyDescent="0.45">
      <c r="A8380" s="29"/>
      <c r="B8380" s="29"/>
      <c r="C8380" s="29"/>
    </row>
    <row r="8381" spans="1:3" hidden="1" x14ac:dyDescent="0.45">
      <c r="A8381" s="29"/>
      <c r="B8381" s="29"/>
      <c r="C8381" s="29"/>
    </row>
    <row r="8382" spans="1:3" hidden="1" x14ac:dyDescent="0.45">
      <c r="A8382" s="29"/>
      <c r="B8382" s="29"/>
      <c r="C8382" s="29"/>
    </row>
    <row r="8383" spans="1:3" hidden="1" x14ac:dyDescent="0.45">
      <c r="A8383" s="29"/>
      <c r="B8383" s="29"/>
      <c r="C8383" s="29"/>
    </row>
    <row r="8384" spans="1:3" hidden="1" x14ac:dyDescent="0.45">
      <c r="A8384" s="29"/>
      <c r="B8384" s="29"/>
      <c r="C8384" s="29"/>
    </row>
    <row r="8385" spans="1:3" hidden="1" x14ac:dyDescent="0.45">
      <c r="A8385" s="29"/>
      <c r="B8385" s="29"/>
      <c r="C8385" s="29"/>
    </row>
    <row r="8386" spans="1:3" hidden="1" x14ac:dyDescent="0.45">
      <c r="A8386" s="29"/>
      <c r="B8386" s="29"/>
      <c r="C8386" s="29"/>
    </row>
    <row r="8387" spans="1:3" hidden="1" x14ac:dyDescent="0.45">
      <c r="A8387" s="29"/>
      <c r="B8387" s="29"/>
      <c r="C8387" s="29"/>
    </row>
    <row r="8388" spans="1:3" hidden="1" x14ac:dyDescent="0.45">
      <c r="A8388" s="29"/>
      <c r="B8388" s="29"/>
      <c r="C8388" s="29"/>
    </row>
    <row r="8389" spans="1:3" hidden="1" x14ac:dyDescent="0.45">
      <c r="A8389" s="29"/>
      <c r="B8389" s="29"/>
      <c r="C8389" s="29"/>
    </row>
    <row r="8390" spans="1:3" hidden="1" x14ac:dyDescent="0.45">
      <c r="A8390" s="29"/>
      <c r="B8390" s="29"/>
      <c r="C8390" s="29"/>
    </row>
    <row r="8391" spans="1:3" hidden="1" x14ac:dyDescent="0.45">
      <c r="A8391" s="29"/>
      <c r="B8391" s="29"/>
      <c r="C8391" s="29"/>
    </row>
    <row r="8392" spans="1:3" hidden="1" x14ac:dyDescent="0.45">
      <c r="A8392" s="29"/>
      <c r="B8392" s="29"/>
      <c r="C8392" s="29"/>
    </row>
    <row r="8393" spans="1:3" hidden="1" x14ac:dyDescent="0.45">
      <c r="A8393" s="29"/>
      <c r="B8393" s="29"/>
      <c r="C8393" s="29"/>
    </row>
    <row r="8394" spans="1:3" hidden="1" x14ac:dyDescent="0.45">
      <c r="A8394" s="29"/>
      <c r="B8394" s="29"/>
      <c r="C8394" s="29"/>
    </row>
    <row r="8395" spans="1:3" hidden="1" x14ac:dyDescent="0.45">
      <c r="A8395" s="29"/>
      <c r="B8395" s="29"/>
      <c r="C8395" s="29"/>
    </row>
    <row r="8396" spans="1:3" hidden="1" x14ac:dyDescent="0.45">
      <c r="A8396" s="29"/>
      <c r="B8396" s="29"/>
      <c r="C8396" s="29"/>
    </row>
    <row r="8397" spans="1:3" hidden="1" x14ac:dyDescent="0.45">
      <c r="A8397" s="29"/>
      <c r="B8397" s="29"/>
      <c r="C8397" s="29"/>
    </row>
    <row r="8398" spans="1:3" hidden="1" x14ac:dyDescent="0.45">
      <c r="A8398" s="29"/>
      <c r="B8398" s="29"/>
      <c r="C8398" s="29"/>
    </row>
    <row r="8399" spans="1:3" hidden="1" x14ac:dyDescent="0.45">
      <c r="A8399" s="29"/>
      <c r="B8399" s="29"/>
      <c r="C8399" s="29"/>
    </row>
    <row r="8400" spans="1:3" hidden="1" x14ac:dyDescent="0.45">
      <c r="A8400" s="29"/>
      <c r="B8400" s="29"/>
      <c r="C8400" s="29"/>
    </row>
    <row r="8401" spans="1:3" hidden="1" x14ac:dyDescent="0.45">
      <c r="A8401" s="29"/>
      <c r="B8401" s="29"/>
      <c r="C8401" s="29"/>
    </row>
    <row r="8402" spans="1:3" hidden="1" x14ac:dyDescent="0.45">
      <c r="A8402" s="29"/>
      <c r="B8402" s="29"/>
      <c r="C8402" s="29"/>
    </row>
    <row r="8403" spans="1:3" hidden="1" x14ac:dyDescent="0.45">
      <c r="A8403" s="29"/>
      <c r="B8403" s="29"/>
      <c r="C8403" s="29"/>
    </row>
    <row r="8404" spans="1:3" hidden="1" x14ac:dyDescent="0.45">
      <c r="A8404" s="29"/>
      <c r="B8404" s="29"/>
      <c r="C8404" s="29"/>
    </row>
    <row r="8405" spans="1:3" hidden="1" x14ac:dyDescent="0.45">
      <c r="A8405" s="29"/>
      <c r="B8405" s="29"/>
      <c r="C8405" s="29"/>
    </row>
    <row r="8406" spans="1:3" hidden="1" x14ac:dyDescent="0.45">
      <c r="A8406" s="29"/>
      <c r="B8406" s="29"/>
      <c r="C8406" s="29"/>
    </row>
    <row r="8407" spans="1:3" hidden="1" x14ac:dyDescent="0.45">
      <c r="A8407" s="29"/>
      <c r="B8407" s="29"/>
      <c r="C8407" s="29"/>
    </row>
    <row r="8408" spans="1:3" hidden="1" x14ac:dyDescent="0.45">
      <c r="A8408" s="29"/>
      <c r="B8408" s="29"/>
      <c r="C8408" s="29"/>
    </row>
    <row r="8409" spans="1:3" hidden="1" x14ac:dyDescent="0.45">
      <c r="A8409" s="29"/>
      <c r="B8409" s="29"/>
      <c r="C8409" s="29"/>
    </row>
    <row r="8410" spans="1:3" hidden="1" x14ac:dyDescent="0.45">
      <c r="A8410" s="29"/>
      <c r="B8410" s="29"/>
      <c r="C8410" s="29"/>
    </row>
    <row r="8411" spans="1:3" hidden="1" x14ac:dyDescent="0.45">
      <c r="A8411" s="29"/>
      <c r="B8411" s="29"/>
      <c r="C8411" s="29"/>
    </row>
    <row r="8412" spans="1:3" hidden="1" x14ac:dyDescent="0.45">
      <c r="A8412" s="29"/>
      <c r="B8412" s="29"/>
      <c r="C8412" s="29"/>
    </row>
    <row r="8413" spans="1:3" hidden="1" x14ac:dyDescent="0.45">
      <c r="A8413" s="29"/>
      <c r="B8413" s="29"/>
      <c r="C8413" s="29"/>
    </row>
    <row r="8414" spans="1:3" hidden="1" x14ac:dyDescent="0.45">
      <c r="A8414" s="29"/>
      <c r="B8414" s="29"/>
      <c r="C8414" s="29"/>
    </row>
    <row r="8415" spans="1:3" hidden="1" x14ac:dyDescent="0.45">
      <c r="A8415" s="29"/>
      <c r="B8415" s="29"/>
      <c r="C8415" s="29"/>
    </row>
    <row r="8416" spans="1:3" hidden="1" x14ac:dyDescent="0.45">
      <c r="A8416" s="29"/>
      <c r="B8416" s="29"/>
      <c r="C8416" s="29"/>
    </row>
    <row r="8417" spans="1:3" hidden="1" x14ac:dyDescent="0.45">
      <c r="A8417" s="29"/>
      <c r="B8417" s="29"/>
      <c r="C8417" s="29"/>
    </row>
    <row r="8418" spans="1:3" hidden="1" x14ac:dyDescent="0.45">
      <c r="A8418" s="29"/>
      <c r="B8418" s="29"/>
      <c r="C8418" s="29"/>
    </row>
    <row r="8419" spans="1:3" hidden="1" x14ac:dyDescent="0.45">
      <c r="A8419" s="29"/>
      <c r="B8419" s="29"/>
      <c r="C8419" s="29"/>
    </row>
    <row r="8420" spans="1:3" hidden="1" x14ac:dyDescent="0.45">
      <c r="A8420" s="29"/>
      <c r="B8420" s="29"/>
      <c r="C8420" s="29"/>
    </row>
    <row r="8421" spans="1:3" hidden="1" x14ac:dyDescent="0.45">
      <c r="A8421" s="29"/>
      <c r="B8421" s="29"/>
      <c r="C8421" s="29"/>
    </row>
    <row r="8422" spans="1:3" hidden="1" x14ac:dyDescent="0.45">
      <c r="A8422" s="29"/>
      <c r="B8422" s="29"/>
      <c r="C8422" s="29"/>
    </row>
    <row r="8423" spans="1:3" hidden="1" x14ac:dyDescent="0.45">
      <c r="A8423" s="29"/>
      <c r="B8423" s="29"/>
      <c r="C8423" s="29"/>
    </row>
    <row r="8424" spans="1:3" hidden="1" x14ac:dyDescent="0.45">
      <c r="A8424" s="29"/>
      <c r="B8424" s="29"/>
      <c r="C8424" s="29"/>
    </row>
    <row r="8425" spans="1:3" hidden="1" x14ac:dyDescent="0.45">
      <c r="A8425" s="29"/>
      <c r="B8425" s="29"/>
      <c r="C8425" s="29"/>
    </row>
    <row r="8426" spans="1:3" hidden="1" x14ac:dyDescent="0.45">
      <c r="A8426" s="29"/>
      <c r="B8426" s="29"/>
      <c r="C8426" s="29"/>
    </row>
    <row r="8427" spans="1:3" hidden="1" x14ac:dyDescent="0.45">
      <c r="A8427" s="29"/>
      <c r="B8427" s="29"/>
      <c r="C8427" s="29"/>
    </row>
    <row r="8428" spans="1:3" hidden="1" x14ac:dyDescent="0.45">
      <c r="A8428" s="29"/>
      <c r="B8428" s="29"/>
      <c r="C8428" s="29"/>
    </row>
    <row r="8429" spans="1:3" hidden="1" x14ac:dyDescent="0.45">
      <c r="A8429" s="29"/>
      <c r="B8429" s="29"/>
      <c r="C8429" s="29"/>
    </row>
    <row r="8430" spans="1:3" hidden="1" x14ac:dyDescent="0.45">
      <c r="A8430" s="29"/>
      <c r="B8430" s="29"/>
      <c r="C8430" s="29"/>
    </row>
    <row r="8431" spans="1:3" hidden="1" x14ac:dyDescent="0.45">
      <c r="A8431" s="29"/>
      <c r="B8431" s="29"/>
      <c r="C8431" s="29"/>
    </row>
    <row r="8432" spans="1:3" hidden="1" x14ac:dyDescent="0.45">
      <c r="A8432" s="29"/>
      <c r="B8432" s="29"/>
      <c r="C8432" s="29"/>
    </row>
    <row r="8433" spans="1:3" hidden="1" x14ac:dyDescent="0.45">
      <c r="A8433" s="29"/>
      <c r="B8433" s="29"/>
      <c r="C8433" s="29"/>
    </row>
    <row r="8434" spans="1:3" hidden="1" x14ac:dyDescent="0.45">
      <c r="A8434" s="29"/>
      <c r="B8434" s="29"/>
      <c r="C8434" s="29"/>
    </row>
    <row r="8435" spans="1:3" hidden="1" x14ac:dyDescent="0.45">
      <c r="A8435" s="29"/>
      <c r="B8435" s="29"/>
      <c r="C8435" s="29"/>
    </row>
    <row r="8436" spans="1:3" hidden="1" x14ac:dyDescent="0.45">
      <c r="A8436" s="29"/>
      <c r="B8436" s="29"/>
      <c r="C8436" s="29"/>
    </row>
    <row r="8437" spans="1:3" hidden="1" x14ac:dyDescent="0.45">
      <c r="A8437" s="29"/>
      <c r="B8437" s="29"/>
      <c r="C8437" s="29"/>
    </row>
    <row r="8438" spans="1:3" hidden="1" x14ac:dyDescent="0.45">
      <c r="A8438" s="29"/>
      <c r="B8438" s="29"/>
      <c r="C8438" s="29"/>
    </row>
    <row r="8439" spans="1:3" hidden="1" x14ac:dyDescent="0.45">
      <c r="A8439" s="29"/>
      <c r="B8439" s="29"/>
      <c r="C8439" s="29"/>
    </row>
    <row r="8440" spans="1:3" hidden="1" x14ac:dyDescent="0.45">
      <c r="A8440" s="29"/>
      <c r="B8440" s="29"/>
      <c r="C8440" s="29"/>
    </row>
    <row r="8441" spans="1:3" hidden="1" x14ac:dyDescent="0.45">
      <c r="A8441" s="29"/>
      <c r="B8441" s="29"/>
      <c r="C8441" s="29"/>
    </row>
    <row r="8442" spans="1:3" hidden="1" x14ac:dyDescent="0.45">
      <c r="A8442" s="29"/>
      <c r="B8442" s="29"/>
      <c r="C8442" s="29"/>
    </row>
    <row r="8443" spans="1:3" hidden="1" x14ac:dyDescent="0.45">
      <c r="A8443" s="29"/>
      <c r="B8443" s="29"/>
      <c r="C8443" s="29"/>
    </row>
    <row r="8444" spans="1:3" hidden="1" x14ac:dyDescent="0.45">
      <c r="A8444" s="29"/>
      <c r="B8444" s="29"/>
      <c r="C8444" s="29"/>
    </row>
    <row r="8445" spans="1:3" hidden="1" x14ac:dyDescent="0.45">
      <c r="A8445" s="29"/>
      <c r="B8445" s="29"/>
      <c r="C8445" s="29"/>
    </row>
    <row r="8446" spans="1:3" hidden="1" x14ac:dyDescent="0.45">
      <c r="A8446" s="29"/>
      <c r="B8446" s="29"/>
      <c r="C8446" s="29"/>
    </row>
    <row r="8447" spans="1:3" hidden="1" x14ac:dyDescent="0.45">
      <c r="A8447" s="29"/>
      <c r="B8447" s="29"/>
      <c r="C8447" s="29"/>
    </row>
    <row r="8448" spans="1:3" hidden="1" x14ac:dyDescent="0.45">
      <c r="A8448" s="29"/>
      <c r="B8448" s="29"/>
      <c r="C8448" s="29"/>
    </row>
    <row r="8449" spans="1:3" hidden="1" x14ac:dyDescent="0.45">
      <c r="A8449" s="29"/>
      <c r="B8449" s="29"/>
      <c r="C8449" s="29"/>
    </row>
    <row r="8450" spans="1:3" hidden="1" x14ac:dyDescent="0.45">
      <c r="A8450" s="29"/>
      <c r="B8450" s="29"/>
      <c r="C8450" s="29"/>
    </row>
    <row r="8451" spans="1:3" hidden="1" x14ac:dyDescent="0.45">
      <c r="A8451" s="29"/>
      <c r="B8451" s="29"/>
      <c r="C8451" s="29"/>
    </row>
    <row r="8452" spans="1:3" hidden="1" x14ac:dyDescent="0.45">
      <c r="A8452" s="29"/>
      <c r="B8452" s="29"/>
      <c r="C8452" s="29"/>
    </row>
    <row r="8453" spans="1:3" hidden="1" x14ac:dyDescent="0.45">
      <c r="A8453" s="29"/>
      <c r="B8453" s="29"/>
      <c r="C8453" s="29"/>
    </row>
    <row r="8454" spans="1:3" hidden="1" x14ac:dyDescent="0.45">
      <c r="A8454" s="29"/>
      <c r="B8454" s="29"/>
      <c r="C8454" s="29"/>
    </row>
    <row r="8455" spans="1:3" hidden="1" x14ac:dyDescent="0.45">
      <c r="A8455" s="29"/>
      <c r="B8455" s="29"/>
      <c r="C8455" s="29"/>
    </row>
    <row r="8456" spans="1:3" hidden="1" x14ac:dyDescent="0.45">
      <c r="A8456" s="29"/>
      <c r="B8456" s="29"/>
      <c r="C8456" s="29"/>
    </row>
    <row r="8457" spans="1:3" hidden="1" x14ac:dyDescent="0.45">
      <c r="A8457" s="29"/>
      <c r="B8457" s="29"/>
      <c r="C8457" s="29"/>
    </row>
    <row r="8458" spans="1:3" hidden="1" x14ac:dyDescent="0.45">
      <c r="A8458" s="29"/>
      <c r="B8458" s="29"/>
      <c r="C8458" s="29"/>
    </row>
    <row r="8459" spans="1:3" hidden="1" x14ac:dyDescent="0.45">
      <c r="A8459" s="29"/>
      <c r="B8459" s="29"/>
      <c r="C8459" s="29"/>
    </row>
    <row r="8460" spans="1:3" hidden="1" x14ac:dyDescent="0.45">
      <c r="A8460" s="29"/>
      <c r="B8460" s="29"/>
      <c r="C8460" s="29"/>
    </row>
    <row r="8461" spans="1:3" hidden="1" x14ac:dyDescent="0.45">
      <c r="A8461" s="29"/>
      <c r="B8461" s="29"/>
      <c r="C8461" s="29"/>
    </row>
    <row r="8462" spans="1:3" hidden="1" x14ac:dyDescent="0.45">
      <c r="A8462" s="29"/>
      <c r="B8462" s="29"/>
      <c r="C8462" s="29"/>
    </row>
    <row r="8463" spans="1:3" hidden="1" x14ac:dyDescent="0.45">
      <c r="A8463" s="29"/>
      <c r="B8463" s="29"/>
      <c r="C8463" s="29"/>
    </row>
    <row r="8464" spans="1:3" hidden="1" x14ac:dyDescent="0.45">
      <c r="A8464" s="29"/>
      <c r="B8464" s="29"/>
      <c r="C8464" s="29"/>
    </row>
    <row r="8465" spans="1:3" hidden="1" x14ac:dyDescent="0.45">
      <c r="A8465" s="29"/>
      <c r="B8465" s="29"/>
      <c r="C8465" s="29"/>
    </row>
    <row r="8466" spans="1:3" hidden="1" x14ac:dyDescent="0.45">
      <c r="A8466" s="29"/>
      <c r="B8466" s="29"/>
      <c r="C8466" s="29"/>
    </row>
    <row r="8467" spans="1:3" hidden="1" x14ac:dyDescent="0.45">
      <c r="A8467" s="29"/>
      <c r="B8467" s="29"/>
      <c r="C8467" s="29"/>
    </row>
    <row r="8468" spans="1:3" hidden="1" x14ac:dyDescent="0.45">
      <c r="A8468" s="29"/>
      <c r="B8468" s="29"/>
      <c r="C8468" s="29"/>
    </row>
    <row r="8469" spans="1:3" hidden="1" x14ac:dyDescent="0.45">
      <c r="A8469" s="29"/>
      <c r="B8469" s="29"/>
      <c r="C8469" s="29"/>
    </row>
    <row r="8470" spans="1:3" hidden="1" x14ac:dyDescent="0.45">
      <c r="A8470" s="29"/>
      <c r="B8470" s="29"/>
      <c r="C8470" s="29"/>
    </row>
    <row r="8471" spans="1:3" hidden="1" x14ac:dyDescent="0.45">
      <c r="A8471" s="29"/>
      <c r="B8471" s="29"/>
      <c r="C8471" s="29"/>
    </row>
    <row r="8472" spans="1:3" hidden="1" x14ac:dyDescent="0.45">
      <c r="A8472" s="29"/>
      <c r="B8472" s="29"/>
      <c r="C8472" s="29"/>
    </row>
    <row r="8473" spans="1:3" hidden="1" x14ac:dyDescent="0.45">
      <c r="A8473" s="29"/>
      <c r="B8473" s="29"/>
      <c r="C8473" s="29"/>
    </row>
    <row r="8474" spans="1:3" hidden="1" x14ac:dyDescent="0.45">
      <c r="A8474" s="29"/>
      <c r="B8474" s="29"/>
      <c r="C8474" s="29"/>
    </row>
    <row r="8475" spans="1:3" hidden="1" x14ac:dyDescent="0.45">
      <c r="A8475" s="29"/>
      <c r="B8475" s="29"/>
      <c r="C8475" s="29"/>
    </row>
    <row r="8476" spans="1:3" hidden="1" x14ac:dyDescent="0.45">
      <c r="A8476" s="29"/>
      <c r="B8476" s="29"/>
      <c r="C8476" s="29"/>
    </row>
    <row r="8477" spans="1:3" hidden="1" x14ac:dyDescent="0.45">
      <c r="A8477" s="29"/>
      <c r="B8477" s="29"/>
      <c r="C8477" s="29"/>
    </row>
    <row r="8478" spans="1:3" hidden="1" x14ac:dyDescent="0.45">
      <c r="A8478" s="29"/>
      <c r="B8478" s="29"/>
      <c r="C8478" s="29"/>
    </row>
    <row r="8479" spans="1:3" hidden="1" x14ac:dyDescent="0.45">
      <c r="A8479" s="29"/>
      <c r="B8479" s="29"/>
      <c r="C8479" s="29"/>
    </row>
    <row r="8480" spans="1:3" hidden="1" x14ac:dyDescent="0.45">
      <c r="A8480" s="29"/>
      <c r="B8480" s="29"/>
      <c r="C8480" s="29"/>
    </row>
    <row r="8481" spans="1:3" hidden="1" x14ac:dyDescent="0.45">
      <c r="A8481" s="29"/>
      <c r="B8481" s="29"/>
      <c r="C8481" s="29"/>
    </row>
    <row r="8482" spans="1:3" hidden="1" x14ac:dyDescent="0.45">
      <c r="A8482" s="29"/>
      <c r="B8482" s="29"/>
      <c r="C8482" s="29"/>
    </row>
    <row r="8483" spans="1:3" hidden="1" x14ac:dyDescent="0.45">
      <c r="A8483" s="29"/>
      <c r="B8483" s="29"/>
      <c r="C8483" s="29"/>
    </row>
    <row r="8484" spans="1:3" hidden="1" x14ac:dyDescent="0.45">
      <c r="A8484" s="29"/>
      <c r="B8484" s="29"/>
      <c r="C8484" s="29"/>
    </row>
    <row r="8485" spans="1:3" hidden="1" x14ac:dyDescent="0.45">
      <c r="A8485" s="29"/>
      <c r="B8485" s="29"/>
      <c r="C8485" s="29"/>
    </row>
    <row r="8486" spans="1:3" hidden="1" x14ac:dyDescent="0.45">
      <c r="A8486" s="29"/>
      <c r="B8486" s="29"/>
      <c r="C8486" s="29"/>
    </row>
    <row r="8487" spans="1:3" hidden="1" x14ac:dyDescent="0.45">
      <c r="A8487" s="29"/>
      <c r="B8487" s="29"/>
      <c r="C8487" s="29"/>
    </row>
    <row r="8488" spans="1:3" hidden="1" x14ac:dyDescent="0.45">
      <c r="A8488" s="29"/>
      <c r="B8488" s="29"/>
      <c r="C8488" s="29"/>
    </row>
    <row r="8489" spans="1:3" hidden="1" x14ac:dyDescent="0.45">
      <c r="A8489" s="29"/>
      <c r="B8489" s="29"/>
      <c r="C8489" s="29"/>
    </row>
    <row r="8490" spans="1:3" hidden="1" x14ac:dyDescent="0.45">
      <c r="A8490" s="29"/>
      <c r="B8490" s="29"/>
      <c r="C8490" s="29"/>
    </row>
    <row r="8491" spans="1:3" hidden="1" x14ac:dyDescent="0.45">
      <c r="A8491" s="29"/>
      <c r="B8491" s="29"/>
      <c r="C8491" s="29"/>
    </row>
    <row r="8492" spans="1:3" hidden="1" x14ac:dyDescent="0.45">
      <c r="A8492" s="29"/>
      <c r="B8492" s="29"/>
      <c r="C8492" s="29"/>
    </row>
    <row r="8493" spans="1:3" hidden="1" x14ac:dyDescent="0.45">
      <c r="A8493" s="29"/>
      <c r="B8493" s="29"/>
      <c r="C8493" s="29"/>
    </row>
    <row r="8494" spans="1:3" hidden="1" x14ac:dyDescent="0.45">
      <c r="A8494" s="29"/>
      <c r="B8494" s="29"/>
      <c r="C8494" s="29"/>
    </row>
    <row r="8495" spans="1:3" hidden="1" x14ac:dyDescent="0.45">
      <c r="A8495" s="29"/>
      <c r="B8495" s="29"/>
      <c r="C8495" s="29"/>
    </row>
    <row r="8496" spans="1:3" hidden="1" x14ac:dyDescent="0.45">
      <c r="A8496" s="29"/>
      <c r="B8496" s="29"/>
      <c r="C8496" s="29"/>
    </row>
    <row r="8497" spans="1:3" hidden="1" x14ac:dyDescent="0.45">
      <c r="A8497" s="29"/>
      <c r="B8497" s="29"/>
      <c r="C8497" s="29"/>
    </row>
    <row r="8498" spans="1:3" hidden="1" x14ac:dyDescent="0.45">
      <c r="A8498" s="29"/>
      <c r="B8498" s="29"/>
      <c r="C8498" s="29"/>
    </row>
    <row r="8499" spans="1:3" hidden="1" x14ac:dyDescent="0.45">
      <c r="A8499" s="29"/>
      <c r="B8499" s="29"/>
      <c r="C8499" s="29"/>
    </row>
    <row r="8500" spans="1:3" hidden="1" x14ac:dyDescent="0.45">
      <c r="A8500" s="29"/>
      <c r="B8500" s="29"/>
      <c r="C8500" s="29"/>
    </row>
    <row r="8501" spans="1:3" hidden="1" x14ac:dyDescent="0.45">
      <c r="A8501" s="29"/>
      <c r="B8501" s="29"/>
      <c r="C8501" s="29"/>
    </row>
    <row r="8502" spans="1:3" hidden="1" x14ac:dyDescent="0.45">
      <c r="A8502" s="29"/>
      <c r="B8502" s="29"/>
      <c r="C8502" s="29"/>
    </row>
    <row r="8503" spans="1:3" hidden="1" x14ac:dyDescent="0.45">
      <c r="A8503" s="29"/>
      <c r="B8503" s="29"/>
      <c r="C8503" s="29"/>
    </row>
    <row r="8504" spans="1:3" hidden="1" x14ac:dyDescent="0.45">
      <c r="A8504" s="29"/>
      <c r="B8504" s="29"/>
      <c r="C8504" s="29"/>
    </row>
    <row r="8505" spans="1:3" hidden="1" x14ac:dyDescent="0.45">
      <c r="A8505" s="29"/>
      <c r="B8505" s="29"/>
      <c r="C8505" s="29"/>
    </row>
    <row r="8506" spans="1:3" hidden="1" x14ac:dyDescent="0.45">
      <c r="A8506" s="29"/>
      <c r="B8506" s="29"/>
      <c r="C8506" s="29"/>
    </row>
    <row r="8507" spans="1:3" hidden="1" x14ac:dyDescent="0.45">
      <c r="A8507" s="29"/>
      <c r="B8507" s="29"/>
      <c r="C8507" s="29"/>
    </row>
    <row r="8508" spans="1:3" hidden="1" x14ac:dyDescent="0.45">
      <c r="A8508" s="29"/>
      <c r="B8508" s="29"/>
      <c r="C8508" s="29"/>
    </row>
    <row r="8509" spans="1:3" hidden="1" x14ac:dyDescent="0.45">
      <c r="A8509" s="29"/>
      <c r="B8509" s="29"/>
      <c r="C8509" s="29"/>
    </row>
    <row r="8510" spans="1:3" hidden="1" x14ac:dyDescent="0.45">
      <c r="A8510" s="29"/>
      <c r="B8510" s="29"/>
      <c r="C8510" s="29"/>
    </row>
    <row r="8511" spans="1:3" hidden="1" x14ac:dyDescent="0.45">
      <c r="A8511" s="29"/>
      <c r="B8511" s="29"/>
      <c r="C8511" s="29"/>
    </row>
    <row r="8512" spans="1:3" hidden="1" x14ac:dyDescent="0.45">
      <c r="A8512" s="29"/>
      <c r="B8512" s="29"/>
      <c r="C8512" s="29"/>
    </row>
    <row r="8513" spans="1:3" hidden="1" x14ac:dyDescent="0.45">
      <c r="A8513" s="29"/>
      <c r="B8513" s="29"/>
      <c r="C8513" s="29"/>
    </row>
    <row r="8514" spans="1:3" hidden="1" x14ac:dyDescent="0.45">
      <c r="A8514" s="29"/>
      <c r="B8514" s="29"/>
      <c r="C8514" s="29"/>
    </row>
    <row r="8515" spans="1:3" hidden="1" x14ac:dyDescent="0.45">
      <c r="A8515" s="29"/>
      <c r="B8515" s="29"/>
      <c r="C8515" s="29"/>
    </row>
    <row r="8516" spans="1:3" hidden="1" x14ac:dyDescent="0.45">
      <c r="A8516" s="29"/>
      <c r="B8516" s="29"/>
      <c r="C8516" s="29"/>
    </row>
    <row r="8517" spans="1:3" hidden="1" x14ac:dyDescent="0.45">
      <c r="A8517" s="29"/>
      <c r="B8517" s="29"/>
      <c r="C8517" s="29"/>
    </row>
    <row r="8518" spans="1:3" hidden="1" x14ac:dyDescent="0.45">
      <c r="A8518" s="29"/>
      <c r="B8518" s="29"/>
      <c r="C8518" s="29"/>
    </row>
    <row r="8519" spans="1:3" hidden="1" x14ac:dyDescent="0.45">
      <c r="A8519" s="29"/>
      <c r="B8519" s="29"/>
      <c r="C8519" s="29"/>
    </row>
    <row r="8520" spans="1:3" hidden="1" x14ac:dyDescent="0.45">
      <c r="A8520" s="29"/>
      <c r="B8520" s="29"/>
      <c r="C8520" s="29"/>
    </row>
    <row r="8521" spans="1:3" hidden="1" x14ac:dyDescent="0.45">
      <c r="A8521" s="29"/>
      <c r="B8521" s="29"/>
      <c r="C8521" s="29"/>
    </row>
    <row r="8522" spans="1:3" hidden="1" x14ac:dyDescent="0.45">
      <c r="A8522" s="29"/>
      <c r="B8522" s="29"/>
      <c r="C8522" s="29"/>
    </row>
    <row r="8523" spans="1:3" hidden="1" x14ac:dyDescent="0.45">
      <c r="A8523" s="29"/>
      <c r="B8523" s="29"/>
      <c r="C8523" s="29"/>
    </row>
    <row r="8524" spans="1:3" hidden="1" x14ac:dyDescent="0.45">
      <c r="A8524" s="29"/>
      <c r="B8524" s="29"/>
      <c r="C8524" s="29"/>
    </row>
    <row r="8525" spans="1:3" hidden="1" x14ac:dyDescent="0.45">
      <c r="A8525" s="29"/>
      <c r="B8525" s="29"/>
      <c r="C8525" s="29"/>
    </row>
    <row r="8526" spans="1:3" hidden="1" x14ac:dyDescent="0.45">
      <c r="A8526" s="29"/>
      <c r="B8526" s="29"/>
      <c r="C8526" s="29"/>
    </row>
    <row r="8527" spans="1:3" hidden="1" x14ac:dyDescent="0.45">
      <c r="A8527" s="29"/>
      <c r="B8527" s="29"/>
      <c r="C8527" s="29"/>
    </row>
    <row r="8528" spans="1:3" hidden="1" x14ac:dyDescent="0.45">
      <c r="A8528" s="29"/>
      <c r="B8528" s="29"/>
      <c r="C8528" s="29"/>
    </row>
    <row r="8529" spans="1:3" hidden="1" x14ac:dyDescent="0.45">
      <c r="A8529" s="29"/>
      <c r="B8529" s="29"/>
      <c r="C8529" s="29"/>
    </row>
    <row r="8530" spans="1:3" hidden="1" x14ac:dyDescent="0.45">
      <c r="A8530" s="29"/>
      <c r="B8530" s="29"/>
      <c r="C8530" s="29"/>
    </row>
    <row r="8531" spans="1:3" hidden="1" x14ac:dyDescent="0.45">
      <c r="A8531" s="29"/>
      <c r="B8531" s="29"/>
      <c r="C8531" s="29"/>
    </row>
    <row r="8532" spans="1:3" hidden="1" x14ac:dyDescent="0.45">
      <c r="A8532" s="29"/>
      <c r="B8532" s="29"/>
      <c r="C8532" s="29"/>
    </row>
    <row r="8533" spans="1:3" hidden="1" x14ac:dyDescent="0.45">
      <c r="A8533" s="29"/>
      <c r="B8533" s="29"/>
      <c r="C8533" s="29"/>
    </row>
    <row r="8534" spans="1:3" hidden="1" x14ac:dyDescent="0.45">
      <c r="A8534" s="29"/>
      <c r="B8534" s="29"/>
      <c r="C8534" s="29"/>
    </row>
    <row r="8535" spans="1:3" hidden="1" x14ac:dyDescent="0.45">
      <c r="A8535" s="29"/>
      <c r="B8535" s="29"/>
      <c r="C8535" s="29"/>
    </row>
    <row r="8536" spans="1:3" hidden="1" x14ac:dyDescent="0.45">
      <c r="A8536" s="29"/>
      <c r="B8536" s="29"/>
      <c r="C8536" s="29"/>
    </row>
    <row r="8537" spans="1:3" hidden="1" x14ac:dyDescent="0.45">
      <c r="A8537" s="29"/>
      <c r="B8537" s="29"/>
      <c r="C8537" s="29"/>
    </row>
    <row r="8538" spans="1:3" hidden="1" x14ac:dyDescent="0.45">
      <c r="A8538" s="29"/>
      <c r="B8538" s="29"/>
      <c r="C8538" s="29"/>
    </row>
    <row r="8539" spans="1:3" hidden="1" x14ac:dyDescent="0.45">
      <c r="A8539" s="29"/>
      <c r="B8539" s="29"/>
      <c r="C8539" s="29"/>
    </row>
    <row r="8540" spans="1:3" hidden="1" x14ac:dyDescent="0.45">
      <c r="A8540" s="29"/>
      <c r="B8540" s="29"/>
      <c r="C8540" s="29"/>
    </row>
    <row r="8541" spans="1:3" hidden="1" x14ac:dyDescent="0.45">
      <c r="A8541" s="29"/>
      <c r="B8541" s="29"/>
      <c r="C8541" s="29"/>
    </row>
    <row r="8542" spans="1:3" hidden="1" x14ac:dyDescent="0.45">
      <c r="A8542" s="29"/>
      <c r="B8542" s="29"/>
      <c r="C8542" s="29"/>
    </row>
    <row r="8543" spans="1:3" hidden="1" x14ac:dyDescent="0.45">
      <c r="A8543" s="29"/>
      <c r="B8543" s="29"/>
      <c r="C8543" s="29"/>
    </row>
    <row r="8544" spans="1:3" hidden="1" x14ac:dyDescent="0.45">
      <c r="A8544" s="29"/>
      <c r="B8544" s="29"/>
      <c r="C8544" s="29"/>
    </row>
    <row r="8545" spans="1:3" hidden="1" x14ac:dyDescent="0.45">
      <c r="A8545" s="29"/>
      <c r="B8545" s="29"/>
      <c r="C8545" s="29"/>
    </row>
    <row r="8546" spans="1:3" hidden="1" x14ac:dyDescent="0.45">
      <c r="A8546" s="29"/>
      <c r="B8546" s="29"/>
      <c r="C8546" s="29"/>
    </row>
    <row r="8547" spans="1:3" hidden="1" x14ac:dyDescent="0.45">
      <c r="A8547" s="29"/>
      <c r="B8547" s="29"/>
      <c r="C8547" s="29"/>
    </row>
    <row r="8548" spans="1:3" hidden="1" x14ac:dyDescent="0.45">
      <c r="A8548" s="29"/>
      <c r="B8548" s="29"/>
      <c r="C8548" s="29"/>
    </row>
    <row r="8549" spans="1:3" hidden="1" x14ac:dyDescent="0.45">
      <c r="A8549" s="29"/>
      <c r="B8549" s="29"/>
      <c r="C8549" s="29"/>
    </row>
    <row r="8550" spans="1:3" hidden="1" x14ac:dyDescent="0.45">
      <c r="A8550" s="29"/>
      <c r="B8550" s="29"/>
      <c r="C8550" s="29"/>
    </row>
    <row r="8551" spans="1:3" hidden="1" x14ac:dyDescent="0.45">
      <c r="A8551" s="29"/>
      <c r="B8551" s="29"/>
      <c r="C8551" s="29"/>
    </row>
    <row r="8552" spans="1:3" hidden="1" x14ac:dyDescent="0.45">
      <c r="A8552" s="29"/>
      <c r="B8552" s="29"/>
      <c r="C8552" s="29"/>
    </row>
    <row r="8553" spans="1:3" hidden="1" x14ac:dyDescent="0.45">
      <c r="A8553" s="29"/>
      <c r="B8553" s="29"/>
      <c r="C8553" s="29"/>
    </row>
    <row r="8554" spans="1:3" hidden="1" x14ac:dyDescent="0.45">
      <c r="A8554" s="29"/>
      <c r="B8554" s="29"/>
      <c r="C8554" s="29"/>
    </row>
    <row r="8555" spans="1:3" hidden="1" x14ac:dyDescent="0.45">
      <c r="A8555" s="29"/>
      <c r="B8555" s="29"/>
      <c r="C8555" s="29"/>
    </row>
    <row r="8556" spans="1:3" hidden="1" x14ac:dyDescent="0.45">
      <c r="A8556" s="29"/>
      <c r="B8556" s="29"/>
      <c r="C8556" s="29"/>
    </row>
    <row r="8557" spans="1:3" hidden="1" x14ac:dyDescent="0.45">
      <c r="A8557" s="29"/>
      <c r="B8557" s="29"/>
      <c r="C8557" s="29"/>
    </row>
    <row r="8558" spans="1:3" hidden="1" x14ac:dyDescent="0.45">
      <c r="A8558" s="29"/>
      <c r="B8558" s="29"/>
      <c r="C8558" s="29"/>
    </row>
    <row r="8559" spans="1:3" hidden="1" x14ac:dyDescent="0.45">
      <c r="A8559" s="29"/>
      <c r="B8559" s="29"/>
      <c r="C8559" s="29"/>
    </row>
    <row r="8560" spans="1:3" hidden="1" x14ac:dyDescent="0.45">
      <c r="A8560" s="29"/>
      <c r="B8560" s="29"/>
      <c r="C8560" s="29"/>
    </row>
    <row r="8561" spans="1:3" hidden="1" x14ac:dyDescent="0.45">
      <c r="A8561" s="29"/>
      <c r="B8561" s="29"/>
      <c r="C8561" s="29"/>
    </row>
    <row r="8562" spans="1:3" hidden="1" x14ac:dyDescent="0.45">
      <c r="A8562" s="29"/>
      <c r="B8562" s="29"/>
      <c r="C8562" s="29"/>
    </row>
    <row r="8563" spans="1:3" hidden="1" x14ac:dyDescent="0.45">
      <c r="A8563" s="29"/>
      <c r="B8563" s="29"/>
      <c r="C8563" s="29"/>
    </row>
    <row r="8564" spans="1:3" hidden="1" x14ac:dyDescent="0.45">
      <c r="A8564" s="29"/>
      <c r="B8564" s="29"/>
      <c r="C8564" s="29"/>
    </row>
    <row r="8565" spans="1:3" hidden="1" x14ac:dyDescent="0.45">
      <c r="A8565" s="29"/>
      <c r="B8565" s="29"/>
      <c r="C8565" s="29"/>
    </row>
    <row r="8566" spans="1:3" hidden="1" x14ac:dyDescent="0.45">
      <c r="A8566" s="29"/>
      <c r="B8566" s="29"/>
      <c r="C8566" s="29"/>
    </row>
    <row r="8567" spans="1:3" hidden="1" x14ac:dyDescent="0.45">
      <c r="A8567" s="29"/>
      <c r="B8567" s="29"/>
      <c r="C8567" s="29"/>
    </row>
    <row r="8568" spans="1:3" hidden="1" x14ac:dyDescent="0.45">
      <c r="A8568" s="29"/>
      <c r="B8568" s="29"/>
      <c r="C8568" s="29"/>
    </row>
    <row r="8569" spans="1:3" hidden="1" x14ac:dyDescent="0.45">
      <c r="A8569" s="29"/>
      <c r="B8569" s="29"/>
      <c r="C8569" s="29"/>
    </row>
    <row r="8570" spans="1:3" hidden="1" x14ac:dyDescent="0.45">
      <c r="A8570" s="29"/>
      <c r="B8570" s="29"/>
      <c r="C8570" s="29"/>
    </row>
    <row r="8571" spans="1:3" hidden="1" x14ac:dyDescent="0.45">
      <c r="A8571" s="29"/>
      <c r="B8571" s="29"/>
      <c r="C8571" s="29"/>
    </row>
    <row r="8572" spans="1:3" hidden="1" x14ac:dyDescent="0.45">
      <c r="A8572" s="29"/>
      <c r="B8572" s="29"/>
      <c r="C8572" s="29"/>
    </row>
    <row r="8573" spans="1:3" hidden="1" x14ac:dyDescent="0.45">
      <c r="A8573" s="29"/>
      <c r="B8573" s="29"/>
      <c r="C8573" s="29"/>
    </row>
    <row r="8574" spans="1:3" hidden="1" x14ac:dyDescent="0.45">
      <c r="A8574" s="29"/>
      <c r="B8574" s="29"/>
      <c r="C8574" s="29"/>
    </row>
    <row r="8575" spans="1:3" hidden="1" x14ac:dyDescent="0.45">
      <c r="A8575" s="29"/>
      <c r="B8575" s="29"/>
      <c r="C8575" s="29"/>
    </row>
    <row r="8576" spans="1:3" hidden="1" x14ac:dyDescent="0.45">
      <c r="A8576" s="29"/>
      <c r="B8576" s="29"/>
      <c r="C8576" s="29"/>
    </row>
    <row r="8577" spans="1:3" hidden="1" x14ac:dyDescent="0.45">
      <c r="A8577" s="29"/>
      <c r="B8577" s="29"/>
      <c r="C8577" s="29"/>
    </row>
    <row r="8578" spans="1:3" hidden="1" x14ac:dyDescent="0.45">
      <c r="A8578" s="29"/>
      <c r="B8578" s="29"/>
      <c r="C8578" s="29"/>
    </row>
    <row r="8579" spans="1:3" hidden="1" x14ac:dyDescent="0.45">
      <c r="A8579" s="29"/>
      <c r="B8579" s="29"/>
      <c r="C8579" s="29"/>
    </row>
    <row r="8580" spans="1:3" hidden="1" x14ac:dyDescent="0.45">
      <c r="A8580" s="29"/>
      <c r="B8580" s="29"/>
      <c r="C8580" s="29"/>
    </row>
    <row r="8581" spans="1:3" hidden="1" x14ac:dyDescent="0.45">
      <c r="A8581" s="29"/>
      <c r="B8581" s="29"/>
      <c r="C8581" s="29"/>
    </row>
    <row r="8582" spans="1:3" hidden="1" x14ac:dyDescent="0.45">
      <c r="A8582" s="29"/>
      <c r="B8582" s="29"/>
      <c r="C8582" s="29"/>
    </row>
    <row r="8583" spans="1:3" hidden="1" x14ac:dyDescent="0.45">
      <c r="A8583" s="29"/>
      <c r="B8583" s="29"/>
      <c r="C8583" s="29"/>
    </row>
    <row r="8584" spans="1:3" hidden="1" x14ac:dyDescent="0.45">
      <c r="A8584" s="29"/>
      <c r="B8584" s="29"/>
      <c r="C8584" s="29"/>
    </row>
    <row r="8585" spans="1:3" hidden="1" x14ac:dyDescent="0.45">
      <c r="A8585" s="29"/>
      <c r="B8585" s="29"/>
      <c r="C8585" s="29"/>
    </row>
    <row r="8586" spans="1:3" hidden="1" x14ac:dyDescent="0.45">
      <c r="A8586" s="29"/>
      <c r="B8586" s="29"/>
      <c r="C8586" s="29"/>
    </row>
    <row r="8587" spans="1:3" hidden="1" x14ac:dyDescent="0.45">
      <c r="A8587" s="29"/>
      <c r="B8587" s="29"/>
      <c r="C8587" s="29"/>
    </row>
    <row r="8588" spans="1:3" hidden="1" x14ac:dyDescent="0.45">
      <c r="A8588" s="29"/>
      <c r="B8588" s="29"/>
      <c r="C8588" s="29"/>
    </row>
    <row r="8589" spans="1:3" hidden="1" x14ac:dyDescent="0.45">
      <c r="A8589" s="29"/>
      <c r="B8589" s="29"/>
      <c r="C8589" s="29"/>
    </row>
    <row r="8590" spans="1:3" hidden="1" x14ac:dyDescent="0.45">
      <c r="A8590" s="29"/>
      <c r="B8590" s="29"/>
      <c r="C8590" s="29"/>
    </row>
    <row r="8591" spans="1:3" hidden="1" x14ac:dyDescent="0.45">
      <c r="A8591" s="29"/>
      <c r="B8591" s="29"/>
      <c r="C8591" s="29"/>
    </row>
    <row r="8592" spans="1:3" hidden="1" x14ac:dyDescent="0.45">
      <c r="A8592" s="29"/>
      <c r="B8592" s="29"/>
      <c r="C8592" s="29"/>
    </row>
    <row r="8593" spans="1:3" hidden="1" x14ac:dyDescent="0.45">
      <c r="A8593" s="29"/>
      <c r="B8593" s="29"/>
      <c r="C8593" s="29"/>
    </row>
    <row r="8594" spans="1:3" hidden="1" x14ac:dyDescent="0.45">
      <c r="A8594" s="29"/>
      <c r="B8594" s="29"/>
      <c r="C8594" s="29"/>
    </row>
    <row r="8595" spans="1:3" hidden="1" x14ac:dyDescent="0.45">
      <c r="A8595" s="29"/>
      <c r="B8595" s="29"/>
      <c r="C8595" s="29"/>
    </row>
    <row r="8596" spans="1:3" hidden="1" x14ac:dyDescent="0.45">
      <c r="A8596" s="29"/>
      <c r="B8596" s="29"/>
      <c r="C8596" s="29"/>
    </row>
    <row r="8597" spans="1:3" hidden="1" x14ac:dyDescent="0.45">
      <c r="A8597" s="29"/>
      <c r="B8597" s="29"/>
      <c r="C8597" s="29"/>
    </row>
    <row r="8598" spans="1:3" hidden="1" x14ac:dyDescent="0.45">
      <c r="A8598" s="29"/>
      <c r="B8598" s="29"/>
      <c r="C8598" s="29"/>
    </row>
    <row r="8599" spans="1:3" hidden="1" x14ac:dyDescent="0.45">
      <c r="A8599" s="29"/>
      <c r="B8599" s="29"/>
      <c r="C8599" s="29"/>
    </row>
    <row r="8600" spans="1:3" hidden="1" x14ac:dyDescent="0.45">
      <c r="A8600" s="29"/>
      <c r="B8600" s="29"/>
      <c r="C8600" s="29"/>
    </row>
    <row r="8601" spans="1:3" hidden="1" x14ac:dyDescent="0.45">
      <c r="A8601" s="29"/>
      <c r="B8601" s="29"/>
      <c r="C8601" s="29"/>
    </row>
    <row r="8602" spans="1:3" hidden="1" x14ac:dyDescent="0.45">
      <c r="A8602" s="29"/>
      <c r="B8602" s="29"/>
      <c r="C8602" s="29"/>
    </row>
    <row r="8603" spans="1:3" hidden="1" x14ac:dyDescent="0.45">
      <c r="A8603" s="29"/>
      <c r="B8603" s="29"/>
      <c r="C8603" s="29"/>
    </row>
    <row r="8604" spans="1:3" hidden="1" x14ac:dyDescent="0.45">
      <c r="A8604" s="29"/>
      <c r="B8604" s="29"/>
      <c r="C8604" s="29"/>
    </row>
    <row r="8605" spans="1:3" hidden="1" x14ac:dyDescent="0.45">
      <c r="A8605" s="29"/>
      <c r="B8605" s="29"/>
      <c r="C8605" s="29"/>
    </row>
    <row r="8606" spans="1:3" hidden="1" x14ac:dyDescent="0.45">
      <c r="A8606" s="29"/>
      <c r="B8606" s="29"/>
      <c r="C8606" s="29"/>
    </row>
    <row r="8607" spans="1:3" hidden="1" x14ac:dyDescent="0.45">
      <c r="A8607" s="29"/>
      <c r="B8607" s="29"/>
      <c r="C8607" s="29"/>
    </row>
    <row r="8608" spans="1:3" hidden="1" x14ac:dyDescent="0.45">
      <c r="A8608" s="29"/>
      <c r="B8608" s="29"/>
      <c r="C8608" s="29"/>
    </row>
    <row r="8609" spans="1:3" hidden="1" x14ac:dyDescent="0.45">
      <c r="A8609" s="29"/>
      <c r="B8609" s="29"/>
      <c r="C8609" s="29"/>
    </row>
    <row r="8610" spans="1:3" hidden="1" x14ac:dyDescent="0.45">
      <c r="A8610" s="29"/>
      <c r="B8610" s="29"/>
      <c r="C8610" s="29"/>
    </row>
    <row r="8611" spans="1:3" hidden="1" x14ac:dyDescent="0.45">
      <c r="A8611" s="29"/>
      <c r="B8611" s="29"/>
      <c r="C8611" s="29"/>
    </row>
    <row r="8612" spans="1:3" hidden="1" x14ac:dyDescent="0.45">
      <c r="A8612" s="29"/>
      <c r="B8612" s="29"/>
      <c r="C8612" s="29"/>
    </row>
    <row r="8613" spans="1:3" hidden="1" x14ac:dyDescent="0.45">
      <c r="A8613" s="29"/>
      <c r="B8613" s="29"/>
      <c r="C8613" s="29"/>
    </row>
    <row r="8614" spans="1:3" hidden="1" x14ac:dyDescent="0.45">
      <c r="A8614" s="29"/>
      <c r="B8614" s="29"/>
      <c r="C8614" s="29"/>
    </row>
    <row r="8615" spans="1:3" hidden="1" x14ac:dyDescent="0.45">
      <c r="A8615" s="29"/>
      <c r="B8615" s="29"/>
      <c r="C8615" s="29"/>
    </row>
    <row r="8616" spans="1:3" hidden="1" x14ac:dyDescent="0.45">
      <c r="A8616" s="29"/>
      <c r="B8616" s="29"/>
      <c r="C8616" s="29"/>
    </row>
    <row r="8617" spans="1:3" hidden="1" x14ac:dyDescent="0.45">
      <c r="A8617" s="29"/>
      <c r="B8617" s="29"/>
      <c r="C8617" s="29"/>
    </row>
    <row r="8618" spans="1:3" hidden="1" x14ac:dyDescent="0.45">
      <c r="A8618" s="29"/>
      <c r="B8618" s="29"/>
      <c r="C8618" s="29"/>
    </row>
    <row r="8619" spans="1:3" hidden="1" x14ac:dyDescent="0.45">
      <c r="A8619" s="29"/>
      <c r="B8619" s="29"/>
      <c r="C8619" s="29"/>
    </row>
    <row r="8620" spans="1:3" hidden="1" x14ac:dyDescent="0.45">
      <c r="A8620" s="29"/>
      <c r="B8620" s="29"/>
      <c r="C8620" s="29"/>
    </row>
    <row r="8621" spans="1:3" hidden="1" x14ac:dyDescent="0.45">
      <c r="A8621" s="29"/>
      <c r="B8621" s="29"/>
      <c r="C8621" s="29"/>
    </row>
    <row r="8622" spans="1:3" hidden="1" x14ac:dyDescent="0.45">
      <c r="A8622" s="29"/>
      <c r="B8622" s="29"/>
      <c r="C8622" s="29"/>
    </row>
    <row r="8623" spans="1:3" hidden="1" x14ac:dyDescent="0.45">
      <c r="A8623" s="29"/>
      <c r="B8623" s="29"/>
      <c r="C8623" s="29"/>
    </row>
    <row r="8624" spans="1:3" hidden="1" x14ac:dyDescent="0.45">
      <c r="A8624" s="29"/>
      <c r="B8624" s="29"/>
      <c r="C8624" s="29"/>
    </row>
    <row r="8625" spans="1:3" hidden="1" x14ac:dyDescent="0.45">
      <c r="A8625" s="29"/>
      <c r="B8625" s="29"/>
      <c r="C8625" s="29"/>
    </row>
    <row r="8626" spans="1:3" hidden="1" x14ac:dyDescent="0.45">
      <c r="A8626" s="29"/>
      <c r="B8626" s="29"/>
      <c r="C8626" s="29"/>
    </row>
    <row r="8627" spans="1:3" hidden="1" x14ac:dyDescent="0.45">
      <c r="A8627" s="29"/>
      <c r="B8627" s="29"/>
      <c r="C8627" s="29"/>
    </row>
    <row r="8628" spans="1:3" hidden="1" x14ac:dyDescent="0.45">
      <c r="A8628" s="29"/>
      <c r="B8628" s="29"/>
      <c r="C8628" s="29"/>
    </row>
    <row r="8629" spans="1:3" hidden="1" x14ac:dyDescent="0.45">
      <c r="A8629" s="29"/>
      <c r="B8629" s="29"/>
      <c r="C8629" s="29"/>
    </row>
    <row r="8630" spans="1:3" hidden="1" x14ac:dyDescent="0.45">
      <c r="A8630" s="29"/>
      <c r="B8630" s="29"/>
      <c r="C8630" s="29"/>
    </row>
    <row r="8631" spans="1:3" hidden="1" x14ac:dyDescent="0.45">
      <c r="A8631" s="29"/>
      <c r="B8631" s="29"/>
      <c r="C8631" s="29"/>
    </row>
    <row r="8632" spans="1:3" hidden="1" x14ac:dyDescent="0.45">
      <c r="A8632" s="29"/>
      <c r="B8632" s="29"/>
      <c r="C8632" s="29"/>
    </row>
    <row r="8633" spans="1:3" hidden="1" x14ac:dyDescent="0.45">
      <c r="A8633" s="29"/>
      <c r="B8633" s="29"/>
      <c r="C8633" s="29"/>
    </row>
    <row r="8634" spans="1:3" hidden="1" x14ac:dyDescent="0.45">
      <c r="A8634" s="29"/>
      <c r="B8634" s="29"/>
      <c r="C8634" s="29"/>
    </row>
    <row r="8635" spans="1:3" hidden="1" x14ac:dyDescent="0.45">
      <c r="A8635" s="29"/>
      <c r="B8635" s="29"/>
      <c r="C8635" s="29"/>
    </row>
    <row r="8636" spans="1:3" hidden="1" x14ac:dyDescent="0.45">
      <c r="A8636" s="29"/>
      <c r="B8636" s="29"/>
      <c r="C8636" s="29"/>
    </row>
    <row r="8637" spans="1:3" hidden="1" x14ac:dyDescent="0.45">
      <c r="A8637" s="29"/>
      <c r="B8637" s="29"/>
      <c r="C8637" s="29"/>
    </row>
    <row r="8638" spans="1:3" hidden="1" x14ac:dyDescent="0.45">
      <c r="A8638" s="29"/>
      <c r="B8638" s="29"/>
      <c r="C8638" s="29"/>
    </row>
    <row r="8639" spans="1:3" hidden="1" x14ac:dyDescent="0.45">
      <c r="A8639" s="29"/>
      <c r="B8639" s="29"/>
      <c r="C8639" s="29"/>
    </row>
    <row r="8640" spans="1:3" hidden="1" x14ac:dyDescent="0.45">
      <c r="A8640" s="29"/>
      <c r="B8640" s="29"/>
      <c r="C8640" s="29"/>
    </row>
    <row r="8641" spans="1:3" hidden="1" x14ac:dyDescent="0.45">
      <c r="A8641" s="29"/>
      <c r="B8641" s="29"/>
      <c r="C8641" s="29"/>
    </row>
    <row r="8642" spans="1:3" hidden="1" x14ac:dyDescent="0.45">
      <c r="A8642" s="29"/>
      <c r="B8642" s="29"/>
      <c r="C8642" s="29"/>
    </row>
    <row r="8643" spans="1:3" hidden="1" x14ac:dyDescent="0.45">
      <c r="A8643" s="29"/>
      <c r="B8643" s="29"/>
      <c r="C8643" s="29"/>
    </row>
    <row r="8644" spans="1:3" hidden="1" x14ac:dyDescent="0.45">
      <c r="A8644" s="29"/>
      <c r="B8644" s="29"/>
      <c r="C8644" s="29"/>
    </row>
    <row r="8645" spans="1:3" hidden="1" x14ac:dyDescent="0.45">
      <c r="A8645" s="29"/>
      <c r="B8645" s="29"/>
      <c r="C8645" s="29"/>
    </row>
    <row r="8646" spans="1:3" hidden="1" x14ac:dyDescent="0.45">
      <c r="A8646" s="29"/>
      <c r="B8646" s="29"/>
      <c r="C8646" s="29"/>
    </row>
    <row r="8647" spans="1:3" hidden="1" x14ac:dyDescent="0.45">
      <c r="A8647" s="29"/>
      <c r="B8647" s="29"/>
      <c r="C8647" s="29"/>
    </row>
    <row r="8648" spans="1:3" hidden="1" x14ac:dyDescent="0.45">
      <c r="A8648" s="29"/>
      <c r="B8648" s="29"/>
      <c r="C8648" s="29"/>
    </row>
    <row r="8649" spans="1:3" hidden="1" x14ac:dyDescent="0.45">
      <c r="A8649" s="29"/>
      <c r="B8649" s="29"/>
      <c r="C8649" s="29"/>
    </row>
    <row r="8650" spans="1:3" hidden="1" x14ac:dyDescent="0.45">
      <c r="A8650" s="29"/>
      <c r="B8650" s="29"/>
      <c r="C8650" s="29"/>
    </row>
    <row r="8651" spans="1:3" hidden="1" x14ac:dyDescent="0.45">
      <c r="A8651" s="29"/>
      <c r="B8651" s="29"/>
      <c r="C8651" s="29"/>
    </row>
    <row r="8652" spans="1:3" hidden="1" x14ac:dyDescent="0.45">
      <c r="A8652" s="29"/>
      <c r="B8652" s="29"/>
      <c r="C8652" s="29"/>
    </row>
    <row r="8653" spans="1:3" hidden="1" x14ac:dyDescent="0.45">
      <c r="A8653" s="29"/>
      <c r="B8653" s="29"/>
      <c r="C8653" s="29"/>
    </row>
    <row r="8654" spans="1:3" hidden="1" x14ac:dyDescent="0.45">
      <c r="A8654" s="29"/>
      <c r="B8654" s="29"/>
      <c r="C8654" s="29"/>
    </row>
    <row r="8655" spans="1:3" hidden="1" x14ac:dyDescent="0.45">
      <c r="A8655" s="29"/>
      <c r="B8655" s="29"/>
      <c r="C8655" s="29"/>
    </row>
    <row r="8656" spans="1:3" hidden="1" x14ac:dyDescent="0.45">
      <c r="A8656" s="29"/>
      <c r="B8656" s="29"/>
      <c r="C8656" s="29"/>
    </row>
    <row r="8657" spans="1:3" hidden="1" x14ac:dyDescent="0.45">
      <c r="A8657" s="29"/>
      <c r="B8657" s="29"/>
      <c r="C8657" s="29"/>
    </row>
    <row r="8658" spans="1:3" hidden="1" x14ac:dyDescent="0.45">
      <c r="A8658" s="29"/>
      <c r="B8658" s="29"/>
      <c r="C8658" s="29"/>
    </row>
    <row r="8659" spans="1:3" hidden="1" x14ac:dyDescent="0.45">
      <c r="A8659" s="29"/>
      <c r="B8659" s="29"/>
      <c r="C8659" s="29"/>
    </row>
    <row r="8660" spans="1:3" hidden="1" x14ac:dyDescent="0.45">
      <c r="A8660" s="29"/>
      <c r="B8660" s="29"/>
      <c r="C8660" s="29"/>
    </row>
    <row r="8661" spans="1:3" hidden="1" x14ac:dyDescent="0.45">
      <c r="A8661" s="29"/>
      <c r="B8661" s="29"/>
      <c r="C8661" s="29"/>
    </row>
    <row r="8662" spans="1:3" hidden="1" x14ac:dyDescent="0.45">
      <c r="A8662" s="29"/>
      <c r="B8662" s="29"/>
      <c r="C8662" s="29"/>
    </row>
    <row r="8663" spans="1:3" hidden="1" x14ac:dyDescent="0.45">
      <c r="A8663" s="29"/>
      <c r="B8663" s="29"/>
      <c r="C8663" s="29"/>
    </row>
    <row r="8664" spans="1:3" hidden="1" x14ac:dyDescent="0.45">
      <c r="A8664" s="29"/>
      <c r="B8664" s="29"/>
      <c r="C8664" s="29"/>
    </row>
    <row r="8665" spans="1:3" hidden="1" x14ac:dyDescent="0.45">
      <c r="A8665" s="29"/>
      <c r="B8665" s="29"/>
      <c r="C8665" s="29"/>
    </row>
    <row r="8666" spans="1:3" hidden="1" x14ac:dyDescent="0.45">
      <c r="A8666" s="29"/>
      <c r="B8666" s="29"/>
      <c r="C8666" s="29"/>
    </row>
    <row r="8667" spans="1:3" hidden="1" x14ac:dyDescent="0.45">
      <c r="A8667" s="29"/>
      <c r="B8667" s="29"/>
      <c r="C8667" s="29"/>
    </row>
    <row r="8668" spans="1:3" hidden="1" x14ac:dyDescent="0.45">
      <c r="A8668" s="29"/>
      <c r="B8668" s="29"/>
      <c r="C8668" s="29"/>
    </row>
    <row r="8669" spans="1:3" hidden="1" x14ac:dyDescent="0.45">
      <c r="A8669" s="29"/>
      <c r="B8669" s="29"/>
      <c r="C8669" s="29"/>
    </row>
    <row r="8670" spans="1:3" hidden="1" x14ac:dyDescent="0.45">
      <c r="A8670" s="29"/>
      <c r="B8670" s="29"/>
      <c r="C8670" s="29"/>
    </row>
    <row r="8671" spans="1:3" hidden="1" x14ac:dyDescent="0.45">
      <c r="A8671" s="29"/>
      <c r="B8671" s="29"/>
      <c r="C8671" s="29"/>
    </row>
    <row r="8672" spans="1:3" hidden="1" x14ac:dyDescent="0.45">
      <c r="A8672" s="29"/>
      <c r="B8672" s="29"/>
      <c r="C8672" s="29"/>
    </row>
    <row r="8673" spans="1:3" hidden="1" x14ac:dyDescent="0.45">
      <c r="A8673" s="29"/>
      <c r="B8673" s="29"/>
      <c r="C8673" s="29"/>
    </row>
    <row r="8674" spans="1:3" hidden="1" x14ac:dyDescent="0.45">
      <c r="A8674" s="29"/>
      <c r="B8674" s="29"/>
      <c r="C8674" s="29"/>
    </row>
    <row r="8675" spans="1:3" hidden="1" x14ac:dyDescent="0.45">
      <c r="A8675" s="29"/>
      <c r="B8675" s="29"/>
      <c r="C8675" s="29"/>
    </row>
    <row r="8676" spans="1:3" hidden="1" x14ac:dyDescent="0.45">
      <c r="A8676" s="29"/>
      <c r="B8676" s="29"/>
      <c r="C8676" s="29"/>
    </row>
    <row r="8677" spans="1:3" hidden="1" x14ac:dyDescent="0.45">
      <c r="A8677" s="29"/>
      <c r="B8677" s="29"/>
      <c r="C8677" s="29"/>
    </row>
    <row r="8678" spans="1:3" hidden="1" x14ac:dyDescent="0.45">
      <c r="A8678" s="29"/>
      <c r="B8678" s="29"/>
      <c r="C8678" s="29"/>
    </row>
    <row r="8679" spans="1:3" hidden="1" x14ac:dyDescent="0.45">
      <c r="A8679" s="29"/>
      <c r="B8679" s="29"/>
      <c r="C8679" s="29"/>
    </row>
    <row r="8680" spans="1:3" hidden="1" x14ac:dyDescent="0.45">
      <c r="A8680" s="29"/>
      <c r="B8680" s="29"/>
      <c r="C8680" s="29"/>
    </row>
    <row r="8681" spans="1:3" hidden="1" x14ac:dyDescent="0.45">
      <c r="A8681" s="29"/>
      <c r="B8681" s="29"/>
      <c r="C8681" s="29"/>
    </row>
    <row r="8682" spans="1:3" hidden="1" x14ac:dyDescent="0.45">
      <c r="A8682" s="29"/>
      <c r="B8682" s="29"/>
      <c r="C8682" s="29"/>
    </row>
    <row r="8683" spans="1:3" hidden="1" x14ac:dyDescent="0.45">
      <c r="A8683" s="29"/>
      <c r="B8683" s="29"/>
      <c r="C8683" s="29"/>
    </row>
    <row r="8684" spans="1:3" hidden="1" x14ac:dyDescent="0.45">
      <c r="A8684" s="29"/>
      <c r="B8684" s="29"/>
      <c r="C8684" s="29"/>
    </row>
    <row r="8685" spans="1:3" hidden="1" x14ac:dyDescent="0.45">
      <c r="A8685" s="29"/>
      <c r="B8685" s="29"/>
      <c r="C8685" s="29"/>
    </row>
    <row r="8686" spans="1:3" hidden="1" x14ac:dyDescent="0.45">
      <c r="A8686" s="29"/>
      <c r="B8686" s="29"/>
      <c r="C8686" s="29"/>
    </row>
    <row r="8687" spans="1:3" hidden="1" x14ac:dyDescent="0.45">
      <c r="A8687" s="29"/>
      <c r="B8687" s="29"/>
      <c r="C8687" s="29"/>
    </row>
    <row r="8688" spans="1:3" hidden="1" x14ac:dyDescent="0.45">
      <c r="A8688" s="29"/>
      <c r="B8688" s="29"/>
      <c r="C8688" s="29"/>
    </row>
    <row r="8689" spans="1:3" hidden="1" x14ac:dyDescent="0.45">
      <c r="A8689" s="29"/>
      <c r="B8689" s="29"/>
      <c r="C8689" s="29"/>
    </row>
    <row r="8690" spans="1:3" hidden="1" x14ac:dyDescent="0.45">
      <c r="A8690" s="29"/>
      <c r="B8690" s="29"/>
      <c r="C8690" s="29"/>
    </row>
    <row r="8691" spans="1:3" hidden="1" x14ac:dyDescent="0.45">
      <c r="A8691" s="29"/>
      <c r="B8691" s="29"/>
      <c r="C8691" s="29"/>
    </row>
    <row r="8692" spans="1:3" hidden="1" x14ac:dyDescent="0.45">
      <c r="A8692" s="29"/>
      <c r="B8692" s="29"/>
      <c r="C8692" s="29"/>
    </row>
    <row r="8693" spans="1:3" hidden="1" x14ac:dyDescent="0.45">
      <c r="A8693" s="29"/>
      <c r="B8693" s="29"/>
      <c r="C8693" s="29"/>
    </row>
    <row r="8694" spans="1:3" hidden="1" x14ac:dyDescent="0.45">
      <c r="A8694" s="29"/>
      <c r="B8694" s="29"/>
      <c r="C8694" s="29"/>
    </row>
    <row r="8695" spans="1:3" hidden="1" x14ac:dyDescent="0.45">
      <c r="A8695" s="29"/>
      <c r="B8695" s="29"/>
      <c r="C8695" s="29"/>
    </row>
    <row r="8696" spans="1:3" hidden="1" x14ac:dyDescent="0.45">
      <c r="A8696" s="29"/>
      <c r="B8696" s="29"/>
      <c r="C8696" s="29"/>
    </row>
    <row r="8697" spans="1:3" hidden="1" x14ac:dyDescent="0.45">
      <c r="A8697" s="29"/>
      <c r="B8697" s="29"/>
      <c r="C8697" s="29"/>
    </row>
    <row r="8698" spans="1:3" hidden="1" x14ac:dyDescent="0.45">
      <c r="A8698" s="29"/>
      <c r="B8698" s="29"/>
      <c r="C8698" s="29"/>
    </row>
    <row r="8699" spans="1:3" hidden="1" x14ac:dyDescent="0.45">
      <c r="A8699" s="29"/>
      <c r="B8699" s="29"/>
      <c r="C8699" s="29"/>
    </row>
    <row r="8700" spans="1:3" hidden="1" x14ac:dyDescent="0.45">
      <c r="A8700" s="29"/>
      <c r="B8700" s="29"/>
      <c r="C8700" s="29"/>
    </row>
    <row r="8701" spans="1:3" hidden="1" x14ac:dyDescent="0.45">
      <c r="A8701" s="29"/>
      <c r="B8701" s="29"/>
      <c r="C8701" s="29"/>
    </row>
    <row r="8702" spans="1:3" hidden="1" x14ac:dyDescent="0.45">
      <c r="A8702" s="29"/>
      <c r="B8702" s="29"/>
      <c r="C8702" s="29"/>
    </row>
    <row r="8703" spans="1:3" hidden="1" x14ac:dyDescent="0.45">
      <c r="A8703" s="29"/>
      <c r="B8703" s="29"/>
      <c r="C8703" s="29"/>
    </row>
    <row r="8704" spans="1:3" hidden="1" x14ac:dyDescent="0.45">
      <c r="A8704" s="29"/>
      <c r="B8704" s="29"/>
      <c r="C8704" s="29"/>
    </row>
    <row r="8705" spans="1:3" hidden="1" x14ac:dyDescent="0.45">
      <c r="A8705" s="29"/>
      <c r="B8705" s="29"/>
      <c r="C8705" s="29"/>
    </row>
    <row r="8706" spans="1:3" hidden="1" x14ac:dyDescent="0.45">
      <c r="A8706" s="29"/>
      <c r="B8706" s="29"/>
      <c r="C8706" s="29"/>
    </row>
    <row r="8707" spans="1:3" hidden="1" x14ac:dyDescent="0.45">
      <c r="A8707" s="29"/>
      <c r="B8707" s="29"/>
      <c r="C8707" s="29"/>
    </row>
    <row r="8708" spans="1:3" hidden="1" x14ac:dyDescent="0.45">
      <c r="A8708" s="29"/>
      <c r="B8708" s="29"/>
      <c r="C8708" s="29"/>
    </row>
    <row r="8709" spans="1:3" hidden="1" x14ac:dyDescent="0.45">
      <c r="A8709" s="29"/>
      <c r="B8709" s="29"/>
      <c r="C8709" s="29"/>
    </row>
    <row r="8710" spans="1:3" hidden="1" x14ac:dyDescent="0.45">
      <c r="A8710" s="29"/>
      <c r="B8710" s="29"/>
      <c r="C8710" s="29"/>
    </row>
    <row r="8711" spans="1:3" hidden="1" x14ac:dyDescent="0.45">
      <c r="A8711" s="29"/>
      <c r="B8711" s="29"/>
      <c r="C8711" s="29"/>
    </row>
    <row r="8712" spans="1:3" hidden="1" x14ac:dyDescent="0.45">
      <c r="A8712" s="29"/>
      <c r="B8712" s="29"/>
      <c r="C8712" s="29"/>
    </row>
    <row r="8713" spans="1:3" hidden="1" x14ac:dyDescent="0.45">
      <c r="A8713" s="29"/>
      <c r="B8713" s="29"/>
      <c r="C8713" s="29"/>
    </row>
    <row r="8714" spans="1:3" hidden="1" x14ac:dyDescent="0.45">
      <c r="A8714" s="29"/>
      <c r="B8714" s="29"/>
      <c r="C8714" s="29"/>
    </row>
    <row r="8715" spans="1:3" hidden="1" x14ac:dyDescent="0.45">
      <c r="A8715" s="29"/>
      <c r="B8715" s="29"/>
      <c r="C8715" s="29"/>
    </row>
    <row r="8716" spans="1:3" hidden="1" x14ac:dyDescent="0.45">
      <c r="A8716" s="29"/>
      <c r="B8716" s="29"/>
      <c r="C8716" s="29"/>
    </row>
    <row r="8717" spans="1:3" hidden="1" x14ac:dyDescent="0.45">
      <c r="A8717" s="29"/>
      <c r="B8717" s="29"/>
      <c r="C8717" s="29"/>
    </row>
    <row r="8718" spans="1:3" hidden="1" x14ac:dyDescent="0.45">
      <c r="A8718" s="29"/>
      <c r="B8718" s="29"/>
      <c r="C8718" s="29"/>
    </row>
    <row r="8719" spans="1:3" hidden="1" x14ac:dyDescent="0.45">
      <c r="A8719" s="29"/>
      <c r="B8719" s="29"/>
      <c r="C8719" s="29"/>
    </row>
    <row r="8720" spans="1:3" hidden="1" x14ac:dyDescent="0.45">
      <c r="A8720" s="29"/>
      <c r="B8720" s="29"/>
      <c r="C8720" s="29"/>
    </row>
    <row r="8721" spans="1:3" hidden="1" x14ac:dyDescent="0.45">
      <c r="A8721" s="29"/>
      <c r="B8721" s="29"/>
      <c r="C8721" s="29"/>
    </row>
    <row r="8722" spans="1:3" hidden="1" x14ac:dyDescent="0.45">
      <c r="A8722" s="29"/>
      <c r="B8722" s="29"/>
      <c r="C8722" s="29"/>
    </row>
    <row r="8723" spans="1:3" hidden="1" x14ac:dyDescent="0.45">
      <c r="A8723" s="29"/>
      <c r="B8723" s="29"/>
      <c r="C8723" s="29"/>
    </row>
    <row r="8724" spans="1:3" hidden="1" x14ac:dyDescent="0.45">
      <c r="A8724" s="29"/>
      <c r="B8724" s="29"/>
      <c r="C8724" s="29"/>
    </row>
    <row r="8725" spans="1:3" hidden="1" x14ac:dyDescent="0.45">
      <c r="A8725" s="29"/>
      <c r="B8725" s="29"/>
      <c r="C8725" s="29"/>
    </row>
    <row r="8726" spans="1:3" hidden="1" x14ac:dyDescent="0.45">
      <c r="A8726" s="29"/>
      <c r="B8726" s="29"/>
      <c r="C8726" s="29"/>
    </row>
    <row r="8727" spans="1:3" hidden="1" x14ac:dyDescent="0.45">
      <c r="A8727" s="29"/>
      <c r="B8727" s="29"/>
      <c r="C8727" s="29"/>
    </row>
    <row r="8728" spans="1:3" hidden="1" x14ac:dyDescent="0.45">
      <c r="A8728" s="29"/>
      <c r="B8728" s="29"/>
      <c r="C8728" s="29"/>
    </row>
    <row r="8729" spans="1:3" hidden="1" x14ac:dyDescent="0.45">
      <c r="A8729" s="29"/>
      <c r="B8729" s="29"/>
      <c r="C8729" s="29"/>
    </row>
    <row r="8730" spans="1:3" hidden="1" x14ac:dyDescent="0.45">
      <c r="A8730" s="29"/>
      <c r="B8730" s="29"/>
      <c r="C8730" s="29"/>
    </row>
    <row r="8731" spans="1:3" hidden="1" x14ac:dyDescent="0.45">
      <c r="A8731" s="29"/>
      <c r="B8731" s="29"/>
      <c r="C8731" s="29"/>
    </row>
    <row r="8732" spans="1:3" hidden="1" x14ac:dyDescent="0.45">
      <c r="A8732" s="29"/>
      <c r="B8732" s="29"/>
      <c r="C8732" s="29"/>
    </row>
    <row r="8733" spans="1:3" hidden="1" x14ac:dyDescent="0.45">
      <c r="A8733" s="29"/>
      <c r="B8733" s="29"/>
      <c r="C8733" s="29"/>
    </row>
    <row r="8734" spans="1:3" hidden="1" x14ac:dyDescent="0.45">
      <c r="A8734" s="29"/>
      <c r="B8734" s="29"/>
      <c r="C8734" s="29"/>
    </row>
    <row r="8735" spans="1:3" hidden="1" x14ac:dyDescent="0.45">
      <c r="A8735" s="29"/>
      <c r="B8735" s="29"/>
      <c r="C8735" s="29"/>
    </row>
    <row r="8736" spans="1:3" hidden="1" x14ac:dyDescent="0.45">
      <c r="A8736" s="29"/>
      <c r="B8736" s="29"/>
      <c r="C8736" s="29"/>
    </row>
    <row r="8737" spans="1:3" hidden="1" x14ac:dyDescent="0.45">
      <c r="A8737" s="29"/>
      <c r="B8737" s="29"/>
      <c r="C8737" s="29"/>
    </row>
    <row r="8738" spans="1:3" hidden="1" x14ac:dyDescent="0.45">
      <c r="A8738" s="29"/>
      <c r="B8738" s="29"/>
      <c r="C8738" s="29"/>
    </row>
    <row r="8739" spans="1:3" hidden="1" x14ac:dyDescent="0.45">
      <c r="A8739" s="29"/>
      <c r="B8739" s="29"/>
      <c r="C8739" s="29"/>
    </row>
    <row r="8740" spans="1:3" hidden="1" x14ac:dyDescent="0.45">
      <c r="A8740" s="29"/>
      <c r="B8740" s="29"/>
      <c r="C8740" s="29"/>
    </row>
    <row r="8741" spans="1:3" hidden="1" x14ac:dyDescent="0.45">
      <c r="A8741" s="29"/>
      <c r="B8741" s="29"/>
      <c r="C8741" s="29"/>
    </row>
    <row r="8742" spans="1:3" hidden="1" x14ac:dyDescent="0.45">
      <c r="A8742" s="29"/>
      <c r="B8742" s="29"/>
      <c r="C8742" s="29"/>
    </row>
    <row r="8743" spans="1:3" hidden="1" x14ac:dyDescent="0.45">
      <c r="A8743" s="29"/>
      <c r="B8743" s="29"/>
      <c r="C8743" s="29"/>
    </row>
    <row r="8744" spans="1:3" hidden="1" x14ac:dyDescent="0.45">
      <c r="A8744" s="29"/>
      <c r="B8744" s="29"/>
      <c r="C8744" s="29"/>
    </row>
    <row r="8745" spans="1:3" hidden="1" x14ac:dyDescent="0.45">
      <c r="A8745" s="29"/>
      <c r="B8745" s="29"/>
      <c r="C8745" s="29"/>
    </row>
    <row r="8746" spans="1:3" hidden="1" x14ac:dyDescent="0.45">
      <c r="A8746" s="29"/>
      <c r="B8746" s="29"/>
      <c r="C8746" s="29"/>
    </row>
    <row r="8747" spans="1:3" hidden="1" x14ac:dyDescent="0.45">
      <c r="A8747" s="29"/>
      <c r="B8747" s="29"/>
      <c r="C8747" s="29"/>
    </row>
    <row r="8748" spans="1:3" hidden="1" x14ac:dyDescent="0.45">
      <c r="A8748" s="29"/>
      <c r="B8748" s="29"/>
      <c r="C8748" s="29"/>
    </row>
    <row r="8749" spans="1:3" hidden="1" x14ac:dyDescent="0.45">
      <c r="A8749" s="29"/>
      <c r="B8749" s="29"/>
      <c r="C8749" s="29"/>
    </row>
    <row r="8750" spans="1:3" hidden="1" x14ac:dyDescent="0.45">
      <c r="A8750" s="29"/>
      <c r="B8750" s="29"/>
      <c r="C8750" s="29"/>
    </row>
    <row r="8751" spans="1:3" hidden="1" x14ac:dyDescent="0.45">
      <c r="A8751" s="29"/>
      <c r="B8751" s="29"/>
      <c r="C8751" s="29"/>
    </row>
    <row r="8752" spans="1:3" hidden="1" x14ac:dyDescent="0.45">
      <c r="A8752" s="29"/>
      <c r="B8752" s="29"/>
      <c r="C8752" s="29"/>
    </row>
    <row r="8753" spans="1:3" hidden="1" x14ac:dyDescent="0.45">
      <c r="A8753" s="29"/>
      <c r="B8753" s="29"/>
      <c r="C8753" s="29"/>
    </row>
    <row r="8754" spans="1:3" hidden="1" x14ac:dyDescent="0.45">
      <c r="A8754" s="29"/>
      <c r="B8754" s="29"/>
      <c r="C8754" s="29"/>
    </row>
    <row r="8755" spans="1:3" hidden="1" x14ac:dyDescent="0.45">
      <c r="A8755" s="29"/>
      <c r="B8755" s="29"/>
      <c r="C8755" s="29"/>
    </row>
    <row r="8756" spans="1:3" hidden="1" x14ac:dyDescent="0.45">
      <c r="A8756" s="29"/>
      <c r="B8756" s="29"/>
      <c r="C8756" s="29"/>
    </row>
    <row r="8757" spans="1:3" hidden="1" x14ac:dyDescent="0.45">
      <c r="A8757" s="29"/>
      <c r="B8757" s="29"/>
      <c r="C8757" s="29"/>
    </row>
    <row r="8758" spans="1:3" hidden="1" x14ac:dyDescent="0.45">
      <c r="A8758" s="29"/>
      <c r="B8758" s="29"/>
      <c r="C8758" s="29"/>
    </row>
    <row r="8759" spans="1:3" hidden="1" x14ac:dyDescent="0.45">
      <c r="A8759" s="29"/>
      <c r="B8759" s="29"/>
      <c r="C8759" s="29"/>
    </row>
    <row r="8760" spans="1:3" hidden="1" x14ac:dyDescent="0.45">
      <c r="A8760" s="29"/>
      <c r="B8760" s="29"/>
      <c r="C8760" s="29"/>
    </row>
    <row r="8761" spans="1:3" hidden="1" x14ac:dyDescent="0.45">
      <c r="A8761" s="29"/>
      <c r="B8761" s="29"/>
      <c r="C8761" s="29"/>
    </row>
    <row r="8762" spans="1:3" hidden="1" x14ac:dyDescent="0.45">
      <c r="A8762" s="29"/>
      <c r="B8762" s="29"/>
      <c r="C8762" s="29"/>
    </row>
    <row r="8763" spans="1:3" hidden="1" x14ac:dyDescent="0.45">
      <c r="A8763" s="29"/>
      <c r="B8763" s="29"/>
      <c r="C8763" s="29"/>
    </row>
    <row r="8764" spans="1:3" hidden="1" x14ac:dyDescent="0.45">
      <c r="A8764" s="29"/>
      <c r="B8764" s="29"/>
      <c r="C8764" s="29"/>
    </row>
    <row r="8765" spans="1:3" hidden="1" x14ac:dyDescent="0.45">
      <c r="A8765" s="29"/>
      <c r="B8765" s="29"/>
      <c r="C8765" s="29"/>
    </row>
    <row r="8766" spans="1:3" hidden="1" x14ac:dyDescent="0.45">
      <c r="A8766" s="29"/>
      <c r="B8766" s="29"/>
      <c r="C8766" s="29"/>
    </row>
    <row r="8767" spans="1:3" hidden="1" x14ac:dyDescent="0.45">
      <c r="A8767" s="29"/>
      <c r="B8767" s="29"/>
      <c r="C8767" s="29"/>
    </row>
    <row r="8768" spans="1:3" hidden="1" x14ac:dyDescent="0.45">
      <c r="A8768" s="29"/>
      <c r="B8768" s="29"/>
      <c r="C8768" s="29"/>
    </row>
    <row r="8769" spans="1:3" hidden="1" x14ac:dyDescent="0.45">
      <c r="A8769" s="29"/>
      <c r="B8769" s="29"/>
      <c r="C8769" s="29"/>
    </row>
    <row r="8770" spans="1:3" hidden="1" x14ac:dyDescent="0.45">
      <c r="A8770" s="29"/>
      <c r="B8770" s="29"/>
      <c r="C8770" s="29"/>
    </row>
    <row r="8771" spans="1:3" hidden="1" x14ac:dyDescent="0.45">
      <c r="A8771" s="29"/>
      <c r="B8771" s="29"/>
      <c r="C8771" s="29"/>
    </row>
    <row r="8772" spans="1:3" hidden="1" x14ac:dyDescent="0.45">
      <c r="A8772" s="29"/>
      <c r="B8772" s="29"/>
      <c r="C8772" s="29"/>
    </row>
    <row r="8773" spans="1:3" hidden="1" x14ac:dyDescent="0.45">
      <c r="A8773" s="29"/>
      <c r="B8773" s="29"/>
      <c r="C8773" s="29"/>
    </row>
    <row r="8774" spans="1:3" hidden="1" x14ac:dyDescent="0.45">
      <c r="A8774" s="29"/>
      <c r="B8774" s="29"/>
      <c r="C8774" s="29"/>
    </row>
    <row r="8775" spans="1:3" hidden="1" x14ac:dyDescent="0.45">
      <c r="A8775" s="29"/>
      <c r="B8775" s="29"/>
      <c r="C8775" s="29"/>
    </row>
    <row r="8776" spans="1:3" hidden="1" x14ac:dyDescent="0.45">
      <c r="A8776" s="29"/>
      <c r="B8776" s="29"/>
      <c r="C8776" s="29"/>
    </row>
    <row r="8777" spans="1:3" hidden="1" x14ac:dyDescent="0.45">
      <c r="A8777" s="29"/>
      <c r="B8777" s="29"/>
      <c r="C8777" s="29"/>
    </row>
    <row r="8778" spans="1:3" hidden="1" x14ac:dyDescent="0.45">
      <c r="A8778" s="29"/>
      <c r="B8778" s="29"/>
      <c r="C8778" s="29"/>
    </row>
    <row r="8779" spans="1:3" hidden="1" x14ac:dyDescent="0.45">
      <c r="A8779" s="29"/>
      <c r="B8779" s="29"/>
      <c r="C8779" s="29"/>
    </row>
    <row r="8780" spans="1:3" hidden="1" x14ac:dyDescent="0.45">
      <c r="A8780" s="29"/>
      <c r="B8780" s="29"/>
      <c r="C8780" s="29"/>
    </row>
    <row r="8781" spans="1:3" hidden="1" x14ac:dyDescent="0.45">
      <c r="A8781" s="29"/>
      <c r="B8781" s="29"/>
      <c r="C8781" s="29"/>
    </row>
    <row r="8782" spans="1:3" hidden="1" x14ac:dyDescent="0.45">
      <c r="A8782" s="29"/>
      <c r="B8782" s="29"/>
      <c r="C8782" s="29"/>
    </row>
    <row r="8783" spans="1:3" hidden="1" x14ac:dyDescent="0.45">
      <c r="A8783" s="29"/>
      <c r="B8783" s="29"/>
      <c r="C8783" s="29"/>
    </row>
    <row r="8784" spans="1:3" hidden="1" x14ac:dyDescent="0.45">
      <c r="A8784" s="29"/>
      <c r="B8784" s="29"/>
      <c r="C8784" s="29"/>
    </row>
    <row r="8785" spans="1:3" hidden="1" x14ac:dyDescent="0.45">
      <c r="A8785" s="29"/>
      <c r="B8785" s="29"/>
      <c r="C8785" s="29"/>
    </row>
    <row r="8786" spans="1:3" hidden="1" x14ac:dyDescent="0.45">
      <c r="A8786" s="29"/>
      <c r="B8786" s="29"/>
      <c r="C8786" s="29"/>
    </row>
    <row r="8787" spans="1:3" hidden="1" x14ac:dyDescent="0.45">
      <c r="A8787" s="29"/>
      <c r="B8787" s="29"/>
      <c r="C8787" s="29"/>
    </row>
    <row r="8788" spans="1:3" hidden="1" x14ac:dyDescent="0.45">
      <c r="A8788" s="29"/>
      <c r="B8788" s="29"/>
      <c r="C8788" s="29"/>
    </row>
    <row r="8789" spans="1:3" hidden="1" x14ac:dyDescent="0.45">
      <c r="A8789" s="29"/>
      <c r="B8789" s="29"/>
      <c r="C8789" s="29"/>
    </row>
    <row r="8790" spans="1:3" hidden="1" x14ac:dyDescent="0.45">
      <c r="A8790" s="29"/>
      <c r="B8790" s="29"/>
      <c r="C8790" s="29"/>
    </row>
    <row r="8791" spans="1:3" hidden="1" x14ac:dyDescent="0.45">
      <c r="A8791" s="29"/>
      <c r="B8791" s="29"/>
      <c r="C8791" s="29"/>
    </row>
    <row r="8792" spans="1:3" hidden="1" x14ac:dyDescent="0.45">
      <c r="A8792" s="29"/>
      <c r="B8792" s="29"/>
      <c r="C8792" s="29"/>
    </row>
    <row r="8793" spans="1:3" hidden="1" x14ac:dyDescent="0.45">
      <c r="A8793" s="29"/>
      <c r="B8793" s="29"/>
      <c r="C8793" s="29"/>
    </row>
    <row r="8794" spans="1:3" hidden="1" x14ac:dyDescent="0.45">
      <c r="A8794" s="29"/>
      <c r="B8794" s="29"/>
      <c r="C8794" s="29"/>
    </row>
    <row r="8795" spans="1:3" hidden="1" x14ac:dyDescent="0.45">
      <c r="A8795" s="29"/>
      <c r="B8795" s="29"/>
      <c r="C8795" s="29"/>
    </row>
    <row r="8796" spans="1:3" hidden="1" x14ac:dyDescent="0.45">
      <c r="A8796" s="29"/>
      <c r="B8796" s="29"/>
      <c r="C8796" s="29"/>
    </row>
    <row r="8797" spans="1:3" hidden="1" x14ac:dyDescent="0.45">
      <c r="A8797" s="29"/>
      <c r="B8797" s="29"/>
      <c r="C8797" s="29"/>
    </row>
    <row r="8798" spans="1:3" hidden="1" x14ac:dyDescent="0.45">
      <c r="A8798" s="29"/>
      <c r="B8798" s="29"/>
      <c r="C8798" s="29"/>
    </row>
    <row r="8799" spans="1:3" hidden="1" x14ac:dyDescent="0.45">
      <c r="A8799" s="29"/>
      <c r="B8799" s="29"/>
      <c r="C8799" s="29"/>
    </row>
    <row r="8800" spans="1:3" hidden="1" x14ac:dyDescent="0.45">
      <c r="A8800" s="29"/>
      <c r="B8800" s="29"/>
      <c r="C8800" s="29"/>
    </row>
    <row r="8801" spans="1:3" hidden="1" x14ac:dyDescent="0.45">
      <c r="A8801" s="29"/>
      <c r="B8801" s="29"/>
      <c r="C8801" s="29"/>
    </row>
    <row r="8802" spans="1:3" hidden="1" x14ac:dyDescent="0.45">
      <c r="A8802" s="29"/>
      <c r="B8802" s="29"/>
      <c r="C8802" s="29"/>
    </row>
    <row r="8803" spans="1:3" hidden="1" x14ac:dyDescent="0.45">
      <c r="A8803" s="29"/>
      <c r="B8803" s="29"/>
      <c r="C8803" s="29"/>
    </row>
    <row r="8804" spans="1:3" hidden="1" x14ac:dyDescent="0.45">
      <c r="A8804" s="29"/>
      <c r="B8804" s="29"/>
      <c r="C8804" s="29"/>
    </row>
    <row r="8805" spans="1:3" hidden="1" x14ac:dyDescent="0.45">
      <c r="A8805" s="29"/>
      <c r="B8805" s="29"/>
      <c r="C8805" s="29"/>
    </row>
    <row r="8806" spans="1:3" hidden="1" x14ac:dyDescent="0.45">
      <c r="A8806" s="29"/>
      <c r="B8806" s="29"/>
      <c r="C8806" s="29"/>
    </row>
    <row r="8807" spans="1:3" hidden="1" x14ac:dyDescent="0.45">
      <c r="A8807" s="29"/>
      <c r="B8807" s="29"/>
      <c r="C8807" s="29"/>
    </row>
    <row r="8808" spans="1:3" hidden="1" x14ac:dyDescent="0.45">
      <c r="A8808" s="29"/>
      <c r="B8808" s="29"/>
      <c r="C8808" s="29"/>
    </row>
    <row r="8809" spans="1:3" hidden="1" x14ac:dyDescent="0.45">
      <c r="A8809" s="29"/>
      <c r="B8809" s="29"/>
      <c r="C8809" s="29"/>
    </row>
    <row r="8810" spans="1:3" hidden="1" x14ac:dyDescent="0.45">
      <c r="A8810" s="29"/>
      <c r="B8810" s="29"/>
      <c r="C8810" s="29"/>
    </row>
    <row r="8811" spans="1:3" hidden="1" x14ac:dyDescent="0.45">
      <c r="A8811" s="29"/>
      <c r="B8811" s="29"/>
      <c r="C8811" s="29"/>
    </row>
    <row r="8812" spans="1:3" hidden="1" x14ac:dyDescent="0.45">
      <c r="A8812" s="29"/>
      <c r="B8812" s="29"/>
      <c r="C8812" s="29"/>
    </row>
    <row r="8813" spans="1:3" hidden="1" x14ac:dyDescent="0.45">
      <c r="A8813" s="29"/>
      <c r="B8813" s="29"/>
      <c r="C8813" s="29"/>
    </row>
    <row r="8814" spans="1:3" hidden="1" x14ac:dyDescent="0.45">
      <c r="A8814" s="29"/>
      <c r="B8814" s="29"/>
      <c r="C8814" s="29"/>
    </row>
    <row r="8815" spans="1:3" hidden="1" x14ac:dyDescent="0.45">
      <c r="A8815" s="29"/>
      <c r="B8815" s="29"/>
      <c r="C8815" s="29"/>
    </row>
    <row r="8816" spans="1:3" hidden="1" x14ac:dyDescent="0.45">
      <c r="A8816" s="29"/>
      <c r="B8816" s="29"/>
      <c r="C8816" s="29"/>
    </row>
    <row r="8817" spans="1:3" hidden="1" x14ac:dyDescent="0.45">
      <c r="A8817" s="29"/>
      <c r="B8817" s="29"/>
      <c r="C8817" s="29"/>
    </row>
    <row r="8818" spans="1:3" hidden="1" x14ac:dyDescent="0.45">
      <c r="A8818" s="29"/>
      <c r="B8818" s="29"/>
      <c r="C8818" s="29"/>
    </row>
    <row r="8819" spans="1:3" hidden="1" x14ac:dyDescent="0.45">
      <c r="A8819" s="29"/>
      <c r="B8819" s="29"/>
      <c r="C8819" s="29"/>
    </row>
    <row r="8820" spans="1:3" hidden="1" x14ac:dyDescent="0.45">
      <c r="A8820" s="29"/>
      <c r="B8820" s="29"/>
      <c r="C8820" s="29"/>
    </row>
    <row r="8821" spans="1:3" hidden="1" x14ac:dyDescent="0.45">
      <c r="A8821" s="29"/>
      <c r="B8821" s="29"/>
      <c r="C8821" s="29"/>
    </row>
    <row r="8822" spans="1:3" hidden="1" x14ac:dyDescent="0.45">
      <c r="A8822" s="29"/>
      <c r="B8822" s="29"/>
      <c r="C8822" s="29"/>
    </row>
    <row r="8823" spans="1:3" hidden="1" x14ac:dyDescent="0.45">
      <c r="A8823" s="29"/>
      <c r="B8823" s="29"/>
      <c r="C8823" s="29"/>
    </row>
    <row r="8824" spans="1:3" hidden="1" x14ac:dyDescent="0.45">
      <c r="A8824" s="29"/>
      <c r="B8824" s="29"/>
      <c r="C8824" s="29"/>
    </row>
    <row r="8825" spans="1:3" hidden="1" x14ac:dyDescent="0.45">
      <c r="A8825" s="29"/>
      <c r="B8825" s="29"/>
      <c r="C8825" s="29"/>
    </row>
    <row r="8826" spans="1:3" hidden="1" x14ac:dyDescent="0.45">
      <c r="A8826" s="29"/>
      <c r="B8826" s="29"/>
      <c r="C8826" s="29"/>
    </row>
    <row r="8827" spans="1:3" hidden="1" x14ac:dyDescent="0.45">
      <c r="A8827" s="29"/>
      <c r="B8827" s="29"/>
      <c r="C8827" s="29"/>
    </row>
    <row r="8828" spans="1:3" hidden="1" x14ac:dyDescent="0.45">
      <c r="A8828" s="29"/>
      <c r="B8828" s="29"/>
      <c r="C8828" s="29"/>
    </row>
    <row r="8829" spans="1:3" hidden="1" x14ac:dyDescent="0.45">
      <c r="A8829" s="29"/>
      <c r="B8829" s="29"/>
      <c r="C8829" s="29"/>
    </row>
    <row r="8830" spans="1:3" hidden="1" x14ac:dyDescent="0.45">
      <c r="A8830" s="29"/>
      <c r="B8830" s="29"/>
      <c r="C8830" s="29"/>
    </row>
    <row r="8831" spans="1:3" hidden="1" x14ac:dyDescent="0.45">
      <c r="A8831" s="29"/>
      <c r="B8831" s="29"/>
      <c r="C8831" s="29"/>
    </row>
    <row r="8832" spans="1:3" hidden="1" x14ac:dyDescent="0.45">
      <c r="A8832" s="29"/>
      <c r="B8832" s="29"/>
      <c r="C8832" s="29"/>
    </row>
    <row r="8833" spans="1:3" hidden="1" x14ac:dyDescent="0.45">
      <c r="A8833" s="29"/>
      <c r="B8833" s="29"/>
      <c r="C8833" s="29"/>
    </row>
    <row r="8834" spans="1:3" hidden="1" x14ac:dyDescent="0.45">
      <c r="A8834" s="29"/>
      <c r="B8834" s="29"/>
      <c r="C8834" s="29"/>
    </row>
    <row r="8835" spans="1:3" hidden="1" x14ac:dyDescent="0.45">
      <c r="A8835" s="29"/>
      <c r="B8835" s="29"/>
      <c r="C8835" s="29"/>
    </row>
    <row r="8836" spans="1:3" hidden="1" x14ac:dyDescent="0.45">
      <c r="A8836" s="29"/>
      <c r="B8836" s="29"/>
      <c r="C8836" s="29"/>
    </row>
    <row r="8837" spans="1:3" hidden="1" x14ac:dyDescent="0.45">
      <c r="A8837" s="29"/>
      <c r="B8837" s="29"/>
      <c r="C8837" s="29"/>
    </row>
    <row r="8838" spans="1:3" hidden="1" x14ac:dyDescent="0.45">
      <c r="A8838" s="29"/>
      <c r="B8838" s="29"/>
      <c r="C8838" s="29"/>
    </row>
    <row r="8839" spans="1:3" hidden="1" x14ac:dyDescent="0.45">
      <c r="A8839" s="29"/>
      <c r="B8839" s="29"/>
      <c r="C8839" s="29"/>
    </row>
    <row r="8840" spans="1:3" hidden="1" x14ac:dyDescent="0.45">
      <c r="A8840" s="29"/>
      <c r="B8840" s="29"/>
      <c r="C8840" s="29"/>
    </row>
    <row r="8841" spans="1:3" hidden="1" x14ac:dyDescent="0.45">
      <c r="A8841" s="29"/>
      <c r="B8841" s="29"/>
      <c r="C8841" s="29"/>
    </row>
    <row r="8842" spans="1:3" hidden="1" x14ac:dyDescent="0.45">
      <c r="A8842" s="29"/>
      <c r="B8842" s="29"/>
      <c r="C8842" s="29"/>
    </row>
    <row r="8843" spans="1:3" hidden="1" x14ac:dyDescent="0.45">
      <c r="A8843" s="29"/>
      <c r="B8843" s="29"/>
      <c r="C8843" s="29"/>
    </row>
    <row r="8844" spans="1:3" hidden="1" x14ac:dyDescent="0.45">
      <c r="A8844" s="29"/>
      <c r="B8844" s="29"/>
      <c r="C8844" s="29"/>
    </row>
    <row r="8845" spans="1:3" hidden="1" x14ac:dyDescent="0.45">
      <c r="A8845" s="29"/>
      <c r="B8845" s="29"/>
      <c r="C8845" s="29"/>
    </row>
    <row r="8846" spans="1:3" hidden="1" x14ac:dyDescent="0.45">
      <c r="A8846" s="29"/>
      <c r="B8846" s="29"/>
      <c r="C8846" s="29"/>
    </row>
    <row r="8847" spans="1:3" hidden="1" x14ac:dyDescent="0.45">
      <c r="A8847" s="29"/>
      <c r="B8847" s="29"/>
      <c r="C8847" s="29"/>
    </row>
    <row r="8848" spans="1:3" hidden="1" x14ac:dyDescent="0.45">
      <c r="A8848" s="29"/>
      <c r="B8848" s="29"/>
      <c r="C8848" s="29"/>
    </row>
    <row r="8849" spans="1:3" hidden="1" x14ac:dyDescent="0.45">
      <c r="A8849" s="29"/>
      <c r="B8849" s="29"/>
      <c r="C8849" s="29"/>
    </row>
    <row r="8850" spans="1:3" hidden="1" x14ac:dyDescent="0.45">
      <c r="A8850" s="29"/>
      <c r="B8850" s="29"/>
      <c r="C8850" s="29"/>
    </row>
    <row r="8851" spans="1:3" hidden="1" x14ac:dyDescent="0.45">
      <c r="A8851" s="29"/>
      <c r="B8851" s="29"/>
      <c r="C8851" s="29"/>
    </row>
    <row r="8852" spans="1:3" hidden="1" x14ac:dyDescent="0.45">
      <c r="A8852" s="29"/>
      <c r="B8852" s="29"/>
      <c r="C8852" s="29"/>
    </row>
    <row r="8853" spans="1:3" hidden="1" x14ac:dyDescent="0.45">
      <c r="A8853" s="29"/>
      <c r="B8853" s="29"/>
      <c r="C8853" s="29"/>
    </row>
    <row r="8854" spans="1:3" hidden="1" x14ac:dyDescent="0.45">
      <c r="A8854" s="29"/>
      <c r="B8854" s="29"/>
      <c r="C8854" s="29"/>
    </row>
    <row r="8855" spans="1:3" hidden="1" x14ac:dyDescent="0.45">
      <c r="A8855" s="29"/>
      <c r="B8855" s="29"/>
      <c r="C8855" s="29"/>
    </row>
    <row r="8856" spans="1:3" hidden="1" x14ac:dyDescent="0.45">
      <c r="A8856" s="29"/>
      <c r="B8856" s="29"/>
      <c r="C8856" s="29"/>
    </row>
    <row r="8857" spans="1:3" hidden="1" x14ac:dyDescent="0.45">
      <c r="A8857" s="29"/>
      <c r="B8857" s="29"/>
      <c r="C8857" s="29"/>
    </row>
    <row r="8858" spans="1:3" hidden="1" x14ac:dyDescent="0.45">
      <c r="A8858" s="29"/>
      <c r="B8858" s="29"/>
      <c r="C8858" s="29"/>
    </row>
    <row r="8859" spans="1:3" hidden="1" x14ac:dyDescent="0.45">
      <c r="A8859" s="29"/>
      <c r="B8859" s="29"/>
      <c r="C8859" s="29"/>
    </row>
    <row r="8860" spans="1:3" hidden="1" x14ac:dyDescent="0.45">
      <c r="A8860" s="29"/>
      <c r="B8860" s="29"/>
      <c r="C8860" s="29"/>
    </row>
    <row r="8861" spans="1:3" hidden="1" x14ac:dyDescent="0.45">
      <c r="A8861" s="29"/>
      <c r="B8861" s="29"/>
      <c r="C8861" s="29"/>
    </row>
    <row r="8862" spans="1:3" hidden="1" x14ac:dyDescent="0.45">
      <c r="A8862" s="29"/>
      <c r="B8862" s="29"/>
      <c r="C8862" s="29"/>
    </row>
    <row r="8863" spans="1:3" hidden="1" x14ac:dyDescent="0.45">
      <c r="A8863" s="29"/>
      <c r="B8863" s="29"/>
      <c r="C8863" s="29"/>
    </row>
    <row r="8864" spans="1:3" hidden="1" x14ac:dyDescent="0.45">
      <c r="A8864" s="29"/>
      <c r="B8864" s="29"/>
      <c r="C8864" s="29"/>
    </row>
    <row r="8865" spans="1:3" hidden="1" x14ac:dyDescent="0.45">
      <c r="A8865" s="29"/>
      <c r="B8865" s="29"/>
      <c r="C8865" s="29"/>
    </row>
    <row r="8866" spans="1:3" hidden="1" x14ac:dyDescent="0.45">
      <c r="A8866" s="29"/>
      <c r="B8866" s="29"/>
      <c r="C8866" s="29"/>
    </row>
    <row r="8867" spans="1:3" hidden="1" x14ac:dyDescent="0.45">
      <c r="A8867" s="29"/>
      <c r="B8867" s="29"/>
      <c r="C8867" s="29"/>
    </row>
    <row r="8868" spans="1:3" hidden="1" x14ac:dyDescent="0.45">
      <c r="A8868" s="29"/>
      <c r="B8868" s="29"/>
      <c r="C8868" s="29"/>
    </row>
    <row r="8869" spans="1:3" hidden="1" x14ac:dyDescent="0.45">
      <c r="A8869" s="29"/>
      <c r="B8869" s="29"/>
      <c r="C8869" s="29"/>
    </row>
    <row r="8870" spans="1:3" hidden="1" x14ac:dyDescent="0.45">
      <c r="A8870" s="29"/>
      <c r="B8870" s="29"/>
      <c r="C8870" s="29"/>
    </row>
    <row r="8871" spans="1:3" hidden="1" x14ac:dyDescent="0.45">
      <c r="A8871" s="29"/>
      <c r="B8871" s="29"/>
      <c r="C8871" s="29"/>
    </row>
    <row r="8872" spans="1:3" hidden="1" x14ac:dyDescent="0.45">
      <c r="A8872" s="29"/>
      <c r="B8872" s="29"/>
      <c r="C8872" s="29"/>
    </row>
    <row r="8873" spans="1:3" hidden="1" x14ac:dyDescent="0.45">
      <c r="A8873" s="29"/>
      <c r="B8873" s="29"/>
      <c r="C8873" s="29"/>
    </row>
    <row r="8874" spans="1:3" hidden="1" x14ac:dyDescent="0.45">
      <c r="A8874" s="29"/>
      <c r="B8874" s="29"/>
      <c r="C8874" s="29"/>
    </row>
    <row r="8875" spans="1:3" hidden="1" x14ac:dyDescent="0.45">
      <c r="A8875" s="29"/>
      <c r="B8875" s="29"/>
      <c r="C8875" s="29"/>
    </row>
    <row r="8876" spans="1:3" hidden="1" x14ac:dyDescent="0.45">
      <c r="A8876" s="29"/>
      <c r="B8876" s="29"/>
      <c r="C8876" s="29"/>
    </row>
    <row r="8877" spans="1:3" hidden="1" x14ac:dyDescent="0.45">
      <c r="A8877" s="29"/>
      <c r="B8877" s="29"/>
      <c r="C8877" s="29"/>
    </row>
    <row r="8878" spans="1:3" hidden="1" x14ac:dyDescent="0.45">
      <c r="A8878" s="29"/>
      <c r="B8878" s="29"/>
      <c r="C8878" s="29"/>
    </row>
    <row r="8879" spans="1:3" hidden="1" x14ac:dyDescent="0.45">
      <c r="A8879" s="29"/>
      <c r="B8879" s="29"/>
      <c r="C8879" s="29"/>
    </row>
    <row r="8880" spans="1:3" hidden="1" x14ac:dyDescent="0.45">
      <c r="A8880" s="29"/>
      <c r="B8880" s="29"/>
      <c r="C8880" s="29"/>
    </row>
    <row r="8881" spans="1:3" hidden="1" x14ac:dyDescent="0.45">
      <c r="A8881" s="29"/>
      <c r="B8881" s="29"/>
      <c r="C8881" s="29"/>
    </row>
    <row r="8882" spans="1:3" hidden="1" x14ac:dyDescent="0.45">
      <c r="A8882" s="29"/>
      <c r="B8882" s="29"/>
      <c r="C8882" s="29"/>
    </row>
    <row r="8883" spans="1:3" hidden="1" x14ac:dyDescent="0.45">
      <c r="A8883" s="29"/>
      <c r="B8883" s="29"/>
      <c r="C8883" s="29"/>
    </row>
    <row r="8884" spans="1:3" hidden="1" x14ac:dyDescent="0.45">
      <c r="A8884" s="29"/>
      <c r="B8884" s="29"/>
      <c r="C8884" s="29"/>
    </row>
    <row r="8885" spans="1:3" hidden="1" x14ac:dyDescent="0.45">
      <c r="A8885" s="29"/>
      <c r="B8885" s="29"/>
      <c r="C8885" s="29"/>
    </row>
    <row r="8886" spans="1:3" hidden="1" x14ac:dyDescent="0.45">
      <c r="A8886" s="29"/>
      <c r="B8886" s="29"/>
      <c r="C8886" s="29"/>
    </row>
    <row r="8887" spans="1:3" hidden="1" x14ac:dyDescent="0.45">
      <c r="A8887" s="29"/>
      <c r="B8887" s="29"/>
      <c r="C8887" s="29"/>
    </row>
    <row r="8888" spans="1:3" hidden="1" x14ac:dyDescent="0.45">
      <c r="A8888" s="29"/>
      <c r="B8888" s="29"/>
      <c r="C8888" s="29"/>
    </row>
    <row r="8889" spans="1:3" hidden="1" x14ac:dyDescent="0.45">
      <c r="A8889" s="29"/>
      <c r="B8889" s="29"/>
      <c r="C8889" s="29"/>
    </row>
    <row r="8890" spans="1:3" hidden="1" x14ac:dyDescent="0.45">
      <c r="A8890" s="29"/>
      <c r="B8890" s="29"/>
      <c r="C8890" s="29"/>
    </row>
    <row r="8891" spans="1:3" hidden="1" x14ac:dyDescent="0.45">
      <c r="A8891" s="29"/>
      <c r="B8891" s="29"/>
      <c r="C8891" s="29"/>
    </row>
    <row r="8892" spans="1:3" hidden="1" x14ac:dyDescent="0.45">
      <c r="A8892" s="29"/>
      <c r="B8892" s="29"/>
      <c r="C8892" s="29"/>
    </row>
    <row r="8893" spans="1:3" hidden="1" x14ac:dyDescent="0.45">
      <c r="A8893" s="29"/>
      <c r="B8893" s="29"/>
      <c r="C8893" s="29"/>
    </row>
    <row r="8894" spans="1:3" hidden="1" x14ac:dyDescent="0.45">
      <c r="A8894" s="29"/>
      <c r="B8894" s="29"/>
      <c r="C8894" s="29"/>
    </row>
    <row r="8895" spans="1:3" hidden="1" x14ac:dyDescent="0.45">
      <c r="A8895" s="29"/>
      <c r="B8895" s="29"/>
      <c r="C8895" s="29"/>
    </row>
    <row r="8896" spans="1:3" hidden="1" x14ac:dyDescent="0.45">
      <c r="A8896" s="29"/>
      <c r="B8896" s="29"/>
      <c r="C8896" s="29"/>
    </row>
    <row r="8897" spans="1:3" hidden="1" x14ac:dyDescent="0.45">
      <c r="A8897" s="29"/>
      <c r="B8897" s="29"/>
      <c r="C8897" s="29"/>
    </row>
    <row r="8898" spans="1:3" hidden="1" x14ac:dyDescent="0.45">
      <c r="A8898" s="29"/>
      <c r="B8898" s="29"/>
      <c r="C8898" s="29"/>
    </row>
    <row r="8899" spans="1:3" hidden="1" x14ac:dyDescent="0.45">
      <c r="A8899" s="29"/>
      <c r="B8899" s="29"/>
      <c r="C8899" s="29"/>
    </row>
    <row r="8900" spans="1:3" hidden="1" x14ac:dyDescent="0.45">
      <c r="A8900" s="29"/>
      <c r="B8900" s="29"/>
      <c r="C8900" s="29"/>
    </row>
    <row r="8901" spans="1:3" hidden="1" x14ac:dyDescent="0.45">
      <c r="A8901" s="29"/>
      <c r="B8901" s="29"/>
      <c r="C8901" s="29"/>
    </row>
    <row r="8902" spans="1:3" hidden="1" x14ac:dyDescent="0.45">
      <c r="A8902" s="29"/>
      <c r="B8902" s="29"/>
      <c r="C8902" s="29"/>
    </row>
    <row r="8903" spans="1:3" hidden="1" x14ac:dyDescent="0.45">
      <c r="A8903" s="29"/>
      <c r="B8903" s="29"/>
      <c r="C8903" s="29"/>
    </row>
    <row r="8904" spans="1:3" hidden="1" x14ac:dyDescent="0.45">
      <c r="A8904" s="29"/>
      <c r="B8904" s="29"/>
      <c r="C8904" s="29"/>
    </row>
    <row r="8905" spans="1:3" hidden="1" x14ac:dyDescent="0.45">
      <c r="A8905" s="29"/>
      <c r="B8905" s="29"/>
      <c r="C8905" s="29"/>
    </row>
    <row r="8906" spans="1:3" hidden="1" x14ac:dyDescent="0.45">
      <c r="A8906" s="29"/>
      <c r="B8906" s="29"/>
      <c r="C8906" s="29"/>
    </row>
    <row r="8907" spans="1:3" hidden="1" x14ac:dyDescent="0.45">
      <c r="A8907" s="29"/>
      <c r="B8907" s="29"/>
      <c r="C8907" s="29"/>
    </row>
    <row r="8908" spans="1:3" hidden="1" x14ac:dyDescent="0.45">
      <c r="A8908" s="29"/>
      <c r="B8908" s="29"/>
      <c r="C8908" s="29"/>
    </row>
    <row r="8909" spans="1:3" hidden="1" x14ac:dyDescent="0.45">
      <c r="A8909" s="29"/>
      <c r="B8909" s="29"/>
      <c r="C8909" s="29"/>
    </row>
    <row r="8910" spans="1:3" hidden="1" x14ac:dyDescent="0.45">
      <c r="A8910" s="29"/>
      <c r="B8910" s="29"/>
      <c r="C8910" s="29"/>
    </row>
    <row r="8911" spans="1:3" hidden="1" x14ac:dyDescent="0.45">
      <c r="A8911" s="29"/>
      <c r="B8911" s="29"/>
      <c r="C8911" s="29"/>
    </row>
    <row r="8912" spans="1:3" hidden="1" x14ac:dyDescent="0.45">
      <c r="A8912" s="29"/>
      <c r="B8912" s="29"/>
      <c r="C8912" s="29"/>
    </row>
    <row r="8913" spans="1:3" hidden="1" x14ac:dyDescent="0.45">
      <c r="A8913" s="29"/>
      <c r="B8913" s="29"/>
      <c r="C8913" s="29"/>
    </row>
    <row r="8914" spans="1:3" hidden="1" x14ac:dyDescent="0.45">
      <c r="A8914" s="29"/>
      <c r="B8914" s="29"/>
      <c r="C8914" s="29"/>
    </row>
    <row r="8915" spans="1:3" hidden="1" x14ac:dyDescent="0.45">
      <c r="A8915" s="29"/>
      <c r="B8915" s="29"/>
      <c r="C8915" s="29"/>
    </row>
    <row r="8916" spans="1:3" hidden="1" x14ac:dyDescent="0.45">
      <c r="A8916" s="29"/>
      <c r="B8916" s="29"/>
      <c r="C8916" s="29"/>
    </row>
    <row r="8917" spans="1:3" hidden="1" x14ac:dyDescent="0.45">
      <c r="A8917" s="29"/>
      <c r="B8917" s="29"/>
      <c r="C8917" s="29"/>
    </row>
    <row r="8918" spans="1:3" hidden="1" x14ac:dyDescent="0.45">
      <c r="A8918" s="29"/>
      <c r="B8918" s="29"/>
      <c r="C8918" s="29"/>
    </row>
    <row r="8919" spans="1:3" hidden="1" x14ac:dyDescent="0.45">
      <c r="A8919" s="29"/>
      <c r="B8919" s="29"/>
      <c r="C8919" s="29"/>
    </row>
    <row r="8920" spans="1:3" hidden="1" x14ac:dyDescent="0.45">
      <c r="A8920" s="29"/>
      <c r="B8920" s="29"/>
      <c r="C8920" s="29"/>
    </row>
    <row r="8921" spans="1:3" hidden="1" x14ac:dyDescent="0.45">
      <c r="A8921" s="29"/>
      <c r="B8921" s="29"/>
      <c r="C8921" s="29"/>
    </row>
    <row r="8922" spans="1:3" hidden="1" x14ac:dyDescent="0.45">
      <c r="A8922" s="29"/>
      <c r="B8922" s="29"/>
      <c r="C8922" s="29"/>
    </row>
    <row r="8923" spans="1:3" hidden="1" x14ac:dyDescent="0.45">
      <c r="A8923" s="29"/>
      <c r="B8923" s="29"/>
      <c r="C8923" s="29"/>
    </row>
    <row r="8924" spans="1:3" hidden="1" x14ac:dyDescent="0.45">
      <c r="A8924" s="29"/>
      <c r="B8924" s="29"/>
      <c r="C8924" s="29"/>
    </row>
    <row r="8925" spans="1:3" hidden="1" x14ac:dyDescent="0.45">
      <c r="A8925" s="29"/>
      <c r="B8925" s="29"/>
      <c r="C8925" s="29"/>
    </row>
    <row r="8926" spans="1:3" hidden="1" x14ac:dyDescent="0.45">
      <c r="A8926" s="29"/>
      <c r="B8926" s="29"/>
      <c r="C8926" s="29"/>
    </row>
    <row r="8927" spans="1:3" hidden="1" x14ac:dyDescent="0.45">
      <c r="A8927" s="29"/>
      <c r="B8927" s="29"/>
      <c r="C8927" s="29"/>
    </row>
    <row r="8928" spans="1:3" hidden="1" x14ac:dyDescent="0.45">
      <c r="A8928" s="29"/>
      <c r="B8928" s="29"/>
      <c r="C8928" s="29"/>
    </row>
    <row r="8929" spans="1:3" hidden="1" x14ac:dyDescent="0.45">
      <c r="A8929" s="29"/>
      <c r="B8929" s="29"/>
      <c r="C8929" s="29"/>
    </row>
    <row r="8930" spans="1:3" hidden="1" x14ac:dyDescent="0.45">
      <c r="A8930" s="29"/>
      <c r="B8930" s="29"/>
      <c r="C8930" s="29"/>
    </row>
    <row r="8931" spans="1:3" hidden="1" x14ac:dyDescent="0.45">
      <c r="A8931" s="29"/>
      <c r="B8931" s="29"/>
      <c r="C8931" s="29"/>
    </row>
    <row r="8932" spans="1:3" hidden="1" x14ac:dyDescent="0.45">
      <c r="A8932" s="29"/>
      <c r="B8932" s="29"/>
      <c r="C8932" s="29"/>
    </row>
    <row r="8933" spans="1:3" hidden="1" x14ac:dyDescent="0.45">
      <c r="A8933" s="29"/>
      <c r="B8933" s="29"/>
      <c r="C8933" s="29"/>
    </row>
    <row r="8934" spans="1:3" hidden="1" x14ac:dyDescent="0.45">
      <c r="A8934" s="29"/>
      <c r="B8934" s="29"/>
      <c r="C8934" s="29"/>
    </row>
    <row r="8935" spans="1:3" hidden="1" x14ac:dyDescent="0.45">
      <c r="A8935" s="29"/>
      <c r="B8935" s="29"/>
      <c r="C8935" s="29"/>
    </row>
    <row r="8936" spans="1:3" hidden="1" x14ac:dyDescent="0.45">
      <c r="A8936" s="29"/>
      <c r="B8936" s="29"/>
      <c r="C8936" s="29"/>
    </row>
    <row r="8937" spans="1:3" hidden="1" x14ac:dyDescent="0.45">
      <c r="A8937" s="29"/>
      <c r="B8937" s="29"/>
      <c r="C8937" s="29"/>
    </row>
    <row r="8938" spans="1:3" hidden="1" x14ac:dyDescent="0.45">
      <c r="A8938" s="29"/>
      <c r="B8938" s="29"/>
      <c r="C8938" s="29"/>
    </row>
    <row r="8939" spans="1:3" hidden="1" x14ac:dyDescent="0.45">
      <c r="A8939" s="29"/>
      <c r="B8939" s="29"/>
      <c r="C8939" s="29"/>
    </row>
    <row r="8940" spans="1:3" hidden="1" x14ac:dyDescent="0.45">
      <c r="A8940" s="29"/>
      <c r="B8940" s="29"/>
      <c r="C8940" s="29"/>
    </row>
    <row r="8941" spans="1:3" hidden="1" x14ac:dyDescent="0.45">
      <c r="A8941" s="29"/>
      <c r="B8941" s="29"/>
      <c r="C8941" s="29"/>
    </row>
    <row r="8942" spans="1:3" hidden="1" x14ac:dyDescent="0.45">
      <c r="A8942" s="29"/>
      <c r="B8942" s="29"/>
      <c r="C8942" s="29"/>
    </row>
    <row r="8943" spans="1:3" hidden="1" x14ac:dyDescent="0.45">
      <c r="A8943" s="29"/>
      <c r="B8943" s="29"/>
      <c r="C8943" s="29"/>
    </row>
    <row r="8944" spans="1:3" hidden="1" x14ac:dyDescent="0.45">
      <c r="A8944" s="29"/>
      <c r="B8944" s="29"/>
      <c r="C8944" s="29"/>
    </row>
    <row r="8945" spans="1:3" hidden="1" x14ac:dyDescent="0.45">
      <c r="A8945" s="29"/>
      <c r="B8945" s="29"/>
      <c r="C8945" s="29"/>
    </row>
    <row r="8946" spans="1:3" hidden="1" x14ac:dyDescent="0.45">
      <c r="A8946" s="29"/>
      <c r="B8946" s="29"/>
      <c r="C8946" s="29"/>
    </row>
    <row r="8947" spans="1:3" hidden="1" x14ac:dyDescent="0.45">
      <c r="A8947" s="29"/>
      <c r="B8947" s="29"/>
      <c r="C8947" s="29"/>
    </row>
    <row r="8948" spans="1:3" hidden="1" x14ac:dyDescent="0.45">
      <c r="A8948" s="29"/>
      <c r="B8948" s="29"/>
      <c r="C8948" s="29"/>
    </row>
    <row r="8949" spans="1:3" hidden="1" x14ac:dyDescent="0.45">
      <c r="A8949" s="29"/>
      <c r="B8949" s="29"/>
      <c r="C8949" s="29"/>
    </row>
    <row r="8950" spans="1:3" hidden="1" x14ac:dyDescent="0.45">
      <c r="A8950" s="29"/>
      <c r="B8950" s="29"/>
      <c r="C8950" s="29"/>
    </row>
    <row r="8951" spans="1:3" hidden="1" x14ac:dyDescent="0.45">
      <c r="A8951" s="29"/>
      <c r="B8951" s="29"/>
      <c r="C8951" s="29"/>
    </row>
    <row r="8952" spans="1:3" hidden="1" x14ac:dyDescent="0.45">
      <c r="A8952" s="29"/>
      <c r="B8952" s="29"/>
      <c r="C8952" s="29"/>
    </row>
    <row r="8953" spans="1:3" hidden="1" x14ac:dyDescent="0.45">
      <c r="A8953" s="29"/>
      <c r="B8953" s="29"/>
      <c r="C8953" s="29"/>
    </row>
    <row r="8954" spans="1:3" hidden="1" x14ac:dyDescent="0.45">
      <c r="A8954" s="29"/>
      <c r="B8954" s="29"/>
      <c r="C8954" s="29"/>
    </row>
    <row r="8955" spans="1:3" hidden="1" x14ac:dyDescent="0.45">
      <c r="A8955" s="29"/>
      <c r="B8955" s="29"/>
      <c r="C8955" s="29"/>
    </row>
    <row r="8956" spans="1:3" hidden="1" x14ac:dyDescent="0.45">
      <c r="A8956" s="29"/>
      <c r="B8956" s="29"/>
      <c r="C8956" s="29"/>
    </row>
    <row r="8957" spans="1:3" hidden="1" x14ac:dyDescent="0.45">
      <c r="A8957" s="29"/>
      <c r="B8957" s="29"/>
      <c r="C8957" s="29"/>
    </row>
    <row r="8958" spans="1:3" hidden="1" x14ac:dyDescent="0.45">
      <c r="A8958" s="29"/>
      <c r="B8958" s="29"/>
      <c r="C8958" s="29"/>
    </row>
    <row r="8959" spans="1:3" hidden="1" x14ac:dyDescent="0.45">
      <c r="A8959" s="29"/>
      <c r="B8959" s="29"/>
      <c r="C8959" s="29"/>
    </row>
    <row r="8960" spans="1:3" hidden="1" x14ac:dyDescent="0.45">
      <c r="A8960" s="29"/>
      <c r="B8960" s="29"/>
      <c r="C8960" s="29"/>
    </row>
    <row r="8961" spans="1:3" hidden="1" x14ac:dyDescent="0.45">
      <c r="A8961" s="29"/>
      <c r="B8961" s="29"/>
      <c r="C8961" s="29"/>
    </row>
    <row r="8962" spans="1:3" hidden="1" x14ac:dyDescent="0.45">
      <c r="A8962" s="29"/>
      <c r="B8962" s="29"/>
      <c r="C8962" s="29"/>
    </row>
    <row r="8963" spans="1:3" hidden="1" x14ac:dyDescent="0.45">
      <c r="A8963" s="29"/>
      <c r="B8963" s="29"/>
      <c r="C8963" s="29"/>
    </row>
    <row r="8964" spans="1:3" hidden="1" x14ac:dyDescent="0.45">
      <c r="A8964" s="29"/>
      <c r="B8964" s="29"/>
      <c r="C8964" s="29"/>
    </row>
    <row r="8965" spans="1:3" hidden="1" x14ac:dyDescent="0.45">
      <c r="A8965" s="29"/>
      <c r="B8965" s="29"/>
      <c r="C8965" s="29"/>
    </row>
    <row r="8966" spans="1:3" hidden="1" x14ac:dyDescent="0.45">
      <c r="A8966" s="29"/>
      <c r="B8966" s="29"/>
      <c r="C8966" s="29"/>
    </row>
    <row r="8967" spans="1:3" hidden="1" x14ac:dyDescent="0.45">
      <c r="A8967" s="29"/>
      <c r="B8967" s="29"/>
      <c r="C8967" s="29"/>
    </row>
    <row r="8968" spans="1:3" hidden="1" x14ac:dyDescent="0.45">
      <c r="A8968" s="29"/>
      <c r="B8968" s="29"/>
      <c r="C8968" s="29"/>
    </row>
    <row r="8969" spans="1:3" hidden="1" x14ac:dyDescent="0.45">
      <c r="A8969" s="29"/>
      <c r="B8969" s="29"/>
      <c r="C8969" s="29"/>
    </row>
    <row r="8970" spans="1:3" hidden="1" x14ac:dyDescent="0.45">
      <c r="A8970" s="29"/>
      <c r="B8970" s="29"/>
      <c r="C8970" s="29"/>
    </row>
    <row r="8971" spans="1:3" hidden="1" x14ac:dyDescent="0.45">
      <c r="A8971" s="29"/>
      <c r="B8971" s="29"/>
      <c r="C8971" s="29"/>
    </row>
    <row r="8972" spans="1:3" hidden="1" x14ac:dyDescent="0.45">
      <c r="A8972" s="29"/>
      <c r="B8972" s="29"/>
      <c r="C8972" s="29"/>
    </row>
    <row r="8973" spans="1:3" hidden="1" x14ac:dyDescent="0.45">
      <c r="A8973" s="29"/>
      <c r="B8973" s="29"/>
      <c r="C8973" s="29"/>
    </row>
    <row r="8974" spans="1:3" hidden="1" x14ac:dyDescent="0.45">
      <c r="A8974" s="29"/>
      <c r="B8974" s="29"/>
      <c r="C8974" s="29"/>
    </row>
    <row r="8975" spans="1:3" hidden="1" x14ac:dyDescent="0.45">
      <c r="A8975" s="29"/>
      <c r="B8975" s="29"/>
      <c r="C8975" s="29"/>
    </row>
    <row r="8976" spans="1:3" hidden="1" x14ac:dyDescent="0.45">
      <c r="A8976" s="29"/>
      <c r="B8976" s="29"/>
      <c r="C8976" s="29"/>
    </row>
    <row r="8977" spans="1:3" hidden="1" x14ac:dyDescent="0.45">
      <c r="A8977" s="29"/>
      <c r="B8977" s="29"/>
      <c r="C8977" s="29"/>
    </row>
    <row r="8978" spans="1:3" hidden="1" x14ac:dyDescent="0.45">
      <c r="A8978" s="29"/>
      <c r="B8978" s="29"/>
      <c r="C8978" s="29"/>
    </row>
    <row r="8979" spans="1:3" hidden="1" x14ac:dyDescent="0.45">
      <c r="A8979" s="29"/>
      <c r="B8979" s="29"/>
      <c r="C8979" s="29"/>
    </row>
    <row r="8980" spans="1:3" hidden="1" x14ac:dyDescent="0.45">
      <c r="A8980" s="29"/>
      <c r="B8980" s="29"/>
      <c r="C8980" s="29"/>
    </row>
    <row r="8981" spans="1:3" hidden="1" x14ac:dyDescent="0.45">
      <c r="A8981" s="29"/>
      <c r="B8981" s="29"/>
      <c r="C8981" s="29"/>
    </row>
    <row r="8982" spans="1:3" hidden="1" x14ac:dyDescent="0.45">
      <c r="A8982" s="29"/>
      <c r="B8982" s="29"/>
      <c r="C8982" s="29"/>
    </row>
    <row r="8983" spans="1:3" hidden="1" x14ac:dyDescent="0.45">
      <c r="A8983" s="29"/>
      <c r="B8983" s="29"/>
      <c r="C8983" s="29"/>
    </row>
    <row r="8984" spans="1:3" hidden="1" x14ac:dyDescent="0.45">
      <c r="A8984" s="29"/>
      <c r="B8984" s="29"/>
      <c r="C8984" s="29"/>
    </row>
    <row r="8985" spans="1:3" hidden="1" x14ac:dyDescent="0.45">
      <c r="A8985" s="29"/>
      <c r="B8985" s="29"/>
      <c r="C8985" s="29"/>
    </row>
    <row r="8986" spans="1:3" hidden="1" x14ac:dyDescent="0.45">
      <c r="A8986" s="29"/>
      <c r="B8986" s="29"/>
      <c r="C8986" s="29"/>
    </row>
    <row r="8987" spans="1:3" hidden="1" x14ac:dyDescent="0.45">
      <c r="A8987" s="29"/>
      <c r="B8987" s="29"/>
      <c r="C8987" s="29"/>
    </row>
    <row r="8988" spans="1:3" hidden="1" x14ac:dyDescent="0.45">
      <c r="A8988" s="29"/>
      <c r="B8988" s="29"/>
      <c r="C8988" s="29"/>
    </row>
    <row r="8989" spans="1:3" hidden="1" x14ac:dyDescent="0.45">
      <c r="A8989" s="29"/>
      <c r="B8989" s="29"/>
      <c r="C8989" s="29"/>
    </row>
    <row r="8990" spans="1:3" hidden="1" x14ac:dyDescent="0.45">
      <c r="A8990" s="29"/>
      <c r="B8990" s="29"/>
      <c r="C8990" s="29"/>
    </row>
    <row r="8991" spans="1:3" hidden="1" x14ac:dyDescent="0.45">
      <c r="A8991" s="29"/>
      <c r="B8991" s="29"/>
      <c r="C8991" s="29"/>
    </row>
    <row r="8992" spans="1:3" hidden="1" x14ac:dyDescent="0.45">
      <c r="A8992" s="29"/>
      <c r="B8992" s="29"/>
      <c r="C8992" s="29"/>
    </row>
    <row r="8993" spans="1:3" hidden="1" x14ac:dyDescent="0.45">
      <c r="A8993" s="29"/>
      <c r="B8993" s="29"/>
      <c r="C8993" s="29"/>
    </row>
    <row r="8994" spans="1:3" hidden="1" x14ac:dyDescent="0.45">
      <c r="A8994" s="29"/>
      <c r="B8994" s="29"/>
      <c r="C8994" s="29"/>
    </row>
    <row r="8995" spans="1:3" hidden="1" x14ac:dyDescent="0.45">
      <c r="A8995" s="29"/>
      <c r="B8995" s="29"/>
      <c r="C8995" s="29"/>
    </row>
    <row r="8996" spans="1:3" hidden="1" x14ac:dyDescent="0.45">
      <c r="A8996" s="29"/>
      <c r="B8996" s="29"/>
      <c r="C8996" s="29"/>
    </row>
    <row r="8997" spans="1:3" hidden="1" x14ac:dyDescent="0.45">
      <c r="A8997" s="29"/>
      <c r="B8997" s="29"/>
      <c r="C8997" s="29"/>
    </row>
    <row r="8998" spans="1:3" hidden="1" x14ac:dyDescent="0.45">
      <c r="A8998" s="29"/>
      <c r="B8998" s="29"/>
      <c r="C8998" s="29"/>
    </row>
    <row r="8999" spans="1:3" hidden="1" x14ac:dyDescent="0.45">
      <c r="A8999" s="29"/>
      <c r="B8999" s="29"/>
      <c r="C8999" s="29"/>
    </row>
    <row r="9000" spans="1:3" hidden="1" x14ac:dyDescent="0.45">
      <c r="A9000" s="29"/>
      <c r="B9000" s="29"/>
      <c r="C9000" s="29"/>
    </row>
    <row r="9001" spans="1:3" hidden="1" x14ac:dyDescent="0.45">
      <c r="A9001" s="29"/>
      <c r="B9001" s="29"/>
      <c r="C9001" s="29"/>
    </row>
    <row r="9002" spans="1:3" hidden="1" x14ac:dyDescent="0.45">
      <c r="A9002" s="29"/>
      <c r="B9002" s="29"/>
      <c r="C9002" s="29"/>
    </row>
    <row r="9003" spans="1:3" hidden="1" x14ac:dyDescent="0.45">
      <c r="A9003" s="29"/>
      <c r="B9003" s="29"/>
      <c r="C9003" s="29"/>
    </row>
    <row r="9004" spans="1:3" hidden="1" x14ac:dyDescent="0.45">
      <c r="A9004" s="29"/>
      <c r="B9004" s="29"/>
      <c r="C9004" s="29"/>
    </row>
    <row r="9005" spans="1:3" hidden="1" x14ac:dyDescent="0.45">
      <c r="A9005" s="29"/>
      <c r="B9005" s="29"/>
      <c r="C9005" s="29"/>
    </row>
    <row r="9006" spans="1:3" hidden="1" x14ac:dyDescent="0.45">
      <c r="A9006" s="29"/>
      <c r="B9006" s="29"/>
      <c r="C9006" s="29"/>
    </row>
    <row r="9007" spans="1:3" hidden="1" x14ac:dyDescent="0.45">
      <c r="A9007" s="29"/>
      <c r="B9007" s="29"/>
      <c r="C9007" s="29"/>
    </row>
    <row r="9008" spans="1:3" hidden="1" x14ac:dyDescent="0.45">
      <c r="A9008" s="29"/>
      <c r="B9008" s="29"/>
      <c r="C9008" s="29"/>
    </row>
    <row r="9009" spans="1:3" hidden="1" x14ac:dyDescent="0.45">
      <c r="A9009" s="29"/>
      <c r="B9009" s="29"/>
      <c r="C9009" s="29"/>
    </row>
    <row r="9010" spans="1:3" hidden="1" x14ac:dyDescent="0.45">
      <c r="A9010" s="29"/>
      <c r="B9010" s="29"/>
      <c r="C9010" s="29"/>
    </row>
    <row r="9011" spans="1:3" hidden="1" x14ac:dyDescent="0.45">
      <c r="A9011" s="29"/>
      <c r="B9011" s="29"/>
      <c r="C9011" s="29"/>
    </row>
    <row r="9012" spans="1:3" hidden="1" x14ac:dyDescent="0.45">
      <c r="A9012" s="29"/>
      <c r="B9012" s="29"/>
      <c r="C9012" s="29"/>
    </row>
    <row r="9013" spans="1:3" hidden="1" x14ac:dyDescent="0.45">
      <c r="A9013" s="29"/>
      <c r="B9013" s="29"/>
      <c r="C9013" s="29"/>
    </row>
    <row r="9014" spans="1:3" hidden="1" x14ac:dyDescent="0.45">
      <c r="A9014" s="29"/>
      <c r="B9014" s="29"/>
      <c r="C9014" s="29"/>
    </row>
    <row r="9015" spans="1:3" hidden="1" x14ac:dyDescent="0.45">
      <c r="A9015" s="29"/>
      <c r="B9015" s="29"/>
      <c r="C9015" s="29"/>
    </row>
    <row r="9016" spans="1:3" hidden="1" x14ac:dyDescent="0.45">
      <c r="A9016" s="29"/>
      <c r="B9016" s="29"/>
      <c r="C9016" s="29"/>
    </row>
    <row r="9017" spans="1:3" hidden="1" x14ac:dyDescent="0.45">
      <c r="A9017" s="29"/>
      <c r="B9017" s="29"/>
      <c r="C9017" s="29"/>
    </row>
    <row r="9018" spans="1:3" hidden="1" x14ac:dyDescent="0.45">
      <c r="A9018" s="29"/>
      <c r="B9018" s="29"/>
      <c r="C9018" s="29"/>
    </row>
    <row r="9019" spans="1:3" hidden="1" x14ac:dyDescent="0.45">
      <c r="A9019" s="29"/>
      <c r="B9019" s="29"/>
      <c r="C9019" s="29"/>
    </row>
    <row r="9020" spans="1:3" hidden="1" x14ac:dyDescent="0.45">
      <c r="A9020" s="29"/>
      <c r="B9020" s="29"/>
      <c r="C9020" s="29"/>
    </row>
    <row r="9021" spans="1:3" hidden="1" x14ac:dyDescent="0.45">
      <c r="A9021" s="29"/>
      <c r="B9021" s="29"/>
      <c r="C9021" s="29"/>
    </row>
    <row r="9022" spans="1:3" hidden="1" x14ac:dyDescent="0.45">
      <c r="A9022" s="29"/>
      <c r="B9022" s="29"/>
      <c r="C9022" s="29"/>
    </row>
    <row r="9023" spans="1:3" hidden="1" x14ac:dyDescent="0.45">
      <c r="A9023" s="29"/>
      <c r="B9023" s="29"/>
      <c r="C9023" s="29"/>
    </row>
    <row r="9024" spans="1:3" hidden="1" x14ac:dyDescent="0.45">
      <c r="A9024" s="29"/>
      <c r="B9024" s="29"/>
      <c r="C9024" s="29"/>
    </row>
    <row r="9025" spans="1:3" hidden="1" x14ac:dyDescent="0.45">
      <c r="A9025" s="29"/>
      <c r="B9025" s="29"/>
      <c r="C9025" s="29"/>
    </row>
    <row r="9026" spans="1:3" hidden="1" x14ac:dyDescent="0.45">
      <c r="A9026" s="29"/>
      <c r="B9026" s="29"/>
      <c r="C9026" s="29"/>
    </row>
    <row r="9027" spans="1:3" hidden="1" x14ac:dyDescent="0.45">
      <c r="A9027" s="29"/>
      <c r="B9027" s="29"/>
      <c r="C9027" s="29"/>
    </row>
    <row r="9028" spans="1:3" hidden="1" x14ac:dyDescent="0.45">
      <c r="A9028" s="29"/>
      <c r="B9028" s="29"/>
      <c r="C9028" s="29"/>
    </row>
    <row r="9029" spans="1:3" hidden="1" x14ac:dyDescent="0.45">
      <c r="A9029" s="29"/>
      <c r="B9029" s="29"/>
      <c r="C9029" s="29"/>
    </row>
    <row r="9030" spans="1:3" hidden="1" x14ac:dyDescent="0.45">
      <c r="A9030" s="29"/>
      <c r="B9030" s="29"/>
      <c r="C9030" s="29"/>
    </row>
    <row r="9031" spans="1:3" hidden="1" x14ac:dyDescent="0.45">
      <c r="A9031" s="29"/>
      <c r="B9031" s="29"/>
      <c r="C9031" s="29"/>
    </row>
    <row r="9032" spans="1:3" hidden="1" x14ac:dyDescent="0.45">
      <c r="A9032" s="29"/>
      <c r="B9032" s="29"/>
      <c r="C9032" s="29"/>
    </row>
    <row r="9033" spans="1:3" hidden="1" x14ac:dyDescent="0.45">
      <c r="A9033" s="29"/>
      <c r="B9033" s="29"/>
      <c r="C9033" s="29"/>
    </row>
    <row r="9034" spans="1:3" hidden="1" x14ac:dyDescent="0.45">
      <c r="A9034" s="29"/>
      <c r="B9034" s="29"/>
      <c r="C9034" s="29"/>
    </row>
    <row r="9035" spans="1:3" hidden="1" x14ac:dyDescent="0.45">
      <c r="A9035" s="29"/>
      <c r="B9035" s="29"/>
      <c r="C9035" s="29"/>
    </row>
    <row r="9036" spans="1:3" hidden="1" x14ac:dyDescent="0.45">
      <c r="A9036" s="29"/>
      <c r="B9036" s="29"/>
      <c r="C9036" s="29"/>
    </row>
    <row r="9037" spans="1:3" hidden="1" x14ac:dyDescent="0.45">
      <c r="A9037" s="29"/>
      <c r="B9037" s="29"/>
      <c r="C9037" s="29"/>
    </row>
    <row r="9038" spans="1:3" hidden="1" x14ac:dyDescent="0.45">
      <c r="A9038" s="29"/>
      <c r="B9038" s="29"/>
      <c r="C9038" s="29"/>
    </row>
    <row r="9039" spans="1:3" hidden="1" x14ac:dyDescent="0.45">
      <c r="A9039" s="29"/>
      <c r="B9039" s="29"/>
      <c r="C9039" s="29"/>
    </row>
    <row r="9040" spans="1:3" hidden="1" x14ac:dyDescent="0.45">
      <c r="A9040" s="29"/>
      <c r="B9040" s="29"/>
      <c r="C9040" s="29"/>
    </row>
    <row r="9041" spans="1:3" hidden="1" x14ac:dyDescent="0.45">
      <c r="A9041" s="29"/>
      <c r="B9041" s="29"/>
      <c r="C9041" s="29"/>
    </row>
    <row r="9042" spans="1:3" hidden="1" x14ac:dyDescent="0.45">
      <c r="A9042" s="29"/>
      <c r="B9042" s="29"/>
      <c r="C9042" s="29"/>
    </row>
    <row r="9043" spans="1:3" hidden="1" x14ac:dyDescent="0.45">
      <c r="A9043" s="29"/>
      <c r="B9043" s="29"/>
      <c r="C9043" s="29"/>
    </row>
    <row r="9044" spans="1:3" hidden="1" x14ac:dyDescent="0.45">
      <c r="A9044" s="29"/>
      <c r="B9044" s="29"/>
      <c r="C9044" s="29"/>
    </row>
    <row r="9045" spans="1:3" hidden="1" x14ac:dyDescent="0.45">
      <c r="A9045" s="29"/>
      <c r="B9045" s="29"/>
      <c r="C9045" s="29"/>
    </row>
    <row r="9046" spans="1:3" hidden="1" x14ac:dyDescent="0.45">
      <c r="A9046" s="29"/>
      <c r="B9046" s="29"/>
      <c r="C9046" s="29"/>
    </row>
    <row r="9047" spans="1:3" hidden="1" x14ac:dyDescent="0.45">
      <c r="A9047" s="29"/>
      <c r="B9047" s="29"/>
      <c r="C9047" s="29"/>
    </row>
    <row r="9048" spans="1:3" hidden="1" x14ac:dyDescent="0.45">
      <c r="A9048" s="29"/>
      <c r="B9048" s="29"/>
      <c r="C9048" s="29"/>
    </row>
    <row r="9049" spans="1:3" hidden="1" x14ac:dyDescent="0.45">
      <c r="A9049" s="29"/>
      <c r="B9049" s="29"/>
      <c r="C9049" s="29"/>
    </row>
    <row r="9050" spans="1:3" hidden="1" x14ac:dyDescent="0.45">
      <c r="A9050" s="29"/>
      <c r="B9050" s="29"/>
      <c r="C9050" s="29"/>
    </row>
    <row r="9051" spans="1:3" hidden="1" x14ac:dyDescent="0.45">
      <c r="A9051" s="29"/>
      <c r="B9051" s="29"/>
      <c r="C9051" s="29"/>
    </row>
    <row r="9052" spans="1:3" hidden="1" x14ac:dyDescent="0.45">
      <c r="A9052" s="29"/>
      <c r="B9052" s="29"/>
      <c r="C9052" s="29"/>
    </row>
    <row r="9053" spans="1:3" hidden="1" x14ac:dyDescent="0.45">
      <c r="A9053" s="29"/>
      <c r="B9053" s="29"/>
      <c r="C9053" s="29"/>
    </row>
    <row r="9054" spans="1:3" hidden="1" x14ac:dyDescent="0.45">
      <c r="A9054" s="29"/>
      <c r="B9054" s="29"/>
      <c r="C9054" s="29"/>
    </row>
    <row r="9055" spans="1:3" hidden="1" x14ac:dyDescent="0.45">
      <c r="A9055" s="29"/>
      <c r="B9055" s="29"/>
      <c r="C9055" s="29"/>
    </row>
    <row r="9056" spans="1:3" hidden="1" x14ac:dyDescent="0.45">
      <c r="A9056" s="29"/>
      <c r="B9056" s="29"/>
      <c r="C9056" s="29"/>
    </row>
    <row r="9057" spans="1:3" hidden="1" x14ac:dyDescent="0.45">
      <c r="A9057" s="29"/>
      <c r="B9057" s="29"/>
      <c r="C9057" s="29"/>
    </row>
    <row r="9058" spans="1:3" hidden="1" x14ac:dyDescent="0.45">
      <c r="A9058" s="29"/>
      <c r="B9058" s="29"/>
      <c r="C9058" s="29"/>
    </row>
    <row r="9059" spans="1:3" hidden="1" x14ac:dyDescent="0.45">
      <c r="A9059" s="29"/>
      <c r="B9059" s="29"/>
      <c r="C9059" s="29"/>
    </row>
    <row r="9060" spans="1:3" hidden="1" x14ac:dyDescent="0.45">
      <c r="A9060" s="29"/>
      <c r="B9060" s="29"/>
      <c r="C9060" s="29"/>
    </row>
    <row r="9061" spans="1:3" hidden="1" x14ac:dyDescent="0.45">
      <c r="A9061" s="29"/>
      <c r="B9061" s="29"/>
      <c r="C9061" s="29"/>
    </row>
    <row r="9062" spans="1:3" hidden="1" x14ac:dyDescent="0.45">
      <c r="A9062" s="29"/>
      <c r="B9062" s="29"/>
      <c r="C9062" s="29"/>
    </row>
    <row r="9063" spans="1:3" hidden="1" x14ac:dyDescent="0.45">
      <c r="A9063" s="29"/>
      <c r="B9063" s="29"/>
      <c r="C9063" s="29"/>
    </row>
    <row r="9064" spans="1:3" hidden="1" x14ac:dyDescent="0.45">
      <c r="A9064" s="29"/>
      <c r="B9064" s="29"/>
      <c r="C9064" s="29"/>
    </row>
    <row r="9065" spans="1:3" hidden="1" x14ac:dyDescent="0.45">
      <c r="A9065" s="29"/>
      <c r="B9065" s="29"/>
      <c r="C9065" s="29"/>
    </row>
    <row r="9066" spans="1:3" hidden="1" x14ac:dyDescent="0.45">
      <c r="A9066" s="29"/>
      <c r="B9066" s="29"/>
      <c r="C9066" s="29"/>
    </row>
    <row r="9067" spans="1:3" hidden="1" x14ac:dyDescent="0.45">
      <c r="A9067" s="29"/>
      <c r="B9067" s="29"/>
      <c r="C9067" s="29"/>
    </row>
    <row r="9068" spans="1:3" hidden="1" x14ac:dyDescent="0.45">
      <c r="A9068" s="29"/>
      <c r="B9068" s="29"/>
      <c r="C9068" s="29"/>
    </row>
    <row r="9069" spans="1:3" hidden="1" x14ac:dyDescent="0.45">
      <c r="A9069" s="29"/>
      <c r="B9069" s="29"/>
      <c r="C9069" s="29"/>
    </row>
    <row r="9070" spans="1:3" hidden="1" x14ac:dyDescent="0.45">
      <c r="A9070" s="29"/>
      <c r="B9070" s="29"/>
      <c r="C9070" s="29"/>
    </row>
    <row r="9071" spans="1:3" hidden="1" x14ac:dyDescent="0.45">
      <c r="A9071" s="29"/>
      <c r="B9071" s="29"/>
      <c r="C9071" s="29"/>
    </row>
    <row r="9072" spans="1:3" hidden="1" x14ac:dyDescent="0.45">
      <c r="A9072" s="29"/>
      <c r="B9072" s="29"/>
      <c r="C9072" s="29"/>
    </row>
    <row r="9073" spans="1:3" hidden="1" x14ac:dyDescent="0.45">
      <c r="A9073" s="29"/>
      <c r="B9073" s="29"/>
      <c r="C9073" s="29"/>
    </row>
    <row r="9074" spans="1:3" hidden="1" x14ac:dyDescent="0.45">
      <c r="A9074" s="29"/>
      <c r="B9074" s="29"/>
      <c r="C9074" s="29"/>
    </row>
    <row r="9075" spans="1:3" hidden="1" x14ac:dyDescent="0.45">
      <c r="A9075" s="29"/>
      <c r="B9075" s="29"/>
      <c r="C9075" s="29"/>
    </row>
    <row r="9076" spans="1:3" hidden="1" x14ac:dyDescent="0.45">
      <c r="A9076" s="29"/>
      <c r="B9076" s="29"/>
      <c r="C9076" s="29"/>
    </row>
    <row r="9077" spans="1:3" hidden="1" x14ac:dyDescent="0.45">
      <c r="A9077" s="29"/>
      <c r="B9077" s="29"/>
      <c r="C9077" s="29"/>
    </row>
    <row r="9078" spans="1:3" hidden="1" x14ac:dyDescent="0.45">
      <c r="A9078" s="29"/>
      <c r="B9078" s="29"/>
      <c r="C9078" s="29"/>
    </row>
    <row r="9079" spans="1:3" hidden="1" x14ac:dyDescent="0.45">
      <c r="A9079" s="29"/>
      <c r="B9079" s="29"/>
      <c r="C9079" s="29"/>
    </row>
    <row r="9080" spans="1:3" hidden="1" x14ac:dyDescent="0.45">
      <c r="A9080" s="29"/>
      <c r="B9080" s="29"/>
      <c r="C9080" s="29"/>
    </row>
    <row r="9081" spans="1:3" hidden="1" x14ac:dyDescent="0.45">
      <c r="A9081" s="29"/>
      <c r="B9081" s="29"/>
      <c r="C9081" s="29"/>
    </row>
    <row r="9082" spans="1:3" hidden="1" x14ac:dyDescent="0.45">
      <c r="A9082" s="29"/>
      <c r="B9082" s="29"/>
      <c r="C9082" s="29"/>
    </row>
    <row r="9083" spans="1:3" hidden="1" x14ac:dyDescent="0.45">
      <c r="A9083" s="29"/>
      <c r="B9083" s="29"/>
      <c r="C9083" s="29"/>
    </row>
    <row r="9084" spans="1:3" hidden="1" x14ac:dyDescent="0.45">
      <c r="A9084" s="29"/>
      <c r="B9084" s="29"/>
      <c r="C9084" s="29"/>
    </row>
    <row r="9085" spans="1:3" hidden="1" x14ac:dyDescent="0.45">
      <c r="A9085" s="29"/>
      <c r="B9085" s="29"/>
      <c r="C9085" s="29"/>
    </row>
    <row r="9086" spans="1:3" hidden="1" x14ac:dyDescent="0.45">
      <c r="A9086" s="29"/>
      <c r="B9086" s="29"/>
      <c r="C9086" s="29"/>
    </row>
    <row r="9087" spans="1:3" hidden="1" x14ac:dyDescent="0.45">
      <c r="A9087" s="29"/>
      <c r="B9087" s="29"/>
      <c r="C9087" s="29"/>
    </row>
    <row r="9088" spans="1:3" hidden="1" x14ac:dyDescent="0.45">
      <c r="A9088" s="29"/>
      <c r="B9088" s="29"/>
      <c r="C9088" s="29"/>
    </row>
    <row r="9089" spans="1:3" hidden="1" x14ac:dyDescent="0.45">
      <c r="A9089" s="29"/>
      <c r="B9089" s="29"/>
      <c r="C9089" s="29"/>
    </row>
    <row r="9090" spans="1:3" hidden="1" x14ac:dyDescent="0.45">
      <c r="A9090" s="29"/>
      <c r="B9090" s="29"/>
      <c r="C9090" s="29"/>
    </row>
    <row r="9091" spans="1:3" hidden="1" x14ac:dyDescent="0.45">
      <c r="A9091" s="29"/>
      <c r="B9091" s="29"/>
      <c r="C9091" s="29"/>
    </row>
    <row r="9092" spans="1:3" hidden="1" x14ac:dyDescent="0.45">
      <c r="A9092" s="29"/>
      <c r="B9092" s="29"/>
      <c r="C9092" s="29"/>
    </row>
    <row r="9093" spans="1:3" hidden="1" x14ac:dyDescent="0.45">
      <c r="A9093" s="29"/>
      <c r="B9093" s="29"/>
      <c r="C9093" s="29"/>
    </row>
    <row r="9094" spans="1:3" hidden="1" x14ac:dyDescent="0.45">
      <c r="A9094" s="29"/>
      <c r="B9094" s="29"/>
      <c r="C9094" s="29"/>
    </row>
    <row r="9095" spans="1:3" hidden="1" x14ac:dyDescent="0.45">
      <c r="A9095" s="29"/>
      <c r="B9095" s="29"/>
      <c r="C9095" s="29"/>
    </row>
    <row r="9096" spans="1:3" hidden="1" x14ac:dyDescent="0.45">
      <c r="A9096" s="29"/>
      <c r="B9096" s="29"/>
      <c r="C9096" s="29"/>
    </row>
    <row r="9097" spans="1:3" hidden="1" x14ac:dyDescent="0.45">
      <c r="A9097" s="29"/>
      <c r="B9097" s="29"/>
      <c r="C9097" s="29"/>
    </row>
    <row r="9098" spans="1:3" hidden="1" x14ac:dyDescent="0.45">
      <c r="A9098" s="29"/>
      <c r="B9098" s="29"/>
      <c r="C9098" s="29"/>
    </row>
    <row r="9099" spans="1:3" hidden="1" x14ac:dyDescent="0.45">
      <c r="A9099" s="29"/>
      <c r="B9099" s="29"/>
      <c r="C9099" s="29"/>
    </row>
    <row r="9100" spans="1:3" hidden="1" x14ac:dyDescent="0.45">
      <c r="A9100" s="29"/>
      <c r="B9100" s="29"/>
      <c r="C9100" s="29"/>
    </row>
    <row r="9101" spans="1:3" hidden="1" x14ac:dyDescent="0.45">
      <c r="A9101" s="29"/>
      <c r="B9101" s="29"/>
      <c r="C9101" s="29"/>
    </row>
    <row r="9102" spans="1:3" hidden="1" x14ac:dyDescent="0.45">
      <c r="A9102" s="29"/>
      <c r="B9102" s="29"/>
      <c r="C9102" s="29"/>
    </row>
    <row r="9103" spans="1:3" hidden="1" x14ac:dyDescent="0.45">
      <c r="A9103" s="29"/>
      <c r="B9103" s="29"/>
      <c r="C9103" s="29"/>
    </row>
    <row r="9104" spans="1:3" hidden="1" x14ac:dyDescent="0.45">
      <c r="A9104" s="29"/>
      <c r="B9104" s="29"/>
      <c r="C9104" s="29"/>
    </row>
    <row r="9105" spans="1:3" hidden="1" x14ac:dyDescent="0.45">
      <c r="A9105" s="29"/>
      <c r="B9105" s="29"/>
      <c r="C9105" s="29"/>
    </row>
    <row r="9106" spans="1:3" hidden="1" x14ac:dyDescent="0.45">
      <c r="A9106" s="29"/>
      <c r="B9106" s="29"/>
      <c r="C9106" s="29"/>
    </row>
    <row r="9107" spans="1:3" hidden="1" x14ac:dyDescent="0.45">
      <c r="A9107" s="29"/>
      <c r="B9107" s="29"/>
      <c r="C9107" s="29"/>
    </row>
    <row r="9108" spans="1:3" hidden="1" x14ac:dyDescent="0.45">
      <c r="A9108" s="29"/>
      <c r="B9108" s="29"/>
      <c r="C9108" s="29"/>
    </row>
    <row r="9109" spans="1:3" hidden="1" x14ac:dyDescent="0.45">
      <c r="A9109" s="29"/>
      <c r="B9109" s="29"/>
      <c r="C9109" s="29"/>
    </row>
    <row r="9110" spans="1:3" hidden="1" x14ac:dyDescent="0.45">
      <c r="A9110" s="29"/>
      <c r="B9110" s="29"/>
      <c r="C9110" s="29"/>
    </row>
    <row r="9111" spans="1:3" hidden="1" x14ac:dyDescent="0.45">
      <c r="A9111" s="29"/>
      <c r="B9111" s="29"/>
      <c r="C9111" s="29"/>
    </row>
    <row r="9112" spans="1:3" hidden="1" x14ac:dyDescent="0.45">
      <c r="A9112" s="29"/>
      <c r="B9112" s="29"/>
      <c r="C9112" s="29"/>
    </row>
    <row r="9113" spans="1:3" hidden="1" x14ac:dyDescent="0.45">
      <c r="A9113" s="29"/>
      <c r="B9113" s="29"/>
      <c r="C9113" s="29"/>
    </row>
    <row r="9114" spans="1:3" hidden="1" x14ac:dyDescent="0.45">
      <c r="A9114" s="29"/>
      <c r="B9114" s="29"/>
      <c r="C9114" s="29"/>
    </row>
    <row r="9115" spans="1:3" hidden="1" x14ac:dyDescent="0.45">
      <c r="A9115" s="29"/>
      <c r="B9115" s="29"/>
      <c r="C9115" s="29"/>
    </row>
    <row r="9116" spans="1:3" hidden="1" x14ac:dyDescent="0.45">
      <c r="A9116" s="29"/>
      <c r="B9116" s="29"/>
      <c r="C9116" s="29"/>
    </row>
    <row r="9117" spans="1:3" hidden="1" x14ac:dyDescent="0.45">
      <c r="A9117" s="29"/>
      <c r="B9117" s="29"/>
      <c r="C9117" s="29"/>
    </row>
    <row r="9118" spans="1:3" hidden="1" x14ac:dyDescent="0.45">
      <c r="A9118" s="29"/>
      <c r="B9118" s="29"/>
      <c r="C9118" s="29"/>
    </row>
    <row r="9119" spans="1:3" hidden="1" x14ac:dyDescent="0.45">
      <c r="A9119" s="29"/>
      <c r="B9119" s="29"/>
      <c r="C9119" s="29"/>
    </row>
    <row r="9120" spans="1:3" hidden="1" x14ac:dyDescent="0.45">
      <c r="A9120" s="29"/>
      <c r="B9120" s="29"/>
      <c r="C9120" s="29"/>
    </row>
    <row r="9121" spans="1:3" hidden="1" x14ac:dyDescent="0.45">
      <c r="A9121" s="29"/>
      <c r="B9121" s="29"/>
      <c r="C9121" s="29"/>
    </row>
    <row r="9122" spans="1:3" hidden="1" x14ac:dyDescent="0.45">
      <c r="A9122" s="29"/>
      <c r="B9122" s="29"/>
      <c r="C9122" s="29"/>
    </row>
    <row r="9123" spans="1:3" hidden="1" x14ac:dyDescent="0.45">
      <c r="A9123" s="29"/>
      <c r="B9123" s="29"/>
      <c r="C9123" s="29"/>
    </row>
    <row r="9124" spans="1:3" hidden="1" x14ac:dyDescent="0.45">
      <c r="A9124" s="29"/>
      <c r="B9124" s="29"/>
      <c r="C9124" s="29"/>
    </row>
    <row r="9125" spans="1:3" hidden="1" x14ac:dyDescent="0.45">
      <c r="A9125" s="29"/>
      <c r="B9125" s="29"/>
      <c r="C9125" s="29"/>
    </row>
    <row r="9126" spans="1:3" hidden="1" x14ac:dyDescent="0.45">
      <c r="A9126" s="29"/>
      <c r="B9126" s="29"/>
      <c r="C9126" s="29"/>
    </row>
    <row r="9127" spans="1:3" hidden="1" x14ac:dyDescent="0.45">
      <c r="A9127" s="29"/>
      <c r="B9127" s="29"/>
      <c r="C9127" s="29"/>
    </row>
    <row r="9128" spans="1:3" hidden="1" x14ac:dyDescent="0.45">
      <c r="A9128" s="29"/>
      <c r="B9128" s="29"/>
      <c r="C9128" s="29"/>
    </row>
    <row r="9129" spans="1:3" hidden="1" x14ac:dyDescent="0.45">
      <c r="A9129" s="29"/>
      <c r="B9129" s="29"/>
      <c r="C9129" s="29"/>
    </row>
    <row r="9130" spans="1:3" hidden="1" x14ac:dyDescent="0.45">
      <c r="A9130" s="29"/>
      <c r="B9130" s="29"/>
      <c r="C9130" s="29"/>
    </row>
    <row r="9131" spans="1:3" hidden="1" x14ac:dyDescent="0.45">
      <c r="A9131" s="29"/>
      <c r="B9131" s="29"/>
      <c r="C9131" s="29"/>
    </row>
    <row r="9132" spans="1:3" hidden="1" x14ac:dyDescent="0.45">
      <c r="A9132" s="29"/>
      <c r="B9132" s="29"/>
      <c r="C9132" s="29"/>
    </row>
    <row r="9133" spans="1:3" hidden="1" x14ac:dyDescent="0.45">
      <c r="A9133" s="29"/>
      <c r="B9133" s="29"/>
      <c r="C9133" s="29"/>
    </row>
    <row r="9134" spans="1:3" hidden="1" x14ac:dyDescent="0.45">
      <c r="A9134" s="29"/>
      <c r="B9134" s="29"/>
      <c r="C9134" s="29"/>
    </row>
    <row r="9135" spans="1:3" hidden="1" x14ac:dyDescent="0.45">
      <c r="A9135" s="29"/>
      <c r="B9135" s="29"/>
      <c r="C9135" s="29"/>
    </row>
    <row r="9136" spans="1:3" hidden="1" x14ac:dyDescent="0.45">
      <c r="A9136" s="29"/>
      <c r="B9136" s="29"/>
      <c r="C9136" s="29"/>
    </row>
    <row r="9137" spans="1:3" hidden="1" x14ac:dyDescent="0.45">
      <c r="A9137" s="29"/>
      <c r="B9137" s="29"/>
      <c r="C9137" s="29"/>
    </row>
    <row r="9138" spans="1:3" hidden="1" x14ac:dyDescent="0.45">
      <c r="A9138" s="29"/>
      <c r="B9138" s="29"/>
      <c r="C9138" s="29"/>
    </row>
    <row r="9139" spans="1:3" hidden="1" x14ac:dyDescent="0.45">
      <c r="A9139" s="29"/>
      <c r="B9139" s="29"/>
      <c r="C9139" s="29"/>
    </row>
    <row r="9140" spans="1:3" hidden="1" x14ac:dyDescent="0.45">
      <c r="A9140" s="29"/>
      <c r="B9140" s="29"/>
      <c r="C9140" s="29"/>
    </row>
    <row r="9141" spans="1:3" hidden="1" x14ac:dyDescent="0.45">
      <c r="A9141" s="29"/>
      <c r="B9141" s="29"/>
      <c r="C9141" s="29"/>
    </row>
    <row r="9142" spans="1:3" hidden="1" x14ac:dyDescent="0.45">
      <c r="A9142" s="29"/>
      <c r="B9142" s="29"/>
      <c r="C9142" s="29"/>
    </row>
    <row r="9143" spans="1:3" hidden="1" x14ac:dyDescent="0.45">
      <c r="A9143" s="29"/>
      <c r="B9143" s="29"/>
      <c r="C9143" s="29"/>
    </row>
    <row r="9144" spans="1:3" hidden="1" x14ac:dyDescent="0.45">
      <c r="A9144" s="29"/>
      <c r="B9144" s="29"/>
      <c r="C9144" s="29"/>
    </row>
    <row r="9145" spans="1:3" hidden="1" x14ac:dyDescent="0.45">
      <c r="A9145" s="29"/>
      <c r="B9145" s="29"/>
      <c r="C9145" s="29"/>
    </row>
    <row r="9146" spans="1:3" hidden="1" x14ac:dyDescent="0.45">
      <c r="A9146" s="29"/>
      <c r="B9146" s="29"/>
      <c r="C9146" s="29"/>
    </row>
    <row r="9147" spans="1:3" hidden="1" x14ac:dyDescent="0.45">
      <c r="A9147" s="29"/>
      <c r="B9147" s="29"/>
      <c r="C9147" s="29"/>
    </row>
    <row r="9148" spans="1:3" hidden="1" x14ac:dyDescent="0.45">
      <c r="A9148" s="29"/>
      <c r="B9148" s="29"/>
      <c r="C9148" s="29"/>
    </row>
    <row r="9149" spans="1:3" hidden="1" x14ac:dyDescent="0.45">
      <c r="A9149" s="29"/>
      <c r="B9149" s="29"/>
      <c r="C9149" s="29"/>
    </row>
    <row r="9150" spans="1:3" hidden="1" x14ac:dyDescent="0.45">
      <c r="A9150" s="29"/>
      <c r="B9150" s="29"/>
      <c r="C9150" s="29"/>
    </row>
    <row r="9151" spans="1:3" hidden="1" x14ac:dyDescent="0.45">
      <c r="A9151" s="29"/>
      <c r="B9151" s="29"/>
      <c r="C9151" s="29"/>
    </row>
    <row r="9152" spans="1:3" hidden="1" x14ac:dyDescent="0.45">
      <c r="A9152" s="29"/>
      <c r="B9152" s="29"/>
      <c r="C9152" s="29"/>
    </row>
    <row r="9153" spans="1:3" hidden="1" x14ac:dyDescent="0.45">
      <c r="A9153" s="29"/>
      <c r="B9153" s="29"/>
      <c r="C9153" s="29"/>
    </row>
    <row r="9154" spans="1:3" hidden="1" x14ac:dyDescent="0.45">
      <c r="A9154" s="29"/>
      <c r="B9154" s="29"/>
      <c r="C9154" s="29"/>
    </row>
    <row r="9155" spans="1:3" hidden="1" x14ac:dyDescent="0.45">
      <c r="A9155" s="29"/>
      <c r="B9155" s="29"/>
      <c r="C9155" s="29"/>
    </row>
    <row r="9156" spans="1:3" hidden="1" x14ac:dyDescent="0.45">
      <c r="A9156" s="29"/>
      <c r="B9156" s="29"/>
      <c r="C9156" s="29"/>
    </row>
    <row r="9157" spans="1:3" hidden="1" x14ac:dyDescent="0.45">
      <c r="A9157" s="29"/>
      <c r="B9157" s="29"/>
      <c r="C9157" s="29"/>
    </row>
    <row r="9158" spans="1:3" hidden="1" x14ac:dyDescent="0.45">
      <c r="A9158" s="29"/>
      <c r="B9158" s="29"/>
      <c r="C9158" s="29"/>
    </row>
    <row r="9159" spans="1:3" hidden="1" x14ac:dyDescent="0.45">
      <c r="A9159" s="29"/>
      <c r="B9159" s="29"/>
      <c r="C9159" s="29"/>
    </row>
    <row r="9160" spans="1:3" hidden="1" x14ac:dyDescent="0.45">
      <c r="A9160" s="29"/>
      <c r="B9160" s="29"/>
      <c r="C9160" s="29"/>
    </row>
    <row r="9161" spans="1:3" hidden="1" x14ac:dyDescent="0.45">
      <c r="A9161" s="29"/>
      <c r="B9161" s="29"/>
      <c r="C9161" s="29"/>
    </row>
    <row r="9162" spans="1:3" hidden="1" x14ac:dyDescent="0.45">
      <c r="A9162" s="29"/>
      <c r="B9162" s="29"/>
      <c r="C9162" s="29"/>
    </row>
    <row r="9163" spans="1:3" hidden="1" x14ac:dyDescent="0.45">
      <c r="A9163" s="29"/>
      <c r="B9163" s="29"/>
      <c r="C9163" s="29"/>
    </row>
    <row r="9164" spans="1:3" hidden="1" x14ac:dyDescent="0.45">
      <c r="A9164" s="29"/>
      <c r="B9164" s="29"/>
      <c r="C9164" s="29"/>
    </row>
    <row r="9165" spans="1:3" hidden="1" x14ac:dyDescent="0.45">
      <c r="A9165" s="29"/>
      <c r="B9165" s="29"/>
      <c r="C9165" s="29"/>
    </row>
    <row r="9166" spans="1:3" hidden="1" x14ac:dyDescent="0.45">
      <c r="A9166" s="29"/>
      <c r="B9166" s="29"/>
      <c r="C9166" s="29"/>
    </row>
    <row r="9167" spans="1:3" hidden="1" x14ac:dyDescent="0.45">
      <c r="A9167" s="29"/>
      <c r="B9167" s="29"/>
      <c r="C9167" s="29"/>
    </row>
    <row r="9168" spans="1:3" hidden="1" x14ac:dyDescent="0.45">
      <c r="A9168" s="29"/>
      <c r="B9168" s="29"/>
      <c r="C9168" s="29"/>
    </row>
    <row r="9169" spans="1:3" hidden="1" x14ac:dyDescent="0.45">
      <c r="A9169" s="29"/>
      <c r="B9169" s="29"/>
      <c r="C9169" s="29"/>
    </row>
    <row r="9170" spans="1:3" hidden="1" x14ac:dyDescent="0.45">
      <c r="A9170" s="29"/>
      <c r="B9170" s="29"/>
      <c r="C9170" s="29"/>
    </row>
    <row r="9171" spans="1:3" hidden="1" x14ac:dyDescent="0.45">
      <c r="A9171" s="29"/>
      <c r="B9171" s="29"/>
      <c r="C9171" s="29"/>
    </row>
    <row r="9172" spans="1:3" hidden="1" x14ac:dyDescent="0.45">
      <c r="A9172" s="29"/>
      <c r="B9172" s="29"/>
      <c r="C9172" s="29"/>
    </row>
    <row r="9173" spans="1:3" hidden="1" x14ac:dyDescent="0.45">
      <c r="A9173" s="29"/>
      <c r="B9173" s="29"/>
      <c r="C9173" s="29"/>
    </row>
    <row r="9174" spans="1:3" hidden="1" x14ac:dyDescent="0.45">
      <c r="A9174" s="29"/>
      <c r="B9174" s="29"/>
      <c r="C9174" s="29"/>
    </row>
    <row r="9175" spans="1:3" hidden="1" x14ac:dyDescent="0.45">
      <c r="A9175" s="29"/>
      <c r="B9175" s="29"/>
      <c r="C9175" s="29"/>
    </row>
    <row r="9176" spans="1:3" hidden="1" x14ac:dyDescent="0.45">
      <c r="A9176" s="29"/>
      <c r="B9176" s="29"/>
      <c r="C9176" s="29"/>
    </row>
    <row r="9177" spans="1:3" hidden="1" x14ac:dyDescent="0.45">
      <c r="A9177" s="29"/>
      <c r="B9177" s="29"/>
      <c r="C9177" s="29"/>
    </row>
    <row r="9178" spans="1:3" hidden="1" x14ac:dyDescent="0.45">
      <c r="A9178" s="29"/>
      <c r="B9178" s="29"/>
      <c r="C9178" s="29"/>
    </row>
    <row r="9179" spans="1:3" hidden="1" x14ac:dyDescent="0.45">
      <c r="A9179" s="29"/>
      <c r="B9179" s="29"/>
      <c r="C9179" s="29"/>
    </row>
    <row r="9180" spans="1:3" hidden="1" x14ac:dyDescent="0.45">
      <c r="A9180" s="29"/>
      <c r="B9180" s="29"/>
      <c r="C9180" s="29"/>
    </row>
    <row r="9181" spans="1:3" hidden="1" x14ac:dyDescent="0.45">
      <c r="A9181" s="29"/>
      <c r="B9181" s="29"/>
      <c r="C9181" s="29"/>
    </row>
    <row r="9182" spans="1:3" hidden="1" x14ac:dyDescent="0.45">
      <c r="A9182" s="29"/>
      <c r="B9182" s="29"/>
      <c r="C9182" s="29"/>
    </row>
    <row r="9183" spans="1:3" hidden="1" x14ac:dyDescent="0.45">
      <c r="A9183" s="29"/>
      <c r="B9183" s="29"/>
      <c r="C9183" s="29"/>
    </row>
    <row r="9184" spans="1:3" hidden="1" x14ac:dyDescent="0.45">
      <c r="A9184" s="29"/>
      <c r="B9184" s="29"/>
      <c r="C9184" s="29"/>
    </row>
    <row r="9185" spans="1:3" hidden="1" x14ac:dyDescent="0.45">
      <c r="A9185" s="29"/>
      <c r="B9185" s="29"/>
      <c r="C9185" s="29"/>
    </row>
    <row r="9186" spans="1:3" hidden="1" x14ac:dyDescent="0.45">
      <c r="A9186" s="29"/>
      <c r="B9186" s="29"/>
      <c r="C9186" s="29"/>
    </row>
    <row r="9187" spans="1:3" hidden="1" x14ac:dyDescent="0.45">
      <c r="A9187" s="29"/>
      <c r="B9187" s="29"/>
      <c r="C9187" s="29"/>
    </row>
    <row r="9188" spans="1:3" hidden="1" x14ac:dyDescent="0.45">
      <c r="A9188" s="29"/>
      <c r="B9188" s="29"/>
      <c r="C9188" s="29"/>
    </row>
    <row r="9189" spans="1:3" hidden="1" x14ac:dyDescent="0.45">
      <c r="A9189" s="29"/>
      <c r="B9189" s="29"/>
      <c r="C9189" s="29"/>
    </row>
    <row r="9190" spans="1:3" hidden="1" x14ac:dyDescent="0.45">
      <c r="A9190" s="29"/>
      <c r="B9190" s="29"/>
      <c r="C9190" s="29"/>
    </row>
    <row r="9191" spans="1:3" hidden="1" x14ac:dyDescent="0.45">
      <c r="A9191" s="29"/>
      <c r="B9191" s="29"/>
      <c r="C9191" s="29"/>
    </row>
    <row r="9192" spans="1:3" hidden="1" x14ac:dyDescent="0.45">
      <c r="A9192" s="29"/>
      <c r="B9192" s="29"/>
      <c r="C9192" s="29"/>
    </row>
    <row r="9193" spans="1:3" hidden="1" x14ac:dyDescent="0.45">
      <c r="A9193" s="29"/>
      <c r="B9193" s="29"/>
      <c r="C9193" s="29"/>
    </row>
    <row r="9194" spans="1:3" hidden="1" x14ac:dyDescent="0.45">
      <c r="A9194" s="29"/>
      <c r="B9194" s="29"/>
      <c r="C9194" s="29"/>
    </row>
    <row r="9195" spans="1:3" hidden="1" x14ac:dyDescent="0.45">
      <c r="A9195" s="29"/>
      <c r="B9195" s="29"/>
      <c r="C9195" s="29"/>
    </row>
    <row r="9196" spans="1:3" hidden="1" x14ac:dyDescent="0.45">
      <c r="A9196" s="29"/>
      <c r="B9196" s="29"/>
      <c r="C9196" s="29"/>
    </row>
    <row r="9197" spans="1:3" hidden="1" x14ac:dyDescent="0.45">
      <c r="A9197" s="29"/>
      <c r="B9197" s="29"/>
      <c r="C9197" s="29"/>
    </row>
    <row r="9198" spans="1:3" hidden="1" x14ac:dyDescent="0.45">
      <c r="A9198" s="29"/>
      <c r="B9198" s="29"/>
      <c r="C9198" s="29"/>
    </row>
    <row r="9199" spans="1:3" hidden="1" x14ac:dyDescent="0.45">
      <c r="A9199" s="29"/>
      <c r="B9199" s="29"/>
      <c r="C9199" s="29"/>
    </row>
    <row r="9200" spans="1:3" hidden="1" x14ac:dyDescent="0.45">
      <c r="A9200" s="29"/>
      <c r="B9200" s="29"/>
      <c r="C9200" s="29"/>
    </row>
    <row r="9201" spans="1:3" hidden="1" x14ac:dyDescent="0.45">
      <c r="A9201" s="29"/>
      <c r="B9201" s="29"/>
      <c r="C9201" s="29"/>
    </row>
    <row r="9202" spans="1:3" hidden="1" x14ac:dyDescent="0.45">
      <c r="A9202" s="29"/>
      <c r="B9202" s="29"/>
      <c r="C9202" s="29"/>
    </row>
    <row r="9203" spans="1:3" hidden="1" x14ac:dyDescent="0.45">
      <c r="A9203" s="29"/>
      <c r="B9203" s="29"/>
      <c r="C9203" s="29"/>
    </row>
    <row r="9204" spans="1:3" hidden="1" x14ac:dyDescent="0.45">
      <c r="A9204" s="29"/>
      <c r="B9204" s="29"/>
      <c r="C9204" s="29"/>
    </row>
    <row r="9205" spans="1:3" hidden="1" x14ac:dyDescent="0.45">
      <c r="A9205" s="29"/>
      <c r="B9205" s="29"/>
      <c r="C9205" s="29"/>
    </row>
    <row r="9206" spans="1:3" hidden="1" x14ac:dyDescent="0.45">
      <c r="A9206" s="29"/>
      <c r="B9206" s="29"/>
      <c r="C9206" s="29"/>
    </row>
    <row r="9207" spans="1:3" hidden="1" x14ac:dyDescent="0.45">
      <c r="A9207" s="29"/>
      <c r="B9207" s="29"/>
      <c r="C9207" s="29"/>
    </row>
    <row r="9208" spans="1:3" hidden="1" x14ac:dyDescent="0.45">
      <c r="A9208" s="29"/>
      <c r="B9208" s="29"/>
      <c r="C9208" s="29"/>
    </row>
    <row r="9209" spans="1:3" hidden="1" x14ac:dyDescent="0.45">
      <c r="A9209" s="29"/>
      <c r="B9209" s="29"/>
      <c r="C9209" s="29"/>
    </row>
    <row r="9210" spans="1:3" hidden="1" x14ac:dyDescent="0.45">
      <c r="A9210" s="29"/>
      <c r="B9210" s="29"/>
      <c r="C9210" s="29"/>
    </row>
    <row r="9211" spans="1:3" hidden="1" x14ac:dyDescent="0.45">
      <c r="A9211" s="29"/>
      <c r="B9211" s="29"/>
      <c r="C9211" s="29"/>
    </row>
    <row r="9212" spans="1:3" hidden="1" x14ac:dyDescent="0.45">
      <c r="A9212" s="29"/>
      <c r="B9212" s="29"/>
      <c r="C9212" s="29"/>
    </row>
    <row r="9213" spans="1:3" hidden="1" x14ac:dyDescent="0.45">
      <c r="A9213" s="29"/>
      <c r="B9213" s="29"/>
      <c r="C9213" s="29"/>
    </row>
    <row r="9214" spans="1:3" hidden="1" x14ac:dyDescent="0.45">
      <c r="A9214" s="29"/>
      <c r="B9214" s="29"/>
      <c r="C9214" s="29"/>
    </row>
    <row r="9215" spans="1:3" hidden="1" x14ac:dyDescent="0.45">
      <c r="A9215" s="29"/>
      <c r="B9215" s="29"/>
      <c r="C9215" s="29"/>
    </row>
    <row r="9216" spans="1:3" hidden="1" x14ac:dyDescent="0.45">
      <c r="A9216" s="29"/>
      <c r="B9216" s="29"/>
      <c r="C9216" s="29"/>
    </row>
    <row r="9217" spans="1:3" hidden="1" x14ac:dyDescent="0.45">
      <c r="A9217" s="29"/>
      <c r="B9217" s="29"/>
      <c r="C9217" s="29"/>
    </row>
    <row r="9218" spans="1:3" hidden="1" x14ac:dyDescent="0.45">
      <c r="A9218" s="29"/>
      <c r="B9218" s="29"/>
      <c r="C9218" s="29"/>
    </row>
    <row r="9219" spans="1:3" hidden="1" x14ac:dyDescent="0.45">
      <c r="A9219" s="29"/>
      <c r="B9219" s="29"/>
      <c r="C9219" s="29"/>
    </row>
    <row r="9220" spans="1:3" hidden="1" x14ac:dyDescent="0.45">
      <c r="A9220" s="29"/>
      <c r="B9220" s="29"/>
      <c r="C9220" s="29"/>
    </row>
    <row r="9221" spans="1:3" hidden="1" x14ac:dyDescent="0.45">
      <c r="A9221" s="29"/>
      <c r="B9221" s="29"/>
      <c r="C9221" s="29"/>
    </row>
    <row r="9222" spans="1:3" hidden="1" x14ac:dyDescent="0.45">
      <c r="A9222" s="29"/>
      <c r="B9222" s="29"/>
      <c r="C9222" s="29"/>
    </row>
    <row r="9223" spans="1:3" hidden="1" x14ac:dyDescent="0.45">
      <c r="A9223" s="29"/>
      <c r="B9223" s="29"/>
      <c r="C9223" s="29"/>
    </row>
    <row r="9224" spans="1:3" hidden="1" x14ac:dyDescent="0.45">
      <c r="A9224" s="29"/>
      <c r="B9224" s="29"/>
      <c r="C9224" s="29"/>
    </row>
    <row r="9225" spans="1:3" hidden="1" x14ac:dyDescent="0.45">
      <c r="A9225" s="29"/>
      <c r="B9225" s="29"/>
      <c r="C9225" s="29"/>
    </row>
    <row r="9226" spans="1:3" hidden="1" x14ac:dyDescent="0.45">
      <c r="A9226" s="29"/>
      <c r="B9226" s="29"/>
      <c r="C9226" s="29"/>
    </row>
    <row r="9227" spans="1:3" hidden="1" x14ac:dyDescent="0.45">
      <c r="A9227" s="29"/>
      <c r="B9227" s="29"/>
      <c r="C9227" s="29"/>
    </row>
    <row r="9228" spans="1:3" hidden="1" x14ac:dyDescent="0.45">
      <c r="A9228" s="29"/>
      <c r="B9228" s="29"/>
      <c r="C9228" s="29"/>
    </row>
    <row r="9229" spans="1:3" hidden="1" x14ac:dyDescent="0.45">
      <c r="A9229" s="29"/>
      <c r="B9229" s="29"/>
      <c r="C9229" s="29"/>
    </row>
    <row r="9230" spans="1:3" hidden="1" x14ac:dyDescent="0.45">
      <c r="A9230" s="29"/>
      <c r="B9230" s="29"/>
      <c r="C9230" s="29"/>
    </row>
    <row r="9231" spans="1:3" hidden="1" x14ac:dyDescent="0.45">
      <c r="A9231" s="29"/>
      <c r="B9231" s="29"/>
      <c r="C9231" s="29"/>
    </row>
    <row r="9232" spans="1:3" hidden="1" x14ac:dyDescent="0.45">
      <c r="A9232" s="29"/>
      <c r="B9232" s="29"/>
      <c r="C9232" s="29"/>
    </row>
    <row r="9233" spans="1:3" hidden="1" x14ac:dyDescent="0.45">
      <c r="A9233" s="29"/>
      <c r="B9233" s="29"/>
      <c r="C9233" s="29"/>
    </row>
    <row r="9234" spans="1:3" hidden="1" x14ac:dyDescent="0.45">
      <c r="A9234" s="29"/>
      <c r="B9234" s="29"/>
      <c r="C9234" s="29"/>
    </row>
    <row r="9235" spans="1:3" hidden="1" x14ac:dyDescent="0.45">
      <c r="A9235" s="29"/>
      <c r="B9235" s="29"/>
      <c r="C9235" s="29"/>
    </row>
    <row r="9236" spans="1:3" hidden="1" x14ac:dyDescent="0.45">
      <c r="A9236" s="29"/>
      <c r="B9236" s="29"/>
      <c r="C9236" s="29"/>
    </row>
    <row r="9237" spans="1:3" hidden="1" x14ac:dyDescent="0.45">
      <c r="A9237" s="29"/>
      <c r="B9237" s="29"/>
      <c r="C9237" s="29"/>
    </row>
    <row r="9238" spans="1:3" hidden="1" x14ac:dyDescent="0.45">
      <c r="A9238" s="29"/>
      <c r="B9238" s="29"/>
      <c r="C9238" s="29"/>
    </row>
    <row r="9239" spans="1:3" hidden="1" x14ac:dyDescent="0.45">
      <c r="A9239" s="29"/>
      <c r="B9239" s="29"/>
      <c r="C9239" s="29"/>
    </row>
    <row r="9240" spans="1:3" hidden="1" x14ac:dyDescent="0.45">
      <c r="A9240" s="29"/>
      <c r="B9240" s="29"/>
      <c r="C9240" s="29"/>
    </row>
    <row r="9241" spans="1:3" hidden="1" x14ac:dyDescent="0.45">
      <c r="A9241" s="29"/>
      <c r="B9241" s="29"/>
      <c r="C9241" s="29"/>
    </row>
    <row r="9242" spans="1:3" hidden="1" x14ac:dyDescent="0.45">
      <c r="A9242" s="29"/>
      <c r="B9242" s="29"/>
      <c r="C9242" s="29"/>
    </row>
    <row r="9243" spans="1:3" hidden="1" x14ac:dyDescent="0.45">
      <c r="A9243" s="29"/>
      <c r="B9243" s="29"/>
      <c r="C9243" s="29"/>
    </row>
    <row r="9244" spans="1:3" hidden="1" x14ac:dyDescent="0.45">
      <c r="A9244" s="29"/>
      <c r="B9244" s="29"/>
      <c r="C9244" s="29"/>
    </row>
    <row r="9245" spans="1:3" hidden="1" x14ac:dyDescent="0.45">
      <c r="A9245" s="29"/>
      <c r="B9245" s="29"/>
      <c r="C9245" s="29"/>
    </row>
    <row r="9246" spans="1:3" hidden="1" x14ac:dyDescent="0.45">
      <c r="A9246" s="29"/>
      <c r="B9246" s="29"/>
      <c r="C9246" s="29"/>
    </row>
    <row r="9247" spans="1:3" hidden="1" x14ac:dyDescent="0.45">
      <c r="A9247" s="29"/>
      <c r="B9247" s="29"/>
      <c r="C9247" s="29"/>
    </row>
    <row r="9248" spans="1:3" hidden="1" x14ac:dyDescent="0.45">
      <c r="A9248" s="29"/>
      <c r="B9248" s="29"/>
      <c r="C9248" s="29"/>
    </row>
    <row r="9249" spans="1:3" hidden="1" x14ac:dyDescent="0.45">
      <c r="A9249" s="29"/>
      <c r="B9249" s="29"/>
      <c r="C9249" s="29"/>
    </row>
    <row r="9250" spans="1:3" hidden="1" x14ac:dyDescent="0.45">
      <c r="A9250" s="29"/>
      <c r="B9250" s="29"/>
      <c r="C9250" s="29"/>
    </row>
    <row r="9251" spans="1:3" hidden="1" x14ac:dyDescent="0.45">
      <c r="A9251" s="29"/>
      <c r="B9251" s="29"/>
      <c r="C9251" s="29"/>
    </row>
    <row r="9252" spans="1:3" hidden="1" x14ac:dyDescent="0.45">
      <c r="A9252" s="29"/>
      <c r="B9252" s="29"/>
      <c r="C9252" s="29"/>
    </row>
    <row r="9253" spans="1:3" hidden="1" x14ac:dyDescent="0.45">
      <c r="A9253" s="29"/>
      <c r="B9253" s="29"/>
      <c r="C9253" s="29"/>
    </row>
    <row r="9254" spans="1:3" hidden="1" x14ac:dyDescent="0.45">
      <c r="A9254" s="29"/>
      <c r="B9254" s="29"/>
      <c r="C9254" s="29"/>
    </row>
    <row r="9255" spans="1:3" hidden="1" x14ac:dyDescent="0.45">
      <c r="A9255" s="29"/>
      <c r="B9255" s="29"/>
      <c r="C9255" s="29"/>
    </row>
    <row r="9256" spans="1:3" hidden="1" x14ac:dyDescent="0.45">
      <c r="A9256" s="29"/>
      <c r="B9256" s="29"/>
      <c r="C9256" s="29"/>
    </row>
    <row r="9257" spans="1:3" hidden="1" x14ac:dyDescent="0.45">
      <c r="A9257" s="29"/>
      <c r="B9257" s="29"/>
      <c r="C9257" s="29"/>
    </row>
    <row r="9258" spans="1:3" hidden="1" x14ac:dyDescent="0.45">
      <c r="A9258" s="29"/>
      <c r="B9258" s="29"/>
      <c r="C9258" s="29"/>
    </row>
    <row r="9259" spans="1:3" hidden="1" x14ac:dyDescent="0.45">
      <c r="A9259" s="29"/>
      <c r="B9259" s="29"/>
      <c r="C9259" s="29"/>
    </row>
    <row r="9260" spans="1:3" hidden="1" x14ac:dyDescent="0.45">
      <c r="A9260" s="29"/>
      <c r="B9260" s="29"/>
      <c r="C9260" s="29"/>
    </row>
    <row r="9261" spans="1:3" hidden="1" x14ac:dyDescent="0.45">
      <c r="A9261" s="29"/>
      <c r="B9261" s="29"/>
      <c r="C9261" s="29"/>
    </row>
    <row r="9262" spans="1:3" hidden="1" x14ac:dyDescent="0.45">
      <c r="A9262" s="29"/>
      <c r="B9262" s="29"/>
      <c r="C9262" s="29"/>
    </row>
    <row r="9263" spans="1:3" hidden="1" x14ac:dyDescent="0.45">
      <c r="A9263" s="29"/>
      <c r="B9263" s="29"/>
      <c r="C9263" s="29"/>
    </row>
    <row r="9264" spans="1:3" hidden="1" x14ac:dyDescent="0.45">
      <c r="A9264" s="29"/>
      <c r="B9264" s="29"/>
      <c r="C9264" s="29"/>
    </row>
    <row r="9265" spans="1:3" hidden="1" x14ac:dyDescent="0.45">
      <c r="A9265" s="29"/>
      <c r="B9265" s="29"/>
      <c r="C9265" s="29"/>
    </row>
    <row r="9266" spans="1:3" hidden="1" x14ac:dyDescent="0.45">
      <c r="A9266" s="29"/>
      <c r="B9266" s="29"/>
      <c r="C9266" s="29"/>
    </row>
    <row r="9267" spans="1:3" hidden="1" x14ac:dyDescent="0.45">
      <c r="A9267" s="29"/>
      <c r="B9267" s="29"/>
      <c r="C9267" s="29"/>
    </row>
    <row r="9268" spans="1:3" hidden="1" x14ac:dyDescent="0.45">
      <c r="A9268" s="29"/>
      <c r="B9268" s="29"/>
      <c r="C9268" s="29"/>
    </row>
    <row r="9269" spans="1:3" hidden="1" x14ac:dyDescent="0.45">
      <c r="A9269" s="29"/>
      <c r="B9269" s="29"/>
      <c r="C9269" s="29"/>
    </row>
    <row r="9270" spans="1:3" hidden="1" x14ac:dyDescent="0.45">
      <c r="A9270" s="29"/>
      <c r="B9270" s="29"/>
      <c r="C9270" s="29"/>
    </row>
    <row r="9271" spans="1:3" hidden="1" x14ac:dyDescent="0.45">
      <c r="A9271" s="29"/>
      <c r="B9271" s="29"/>
      <c r="C9271" s="29"/>
    </row>
    <row r="9272" spans="1:3" hidden="1" x14ac:dyDescent="0.45">
      <c r="A9272" s="29"/>
      <c r="B9272" s="29"/>
      <c r="C9272" s="29"/>
    </row>
    <row r="9273" spans="1:3" hidden="1" x14ac:dyDescent="0.45">
      <c r="A9273" s="29"/>
      <c r="B9273" s="29"/>
      <c r="C9273" s="29"/>
    </row>
    <row r="9274" spans="1:3" hidden="1" x14ac:dyDescent="0.45">
      <c r="A9274" s="29"/>
      <c r="B9274" s="29"/>
      <c r="C9274" s="29"/>
    </row>
    <row r="9275" spans="1:3" hidden="1" x14ac:dyDescent="0.45">
      <c r="A9275" s="29"/>
      <c r="B9275" s="29"/>
      <c r="C9275" s="29"/>
    </row>
    <row r="9276" spans="1:3" hidden="1" x14ac:dyDescent="0.45">
      <c r="A9276" s="29"/>
      <c r="B9276" s="29"/>
      <c r="C9276" s="29"/>
    </row>
    <row r="9277" spans="1:3" hidden="1" x14ac:dyDescent="0.45">
      <c r="A9277" s="29"/>
      <c r="B9277" s="29"/>
      <c r="C9277" s="29"/>
    </row>
    <row r="9278" spans="1:3" hidden="1" x14ac:dyDescent="0.45">
      <c r="A9278" s="29"/>
      <c r="B9278" s="29"/>
      <c r="C9278" s="29"/>
    </row>
    <row r="9279" spans="1:3" hidden="1" x14ac:dyDescent="0.45">
      <c r="A9279" s="29"/>
      <c r="B9279" s="29"/>
      <c r="C9279" s="29"/>
    </row>
    <row r="9280" spans="1:3" hidden="1" x14ac:dyDescent="0.45">
      <c r="A9280" s="29"/>
      <c r="B9280" s="29"/>
      <c r="C9280" s="29"/>
    </row>
    <row r="9281" spans="1:3" hidden="1" x14ac:dyDescent="0.45">
      <c r="A9281" s="29"/>
      <c r="B9281" s="29"/>
      <c r="C9281" s="29"/>
    </row>
    <row r="9282" spans="1:3" hidden="1" x14ac:dyDescent="0.45">
      <c r="A9282" s="29"/>
      <c r="B9282" s="29"/>
      <c r="C9282" s="29"/>
    </row>
    <row r="9283" spans="1:3" hidden="1" x14ac:dyDescent="0.45">
      <c r="A9283" s="29"/>
      <c r="B9283" s="29"/>
      <c r="C9283" s="29"/>
    </row>
    <row r="9284" spans="1:3" hidden="1" x14ac:dyDescent="0.45">
      <c r="A9284" s="29"/>
      <c r="B9284" s="29"/>
      <c r="C9284" s="29"/>
    </row>
    <row r="9285" spans="1:3" hidden="1" x14ac:dyDescent="0.45">
      <c r="A9285" s="29"/>
      <c r="B9285" s="29"/>
      <c r="C9285" s="29"/>
    </row>
    <row r="9286" spans="1:3" hidden="1" x14ac:dyDescent="0.45">
      <c r="A9286" s="29"/>
      <c r="B9286" s="29"/>
      <c r="C9286" s="29"/>
    </row>
    <row r="9287" spans="1:3" hidden="1" x14ac:dyDescent="0.45">
      <c r="A9287" s="29"/>
      <c r="B9287" s="29"/>
      <c r="C9287" s="29"/>
    </row>
    <row r="9288" spans="1:3" hidden="1" x14ac:dyDescent="0.45">
      <c r="A9288" s="29"/>
      <c r="B9288" s="29"/>
      <c r="C9288" s="29"/>
    </row>
    <row r="9289" spans="1:3" hidden="1" x14ac:dyDescent="0.45">
      <c r="A9289" s="29"/>
      <c r="B9289" s="29"/>
      <c r="C9289" s="29"/>
    </row>
    <row r="9290" spans="1:3" hidden="1" x14ac:dyDescent="0.45">
      <c r="A9290" s="29"/>
      <c r="B9290" s="29"/>
      <c r="C9290" s="29"/>
    </row>
    <row r="9291" spans="1:3" hidden="1" x14ac:dyDescent="0.45">
      <c r="A9291" s="29"/>
      <c r="B9291" s="29"/>
      <c r="C9291" s="29"/>
    </row>
    <row r="9292" spans="1:3" hidden="1" x14ac:dyDescent="0.45">
      <c r="A9292" s="29"/>
      <c r="B9292" s="29"/>
      <c r="C9292" s="29"/>
    </row>
    <row r="9293" spans="1:3" hidden="1" x14ac:dyDescent="0.45">
      <c r="A9293" s="29"/>
      <c r="B9293" s="29"/>
      <c r="C9293" s="29"/>
    </row>
    <row r="9294" spans="1:3" hidden="1" x14ac:dyDescent="0.45">
      <c r="A9294" s="29"/>
      <c r="B9294" s="29"/>
      <c r="C9294" s="29"/>
    </row>
    <row r="9295" spans="1:3" hidden="1" x14ac:dyDescent="0.45">
      <c r="A9295" s="29"/>
      <c r="B9295" s="29"/>
      <c r="C9295" s="29"/>
    </row>
    <row r="9296" spans="1:3" hidden="1" x14ac:dyDescent="0.45">
      <c r="A9296" s="29"/>
      <c r="B9296" s="29"/>
      <c r="C9296" s="29"/>
    </row>
    <row r="9297" spans="1:3" hidden="1" x14ac:dyDescent="0.45">
      <c r="A9297" s="29"/>
      <c r="B9297" s="29"/>
      <c r="C9297" s="29"/>
    </row>
    <row r="9298" spans="1:3" hidden="1" x14ac:dyDescent="0.45">
      <c r="A9298" s="29"/>
      <c r="B9298" s="29"/>
      <c r="C9298" s="29"/>
    </row>
    <row r="9299" spans="1:3" hidden="1" x14ac:dyDescent="0.45">
      <c r="A9299" s="29"/>
      <c r="B9299" s="29"/>
      <c r="C9299" s="29"/>
    </row>
    <row r="9300" spans="1:3" hidden="1" x14ac:dyDescent="0.45">
      <c r="A9300" s="29"/>
      <c r="B9300" s="29"/>
      <c r="C9300" s="29"/>
    </row>
    <row r="9301" spans="1:3" hidden="1" x14ac:dyDescent="0.45">
      <c r="A9301" s="29"/>
      <c r="B9301" s="29"/>
      <c r="C9301" s="29"/>
    </row>
    <row r="9302" spans="1:3" hidden="1" x14ac:dyDescent="0.45">
      <c r="A9302" s="29"/>
      <c r="B9302" s="29"/>
      <c r="C9302" s="29"/>
    </row>
    <row r="9303" spans="1:3" hidden="1" x14ac:dyDescent="0.45">
      <c r="A9303" s="29"/>
      <c r="B9303" s="29"/>
      <c r="C9303" s="29"/>
    </row>
    <row r="9304" spans="1:3" hidden="1" x14ac:dyDescent="0.45">
      <c r="A9304" s="29"/>
      <c r="B9304" s="29"/>
      <c r="C9304" s="29"/>
    </row>
    <row r="9305" spans="1:3" hidden="1" x14ac:dyDescent="0.45">
      <c r="A9305" s="29"/>
      <c r="B9305" s="29"/>
      <c r="C9305" s="29"/>
    </row>
    <row r="9306" spans="1:3" hidden="1" x14ac:dyDescent="0.45">
      <c r="A9306" s="29"/>
      <c r="B9306" s="29"/>
      <c r="C9306" s="29"/>
    </row>
    <row r="9307" spans="1:3" hidden="1" x14ac:dyDescent="0.45">
      <c r="A9307" s="29"/>
      <c r="B9307" s="29"/>
      <c r="C9307" s="29"/>
    </row>
    <row r="9308" spans="1:3" hidden="1" x14ac:dyDescent="0.45">
      <c r="A9308" s="29"/>
      <c r="B9308" s="29"/>
      <c r="C9308" s="29"/>
    </row>
    <row r="9309" spans="1:3" hidden="1" x14ac:dyDescent="0.45">
      <c r="A9309" s="29"/>
      <c r="B9309" s="29"/>
      <c r="C9309" s="29"/>
    </row>
    <row r="9310" spans="1:3" hidden="1" x14ac:dyDescent="0.45">
      <c r="A9310" s="29"/>
      <c r="B9310" s="29"/>
      <c r="C9310" s="29"/>
    </row>
    <row r="9311" spans="1:3" hidden="1" x14ac:dyDescent="0.45">
      <c r="A9311" s="29"/>
      <c r="B9311" s="29"/>
      <c r="C9311" s="29"/>
    </row>
    <row r="9312" spans="1:3" hidden="1" x14ac:dyDescent="0.45">
      <c r="A9312" s="29"/>
      <c r="B9312" s="29"/>
      <c r="C9312" s="29"/>
    </row>
    <row r="9313" spans="1:3" hidden="1" x14ac:dyDescent="0.45">
      <c r="A9313" s="29"/>
      <c r="B9313" s="29"/>
      <c r="C9313" s="29"/>
    </row>
    <row r="9314" spans="1:3" hidden="1" x14ac:dyDescent="0.45">
      <c r="A9314" s="29"/>
      <c r="B9314" s="29"/>
      <c r="C9314" s="29"/>
    </row>
    <row r="9315" spans="1:3" hidden="1" x14ac:dyDescent="0.45">
      <c r="A9315" s="29"/>
      <c r="B9315" s="29"/>
      <c r="C9315" s="29"/>
    </row>
    <row r="9316" spans="1:3" hidden="1" x14ac:dyDescent="0.45">
      <c r="A9316" s="29"/>
      <c r="B9316" s="29"/>
      <c r="C9316" s="29"/>
    </row>
    <row r="9317" spans="1:3" hidden="1" x14ac:dyDescent="0.45">
      <c r="A9317" s="29"/>
      <c r="B9317" s="29"/>
      <c r="C9317" s="29"/>
    </row>
    <row r="9318" spans="1:3" hidden="1" x14ac:dyDescent="0.45">
      <c r="A9318" s="29"/>
      <c r="B9318" s="29"/>
      <c r="C9318" s="29"/>
    </row>
    <row r="9319" spans="1:3" hidden="1" x14ac:dyDescent="0.45">
      <c r="A9319" s="29"/>
      <c r="B9319" s="29"/>
      <c r="C9319" s="29"/>
    </row>
    <row r="9320" spans="1:3" hidden="1" x14ac:dyDescent="0.45">
      <c r="A9320" s="29"/>
      <c r="B9320" s="29"/>
      <c r="C9320" s="29"/>
    </row>
    <row r="9321" spans="1:3" hidden="1" x14ac:dyDescent="0.45">
      <c r="A9321" s="29"/>
      <c r="B9321" s="29"/>
      <c r="C9321" s="29"/>
    </row>
    <row r="9322" spans="1:3" hidden="1" x14ac:dyDescent="0.45">
      <c r="A9322" s="29"/>
      <c r="B9322" s="29"/>
      <c r="C9322" s="29"/>
    </row>
    <row r="9323" spans="1:3" hidden="1" x14ac:dyDescent="0.45">
      <c r="A9323" s="29"/>
      <c r="B9323" s="29"/>
      <c r="C9323" s="29"/>
    </row>
    <row r="9324" spans="1:3" hidden="1" x14ac:dyDescent="0.45">
      <c r="A9324" s="29"/>
      <c r="B9324" s="29"/>
      <c r="C9324" s="29"/>
    </row>
    <row r="9325" spans="1:3" hidden="1" x14ac:dyDescent="0.45">
      <c r="A9325" s="29"/>
      <c r="B9325" s="29"/>
      <c r="C9325" s="29"/>
    </row>
    <row r="9326" spans="1:3" hidden="1" x14ac:dyDescent="0.45">
      <c r="A9326" s="29"/>
      <c r="B9326" s="29"/>
      <c r="C9326" s="29"/>
    </row>
    <row r="9327" spans="1:3" hidden="1" x14ac:dyDescent="0.45">
      <c r="A9327" s="29"/>
      <c r="B9327" s="29"/>
      <c r="C9327" s="29"/>
    </row>
    <row r="9328" spans="1:3" hidden="1" x14ac:dyDescent="0.45">
      <c r="A9328" s="29"/>
      <c r="B9328" s="29"/>
      <c r="C9328" s="29"/>
    </row>
    <row r="9329" spans="1:3" hidden="1" x14ac:dyDescent="0.45">
      <c r="A9329" s="29"/>
      <c r="B9329" s="29"/>
      <c r="C9329" s="29"/>
    </row>
    <row r="9330" spans="1:3" hidden="1" x14ac:dyDescent="0.45">
      <c r="A9330" s="29"/>
      <c r="B9330" s="29"/>
      <c r="C9330" s="29"/>
    </row>
    <row r="9331" spans="1:3" hidden="1" x14ac:dyDescent="0.45">
      <c r="A9331" s="29"/>
      <c r="B9331" s="29"/>
      <c r="C9331" s="29"/>
    </row>
    <row r="9332" spans="1:3" hidden="1" x14ac:dyDescent="0.45">
      <c r="A9332" s="29"/>
      <c r="B9332" s="29"/>
      <c r="C9332" s="29"/>
    </row>
    <row r="9333" spans="1:3" hidden="1" x14ac:dyDescent="0.45">
      <c r="A9333" s="29"/>
      <c r="B9333" s="29"/>
      <c r="C9333" s="29"/>
    </row>
    <row r="9334" spans="1:3" hidden="1" x14ac:dyDescent="0.45">
      <c r="A9334" s="29"/>
      <c r="B9334" s="29"/>
      <c r="C9334" s="29"/>
    </row>
    <row r="9335" spans="1:3" hidden="1" x14ac:dyDescent="0.45">
      <c r="A9335" s="29"/>
      <c r="B9335" s="29"/>
      <c r="C9335" s="29"/>
    </row>
    <row r="9336" spans="1:3" hidden="1" x14ac:dyDescent="0.45">
      <c r="A9336" s="29"/>
      <c r="B9336" s="29"/>
      <c r="C9336" s="29"/>
    </row>
    <row r="9337" spans="1:3" hidden="1" x14ac:dyDescent="0.45">
      <c r="A9337" s="29"/>
      <c r="B9337" s="29"/>
      <c r="C9337" s="29"/>
    </row>
    <row r="9338" spans="1:3" hidden="1" x14ac:dyDescent="0.45">
      <c r="A9338" s="29"/>
      <c r="B9338" s="29"/>
      <c r="C9338" s="29"/>
    </row>
    <row r="9339" spans="1:3" hidden="1" x14ac:dyDescent="0.45">
      <c r="A9339" s="29"/>
      <c r="B9339" s="29"/>
      <c r="C9339" s="29"/>
    </row>
    <row r="9340" spans="1:3" hidden="1" x14ac:dyDescent="0.45">
      <c r="A9340" s="29"/>
      <c r="B9340" s="29"/>
      <c r="C9340" s="29"/>
    </row>
    <row r="9341" spans="1:3" hidden="1" x14ac:dyDescent="0.45">
      <c r="A9341" s="29"/>
      <c r="B9341" s="29"/>
      <c r="C9341" s="29"/>
    </row>
    <row r="9342" spans="1:3" hidden="1" x14ac:dyDescent="0.45">
      <c r="A9342" s="29"/>
      <c r="B9342" s="29"/>
      <c r="C9342" s="29"/>
    </row>
    <row r="9343" spans="1:3" hidden="1" x14ac:dyDescent="0.45">
      <c r="A9343" s="29"/>
      <c r="B9343" s="29"/>
      <c r="C9343" s="29"/>
    </row>
    <row r="9344" spans="1:3" hidden="1" x14ac:dyDescent="0.45">
      <c r="A9344" s="29"/>
      <c r="B9344" s="29"/>
      <c r="C9344" s="29"/>
    </row>
    <row r="9345" spans="1:3" hidden="1" x14ac:dyDescent="0.45">
      <c r="A9345" s="29"/>
      <c r="B9345" s="29"/>
      <c r="C9345" s="29"/>
    </row>
    <row r="9346" spans="1:3" hidden="1" x14ac:dyDescent="0.45">
      <c r="A9346" s="29"/>
      <c r="B9346" s="29"/>
      <c r="C9346" s="29"/>
    </row>
    <row r="9347" spans="1:3" hidden="1" x14ac:dyDescent="0.45">
      <c r="A9347" s="29"/>
      <c r="B9347" s="29"/>
      <c r="C9347" s="29"/>
    </row>
    <row r="9348" spans="1:3" hidden="1" x14ac:dyDescent="0.45">
      <c r="A9348" s="29"/>
      <c r="B9348" s="29"/>
      <c r="C9348" s="29"/>
    </row>
    <row r="9349" spans="1:3" hidden="1" x14ac:dyDescent="0.45">
      <c r="A9349" s="29"/>
      <c r="B9349" s="29"/>
      <c r="C9349" s="29"/>
    </row>
    <row r="9350" spans="1:3" hidden="1" x14ac:dyDescent="0.45">
      <c r="A9350" s="29"/>
      <c r="B9350" s="29"/>
      <c r="C9350" s="29"/>
    </row>
    <row r="9351" spans="1:3" hidden="1" x14ac:dyDescent="0.45">
      <c r="A9351" s="29"/>
      <c r="B9351" s="29"/>
      <c r="C9351" s="29"/>
    </row>
    <row r="9352" spans="1:3" hidden="1" x14ac:dyDescent="0.45">
      <c r="A9352" s="29"/>
      <c r="B9352" s="29"/>
      <c r="C9352" s="29"/>
    </row>
    <row r="9353" spans="1:3" hidden="1" x14ac:dyDescent="0.45">
      <c r="A9353" s="29"/>
      <c r="B9353" s="29"/>
      <c r="C9353" s="29"/>
    </row>
    <row r="9354" spans="1:3" hidden="1" x14ac:dyDescent="0.45">
      <c r="A9354" s="29"/>
      <c r="B9354" s="29"/>
      <c r="C9354" s="29"/>
    </row>
    <row r="9355" spans="1:3" hidden="1" x14ac:dyDescent="0.45">
      <c r="A9355" s="29"/>
      <c r="B9355" s="29"/>
      <c r="C9355" s="29"/>
    </row>
    <row r="9356" spans="1:3" hidden="1" x14ac:dyDescent="0.45">
      <c r="A9356" s="29"/>
      <c r="B9356" s="29"/>
      <c r="C9356" s="29"/>
    </row>
    <row r="9357" spans="1:3" hidden="1" x14ac:dyDescent="0.45">
      <c r="A9357" s="29"/>
      <c r="B9357" s="29"/>
      <c r="C9357" s="29"/>
    </row>
    <row r="9358" spans="1:3" hidden="1" x14ac:dyDescent="0.45">
      <c r="A9358" s="29"/>
      <c r="B9358" s="29"/>
      <c r="C9358" s="29"/>
    </row>
    <row r="9359" spans="1:3" hidden="1" x14ac:dyDescent="0.45">
      <c r="A9359" s="29"/>
      <c r="B9359" s="29"/>
      <c r="C9359" s="29"/>
    </row>
    <row r="9360" spans="1:3" hidden="1" x14ac:dyDescent="0.45">
      <c r="A9360" s="29"/>
      <c r="B9360" s="29"/>
      <c r="C9360" s="29"/>
    </row>
    <row r="9361" spans="1:3" hidden="1" x14ac:dyDescent="0.45">
      <c r="A9361" s="29"/>
      <c r="B9361" s="29"/>
      <c r="C9361" s="29"/>
    </row>
    <row r="9362" spans="1:3" hidden="1" x14ac:dyDescent="0.45">
      <c r="A9362" s="29"/>
      <c r="B9362" s="29"/>
      <c r="C9362" s="29"/>
    </row>
    <row r="9363" spans="1:3" hidden="1" x14ac:dyDescent="0.45">
      <c r="A9363" s="29"/>
      <c r="B9363" s="29"/>
      <c r="C9363" s="29"/>
    </row>
    <row r="9364" spans="1:3" hidden="1" x14ac:dyDescent="0.45">
      <c r="A9364" s="29"/>
      <c r="B9364" s="29"/>
      <c r="C9364" s="29"/>
    </row>
    <row r="9365" spans="1:3" hidden="1" x14ac:dyDescent="0.45">
      <c r="A9365" s="29"/>
      <c r="B9365" s="29"/>
      <c r="C9365" s="29"/>
    </row>
    <row r="9366" spans="1:3" hidden="1" x14ac:dyDescent="0.45">
      <c r="A9366" s="29"/>
      <c r="B9366" s="29"/>
      <c r="C9366" s="29"/>
    </row>
    <row r="9367" spans="1:3" hidden="1" x14ac:dyDescent="0.45">
      <c r="A9367" s="29"/>
      <c r="B9367" s="29"/>
      <c r="C9367" s="29"/>
    </row>
    <row r="9368" spans="1:3" hidden="1" x14ac:dyDescent="0.45">
      <c r="A9368" s="29"/>
      <c r="B9368" s="29"/>
      <c r="C9368" s="29"/>
    </row>
    <row r="9369" spans="1:3" hidden="1" x14ac:dyDescent="0.45">
      <c r="A9369" s="29"/>
      <c r="B9369" s="29"/>
      <c r="C9369" s="29"/>
    </row>
    <row r="9370" spans="1:3" hidden="1" x14ac:dyDescent="0.45">
      <c r="A9370" s="29"/>
      <c r="B9370" s="29"/>
      <c r="C9370" s="29"/>
    </row>
    <row r="9371" spans="1:3" hidden="1" x14ac:dyDescent="0.45">
      <c r="A9371" s="29"/>
      <c r="B9371" s="29"/>
      <c r="C9371" s="29"/>
    </row>
    <row r="9372" spans="1:3" hidden="1" x14ac:dyDescent="0.45">
      <c r="A9372" s="29"/>
      <c r="B9372" s="29"/>
      <c r="C9372" s="29"/>
    </row>
    <row r="9373" spans="1:3" hidden="1" x14ac:dyDescent="0.45">
      <c r="A9373" s="29"/>
      <c r="B9373" s="29"/>
      <c r="C9373" s="29"/>
    </row>
    <row r="9374" spans="1:3" hidden="1" x14ac:dyDescent="0.45">
      <c r="A9374" s="29"/>
      <c r="B9374" s="29"/>
      <c r="C9374" s="29"/>
    </row>
    <row r="9375" spans="1:3" hidden="1" x14ac:dyDescent="0.45">
      <c r="A9375" s="29"/>
      <c r="B9375" s="29"/>
      <c r="C9375" s="29"/>
    </row>
    <row r="9376" spans="1:3" hidden="1" x14ac:dyDescent="0.45">
      <c r="A9376" s="29"/>
      <c r="B9376" s="29"/>
      <c r="C9376" s="29"/>
    </row>
    <row r="9377" spans="1:3" hidden="1" x14ac:dyDescent="0.45">
      <c r="A9377" s="29"/>
      <c r="B9377" s="29"/>
      <c r="C9377" s="29"/>
    </row>
    <row r="9378" spans="1:3" hidden="1" x14ac:dyDescent="0.45">
      <c r="A9378" s="29"/>
      <c r="B9378" s="29"/>
      <c r="C9378" s="29"/>
    </row>
    <row r="9379" spans="1:3" hidden="1" x14ac:dyDescent="0.45">
      <c r="A9379" s="29"/>
      <c r="B9379" s="29"/>
      <c r="C9379" s="29"/>
    </row>
    <row r="9380" spans="1:3" hidden="1" x14ac:dyDescent="0.45">
      <c r="A9380" s="29"/>
      <c r="B9380" s="29"/>
      <c r="C9380" s="29"/>
    </row>
    <row r="9381" spans="1:3" hidden="1" x14ac:dyDescent="0.45">
      <c r="A9381" s="29"/>
      <c r="B9381" s="29"/>
      <c r="C9381" s="29"/>
    </row>
    <row r="9382" spans="1:3" hidden="1" x14ac:dyDescent="0.45">
      <c r="A9382" s="29"/>
      <c r="B9382" s="29"/>
      <c r="C9382" s="29"/>
    </row>
    <row r="9383" spans="1:3" hidden="1" x14ac:dyDescent="0.45">
      <c r="A9383" s="29"/>
      <c r="B9383" s="29"/>
      <c r="C9383" s="29"/>
    </row>
    <row r="9384" spans="1:3" hidden="1" x14ac:dyDescent="0.45">
      <c r="A9384" s="29"/>
      <c r="B9384" s="29"/>
      <c r="C9384" s="29"/>
    </row>
    <row r="9385" spans="1:3" hidden="1" x14ac:dyDescent="0.45">
      <c r="A9385" s="29"/>
      <c r="B9385" s="29"/>
      <c r="C9385" s="29"/>
    </row>
    <row r="9386" spans="1:3" hidden="1" x14ac:dyDescent="0.45">
      <c r="A9386" s="29"/>
      <c r="B9386" s="29"/>
      <c r="C9386" s="29"/>
    </row>
    <row r="9387" spans="1:3" hidden="1" x14ac:dyDescent="0.45">
      <c r="A9387" s="29"/>
      <c r="B9387" s="29"/>
      <c r="C9387" s="29"/>
    </row>
    <row r="9388" spans="1:3" hidden="1" x14ac:dyDescent="0.45">
      <c r="A9388" s="29"/>
      <c r="B9388" s="29"/>
      <c r="C9388" s="29"/>
    </row>
    <row r="9389" spans="1:3" hidden="1" x14ac:dyDescent="0.45">
      <c r="A9389" s="29"/>
      <c r="B9389" s="29"/>
      <c r="C9389" s="29"/>
    </row>
    <row r="9390" spans="1:3" hidden="1" x14ac:dyDescent="0.45">
      <c r="A9390" s="29"/>
      <c r="B9390" s="29"/>
      <c r="C9390" s="29"/>
    </row>
    <row r="9391" spans="1:3" hidden="1" x14ac:dyDescent="0.45">
      <c r="A9391" s="29"/>
      <c r="B9391" s="29"/>
      <c r="C9391" s="29"/>
    </row>
    <row r="9392" spans="1:3" hidden="1" x14ac:dyDescent="0.45">
      <c r="A9392" s="29"/>
      <c r="B9392" s="29"/>
      <c r="C9392" s="29"/>
    </row>
    <row r="9393" spans="1:3" hidden="1" x14ac:dyDescent="0.45">
      <c r="A9393" s="29"/>
      <c r="B9393" s="29"/>
      <c r="C9393" s="29"/>
    </row>
    <row r="9394" spans="1:3" hidden="1" x14ac:dyDescent="0.45">
      <c r="A9394" s="29"/>
      <c r="B9394" s="29"/>
      <c r="C9394" s="29"/>
    </row>
    <row r="9395" spans="1:3" hidden="1" x14ac:dyDescent="0.45">
      <c r="A9395" s="29"/>
      <c r="B9395" s="29"/>
      <c r="C9395" s="29"/>
    </row>
    <row r="9396" spans="1:3" hidden="1" x14ac:dyDescent="0.45">
      <c r="A9396" s="29"/>
      <c r="B9396" s="29"/>
      <c r="C9396" s="29"/>
    </row>
    <row r="9397" spans="1:3" hidden="1" x14ac:dyDescent="0.45">
      <c r="A9397" s="29"/>
      <c r="B9397" s="29"/>
      <c r="C9397" s="29"/>
    </row>
    <row r="9398" spans="1:3" hidden="1" x14ac:dyDescent="0.45">
      <c r="A9398" s="29"/>
      <c r="B9398" s="29"/>
      <c r="C9398" s="29"/>
    </row>
    <row r="9399" spans="1:3" hidden="1" x14ac:dyDescent="0.45">
      <c r="A9399" s="29"/>
      <c r="B9399" s="29"/>
      <c r="C9399" s="29"/>
    </row>
    <row r="9400" spans="1:3" hidden="1" x14ac:dyDescent="0.45">
      <c r="A9400" s="29"/>
      <c r="B9400" s="29"/>
      <c r="C9400" s="29"/>
    </row>
    <row r="9401" spans="1:3" hidden="1" x14ac:dyDescent="0.45">
      <c r="A9401" s="29"/>
      <c r="B9401" s="29"/>
      <c r="C9401" s="29"/>
    </row>
    <row r="9402" spans="1:3" hidden="1" x14ac:dyDescent="0.45">
      <c r="A9402" s="29"/>
      <c r="B9402" s="29"/>
      <c r="C9402" s="29"/>
    </row>
    <row r="9403" spans="1:3" hidden="1" x14ac:dyDescent="0.45">
      <c r="A9403" s="29"/>
      <c r="B9403" s="29"/>
      <c r="C9403" s="29"/>
    </row>
    <row r="9404" spans="1:3" hidden="1" x14ac:dyDescent="0.45">
      <c r="A9404" s="29"/>
      <c r="B9404" s="29"/>
      <c r="C9404" s="29"/>
    </row>
    <row r="9405" spans="1:3" hidden="1" x14ac:dyDescent="0.45">
      <c r="A9405" s="29"/>
      <c r="B9405" s="29"/>
      <c r="C9405" s="29"/>
    </row>
    <row r="9406" spans="1:3" hidden="1" x14ac:dyDescent="0.45">
      <c r="A9406" s="29"/>
      <c r="B9406" s="29"/>
      <c r="C9406" s="29"/>
    </row>
    <row r="9407" spans="1:3" hidden="1" x14ac:dyDescent="0.45">
      <c r="A9407" s="29"/>
      <c r="B9407" s="29"/>
      <c r="C9407" s="29"/>
    </row>
    <row r="9408" spans="1:3" hidden="1" x14ac:dyDescent="0.45">
      <c r="A9408" s="29"/>
      <c r="B9408" s="29"/>
      <c r="C9408" s="29"/>
    </row>
    <row r="9409" spans="1:3" hidden="1" x14ac:dyDescent="0.45">
      <c r="A9409" s="29"/>
      <c r="B9409" s="29"/>
      <c r="C9409" s="29"/>
    </row>
    <row r="9410" spans="1:3" hidden="1" x14ac:dyDescent="0.45">
      <c r="A9410" s="29"/>
      <c r="B9410" s="29"/>
      <c r="C9410" s="29"/>
    </row>
    <row r="9411" spans="1:3" hidden="1" x14ac:dyDescent="0.45">
      <c r="A9411" s="29"/>
      <c r="B9411" s="29"/>
      <c r="C9411" s="29"/>
    </row>
    <row r="9412" spans="1:3" hidden="1" x14ac:dyDescent="0.45">
      <c r="A9412" s="29"/>
      <c r="B9412" s="29"/>
      <c r="C9412" s="29"/>
    </row>
    <row r="9413" spans="1:3" hidden="1" x14ac:dyDescent="0.45">
      <c r="A9413" s="29"/>
      <c r="B9413" s="29"/>
      <c r="C9413" s="29"/>
    </row>
    <row r="9414" spans="1:3" hidden="1" x14ac:dyDescent="0.45">
      <c r="A9414" s="29"/>
      <c r="B9414" s="29"/>
      <c r="C9414" s="29"/>
    </row>
    <row r="9415" spans="1:3" hidden="1" x14ac:dyDescent="0.45">
      <c r="A9415" s="29"/>
      <c r="B9415" s="29"/>
      <c r="C9415" s="29"/>
    </row>
    <row r="9416" spans="1:3" hidden="1" x14ac:dyDescent="0.45">
      <c r="A9416" s="29"/>
      <c r="B9416" s="29"/>
      <c r="C9416" s="29"/>
    </row>
    <row r="9417" spans="1:3" hidden="1" x14ac:dyDescent="0.45">
      <c r="A9417" s="29"/>
      <c r="B9417" s="29"/>
      <c r="C9417" s="29"/>
    </row>
    <row r="9418" spans="1:3" hidden="1" x14ac:dyDescent="0.45">
      <c r="A9418" s="29"/>
      <c r="B9418" s="29"/>
      <c r="C9418" s="29"/>
    </row>
    <row r="9419" spans="1:3" hidden="1" x14ac:dyDescent="0.45">
      <c r="A9419" s="29"/>
      <c r="B9419" s="29"/>
      <c r="C9419" s="29"/>
    </row>
    <row r="9420" spans="1:3" hidden="1" x14ac:dyDescent="0.45">
      <c r="A9420" s="29"/>
      <c r="B9420" s="29"/>
      <c r="C9420" s="29"/>
    </row>
    <row r="9421" spans="1:3" hidden="1" x14ac:dyDescent="0.45">
      <c r="A9421" s="29"/>
      <c r="B9421" s="29"/>
      <c r="C9421" s="29"/>
    </row>
    <row r="9422" spans="1:3" hidden="1" x14ac:dyDescent="0.45">
      <c r="A9422" s="29"/>
      <c r="B9422" s="29"/>
      <c r="C9422" s="29"/>
    </row>
    <row r="9423" spans="1:3" hidden="1" x14ac:dyDescent="0.45">
      <c r="A9423" s="29"/>
      <c r="B9423" s="29"/>
      <c r="C9423" s="29"/>
    </row>
    <row r="9424" spans="1:3" hidden="1" x14ac:dyDescent="0.45">
      <c r="A9424" s="29"/>
      <c r="B9424" s="29"/>
      <c r="C9424" s="29"/>
    </row>
    <row r="9425" spans="1:3" hidden="1" x14ac:dyDescent="0.45">
      <c r="A9425" s="29"/>
      <c r="B9425" s="29"/>
      <c r="C9425" s="29"/>
    </row>
    <row r="9426" spans="1:3" hidden="1" x14ac:dyDescent="0.45">
      <c r="A9426" s="29"/>
      <c r="B9426" s="29"/>
      <c r="C9426" s="29"/>
    </row>
    <row r="9427" spans="1:3" hidden="1" x14ac:dyDescent="0.45">
      <c r="A9427" s="29"/>
      <c r="B9427" s="29"/>
      <c r="C9427" s="29"/>
    </row>
    <row r="9428" spans="1:3" hidden="1" x14ac:dyDescent="0.45">
      <c r="A9428" s="29"/>
      <c r="B9428" s="29"/>
      <c r="C9428" s="29"/>
    </row>
    <row r="9429" spans="1:3" hidden="1" x14ac:dyDescent="0.45">
      <c r="A9429" s="29"/>
      <c r="B9429" s="29"/>
      <c r="C9429" s="29"/>
    </row>
    <row r="9430" spans="1:3" hidden="1" x14ac:dyDescent="0.45">
      <c r="A9430" s="29"/>
      <c r="B9430" s="29"/>
      <c r="C9430" s="29"/>
    </row>
    <row r="9431" spans="1:3" hidden="1" x14ac:dyDescent="0.45">
      <c r="A9431" s="29"/>
      <c r="B9431" s="29"/>
      <c r="C9431" s="29"/>
    </row>
    <row r="9432" spans="1:3" hidden="1" x14ac:dyDescent="0.45">
      <c r="A9432" s="29"/>
      <c r="B9432" s="29"/>
      <c r="C9432" s="29"/>
    </row>
    <row r="9433" spans="1:3" hidden="1" x14ac:dyDescent="0.45">
      <c r="A9433" s="29"/>
      <c r="B9433" s="29"/>
      <c r="C9433" s="29"/>
    </row>
    <row r="9434" spans="1:3" hidden="1" x14ac:dyDescent="0.45">
      <c r="A9434" s="29"/>
      <c r="B9434" s="29"/>
      <c r="C9434" s="29"/>
    </row>
    <row r="9435" spans="1:3" hidden="1" x14ac:dyDescent="0.45">
      <c r="A9435" s="29"/>
      <c r="B9435" s="29"/>
      <c r="C9435" s="29"/>
    </row>
    <row r="9436" spans="1:3" hidden="1" x14ac:dyDescent="0.45">
      <c r="A9436" s="29"/>
      <c r="B9436" s="29"/>
      <c r="C9436" s="29"/>
    </row>
    <row r="9437" spans="1:3" hidden="1" x14ac:dyDescent="0.45">
      <c r="A9437" s="29"/>
      <c r="B9437" s="29"/>
      <c r="C9437" s="29"/>
    </row>
    <row r="9438" spans="1:3" hidden="1" x14ac:dyDescent="0.45">
      <c r="A9438" s="29"/>
      <c r="B9438" s="29"/>
      <c r="C9438" s="29"/>
    </row>
    <row r="9439" spans="1:3" hidden="1" x14ac:dyDescent="0.45">
      <c r="A9439" s="29"/>
      <c r="B9439" s="29"/>
      <c r="C9439" s="29"/>
    </row>
    <row r="9440" spans="1:3" hidden="1" x14ac:dyDescent="0.45">
      <c r="A9440" s="29"/>
      <c r="B9440" s="29"/>
      <c r="C9440" s="29"/>
    </row>
    <row r="9441" spans="1:3" hidden="1" x14ac:dyDescent="0.45">
      <c r="A9441" s="29"/>
      <c r="B9441" s="29"/>
      <c r="C9441" s="29"/>
    </row>
    <row r="9442" spans="1:3" hidden="1" x14ac:dyDescent="0.45">
      <c r="A9442" s="29"/>
      <c r="B9442" s="29"/>
      <c r="C9442" s="29"/>
    </row>
    <row r="9443" spans="1:3" hidden="1" x14ac:dyDescent="0.45">
      <c r="A9443" s="29"/>
      <c r="B9443" s="29"/>
      <c r="C9443" s="29"/>
    </row>
    <row r="9444" spans="1:3" hidden="1" x14ac:dyDescent="0.45">
      <c r="A9444" s="29"/>
      <c r="B9444" s="29"/>
      <c r="C9444" s="29"/>
    </row>
    <row r="9445" spans="1:3" hidden="1" x14ac:dyDescent="0.45">
      <c r="A9445" s="29"/>
      <c r="B9445" s="29"/>
      <c r="C9445" s="29"/>
    </row>
    <row r="9446" spans="1:3" hidden="1" x14ac:dyDescent="0.45">
      <c r="A9446" s="29"/>
      <c r="B9446" s="29"/>
      <c r="C9446" s="29"/>
    </row>
    <row r="9447" spans="1:3" hidden="1" x14ac:dyDescent="0.45">
      <c r="A9447" s="29"/>
      <c r="B9447" s="29"/>
      <c r="C9447" s="29"/>
    </row>
    <row r="9448" spans="1:3" hidden="1" x14ac:dyDescent="0.45">
      <c r="A9448" s="29"/>
      <c r="B9448" s="29"/>
      <c r="C9448" s="29"/>
    </row>
    <row r="9449" spans="1:3" hidden="1" x14ac:dyDescent="0.45">
      <c r="A9449" s="29"/>
      <c r="B9449" s="29"/>
      <c r="C9449" s="29"/>
    </row>
    <row r="9450" spans="1:3" hidden="1" x14ac:dyDescent="0.45">
      <c r="A9450" s="29"/>
      <c r="B9450" s="29"/>
      <c r="C9450" s="29"/>
    </row>
    <row r="9451" spans="1:3" hidden="1" x14ac:dyDescent="0.45">
      <c r="A9451" s="29"/>
      <c r="B9451" s="29"/>
      <c r="C9451" s="29"/>
    </row>
    <row r="9452" spans="1:3" hidden="1" x14ac:dyDescent="0.45">
      <c r="A9452" s="29"/>
      <c r="B9452" s="29"/>
      <c r="C9452" s="29"/>
    </row>
    <row r="9453" spans="1:3" hidden="1" x14ac:dyDescent="0.45">
      <c r="A9453" s="29"/>
      <c r="B9453" s="29"/>
      <c r="C9453" s="29"/>
    </row>
    <row r="9454" spans="1:3" hidden="1" x14ac:dyDescent="0.45">
      <c r="A9454" s="29"/>
      <c r="B9454" s="29"/>
      <c r="C9454" s="29"/>
    </row>
    <row r="9455" spans="1:3" hidden="1" x14ac:dyDescent="0.45">
      <c r="A9455" s="29"/>
      <c r="B9455" s="29"/>
      <c r="C9455" s="29"/>
    </row>
    <row r="9456" spans="1:3" hidden="1" x14ac:dyDescent="0.45">
      <c r="A9456" s="29"/>
      <c r="B9456" s="29"/>
      <c r="C9456" s="29"/>
    </row>
    <row r="9457" spans="1:3" hidden="1" x14ac:dyDescent="0.45">
      <c r="A9457" s="29"/>
      <c r="B9457" s="29"/>
      <c r="C9457" s="29"/>
    </row>
    <row r="9458" spans="1:3" hidden="1" x14ac:dyDescent="0.45">
      <c r="A9458" s="29"/>
      <c r="B9458" s="29"/>
      <c r="C9458" s="29"/>
    </row>
    <row r="9459" spans="1:3" hidden="1" x14ac:dyDescent="0.45">
      <c r="A9459" s="29"/>
      <c r="B9459" s="29"/>
      <c r="C9459" s="29"/>
    </row>
    <row r="9460" spans="1:3" hidden="1" x14ac:dyDescent="0.45">
      <c r="A9460" s="29"/>
      <c r="B9460" s="29"/>
      <c r="C9460" s="29"/>
    </row>
    <row r="9461" spans="1:3" hidden="1" x14ac:dyDescent="0.45">
      <c r="A9461" s="29"/>
      <c r="B9461" s="29"/>
      <c r="C9461" s="29"/>
    </row>
    <row r="9462" spans="1:3" hidden="1" x14ac:dyDescent="0.45">
      <c r="A9462" s="29"/>
      <c r="B9462" s="29"/>
      <c r="C9462" s="29"/>
    </row>
    <row r="9463" spans="1:3" hidden="1" x14ac:dyDescent="0.45">
      <c r="A9463" s="29"/>
      <c r="B9463" s="29"/>
      <c r="C9463" s="29"/>
    </row>
    <row r="9464" spans="1:3" hidden="1" x14ac:dyDescent="0.45">
      <c r="A9464" s="29"/>
      <c r="B9464" s="29"/>
      <c r="C9464" s="29"/>
    </row>
    <row r="9465" spans="1:3" hidden="1" x14ac:dyDescent="0.45">
      <c r="A9465" s="29"/>
      <c r="B9465" s="29"/>
      <c r="C9465" s="29"/>
    </row>
    <row r="9466" spans="1:3" hidden="1" x14ac:dyDescent="0.45">
      <c r="A9466" s="29"/>
      <c r="B9466" s="29"/>
      <c r="C9466" s="29"/>
    </row>
    <row r="9467" spans="1:3" hidden="1" x14ac:dyDescent="0.45">
      <c r="A9467" s="29"/>
      <c r="B9467" s="29"/>
      <c r="C9467" s="29"/>
    </row>
    <row r="9468" spans="1:3" hidden="1" x14ac:dyDescent="0.45">
      <c r="A9468" s="29"/>
      <c r="B9468" s="29"/>
      <c r="C9468" s="29"/>
    </row>
    <row r="9469" spans="1:3" hidden="1" x14ac:dyDescent="0.45">
      <c r="A9469" s="29"/>
      <c r="B9469" s="29"/>
      <c r="C9469" s="29"/>
    </row>
    <row r="9470" spans="1:3" hidden="1" x14ac:dyDescent="0.45">
      <c r="A9470" s="29"/>
      <c r="B9470" s="29"/>
      <c r="C9470" s="29"/>
    </row>
    <row r="9471" spans="1:3" hidden="1" x14ac:dyDescent="0.45">
      <c r="A9471" s="29"/>
      <c r="B9471" s="29"/>
      <c r="C9471" s="29"/>
    </row>
    <row r="9472" spans="1:3" hidden="1" x14ac:dyDescent="0.45">
      <c r="A9472" s="29"/>
      <c r="B9472" s="29"/>
      <c r="C9472" s="29"/>
    </row>
    <row r="9473" spans="1:3" hidden="1" x14ac:dyDescent="0.45">
      <c r="A9473" s="29"/>
      <c r="B9473" s="29"/>
      <c r="C9473" s="29"/>
    </row>
    <row r="9474" spans="1:3" hidden="1" x14ac:dyDescent="0.45">
      <c r="A9474" s="29"/>
      <c r="B9474" s="29"/>
      <c r="C9474" s="29"/>
    </row>
    <row r="9475" spans="1:3" hidden="1" x14ac:dyDescent="0.45">
      <c r="A9475" s="29"/>
      <c r="B9475" s="29"/>
      <c r="C9475" s="29"/>
    </row>
    <row r="9476" spans="1:3" hidden="1" x14ac:dyDescent="0.45">
      <c r="A9476" s="29"/>
      <c r="B9476" s="29"/>
      <c r="C9476" s="29"/>
    </row>
    <row r="9477" spans="1:3" hidden="1" x14ac:dyDescent="0.45">
      <c r="A9477" s="29"/>
      <c r="B9477" s="29"/>
      <c r="C9477" s="29"/>
    </row>
    <row r="9478" spans="1:3" hidden="1" x14ac:dyDescent="0.45">
      <c r="A9478" s="29"/>
      <c r="B9478" s="29"/>
      <c r="C9478" s="29"/>
    </row>
    <row r="9479" spans="1:3" hidden="1" x14ac:dyDescent="0.45">
      <c r="A9479" s="29"/>
      <c r="B9479" s="29"/>
      <c r="C9479" s="29"/>
    </row>
    <row r="9480" spans="1:3" hidden="1" x14ac:dyDescent="0.45">
      <c r="A9480" s="29"/>
      <c r="B9480" s="29"/>
      <c r="C9480" s="29"/>
    </row>
    <row r="9481" spans="1:3" hidden="1" x14ac:dyDescent="0.45">
      <c r="A9481" s="29"/>
      <c r="B9481" s="29"/>
      <c r="C9481" s="29"/>
    </row>
    <row r="9482" spans="1:3" hidden="1" x14ac:dyDescent="0.45">
      <c r="A9482" s="29"/>
      <c r="B9482" s="29"/>
      <c r="C9482" s="29"/>
    </row>
    <row r="9483" spans="1:3" hidden="1" x14ac:dyDescent="0.45">
      <c r="A9483" s="29"/>
      <c r="B9483" s="29"/>
      <c r="C9483" s="29"/>
    </row>
    <row r="9484" spans="1:3" hidden="1" x14ac:dyDescent="0.45">
      <c r="A9484" s="29"/>
      <c r="B9484" s="29"/>
      <c r="C9484" s="29"/>
    </row>
    <row r="9485" spans="1:3" hidden="1" x14ac:dyDescent="0.45">
      <c r="A9485" s="29"/>
      <c r="B9485" s="29"/>
      <c r="C9485" s="29"/>
    </row>
    <row r="9486" spans="1:3" hidden="1" x14ac:dyDescent="0.45">
      <c r="A9486" s="29"/>
      <c r="B9486" s="29"/>
      <c r="C9486" s="29"/>
    </row>
    <row r="9487" spans="1:3" hidden="1" x14ac:dyDescent="0.45">
      <c r="A9487" s="29"/>
      <c r="B9487" s="29"/>
      <c r="C9487" s="29"/>
    </row>
    <row r="9488" spans="1:3" hidden="1" x14ac:dyDescent="0.45">
      <c r="A9488" s="29"/>
      <c r="B9488" s="29"/>
      <c r="C9488" s="29"/>
    </row>
    <row r="9489" spans="1:3" hidden="1" x14ac:dyDescent="0.45">
      <c r="A9489" s="29"/>
      <c r="B9489" s="29"/>
      <c r="C9489" s="29"/>
    </row>
    <row r="9490" spans="1:3" hidden="1" x14ac:dyDescent="0.45">
      <c r="A9490" s="29"/>
      <c r="B9490" s="29"/>
      <c r="C9490" s="29"/>
    </row>
    <row r="9491" spans="1:3" hidden="1" x14ac:dyDescent="0.45">
      <c r="A9491" s="29"/>
      <c r="B9491" s="29"/>
      <c r="C9491" s="29"/>
    </row>
    <row r="9492" spans="1:3" hidden="1" x14ac:dyDescent="0.45">
      <c r="A9492" s="29"/>
      <c r="B9492" s="29"/>
      <c r="C9492" s="29"/>
    </row>
    <row r="9493" spans="1:3" hidden="1" x14ac:dyDescent="0.45">
      <c r="A9493" s="29"/>
      <c r="B9493" s="29"/>
      <c r="C9493" s="29"/>
    </row>
    <row r="9494" spans="1:3" hidden="1" x14ac:dyDescent="0.45">
      <c r="A9494" s="29"/>
      <c r="B9494" s="29"/>
      <c r="C9494" s="29"/>
    </row>
    <row r="9495" spans="1:3" hidden="1" x14ac:dyDescent="0.45">
      <c r="A9495" s="29"/>
      <c r="B9495" s="29"/>
      <c r="C9495" s="29"/>
    </row>
    <row r="9496" spans="1:3" hidden="1" x14ac:dyDescent="0.45">
      <c r="A9496" s="29"/>
      <c r="B9496" s="29"/>
      <c r="C9496" s="29"/>
    </row>
    <row r="9497" spans="1:3" hidden="1" x14ac:dyDescent="0.45">
      <c r="A9497" s="29"/>
      <c r="B9497" s="29"/>
      <c r="C9497" s="29"/>
    </row>
    <row r="9498" spans="1:3" hidden="1" x14ac:dyDescent="0.45">
      <c r="A9498" s="29"/>
      <c r="B9498" s="29"/>
      <c r="C9498" s="29"/>
    </row>
    <row r="9499" spans="1:3" hidden="1" x14ac:dyDescent="0.45">
      <c r="A9499" s="29"/>
      <c r="B9499" s="29"/>
      <c r="C9499" s="29"/>
    </row>
    <row r="9500" spans="1:3" hidden="1" x14ac:dyDescent="0.45">
      <c r="A9500" s="29"/>
      <c r="B9500" s="29"/>
      <c r="C9500" s="29"/>
    </row>
    <row r="9501" spans="1:3" hidden="1" x14ac:dyDescent="0.45">
      <c r="A9501" s="29"/>
      <c r="B9501" s="29"/>
      <c r="C9501" s="29"/>
    </row>
    <row r="9502" spans="1:3" hidden="1" x14ac:dyDescent="0.45">
      <c r="A9502" s="29"/>
      <c r="B9502" s="29"/>
      <c r="C9502" s="29"/>
    </row>
    <row r="9503" spans="1:3" hidden="1" x14ac:dyDescent="0.45">
      <c r="A9503" s="29"/>
      <c r="B9503" s="29"/>
      <c r="C9503" s="29"/>
    </row>
    <row r="9504" spans="1:3" hidden="1" x14ac:dyDescent="0.45">
      <c r="A9504" s="29"/>
      <c r="B9504" s="29"/>
      <c r="C9504" s="29"/>
    </row>
    <row r="9505" spans="1:3" hidden="1" x14ac:dyDescent="0.45">
      <c r="A9505" s="29"/>
      <c r="B9505" s="29"/>
      <c r="C9505" s="29"/>
    </row>
    <row r="9506" spans="1:3" hidden="1" x14ac:dyDescent="0.45">
      <c r="A9506" s="29"/>
      <c r="B9506" s="29"/>
      <c r="C9506" s="29"/>
    </row>
    <row r="9507" spans="1:3" hidden="1" x14ac:dyDescent="0.45">
      <c r="A9507" s="29"/>
      <c r="B9507" s="29"/>
      <c r="C9507" s="29"/>
    </row>
    <row r="9508" spans="1:3" hidden="1" x14ac:dyDescent="0.45">
      <c r="A9508" s="29"/>
      <c r="B9508" s="29"/>
      <c r="C9508" s="29"/>
    </row>
    <row r="9509" spans="1:3" hidden="1" x14ac:dyDescent="0.45">
      <c r="A9509" s="29"/>
      <c r="B9509" s="29"/>
      <c r="C9509" s="29"/>
    </row>
    <row r="9510" spans="1:3" hidden="1" x14ac:dyDescent="0.45">
      <c r="A9510" s="29"/>
      <c r="B9510" s="29"/>
      <c r="C9510" s="29"/>
    </row>
    <row r="9511" spans="1:3" hidden="1" x14ac:dyDescent="0.45">
      <c r="A9511" s="29"/>
      <c r="B9511" s="29"/>
      <c r="C9511" s="29"/>
    </row>
    <row r="9512" spans="1:3" hidden="1" x14ac:dyDescent="0.45">
      <c r="A9512" s="29"/>
      <c r="B9512" s="29"/>
      <c r="C9512" s="29"/>
    </row>
    <row r="9513" spans="1:3" hidden="1" x14ac:dyDescent="0.45">
      <c r="A9513" s="29"/>
      <c r="B9513" s="29"/>
      <c r="C9513" s="29"/>
    </row>
    <row r="9514" spans="1:3" hidden="1" x14ac:dyDescent="0.45">
      <c r="A9514" s="29"/>
      <c r="B9514" s="29"/>
      <c r="C9514" s="29"/>
    </row>
    <row r="9515" spans="1:3" hidden="1" x14ac:dyDescent="0.45">
      <c r="A9515" s="29"/>
      <c r="B9515" s="29"/>
      <c r="C9515" s="29"/>
    </row>
    <row r="9516" spans="1:3" hidden="1" x14ac:dyDescent="0.45">
      <c r="A9516" s="29"/>
      <c r="B9516" s="29"/>
      <c r="C9516" s="29"/>
    </row>
    <row r="9517" spans="1:3" hidden="1" x14ac:dyDescent="0.45">
      <c r="A9517" s="29"/>
      <c r="B9517" s="29"/>
      <c r="C9517" s="29"/>
    </row>
    <row r="9518" spans="1:3" hidden="1" x14ac:dyDescent="0.45">
      <c r="A9518" s="29"/>
      <c r="B9518" s="29"/>
      <c r="C9518" s="29"/>
    </row>
    <row r="9519" spans="1:3" hidden="1" x14ac:dyDescent="0.45">
      <c r="A9519" s="29"/>
      <c r="B9519" s="29"/>
      <c r="C9519" s="29"/>
    </row>
    <row r="9520" spans="1:3" hidden="1" x14ac:dyDescent="0.45">
      <c r="A9520" s="29"/>
      <c r="B9520" s="29"/>
      <c r="C9520" s="29"/>
    </row>
    <row r="9521" spans="1:3" hidden="1" x14ac:dyDescent="0.45">
      <c r="A9521" s="29"/>
      <c r="B9521" s="29"/>
      <c r="C9521" s="29"/>
    </row>
    <row r="9522" spans="1:3" hidden="1" x14ac:dyDescent="0.45">
      <c r="A9522" s="29"/>
      <c r="B9522" s="29"/>
      <c r="C9522" s="29"/>
    </row>
    <row r="9523" spans="1:3" hidden="1" x14ac:dyDescent="0.45">
      <c r="A9523" s="29"/>
      <c r="B9523" s="29"/>
      <c r="C9523" s="29"/>
    </row>
    <row r="9524" spans="1:3" hidden="1" x14ac:dyDescent="0.45">
      <c r="A9524" s="29"/>
      <c r="B9524" s="29"/>
      <c r="C9524" s="29"/>
    </row>
    <row r="9525" spans="1:3" hidden="1" x14ac:dyDescent="0.45">
      <c r="A9525" s="29"/>
      <c r="B9525" s="29"/>
      <c r="C9525" s="29"/>
    </row>
    <row r="9526" spans="1:3" hidden="1" x14ac:dyDescent="0.45">
      <c r="A9526" s="29"/>
      <c r="B9526" s="29"/>
      <c r="C9526" s="29"/>
    </row>
    <row r="9527" spans="1:3" hidden="1" x14ac:dyDescent="0.45">
      <c r="A9527" s="29"/>
      <c r="B9527" s="29"/>
      <c r="C9527" s="29"/>
    </row>
    <row r="9528" spans="1:3" hidden="1" x14ac:dyDescent="0.45">
      <c r="A9528" s="29"/>
      <c r="B9528" s="29"/>
      <c r="C9528" s="29"/>
    </row>
    <row r="9529" spans="1:3" hidden="1" x14ac:dyDescent="0.45">
      <c r="A9529" s="29"/>
      <c r="B9529" s="29"/>
      <c r="C9529" s="29"/>
    </row>
    <row r="9530" spans="1:3" hidden="1" x14ac:dyDescent="0.45">
      <c r="A9530" s="29"/>
      <c r="B9530" s="29"/>
      <c r="C9530" s="29"/>
    </row>
    <row r="9531" spans="1:3" hidden="1" x14ac:dyDescent="0.45">
      <c r="A9531" s="29"/>
      <c r="B9531" s="29"/>
      <c r="C9531" s="29"/>
    </row>
    <row r="9532" spans="1:3" hidden="1" x14ac:dyDescent="0.45">
      <c r="A9532" s="29"/>
      <c r="B9532" s="29"/>
      <c r="C9532" s="29"/>
    </row>
    <row r="9533" spans="1:3" hidden="1" x14ac:dyDescent="0.45">
      <c r="A9533" s="29"/>
      <c r="B9533" s="29"/>
      <c r="C9533" s="29"/>
    </row>
    <row r="9534" spans="1:3" hidden="1" x14ac:dyDescent="0.45">
      <c r="A9534" s="29"/>
      <c r="B9534" s="29"/>
      <c r="C9534" s="29"/>
    </row>
    <row r="9535" spans="1:3" hidden="1" x14ac:dyDescent="0.45">
      <c r="A9535" s="29"/>
      <c r="B9535" s="29"/>
      <c r="C9535" s="29"/>
    </row>
    <row r="9536" spans="1:3" hidden="1" x14ac:dyDescent="0.45">
      <c r="A9536" s="29"/>
      <c r="B9536" s="29"/>
      <c r="C9536" s="29"/>
    </row>
    <row r="9537" spans="1:3" hidden="1" x14ac:dyDescent="0.45">
      <c r="A9537" s="29"/>
      <c r="B9537" s="29"/>
      <c r="C9537" s="29"/>
    </row>
    <row r="9538" spans="1:3" hidden="1" x14ac:dyDescent="0.45">
      <c r="A9538" s="29"/>
      <c r="B9538" s="29"/>
      <c r="C9538" s="29"/>
    </row>
    <row r="9539" spans="1:3" hidden="1" x14ac:dyDescent="0.45">
      <c r="A9539" s="29"/>
      <c r="B9539" s="29"/>
      <c r="C9539" s="29"/>
    </row>
    <row r="9540" spans="1:3" hidden="1" x14ac:dyDescent="0.45">
      <c r="A9540" s="29"/>
      <c r="B9540" s="29"/>
      <c r="C9540" s="29"/>
    </row>
    <row r="9541" spans="1:3" hidden="1" x14ac:dyDescent="0.45">
      <c r="A9541" s="29"/>
      <c r="B9541" s="29"/>
      <c r="C9541" s="29"/>
    </row>
    <row r="9542" spans="1:3" hidden="1" x14ac:dyDescent="0.45">
      <c r="A9542" s="29"/>
      <c r="B9542" s="29"/>
      <c r="C9542" s="29"/>
    </row>
    <row r="9543" spans="1:3" hidden="1" x14ac:dyDescent="0.45">
      <c r="A9543" s="29"/>
      <c r="B9543" s="29"/>
      <c r="C9543" s="29"/>
    </row>
    <row r="9544" spans="1:3" hidden="1" x14ac:dyDescent="0.45">
      <c r="A9544" s="29"/>
      <c r="B9544" s="29"/>
      <c r="C9544" s="29"/>
    </row>
    <row r="9545" spans="1:3" hidden="1" x14ac:dyDescent="0.45">
      <c r="A9545" s="29"/>
      <c r="B9545" s="29"/>
      <c r="C9545" s="29"/>
    </row>
    <row r="9546" spans="1:3" hidden="1" x14ac:dyDescent="0.45">
      <c r="A9546" s="29"/>
      <c r="B9546" s="29"/>
      <c r="C9546" s="29"/>
    </row>
    <row r="9547" spans="1:3" hidden="1" x14ac:dyDescent="0.45">
      <c r="A9547" s="29"/>
      <c r="B9547" s="29"/>
      <c r="C9547" s="29"/>
    </row>
    <row r="9548" spans="1:3" hidden="1" x14ac:dyDescent="0.45">
      <c r="A9548" s="29"/>
      <c r="B9548" s="29"/>
      <c r="C9548" s="29"/>
    </row>
    <row r="9549" spans="1:3" hidden="1" x14ac:dyDescent="0.45">
      <c r="A9549" s="29"/>
      <c r="B9549" s="29"/>
      <c r="C9549" s="29"/>
    </row>
    <row r="9550" spans="1:3" hidden="1" x14ac:dyDescent="0.45">
      <c r="A9550" s="29"/>
      <c r="B9550" s="29"/>
      <c r="C9550" s="29"/>
    </row>
    <row r="9551" spans="1:3" hidden="1" x14ac:dyDescent="0.45">
      <c r="A9551" s="29"/>
      <c r="B9551" s="29"/>
      <c r="C9551" s="29"/>
    </row>
    <row r="9552" spans="1:3" hidden="1" x14ac:dyDescent="0.45">
      <c r="A9552" s="29"/>
      <c r="B9552" s="29"/>
      <c r="C9552" s="29"/>
    </row>
    <row r="9553" spans="1:3" hidden="1" x14ac:dyDescent="0.45">
      <c r="A9553" s="29"/>
      <c r="B9553" s="29"/>
      <c r="C9553" s="29"/>
    </row>
    <row r="9554" spans="1:3" hidden="1" x14ac:dyDescent="0.45">
      <c r="A9554" s="29"/>
      <c r="B9554" s="29"/>
      <c r="C9554" s="29"/>
    </row>
    <row r="9555" spans="1:3" hidden="1" x14ac:dyDescent="0.45">
      <c r="A9555" s="29"/>
      <c r="B9555" s="29"/>
      <c r="C9555" s="29"/>
    </row>
    <row r="9556" spans="1:3" hidden="1" x14ac:dyDescent="0.45">
      <c r="A9556" s="29"/>
      <c r="B9556" s="29"/>
      <c r="C9556" s="29"/>
    </row>
    <row r="9557" spans="1:3" hidden="1" x14ac:dyDescent="0.45">
      <c r="A9557" s="29"/>
      <c r="B9557" s="29"/>
      <c r="C9557" s="29"/>
    </row>
    <row r="9558" spans="1:3" hidden="1" x14ac:dyDescent="0.45">
      <c r="A9558" s="29"/>
      <c r="B9558" s="29"/>
      <c r="C9558" s="29"/>
    </row>
    <row r="9559" spans="1:3" hidden="1" x14ac:dyDescent="0.45">
      <c r="A9559" s="29"/>
      <c r="B9559" s="29"/>
      <c r="C9559" s="29"/>
    </row>
    <row r="9560" spans="1:3" hidden="1" x14ac:dyDescent="0.45">
      <c r="A9560" s="29"/>
      <c r="B9560" s="29"/>
      <c r="C9560" s="29"/>
    </row>
    <row r="9561" spans="1:3" hidden="1" x14ac:dyDescent="0.45">
      <c r="A9561" s="29"/>
      <c r="B9561" s="29"/>
      <c r="C9561" s="29"/>
    </row>
    <row r="9562" spans="1:3" hidden="1" x14ac:dyDescent="0.45">
      <c r="A9562" s="29"/>
      <c r="B9562" s="29"/>
      <c r="C9562" s="29"/>
    </row>
    <row r="9563" spans="1:3" hidden="1" x14ac:dyDescent="0.45">
      <c r="A9563" s="29"/>
      <c r="B9563" s="29"/>
      <c r="C9563" s="29"/>
    </row>
    <row r="9564" spans="1:3" hidden="1" x14ac:dyDescent="0.45">
      <c r="A9564" s="29"/>
      <c r="B9564" s="29"/>
      <c r="C9564" s="29"/>
    </row>
    <row r="9565" spans="1:3" hidden="1" x14ac:dyDescent="0.45">
      <c r="A9565" s="29"/>
      <c r="B9565" s="29"/>
      <c r="C9565" s="29"/>
    </row>
    <row r="9566" spans="1:3" hidden="1" x14ac:dyDescent="0.45">
      <c r="A9566" s="29"/>
      <c r="B9566" s="29"/>
      <c r="C9566" s="29"/>
    </row>
    <row r="9567" spans="1:3" hidden="1" x14ac:dyDescent="0.45">
      <c r="A9567" s="29"/>
      <c r="B9567" s="29"/>
      <c r="C9567" s="29"/>
    </row>
    <row r="9568" spans="1:3" hidden="1" x14ac:dyDescent="0.45">
      <c r="A9568" s="29"/>
      <c r="B9568" s="29"/>
      <c r="C9568" s="29"/>
    </row>
    <row r="9569" spans="1:3" hidden="1" x14ac:dyDescent="0.45">
      <c r="A9569" s="29"/>
      <c r="B9569" s="29"/>
      <c r="C9569" s="29"/>
    </row>
    <row r="9570" spans="1:3" hidden="1" x14ac:dyDescent="0.45">
      <c r="A9570" s="29"/>
      <c r="B9570" s="29"/>
      <c r="C9570" s="29"/>
    </row>
    <row r="9571" spans="1:3" hidden="1" x14ac:dyDescent="0.45">
      <c r="A9571" s="29"/>
      <c r="B9571" s="29"/>
      <c r="C9571" s="29"/>
    </row>
    <row r="9572" spans="1:3" hidden="1" x14ac:dyDescent="0.45">
      <c r="A9572" s="29"/>
      <c r="B9572" s="29"/>
      <c r="C9572" s="29"/>
    </row>
    <row r="9573" spans="1:3" hidden="1" x14ac:dyDescent="0.45">
      <c r="A9573" s="29"/>
      <c r="B9573" s="29"/>
      <c r="C9573" s="29"/>
    </row>
    <row r="9574" spans="1:3" hidden="1" x14ac:dyDescent="0.45">
      <c r="A9574" s="29"/>
      <c r="B9574" s="29"/>
      <c r="C9574" s="29"/>
    </row>
    <row r="9575" spans="1:3" hidden="1" x14ac:dyDescent="0.45">
      <c r="A9575" s="29"/>
      <c r="B9575" s="29"/>
      <c r="C9575" s="29"/>
    </row>
    <row r="9576" spans="1:3" hidden="1" x14ac:dyDescent="0.45">
      <c r="A9576" s="29"/>
      <c r="B9576" s="29"/>
      <c r="C9576" s="29"/>
    </row>
    <row r="9577" spans="1:3" hidden="1" x14ac:dyDescent="0.45">
      <c r="A9577" s="29"/>
      <c r="B9577" s="29"/>
      <c r="C9577" s="29"/>
    </row>
    <row r="9578" spans="1:3" hidden="1" x14ac:dyDescent="0.45">
      <c r="A9578" s="29"/>
      <c r="B9578" s="29"/>
      <c r="C9578" s="29"/>
    </row>
    <row r="9579" spans="1:3" hidden="1" x14ac:dyDescent="0.45">
      <c r="A9579" s="29"/>
      <c r="B9579" s="29"/>
      <c r="C9579" s="29"/>
    </row>
    <row r="9580" spans="1:3" hidden="1" x14ac:dyDescent="0.45">
      <c r="A9580" s="29"/>
      <c r="B9580" s="29"/>
      <c r="C9580" s="29"/>
    </row>
    <row r="9581" spans="1:3" hidden="1" x14ac:dyDescent="0.45">
      <c r="A9581" s="29"/>
      <c r="B9581" s="29"/>
      <c r="C9581" s="29"/>
    </row>
    <row r="9582" spans="1:3" hidden="1" x14ac:dyDescent="0.45">
      <c r="A9582" s="29"/>
      <c r="B9582" s="29"/>
      <c r="C9582" s="29"/>
    </row>
    <row r="9583" spans="1:3" hidden="1" x14ac:dyDescent="0.45">
      <c r="A9583" s="29"/>
      <c r="B9583" s="29"/>
      <c r="C9583" s="29"/>
    </row>
    <row r="9584" spans="1:3" hidden="1" x14ac:dyDescent="0.45">
      <c r="A9584" s="29"/>
      <c r="B9584" s="29"/>
      <c r="C9584" s="29"/>
    </row>
    <row r="9585" spans="1:3" hidden="1" x14ac:dyDescent="0.45">
      <c r="A9585" s="29"/>
      <c r="B9585" s="29"/>
      <c r="C9585" s="29"/>
    </row>
    <row r="9586" spans="1:3" hidden="1" x14ac:dyDescent="0.45">
      <c r="A9586" s="29"/>
      <c r="B9586" s="29"/>
      <c r="C9586" s="29"/>
    </row>
    <row r="9587" spans="1:3" hidden="1" x14ac:dyDescent="0.45">
      <c r="A9587" s="29"/>
      <c r="B9587" s="29"/>
      <c r="C9587" s="29"/>
    </row>
    <row r="9588" spans="1:3" hidden="1" x14ac:dyDescent="0.45">
      <c r="A9588" s="29"/>
      <c r="B9588" s="29"/>
      <c r="C9588" s="29"/>
    </row>
    <row r="9589" spans="1:3" hidden="1" x14ac:dyDescent="0.45">
      <c r="A9589" s="29"/>
      <c r="B9589" s="29"/>
      <c r="C9589" s="29"/>
    </row>
    <row r="9590" spans="1:3" hidden="1" x14ac:dyDescent="0.45">
      <c r="A9590" s="29"/>
      <c r="B9590" s="29"/>
      <c r="C9590" s="29"/>
    </row>
    <row r="9591" spans="1:3" hidden="1" x14ac:dyDescent="0.45">
      <c r="A9591" s="29"/>
      <c r="B9591" s="29"/>
      <c r="C9591" s="29"/>
    </row>
    <row r="9592" spans="1:3" hidden="1" x14ac:dyDescent="0.45">
      <c r="A9592" s="29"/>
      <c r="B9592" s="29"/>
      <c r="C9592" s="29"/>
    </row>
    <row r="9593" spans="1:3" hidden="1" x14ac:dyDescent="0.45">
      <c r="A9593" s="29"/>
      <c r="B9593" s="29"/>
      <c r="C9593" s="29"/>
    </row>
    <row r="9594" spans="1:3" hidden="1" x14ac:dyDescent="0.45">
      <c r="A9594" s="29"/>
      <c r="B9594" s="29"/>
      <c r="C9594" s="29"/>
    </row>
    <row r="9595" spans="1:3" hidden="1" x14ac:dyDescent="0.45">
      <c r="A9595" s="29"/>
      <c r="B9595" s="29"/>
      <c r="C9595" s="29"/>
    </row>
    <row r="9596" spans="1:3" hidden="1" x14ac:dyDescent="0.45">
      <c r="A9596" s="29"/>
      <c r="B9596" s="29"/>
      <c r="C9596" s="29"/>
    </row>
    <row r="9597" spans="1:3" hidden="1" x14ac:dyDescent="0.45">
      <c r="A9597" s="29"/>
      <c r="B9597" s="29"/>
      <c r="C9597" s="29"/>
    </row>
    <row r="9598" spans="1:3" hidden="1" x14ac:dyDescent="0.45">
      <c r="A9598" s="29"/>
      <c r="B9598" s="29"/>
      <c r="C9598" s="29"/>
    </row>
    <row r="9599" spans="1:3" hidden="1" x14ac:dyDescent="0.45">
      <c r="A9599" s="29"/>
      <c r="B9599" s="29"/>
      <c r="C9599" s="29"/>
    </row>
    <row r="9600" spans="1:3" hidden="1" x14ac:dyDescent="0.45">
      <c r="A9600" s="29"/>
      <c r="B9600" s="29"/>
      <c r="C9600" s="29"/>
    </row>
    <row r="9601" spans="1:3" hidden="1" x14ac:dyDescent="0.45">
      <c r="A9601" s="29"/>
      <c r="B9601" s="29"/>
      <c r="C9601" s="29"/>
    </row>
    <row r="9602" spans="1:3" hidden="1" x14ac:dyDescent="0.45">
      <c r="A9602" s="29"/>
      <c r="B9602" s="29"/>
      <c r="C9602" s="29"/>
    </row>
    <row r="9603" spans="1:3" hidden="1" x14ac:dyDescent="0.45">
      <c r="A9603" s="29"/>
      <c r="B9603" s="29"/>
      <c r="C9603" s="29"/>
    </row>
    <row r="9604" spans="1:3" hidden="1" x14ac:dyDescent="0.45">
      <c r="A9604" s="29"/>
      <c r="B9604" s="29"/>
      <c r="C9604" s="29"/>
    </row>
    <row r="9605" spans="1:3" hidden="1" x14ac:dyDescent="0.45">
      <c r="A9605" s="29"/>
      <c r="B9605" s="29"/>
      <c r="C9605" s="29"/>
    </row>
    <row r="9606" spans="1:3" hidden="1" x14ac:dyDescent="0.45">
      <c r="A9606" s="29"/>
      <c r="B9606" s="29"/>
      <c r="C9606" s="29"/>
    </row>
    <row r="9607" spans="1:3" hidden="1" x14ac:dyDescent="0.45">
      <c r="A9607" s="29"/>
      <c r="B9607" s="29"/>
      <c r="C9607" s="29"/>
    </row>
    <row r="9608" spans="1:3" hidden="1" x14ac:dyDescent="0.45">
      <c r="A9608" s="29"/>
      <c r="B9608" s="29"/>
      <c r="C9608" s="29"/>
    </row>
    <row r="9609" spans="1:3" hidden="1" x14ac:dyDescent="0.45">
      <c r="A9609" s="29"/>
      <c r="B9609" s="29"/>
      <c r="C9609" s="29"/>
    </row>
    <row r="9610" spans="1:3" hidden="1" x14ac:dyDescent="0.45">
      <c r="A9610" s="29"/>
      <c r="B9610" s="29"/>
      <c r="C9610" s="29"/>
    </row>
    <row r="9611" spans="1:3" hidden="1" x14ac:dyDescent="0.45">
      <c r="A9611" s="29"/>
      <c r="B9611" s="29"/>
      <c r="C9611" s="29"/>
    </row>
    <row r="9612" spans="1:3" hidden="1" x14ac:dyDescent="0.45">
      <c r="A9612" s="29"/>
      <c r="B9612" s="29"/>
      <c r="C9612" s="29"/>
    </row>
    <row r="9613" spans="1:3" hidden="1" x14ac:dyDescent="0.45">
      <c r="A9613" s="29"/>
      <c r="B9613" s="29"/>
      <c r="C9613" s="29"/>
    </row>
    <row r="9614" spans="1:3" hidden="1" x14ac:dyDescent="0.45">
      <c r="A9614" s="29"/>
      <c r="B9614" s="29"/>
      <c r="C9614" s="29"/>
    </row>
    <row r="9615" spans="1:3" hidden="1" x14ac:dyDescent="0.45">
      <c r="A9615" s="29"/>
      <c r="B9615" s="29"/>
      <c r="C9615" s="29"/>
    </row>
    <row r="9616" spans="1:3" hidden="1" x14ac:dyDescent="0.45">
      <c r="A9616" s="29"/>
      <c r="B9616" s="29"/>
      <c r="C9616" s="29"/>
    </row>
    <row r="9617" spans="1:3" hidden="1" x14ac:dyDescent="0.45">
      <c r="A9617" s="29"/>
      <c r="B9617" s="29"/>
      <c r="C9617" s="29"/>
    </row>
    <row r="9618" spans="1:3" hidden="1" x14ac:dyDescent="0.45">
      <c r="A9618" s="29"/>
      <c r="B9618" s="29"/>
      <c r="C9618" s="29"/>
    </row>
    <row r="9619" spans="1:3" hidden="1" x14ac:dyDescent="0.45">
      <c r="A9619" s="29"/>
      <c r="B9619" s="29"/>
      <c r="C9619" s="29"/>
    </row>
    <row r="9620" spans="1:3" hidden="1" x14ac:dyDescent="0.45">
      <c r="A9620" s="29"/>
      <c r="B9620" s="29"/>
      <c r="C9620" s="29"/>
    </row>
    <row r="9621" spans="1:3" hidden="1" x14ac:dyDescent="0.45">
      <c r="A9621" s="29"/>
      <c r="B9621" s="29"/>
      <c r="C9621" s="29"/>
    </row>
    <row r="9622" spans="1:3" hidden="1" x14ac:dyDescent="0.45">
      <c r="A9622" s="29"/>
      <c r="B9622" s="29"/>
      <c r="C9622" s="29"/>
    </row>
    <row r="9623" spans="1:3" hidden="1" x14ac:dyDescent="0.45">
      <c r="A9623" s="29"/>
      <c r="B9623" s="29"/>
      <c r="C9623" s="29"/>
    </row>
    <row r="9624" spans="1:3" hidden="1" x14ac:dyDescent="0.45">
      <c r="A9624" s="29"/>
      <c r="B9624" s="29"/>
      <c r="C9624" s="29"/>
    </row>
    <row r="9625" spans="1:3" hidden="1" x14ac:dyDescent="0.45">
      <c r="A9625" s="29"/>
      <c r="B9625" s="29"/>
      <c r="C9625" s="29"/>
    </row>
    <row r="9626" spans="1:3" hidden="1" x14ac:dyDescent="0.45">
      <c r="A9626" s="29"/>
      <c r="B9626" s="29"/>
      <c r="C9626" s="29"/>
    </row>
    <row r="9627" spans="1:3" hidden="1" x14ac:dyDescent="0.45">
      <c r="A9627" s="29"/>
      <c r="B9627" s="29"/>
      <c r="C9627" s="29"/>
    </row>
    <row r="9628" spans="1:3" hidden="1" x14ac:dyDescent="0.45">
      <c r="A9628" s="29"/>
      <c r="B9628" s="29"/>
      <c r="C9628" s="29"/>
    </row>
    <row r="9629" spans="1:3" hidden="1" x14ac:dyDescent="0.45">
      <c r="A9629" s="29"/>
      <c r="B9629" s="29"/>
      <c r="C9629" s="29"/>
    </row>
    <row r="9630" spans="1:3" hidden="1" x14ac:dyDescent="0.45">
      <c r="A9630" s="29"/>
      <c r="B9630" s="29"/>
      <c r="C9630" s="29"/>
    </row>
    <row r="9631" spans="1:3" hidden="1" x14ac:dyDescent="0.45">
      <c r="A9631" s="29"/>
      <c r="B9631" s="29"/>
      <c r="C9631" s="29"/>
    </row>
    <row r="9632" spans="1:3" hidden="1" x14ac:dyDescent="0.45">
      <c r="A9632" s="29"/>
      <c r="B9632" s="29"/>
      <c r="C9632" s="29"/>
    </row>
    <row r="9633" spans="1:3" hidden="1" x14ac:dyDescent="0.45">
      <c r="A9633" s="29"/>
      <c r="B9633" s="29"/>
      <c r="C9633" s="29"/>
    </row>
    <row r="9634" spans="1:3" hidden="1" x14ac:dyDescent="0.45">
      <c r="A9634" s="29"/>
      <c r="B9634" s="29"/>
      <c r="C9634" s="29"/>
    </row>
    <row r="9635" spans="1:3" hidden="1" x14ac:dyDescent="0.45">
      <c r="A9635" s="29"/>
      <c r="B9635" s="29"/>
      <c r="C9635" s="29"/>
    </row>
    <row r="9636" spans="1:3" hidden="1" x14ac:dyDescent="0.45">
      <c r="A9636" s="29"/>
      <c r="B9636" s="29"/>
      <c r="C9636" s="29"/>
    </row>
    <row r="9637" spans="1:3" hidden="1" x14ac:dyDescent="0.45">
      <c r="A9637" s="29"/>
      <c r="B9637" s="29"/>
      <c r="C9637" s="29"/>
    </row>
    <row r="9638" spans="1:3" hidden="1" x14ac:dyDescent="0.45">
      <c r="A9638" s="29"/>
      <c r="B9638" s="29"/>
      <c r="C9638" s="29"/>
    </row>
    <row r="9639" spans="1:3" hidden="1" x14ac:dyDescent="0.45">
      <c r="A9639" s="29"/>
      <c r="B9639" s="29"/>
      <c r="C9639" s="29"/>
    </row>
    <row r="9640" spans="1:3" hidden="1" x14ac:dyDescent="0.45">
      <c r="A9640" s="29"/>
      <c r="B9640" s="29"/>
      <c r="C9640" s="29"/>
    </row>
    <row r="9641" spans="1:3" hidden="1" x14ac:dyDescent="0.45">
      <c r="A9641" s="29"/>
      <c r="B9641" s="29"/>
      <c r="C9641" s="29"/>
    </row>
    <row r="9642" spans="1:3" hidden="1" x14ac:dyDescent="0.45">
      <c r="A9642" s="29"/>
      <c r="B9642" s="29"/>
      <c r="C9642" s="29"/>
    </row>
    <row r="9643" spans="1:3" hidden="1" x14ac:dyDescent="0.45">
      <c r="A9643" s="29"/>
      <c r="B9643" s="29"/>
      <c r="C9643" s="29"/>
    </row>
    <row r="9644" spans="1:3" hidden="1" x14ac:dyDescent="0.45">
      <c r="A9644" s="29"/>
      <c r="B9644" s="29"/>
      <c r="C9644" s="29"/>
    </row>
    <row r="9645" spans="1:3" hidden="1" x14ac:dyDescent="0.45">
      <c r="A9645" s="29"/>
      <c r="B9645" s="29"/>
      <c r="C9645" s="29"/>
    </row>
    <row r="9646" spans="1:3" hidden="1" x14ac:dyDescent="0.45">
      <c r="A9646" s="29"/>
      <c r="B9646" s="29"/>
      <c r="C9646" s="29"/>
    </row>
    <row r="9647" spans="1:3" hidden="1" x14ac:dyDescent="0.45">
      <c r="A9647" s="29"/>
      <c r="B9647" s="29"/>
      <c r="C9647" s="29"/>
    </row>
    <row r="9648" spans="1:3" hidden="1" x14ac:dyDescent="0.45">
      <c r="A9648" s="29"/>
      <c r="B9648" s="29"/>
      <c r="C9648" s="29"/>
    </row>
    <row r="9649" spans="1:3" hidden="1" x14ac:dyDescent="0.45">
      <c r="A9649" s="29"/>
      <c r="B9649" s="29"/>
      <c r="C9649" s="29"/>
    </row>
    <row r="9650" spans="1:3" hidden="1" x14ac:dyDescent="0.45">
      <c r="A9650" s="29"/>
      <c r="B9650" s="29"/>
      <c r="C9650" s="29"/>
    </row>
    <row r="9651" spans="1:3" hidden="1" x14ac:dyDescent="0.45">
      <c r="A9651" s="29"/>
      <c r="B9651" s="29"/>
      <c r="C9651" s="29"/>
    </row>
    <row r="9652" spans="1:3" hidden="1" x14ac:dyDescent="0.45">
      <c r="A9652" s="29"/>
      <c r="B9652" s="29"/>
      <c r="C9652" s="29"/>
    </row>
    <row r="9653" spans="1:3" hidden="1" x14ac:dyDescent="0.45">
      <c r="A9653" s="29"/>
      <c r="B9653" s="29"/>
      <c r="C9653" s="29"/>
    </row>
    <row r="9654" spans="1:3" hidden="1" x14ac:dyDescent="0.45">
      <c r="A9654" s="29"/>
      <c r="B9654" s="29"/>
      <c r="C9654" s="29"/>
    </row>
    <row r="9655" spans="1:3" hidden="1" x14ac:dyDescent="0.45">
      <c r="A9655" s="29"/>
      <c r="B9655" s="29"/>
      <c r="C9655" s="29"/>
    </row>
    <row r="9656" spans="1:3" hidden="1" x14ac:dyDescent="0.45">
      <c r="A9656" s="29"/>
      <c r="B9656" s="29"/>
      <c r="C9656" s="29"/>
    </row>
    <row r="9657" spans="1:3" hidden="1" x14ac:dyDescent="0.45">
      <c r="A9657" s="29"/>
      <c r="B9657" s="29"/>
      <c r="C9657" s="29"/>
    </row>
    <row r="9658" spans="1:3" hidden="1" x14ac:dyDescent="0.45">
      <c r="A9658" s="29"/>
      <c r="B9658" s="29"/>
      <c r="C9658" s="29"/>
    </row>
    <row r="9659" spans="1:3" hidden="1" x14ac:dyDescent="0.45">
      <c r="A9659" s="29"/>
      <c r="B9659" s="29"/>
      <c r="C9659" s="29"/>
    </row>
    <row r="9660" spans="1:3" hidden="1" x14ac:dyDescent="0.45">
      <c r="A9660" s="29"/>
      <c r="B9660" s="29"/>
      <c r="C9660" s="29"/>
    </row>
    <row r="9661" spans="1:3" hidden="1" x14ac:dyDescent="0.45">
      <c r="A9661" s="29"/>
      <c r="B9661" s="29"/>
      <c r="C9661" s="29"/>
    </row>
    <row r="9662" spans="1:3" hidden="1" x14ac:dyDescent="0.45">
      <c r="A9662" s="29"/>
      <c r="B9662" s="29"/>
      <c r="C9662" s="29"/>
    </row>
    <row r="9663" spans="1:3" hidden="1" x14ac:dyDescent="0.45">
      <c r="A9663" s="29"/>
      <c r="B9663" s="29"/>
      <c r="C9663" s="29"/>
    </row>
    <row r="9664" spans="1:3" hidden="1" x14ac:dyDescent="0.45">
      <c r="A9664" s="29"/>
      <c r="B9664" s="29"/>
      <c r="C9664" s="29"/>
    </row>
    <row r="9665" spans="1:3" hidden="1" x14ac:dyDescent="0.45">
      <c r="A9665" s="29"/>
      <c r="B9665" s="29"/>
      <c r="C9665" s="29"/>
    </row>
    <row r="9666" spans="1:3" hidden="1" x14ac:dyDescent="0.45">
      <c r="A9666" s="29"/>
      <c r="B9666" s="29"/>
      <c r="C9666" s="29"/>
    </row>
    <row r="9667" spans="1:3" hidden="1" x14ac:dyDescent="0.45">
      <c r="A9667" s="29"/>
      <c r="B9667" s="29"/>
      <c r="C9667" s="29"/>
    </row>
    <row r="9668" spans="1:3" hidden="1" x14ac:dyDescent="0.45">
      <c r="A9668" s="29"/>
      <c r="B9668" s="29"/>
      <c r="C9668" s="29"/>
    </row>
    <row r="9669" spans="1:3" hidden="1" x14ac:dyDescent="0.45">
      <c r="A9669" s="29"/>
      <c r="B9669" s="29"/>
      <c r="C9669" s="29"/>
    </row>
    <row r="9670" spans="1:3" hidden="1" x14ac:dyDescent="0.45">
      <c r="A9670" s="29"/>
      <c r="B9670" s="29"/>
      <c r="C9670" s="29"/>
    </row>
    <row r="9671" spans="1:3" hidden="1" x14ac:dyDescent="0.45">
      <c r="A9671" s="29"/>
      <c r="B9671" s="29"/>
      <c r="C9671" s="29"/>
    </row>
    <row r="9672" spans="1:3" hidden="1" x14ac:dyDescent="0.45">
      <c r="A9672" s="29"/>
      <c r="B9672" s="29"/>
      <c r="C9672" s="29"/>
    </row>
    <row r="9673" spans="1:3" hidden="1" x14ac:dyDescent="0.45">
      <c r="A9673" s="29"/>
      <c r="B9673" s="29"/>
      <c r="C9673" s="29"/>
    </row>
    <row r="9674" spans="1:3" hidden="1" x14ac:dyDescent="0.45">
      <c r="A9674" s="29"/>
      <c r="B9674" s="29"/>
      <c r="C9674" s="29"/>
    </row>
    <row r="9675" spans="1:3" hidden="1" x14ac:dyDescent="0.45">
      <c r="A9675" s="29"/>
      <c r="B9675" s="29"/>
      <c r="C9675" s="29"/>
    </row>
    <row r="9676" spans="1:3" hidden="1" x14ac:dyDescent="0.45">
      <c r="A9676" s="29"/>
      <c r="B9676" s="29"/>
      <c r="C9676" s="29"/>
    </row>
    <row r="9677" spans="1:3" hidden="1" x14ac:dyDescent="0.45">
      <c r="A9677" s="29"/>
      <c r="B9677" s="29"/>
      <c r="C9677" s="29"/>
    </row>
    <row r="9678" spans="1:3" hidden="1" x14ac:dyDescent="0.45">
      <c r="A9678" s="29"/>
      <c r="B9678" s="29"/>
      <c r="C9678" s="29"/>
    </row>
    <row r="9679" spans="1:3" hidden="1" x14ac:dyDescent="0.45">
      <c r="A9679" s="29"/>
      <c r="B9679" s="29"/>
      <c r="C9679" s="29"/>
    </row>
    <row r="9680" spans="1:3" hidden="1" x14ac:dyDescent="0.45">
      <c r="A9680" s="29"/>
      <c r="B9680" s="29"/>
      <c r="C9680" s="29"/>
    </row>
    <row r="9681" spans="1:3" hidden="1" x14ac:dyDescent="0.45">
      <c r="A9681" s="29"/>
      <c r="B9681" s="29"/>
      <c r="C9681" s="29"/>
    </row>
    <row r="9682" spans="1:3" hidden="1" x14ac:dyDescent="0.45">
      <c r="A9682" s="29"/>
      <c r="B9682" s="29"/>
      <c r="C9682" s="29"/>
    </row>
    <row r="9683" spans="1:3" hidden="1" x14ac:dyDescent="0.45">
      <c r="A9683" s="29"/>
      <c r="B9683" s="29"/>
      <c r="C9683" s="29"/>
    </row>
    <row r="9684" spans="1:3" hidden="1" x14ac:dyDescent="0.45">
      <c r="A9684" s="29"/>
      <c r="B9684" s="29"/>
      <c r="C9684" s="29"/>
    </row>
    <row r="9685" spans="1:3" hidden="1" x14ac:dyDescent="0.45">
      <c r="A9685" s="29"/>
      <c r="B9685" s="29"/>
      <c r="C9685" s="29"/>
    </row>
    <row r="9686" spans="1:3" hidden="1" x14ac:dyDescent="0.45">
      <c r="A9686" s="29"/>
      <c r="B9686" s="29"/>
      <c r="C9686" s="29"/>
    </row>
    <row r="9687" spans="1:3" hidden="1" x14ac:dyDescent="0.45">
      <c r="A9687" s="29"/>
      <c r="B9687" s="29"/>
      <c r="C9687" s="29"/>
    </row>
    <row r="9688" spans="1:3" hidden="1" x14ac:dyDescent="0.45">
      <c r="A9688" s="29"/>
      <c r="B9688" s="29"/>
      <c r="C9688" s="29"/>
    </row>
    <row r="9689" spans="1:3" hidden="1" x14ac:dyDescent="0.45">
      <c r="A9689" s="29"/>
      <c r="B9689" s="29"/>
      <c r="C9689" s="29"/>
    </row>
    <row r="9690" spans="1:3" hidden="1" x14ac:dyDescent="0.45">
      <c r="A9690" s="29"/>
      <c r="B9690" s="29"/>
      <c r="C9690" s="29"/>
    </row>
    <row r="9691" spans="1:3" hidden="1" x14ac:dyDescent="0.45">
      <c r="A9691" s="29"/>
      <c r="B9691" s="29"/>
      <c r="C9691" s="29"/>
    </row>
    <row r="9692" spans="1:3" hidden="1" x14ac:dyDescent="0.45">
      <c r="A9692" s="29"/>
      <c r="B9692" s="29"/>
      <c r="C9692" s="29"/>
    </row>
    <row r="9693" spans="1:3" hidden="1" x14ac:dyDescent="0.45">
      <c r="A9693" s="29"/>
      <c r="B9693" s="29"/>
      <c r="C9693" s="29"/>
    </row>
    <row r="9694" spans="1:3" hidden="1" x14ac:dyDescent="0.45">
      <c r="A9694" s="29"/>
      <c r="B9694" s="29"/>
      <c r="C9694" s="29"/>
    </row>
    <row r="9695" spans="1:3" hidden="1" x14ac:dyDescent="0.45">
      <c r="A9695" s="29"/>
      <c r="B9695" s="29"/>
      <c r="C9695" s="29"/>
    </row>
    <row r="9696" spans="1:3" hidden="1" x14ac:dyDescent="0.45">
      <c r="A9696" s="29"/>
      <c r="B9696" s="29"/>
      <c r="C9696" s="29"/>
    </row>
    <row r="9697" spans="1:3" hidden="1" x14ac:dyDescent="0.45">
      <c r="A9697" s="29"/>
      <c r="B9697" s="29"/>
      <c r="C9697" s="29"/>
    </row>
    <row r="9698" spans="1:3" hidden="1" x14ac:dyDescent="0.45">
      <c r="A9698" s="29"/>
      <c r="B9698" s="29"/>
      <c r="C9698" s="29"/>
    </row>
    <row r="9699" spans="1:3" hidden="1" x14ac:dyDescent="0.45">
      <c r="A9699" s="29"/>
      <c r="B9699" s="29"/>
      <c r="C9699" s="29"/>
    </row>
    <row r="9700" spans="1:3" hidden="1" x14ac:dyDescent="0.45">
      <c r="A9700" s="29"/>
      <c r="B9700" s="29"/>
      <c r="C9700" s="29"/>
    </row>
    <row r="9701" spans="1:3" hidden="1" x14ac:dyDescent="0.45">
      <c r="A9701" s="29"/>
      <c r="B9701" s="29"/>
      <c r="C9701" s="29"/>
    </row>
    <row r="9702" spans="1:3" hidden="1" x14ac:dyDescent="0.45">
      <c r="A9702" s="29"/>
      <c r="B9702" s="29"/>
      <c r="C9702" s="29"/>
    </row>
    <row r="9703" spans="1:3" hidden="1" x14ac:dyDescent="0.45">
      <c r="A9703" s="29"/>
      <c r="B9703" s="29"/>
      <c r="C9703" s="29"/>
    </row>
    <row r="9704" spans="1:3" hidden="1" x14ac:dyDescent="0.45">
      <c r="A9704" s="29"/>
      <c r="B9704" s="29"/>
      <c r="C9704" s="29"/>
    </row>
    <row r="9705" spans="1:3" hidden="1" x14ac:dyDescent="0.45">
      <c r="A9705" s="29"/>
      <c r="B9705" s="29"/>
      <c r="C9705" s="29"/>
    </row>
    <row r="9706" spans="1:3" hidden="1" x14ac:dyDescent="0.45">
      <c r="A9706" s="29"/>
      <c r="B9706" s="29"/>
      <c r="C9706" s="29"/>
    </row>
    <row r="9707" spans="1:3" hidden="1" x14ac:dyDescent="0.45">
      <c r="C9707" s="27"/>
    </row>
    <row r="9708" spans="1:3" hidden="1" x14ac:dyDescent="0.45">
      <c r="C9708" s="27"/>
    </row>
    <row r="9709" spans="1:3" hidden="1" x14ac:dyDescent="0.45">
      <c r="C9709" s="27"/>
    </row>
    <row r="9710" spans="1:3" hidden="1" x14ac:dyDescent="0.45">
      <c r="C9710" s="27"/>
    </row>
    <row r="9711" spans="1:3" hidden="1" x14ac:dyDescent="0.45">
      <c r="C9711" s="27"/>
    </row>
    <row r="9712" spans="1:3" hidden="1" x14ac:dyDescent="0.45">
      <c r="C9712" s="27"/>
    </row>
    <row r="9713" spans="1:6" hidden="1" x14ac:dyDescent="0.45">
      <c r="C9713" s="27"/>
    </row>
    <row r="9714" spans="1:6" s="23" customFormat="1" hidden="1" x14ac:dyDescent="0.45">
      <c r="A9714" s="27"/>
      <c r="B9714" s="27"/>
      <c r="C9714" s="27"/>
      <c r="D9714" s="25"/>
      <c r="E9714" s="25"/>
      <c r="F9714" s="25"/>
    </row>
    <row r="9715" spans="1:6" s="23" customFormat="1" hidden="1" x14ac:dyDescent="0.45">
      <c r="A9715" s="27"/>
      <c r="B9715" s="27"/>
      <c r="C9715" s="27"/>
      <c r="D9715" s="25"/>
      <c r="E9715" s="25"/>
      <c r="F9715" s="25"/>
    </row>
    <row r="9716" spans="1:6" s="23" customFormat="1" hidden="1" x14ac:dyDescent="0.45">
      <c r="A9716" s="27"/>
      <c r="B9716" s="27"/>
      <c r="C9716" s="27"/>
      <c r="D9716" s="25"/>
      <c r="E9716" s="25"/>
      <c r="F9716" s="25"/>
    </row>
    <row r="9717" spans="1:6" s="23" customFormat="1" hidden="1" x14ac:dyDescent="0.45">
      <c r="A9717" s="27"/>
      <c r="B9717" s="27"/>
      <c r="C9717" s="27"/>
      <c r="D9717" s="25"/>
      <c r="E9717" s="25"/>
      <c r="F9717" s="25"/>
    </row>
    <row r="9718" spans="1:6" s="23" customFormat="1" hidden="1" x14ac:dyDescent="0.45">
      <c r="A9718" s="27"/>
      <c r="B9718" s="27"/>
      <c r="C9718" s="27"/>
      <c r="D9718" s="25"/>
      <c r="E9718" s="25"/>
      <c r="F9718" s="25"/>
    </row>
    <row r="9719" spans="1:6" s="23" customFormat="1" hidden="1" x14ac:dyDescent="0.45">
      <c r="A9719" s="27"/>
      <c r="B9719" s="27"/>
      <c r="C9719" s="27"/>
      <c r="D9719" s="25"/>
      <c r="E9719" s="25"/>
      <c r="F9719" s="25"/>
    </row>
    <row r="9720" spans="1:6" s="23" customFormat="1" hidden="1" x14ac:dyDescent="0.45">
      <c r="A9720" s="27"/>
      <c r="B9720" s="27"/>
      <c r="C9720" s="27"/>
      <c r="D9720" s="25"/>
      <c r="E9720" s="25"/>
      <c r="F9720" s="25"/>
    </row>
    <row r="9721" spans="1:6" s="23" customFormat="1" hidden="1" x14ac:dyDescent="0.45">
      <c r="A9721" s="27"/>
      <c r="B9721" s="27"/>
      <c r="C9721" s="27"/>
      <c r="D9721" s="25"/>
      <c r="E9721" s="25"/>
      <c r="F9721" s="25"/>
    </row>
    <row r="9722" spans="1:6" s="23" customFormat="1" hidden="1" x14ac:dyDescent="0.45">
      <c r="A9722" s="27"/>
      <c r="B9722" s="27"/>
      <c r="C9722" s="27"/>
      <c r="D9722" s="25"/>
      <c r="E9722" s="25"/>
      <c r="F9722" s="25"/>
    </row>
    <row r="9723" spans="1:6" s="23" customFormat="1" hidden="1" x14ac:dyDescent="0.45">
      <c r="A9723" s="27"/>
      <c r="B9723" s="27"/>
      <c r="C9723" s="27"/>
      <c r="D9723" s="25"/>
      <c r="E9723" s="25"/>
      <c r="F9723" s="25"/>
    </row>
    <row r="9724" spans="1:6" s="23" customFormat="1" hidden="1" x14ac:dyDescent="0.45">
      <c r="A9724" s="27"/>
      <c r="B9724" s="27"/>
      <c r="C9724" s="27"/>
      <c r="D9724" s="25"/>
      <c r="E9724" s="25"/>
      <c r="F9724" s="25"/>
    </row>
    <row r="9725" spans="1:6" s="23" customFormat="1" hidden="1" x14ac:dyDescent="0.45">
      <c r="A9725" s="27"/>
      <c r="B9725" s="27"/>
      <c r="C9725" s="27"/>
      <c r="D9725" s="25"/>
      <c r="E9725" s="25"/>
      <c r="F9725" s="25"/>
    </row>
    <row r="9726" spans="1:6" s="23" customFormat="1" hidden="1" x14ac:dyDescent="0.45">
      <c r="A9726" s="27"/>
      <c r="B9726" s="27"/>
      <c r="C9726" s="27"/>
      <c r="D9726" s="25"/>
      <c r="E9726" s="25"/>
      <c r="F9726" s="25"/>
    </row>
    <row r="9727" spans="1:6" s="23" customFormat="1" hidden="1" x14ac:dyDescent="0.45">
      <c r="A9727" s="27"/>
      <c r="B9727" s="27"/>
      <c r="C9727" s="27"/>
      <c r="D9727" s="25"/>
      <c r="E9727" s="25"/>
      <c r="F9727" s="25"/>
    </row>
    <row r="9728" spans="1:6" s="23" customFormat="1" hidden="1" x14ac:dyDescent="0.45">
      <c r="A9728" s="27"/>
      <c r="B9728" s="27"/>
      <c r="C9728" s="27"/>
      <c r="D9728" s="25"/>
      <c r="E9728" s="25"/>
      <c r="F9728" s="25"/>
    </row>
    <row r="9729" spans="1:6" s="23" customFormat="1" hidden="1" x14ac:dyDescent="0.45">
      <c r="A9729" s="27"/>
      <c r="B9729" s="27"/>
      <c r="C9729" s="27"/>
      <c r="D9729" s="25"/>
      <c r="E9729" s="25"/>
      <c r="F9729" s="25"/>
    </row>
    <row r="9730" spans="1:6" s="23" customFormat="1" hidden="1" x14ac:dyDescent="0.45">
      <c r="A9730" s="27"/>
      <c r="B9730" s="27"/>
      <c r="C9730" s="27"/>
      <c r="D9730" s="25"/>
      <c r="E9730" s="25"/>
      <c r="F9730" s="25"/>
    </row>
    <row r="9731" spans="1:6" s="23" customFormat="1" hidden="1" x14ac:dyDescent="0.45">
      <c r="A9731" s="27"/>
      <c r="B9731" s="27"/>
      <c r="C9731" s="27"/>
      <c r="D9731" s="25"/>
      <c r="E9731" s="25"/>
      <c r="F9731" s="25"/>
    </row>
    <row r="9732" spans="1:6" s="23" customFormat="1" hidden="1" x14ac:dyDescent="0.45">
      <c r="A9732" s="27"/>
      <c r="B9732" s="27"/>
      <c r="C9732" s="27"/>
      <c r="D9732" s="25"/>
      <c r="E9732" s="25"/>
      <c r="F9732" s="25"/>
    </row>
    <row r="9733" spans="1:6" s="23" customFormat="1" hidden="1" x14ac:dyDescent="0.45">
      <c r="A9733" s="27"/>
      <c r="B9733" s="27"/>
      <c r="C9733" s="27"/>
      <c r="D9733" s="25"/>
      <c r="E9733" s="25"/>
      <c r="F9733" s="25"/>
    </row>
    <row r="9734" spans="1:6" s="23" customFormat="1" hidden="1" x14ac:dyDescent="0.45">
      <c r="A9734" s="27"/>
      <c r="B9734" s="27"/>
      <c r="C9734" s="27"/>
      <c r="D9734" s="25"/>
      <c r="E9734" s="25"/>
      <c r="F9734" s="25"/>
    </row>
    <row r="9735" spans="1:6" s="23" customFormat="1" hidden="1" x14ac:dyDescent="0.45">
      <c r="A9735" s="27"/>
      <c r="B9735" s="27"/>
      <c r="C9735" s="27"/>
      <c r="D9735" s="25"/>
      <c r="E9735" s="25"/>
      <c r="F9735" s="25"/>
    </row>
    <row r="9736" spans="1:6" s="23" customFormat="1" hidden="1" x14ac:dyDescent="0.45">
      <c r="A9736" s="27"/>
      <c r="B9736" s="27"/>
      <c r="C9736" s="27"/>
      <c r="D9736" s="25"/>
      <c r="E9736" s="25"/>
      <c r="F9736" s="25"/>
    </row>
    <row r="9737" spans="1:6" s="23" customFormat="1" hidden="1" x14ac:dyDescent="0.45">
      <c r="A9737" s="27"/>
      <c r="B9737" s="27"/>
      <c r="C9737" s="27"/>
      <c r="D9737" s="25"/>
      <c r="E9737" s="25"/>
      <c r="F9737" s="25"/>
    </row>
    <row r="9738" spans="1:6" s="23" customFormat="1" hidden="1" x14ac:dyDescent="0.45">
      <c r="A9738" s="27"/>
      <c r="B9738" s="27"/>
      <c r="C9738" s="27"/>
      <c r="D9738" s="25"/>
      <c r="E9738" s="25"/>
      <c r="F9738" s="25"/>
    </row>
    <row r="9739" spans="1:6" s="23" customFormat="1" hidden="1" x14ac:dyDescent="0.45">
      <c r="A9739" s="27"/>
      <c r="B9739" s="27"/>
      <c r="C9739" s="27"/>
      <c r="D9739" s="25"/>
      <c r="E9739" s="25"/>
      <c r="F9739" s="25"/>
    </row>
    <row r="9740" spans="1:6" s="23" customFormat="1" hidden="1" x14ac:dyDescent="0.45">
      <c r="A9740" s="27"/>
      <c r="B9740" s="27"/>
      <c r="C9740" s="27"/>
      <c r="D9740" s="25"/>
      <c r="E9740" s="25"/>
      <c r="F9740" s="25"/>
    </row>
    <row r="9741" spans="1:6" s="23" customFormat="1" hidden="1" x14ac:dyDescent="0.45">
      <c r="A9741" s="27"/>
      <c r="B9741" s="27"/>
      <c r="C9741" s="27"/>
      <c r="D9741" s="25"/>
      <c r="E9741" s="25"/>
      <c r="F9741" s="25"/>
    </row>
    <row r="9742" spans="1:6" s="23" customFormat="1" hidden="1" x14ac:dyDescent="0.45">
      <c r="A9742" s="27"/>
      <c r="B9742" s="27"/>
      <c r="C9742" s="27"/>
      <c r="D9742" s="25"/>
      <c r="E9742" s="25"/>
      <c r="F9742" s="25"/>
    </row>
    <row r="9743" spans="1:6" s="23" customFormat="1" hidden="1" x14ac:dyDescent="0.45">
      <c r="A9743" s="27"/>
      <c r="B9743" s="27"/>
      <c r="C9743" s="27"/>
      <c r="D9743" s="25"/>
      <c r="E9743" s="25"/>
      <c r="F9743" s="25"/>
    </row>
    <row r="9744" spans="1:6" s="23" customFormat="1" hidden="1" x14ac:dyDescent="0.45">
      <c r="A9744" s="27"/>
      <c r="B9744" s="27"/>
      <c r="C9744" s="27"/>
      <c r="D9744" s="25"/>
      <c r="E9744" s="25"/>
      <c r="F9744" s="25"/>
    </row>
    <row r="9745" spans="1:6" s="23" customFormat="1" hidden="1" x14ac:dyDescent="0.45">
      <c r="A9745" s="27"/>
      <c r="B9745" s="27"/>
      <c r="C9745" s="27"/>
      <c r="D9745" s="25"/>
      <c r="E9745" s="25"/>
      <c r="F9745" s="25"/>
    </row>
    <row r="9746" spans="1:6" s="23" customFormat="1" hidden="1" x14ac:dyDescent="0.45">
      <c r="A9746" s="27"/>
      <c r="B9746" s="27"/>
      <c r="C9746" s="27"/>
      <c r="D9746" s="25"/>
      <c r="E9746" s="25"/>
      <c r="F9746" s="25"/>
    </row>
    <row r="9747" spans="1:6" s="23" customFormat="1" hidden="1" x14ac:dyDescent="0.45">
      <c r="A9747" s="27"/>
      <c r="B9747" s="27"/>
      <c r="C9747" s="27"/>
      <c r="D9747" s="25"/>
      <c r="E9747" s="25"/>
      <c r="F9747" s="25"/>
    </row>
    <row r="9748" spans="1:6" s="23" customFormat="1" hidden="1" x14ac:dyDescent="0.45">
      <c r="A9748" s="27"/>
      <c r="B9748" s="27"/>
      <c r="C9748" s="27"/>
      <c r="D9748" s="25"/>
      <c r="E9748" s="25"/>
      <c r="F9748" s="25"/>
    </row>
    <row r="9749" spans="1:6" s="23" customFormat="1" hidden="1" x14ac:dyDescent="0.45">
      <c r="A9749" s="27"/>
      <c r="B9749" s="27"/>
      <c r="C9749" s="27"/>
      <c r="D9749" s="25"/>
      <c r="E9749" s="25"/>
      <c r="F9749" s="25"/>
    </row>
    <row r="9750" spans="1:6" s="23" customFormat="1" hidden="1" x14ac:dyDescent="0.45">
      <c r="A9750" s="27"/>
      <c r="B9750" s="27"/>
      <c r="C9750" s="27"/>
      <c r="D9750" s="25"/>
      <c r="E9750" s="25"/>
      <c r="F9750" s="25"/>
    </row>
    <row r="9751" spans="1:6" s="23" customFormat="1" hidden="1" x14ac:dyDescent="0.45">
      <c r="A9751" s="27"/>
      <c r="B9751" s="27"/>
      <c r="C9751" s="27"/>
      <c r="D9751" s="25"/>
      <c r="E9751" s="25"/>
      <c r="F9751" s="25"/>
    </row>
    <row r="9752" spans="1:6" s="23" customFormat="1" hidden="1" x14ac:dyDescent="0.45">
      <c r="A9752" s="27"/>
      <c r="B9752" s="27"/>
      <c r="C9752" s="27"/>
      <c r="D9752" s="25"/>
      <c r="E9752" s="25"/>
      <c r="F9752" s="25"/>
    </row>
    <row r="9753" spans="1:6" s="23" customFormat="1" hidden="1" x14ac:dyDescent="0.45">
      <c r="A9753" s="27"/>
      <c r="B9753" s="27"/>
      <c r="C9753" s="27"/>
      <c r="D9753" s="25"/>
      <c r="E9753" s="25"/>
      <c r="F9753" s="25"/>
    </row>
    <row r="9754" spans="1:6" s="23" customFormat="1" hidden="1" x14ac:dyDescent="0.45">
      <c r="A9754" s="27"/>
      <c r="B9754" s="27"/>
      <c r="C9754" s="27"/>
      <c r="D9754" s="25"/>
      <c r="E9754" s="25"/>
      <c r="F9754" s="25"/>
    </row>
    <row r="9755" spans="1:6" s="23" customFormat="1" hidden="1" x14ac:dyDescent="0.45">
      <c r="A9755" s="27"/>
      <c r="B9755" s="27"/>
      <c r="C9755" s="27"/>
      <c r="D9755" s="25"/>
      <c r="E9755" s="25"/>
      <c r="F9755" s="25"/>
    </row>
    <row r="9756" spans="1:6" s="23" customFormat="1" hidden="1" x14ac:dyDescent="0.45">
      <c r="A9756" s="27"/>
      <c r="B9756" s="27"/>
      <c r="C9756" s="27"/>
      <c r="D9756" s="25"/>
      <c r="E9756" s="25"/>
      <c r="F9756" s="25"/>
    </row>
    <row r="9757" spans="1:6" s="23" customFormat="1" hidden="1" x14ac:dyDescent="0.45">
      <c r="A9757" s="27"/>
      <c r="B9757" s="27"/>
      <c r="C9757" s="27"/>
      <c r="D9757" s="25"/>
      <c r="E9757" s="25"/>
      <c r="F9757" s="25"/>
    </row>
    <row r="9758" spans="1:6" s="23" customFormat="1" hidden="1" x14ac:dyDescent="0.45">
      <c r="A9758" s="27"/>
      <c r="B9758" s="27"/>
      <c r="C9758" s="27"/>
      <c r="D9758" s="25"/>
      <c r="E9758" s="25"/>
      <c r="F9758" s="25"/>
    </row>
    <row r="9759" spans="1:6" s="23" customFormat="1" hidden="1" x14ac:dyDescent="0.45">
      <c r="A9759" s="27"/>
      <c r="B9759" s="27"/>
      <c r="C9759" s="27"/>
      <c r="D9759" s="25"/>
      <c r="E9759" s="25"/>
      <c r="F9759" s="25"/>
    </row>
    <row r="9760" spans="1:6" s="23" customFormat="1" hidden="1" x14ac:dyDescent="0.45">
      <c r="A9760" s="27"/>
      <c r="B9760" s="27"/>
      <c r="C9760" s="27"/>
      <c r="D9760" s="25"/>
      <c r="E9760" s="25"/>
      <c r="F9760" s="25"/>
    </row>
    <row r="9761" spans="1:6" s="23" customFormat="1" hidden="1" x14ac:dyDescent="0.45">
      <c r="A9761" s="27"/>
      <c r="B9761" s="27"/>
      <c r="C9761" s="27"/>
      <c r="D9761" s="25"/>
      <c r="E9761" s="25"/>
      <c r="F9761" s="25"/>
    </row>
    <row r="9762" spans="1:6" s="23" customFormat="1" hidden="1" x14ac:dyDescent="0.45">
      <c r="A9762" s="27"/>
      <c r="B9762" s="27"/>
      <c r="C9762" s="27"/>
      <c r="D9762" s="25"/>
      <c r="E9762" s="25"/>
      <c r="F9762" s="25"/>
    </row>
    <row r="9763" spans="1:6" s="23" customFormat="1" hidden="1" x14ac:dyDescent="0.45">
      <c r="A9763" s="27"/>
      <c r="B9763" s="27"/>
      <c r="C9763" s="27"/>
      <c r="D9763" s="25"/>
      <c r="E9763" s="25"/>
      <c r="F9763" s="25"/>
    </row>
    <row r="9764" spans="1:6" s="23" customFormat="1" hidden="1" x14ac:dyDescent="0.45">
      <c r="A9764" s="27"/>
      <c r="B9764" s="27"/>
      <c r="C9764" s="27"/>
      <c r="D9764" s="25"/>
      <c r="E9764" s="25"/>
      <c r="F9764" s="25"/>
    </row>
    <row r="9765" spans="1:6" s="23" customFormat="1" hidden="1" x14ac:dyDescent="0.45">
      <c r="A9765" s="27"/>
      <c r="B9765" s="27"/>
      <c r="C9765" s="27"/>
      <c r="D9765" s="25"/>
      <c r="E9765" s="25"/>
      <c r="F9765" s="25"/>
    </row>
    <row r="9766" spans="1:6" s="23" customFormat="1" hidden="1" x14ac:dyDescent="0.45">
      <c r="A9766" s="27"/>
      <c r="B9766" s="27"/>
      <c r="C9766" s="27"/>
      <c r="D9766" s="25"/>
      <c r="E9766" s="25"/>
      <c r="F9766" s="25"/>
    </row>
    <row r="9767" spans="1:6" s="23" customFormat="1" hidden="1" x14ac:dyDescent="0.45">
      <c r="A9767" s="27"/>
      <c r="B9767" s="27"/>
      <c r="C9767" s="27"/>
      <c r="D9767" s="25"/>
      <c r="E9767" s="25"/>
      <c r="F9767" s="25"/>
    </row>
    <row r="9768" spans="1:6" s="23" customFormat="1" hidden="1" x14ac:dyDescent="0.45">
      <c r="A9768" s="27"/>
      <c r="B9768" s="27"/>
      <c r="C9768" s="27"/>
      <c r="D9768" s="25"/>
      <c r="E9768" s="25"/>
      <c r="F9768" s="25"/>
    </row>
    <row r="9769" spans="1:6" s="23" customFormat="1" hidden="1" x14ac:dyDescent="0.45">
      <c r="A9769" s="27"/>
      <c r="B9769" s="27"/>
      <c r="C9769" s="27"/>
      <c r="D9769" s="25"/>
      <c r="E9769" s="25"/>
      <c r="F9769" s="25"/>
    </row>
    <row r="9770" spans="1:6" s="23" customFormat="1" hidden="1" x14ac:dyDescent="0.45">
      <c r="A9770" s="27"/>
      <c r="B9770" s="27"/>
      <c r="C9770" s="27"/>
      <c r="D9770" s="25"/>
      <c r="E9770" s="25"/>
      <c r="F9770" s="25"/>
    </row>
    <row r="9771" spans="1:6" s="23" customFormat="1" hidden="1" x14ac:dyDescent="0.45">
      <c r="A9771" s="27"/>
      <c r="B9771" s="27"/>
      <c r="C9771" s="27"/>
      <c r="D9771" s="25"/>
      <c r="E9771" s="25"/>
      <c r="F9771" s="25"/>
    </row>
    <row r="9772" spans="1:6" s="23" customFormat="1" hidden="1" x14ac:dyDescent="0.45">
      <c r="A9772" s="27"/>
      <c r="B9772" s="27"/>
      <c r="C9772" s="27"/>
      <c r="D9772" s="25"/>
      <c r="E9772" s="25"/>
      <c r="F9772" s="25"/>
    </row>
    <row r="9773" spans="1:6" s="23" customFormat="1" hidden="1" x14ac:dyDescent="0.45">
      <c r="A9773" s="27"/>
      <c r="B9773" s="27"/>
      <c r="C9773" s="27"/>
      <c r="D9773" s="25"/>
      <c r="E9773" s="25"/>
      <c r="F9773" s="25"/>
    </row>
    <row r="9774" spans="1:6" s="23" customFormat="1" hidden="1" x14ac:dyDescent="0.45">
      <c r="A9774" s="27"/>
      <c r="B9774" s="27"/>
      <c r="C9774" s="27"/>
      <c r="D9774" s="25"/>
      <c r="E9774" s="25"/>
      <c r="F9774" s="25"/>
    </row>
    <row r="9775" spans="1:6" s="23" customFormat="1" hidden="1" x14ac:dyDescent="0.45">
      <c r="A9775" s="27"/>
      <c r="B9775" s="27"/>
      <c r="C9775" s="27"/>
      <c r="D9775" s="25"/>
      <c r="E9775" s="25"/>
      <c r="F9775" s="25"/>
    </row>
    <row r="9776" spans="1:6" s="23" customFormat="1" hidden="1" x14ac:dyDescent="0.45">
      <c r="A9776" s="27"/>
      <c r="B9776" s="27"/>
      <c r="C9776" s="27"/>
      <c r="D9776" s="25"/>
      <c r="E9776" s="25"/>
      <c r="F9776" s="25"/>
    </row>
    <row r="9777" spans="1:6" s="23" customFormat="1" hidden="1" x14ac:dyDescent="0.45">
      <c r="A9777" s="27"/>
      <c r="B9777" s="27"/>
      <c r="C9777" s="27"/>
      <c r="D9777" s="25"/>
      <c r="E9777" s="25"/>
      <c r="F9777" s="25"/>
    </row>
    <row r="9778" spans="1:6" s="23" customFormat="1" hidden="1" x14ac:dyDescent="0.45">
      <c r="A9778" s="27"/>
      <c r="B9778" s="27"/>
      <c r="C9778" s="27"/>
      <c r="D9778" s="25"/>
      <c r="E9778" s="25"/>
      <c r="F9778" s="25"/>
    </row>
    <row r="9779" spans="1:6" s="23" customFormat="1" hidden="1" x14ac:dyDescent="0.45">
      <c r="A9779" s="27"/>
      <c r="B9779" s="27"/>
      <c r="C9779" s="27"/>
      <c r="D9779" s="25"/>
      <c r="E9779" s="25"/>
      <c r="F9779" s="25"/>
    </row>
    <row r="9780" spans="1:6" s="23" customFormat="1" hidden="1" x14ac:dyDescent="0.45">
      <c r="A9780" s="27"/>
      <c r="B9780" s="27"/>
      <c r="C9780" s="27"/>
      <c r="D9780" s="25"/>
      <c r="E9780" s="25"/>
      <c r="F9780" s="25"/>
    </row>
    <row r="9781" spans="1:6" s="23" customFormat="1" hidden="1" x14ac:dyDescent="0.45">
      <c r="A9781" s="27"/>
      <c r="B9781" s="27"/>
      <c r="C9781" s="27"/>
      <c r="D9781" s="25"/>
      <c r="E9781" s="25"/>
      <c r="F9781" s="25"/>
    </row>
    <row r="9782" spans="1:6" s="23" customFormat="1" hidden="1" x14ac:dyDescent="0.45">
      <c r="A9782" s="27"/>
      <c r="B9782" s="27"/>
      <c r="C9782" s="27"/>
      <c r="D9782" s="25"/>
      <c r="E9782" s="25"/>
      <c r="F9782" s="25"/>
    </row>
    <row r="9783" spans="1:6" s="23" customFormat="1" hidden="1" x14ac:dyDescent="0.45">
      <c r="A9783" s="27"/>
      <c r="B9783" s="27"/>
      <c r="C9783" s="27"/>
      <c r="D9783" s="25"/>
      <c r="E9783" s="25"/>
      <c r="F9783" s="25"/>
    </row>
    <row r="9784" spans="1:6" s="23" customFormat="1" hidden="1" x14ac:dyDescent="0.45">
      <c r="A9784" s="27"/>
      <c r="B9784" s="27"/>
      <c r="C9784" s="27"/>
      <c r="D9784" s="25"/>
      <c r="E9784" s="25"/>
      <c r="F9784" s="25"/>
    </row>
    <row r="9785" spans="1:6" s="23" customFormat="1" hidden="1" x14ac:dyDescent="0.45">
      <c r="A9785" s="27"/>
      <c r="B9785" s="27"/>
      <c r="C9785" s="27"/>
      <c r="D9785" s="25"/>
      <c r="E9785" s="25"/>
      <c r="F9785" s="25"/>
    </row>
    <row r="9786" spans="1:6" s="23" customFormat="1" hidden="1" x14ac:dyDescent="0.45">
      <c r="A9786" s="27"/>
      <c r="B9786" s="27"/>
      <c r="C9786" s="27"/>
      <c r="D9786" s="25"/>
      <c r="E9786" s="25"/>
      <c r="F9786" s="25"/>
    </row>
    <row r="9787" spans="1:6" s="23" customFormat="1" hidden="1" x14ac:dyDescent="0.45">
      <c r="A9787" s="27"/>
      <c r="B9787" s="27"/>
      <c r="C9787" s="27"/>
      <c r="D9787" s="25"/>
      <c r="E9787" s="25"/>
      <c r="F9787" s="25"/>
    </row>
    <row r="9788" spans="1:6" s="23" customFormat="1" hidden="1" x14ac:dyDescent="0.45">
      <c r="A9788" s="27"/>
      <c r="B9788" s="27"/>
      <c r="C9788" s="27"/>
      <c r="D9788" s="25"/>
      <c r="E9788" s="25"/>
      <c r="F9788" s="25"/>
    </row>
    <row r="9789" spans="1:6" s="23" customFormat="1" hidden="1" x14ac:dyDescent="0.45">
      <c r="A9789" s="27"/>
      <c r="B9789" s="27"/>
      <c r="C9789" s="27"/>
      <c r="D9789" s="25"/>
      <c r="E9789" s="25"/>
      <c r="F9789" s="25"/>
    </row>
    <row r="9790" spans="1:6" s="23" customFormat="1" hidden="1" x14ac:dyDescent="0.45">
      <c r="A9790" s="27"/>
      <c r="B9790" s="27"/>
      <c r="C9790" s="27"/>
      <c r="D9790" s="25"/>
      <c r="E9790" s="25"/>
      <c r="F9790" s="25"/>
    </row>
    <row r="9791" spans="1:6" s="23" customFormat="1" hidden="1" x14ac:dyDescent="0.45">
      <c r="A9791" s="27"/>
      <c r="B9791" s="27"/>
      <c r="C9791" s="27"/>
      <c r="D9791" s="25"/>
      <c r="E9791" s="25"/>
      <c r="F9791" s="25"/>
    </row>
    <row r="9792" spans="1:6" s="23" customFormat="1" hidden="1" x14ac:dyDescent="0.45">
      <c r="A9792" s="27"/>
      <c r="B9792" s="27"/>
      <c r="C9792" s="27"/>
      <c r="D9792" s="25"/>
      <c r="E9792" s="25"/>
      <c r="F9792" s="25"/>
    </row>
    <row r="9793" spans="1:6" s="23" customFormat="1" hidden="1" x14ac:dyDescent="0.45">
      <c r="A9793" s="27"/>
      <c r="B9793" s="27"/>
      <c r="C9793" s="27"/>
      <c r="D9793" s="25"/>
      <c r="E9793" s="25"/>
      <c r="F9793" s="25"/>
    </row>
    <row r="9794" spans="1:6" s="23" customFormat="1" hidden="1" x14ac:dyDescent="0.45">
      <c r="A9794" s="27"/>
      <c r="B9794" s="27"/>
      <c r="C9794" s="27"/>
      <c r="D9794" s="25"/>
      <c r="E9794" s="25"/>
      <c r="F9794" s="25"/>
    </row>
    <row r="9795" spans="1:6" s="23" customFormat="1" hidden="1" x14ac:dyDescent="0.45">
      <c r="A9795" s="27"/>
      <c r="B9795" s="27"/>
      <c r="C9795" s="27"/>
      <c r="D9795" s="25"/>
      <c r="E9795" s="25"/>
      <c r="F9795" s="25"/>
    </row>
    <row r="9796" spans="1:6" s="23" customFormat="1" hidden="1" x14ac:dyDescent="0.45">
      <c r="A9796" s="27"/>
      <c r="B9796" s="27"/>
      <c r="C9796" s="27"/>
      <c r="D9796" s="25"/>
      <c r="E9796" s="25"/>
      <c r="F9796" s="25"/>
    </row>
    <row r="9797" spans="1:6" s="23" customFormat="1" hidden="1" x14ac:dyDescent="0.45">
      <c r="A9797" s="27"/>
      <c r="B9797" s="27"/>
      <c r="C9797" s="27"/>
      <c r="D9797" s="25"/>
      <c r="E9797" s="25"/>
      <c r="F9797" s="25"/>
    </row>
    <row r="9798" spans="1:6" s="23" customFormat="1" hidden="1" x14ac:dyDescent="0.45">
      <c r="A9798" s="27"/>
      <c r="B9798" s="27"/>
      <c r="C9798" s="27"/>
      <c r="D9798" s="25"/>
      <c r="E9798" s="25"/>
      <c r="F9798" s="25"/>
    </row>
    <row r="9799" spans="1:6" s="23" customFormat="1" hidden="1" x14ac:dyDescent="0.45">
      <c r="A9799" s="27"/>
      <c r="B9799" s="27"/>
      <c r="C9799" s="27"/>
      <c r="D9799" s="25"/>
      <c r="E9799" s="25"/>
      <c r="F9799" s="25"/>
    </row>
    <row r="9800" spans="1:6" s="23" customFormat="1" hidden="1" x14ac:dyDescent="0.45">
      <c r="A9800" s="27"/>
      <c r="B9800" s="27"/>
      <c r="C9800" s="27"/>
      <c r="D9800" s="25"/>
      <c r="E9800" s="25"/>
      <c r="F9800" s="25"/>
    </row>
    <row r="9801" spans="1:6" s="23" customFormat="1" hidden="1" x14ac:dyDescent="0.45">
      <c r="A9801" s="27"/>
      <c r="B9801" s="27"/>
      <c r="C9801" s="27"/>
      <c r="D9801" s="25"/>
      <c r="E9801" s="25"/>
      <c r="F9801" s="25"/>
    </row>
    <row r="9802" spans="1:6" s="23" customFormat="1" hidden="1" x14ac:dyDescent="0.45">
      <c r="A9802" s="27"/>
      <c r="B9802" s="27"/>
      <c r="C9802" s="27"/>
      <c r="D9802" s="25"/>
      <c r="E9802" s="25"/>
      <c r="F9802" s="25"/>
    </row>
    <row r="9803" spans="1:6" s="23" customFormat="1" hidden="1" x14ac:dyDescent="0.45">
      <c r="A9803" s="27"/>
      <c r="B9803" s="27"/>
      <c r="C9803" s="27"/>
      <c r="D9803" s="25"/>
      <c r="E9803" s="25"/>
      <c r="F9803" s="25"/>
    </row>
    <row r="9804" spans="1:6" s="23" customFormat="1" hidden="1" x14ac:dyDescent="0.45">
      <c r="A9804" s="27"/>
      <c r="B9804" s="27"/>
      <c r="C9804" s="27"/>
      <c r="D9804" s="25"/>
      <c r="E9804" s="25"/>
      <c r="F9804" s="25"/>
    </row>
    <row r="9805" spans="1:6" s="23" customFormat="1" hidden="1" x14ac:dyDescent="0.45">
      <c r="A9805" s="27"/>
      <c r="B9805" s="27"/>
      <c r="C9805" s="27"/>
      <c r="D9805" s="25"/>
      <c r="E9805" s="25"/>
      <c r="F9805" s="25"/>
    </row>
    <row r="9806" spans="1:6" s="23" customFormat="1" hidden="1" x14ac:dyDescent="0.45">
      <c r="A9806" s="27"/>
      <c r="B9806" s="27"/>
      <c r="C9806" s="27"/>
      <c r="D9806" s="25"/>
      <c r="E9806" s="25"/>
      <c r="F9806" s="25"/>
    </row>
    <row r="9807" spans="1:6" s="23" customFormat="1" hidden="1" x14ac:dyDescent="0.45">
      <c r="A9807" s="27"/>
      <c r="B9807" s="27"/>
      <c r="C9807" s="27"/>
      <c r="D9807" s="25"/>
      <c r="E9807" s="25"/>
      <c r="F9807" s="25"/>
    </row>
    <row r="9808" spans="1:6" s="23" customFormat="1" hidden="1" x14ac:dyDescent="0.45">
      <c r="A9808" s="27"/>
      <c r="B9808" s="27"/>
      <c r="C9808" s="27"/>
      <c r="D9808" s="25"/>
      <c r="E9808" s="25"/>
      <c r="F9808" s="25"/>
    </row>
    <row r="9809" spans="1:6" s="23" customFormat="1" hidden="1" x14ac:dyDescent="0.45">
      <c r="A9809" s="27"/>
      <c r="B9809" s="27"/>
      <c r="C9809" s="27"/>
      <c r="D9809" s="25"/>
      <c r="E9809" s="25"/>
      <c r="F9809" s="25"/>
    </row>
    <row r="9810" spans="1:6" s="23" customFormat="1" hidden="1" x14ac:dyDescent="0.45">
      <c r="A9810" s="27"/>
      <c r="B9810" s="27"/>
      <c r="C9810" s="27"/>
      <c r="D9810" s="25"/>
      <c r="E9810" s="25"/>
      <c r="F9810" s="25"/>
    </row>
    <row r="9811" spans="1:6" s="23" customFormat="1" hidden="1" x14ac:dyDescent="0.45">
      <c r="A9811" s="27"/>
      <c r="B9811" s="27"/>
      <c r="C9811" s="27"/>
      <c r="D9811" s="25"/>
      <c r="E9811" s="25"/>
      <c r="F9811" s="25"/>
    </row>
    <row r="9812" spans="1:6" s="23" customFormat="1" hidden="1" x14ac:dyDescent="0.45">
      <c r="A9812" s="27"/>
      <c r="B9812" s="27"/>
      <c r="C9812" s="27"/>
      <c r="D9812" s="25"/>
      <c r="E9812" s="25"/>
      <c r="F9812" s="25"/>
    </row>
    <row r="9813" spans="1:6" s="23" customFormat="1" hidden="1" x14ac:dyDescent="0.45">
      <c r="A9813" s="27"/>
      <c r="B9813" s="27"/>
      <c r="C9813" s="27"/>
      <c r="D9813" s="25"/>
      <c r="E9813" s="25"/>
      <c r="F9813" s="25"/>
    </row>
    <row r="9814" spans="1:6" s="23" customFormat="1" hidden="1" x14ac:dyDescent="0.45">
      <c r="A9814" s="27"/>
      <c r="B9814" s="27"/>
      <c r="C9814" s="27"/>
      <c r="D9814" s="25"/>
      <c r="E9814" s="25"/>
      <c r="F9814" s="25"/>
    </row>
    <row r="9815" spans="1:6" s="23" customFormat="1" hidden="1" x14ac:dyDescent="0.45">
      <c r="A9815" s="27"/>
      <c r="B9815" s="27"/>
      <c r="C9815" s="27"/>
      <c r="D9815" s="25"/>
      <c r="E9815" s="25"/>
      <c r="F9815" s="25"/>
    </row>
    <row r="9816" spans="1:6" s="23" customFormat="1" hidden="1" x14ac:dyDescent="0.45">
      <c r="A9816" s="27"/>
      <c r="B9816" s="27"/>
      <c r="C9816" s="27"/>
      <c r="D9816" s="25"/>
      <c r="E9816" s="25"/>
      <c r="F9816" s="25"/>
    </row>
    <row r="9817" spans="1:6" s="23" customFormat="1" hidden="1" x14ac:dyDescent="0.45">
      <c r="A9817" s="27"/>
      <c r="B9817" s="27"/>
      <c r="C9817" s="27"/>
      <c r="D9817" s="25"/>
      <c r="E9817" s="25"/>
      <c r="F9817" s="25"/>
    </row>
    <row r="9818" spans="1:6" s="23" customFormat="1" hidden="1" x14ac:dyDescent="0.45">
      <c r="A9818" s="27"/>
      <c r="B9818" s="27"/>
      <c r="C9818" s="27"/>
      <c r="D9818" s="25"/>
      <c r="E9818" s="25"/>
      <c r="F9818" s="25"/>
    </row>
    <row r="9819" spans="1:6" s="23" customFormat="1" hidden="1" x14ac:dyDescent="0.45">
      <c r="A9819" s="27"/>
      <c r="B9819" s="27"/>
      <c r="C9819" s="27"/>
      <c r="D9819" s="25"/>
      <c r="E9819" s="25"/>
      <c r="F9819" s="25"/>
    </row>
    <row r="9820" spans="1:6" s="23" customFormat="1" hidden="1" x14ac:dyDescent="0.45">
      <c r="A9820" s="27"/>
      <c r="B9820" s="27"/>
      <c r="C9820" s="27"/>
      <c r="D9820" s="25"/>
      <c r="E9820" s="25"/>
      <c r="F9820" s="25"/>
    </row>
    <row r="9821" spans="1:6" s="23" customFormat="1" hidden="1" x14ac:dyDescent="0.45">
      <c r="A9821" s="27"/>
      <c r="B9821" s="27"/>
      <c r="C9821" s="27"/>
      <c r="D9821" s="25"/>
      <c r="E9821" s="25"/>
      <c r="F9821" s="25"/>
    </row>
    <row r="9822" spans="1:6" s="23" customFormat="1" hidden="1" x14ac:dyDescent="0.45">
      <c r="A9822" s="27"/>
      <c r="B9822" s="27"/>
      <c r="C9822" s="27"/>
      <c r="D9822" s="25"/>
      <c r="E9822" s="25"/>
      <c r="F9822" s="25"/>
    </row>
    <row r="9823" spans="1:6" s="23" customFormat="1" hidden="1" x14ac:dyDescent="0.45">
      <c r="A9823" s="27"/>
      <c r="B9823" s="27"/>
      <c r="C9823" s="27"/>
      <c r="D9823" s="25"/>
      <c r="E9823" s="25"/>
      <c r="F9823" s="25"/>
    </row>
    <row r="9824" spans="1:6" s="23" customFormat="1" hidden="1" x14ac:dyDescent="0.45">
      <c r="A9824" s="27"/>
      <c r="B9824" s="27"/>
      <c r="C9824" s="27"/>
      <c r="D9824" s="25"/>
      <c r="E9824" s="25"/>
      <c r="F9824" s="25"/>
    </row>
    <row r="9825" spans="1:6" s="23" customFormat="1" hidden="1" x14ac:dyDescent="0.45">
      <c r="A9825" s="27"/>
      <c r="B9825" s="27"/>
      <c r="C9825" s="27"/>
      <c r="D9825" s="25"/>
      <c r="E9825" s="25"/>
      <c r="F9825" s="25"/>
    </row>
    <row r="9826" spans="1:6" s="23" customFormat="1" hidden="1" x14ac:dyDescent="0.45">
      <c r="A9826" s="27"/>
      <c r="B9826" s="27"/>
      <c r="C9826" s="27"/>
      <c r="D9826" s="25"/>
      <c r="E9826" s="25"/>
      <c r="F9826" s="25"/>
    </row>
    <row r="9827" spans="1:6" s="23" customFormat="1" hidden="1" x14ac:dyDescent="0.45">
      <c r="A9827" s="27"/>
      <c r="B9827" s="27"/>
      <c r="C9827" s="27"/>
      <c r="D9827" s="25"/>
      <c r="E9827" s="25"/>
      <c r="F9827" s="25"/>
    </row>
    <row r="9828" spans="1:6" s="23" customFormat="1" hidden="1" x14ac:dyDescent="0.45">
      <c r="A9828" s="27"/>
      <c r="B9828" s="27"/>
      <c r="C9828" s="27"/>
      <c r="D9828" s="25"/>
      <c r="E9828" s="25"/>
      <c r="F9828" s="25"/>
    </row>
    <row r="9829" spans="1:6" s="23" customFormat="1" hidden="1" x14ac:dyDescent="0.45">
      <c r="A9829" s="27"/>
      <c r="B9829" s="27"/>
      <c r="C9829" s="27"/>
      <c r="D9829" s="25"/>
      <c r="E9829" s="25"/>
      <c r="F9829" s="25"/>
    </row>
    <row r="9830" spans="1:6" s="23" customFormat="1" hidden="1" x14ac:dyDescent="0.45">
      <c r="A9830" s="27"/>
      <c r="B9830" s="27"/>
      <c r="C9830" s="27"/>
      <c r="D9830" s="25"/>
      <c r="E9830" s="25"/>
      <c r="F9830" s="25"/>
    </row>
    <row r="9831" spans="1:6" s="23" customFormat="1" hidden="1" x14ac:dyDescent="0.45">
      <c r="A9831" s="27"/>
      <c r="B9831" s="27"/>
      <c r="C9831" s="27"/>
      <c r="D9831" s="25"/>
      <c r="E9831" s="25"/>
      <c r="F9831" s="25"/>
    </row>
    <row r="9832" spans="1:6" s="23" customFormat="1" hidden="1" x14ac:dyDescent="0.45">
      <c r="A9832" s="27"/>
      <c r="B9832" s="27"/>
      <c r="C9832" s="27"/>
      <c r="D9832" s="25"/>
      <c r="E9832" s="25"/>
      <c r="F9832" s="25"/>
    </row>
    <row r="9833" spans="1:6" s="23" customFormat="1" hidden="1" x14ac:dyDescent="0.45">
      <c r="A9833" s="27"/>
      <c r="B9833" s="27"/>
      <c r="C9833" s="27"/>
      <c r="D9833" s="25"/>
      <c r="E9833" s="25"/>
      <c r="F9833" s="25"/>
    </row>
    <row r="9834" spans="1:6" s="23" customFormat="1" hidden="1" x14ac:dyDescent="0.45">
      <c r="A9834" s="27"/>
      <c r="B9834" s="27"/>
      <c r="C9834" s="27"/>
      <c r="D9834" s="25"/>
      <c r="E9834" s="25"/>
      <c r="F9834" s="25"/>
    </row>
    <row r="9835" spans="1:6" s="23" customFormat="1" hidden="1" x14ac:dyDescent="0.45">
      <c r="A9835" s="27"/>
      <c r="B9835" s="27"/>
      <c r="C9835" s="27"/>
      <c r="D9835" s="25"/>
      <c r="E9835" s="25"/>
      <c r="F9835" s="25"/>
    </row>
    <row r="9836" spans="1:6" s="23" customFormat="1" hidden="1" x14ac:dyDescent="0.45">
      <c r="A9836" s="27"/>
      <c r="B9836" s="27"/>
      <c r="C9836" s="27"/>
      <c r="D9836" s="25"/>
      <c r="E9836" s="25"/>
      <c r="F9836" s="25"/>
    </row>
    <row r="9837" spans="1:6" s="23" customFormat="1" hidden="1" x14ac:dyDescent="0.45">
      <c r="A9837" s="27"/>
      <c r="B9837" s="27"/>
      <c r="C9837" s="27"/>
      <c r="D9837" s="25"/>
      <c r="E9837" s="25"/>
      <c r="F9837" s="25"/>
    </row>
    <row r="9838" spans="1:6" s="23" customFormat="1" hidden="1" x14ac:dyDescent="0.45">
      <c r="A9838" s="27"/>
      <c r="B9838" s="27"/>
      <c r="C9838" s="27"/>
      <c r="D9838" s="25"/>
      <c r="E9838" s="25"/>
      <c r="F9838" s="25"/>
    </row>
    <row r="9839" spans="1:6" s="23" customFormat="1" hidden="1" x14ac:dyDescent="0.45">
      <c r="A9839" s="27"/>
      <c r="B9839" s="27"/>
      <c r="C9839" s="27"/>
      <c r="D9839" s="25"/>
      <c r="E9839" s="25"/>
      <c r="F9839" s="25"/>
    </row>
    <row r="9840" spans="1:6" s="23" customFormat="1" hidden="1" x14ac:dyDescent="0.45">
      <c r="A9840" s="27"/>
      <c r="B9840" s="27"/>
      <c r="C9840" s="27"/>
      <c r="D9840" s="25"/>
      <c r="E9840" s="25"/>
      <c r="F9840" s="25"/>
    </row>
    <row r="9841" spans="1:6" s="23" customFormat="1" hidden="1" x14ac:dyDescent="0.45">
      <c r="A9841" s="27"/>
      <c r="B9841" s="27"/>
      <c r="C9841" s="27"/>
      <c r="D9841" s="25"/>
      <c r="E9841" s="25"/>
      <c r="F9841" s="25"/>
    </row>
    <row r="9842" spans="1:6" s="23" customFormat="1" hidden="1" x14ac:dyDescent="0.45">
      <c r="A9842" s="27"/>
      <c r="B9842" s="27"/>
      <c r="C9842" s="27"/>
      <c r="D9842" s="25"/>
      <c r="E9842" s="25"/>
      <c r="F9842" s="25"/>
    </row>
    <row r="9843" spans="1:6" s="23" customFormat="1" hidden="1" x14ac:dyDescent="0.45">
      <c r="A9843" s="27"/>
      <c r="B9843" s="27"/>
      <c r="C9843" s="27"/>
      <c r="D9843" s="25"/>
      <c r="E9843" s="25"/>
      <c r="F9843" s="25"/>
    </row>
    <row r="9844" spans="1:6" s="23" customFormat="1" hidden="1" x14ac:dyDescent="0.45">
      <c r="A9844" s="27"/>
      <c r="B9844" s="27"/>
      <c r="C9844" s="27"/>
      <c r="D9844" s="25"/>
      <c r="E9844" s="25"/>
      <c r="F9844" s="25"/>
    </row>
    <row r="9845" spans="1:6" s="23" customFormat="1" hidden="1" x14ac:dyDescent="0.45">
      <c r="A9845" s="27"/>
      <c r="B9845" s="27"/>
      <c r="C9845" s="27"/>
      <c r="D9845" s="25"/>
      <c r="E9845" s="25"/>
      <c r="F9845" s="25"/>
    </row>
    <row r="9846" spans="1:6" s="23" customFormat="1" hidden="1" x14ac:dyDescent="0.45">
      <c r="A9846" s="27"/>
      <c r="B9846" s="27"/>
      <c r="C9846" s="27"/>
      <c r="D9846" s="25"/>
      <c r="E9846" s="25"/>
      <c r="F9846" s="25"/>
    </row>
    <row r="9847" spans="1:6" s="23" customFormat="1" hidden="1" x14ac:dyDescent="0.45">
      <c r="A9847" s="27"/>
      <c r="B9847" s="27"/>
      <c r="C9847" s="27"/>
      <c r="D9847" s="25"/>
      <c r="E9847" s="25"/>
      <c r="F9847" s="25"/>
    </row>
    <row r="9848" spans="1:6" s="23" customFormat="1" hidden="1" x14ac:dyDescent="0.45">
      <c r="A9848" s="27"/>
      <c r="B9848" s="27"/>
      <c r="C9848" s="27"/>
      <c r="D9848" s="25"/>
      <c r="E9848" s="25"/>
      <c r="F9848" s="25"/>
    </row>
    <row r="9849" spans="1:6" s="23" customFormat="1" hidden="1" x14ac:dyDescent="0.45">
      <c r="A9849" s="27"/>
      <c r="B9849" s="27"/>
      <c r="C9849" s="27"/>
      <c r="D9849" s="25"/>
      <c r="E9849" s="25"/>
      <c r="F9849" s="25"/>
    </row>
    <row r="9850" spans="1:6" s="23" customFormat="1" hidden="1" x14ac:dyDescent="0.45">
      <c r="A9850" s="27"/>
      <c r="B9850" s="27"/>
      <c r="C9850" s="27"/>
      <c r="D9850" s="25"/>
      <c r="E9850" s="25"/>
      <c r="F9850" s="25"/>
    </row>
    <row r="9851" spans="1:6" s="23" customFormat="1" hidden="1" x14ac:dyDescent="0.45">
      <c r="A9851" s="27"/>
      <c r="B9851" s="27"/>
      <c r="C9851" s="27"/>
      <c r="D9851" s="25"/>
      <c r="E9851" s="25"/>
      <c r="F9851" s="25"/>
    </row>
    <row r="9852" spans="1:6" s="23" customFormat="1" hidden="1" x14ac:dyDescent="0.45">
      <c r="A9852" s="27"/>
      <c r="B9852" s="27"/>
      <c r="C9852" s="27"/>
      <c r="D9852" s="25"/>
      <c r="E9852" s="25"/>
      <c r="F9852" s="25"/>
    </row>
    <row r="9853" spans="1:6" s="23" customFormat="1" hidden="1" x14ac:dyDescent="0.45">
      <c r="A9853" s="27"/>
      <c r="B9853" s="27"/>
      <c r="C9853" s="27"/>
      <c r="D9853" s="25"/>
      <c r="E9853" s="25"/>
      <c r="F9853" s="25"/>
    </row>
    <row r="9854" spans="1:6" s="23" customFormat="1" hidden="1" x14ac:dyDescent="0.45">
      <c r="A9854" s="27"/>
      <c r="B9854" s="27"/>
      <c r="C9854" s="27"/>
      <c r="D9854" s="25"/>
      <c r="E9854" s="25"/>
      <c r="F9854" s="25"/>
    </row>
    <row r="9855" spans="1:6" s="23" customFormat="1" hidden="1" x14ac:dyDescent="0.45">
      <c r="A9855" s="27"/>
      <c r="B9855" s="27"/>
      <c r="C9855" s="27"/>
      <c r="D9855" s="25"/>
      <c r="E9855" s="25"/>
      <c r="F9855" s="25"/>
    </row>
    <row r="9856" spans="1:6" s="23" customFormat="1" hidden="1" x14ac:dyDescent="0.45">
      <c r="A9856" s="27"/>
      <c r="B9856" s="27"/>
      <c r="C9856" s="27"/>
      <c r="D9856" s="25"/>
      <c r="E9856" s="25"/>
      <c r="F9856" s="25"/>
    </row>
    <row r="9857" spans="1:6" s="23" customFormat="1" hidden="1" x14ac:dyDescent="0.45">
      <c r="A9857" s="27"/>
      <c r="B9857" s="27"/>
      <c r="C9857" s="27"/>
      <c r="D9857" s="25"/>
      <c r="E9857" s="25"/>
      <c r="F9857" s="25"/>
    </row>
    <row r="9858" spans="1:6" s="23" customFormat="1" hidden="1" x14ac:dyDescent="0.45">
      <c r="A9858" s="27"/>
      <c r="B9858" s="27"/>
      <c r="C9858" s="27"/>
      <c r="D9858" s="25"/>
      <c r="E9858" s="25"/>
      <c r="F9858" s="25"/>
    </row>
    <row r="9859" spans="1:6" s="23" customFormat="1" hidden="1" x14ac:dyDescent="0.45">
      <c r="A9859" s="27"/>
      <c r="B9859" s="27"/>
      <c r="C9859" s="27"/>
      <c r="D9859" s="25"/>
      <c r="E9859" s="25"/>
      <c r="F9859" s="25"/>
    </row>
    <row r="9860" spans="1:6" s="23" customFormat="1" hidden="1" x14ac:dyDescent="0.45">
      <c r="A9860" s="27"/>
      <c r="B9860" s="27"/>
      <c r="C9860" s="27"/>
      <c r="D9860" s="25"/>
      <c r="E9860" s="25"/>
      <c r="F9860" s="25"/>
    </row>
    <row r="9861" spans="1:6" s="23" customFormat="1" hidden="1" x14ac:dyDescent="0.45">
      <c r="A9861" s="27"/>
      <c r="B9861" s="27"/>
      <c r="C9861" s="27"/>
      <c r="D9861" s="25"/>
      <c r="E9861" s="25"/>
      <c r="F9861" s="25"/>
    </row>
    <row r="9862" spans="1:6" s="23" customFormat="1" hidden="1" x14ac:dyDescent="0.45">
      <c r="A9862" s="27"/>
      <c r="B9862" s="27"/>
      <c r="C9862" s="27"/>
      <c r="D9862" s="25"/>
      <c r="E9862" s="25"/>
      <c r="F9862" s="25"/>
    </row>
    <row r="9863" spans="1:6" s="23" customFormat="1" hidden="1" x14ac:dyDescent="0.45">
      <c r="A9863" s="27"/>
      <c r="B9863" s="27"/>
      <c r="C9863" s="27"/>
      <c r="D9863" s="25"/>
      <c r="E9863" s="25"/>
      <c r="F9863" s="25"/>
    </row>
    <row r="9864" spans="1:6" s="23" customFormat="1" hidden="1" x14ac:dyDescent="0.45">
      <c r="A9864" s="27"/>
      <c r="B9864" s="27"/>
      <c r="C9864" s="27"/>
      <c r="D9864" s="25"/>
      <c r="E9864" s="25"/>
      <c r="F9864" s="25"/>
    </row>
    <row r="9865" spans="1:6" s="23" customFormat="1" hidden="1" x14ac:dyDescent="0.45">
      <c r="A9865" s="27"/>
      <c r="B9865" s="27"/>
      <c r="C9865" s="27"/>
      <c r="D9865" s="25"/>
      <c r="E9865" s="25"/>
      <c r="F9865" s="25"/>
    </row>
    <row r="9866" spans="1:6" s="23" customFormat="1" hidden="1" x14ac:dyDescent="0.45">
      <c r="A9866" s="27"/>
      <c r="B9866" s="27"/>
      <c r="C9866" s="27"/>
      <c r="D9866" s="25"/>
      <c r="E9866" s="25"/>
      <c r="F9866" s="25"/>
    </row>
    <row r="9867" spans="1:6" s="23" customFormat="1" hidden="1" x14ac:dyDescent="0.45">
      <c r="A9867" s="27"/>
      <c r="B9867" s="27"/>
      <c r="C9867" s="27"/>
      <c r="D9867" s="25"/>
      <c r="E9867" s="25"/>
      <c r="F9867" s="25"/>
    </row>
    <row r="9868" spans="1:6" s="23" customFormat="1" hidden="1" x14ac:dyDescent="0.45">
      <c r="A9868" s="27"/>
      <c r="B9868" s="27"/>
      <c r="C9868" s="27"/>
      <c r="D9868" s="25"/>
      <c r="E9868" s="25"/>
      <c r="F9868" s="25"/>
    </row>
    <row r="9869" spans="1:6" s="23" customFormat="1" hidden="1" x14ac:dyDescent="0.45">
      <c r="A9869" s="27"/>
      <c r="B9869" s="27"/>
      <c r="C9869" s="27"/>
      <c r="D9869" s="25"/>
      <c r="E9869" s="25"/>
      <c r="F9869" s="25"/>
    </row>
    <row r="9870" spans="1:6" s="23" customFormat="1" hidden="1" x14ac:dyDescent="0.45">
      <c r="A9870" s="27"/>
      <c r="B9870" s="27"/>
      <c r="C9870" s="27"/>
      <c r="D9870" s="25"/>
      <c r="E9870" s="25"/>
      <c r="F9870" s="25"/>
    </row>
    <row r="9871" spans="1:6" s="23" customFormat="1" hidden="1" x14ac:dyDescent="0.45">
      <c r="A9871" s="27"/>
      <c r="B9871" s="27"/>
      <c r="C9871" s="27"/>
      <c r="D9871" s="25"/>
      <c r="E9871" s="25"/>
      <c r="F9871" s="25"/>
    </row>
    <row r="9872" spans="1:6" s="23" customFormat="1" hidden="1" x14ac:dyDescent="0.45">
      <c r="A9872" s="27"/>
      <c r="B9872" s="27"/>
      <c r="C9872" s="27"/>
      <c r="D9872" s="25"/>
      <c r="E9872" s="25"/>
      <c r="F9872" s="25"/>
    </row>
    <row r="9873" spans="1:6" s="23" customFormat="1" hidden="1" x14ac:dyDescent="0.45">
      <c r="A9873" s="27"/>
      <c r="B9873" s="27"/>
      <c r="C9873" s="27"/>
      <c r="D9873" s="25"/>
      <c r="E9873" s="25"/>
      <c r="F9873" s="25"/>
    </row>
    <row r="9874" spans="1:6" s="23" customFormat="1" hidden="1" x14ac:dyDescent="0.45">
      <c r="A9874" s="27"/>
      <c r="B9874" s="27"/>
      <c r="C9874" s="27"/>
      <c r="D9874" s="25"/>
      <c r="E9874" s="25"/>
      <c r="F9874" s="25"/>
    </row>
    <row r="9875" spans="1:6" s="23" customFormat="1" hidden="1" x14ac:dyDescent="0.45">
      <c r="A9875" s="27"/>
      <c r="B9875" s="27"/>
      <c r="C9875" s="27"/>
      <c r="D9875" s="25"/>
      <c r="E9875" s="25"/>
      <c r="F9875" s="25"/>
    </row>
    <row r="9876" spans="1:6" s="23" customFormat="1" hidden="1" x14ac:dyDescent="0.45">
      <c r="A9876" s="27"/>
      <c r="B9876" s="27"/>
      <c r="C9876" s="27"/>
      <c r="D9876" s="25"/>
      <c r="E9876" s="25"/>
      <c r="F9876" s="25"/>
    </row>
    <row r="9877" spans="1:6" s="23" customFormat="1" hidden="1" x14ac:dyDescent="0.45">
      <c r="A9877" s="27"/>
      <c r="B9877" s="27"/>
      <c r="C9877" s="27"/>
      <c r="D9877" s="25"/>
      <c r="E9877" s="25"/>
      <c r="F9877" s="25"/>
    </row>
    <row r="9878" spans="1:6" s="23" customFormat="1" hidden="1" x14ac:dyDescent="0.45">
      <c r="A9878" s="27"/>
      <c r="B9878" s="27"/>
      <c r="C9878" s="27"/>
      <c r="D9878" s="25"/>
      <c r="E9878" s="25"/>
      <c r="F9878" s="25"/>
    </row>
    <row r="9879" spans="1:6" s="23" customFormat="1" hidden="1" x14ac:dyDescent="0.45">
      <c r="A9879" s="27"/>
      <c r="B9879" s="27"/>
      <c r="C9879" s="27"/>
      <c r="D9879" s="25"/>
      <c r="E9879" s="25"/>
      <c r="F9879" s="25"/>
    </row>
    <row r="9880" spans="1:6" s="23" customFormat="1" hidden="1" x14ac:dyDescent="0.45">
      <c r="A9880" s="27"/>
      <c r="B9880" s="27"/>
      <c r="C9880" s="27"/>
      <c r="D9880" s="25"/>
      <c r="E9880" s="25"/>
      <c r="F9880" s="25"/>
    </row>
    <row r="9881" spans="1:6" s="23" customFormat="1" hidden="1" x14ac:dyDescent="0.45">
      <c r="A9881" s="27"/>
      <c r="B9881" s="27"/>
      <c r="C9881" s="27"/>
      <c r="D9881" s="25"/>
      <c r="E9881" s="25"/>
      <c r="F9881" s="25"/>
    </row>
    <row r="9882" spans="1:6" s="23" customFormat="1" hidden="1" x14ac:dyDescent="0.45">
      <c r="A9882" s="27"/>
      <c r="B9882" s="27"/>
      <c r="C9882" s="27"/>
      <c r="D9882" s="25"/>
      <c r="E9882" s="25"/>
      <c r="F9882" s="25"/>
    </row>
    <row r="9883" spans="1:6" s="23" customFormat="1" hidden="1" x14ac:dyDescent="0.45">
      <c r="A9883" s="27"/>
      <c r="B9883" s="27"/>
      <c r="C9883" s="27"/>
      <c r="D9883" s="25"/>
      <c r="E9883" s="25"/>
      <c r="F9883" s="25"/>
    </row>
    <row r="9884" spans="1:6" s="23" customFormat="1" hidden="1" x14ac:dyDescent="0.45">
      <c r="A9884" s="27"/>
      <c r="B9884" s="27"/>
      <c r="C9884" s="27"/>
      <c r="D9884" s="25"/>
      <c r="E9884" s="25"/>
      <c r="F9884" s="25"/>
    </row>
    <row r="9885" spans="1:6" s="23" customFormat="1" hidden="1" x14ac:dyDescent="0.45">
      <c r="A9885" s="27"/>
      <c r="B9885" s="27"/>
      <c r="C9885" s="27"/>
      <c r="D9885" s="25"/>
      <c r="E9885" s="25"/>
      <c r="F9885" s="25"/>
    </row>
    <row r="9886" spans="1:6" s="23" customFormat="1" hidden="1" x14ac:dyDescent="0.45">
      <c r="A9886" s="27"/>
      <c r="B9886" s="27"/>
      <c r="C9886" s="27"/>
      <c r="D9886" s="25"/>
      <c r="E9886" s="25"/>
      <c r="F9886" s="25"/>
    </row>
    <row r="9887" spans="1:6" s="23" customFormat="1" hidden="1" x14ac:dyDescent="0.45">
      <c r="A9887" s="27"/>
      <c r="B9887" s="27"/>
      <c r="C9887" s="27"/>
      <c r="D9887" s="25"/>
      <c r="E9887" s="25"/>
      <c r="F9887" s="25"/>
    </row>
    <row r="9888" spans="1:6" s="23" customFormat="1" hidden="1" x14ac:dyDescent="0.45">
      <c r="A9888" s="27"/>
      <c r="B9888" s="27"/>
      <c r="C9888" s="27"/>
      <c r="D9888" s="25"/>
      <c r="E9888" s="25"/>
      <c r="F9888" s="25"/>
    </row>
    <row r="9889" spans="1:6" s="23" customFormat="1" hidden="1" x14ac:dyDescent="0.45">
      <c r="A9889" s="27"/>
      <c r="B9889" s="27"/>
      <c r="C9889" s="27"/>
      <c r="D9889" s="25"/>
      <c r="E9889" s="25"/>
      <c r="F9889" s="25"/>
    </row>
    <row r="9890" spans="1:6" s="23" customFormat="1" hidden="1" x14ac:dyDescent="0.45">
      <c r="A9890" s="27"/>
      <c r="B9890" s="27"/>
      <c r="C9890" s="27"/>
      <c r="D9890" s="25"/>
      <c r="E9890" s="25"/>
      <c r="F9890" s="25"/>
    </row>
    <row r="9891" spans="1:6" s="23" customFormat="1" hidden="1" x14ac:dyDescent="0.45">
      <c r="A9891" s="27"/>
      <c r="B9891" s="27"/>
      <c r="C9891" s="27"/>
      <c r="D9891" s="25"/>
      <c r="E9891" s="25"/>
      <c r="F9891" s="25"/>
    </row>
    <row r="9892" spans="1:6" s="23" customFormat="1" hidden="1" x14ac:dyDescent="0.45">
      <c r="A9892" s="27"/>
      <c r="B9892" s="27"/>
      <c r="C9892" s="27"/>
      <c r="D9892" s="25"/>
      <c r="E9892" s="25"/>
      <c r="F9892" s="25"/>
    </row>
    <row r="9893" spans="1:6" s="23" customFormat="1" hidden="1" x14ac:dyDescent="0.45">
      <c r="A9893" s="27"/>
      <c r="B9893" s="27"/>
      <c r="C9893" s="27"/>
      <c r="D9893" s="25"/>
      <c r="E9893" s="25"/>
      <c r="F9893" s="25"/>
    </row>
    <row r="9894" spans="1:6" s="23" customFormat="1" hidden="1" x14ac:dyDescent="0.45">
      <c r="A9894" s="27"/>
      <c r="B9894" s="27"/>
      <c r="C9894" s="27"/>
      <c r="D9894" s="25"/>
      <c r="E9894" s="25"/>
      <c r="F9894" s="25"/>
    </row>
    <row r="9895" spans="1:6" s="23" customFormat="1" hidden="1" x14ac:dyDescent="0.45">
      <c r="A9895" s="27"/>
      <c r="B9895" s="27"/>
      <c r="C9895" s="27"/>
      <c r="D9895" s="25"/>
      <c r="E9895" s="25"/>
      <c r="F9895" s="25"/>
    </row>
    <row r="9896" spans="1:6" s="23" customFormat="1" hidden="1" x14ac:dyDescent="0.45">
      <c r="A9896" s="27"/>
      <c r="B9896" s="27"/>
      <c r="C9896" s="27"/>
      <c r="D9896" s="25"/>
      <c r="E9896" s="25"/>
      <c r="F9896" s="25"/>
    </row>
    <row r="9897" spans="1:6" s="23" customFormat="1" hidden="1" x14ac:dyDescent="0.45">
      <c r="A9897" s="27"/>
      <c r="B9897" s="27"/>
      <c r="C9897" s="27"/>
      <c r="D9897" s="25"/>
      <c r="E9897" s="25"/>
      <c r="F9897" s="25"/>
    </row>
    <row r="9898" spans="1:6" s="23" customFormat="1" hidden="1" x14ac:dyDescent="0.45">
      <c r="A9898" s="27"/>
      <c r="B9898" s="27"/>
      <c r="C9898" s="27"/>
      <c r="D9898" s="25"/>
      <c r="E9898" s="25"/>
      <c r="F9898" s="25"/>
    </row>
    <row r="9899" spans="1:6" s="23" customFormat="1" hidden="1" x14ac:dyDescent="0.45">
      <c r="A9899" s="27"/>
      <c r="B9899" s="27"/>
      <c r="C9899" s="27"/>
      <c r="D9899" s="25"/>
      <c r="E9899" s="25"/>
      <c r="F9899" s="25"/>
    </row>
    <row r="9900" spans="1:6" s="23" customFormat="1" hidden="1" x14ac:dyDescent="0.45">
      <c r="A9900" s="27"/>
      <c r="B9900" s="27"/>
      <c r="C9900" s="27"/>
      <c r="D9900" s="25"/>
      <c r="E9900" s="25"/>
      <c r="F9900" s="25"/>
    </row>
    <row r="9901" spans="1:6" s="23" customFormat="1" hidden="1" x14ac:dyDescent="0.45">
      <c r="A9901" s="27"/>
      <c r="B9901" s="27"/>
      <c r="C9901" s="27"/>
      <c r="D9901" s="25"/>
      <c r="E9901" s="25"/>
      <c r="F9901" s="25"/>
    </row>
    <row r="9902" spans="1:6" s="23" customFormat="1" hidden="1" x14ac:dyDescent="0.45">
      <c r="A9902" s="27"/>
      <c r="B9902" s="27"/>
      <c r="C9902" s="27"/>
      <c r="D9902" s="25"/>
      <c r="E9902" s="25"/>
      <c r="F9902" s="25"/>
    </row>
    <row r="9903" spans="1:6" s="23" customFormat="1" hidden="1" x14ac:dyDescent="0.45">
      <c r="A9903" s="27"/>
      <c r="B9903" s="27"/>
      <c r="C9903" s="27"/>
      <c r="D9903" s="25"/>
      <c r="E9903" s="25"/>
      <c r="F9903" s="25"/>
    </row>
    <row r="9904" spans="1:6" s="23" customFormat="1" hidden="1" x14ac:dyDescent="0.45">
      <c r="A9904" s="27"/>
      <c r="B9904" s="27"/>
      <c r="C9904" s="27"/>
      <c r="D9904" s="25"/>
      <c r="E9904" s="25"/>
      <c r="F9904" s="25"/>
    </row>
    <row r="9905" spans="1:6" s="23" customFormat="1" hidden="1" x14ac:dyDescent="0.45">
      <c r="A9905" s="27"/>
      <c r="B9905" s="27"/>
      <c r="C9905" s="27"/>
      <c r="D9905" s="25"/>
      <c r="E9905" s="25"/>
      <c r="F9905" s="25"/>
    </row>
    <row r="9906" spans="1:6" s="23" customFormat="1" hidden="1" x14ac:dyDescent="0.45">
      <c r="A9906" s="27"/>
      <c r="B9906" s="27"/>
      <c r="C9906" s="27"/>
      <c r="D9906" s="25"/>
      <c r="E9906" s="25"/>
      <c r="F9906" s="25"/>
    </row>
    <row r="9907" spans="1:6" s="23" customFormat="1" hidden="1" x14ac:dyDescent="0.45">
      <c r="A9907" s="27"/>
      <c r="B9907" s="27"/>
      <c r="C9907" s="27"/>
      <c r="D9907" s="25"/>
      <c r="E9907" s="25"/>
      <c r="F9907" s="25"/>
    </row>
    <row r="9908" spans="1:6" s="23" customFormat="1" hidden="1" x14ac:dyDescent="0.45">
      <c r="A9908" s="27"/>
      <c r="B9908" s="27"/>
      <c r="C9908" s="27"/>
      <c r="D9908" s="25"/>
      <c r="E9908" s="25"/>
      <c r="F9908" s="25"/>
    </row>
    <row r="9909" spans="1:6" s="23" customFormat="1" hidden="1" x14ac:dyDescent="0.45">
      <c r="A9909" s="27"/>
      <c r="B9909" s="27"/>
      <c r="C9909" s="27"/>
      <c r="D9909" s="25"/>
      <c r="E9909" s="25"/>
      <c r="F9909" s="25"/>
    </row>
    <row r="9910" spans="1:6" s="23" customFormat="1" hidden="1" x14ac:dyDescent="0.45">
      <c r="A9910" s="27"/>
      <c r="B9910" s="27"/>
      <c r="C9910" s="27"/>
      <c r="D9910" s="25"/>
      <c r="E9910" s="25"/>
      <c r="F9910" s="25"/>
    </row>
    <row r="9911" spans="1:6" s="23" customFormat="1" hidden="1" x14ac:dyDescent="0.45">
      <c r="A9911" s="27"/>
      <c r="B9911" s="27"/>
      <c r="C9911" s="27"/>
      <c r="D9911" s="25"/>
      <c r="E9911" s="25"/>
      <c r="F9911" s="25"/>
    </row>
    <row r="9912" spans="1:6" s="23" customFormat="1" hidden="1" x14ac:dyDescent="0.45">
      <c r="A9912" s="27"/>
      <c r="B9912" s="27"/>
      <c r="C9912" s="27"/>
      <c r="D9912" s="25"/>
      <c r="E9912" s="25"/>
      <c r="F9912" s="25"/>
    </row>
    <row r="9913" spans="1:6" s="23" customFormat="1" hidden="1" x14ac:dyDescent="0.45">
      <c r="A9913" s="27"/>
      <c r="B9913" s="27"/>
      <c r="C9913" s="27"/>
      <c r="D9913" s="25"/>
      <c r="E9913" s="25"/>
      <c r="F9913" s="25"/>
    </row>
    <row r="9914" spans="1:6" s="23" customFormat="1" hidden="1" x14ac:dyDescent="0.45">
      <c r="A9914" s="27"/>
      <c r="B9914" s="27"/>
      <c r="C9914" s="27"/>
      <c r="D9914" s="25"/>
      <c r="E9914" s="25"/>
      <c r="F9914" s="25"/>
    </row>
    <row r="9915" spans="1:6" s="23" customFormat="1" hidden="1" x14ac:dyDescent="0.45">
      <c r="A9915" s="27"/>
      <c r="B9915" s="27"/>
      <c r="C9915" s="27"/>
      <c r="D9915" s="25"/>
      <c r="E9915" s="25"/>
      <c r="F9915" s="25"/>
    </row>
    <row r="9916" spans="1:6" s="23" customFormat="1" hidden="1" x14ac:dyDescent="0.45">
      <c r="A9916" s="27"/>
      <c r="B9916" s="27"/>
      <c r="C9916" s="27"/>
      <c r="D9916" s="25"/>
      <c r="E9916" s="25"/>
      <c r="F9916" s="25"/>
    </row>
    <row r="9917" spans="1:6" s="23" customFormat="1" hidden="1" x14ac:dyDescent="0.45">
      <c r="A9917" s="27"/>
      <c r="B9917" s="27"/>
      <c r="C9917" s="27"/>
      <c r="D9917" s="25"/>
      <c r="E9917" s="25"/>
      <c r="F9917" s="25"/>
    </row>
    <row r="9918" spans="1:6" s="23" customFormat="1" hidden="1" x14ac:dyDescent="0.45">
      <c r="A9918" s="27"/>
      <c r="B9918" s="27"/>
      <c r="C9918" s="27"/>
      <c r="D9918" s="25"/>
      <c r="E9918" s="25"/>
      <c r="F9918" s="25"/>
    </row>
    <row r="9919" spans="1:6" s="23" customFormat="1" hidden="1" x14ac:dyDescent="0.45">
      <c r="A9919" s="27"/>
      <c r="B9919" s="27"/>
      <c r="C9919" s="27"/>
      <c r="D9919" s="25"/>
      <c r="E9919" s="25"/>
      <c r="F9919" s="25"/>
    </row>
    <row r="9920" spans="1:6" s="23" customFormat="1" hidden="1" x14ac:dyDescent="0.45">
      <c r="A9920" s="27"/>
      <c r="B9920" s="27"/>
      <c r="C9920" s="27"/>
      <c r="D9920" s="25"/>
      <c r="E9920" s="25"/>
      <c r="F9920" s="25"/>
    </row>
    <row r="9921" spans="1:6" s="23" customFormat="1" hidden="1" x14ac:dyDescent="0.45">
      <c r="A9921" s="27"/>
      <c r="B9921" s="27"/>
      <c r="C9921" s="27"/>
      <c r="D9921" s="25"/>
      <c r="E9921" s="25"/>
      <c r="F9921" s="25"/>
    </row>
    <row r="9922" spans="1:6" s="23" customFormat="1" hidden="1" x14ac:dyDescent="0.45">
      <c r="A9922" s="27"/>
      <c r="B9922" s="27"/>
      <c r="C9922" s="27"/>
      <c r="D9922" s="25"/>
      <c r="E9922" s="25"/>
      <c r="F9922" s="25"/>
    </row>
    <row r="9923" spans="1:6" s="23" customFormat="1" hidden="1" x14ac:dyDescent="0.45">
      <c r="A9923" s="27"/>
      <c r="B9923" s="27"/>
      <c r="C9923" s="27"/>
      <c r="D9923" s="25"/>
      <c r="E9923" s="25"/>
      <c r="F9923" s="25"/>
    </row>
    <row r="9924" spans="1:6" s="23" customFormat="1" hidden="1" x14ac:dyDescent="0.45">
      <c r="A9924" s="27"/>
      <c r="B9924" s="27"/>
      <c r="C9924" s="27"/>
      <c r="D9924" s="25"/>
      <c r="E9924" s="25"/>
      <c r="F9924" s="25"/>
    </row>
    <row r="9925" spans="1:6" s="23" customFormat="1" hidden="1" x14ac:dyDescent="0.45">
      <c r="A9925" s="27"/>
      <c r="B9925" s="27"/>
      <c r="C9925" s="27"/>
      <c r="D9925" s="25"/>
      <c r="E9925" s="25"/>
      <c r="F9925" s="25"/>
    </row>
    <row r="9926" spans="1:6" s="23" customFormat="1" hidden="1" x14ac:dyDescent="0.45">
      <c r="A9926" s="27"/>
      <c r="B9926" s="27"/>
      <c r="C9926" s="27"/>
      <c r="D9926" s="25"/>
      <c r="E9926" s="25"/>
      <c r="F9926" s="25"/>
    </row>
    <row r="9927" spans="1:6" s="23" customFormat="1" hidden="1" x14ac:dyDescent="0.45">
      <c r="A9927" s="27"/>
      <c r="B9927" s="27"/>
      <c r="C9927" s="27"/>
      <c r="D9927" s="25"/>
      <c r="E9927" s="25"/>
      <c r="F9927" s="25"/>
    </row>
    <row r="9928" spans="1:6" s="23" customFormat="1" hidden="1" x14ac:dyDescent="0.45">
      <c r="A9928" s="27"/>
      <c r="B9928" s="27"/>
      <c r="C9928" s="27"/>
      <c r="D9928" s="25"/>
      <c r="E9928" s="25"/>
      <c r="F9928" s="25"/>
    </row>
    <row r="9929" spans="1:6" s="23" customFormat="1" hidden="1" x14ac:dyDescent="0.45">
      <c r="A9929" s="27"/>
      <c r="B9929" s="27"/>
      <c r="C9929" s="27"/>
      <c r="D9929" s="25"/>
      <c r="E9929" s="25"/>
      <c r="F9929" s="25"/>
    </row>
    <row r="9930" spans="1:6" s="23" customFormat="1" hidden="1" x14ac:dyDescent="0.45">
      <c r="A9930" s="27"/>
      <c r="B9930" s="27"/>
      <c r="C9930" s="27"/>
      <c r="D9930" s="25"/>
      <c r="E9930" s="25"/>
      <c r="F9930" s="25"/>
    </row>
    <row r="9931" spans="1:6" s="23" customFormat="1" hidden="1" x14ac:dyDescent="0.45">
      <c r="A9931" s="27"/>
      <c r="B9931" s="27"/>
      <c r="C9931" s="27"/>
      <c r="D9931" s="25"/>
      <c r="E9931" s="25"/>
      <c r="F9931" s="25"/>
    </row>
    <row r="9932" spans="1:6" s="23" customFormat="1" hidden="1" x14ac:dyDescent="0.45">
      <c r="A9932" s="27"/>
      <c r="B9932" s="27"/>
      <c r="C9932" s="27"/>
      <c r="D9932" s="25"/>
      <c r="E9932" s="25"/>
      <c r="F9932" s="25"/>
    </row>
    <row r="9933" spans="1:6" s="23" customFormat="1" hidden="1" x14ac:dyDescent="0.45">
      <c r="A9933" s="27"/>
      <c r="B9933" s="27"/>
      <c r="C9933" s="27"/>
      <c r="D9933" s="25"/>
      <c r="E9933" s="25"/>
      <c r="F9933" s="25"/>
    </row>
  </sheetData>
  <sheetProtection sheet="1" objects="1" scenarios="1" selectLockedCells="1"/>
  <mergeCells count="4">
    <mergeCell ref="E24:F24"/>
    <mergeCell ref="E25:F25"/>
    <mergeCell ref="E22:F22"/>
    <mergeCell ref="E23:F23"/>
  </mergeCells>
  <pageMargins left="0.7" right="0.7" top="0.75" bottom="0.75" header="0.3" footer="0.3"/>
  <ignoredErrors>
    <ignoredError sqref="E5:F20 E21:F21 E25:F25 E22:E23 F2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BF750-D9D3-4923-9F8B-E817C2F225BF}">
  <dimension ref="A1:G9933"/>
  <sheetViews>
    <sheetView topLeftCell="A2" zoomScale="90" zoomScaleNormal="90" workbookViewId="0">
      <selection activeCell="B7" sqref="B7"/>
    </sheetView>
  </sheetViews>
  <sheetFormatPr defaultColWidth="0" defaultRowHeight="17.5" zeroHeight="1" x14ac:dyDescent="0.45"/>
  <cols>
    <col min="1" max="1" width="46" style="27" customWidth="1"/>
    <col min="2" max="2" width="25.453125" style="27" bestFit="1" customWidth="1"/>
    <col min="3" max="3" width="18.54296875" style="28" bestFit="1" customWidth="1"/>
    <col min="4" max="4" width="8.81640625" style="25" customWidth="1"/>
    <col min="5" max="5" width="44.1796875" style="25" customWidth="1"/>
    <col min="6" max="6" width="44" style="25" customWidth="1"/>
    <col min="7" max="7" width="0" style="25" hidden="1" customWidth="1"/>
    <col min="8" max="16384" width="8.81640625" style="25" hidden="1"/>
  </cols>
  <sheetData>
    <row r="1" spans="1:6" hidden="1" x14ac:dyDescent="0.45">
      <c r="A1" s="34" t="s">
        <v>3</v>
      </c>
      <c r="B1" s="29" t="s">
        <v>428</v>
      </c>
    </row>
    <row r="2" spans="1:6" ht="9" customHeight="1" thickBot="1" x14ac:dyDescent="0.5">
      <c r="A2" s="22" t="s">
        <v>430</v>
      </c>
      <c r="B2" s="22"/>
      <c r="C2" s="35"/>
      <c r="D2" s="36"/>
      <c r="E2" s="36"/>
      <c r="F2" s="36"/>
    </row>
    <row r="3" spans="1:6" x14ac:dyDescent="0.45">
      <c r="A3" s="30" t="s">
        <v>0</v>
      </c>
      <c r="B3" s="30" t="s">
        <v>405</v>
      </c>
      <c r="C3" s="31" t="s">
        <v>406</v>
      </c>
      <c r="E3" s="10" t="s">
        <v>407</v>
      </c>
      <c r="F3" s="11" t="s">
        <v>408</v>
      </c>
    </row>
    <row r="4" spans="1:6" x14ac:dyDescent="0.45">
      <c r="A4" s="27" t="s">
        <v>4</v>
      </c>
      <c r="B4" s="32"/>
      <c r="E4" s="17" t="s">
        <v>409</v>
      </c>
      <c r="F4" s="18" t="s">
        <v>410</v>
      </c>
    </row>
    <row r="5" spans="1:6" x14ac:dyDescent="0.45">
      <c r="A5" s="33" t="s">
        <v>5</v>
      </c>
      <c r="B5" s="32">
        <v>5454727.71</v>
      </c>
      <c r="C5" s="28">
        <v>45519</v>
      </c>
      <c r="E5" s="12">
        <f>SUMIFS(B5:B9932, A5:A9932, "*abatement*", A5:A9932, "*allergan*")</f>
        <v>39190974.480000056</v>
      </c>
      <c r="F5" s="13">
        <f>SUMIFS(B5:B9932, A5:A9932, "*subdivision*", A5:A9932, "*allergan*")</f>
        <v>8630482.2599999998</v>
      </c>
    </row>
    <row r="6" spans="1:6" x14ac:dyDescent="0.45">
      <c r="A6" s="33" t="s">
        <v>6</v>
      </c>
      <c r="B6" s="32">
        <v>5547659.2699999996</v>
      </c>
      <c r="C6" s="28">
        <v>45519</v>
      </c>
      <c r="E6" s="17" t="s">
        <v>411</v>
      </c>
      <c r="F6" s="18" t="s">
        <v>412</v>
      </c>
    </row>
    <row r="7" spans="1:6" x14ac:dyDescent="0.45">
      <c r="A7" s="33" t="s">
        <v>8</v>
      </c>
      <c r="B7" s="32">
        <v>5552531.5099999998</v>
      </c>
      <c r="C7" s="28">
        <v>45519</v>
      </c>
      <c r="E7" s="12">
        <f>SUMIFS(B5:B9932, A5:A9932, "*abatement*", A5:A9932, "*cvs*")</f>
        <v>41896203.960000001</v>
      </c>
      <c r="F7" s="13">
        <f>SUMIFS(B5:B9932, A5:A9932, "*subdivision*", A5:A9932, "*cvs*")</f>
        <v>8942539.0700000003</v>
      </c>
    </row>
    <row r="8" spans="1:6" x14ac:dyDescent="0.45">
      <c r="A8" s="33" t="s">
        <v>10</v>
      </c>
      <c r="B8" s="32">
        <v>4455524.76</v>
      </c>
      <c r="C8" s="28">
        <v>45519</v>
      </c>
      <c r="E8" s="17" t="s">
        <v>413</v>
      </c>
      <c r="F8" s="18" t="s">
        <v>414</v>
      </c>
    </row>
    <row r="9" spans="1:6" x14ac:dyDescent="0.45">
      <c r="A9" s="33" t="s">
        <v>18</v>
      </c>
      <c r="B9" s="32">
        <v>13319707.4</v>
      </c>
      <c r="C9" s="28">
        <v>45504</v>
      </c>
      <c r="E9" s="12">
        <f>SUMIFS(B5:B9932, A5:A9932, "*abatement*", A5:A9932, "*distributor*")</f>
        <v>61556327.62999998</v>
      </c>
      <c r="F9" s="13">
        <f>SUMIFS(B5:B9932, A5:A9932, "*subdivision*", A5:A9932, "*distributor*")</f>
        <v>12075104.810000001</v>
      </c>
    </row>
    <row r="10" spans="1:6" x14ac:dyDescent="0.45">
      <c r="A10" s="33" t="s">
        <v>26</v>
      </c>
      <c r="B10" s="32">
        <v>12888017.74</v>
      </c>
      <c r="C10" s="28">
        <v>45824</v>
      </c>
      <c r="E10" s="17" t="s">
        <v>415</v>
      </c>
      <c r="F10" s="18" t="s">
        <v>416</v>
      </c>
    </row>
    <row r="11" spans="1:6" x14ac:dyDescent="0.45">
      <c r="A11" s="33" t="s">
        <v>27</v>
      </c>
      <c r="B11" s="32">
        <v>1691002.58</v>
      </c>
      <c r="C11" s="28">
        <v>45838</v>
      </c>
      <c r="E11" s="12">
        <f>SUMIFS(B5:B9932, A5:A9932, "*abatement*", A5:A9932, "*janssen*")</f>
        <v>53799471.030000016</v>
      </c>
      <c r="F11" s="13">
        <f>SUMIFS(B5:B9932, A5:A9932, "*subdivision*", A5:A9932, "*janssen*")</f>
        <v>10282784.02</v>
      </c>
    </row>
    <row r="12" spans="1:6" x14ac:dyDescent="0.45">
      <c r="A12" s="33" t="s">
        <v>28</v>
      </c>
      <c r="B12" s="32">
        <v>1608659.63</v>
      </c>
      <c r="C12" s="28">
        <v>45838</v>
      </c>
      <c r="E12" s="17" t="s">
        <v>417</v>
      </c>
      <c r="F12" s="18" t="s">
        <v>418</v>
      </c>
    </row>
    <row r="13" spans="1:6" x14ac:dyDescent="0.45">
      <c r="A13" s="33" t="s">
        <v>29</v>
      </c>
      <c r="B13" s="32">
        <v>4911563.91</v>
      </c>
      <c r="C13" s="28">
        <v>45519</v>
      </c>
      <c r="E13" s="12">
        <f>SUMIFS(B5:B9932, A5:A9932, "*abatement*", A5:A9932, "*kroger*")</f>
        <v>0</v>
      </c>
      <c r="F13" s="13">
        <f>SUMIFS(B5:B9932, A5:A9932, "*subdivision*", A5:A9932, "*kroger*")</f>
        <v>0</v>
      </c>
    </row>
    <row r="14" spans="1:6" x14ac:dyDescent="0.45">
      <c r="A14" s="33" t="s">
        <v>30</v>
      </c>
      <c r="B14" s="32">
        <v>7596557.8499999996</v>
      </c>
      <c r="C14" s="28">
        <v>45519</v>
      </c>
      <c r="E14" s="17" t="s">
        <v>419</v>
      </c>
      <c r="F14" s="18" t="s">
        <v>420</v>
      </c>
    </row>
    <row r="15" spans="1:6" x14ac:dyDescent="0.45">
      <c r="A15" s="33" t="s">
        <v>32</v>
      </c>
      <c r="B15" s="32">
        <v>5956909.5599999996</v>
      </c>
      <c r="C15" s="28">
        <v>45519</v>
      </c>
      <c r="E15" s="12">
        <f>SUMIFS(B5:B9932, A5:A9932, "*abatement*", A5:A9932, "*teva*")</f>
        <v>35644293.139999986</v>
      </c>
      <c r="F15" s="13">
        <f>SUMIFS(B5:B9932, A5:A9932, "*subdivision*", A5:A9932, "*teva*")</f>
        <v>7849445.9999999972</v>
      </c>
    </row>
    <row r="16" spans="1:6" x14ac:dyDescent="0.45">
      <c r="A16" s="33" t="s">
        <v>33</v>
      </c>
      <c r="B16" s="32">
        <v>4430419.5</v>
      </c>
      <c r="C16" s="28">
        <v>45519</v>
      </c>
      <c r="E16" s="19" t="s">
        <v>421</v>
      </c>
      <c r="F16" s="20" t="s">
        <v>422</v>
      </c>
    </row>
    <row r="17" spans="1:6" x14ac:dyDescent="0.45">
      <c r="A17" s="33" t="s">
        <v>34</v>
      </c>
      <c r="B17" s="32">
        <v>3931958.36</v>
      </c>
      <c r="C17" s="28">
        <v>45762</v>
      </c>
      <c r="E17" s="12">
        <f>SUMIFS(B5:B9932, A5:A9932, "*abatement*", A5:A9932, "*walgreens*")</f>
        <v>63924163.670000032</v>
      </c>
      <c r="F17" s="13">
        <f>SUMIFS(B5:B9932, A5:A9932, "*subdivision*", A5:A9932, "*walgreens*")</f>
        <v>13479746.25999999</v>
      </c>
    </row>
    <row r="18" spans="1:6" x14ac:dyDescent="0.45">
      <c r="A18" s="33" t="s">
        <v>35</v>
      </c>
      <c r="B18" s="32">
        <v>498461.14</v>
      </c>
      <c r="C18" s="28">
        <v>45672</v>
      </c>
      <c r="E18" s="19" t="s">
        <v>423</v>
      </c>
      <c r="F18" s="20" t="s">
        <v>424</v>
      </c>
    </row>
    <row r="19" spans="1:6" ht="18" thickBot="1" x14ac:dyDescent="0.5">
      <c r="A19" s="33" t="s">
        <v>36</v>
      </c>
      <c r="B19" s="32">
        <v>39160075.979999997</v>
      </c>
      <c r="C19" s="28">
        <v>45519</v>
      </c>
      <c r="E19" s="12">
        <f>SUMIFS(B5:B9932, A5:A9932, "*abatement*", A5:A9932, "*walmart*")</f>
        <v>172952022.3000001</v>
      </c>
      <c r="F19" s="13">
        <f>SUMIFS(B5:B9932, A5:A9932, "*subdivision*", A5:A9932, "*walmart*")</f>
        <v>36915760.340000004</v>
      </c>
    </row>
    <row r="20" spans="1:6" x14ac:dyDescent="0.45">
      <c r="A20" s="27" t="s">
        <v>39</v>
      </c>
      <c r="B20" s="32"/>
      <c r="E20" s="21" t="s">
        <v>425</v>
      </c>
      <c r="F20" s="14" t="s">
        <v>426</v>
      </c>
    </row>
    <row r="21" spans="1:6" ht="18" thickBot="1" x14ac:dyDescent="0.5">
      <c r="A21" s="33" t="s">
        <v>43</v>
      </c>
      <c r="B21" s="32">
        <v>2996.7</v>
      </c>
      <c r="C21" s="28">
        <v>45504</v>
      </c>
      <c r="E21" s="15">
        <f>SUMIFS(B5:B9932, A5:A9932, "*abatement*")</f>
        <v>468963456.21000069</v>
      </c>
      <c r="F21" s="16">
        <f>SUMIFS(B5:B9932, A5:A9932, "*subdivision*", A5:A9932, "&lt;&gt;*special*")</f>
        <v>94704279.480000064</v>
      </c>
    </row>
    <row r="22" spans="1:6" x14ac:dyDescent="0.45">
      <c r="A22" s="27" t="s">
        <v>46</v>
      </c>
      <c r="B22" s="32"/>
      <c r="E22" s="73" t="s">
        <v>427</v>
      </c>
      <c r="F22" s="74"/>
    </row>
    <row r="23" spans="1:6" ht="18" thickBot="1" x14ac:dyDescent="0.5">
      <c r="A23" s="33" t="s">
        <v>47</v>
      </c>
      <c r="B23" s="32">
        <v>502416.73</v>
      </c>
      <c r="C23" s="28">
        <v>45519</v>
      </c>
      <c r="E23" s="75">
        <f>SUMIFS(B5:B9932, A5:A9932, "*special*")</f>
        <v>3471583.28</v>
      </c>
      <c r="F23" s="76"/>
    </row>
    <row r="24" spans="1:6" x14ac:dyDescent="0.45">
      <c r="A24" s="33" t="s">
        <v>48</v>
      </c>
      <c r="B24" s="32">
        <v>130632.06</v>
      </c>
      <c r="C24" s="28">
        <v>45519</v>
      </c>
      <c r="E24" s="69" t="s">
        <v>429</v>
      </c>
      <c r="F24" s="70"/>
    </row>
    <row r="25" spans="1:6" ht="18" thickBot="1" x14ac:dyDescent="0.5">
      <c r="A25" s="33" t="s">
        <v>49</v>
      </c>
      <c r="B25" s="32">
        <v>485854.71999999997</v>
      </c>
      <c r="C25" s="28">
        <v>45519</v>
      </c>
      <c r="E25" s="71">
        <f>SUM(E21,F21,E23,F23)</f>
        <v>567139318.97000074</v>
      </c>
      <c r="F25" s="72"/>
    </row>
    <row r="26" spans="1:6" x14ac:dyDescent="0.45">
      <c r="A26" s="33" t="s">
        <v>50</v>
      </c>
      <c r="B26" s="32">
        <v>126325.82</v>
      </c>
      <c r="C26" s="28">
        <v>45519</v>
      </c>
    </row>
    <row r="27" spans="1:6" x14ac:dyDescent="0.45">
      <c r="A27" s="33" t="s">
        <v>53</v>
      </c>
      <c r="B27" s="32">
        <v>574270.18000000005</v>
      </c>
      <c r="C27" s="28">
        <v>45519</v>
      </c>
    </row>
    <row r="28" spans="1:6" x14ac:dyDescent="0.45">
      <c r="A28" s="33" t="s">
        <v>54</v>
      </c>
      <c r="B28" s="32">
        <v>143786.41</v>
      </c>
      <c r="C28" s="28">
        <v>45519</v>
      </c>
    </row>
    <row r="29" spans="1:6" x14ac:dyDescent="0.45">
      <c r="A29" s="33" t="s">
        <v>55</v>
      </c>
      <c r="B29" s="32">
        <v>450194.22</v>
      </c>
      <c r="C29" s="28">
        <v>45519</v>
      </c>
    </row>
    <row r="30" spans="1:6" x14ac:dyDescent="0.45">
      <c r="A30" s="33" t="s">
        <v>56</v>
      </c>
      <c r="B30" s="32">
        <v>112720.13</v>
      </c>
      <c r="C30" s="28">
        <v>45519</v>
      </c>
    </row>
    <row r="31" spans="1:6" x14ac:dyDescent="0.45">
      <c r="A31" s="33" t="s">
        <v>43</v>
      </c>
      <c r="B31" s="32">
        <v>1505383.54</v>
      </c>
      <c r="C31" s="28">
        <v>45504</v>
      </c>
    </row>
    <row r="32" spans="1:6" x14ac:dyDescent="0.45">
      <c r="A32" s="33" t="s">
        <v>62</v>
      </c>
      <c r="B32" s="32">
        <v>789148</v>
      </c>
      <c r="C32" s="28">
        <v>45504</v>
      </c>
    </row>
    <row r="33" spans="1:3" x14ac:dyDescent="0.45">
      <c r="A33" s="33" t="s">
        <v>63</v>
      </c>
      <c r="B33" s="32">
        <v>270988.58</v>
      </c>
      <c r="C33" s="28">
        <v>45504</v>
      </c>
    </row>
    <row r="34" spans="1:3" x14ac:dyDescent="0.45">
      <c r="A34" s="33" t="s">
        <v>72</v>
      </c>
      <c r="B34" s="32">
        <v>1322894.97</v>
      </c>
      <c r="C34" s="28">
        <v>45488</v>
      </c>
    </row>
    <row r="35" spans="1:3" x14ac:dyDescent="0.45">
      <c r="A35" s="33" t="s">
        <v>73</v>
      </c>
      <c r="B35" s="32">
        <v>329461.98</v>
      </c>
      <c r="C35" s="28">
        <v>45488</v>
      </c>
    </row>
    <row r="36" spans="1:3" x14ac:dyDescent="0.45">
      <c r="A36" s="33" t="s">
        <v>81</v>
      </c>
      <c r="B36" s="32">
        <v>456372.2</v>
      </c>
      <c r="C36" s="28">
        <v>45519</v>
      </c>
    </row>
    <row r="37" spans="1:3" x14ac:dyDescent="0.45">
      <c r="A37" s="33" t="s">
        <v>82</v>
      </c>
      <c r="B37" s="32">
        <v>118660.14</v>
      </c>
      <c r="C37" s="28">
        <v>45519</v>
      </c>
    </row>
    <row r="38" spans="1:3" x14ac:dyDescent="0.45">
      <c r="A38" s="33" t="s">
        <v>83</v>
      </c>
      <c r="B38" s="32">
        <v>442463.26</v>
      </c>
      <c r="C38" s="28">
        <v>45519</v>
      </c>
    </row>
    <row r="39" spans="1:3" x14ac:dyDescent="0.45">
      <c r="A39" s="33" t="s">
        <v>84</v>
      </c>
      <c r="B39" s="32">
        <v>115043.71</v>
      </c>
      <c r="C39" s="28">
        <v>45519</v>
      </c>
    </row>
    <row r="40" spans="1:3" x14ac:dyDescent="0.45">
      <c r="A40" s="33" t="s">
        <v>87</v>
      </c>
      <c r="B40" s="32">
        <v>673750.68</v>
      </c>
      <c r="C40" s="28">
        <v>45519</v>
      </c>
    </row>
    <row r="41" spans="1:3" x14ac:dyDescent="0.45">
      <c r="A41" s="33" t="s">
        <v>88</v>
      </c>
      <c r="B41" s="32">
        <v>168694.45</v>
      </c>
      <c r="C41" s="28">
        <v>45519</v>
      </c>
    </row>
    <row r="42" spans="1:3" x14ac:dyDescent="0.45">
      <c r="A42" s="33" t="s">
        <v>89</v>
      </c>
      <c r="B42" s="32">
        <v>444720.46</v>
      </c>
      <c r="C42" s="28">
        <v>45519</v>
      </c>
    </row>
    <row r="43" spans="1:3" x14ac:dyDescent="0.45">
      <c r="A43" s="33" t="s">
        <v>90</v>
      </c>
      <c r="B43" s="32">
        <v>111349.61</v>
      </c>
      <c r="C43" s="28">
        <v>45519</v>
      </c>
    </row>
    <row r="44" spans="1:3" x14ac:dyDescent="0.45">
      <c r="A44" s="33" t="s">
        <v>91</v>
      </c>
      <c r="B44" s="32">
        <v>444720.46</v>
      </c>
      <c r="C44" s="28">
        <v>45762</v>
      </c>
    </row>
    <row r="45" spans="1:3" x14ac:dyDescent="0.45">
      <c r="A45" s="33" t="s">
        <v>92</v>
      </c>
      <c r="B45" s="32">
        <v>111349.61</v>
      </c>
      <c r="C45" s="28">
        <v>45762</v>
      </c>
    </row>
    <row r="46" spans="1:3" x14ac:dyDescent="0.45">
      <c r="A46" s="33" t="s">
        <v>93</v>
      </c>
      <c r="B46" s="32">
        <v>4229098.87</v>
      </c>
      <c r="C46" s="28">
        <v>45519</v>
      </c>
    </row>
    <row r="47" spans="1:3" x14ac:dyDescent="0.45">
      <c r="A47" s="33" t="s">
        <v>94</v>
      </c>
      <c r="B47" s="32">
        <v>1058886.5</v>
      </c>
      <c r="C47" s="28">
        <v>45519</v>
      </c>
    </row>
    <row r="48" spans="1:3" x14ac:dyDescent="0.45">
      <c r="A48" s="27" t="s">
        <v>97</v>
      </c>
      <c r="B48" s="32"/>
    </row>
    <row r="49" spans="1:3" x14ac:dyDescent="0.45">
      <c r="A49" s="33" t="s">
        <v>47</v>
      </c>
      <c r="B49" s="32">
        <v>2692.99</v>
      </c>
      <c r="C49" s="28">
        <v>45519</v>
      </c>
    </row>
    <row r="50" spans="1:3" x14ac:dyDescent="0.45">
      <c r="A50" s="33" t="s">
        <v>49</v>
      </c>
      <c r="B50" s="32">
        <v>2604.21</v>
      </c>
      <c r="C50" s="28">
        <v>45519</v>
      </c>
    </row>
    <row r="51" spans="1:3" x14ac:dyDescent="0.45">
      <c r="A51" s="33" t="s">
        <v>53</v>
      </c>
      <c r="B51" s="32">
        <v>3078.13</v>
      </c>
      <c r="C51" s="28">
        <v>45519</v>
      </c>
    </row>
    <row r="52" spans="1:3" x14ac:dyDescent="0.45">
      <c r="A52" s="33" t="s">
        <v>55</v>
      </c>
      <c r="B52" s="32">
        <v>2413.0700000000002</v>
      </c>
      <c r="C52" s="28">
        <v>45519</v>
      </c>
    </row>
    <row r="53" spans="1:3" x14ac:dyDescent="0.45">
      <c r="A53" s="33" t="s">
        <v>43</v>
      </c>
      <c r="B53" s="32">
        <v>8068.96</v>
      </c>
      <c r="C53" s="28">
        <v>45504</v>
      </c>
    </row>
    <row r="54" spans="1:3" x14ac:dyDescent="0.45">
      <c r="A54" s="33" t="s">
        <v>81</v>
      </c>
      <c r="B54" s="32">
        <v>2446.19</v>
      </c>
      <c r="C54" s="28">
        <v>45519</v>
      </c>
    </row>
    <row r="55" spans="1:3" x14ac:dyDescent="0.45">
      <c r="A55" s="33" t="s">
        <v>83</v>
      </c>
      <c r="B55" s="32">
        <v>2371.63</v>
      </c>
      <c r="C55" s="28">
        <v>45519</v>
      </c>
    </row>
    <row r="56" spans="1:3" x14ac:dyDescent="0.45">
      <c r="A56" s="33" t="s">
        <v>87</v>
      </c>
      <c r="B56" s="32">
        <v>3611.35</v>
      </c>
      <c r="C56" s="28">
        <v>45519</v>
      </c>
    </row>
    <row r="57" spans="1:3" x14ac:dyDescent="0.45">
      <c r="A57" s="33" t="s">
        <v>89</v>
      </c>
      <c r="B57" s="32">
        <v>2383.73</v>
      </c>
      <c r="C57" s="28">
        <v>45519</v>
      </c>
    </row>
    <row r="58" spans="1:3" x14ac:dyDescent="0.45">
      <c r="A58" s="33" t="s">
        <v>91</v>
      </c>
      <c r="B58" s="32">
        <v>2383.73</v>
      </c>
      <c r="C58" s="28">
        <v>45762</v>
      </c>
    </row>
    <row r="59" spans="1:3" x14ac:dyDescent="0.45">
      <c r="A59" s="33" t="s">
        <v>93</v>
      </c>
      <c r="B59" s="32">
        <v>22668.26</v>
      </c>
      <c r="C59" s="28">
        <v>45519</v>
      </c>
    </row>
    <row r="60" spans="1:3" x14ac:dyDescent="0.45">
      <c r="A60" s="27" t="s">
        <v>98</v>
      </c>
      <c r="B60" s="32"/>
    </row>
    <row r="61" spans="1:3" x14ac:dyDescent="0.45">
      <c r="A61" s="33" t="s">
        <v>47</v>
      </c>
      <c r="B61" s="32">
        <v>8578.8700000000008</v>
      </c>
      <c r="C61" s="28">
        <v>45519</v>
      </c>
    </row>
    <row r="62" spans="1:3" x14ac:dyDescent="0.45">
      <c r="A62" s="33" t="s">
        <v>49</v>
      </c>
      <c r="B62" s="32">
        <v>8296.07</v>
      </c>
      <c r="C62" s="28">
        <v>45519</v>
      </c>
    </row>
    <row r="63" spans="1:3" x14ac:dyDescent="0.45">
      <c r="A63" s="33" t="s">
        <v>53</v>
      </c>
      <c r="B63" s="32">
        <v>9805.7800000000007</v>
      </c>
      <c r="C63" s="28">
        <v>45519</v>
      </c>
    </row>
    <row r="64" spans="1:3" x14ac:dyDescent="0.45">
      <c r="A64" s="33" t="s">
        <v>55</v>
      </c>
      <c r="B64" s="32">
        <v>7687.16</v>
      </c>
      <c r="C64" s="28">
        <v>45519</v>
      </c>
    </row>
    <row r="65" spans="1:3" x14ac:dyDescent="0.45">
      <c r="A65" s="33" t="s">
        <v>43</v>
      </c>
      <c r="B65" s="32">
        <v>25704.73</v>
      </c>
      <c r="C65" s="28">
        <v>45504</v>
      </c>
    </row>
    <row r="66" spans="1:3" x14ac:dyDescent="0.45">
      <c r="A66" s="33" t="s">
        <v>72</v>
      </c>
      <c r="B66" s="32">
        <v>22468.27</v>
      </c>
      <c r="C66" s="28">
        <v>45488</v>
      </c>
    </row>
    <row r="67" spans="1:3" x14ac:dyDescent="0.45">
      <c r="A67" s="33" t="s">
        <v>81</v>
      </c>
      <c r="B67" s="32">
        <v>7792.65</v>
      </c>
      <c r="C67" s="28">
        <v>45519</v>
      </c>
    </row>
    <row r="68" spans="1:3" x14ac:dyDescent="0.45">
      <c r="A68" s="33" t="s">
        <v>83</v>
      </c>
      <c r="B68" s="32">
        <v>7555.15</v>
      </c>
      <c r="C68" s="28">
        <v>45519</v>
      </c>
    </row>
    <row r="69" spans="1:3" x14ac:dyDescent="0.45">
      <c r="A69" s="33" t="s">
        <v>87</v>
      </c>
      <c r="B69" s="32">
        <v>11504.43</v>
      </c>
      <c r="C69" s="28">
        <v>45519</v>
      </c>
    </row>
    <row r="70" spans="1:3" x14ac:dyDescent="0.45">
      <c r="A70" s="33" t="s">
        <v>89</v>
      </c>
      <c r="B70" s="32">
        <v>7593.69</v>
      </c>
      <c r="C70" s="28">
        <v>45519</v>
      </c>
    </row>
    <row r="71" spans="1:3" x14ac:dyDescent="0.45">
      <c r="A71" s="33" t="s">
        <v>91</v>
      </c>
      <c r="B71" s="32">
        <v>7593.69</v>
      </c>
      <c r="C71" s="28">
        <v>45762</v>
      </c>
    </row>
    <row r="72" spans="1:3" x14ac:dyDescent="0.45">
      <c r="A72" s="33" t="s">
        <v>93</v>
      </c>
      <c r="B72" s="32">
        <v>72212.72</v>
      </c>
      <c r="C72" s="28">
        <v>45519</v>
      </c>
    </row>
    <row r="73" spans="1:3" x14ac:dyDescent="0.45">
      <c r="A73" s="27" t="s">
        <v>99</v>
      </c>
      <c r="B73" s="32"/>
    </row>
    <row r="74" spans="1:3" x14ac:dyDescent="0.45">
      <c r="A74" s="33" t="s">
        <v>47</v>
      </c>
      <c r="B74" s="32">
        <v>46524.73</v>
      </c>
      <c r="C74" s="28">
        <v>45519</v>
      </c>
    </row>
    <row r="75" spans="1:3" x14ac:dyDescent="0.45">
      <c r="A75" s="33" t="s">
        <v>48</v>
      </c>
      <c r="B75" s="32">
        <v>12664.86</v>
      </c>
      <c r="C75" s="28">
        <v>45519</v>
      </c>
    </row>
    <row r="76" spans="1:3" x14ac:dyDescent="0.45">
      <c r="A76" s="33" t="s">
        <v>49</v>
      </c>
      <c r="B76" s="32">
        <v>44991.06</v>
      </c>
      <c r="C76" s="28">
        <v>45519</v>
      </c>
    </row>
    <row r="77" spans="1:3" x14ac:dyDescent="0.45">
      <c r="A77" s="33" t="s">
        <v>50</v>
      </c>
      <c r="B77" s="32">
        <v>12247.37</v>
      </c>
      <c r="C77" s="28">
        <v>45519</v>
      </c>
    </row>
    <row r="78" spans="1:3" x14ac:dyDescent="0.45">
      <c r="A78" s="33" t="s">
        <v>53</v>
      </c>
      <c r="B78" s="32">
        <v>53178.5</v>
      </c>
      <c r="C78" s="28">
        <v>45519</v>
      </c>
    </row>
    <row r="79" spans="1:3" x14ac:dyDescent="0.45">
      <c r="A79" s="33" t="s">
        <v>54</v>
      </c>
      <c r="B79" s="32">
        <v>13940.19</v>
      </c>
      <c r="C79" s="28">
        <v>45519</v>
      </c>
    </row>
    <row r="80" spans="1:3" x14ac:dyDescent="0.45">
      <c r="A80" s="33" t="s">
        <v>55</v>
      </c>
      <c r="B80" s="32">
        <v>41688.83</v>
      </c>
      <c r="C80" s="28">
        <v>45519</v>
      </c>
    </row>
    <row r="81" spans="1:3" x14ac:dyDescent="0.45">
      <c r="A81" s="33" t="s">
        <v>56</v>
      </c>
      <c r="B81" s="32">
        <v>10928.29</v>
      </c>
      <c r="C81" s="28">
        <v>45519</v>
      </c>
    </row>
    <row r="82" spans="1:3" x14ac:dyDescent="0.45">
      <c r="A82" s="33" t="s">
        <v>43</v>
      </c>
      <c r="B82" s="32">
        <v>139401.34</v>
      </c>
      <c r="C82" s="28">
        <v>45504</v>
      </c>
    </row>
    <row r="83" spans="1:3" x14ac:dyDescent="0.45">
      <c r="A83" s="33" t="s">
        <v>63</v>
      </c>
      <c r="B83" s="32">
        <v>21302.3</v>
      </c>
      <c r="C83" s="28">
        <v>45504</v>
      </c>
    </row>
    <row r="84" spans="1:3" x14ac:dyDescent="0.45">
      <c r="A84" s="33" t="s">
        <v>72</v>
      </c>
      <c r="B84" s="32">
        <v>121849.44</v>
      </c>
      <c r="C84" s="28">
        <v>45488</v>
      </c>
    </row>
    <row r="85" spans="1:3" x14ac:dyDescent="0.45">
      <c r="A85" s="33" t="s">
        <v>73</v>
      </c>
      <c r="B85" s="32">
        <v>27327.82</v>
      </c>
      <c r="C85" s="28">
        <v>45488</v>
      </c>
    </row>
    <row r="86" spans="1:3" x14ac:dyDescent="0.45">
      <c r="A86" s="33" t="s">
        <v>81</v>
      </c>
      <c r="B86" s="32">
        <v>42260.92</v>
      </c>
      <c r="C86" s="28">
        <v>45519</v>
      </c>
    </row>
    <row r="87" spans="1:3" x14ac:dyDescent="0.45">
      <c r="A87" s="33" t="s">
        <v>82</v>
      </c>
      <c r="B87" s="32">
        <v>11504.18</v>
      </c>
      <c r="C87" s="28">
        <v>45519</v>
      </c>
    </row>
    <row r="88" spans="1:3" x14ac:dyDescent="0.45">
      <c r="A88" s="33" t="s">
        <v>83</v>
      </c>
      <c r="B88" s="32">
        <v>40972.93</v>
      </c>
      <c r="C88" s="28">
        <v>45519</v>
      </c>
    </row>
    <row r="89" spans="1:3" x14ac:dyDescent="0.45">
      <c r="A89" s="33" t="s">
        <v>84</v>
      </c>
      <c r="B89" s="32">
        <v>11153.56</v>
      </c>
      <c r="C89" s="28">
        <v>45519</v>
      </c>
    </row>
    <row r="90" spans="1:3" x14ac:dyDescent="0.45">
      <c r="A90" s="33" t="s">
        <v>87</v>
      </c>
      <c r="B90" s="32">
        <v>62390.58</v>
      </c>
      <c r="C90" s="28">
        <v>45519</v>
      </c>
    </row>
    <row r="91" spans="1:3" x14ac:dyDescent="0.45">
      <c r="A91" s="33" t="s">
        <v>88</v>
      </c>
      <c r="B91" s="32">
        <v>16355.04</v>
      </c>
      <c r="C91" s="28">
        <v>45519</v>
      </c>
    </row>
    <row r="92" spans="1:3" x14ac:dyDescent="0.45">
      <c r="A92" s="33" t="s">
        <v>89</v>
      </c>
      <c r="B92" s="32">
        <v>41181.949999999997</v>
      </c>
      <c r="C92" s="28">
        <v>45519</v>
      </c>
    </row>
    <row r="93" spans="1:3" x14ac:dyDescent="0.45">
      <c r="A93" s="33" t="s">
        <v>90</v>
      </c>
      <c r="B93" s="32">
        <v>10795.42</v>
      </c>
      <c r="C93" s="28">
        <v>45519</v>
      </c>
    </row>
    <row r="94" spans="1:3" x14ac:dyDescent="0.45">
      <c r="A94" s="33" t="s">
        <v>91</v>
      </c>
      <c r="B94" s="32">
        <v>41181.949999999997</v>
      </c>
      <c r="C94" s="28">
        <v>45762</v>
      </c>
    </row>
    <row r="95" spans="1:3" x14ac:dyDescent="0.45">
      <c r="A95" s="33" t="s">
        <v>92</v>
      </c>
      <c r="B95" s="32">
        <v>10795.42</v>
      </c>
      <c r="C95" s="28">
        <v>45762</v>
      </c>
    </row>
    <row r="96" spans="1:3" x14ac:dyDescent="0.45">
      <c r="A96" s="33" t="s">
        <v>93</v>
      </c>
      <c r="B96" s="32">
        <v>391622.5</v>
      </c>
      <c r="C96" s="28">
        <v>45519</v>
      </c>
    </row>
    <row r="97" spans="1:3" x14ac:dyDescent="0.45">
      <c r="A97" s="33" t="s">
        <v>94</v>
      </c>
      <c r="B97" s="32">
        <v>102659.74</v>
      </c>
      <c r="C97" s="28">
        <v>45519</v>
      </c>
    </row>
    <row r="98" spans="1:3" x14ac:dyDescent="0.45">
      <c r="A98" s="27" t="s">
        <v>100</v>
      </c>
      <c r="B98" s="32"/>
    </row>
    <row r="99" spans="1:3" x14ac:dyDescent="0.45">
      <c r="A99" s="33" t="s">
        <v>47</v>
      </c>
      <c r="B99" s="32">
        <v>3420.18</v>
      </c>
      <c r="C99" s="28">
        <v>45519</v>
      </c>
    </row>
    <row r="100" spans="1:3" x14ac:dyDescent="0.45">
      <c r="A100" s="33" t="s">
        <v>49</v>
      </c>
      <c r="B100" s="32">
        <v>3307.44</v>
      </c>
      <c r="C100" s="28">
        <v>45519</v>
      </c>
    </row>
    <row r="101" spans="1:3" x14ac:dyDescent="0.45">
      <c r="A101" s="33" t="s">
        <v>53</v>
      </c>
      <c r="B101" s="32">
        <v>3909.32</v>
      </c>
      <c r="C101" s="28">
        <v>45519</v>
      </c>
    </row>
    <row r="102" spans="1:3" x14ac:dyDescent="0.45">
      <c r="A102" s="33" t="s">
        <v>55</v>
      </c>
      <c r="B102" s="32">
        <v>3064.68</v>
      </c>
      <c r="C102" s="28">
        <v>45519</v>
      </c>
    </row>
    <row r="103" spans="1:3" x14ac:dyDescent="0.45">
      <c r="A103" s="33" t="s">
        <v>43</v>
      </c>
      <c r="B103" s="32">
        <v>10247.84</v>
      </c>
      <c r="C103" s="28">
        <v>45504</v>
      </c>
    </row>
    <row r="104" spans="1:3" x14ac:dyDescent="0.45">
      <c r="A104" s="33" t="s">
        <v>72</v>
      </c>
      <c r="B104" s="32">
        <v>8957.5400000000009</v>
      </c>
      <c r="C104" s="28">
        <v>45488</v>
      </c>
    </row>
    <row r="105" spans="1:3" x14ac:dyDescent="0.45">
      <c r="A105" s="33" t="s">
        <v>81</v>
      </c>
      <c r="B105" s="32">
        <v>3106.74</v>
      </c>
      <c r="C105" s="28">
        <v>45519</v>
      </c>
    </row>
    <row r="106" spans="1:3" x14ac:dyDescent="0.45">
      <c r="A106" s="33" t="s">
        <v>83</v>
      </c>
      <c r="B106" s="32">
        <v>3012.05</v>
      </c>
      <c r="C106" s="28">
        <v>45519</v>
      </c>
    </row>
    <row r="107" spans="1:3" x14ac:dyDescent="0.45">
      <c r="A107" s="33" t="s">
        <v>87</v>
      </c>
      <c r="B107" s="32">
        <v>4586.53</v>
      </c>
      <c r="C107" s="28">
        <v>45519</v>
      </c>
    </row>
    <row r="108" spans="1:3" x14ac:dyDescent="0.45">
      <c r="A108" s="33" t="s">
        <v>89</v>
      </c>
      <c r="B108" s="32">
        <v>3027.42</v>
      </c>
      <c r="C108" s="28">
        <v>45519</v>
      </c>
    </row>
    <row r="109" spans="1:3" x14ac:dyDescent="0.45">
      <c r="A109" s="33" t="s">
        <v>91</v>
      </c>
      <c r="B109" s="32">
        <v>3027.42</v>
      </c>
      <c r="C109" s="28">
        <v>45762</v>
      </c>
    </row>
    <row r="110" spans="1:3" x14ac:dyDescent="0.45">
      <c r="A110" s="33" t="s">
        <v>93</v>
      </c>
      <c r="B110" s="32">
        <v>28789.43</v>
      </c>
      <c r="C110" s="28">
        <v>45519</v>
      </c>
    </row>
    <row r="111" spans="1:3" x14ac:dyDescent="0.45">
      <c r="A111" s="27" t="s">
        <v>101</v>
      </c>
      <c r="B111" s="32"/>
    </row>
    <row r="112" spans="1:3" x14ac:dyDescent="0.45">
      <c r="A112" s="33" t="s">
        <v>47</v>
      </c>
      <c r="B112" s="32">
        <v>114026.45</v>
      </c>
      <c r="C112" s="28">
        <v>45519</v>
      </c>
    </row>
    <row r="113" spans="1:3" x14ac:dyDescent="0.45">
      <c r="A113" s="33" t="s">
        <v>48</v>
      </c>
      <c r="B113" s="32">
        <v>9280.07</v>
      </c>
      <c r="C113" s="28">
        <v>45519</v>
      </c>
    </row>
    <row r="114" spans="1:3" x14ac:dyDescent="0.45">
      <c r="A114" s="33" t="s">
        <v>49</v>
      </c>
      <c r="B114" s="32">
        <v>110267.61</v>
      </c>
      <c r="C114" s="28">
        <v>45519</v>
      </c>
    </row>
    <row r="115" spans="1:3" x14ac:dyDescent="0.45">
      <c r="A115" s="33" t="s">
        <v>50</v>
      </c>
      <c r="B115" s="32">
        <v>8974.15</v>
      </c>
      <c r="C115" s="28">
        <v>45519</v>
      </c>
    </row>
    <row r="116" spans="1:3" x14ac:dyDescent="0.45">
      <c r="A116" s="33" t="s">
        <v>53</v>
      </c>
      <c r="B116" s="32">
        <v>130334.02</v>
      </c>
      <c r="C116" s="28">
        <v>45519</v>
      </c>
    </row>
    <row r="117" spans="1:3" x14ac:dyDescent="0.45">
      <c r="A117" s="33" t="s">
        <v>54</v>
      </c>
      <c r="B117" s="32">
        <v>9490.74</v>
      </c>
      <c r="C117" s="28">
        <v>45519</v>
      </c>
    </row>
    <row r="118" spans="1:3" x14ac:dyDescent="0.45">
      <c r="A118" s="33" t="s">
        <v>55</v>
      </c>
      <c r="B118" s="32">
        <v>102174.25</v>
      </c>
      <c r="C118" s="28">
        <v>45519</v>
      </c>
    </row>
    <row r="119" spans="1:3" x14ac:dyDescent="0.45">
      <c r="A119" s="33" t="s">
        <v>56</v>
      </c>
      <c r="B119" s="32">
        <v>7440.19</v>
      </c>
      <c r="C119" s="28">
        <v>45519</v>
      </c>
    </row>
    <row r="120" spans="1:3" x14ac:dyDescent="0.45">
      <c r="A120" s="33" t="s">
        <v>43</v>
      </c>
      <c r="B120" s="32">
        <v>341655.72</v>
      </c>
      <c r="C120" s="28">
        <v>45504</v>
      </c>
    </row>
    <row r="121" spans="1:3" x14ac:dyDescent="0.45">
      <c r="A121" s="33" t="s">
        <v>63</v>
      </c>
      <c r="B121" s="32">
        <v>3483.77</v>
      </c>
      <c r="C121" s="28">
        <v>45504</v>
      </c>
    </row>
    <row r="122" spans="1:3" x14ac:dyDescent="0.45">
      <c r="A122" s="33" t="s">
        <v>72</v>
      </c>
      <c r="B122" s="32">
        <v>298638.13</v>
      </c>
      <c r="C122" s="28">
        <v>45488</v>
      </c>
    </row>
    <row r="123" spans="1:3" x14ac:dyDescent="0.45">
      <c r="A123" s="33" t="s">
        <v>73</v>
      </c>
      <c r="B123" s="32">
        <v>21746.41</v>
      </c>
      <c r="C123" s="28">
        <v>45488</v>
      </c>
    </row>
    <row r="124" spans="1:3" x14ac:dyDescent="0.45">
      <c r="A124" s="33" t="s">
        <v>81</v>
      </c>
      <c r="B124" s="32">
        <v>103576.37</v>
      </c>
      <c r="C124" s="28">
        <v>45519</v>
      </c>
    </row>
    <row r="125" spans="1:3" x14ac:dyDescent="0.45">
      <c r="A125" s="33" t="s">
        <v>82</v>
      </c>
      <c r="B125" s="32">
        <v>8429.58</v>
      </c>
      <c r="C125" s="28">
        <v>45519</v>
      </c>
    </row>
    <row r="126" spans="1:3" x14ac:dyDescent="0.45">
      <c r="A126" s="33" t="s">
        <v>83</v>
      </c>
      <c r="B126" s="32">
        <v>100419.66</v>
      </c>
      <c r="C126" s="28">
        <v>45519</v>
      </c>
    </row>
    <row r="127" spans="1:3" x14ac:dyDescent="0.45">
      <c r="A127" s="33" t="s">
        <v>84</v>
      </c>
      <c r="B127" s="32">
        <v>8172.67</v>
      </c>
      <c r="C127" s="28">
        <v>45519</v>
      </c>
    </row>
    <row r="128" spans="1:3" x14ac:dyDescent="0.45">
      <c r="A128" s="33" t="s">
        <v>87</v>
      </c>
      <c r="B128" s="32">
        <v>152911.71</v>
      </c>
      <c r="C128" s="28">
        <v>45519</v>
      </c>
    </row>
    <row r="129" spans="1:3" x14ac:dyDescent="0.45">
      <c r="A129" s="33" t="s">
        <v>88</v>
      </c>
      <c r="B129" s="32">
        <v>11134.81</v>
      </c>
      <c r="C129" s="28">
        <v>45519</v>
      </c>
    </row>
    <row r="130" spans="1:3" x14ac:dyDescent="0.45">
      <c r="A130" s="33" t="s">
        <v>89</v>
      </c>
      <c r="B130" s="32">
        <v>100931.94</v>
      </c>
      <c r="C130" s="28">
        <v>45519</v>
      </c>
    </row>
    <row r="131" spans="1:3" x14ac:dyDescent="0.45">
      <c r="A131" s="33" t="s">
        <v>90</v>
      </c>
      <c r="B131" s="32">
        <v>7349.72</v>
      </c>
      <c r="C131" s="28">
        <v>45519</v>
      </c>
    </row>
    <row r="132" spans="1:3" x14ac:dyDescent="0.45">
      <c r="A132" s="33" t="s">
        <v>91</v>
      </c>
      <c r="B132" s="32">
        <v>100931.94</v>
      </c>
      <c r="C132" s="28">
        <v>45762</v>
      </c>
    </row>
    <row r="133" spans="1:3" x14ac:dyDescent="0.45">
      <c r="A133" s="33" t="s">
        <v>92</v>
      </c>
      <c r="B133" s="32">
        <v>7349.72</v>
      </c>
      <c r="C133" s="28">
        <v>45762</v>
      </c>
    </row>
    <row r="134" spans="1:3" x14ac:dyDescent="0.45">
      <c r="A134" s="33" t="s">
        <v>93</v>
      </c>
      <c r="B134" s="32">
        <v>959819.06</v>
      </c>
      <c r="C134" s="28">
        <v>45519</v>
      </c>
    </row>
    <row r="135" spans="1:3" x14ac:dyDescent="0.45">
      <c r="A135" s="33" t="s">
        <v>94</v>
      </c>
      <c r="B135" s="32">
        <v>69892.679999999993</v>
      </c>
      <c r="C135" s="28">
        <v>45519</v>
      </c>
    </row>
    <row r="136" spans="1:3" x14ac:dyDescent="0.45">
      <c r="A136" s="27" t="s">
        <v>102</v>
      </c>
      <c r="B136" s="32"/>
    </row>
    <row r="137" spans="1:3" x14ac:dyDescent="0.45">
      <c r="A137" s="33" t="s">
        <v>47</v>
      </c>
      <c r="B137" s="32">
        <v>5181.68</v>
      </c>
      <c r="C137" s="28">
        <v>45519</v>
      </c>
    </row>
    <row r="138" spans="1:3" x14ac:dyDescent="0.45">
      <c r="A138" s="33" t="s">
        <v>49</v>
      </c>
      <c r="B138" s="32">
        <v>5010.8599999999997</v>
      </c>
      <c r="C138" s="28">
        <v>45519</v>
      </c>
    </row>
    <row r="139" spans="1:3" x14ac:dyDescent="0.45">
      <c r="A139" s="33" t="s">
        <v>53</v>
      </c>
      <c r="B139" s="32">
        <v>5922.74</v>
      </c>
      <c r="C139" s="28">
        <v>45519</v>
      </c>
    </row>
    <row r="140" spans="1:3" x14ac:dyDescent="0.45">
      <c r="A140" s="33" t="s">
        <v>55</v>
      </c>
      <c r="B140" s="32">
        <v>4643.08</v>
      </c>
      <c r="C140" s="28">
        <v>45519</v>
      </c>
    </row>
    <row r="141" spans="1:3" x14ac:dyDescent="0.45">
      <c r="A141" s="33" t="s">
        <v>43</v>
      </c>
      <c r="B141" s="32">
        <v>15525.78</v>
      </c>
      <c r="C141" s="28">
        <v>45504</v>
      </c>
    </row>
    <row r="142" spans="1:3" x14ac:dyDescent="0.45">
      <c r="A142" s="33" t="s">
        <v>72</v>
      </c>
      <c r="B142" s="32">
        <v>13570.94</v>
      </c>
      <c r="C142" s="28">
        <v>45488</v>
      </c>
    </row>
    <row r="143" spans="1:3" x14ac:dyDescent="0.45">
      <c r="A143" s="33" t="s">
        <v>81</v>
      </c>
      <c r="B143" s="32">
        <v>4706.8</v>
      </c>
      <c r="C143" s="28">
        <v>45519</v>
      </c>
    </row>
    <row r="144" spans="1:3" x14ac:dyDescent="0.45">
      <c r="A144" s="33" t="s">
        <v>83</v>
      </c>
      <c r="B144" s="32">
        <v>4563.3500000000004</v>
      </c>
      <c r="C144" s="28">
        <v>45519</v>
      </c>
    </row>
    <row r="145" spans="1:3" x14ac:dyDescent="0.45">
      <c r="A145" s="33" t="s">
        <v>87</v>
      </c>
      <c r="B145" s="32">
        <v>6948.73</v>
      </c>
      <c r="C145" s="28">
        <v>45519</v>
      </c>
    </row>
    <row r="146" spans="1:3" x14ac:dyDescent="0.45">
      <c r="A146" s="33" t="s">
        <v>89</v>
      </c>
      <c r="B146" s="32">
        <v>4586.63</v>
      </c>
      <c r="C146" s="28">
        <v>45519</v>
      </c>
    </row>
    <row r="147" spans="1:3" x14ac:dyDescent="0.45">
      <c r="A147" s="33" t="s">
        <v>91</v>
      </c>
      <c r="B147" s="32">
        <v>4586.63</v>
      </c>
      <c r="C147" s="28">
        <v>45762</v>
      </c>
    </row>
    <row r="148" spans="1:3" x14ac:dyDescent="0.45">
      <c r="A148" s="33" t="s">
        <v>93</v>
      </c>
      <c r="B148" s="32">
        <v>43616.83</v>
      </c>
      <c r="C148" s="28">
        <v>45519</v>
      </c>
    </row>
    <row r="149" spans="1:3" x14ac:dyDescent="0.45">
      <c r="A149" s="27" t="s">
        <v>103</v>
      </c>
      <c r="B149" s="32"/>
    </row>
    <row r="150" spans="1:3" x14ac:dyDescent="0.45">
      <c r="A150" s="33" t="s">
        <v>47</v>
      </c>
      <c r="B150" s="32">
        <v>6689.93</v>
      </c>
      <c r="C150" s="28">
        <v>45519</v>
      </c>
    </row>
    <row r="151" spans="1:3" x14ac:dyDescent="0.45">
      <c r="A151" s="33" t="s">
        <v>49</v>
      </c>
      <c r="B151" s="32">
        <v>6469.4</v>
      </c>
      <c r="C151" s="28">
        <v>45519</v>
      </c>
    </row>
    <row r="152" spans="1:3" x14ac:dyDescent="0.45">
      <c r="A152" s="33" t="s">
        <v>53</v>
      </c>
      <c r="B152" s="32">
        <v>7646.7</v>
      </c>
      <c r="C152" s="28">
        <v>45519</v>
      </c>
    </row>
    <row r="153" spans="1:3" x14ac:dyDescent="0.45">
      <c r="A153" s="33" t="s">
        <v>55</v>
      </c>
      <c r="B153" s="32">
        <v>5994.56</v>
      </c>
      <c r="C153" s="28">
        <v>45519</v>
      </c>
    </row>
    <row r="154" spans="1:3" x14ac:dyDescent="0.45">
      <c r="A154" s="33" t="s">
        <v>43</v>
      </c>
      <c r="B154" s="32">
        <v>20044.95</v>
      </c>
      <c r="C154" s="28">
        <v>45504</v>
      </c>
    </row>
    <row r="155" spans="1:3" x14ac:dyDescent="0.45">
      <c r="A155" s="33" t="s">
        <v>81</v>
      </c>
      <c r="B155" s="32">
        <v>6076.83</v>
      </c>
      <c r="C155" s="28">
        <v>45519</v>
      </c>
    </row>
    <row r="156" spans="1:3" x14ac:dyDescent="0.45">
      <c r="A156" s="33" t="s">
        <v>83</v>
      </c>
      <c r="B156" s="32">
        <v>5891.62</v>
      </c>
      <c r="C156" s="28">
        <v>45519</v>
      </c>
    </row>
    <row r="157" spans="1:3" x14ac:dyDescent="0.45">
      <c r="A157" s="33" t="s">
        <v>87</v>
      </c>
      <c r="B157" s="32">
        <v>8971.33</v>
      </c>
      <c r="C157" s="28">
        <v>45519</v>
      </c>
    </row>
    <row r="158" spans="1:3" x14ac:dyDescent="0.45">
      <c r="A158" s="33" t="s">
        <v>89</v>
      </c>
      <c r="B158" s="32">
        <v>5921.68</v>
      </c>
      <c r="C158" s="28">
        <v>45519</v>
      </c>
    </row>
    <row r="159" spans="1:3" x14ac:dyDescent="0.45">
      <c r="A159" s="33" t="s">
        <v>91</v>
      </c>
      <c r="B159" s="32">
        <v>5921.68</v>
      </c>
      <c r="C159" s="28">
        <v>45762</v>
      </c>
    </row>
    <row r="160" spans="1:3" x14ac:dyDescent="0.45">
      <c r="A160" s="33" t="s">
        <v>93</v>
      </c>
      <c r="B160" s="32">
        <v>56312.6</v>
      </c>
      <c r="C160" s="28">
        <v>45519</v>
      </c>
    </row>
    <row r="161" spans="1:3" x14ac:dyDescent="0.45">
      <c r="A161" s="27" t="s">
        <v>104</v>
      </c>
      <c r="B161" s="32"/>
    </row>
    <row r="162" spans="1:3" x14ac:dyDescent="0.45">
      <c r="A162" s="33" t="s">
        <v>47</v>
      </c>
      <c r="B162" s="32">
        <v>11186.46</v>
      </c>
      <c r="C162" s="28">
        <v>45519</v>
      </c>
    </row>
    <row r="163" spans="1:3" x14ac:dyDescent="0.45">
      <c r="A163" s="33" t="s">
        <v>49</v>
      </c>
      <c r="B163" s="32">
        <v>10817.7</v>
      </c>
      <c r="C163" s="28">
        <v>45519</v>
      </c>
    </row>
    <row r="164" spans="1:3" x14ac:dyDescent="0.45">
      <c r="A164" s="33" t="s">
        <v>53</v>
      </c>
      <c r="B164" s="32">
        <v>12786.3</v>
      </c>
      <c r="C164" s="28">
        <v>45519</v>
      </c>
    </row>
    <row r="165" spans="1:3" x14ac:dyDescent="0.45">
      <c r="A165" s="33" t="s">
        <v>55</v>
      </c>
      <c r="B165" s="32">
        <v>10023.709999999999</v>
      </c>
      <c r="C165" s="28">
        <v>45519</v>
      </c>
    </row>
    <row r="166" spans="1:3" x14ac:dyDescent="0.45">
      <c r="A166" s="33" t="s">
        <v>43</v>
      </c>
      <c r="B166" s="32">
        <v>33517.81</v>
      </c>
      <c r="C166" s="28">
        <v>45504</v>
      </c>
    </row>
    <row r="167" spans="1:3" x14ac:dyDescent="0.45">
      <c r="A167" s="33" t="s">
        <v>81</v>
      </c>
      <c r="B167" s="32">
        <v>10161.26</v>
      </c>
      <c r="C167" s="28">
        <v>45519</v>
      </c>
    </row>
    <row r="168" spans="1:3" x14ac:dyDescent="0.45">
      <c r="A168" s="33" t="s">
        <v>83</v>
      </c>
      <c r="B168" s="32">
        <v>9851.58</v>
      </c>
      <c r="C168" s="28">
        <v>45519</v>
      </c>
    </row>
    <row r="169" spans="1:3" x14ac:dyDescent="0.45">
      <c r="A169" s="33" t="s">
        <v>87</v>
      </c>
      <c r="B169" s="32">
        <v>15001.26</v>
      </c>
      <c r="C169" s="28">
        <v>45519</v>
      </c>
    </row>
    <row r="170" spans="1:3" x14ac:dyDescent="0.45">
      <c r="A170" s="33" t="s">
        <v>89</v>
      </c>
      <c r="B170" s="32">
        <v>9901.83</v>
      </c>
      <c r="C170" s="28">
        <v>45519</v>
      </c>
    </row>
    <row r="171" spans="1:3" x14ac:dyDescent="0.45">
      <c r="A171" s="33" t="s">
        <v>91</v>
      </c>
      <c r="B171" s="32">
        <v>9901.83</v>
      </c>
      <c r="C171" s="28">
        <v>45762</v>
      </c>
    </row>
    <row r="172" spans="1:3" x14ac:dyDescent="0.45">
      <c r="A172" s="33" t="s">
        <v>93</v>
      </c>
      <c r="B172" s="32">
        <v>94162.14</v>
      </c>
      <c r="C172" s="28">
        <v>45519</v>
      </c>
    </row>
    <row r="173" spans="1:3" x14ac:dyDescent="0.45">
      <c r="A173" s="27" t="s">
        <v>105</v>
      </c>
      <c r="B173" s="32"/>
    </row>
    <row r="174" spans="1:3" x14ac:dyDescent="0.45">
      <c r="A174" s="33" t="s">
        <v>47</v>
      </c>
      <c r="B174" s="32">
        <v>4974.09</v>
      </c>
      <c r="C174" s="28">
        <v>45519</v>
      </c>
    </row>
    <row r="175" spans="1:3" x14ac:dyDescent="0.45">
      <c r="A175" s="33" t="s">
        <v>49</v>
      </c>
      <c r="B175" s="32">
        <v>4810.13</v>
      </c>
      <c r="C175" s="28">
        <v>45519</v>
      </c>
    </row>
    <row r="176" spans="1:3" x14ac:dyDescent="0.45">
      <c r="A176" s="33" t="s">
        <v>53</v>
      </c>
      <c r="B176" s="32">
        <v>5685.47</v>
      </c>
      <c r="C176" s="28">
        <v>45519</v>
      </c>
    </row>
    <row r="177" spans="1:3" x14ac:dyDescent="0.45">
      <c r="A177" s="33" t="s">
        <v>55</v>
      </c>
      <c r="B177" s="32">
        <v>4457.07</v>
      </c>
      <c r="C177" s="28">
        <v>45519</v>
      </c>
    </row>
    <row r="178" spans="1:3" x14ac:dyDescent="0.45">
      <c r="A178" s="33" t="s">
        <v>43</v>
      </c>
      <c r="B178" s="32">
        <v>14903.8</v>
      </c>
      <c r="C178" s="28">
        <v>45504</v>
      </c>
    </row>
    <row r="179" spans="1:3" x14ac:dyDescent="0.45">
      <c r="A179" s="33" t="s">
        <v>72</v>
      </c>
      <c r="B179" s="32">
        <v>13027.28</v>
      </c>
      <c r="C179" s="28">
        <v>45488</v>
      </c>
    </row>
    <row r="180" spans="1:3" x14ac:dyDescent="0.45">
      <c r="A180" s="33" t="s">
        <v>81</v>
      </c>
      <c r="B180" s="32">
        <v>4518.24</v>
      </c>
      <c r="C180" s="28">
        <v>45519</v>
      </c>
    </row>
    <row r="181" spans="1:3" x14ac:dyDescent="0.45">
      <c r="A181" s="33" t="s">
        <v>83</v>
      </c>
      <c r="B181" s="32">
        <v>4380.54</v>
      </c>
      <c r="C181" s="28">
        <v>45519</v>
      </c>
    </row>
    <row r="182" spans="1:3" x14ac:dyDescent="0.45">
      <c r="A182" s="33" t="s">
        <v>87</v>
      </c>
      <c r="B182" s="32">
        <v>6670.36</v>
      </c>
      <c r="C182" s="28">
        <v>45519</v>
      </c>
    </row>
    <row r="183" spans="1:3" x14ac:dyDescent="0.45">
      <c r="A183" s="33" t="s">
        <v>89</v>
      </c>
      <c r="B183" s="32">
        <v>4402.88</v>
      </c>
      <c r="C183" s="28">
        <v>45519</v>
      </c>
    </row>
    <row r="184" spans="1:3" x14ac:dyDescent="0.45">
      <c r="A184" s="33" t="s">
        <v>91</v>
      </c>
      <c r="B184" s="32">
        <v>4402.88</v>
      </c>
      <c r="C184" s="28">
        <v>45762</v>
      </c>
    </row>
    <row r="185" spans="1:3" x14ac:dyDescent="0.45">
      <c r="A185" s="33" t="s">
        <v>93</v>
      </c>
      <c r="B185" s="32">
        <v>41869.5</v>
      </c>
      <c r="C185" s="28">
        <v>45519</v>
      </c>
    </row>
    <row r="186" spans="1:3" x14ac:dyDescent="0.45">
      <c r="A186" s="27" t="s">
        <v>106</v>
      </c>
      <c r="B186" s="32"/>
    </row>
    <row r="187" spans="1:3" x14ac:dyDescent="0.45">
      <c r="A187" s="33" t="s">
        <v>47</v>
      </c>
      <c r="B187" s="32">
        <v>1160.0999999999999</v>
      </c>
      <c r="C187" s="28">
        <v>45519</v>
      </c>
    </row>
    <row r="188" spans="1:3" x14ac:dyDescent="0.45">
      <c r="A188" s="33" t="s">
        <v>49</v>
      </c>
      <c r="B188" s="32">
        <v>1121.8499999999999</v>
      </c>
      <c r="C188" s="28">
        <v>45519</v>
      </c>
    </row>
    <row r="189" spans="1:3" x14ac:dyDescent="0.45">
      <c r="A189" s="33" t="s">
        <v>53</v>
      </c>
      <c r="B189" s="32">
        <v>1326.01</v>
      </c>
      <c r="C189" s="28">
        <v>45519</v>
      </c>
    </row>
    <row r="190" spans="1:3" x14ac:dyDescent="0.45">
      <c r="A190" s="33" t="s">
        <v>55</v>
      </c>
      <c r="B190" s="32">
        <v>1039.51</v>
      </c>
      <c r="C190" s="28">
        <v>45519</v>
      </c>
    </row>
    <row r="191" spans="1:3" x14ac:dyDescent="0.45">
      <c r="A191" s="33" t="s">
        <v>43</v>
      </c>
      <c r="B191" s="32">
        <v>3475.98</v>
      </c>
      <c r="C191" s="28">
        <v>45504</v>
      </c>
    </row>
    <row r="192" spans="1:3" x14ac:dyDescent="0.45">
      <c r="A192" s="33" t="s">
        <v>72</v>
      </c>
      <c r="B192" s="32">
        <v>3038.32</v>
      </c>
      <c r="C192" s="28">
        <v>45488</v>
      </c>
    </row>
    <row r="193" spans="1:3" x14ac:dyDescent="0.45">
      <c r="A193" s="33" t="s">
        <v>81</v>
      </c>
      <c r="B193" s="32">
        <v>1053.78</v>
      </c>
      <c r="C193" s="28">
        <v>45519</v>
      </c>
    </row>
    <row r="194" spans="1:3" x14ac:dyDescent="0.45">
      <c r="A194" s="33" t="s">
        <v>83</v>
      </c>
      <c r="B194" s="32">
        <v>1021.66</v>
      </c>
      <c r="C194" s="28">
        <v>45519</v>
      </c>
    </row>
    <row r="195" spans="1:3" x14ac:dyDescent="0.45">
      <c r="A195" s="33" t="s">
        <v>87</v>
      </c>
      <c r="B195" s="32">
        <v>1555.71</v>
      </c>
      <c r="C195" s="28">
        <v>45519</v>
      </c>
    </row>
    <row r="196" spans="1:3" x14ac:dyDescent="0.45">
      <c r="A196" s="33" t="s">
        <v>89</v>
      </c>
      <c r="B196" s="32">
        <v>1026.8699999999999</v>
      </c>
      <c r="C196" s="28">
        <v>45519</v>
      </c>
    </row>
    <row r="197" spans="1:3" x14ac:dyDescent="0.45">
      <c r="A197" s="33" t="s">
        <v>91</v>
      </c>
      <c r="B197" s="32">
        <v>1026.8699999999999</v>
      </c>
      <c r="C197" s="28">
        <v>45762</v>
      </c>
    </row>
    <row r="198" spans="1:3" x14ac:dyDescent="0.45">
      <c r="A198" s="33" t="s">
        <v>93</v>
      </c>
      <c r="B198" s="32">
        <v>9765.1200000000008</v>
      </c>
      <c r="C198" s="28">
        <v>45519</v>
      </c>
    </row>
    <row r="199" spans="1:3" x14ac:dyDescent="0.45">
      <c r="A199" s="27" t="s">
        <v>108</v>
      </c>
      <c r="B199" s="32"/>
    </row>
    <row r="200" spans="1:3" x14ac:dyDescent="0.45">
      <c r="A200" s="33" t="s">
        <v>72</v>
      </c>
      <c r="B200" s="32">
        <v>9235.4</v>
      </c>
      <c r="C200" s="28">
        <v>45488</v>
      </c>
    </row>
    <row r="201" spans="1:3" x14ac:dyDescent="0.45">
      <c r="A201" s="27" t="s">
        <v>109</v>
      </c>
      <c r="B201" s="32"/>
    </row>
    <row r="202" spans="1:3" x14ac:dyDescent="0.45">
      <c r="A202" s="33" t="s">
        <v>47</v>
      </c>
      <c r="B202" s="32">
        <v>1407.75</v>
      </c>
      <c r="C202" s="28">
        <v>45519</v>
      </c>
    </row>
    <row r="203" spans="1:3" x14ac:dyDescent="0.45">
      <c r="A203" s="33" t="s">
        <v>49</v>
      </c>
      <c r="B203" s="32">
        <v>1361.34</v>
      </c>
      <c r="C203" s="28">
        <v>45519</v>
      </c>
    </row>
    <row r="204" spans="1:3" x14ac:dyDescent="0.45">
      <c r="A204" s="33" t="s">
        <v>53</v>
      </c>
      <c r="B204" s="32">
        <v>1609.08</v>
      </c>
      <c r="C204" s="28">
        <v>45519</v>
      </c>
    </row>
    <row r="205" spans="1:3" x14ac:dyDescent="0.45">
      <c r="A205" s="33" t="s">
        <v>55</v>
      </c>
      <c r="B205" s="32">
        <v>1261.42</v>
      </c>
      <c r="C205" s="28">
        <v>45519</v>
      </c>
    </row>
    <row r="206" spans="1:3" x14ac:dyDescent="0.45">
      <c r="A206" s="33" t="s">
        <v>43</v>
      </c>
      <c r="B206" s="32">
        <v>4218.0200000000004</v>
      </c>
      <c r="C206" s="28">
        <v>45504</v>
      </c>
    </row>
    <row r="207" spans="1:3" x14ac:dyDescent="0.45">
      <c r="A207" s="33" t="s">
        <v>81</v>
      </c>
      <c r="B207" s="32">
        <v>1278.74</v>
      </c>
      <c r="C207" s="28">
        <v>45519</v>
      </c>
    </row>
    <row r="208" spans="1:3" x14ac:dyDescent="0.45">
      <c r="A208" s="33" t="s">
        <v>83</v>
      </c>
      <c r="B208" s="32">
        <v>1239.76</v>
      </c>
      <c r="C208" s="28">
        <v>45519</v>
      </c>
    </row>
    <row r="209" spans="1:3" x14ac:dyDescent="0.45">
      <c r="A209" s="33" t="s">
        <v>87</v>
      </c>
      <c r="B209" s="32">
        <v>1887.82</v>
      </c>
      <c r="C209" s="28">
        <v>45519</v>
      </c>
    </row>
    <row r="210" spans="1:3" x14ac:dyDescent="0.45">
      <c r="A210" s="33" t="s">
        <v>89</v>
      </c>
      <c r="B210" s="32">
        <v>1246.0899999999999</v>
      </c>
      <c r="C210" s="28">
        <v>45519</v>
      </c>
    </row>
    <row r="211" spans="1:3" x14ac:dyDescent="0.45">
      <c r="A211" s="33" t="s">
        <v>91</v>
      </c>
      <c r="B211" s="32">
        <v>1246.0899999999999</v>
      </c>
      <c r="C211" s="28">
        <v>45762</v>
      </c>
    </row>
    <row r="212" spans="1:3" x14ac:dyDescent="0.45">
      <c r="A212" s="33" t="s">
        <v>93</v>
      </c>
      <c r="B212" s="32">
        <v>11849.76</v>
      </c>
      <c r="C212" s="28">
        <v>45519</v>
      </c>
    </row>
    <row r="213" spans="1:3" x14ac:dyDescent="0.45">
      <c r="A213" s="27" t="s">
        <v>110</v>
      </c>
      <c r="B213" s="32"/>
    </row>
    <row r="214" spans="1:3" x14ac:dyDescent="0.45">
      <c r="A214" s="33" t="s">
        <v>47</v>
      </c>
      <c r="B214" s="32">
        <v>5269.05</v>
      </c>
      <c r="C214" s="28">
        <v>45519</v>
      </c>
    </row>
    <row r="215" spans="1:3" x14ac:dyDescent="0.45">
      <c r="A215" s="33" t="s">
        <v>49</v>
      </c>
      <c r="B215" s="32">
        <v>5095.3500000000004</v>
      </c>
      <c r="C215" s="28">
        <v>45519</v>
      </c>
    </row>
    <row r="216" spans="1:3" x14ac:dyDescent="0.45">
      <c r="A216" s="33" t="s">
        <v>53</v>
      </c>
      <c r="B216" s="32">
        <v>6022.6</v>
      </c>
      <c r="C216" s="28">
        <v>45519</v>
      </c>
    </row>
    <row r="217" spans="1:3" x14ac:dyDescent="0.45">
      <c r="A217" s="33" t="s">
        <v>55</v>
      </c>
      <c r="B217" s="32">
        <v>4721.37</v>
      </c>
      <c r="C217" s="28">
        <v>45519</v>
      </c>
    </row>
    <row r="218" spans="1:3" x14ac:dyDescent="0.45">
      <c r="A218" s="33" t="s">
        <v>43</v>
      </c>
      <c r="B218" s="32">
        <v>15787.56</v>
      </c>
      <c r="C218" s="28">
        <v>45504</v>
      </c>
    </row>
    <row r="219" spans="1:3" x14ac:dyDescent="0.45">
      <c r="A219" s="33" t="s">
        <v>72</v>
      </c>
      <c r="B219" s="32">
        <v>13799.76</v>
      </c>
      <c r="C219" s="28">
        <v>45488</v>
      </c>
    </row>
    <row r="220" spans="1:3" x14ac:dyDescent="0.45">
      <c r="A220" s="33" t="s">
        <v>81</v>
      </c>
      <c r="B220" s="32">
        <v>4786.16</v>
      </c>
      <c r="C220" s="28">
        <v>45519</v>
      </c>
    </row>
    <row r="221" spans="1:3" x14ac:dyDescent="0.45">
      <c r="A221" s="33" t="s">
        <v>83</v>
      </c>
      <c r="B221" s="32">
        <v>4640.29</v>
      </c>
      <c r="C221" s="28">
        <v>45519</v>
      </c>
    </row>
    <row r="222" spans="1:3" x14ac:dyDescent="0.45">
      <c r="A222" s="33" t="s">
        <v>87</v>
      </c>
      <c r="B222" s="32">
        <v>7065.89</v>
      </c>
      <c r="C222" s="28">
        <v>45519</v>
      </c>
    </row>
    <row r="223" spans="1:3" x14ac:dyDescent="0.45">
      <c r="A223" s="33" t="s">
        <v>89</v>
      </c>
      <c r="B223" s="32">
        <v>4663.96</v>
      </c>
      <c r="C223" s="28">
        <v>45519</v>
      </c>
    </row>
    <row r="224" spans="1:3" x14ac:dyDescent="0.45">
      <c r="A224" s="33" t="s">
        <v>91</v>
      </c>
      <c r="B224" s="32">
        <v>4663.96</v>
      </c>
      <c r="C224" s="28">
        <v>45762</v>
      </c>
    </row>
    <row r="225" spans="1:3" x14ac:dyDescent="0.45">
      <c r="A225" s="33" t="s">
        <v>93</v>
      </c>
      <c r="B225" s="32">
        <v>44352.26</v>
      </c>
      <c r="C225" s="28">
        <v>45519</v>
      </c>
    </row>
    <row r="226" spans="1:3" x14ac:dyDescent="0.45">
      <c r="A226" s="27" t="s">
        <v>111</v>
      </c>
      <c r="B226" s="32"/>
    </row>
    <row r="227" spans="1:3" x14ac:dyDescent="0.45">
      <c r="A227" s="33" t="s">
        <v>47</v>
      </c>
      <c r="B227" s="32">
        <v>43660.29</v>
      </c>
      <c r="C227" s="28">
        <v>45519</v>
      </c>
    </row>
    <row r="228" spans="1:3" x14ac:dyDescent="0.45">
      <c r="A228" s="33" t="s">
        <v>49</v>
      </c>
      <c r="B228" s="32">
        <v>42221.05</v>
      </c>
      <c r="C228" s="28">
        <v>45519</v>
      </c>
    </row>
    <row r="229" spans="1:3" x14ac:dyDescent="0.45">
      <c r="A229" s="33" t="s">
        <v>53</v>
      </c>
      <c r="B229" s="32">
        <v>49904.4</v>
      </c>
      <c r="C229" s="28">
        <v>45519</v>
      </c>
    </row>
    <row r="230" spans="1:3" x14ac:dyDescent="0.45">
      <c r="A230" s="33" t="s">
        <v>55</v>
      </c>
      <c r="B230" s="32">
        <v>39122.129999999997</v>
      </c>
      <c r="C230" s="28">
        <v>45519</v>
      </c>
    </row>
    <row r="231" spans="1:3" x14ac:dyDescent="0.45">
      <c r="A231" s="33" t="s">
        <v>43</v>
      </c>
      <c r="B231" s="32">
        <v>130818.67</v>
      </c>
      <c r="C231" s="28">
        <v>45504</v>
      </c>
    </row>
    <row r="232" spans="1:3" x14ac:dyDescent="0.45">
      <c r="A232" s="33" t="s">
        <v>72</v>
      </c>
      <c r="B232" s="32">
        <v>114347.4</v>
      </c>
      <c r="C232" s="28">
        <v>45488</v>
      </c>
    </row>
    <row r="233" spans="1:3" x14ac:dyDescent="0.45">
      <c r="A233" s="33" t="s">
        <v>81</v>
      </c>
      <c r="B233" s="32">
        <v>39659</v>
      </c>
      <c r="C233" s="28">
        <v>45519</v>
      </c>
    </row>
    <row r="234" spans="1:3" x14ac:dyDescent="0.45">
      <c r="A234" s="33" t="s">
        <v>83</v>
      </c>
      <c r="B234" s="32">
        <v>38450.300000000003</v>
      </c>
      <c r="C234" s="28">
        <v>45519</v>
      </c>
    </row>
    <row r="235" spans="1:3" x14ac:dyDescent="0.45">
      <c r="A235" s="33" t="s">
        <v>87</v>
      </c>
      <c r="B235" s="32">
        <v>58549.31</v>
      </c>
      <c r="C235" s="28">
        <v>45519</v>
      </c>
    </row>
    <row r="236" spans="1:3" x14ac:dyDescent="0.45">
      <c r="A236" s="33" t="s">
        <v>89</v>
      </c>
      <c r="B236" s="32">
        <v>38646.449999999997</v>
      </c>
      <c r="C236" s="28">
        <v>45519</v>
      </c>
    </row>
    <row r="237" spans="1:3" x14ac:dyDescent="0.45">
      <c r="A237" s="33" t="s">
        <v>91</v>
      </c>
      <c r="B237" s="32">
        <v>38646.449999999997</v>
      </c>
      <c r="C237" s="28">
        <v>45762</v>
      </c>
    </row>
    <row r="238" spans="1:3" x14ac:dyDescent="0.45">
      <c r="A238" s="33" t="s">
        <v>93</v>
      </c>
      <c r="B238" s="32">
        <v>367511.03999999998</v>
      </c>
      <c r="C238" s="28">
        <v>45519</v>
      </c>
    </row>
    <row r="239" spans="1:3" x14ac:dyDescent="0.45">
      <c r="A239" s="27" t="s">
        <v>112</v>
      </c>
      <c r="B239" s="32"/>
    </row>
    <row r="240" spans="1:3" x14ac:dyDescent="0.45">
      <c r="A240" s="33" t="s">
        <v>47</v>
      </c>
      <c r="B240" s="32">
        <v>5460.53</v>
      </c>
      <c r="C240" s="28">
        <v>45519</v>
      </c>
    </row>
    <row r="241" spans="1:3" x14ac:dyDescent="0.45">
      <c r="A241" s="33" t="s">
        <v>49</v>
      </c>
      <c r="B241" s="32">
        <v>5280.53</v>
      </c>
      <c r="C241" s="28">
        <v>45519</v>
      </c>
    </row>
    <row r="242" spans="1:3" x14ac:dyDescent="0.45">
      <c r="A242" s="33" t="s">
        <v>53</v>
      </c>
      <c r="B242" s="32">
        <v>6241.48</v>
      </c>
      <c r="C242" s="28">
        <v>45519</v>
      </c>
    </row>
    <row r="243" spans="1:3" x14ac:dyDescent="0.45">
      <c r="A243" s="33" t="s">
        <v>55</v>
      </c>
      <c r="B243" s="32">
        <v>4892.95</v>
      </c>
      <c r="C243" s="28">
        <v>45519</v>
      </c>
    </row>
    <row r="244" spans="1:3" x14ac:dyDescent="0.45">
      <c r="A244" s="33" t="s">
        <v>43</v>
      </c>
      <c r="B244" s="32">
        <v>16361.31</v>
      </c>
      <c r="C244" s="28">
        <v>45504</v>
      </c>
    </row>
    <row r="245" spans="1:3" x14ac:dyDescent="0.45">
      <c r="A245" s="33" t="s">
        <v>81</v>
      </c>
      <c r="B245" s="32">
        <v>4960.1000000000004</v>
      </c>
      <c r="C245" s="28">
        <v>45519</v>
      </c>
    </row>
    <row r="246" spans="1:3" x14ac:dyDescent="0.45">
      <c r="A246" s="33" t="s">
        <v>83</v>
      </c>
      <c r="B246" s="32">
        <v>4808.93</v>
      </c>
      <c r="C246" s="28">
        <v>45519</v>
      </c>
    </row>
    <row r="247" spans="1:3" x14ac:dyDescent="0.45">
      <c r="A247" s="33" t="s">
        <v>87</v>
      </c>
      <c r="B247" s="32">
        <v>7322.68</v>
      </c>
      <c r="C247" s="28">
        <v>45519</v>
      </c>
    </row>
    <row r="248" spans="1:3" x14ac:dyDescent="0.45">
      <c r="A248" s="33" t="s">
        <v>89</v>
      </c>
      <c r="B248" s="32">
        <v>4833.46</v>
      </c>
      <c r="C248" s="28">
        <v>45519</v>
      </c>
    </row>
    <row r="249" spans="1:3" x14ac:dyDescent="0.45">
      <c r="A249" s="33" t="s">
        <v>91</v>
      </c>
      <c r="B249" s="32">
        <v>4833.46</v>
      </c>
      <c r="C249" s="28">
        <v>45762</v>
      </c>
    </row>
    <row r="250" spans="1:3" x14ac:dyDescent="0.45">
      <c r="A250" s="33" t="s">
        <v>93</v>
      </c>
      <c r="B250" s="32">
        <v>45964.1</v>
      </c>
      <c r="C250" s="28">
        <v>45519</v>
      </c>
    </row>
    <row r="251" spans="1:3" x14ac:dyDescent="0.45">
      <c r="A251" s="27" t="s">
        <v>113</v>
      </c>
      <c r="B251" s="32"/>
    </row>
    <row r="252" spans="1:3" x14ac:dyDescent="0.45">
      <c r="A252" s="33" t="s">
        <v>47</v>
      </c>
      <c r="B252" s="32">
        <v>3050.02</v>
      </c>
      <c r="C252" s="28">
        <v>45519</v>
      </c>
    </row>
    <row r="253" spans="1:3" x14ac:dyDescent="0.45">
      <c r="A253" s="33" t="s">
        <v>49</v>
      </c>
      <c r="B253" s="32">
        <v>2949.47</v>
      </c>
      <c r="C253" s="28">
        <v>45519</v>
      </c>
    </row>
    <row r="254" spans="1:3" x14ac:dyDescent="0.45">
      <c r="A254" s="33" t="s">
        <v>53</v>
      </c>
      <c r="B254" s="32">
        <v>3486.22</v>
      </c>
      <c r="C254" s="28">
        <v>45519</v>
      </c>
    </row>
    <row r="255" spans="1:3" x14ac:dyDescent="0.45">
      <c r="A255" s="33" t="s">
        <v>55</v>
      </c>
      <c r="B255" s="32">
        <v>2732.99</v>
      </c>
      <c r="C255" s="28">
        <v>45519</v>
      </c>
    </row>
    <row r="256" spans="1:3" x14ac:dyDescent="0.45">
      <c r="A256" s="33" t="s">
        <v>43</v>
      </c>
      <c r="B256" s="32">
        <v>9138.7199999999993</v>
      </c>
      <c r="C256" s="28">
        <v>45504</v>
      </c>
    </row>
    <row r="257" spans="1:3" x14ac:dyDescent="0.45">
      <c r="A257" s="33" t="s">
        <v>72</v>
      </c>
      <c r="B257" s="32">
        <v>7988.07</v>
      </c>
      <c r="C257" s="28">
        <v>45488</v>
      </c>
    </row>
    <row r="258" spans="1:3" x14ac:dyDescent="0.45">
      <c r="A258" s="33" t="s">
        <v>81</v>
      </c>
      <c r="B258" s="32">
        <v>2770.49</v>
      </c>
      <c r="C258" s="28">
        <v>45519</v>
      </c>
    </row>
    <row r="259" spans="1:3" x14ac:dyDescent="0.45">
      <c r="A259" s="33" t="s">
        <v>83</v>
      </c>
      <c r="B259" s="32">
        <v>2686.06</v>
      </c>
      <c r="C259" s="28">
        <v>45519</v>
      </c>
    </row>
    <row r="260" spans="1:3" x14ac:dyDescent="0.45">
      <c r="A260" s="33" t="s">
        <v>87</v>
      </c>
      <c r="B260" s="32">
        <v>4090.13</v>
      </c>
      <c r="C260" s="28">
        <v>45519</v>
      </c>
    </row>
    <row r="261" spans="1:3" x14ac:dyDescent="0.45">
      <c r="A261" s="33" t="s">
        <v>89</v>
      </c>
      <c r="B261" s="32">
        <v>2699.76</v>
      </c>
      <c r="C261" s="28">
        <v>45519</v>
      </c>
    </row>
    <row r="262" spans="1:3" x14ac:dyDescent="0.45">
      <c r="A262" s="33" t="s">
        <v>91</v>
      </c>
      <c r="B262" s="32">
        <v>2699.76</v>
      </c>
      <c r="C262" s="28">
        <v>45762</v>
      </c>
    </row>
    <row r="263" spans="1:3" x14ac:dyDescent="0.45">
      <c r="A263" s="33" t="s">
        <v>93</v>
      </c>
      <c r="B263" s="32">
        <v>25673.55</v>
      </c>
      <c r="C263" s="28">
        <v>45519</v>
      </c>
    </row>
    <row r="264" spans="1:3" x14ac:dyDescent="0.45">
      <c r="A264" s="27" t="s">
        <v>114</v>
      </c>
      <c r="B264" s="32"/>
    </row>
    <row r="265" spans="1:3" x14ac:dyDescent="0.45">
      <c r="A265" s="33" t="s">
        <v>47</v>
      </c>
      <c r="B265" s="32">
        <v>4276.46</v>
      </c>
      <c r="C265" s="28">
        <v>45519</v>
      </c>
    </row>
    <row r="266" spans="1:3" x14ac:dyDescent="0.45">
      <c r="A266" s="33" t="s">
        <v>49</v>
      </c>
      <c r="B266" s="32">
        <v>4135.49</v>
      </c>
      <c r="C266" s="28">
        <v>45519</v>
      </c>
    </row>
    <row r="267" spans="1:3" x14ac:dyDescent="0.45">
      <c r="A267" s="33" t="s">
        <v>53</v>
      </c>
      <c r="B267" s="32">
        <v>4888.0600000000004</v>
      </c>
      <c r="C267" s="28">
        <v>45519</v>
      </c>
    </row>
    <row r="268" spans="1:3" x14ac:dyDescent="0.45">
      <c r="A268" s="33" t="s">
        <v>55</v>
      </c>
      <c r="B268" s="32">
        <v>3831.95</v>
      </c>
      <c r="C268" s="28">
        <v>45519</v>
      </c>
    </row>
    <row r="269" spans="1:3" x14ac:dyDescent="0.45">
      <c r="A269" s="33" t="s">
        <v>43</v>
      </c>
      <c r="B269" s="32">
        <v>12813.49</v>
      </c>
      <c r="C269" s="28">
        <v>45504</v>
      </c>
    </row>
    <row r="270" spans="1:3" x14ac:dyDescent="0.45">
      <c r="A270" s="33" t="s">
        <v>81</v>
      </c>
      <c r="B270" s="32">
        <v>3884.54</v>
      </c>
      <c r="C270" s="28">
        <v>45519</v>
      </c>
    </row>
    <row r="271" spans="1:3" x14ac:dyDescent="0.45">
      <c r="A271" s="33" t="s">
        <v>83</v>
      </c>
      <c r="B271" s="32">
        <v>3766.15</v>
      </c>
      <c r="C271" s="28">
        <v>45519</v>
      </c>
    </row>
    <row r="272" spans="1:3" x14ac:dyDescent="0.45">
      <c r="A272" s="33" t="s">
        <v>87</v>
      </c>
      <c r="B272" s="32">
        <v>5734.82</v>
      </c>
      <c r="C272" s="28">
        <v>45519</v>
      </c>
    </row>
    <row r="273" spans="1:3" x14ac:dyDescent="0.45">
      <c r="A273" s="33" t="s">
        <v>89</v>
      </c>
      <c r="B273" s="32">
        <v>3785.36</v>
      </c>
      <c r="C273" s="28">
        <v>45519</v>
      </c>
    </row>
    <row r="274" spans="1:3" x14ac:dyDescent="0.45">
      <c r="A274" s="33" t="s">
        <v>91</v>
      </c>
      <c r="B274" s="32">
        <v>3785.36</v>
      </c>
      <c r="C274" s="28">
        <v>45762</v>
      </c>
    </row>
    <row r="275" spans="1:3" x14ac:dyDescent="0.45">
      <c r="A275" s="33" t="s">
        <v>93</v>
      </c>
      <c r="B275" s="32">
        <v>35997.15</v>
      </c>
      <c r="C275" s="28">
        <v>45519</v>
      </c>
    </row>
    <row r="276" spans="1:3" x14ac:dyDescent="0.45">
      <c r="A276" s="27" t="s">
        <v>115</v>
      </c>
      <c r="B276" s="32"/>
    </row>
    <row r="277" spans="1:3" x14ac:dyDescent="0.45">
      <c r="A277" s="33" t="s">
        <v>47</v>
      </c>
      <c r="B277" s="32">
        <v>1718.8</v>
      </c>
      <c r="C277" s="28">
        <v>45519</v>
      </c>
    </row>
    <row r="278" spans="1:3" x14ac:dyDescent="0.45">
      <c r="A278" s="33" t="s">
        <v>49</v>
      </c>
      <c r="B278" s="32">
        <v>1662.14</v>
      </c>
      <c r="C278" s="28">
        <v>45519</v>
      </c>
    </row>
    <row r="279" spans="1:3" x14ac:dyDescent="0.45">
      <c r="A279" s="33" t="s">
        <v>53</v>
      </c>
      <c r="B279" s="32">
        <v>1964.61</v>
      </c>
      <c r="C279" s="28">
        <v>45519</v>
      </c>
    </row>
    <row r="280" spans="1:3" x14ac:dyDescent="0.45">
      <c r="A280" s="33" t="s">
        <v>55</v>
      </c>
      <c r="B280" s="32">
        <v>1540.14</v>
      </c>
      <c r="C280" s="28">
        <v>45519</v>
      </c>
    </row>
    <row r="281" spans="1:3" x14ac:dyDescent="0.45">
      <c r="A281" s="33" t="s">
        <v>43</v>
      </c>
      <c r="B281" s="32">
        <v>5150</v>
      </c>
      <c r="C281" s="28">
        <v>45504</v>
      </c>
    </row>
    <row r="282" spans="1:3" x14ac:dyDescent="0.45">
      <c r="A282" s="33" t="s">
        <v>72</v>
      </c>
      <c r="B282" s="32">
        <v>4501.57</v>
      </c>
      <c r="C282" s="28">
        <v>45488</v>
      </c>
    </row>
    <row r="283" spans="1:3" x14ac:dyDescent="0.45">
      <c r="A283" s="33" t="s">
        <v>81</v>
      </c>
      <c r="B283" s="32">
        <v>1561.27</v>
      </c>
      <c r="C283" s="28">
        <v>45519</v>
      </c>
    </row>
    <row r="284" spans="1:3" x14ac:dyDescent="0.45">
      <c r="A284" s="33" t="s">
        <v>83</v>
      </c>
      <c r="B284" s="32">
        <v>1513.69</v>
      </c>
      <c r="C284" s="28">
        <v>45519</v>
      </c>
    </row>
    <row r="285" spans="1:3" x14ac:dyDescent="0.45">
      <c r="A285" s="33" t="s">
        <v>87</v>
      </c>
      <c r="B285" s="32">
        <v>2304.94</v>
      </c>
      <c r="C285" s="28">
        <v>45519</v>
      </c>
    </row>
    <row r="286" spans="1:3" x14ac:dyDescent="0.45">
      <c r="A286" s="33" t="s">
        <v>89</v>
      </c>
      <c r="B286" s="32">
        <v>1521.41</v>
      </c>
      <c r="C286" s="28">
        <v>45519</v>
      </c>
    </row>
    <row r="287" spans="1:3" x14ac:dyDescent="0.45">
      <c r="A287" s="33" t="s">
        <v>91</v>
      </c>
      <c r="B287" s="32">
        <v>1521.41</v>
      </c>
      <c r="C287" s="28">
        <v>45762</v>
      </c>
    </row>
    <row r="288" spans="1:3" x14ac:dyDescent="0.45">
      <c r="A288" s="33" t="s">
        <v>93</v>
      </c>
      <c r="B288" s="32">
        <v>14467.98</v>
      </c>
      <c r="C288" s="28">
        <v>45519</v>
      </c>
    </row>
    <row r="289" spans="1:3" x14ac:dyDescent="0.45">
      <c r="A289" s="27" t="s">
        <v>116</v>
      </c>
      <c r="B289" s="32"/>
    </row>
    <row r="290" spans="1:3" x14ac:dyDescent="0.45">
      <c r="A290" s="33" t="s">
        <v>47</v>
      </c>
      <c r="B290" s="32">
        <v>2856.23</v>
      </c>
      <c r="C290" s="28">
        <v>45519</v>
      </c>
    </row>
    <row r="291" spans="1:3" x14ac:dyDescent="0.45">
      <c r="A291" s="33" t="s">
        <v>49</v>
      </c>
      <c r="B291" s="32">
        <v>2762.07</v>
      </c>
      <c r="C291" s="28">
        <v>45519</v>
      </c>
    </row>
    <row r="292" spans="1:3" x14ac:dyDescent="0.45">
      <c r="A292" s="33" t="s">
        <v>53</v>
      </c>
      <c r="B292" s="32">
        <v>3264.71</v>
      </c>
      <c r="C292" s="28">
        <v>45519</v>
      </c>
    </row>
    <row r="293" spans="1:3" x14ac:dyDescent="0.45">
      <c r="A293" s="33" t="s">
        <v>55</v>
      </c>
      <c r="B293" s="32">
        <v>2559.34</v>
      </c>
      <c r="C293" s="28">
        <v>45519</v>
      </c>
    </row>
    <row r="294" spans="1:3" x14ac:dyDescent="0.45">
      <c r="A294" s="33" t="s">
        <v>43</v>
      </c>
      <c r="B294" s="32">
        <v>8558.07</v>
      </c>
      <c r="C294" s="28">
        <v>45504</v>
      </c>
    </row>
    <row r="295" spans="1:3" x14ac:dyDescent="0.45">
      <c r="A295" s="33" t="s">
        <v>72</v>
      </c>
      <c r="B295" s="32">
        <v>7480.53</v>
      </c>
      <c r="C295" s="28">
        <v>45488</v>
      </c>
    </row>
    <row r="296" spans="1:3" x14ac:dyDescent="0.45">
      <c r="A296" s="33" t="s">
        <v>81</v>
      </c>
      <c r="B296" s="32">
        <v>2594.4699999999998</v>
      </c>
      <c r="C296" s="28">
        <v>45519</v>
      </c>
    </row>
    <row r="297" spans="1:3" x14ac:dyDescent="0.45">
      <c r="A297" s="33" t="s">
        <v>83</v>
      </c>
      <c r="B297" s="32">
        <v>2515.39</v>
      </c>
      <c r="C297" s="28">
        <v>45519</v>
      </c>
    </row>
    <row r="298" spans="1:3" x14ac:dyDescent="0.45">
      <c r="A298" s="33" t="s">
        <v>87</v>
      </c>
      <c r="B298" s="32">
        <v>3830.26</v>
      </c>
      <c r="C298" s="28">
        <v>45519</v>
      </c>
    </row>
    <row r="299" spans="1:3" x14ac:dyDescent="0.45">
      <c r="A299" s="33" t="s">
        <v>89</v>
      </c>
      <c r="B299" s="32">
        <v>2528.23</v>
      </c>
      <c r="C299" s="28">
        <v>45519</v>
      </c>
    </row>
    <row r="300" spans="1:3" x14ac:dyDescent="0.45">
      <c r="A300" s="33" t="s">
        <v>91</v>
      </c>
      <c r="B300" s="32">
        <v>2528.23</v>
      </c>
      <c r="C300" s="28">
        <v>45762</v>
      </c>
    </row>
    <row r="301" spans="1:3" x14ac:dyDescent="0.45">
      <c r="A301" s="33" t="s">
        <v>93</v>
      </c>
      <c r="B301" s="32">
        <v>24042.34</v>
      </c>
      <c r="C301" s="28">
        <v>45519</v>
      </c>
    </row>
    <row r="302" spans="1:3" x14ac:dyDescent="0.45">
      <c r="A302" s="27" t="s">
        <v>117</v>
      </c>
      <c r="B302" s="32"/>
    </row>
    <row r="303" spans="1:3" x14ac:dyDescent="0.45">
      <c r="A303" s="33" t="s">
        <v>47</v>
      </c>
      <c r="B303" s="32">
        <v>31227.360000000001</v>
      </c>
      <c r="C303" s="28">
        <v>45519</v>
      </c>
    </row>
    <row r="304" spans="1:3" x14ac:dyDescent="0.45">
      <c r="A304" s="33" t="s">
        <v>49</v>
      </c>
      <c r="B304" s="32">
        <v>30197.96</v>
      </c>
      <c r="C304" s="28">
        <v>45519</v>
      </c>
    </row>
    <row r="305" spans="1:3" x14ac:dyDescent="0.45">
      <c r="A305" s="33" t="s">
        <v>53</v>
      </c>
      <c r="B305" s="32">
        <v>35693.360000000001</v>
      </c>
      <c r="C305" s="28">
        <v>45519</v>
      </c>
    </row>
    <row r="306" spans="1:3" x14ac:dyDescent="0.45">
      <c r="A306" s="33" t="s">
        <v>55</v>
      </c>
      <c r="B306" s="32">
        <v>27981.5</v>
      </c>
      <c r="C306" s="28">
        <v>45519</v>
      </c>
    </row>
    <row r="307" spans="1:3" x14ac:dyDescent="0.45">
      <c r="A307" s="33" t="s">
        <v>43</v>
      </c>
      <c r="B307" s="32">
        <v>93566.05</v>
      </c>
      <c r="C307" s="28">
        <v>45504</v>
      </c>
    </row>
    <row r="308" spans="1:3" x14ac:dyDescent="0.45">
      <c r="A308" s="33" t="s">
        <v>72</v>
      </c>
      <c r="B308" s="32">
        <v>81785.22</v>
      </c>
      <c r="C308" s="28">
        <v>45488</v>
      </c>
    </row>
    <row r="309" spans="1:3" x14ac:dyDescent="0.45">
      <c r="A309" s="33" t="s">
        <v>81</v>
      </c>
      <c r="B309" s="32">
        <v>28365.49</v>
      </c>
      <c r="C309" s="28">
        <v>45519</v>
      </c>
    </row>
    <row r="310" spans="1:3" x14ac:dyDescent="0.45">
      <c r="A310" s="33" t="s">
        <v>83</v>
      </c>
      <c r="B310" s="32">
        <v>27500.99</v>
      </c>
      <c r="C310" s="28">
        <v>45519</v>
      </c>
    </row>
    <row r="311" spans="1:3" x14ac:dyDescent="0.45">
      <c r="A311" s="33" t="s">
        <v>87</v>
      </c>
      <c r="B311" s="32">
        <v>41876.5</v>
      </c>
      <c r="C311" s="28">
        <v>45519</v>
      </c>
    </row>
    <row r="312" spans="1:3" x14ac:dyDescent="0.45">
      <c r="A312" s="33" t="s">
        <v>89</v>
      </c>
      <c r="B312" s="32">
        <v>27641.279999999999</v>
      </c>
      <c r="C312" s="28">
        <v>45519</v>
      </c>
    </row>
    <row r="313" spans="1:3" x14ac:dyDescent="0.45">
      <c r="A313" s="33" t="s">
        <v>91</v>
      </c>
      <c r="B313" s="32">
        <v>27641.279999999999</v>
      </c>
      <c r="C313" s="28">
        <v>45762</v>
      </c>
    </row>
    <row r="314" spans="1:3" x14ac:dyDescent="0.45">
      <c r="A314" s="33" t="s">
        <v>93</v>
      </c>
      <c r="B314" s="32">
        <v>262856.64</v>
      </c>
      <c r="C314" s="28">
        <v>45519</v>
      </c>
    </row>
    <row r="315" spans="1:3" x14ac:dyDescent="0.45">
      <c r="A315" s="27" t="s">
        <v>118</v>
      </c>
      <c r="B315" s="32"/>
    </row>
    <row r="316" spans="1:3" x14ac:dyDescent="0.45">
      <c r="A316" s="33" t="s">
        <v>47</v>
      </c>
      <c r="B316" s="32">
        <v>13366.4</v>
      </c>
      <c r="C316" s="28">
        <v>45519</v>
      </c>
    </row>
    <row r="317" spans="1:3" x14ac:dyDescent="0.45">
      <c r="A317" s="33" t="s">
        <v>49</v>
      </c>
      <c r="B317" s="32">
        <v>12925.78</v>
      </c>
      <c r="C317" s="28">
        <v>45519</v>
      </c>
    </row>
    <row r="318" spans="1:3" x14ac:dyDescent="0.45">
      <c r="A318" s="33" t="s">
        <v>53</v>
      </c>
      <c r="B318" s="32">
        <v>15278.01</v>
      </c>
      <c r="C318" s="28">
        <v>45519</v>
      </c>
    </row>
    <row r="319" spans="1:3" x14ac:dyDescent="0.45">
      <c r="A319" s="33" t="s">
        <v>55</v>
      </c>
      <c r="B319" s="32">
        <v>11977.06</v>
      </c>
      <c r="C319" s="28">
        <v>45519</v>
      </c>
    </row>
    <row r="320" spans="1:3" x14ac:dyDescent="0.45">
      <c r="A320" s="33" t="s">
        <v>43</v>
      </c>
      <c r="B320" s="32">
        <v>40049.54</v>
      </c>
      <c r="C320" s="28">
        <v>45504</v>
      </c>
    </row>
    <row r="321" spans="1:3" x14ac:dyDescent="0.45">
      <c r="A321" s="33" t="s">
        <v>81</v>
      </c>
      <c r="B321" s="32">
        <v>12141.42</v>
      </c>
      <c r="C321" s="28">
        <v>45519</v>
      </c>
    </row>
    <row r="322" spans="1:3" x14ac:dyDescent="0.45">
      <c r="A322" s="33" t="s">
        <v>83</v>
      </c>
      <c r="B322" s="32">
        <v>11771.39</v>
      </c>
      <c r="C322" s="28">
        <v>45519</v>
      </c>
    </row>
    <row r="323" spans="1:3" x14ac:dyDescent="0.45">
      <c r="A323" s="33" t="s">
        <v>87</v>
      </c>
      <c r="B323" s="32">
        <v>17924.61</v>
      </c>
      <c r="C323" s="28">
        <v>45519</v>
      </c>
    </row>
    <row r="324" spans="1:3" x14ac:dyDescent="0.45">
      <c r="A324" s="33" t="s">
        <v>89</v>
      </c>
      <c r="B324" s="32">
        <v>11831.44</v>
      </c>
      <c r="C324" s="28">
        <v>45519</v>
      </c>
    </row>
    <row r="325" spans="1:3" x14ac:dyDescent="0.45">
      <c r="A325" s="33" t="s">
        <v>91</v>
      </c>
      <c r="B325" s="32">
        <v>11831.44</v>
      </c>
      <c r="C325" s="28">
        <v>45762</v>
      </c>
    </row>
    <row r="326" spans="1:3" x14ac:dyDescent="0.45">
      <c r="A326" s="33" t="s">
        <v>93</v>
      </c>
      <c r="B326" s="32">
        <v>112511.84</v>
      </c>
      <c r="C326" s="28">
        <v>45519</v>
      </c>
    </row>
    <row r="327" spans="1:3" x14ac:dyDescent="0.45">
      <c r="A327" s="27" t="s">
        <v>119</v>
      </c>
      <c r="B327" s="32"/>
    </row>
    <row r="328" spans="1:3" x14ac:dyDescent="0.45">
      <c r="A328" s="33" t="s">
        <v>47</v>
      </c>
      <c r="B328" s="32">
        <v>2416.7600000000002</v>
      </c>
      <c r="C328" s="28">
        <v>45519</v>
      </c>
    </row>
    <row r="329" spans="1:3" x14ac:dyDescent="0.45">
      <c r="A329" s="33" t="s">
        <v>49</v>
      </c>
      <c r="B329" s="32">
        <v>2337.09</v>
      </c>
      <c r="C329" s="28">
        <v>45519</v>
      </c>
    </row>
    <row r="330" spans="1:3" x14ac:dyDescent="0.45">
      <c r="A330" s="33" t="s">
        <v>53</v>
      </c>
      <c r="B330" s="32">
        <v>2762.39</v>
      </c>
      <c r="C330" s="28">
        <v>45519</v>
      </c>
    </row>
    <row r="331" spans="1:3" x14ac:dyDescent="0.45">
      <c r="A331" s="33" t="s">
        <v>55</v>
      </c>
      <c r="B331" s="32">
        <v>2165.5500000000002</v>
      </c>
      <c r="C331" s="28">
        <v>45519</v>
      </c>
    </row>
    <row r="332" spans="1:3" x14ac:dyDescent="0.45">
      <c r="A332" s="33" t="s">
        <v>43</v>
      </c>
      <c r="B332" s="32">
        <v>7241.3</v>
      </c>
      <c r="C332" s="28">
        <v>45504</v>
      </c>
    </row>
    <row r="333" spans="1:3" x14ac:dyDescent="0.45">
      <c r="A333" s="33" t="s">
        <v>81</v>
      </c>
      <c r="B333" s="32">
        <v>2195.27</v>
      </c>
      <c r="C333" s="28">
        <v>45519</v>
      </c>
    </row>
    <row r="334" spans="1:3" x14ac:dyDescent="0.45">
      <c r="A334" s="33" t="s">
        <v>83</v>
      </c>
      <c r="B334" s="32">
        <v>2128.37</v>
      </c>
      <c r="C334" s="28">
        <v>45519</v>
      </c>
    </row>
    <row r="335" spans="1:3" x14ac:dyDescent="0.45">
      <c r="A335" s="33" t="s">
        <v>87</v>
      </c>
      <c r="B335" s="32">
        <v>3240.92</v>
      </c>
      <c r="C335" s="28">
        <v>45519</v>
      </c>
    </row>
    <row r="336" spans="1:3" x14ac:dyDescent="0.45">
      <c r="A336" s="33" t="s">
        <v>89</v>
      </c>
      <c r="B336" s="32">
        <v>2139.2199999999998</v>
      </c>
      <c r="C336" s="28">
        <v>45519</v>
      </c>
    </row>
    <row r="337" spans="1:3" x14ac:dyDescent="0.45">
      <c r="A337" s="33" t="s">
        <v>91</v>
      </c>
      <c r="B337" s="32">
        <v>2139.2199999999998</v>
      </c>
      <c r="C337" s="28">
        <v>45762</v>
      </c>
    </row>
    <row r="338" spans="1:3" x14ac:dyDescent="0.45">
      <c r="A338" s="33" t="s">
        <v>93</v>
      </c>
      <c r="B338" s="32">
        <v>20343.09</v>
      </c>
      <c r="C338" s="28">
        <v>45519</v>
      </c>
    </row>
    <row r="339" spans="1:3" x14ac:dyDescent="0.45">
      <c r="A339" s="27" t="s">
        <v>120</v>
      </c>
      <c r="B339" s="32"/>
    </row>
    <row r="340" spans="1:3" x14ac:dyDescent="0.45">
      <c r="A340" s="33" t="s">
        <v>47</v>
      </c>
      <c r="B340" s="32">
        <v>2198.67</v>
      </c>
      <c r="C340" s="28">
        <v>45519</v>
      </c>
    </row>
    <row r="341" spans="1:3" x14ac:dyDescent="0.45">
      <c r="A341" s="33" t="s">
        <v>49</v>
      </c>
      <c r="B341" s="32">
        <v>2126.19</v>
      </c>
      <c r="C341" s="28">
        <v>45519</v>
      </c>
    </row>
    <row r="342" spans="1:3" x14ac:dyDescent="0.45">
      <c r="A342" s="33" t="s">
        <v>53</v>
      </c>
      <c r="B342" s="32">
        <v>2513.11</v>
      </c>
      <c r="C342" s="28">
        <v>45519</v>
      </c>
    </row>
    <row r="343" spans="1:3" x14ac:dyDescent="0.45">
      <c r="A343" s="33" t="s">
        <v>55</v>
      </c>
      <c r="B343" s="32">
        <v>1970.13</v>
      </c>
      <c r="C343" s="28">
        <v>45519</v>
      </c>
    </row>
    <row r="344" spans="1:3" x14ac:dyDescent="0.45">
      <c r="A344" s="33" t="s">
        <v>43</v>
      </c>
      <c r="B344" s="32">
        <v>6587.83</v>
      </c>
      <c r="C344" s="28">
        <v>45504</v>
      </c>
    </row>
    <row r="345" spans="1:3" x14ac:dyDescent="0.45">
      <c r="A345" s="33" t="s">
        <v>72</v>
      </c>
      <c r="B345" s="32">
        <v>5758.36</v>
      </c>
      <c r="C345" s="28">
        <v>45488</v>
      </c>
    </row>
    <row r="346" spans="1:3" x14ac:dyDescent="0.45">
      <c r="A346" s="33" t="s">
        <v>81</v>
      </c>
      <c r="B346" s="32">
        <v>1997.17</v>
      </c>
      <c r="C346" s="28">
        <v>45519</v>
      </c>
    </row>
    <row r="347" spans="1:3" x14ac:dyDescent="0.45">
      <c r="A347" s="33" t="s">
        <v>83</v>
      </c>
      <c r="B347" s="32">
        <v>1936.3</v>
      </c>
      <c r="C347" s="28">
        <v>45519</v>
      </c>
    </row>
    <row r="348" spans="1:3" x14ac:dyDescent="0.45">
      <c r="A348" s="33" t="s">
        <v>87</v>
      </c>
      <c r="B348" s="32">
        <v>2948.45</v>
      </c>
      <c r="C348" s="28">
        <v>45519</v>
      </c>
    </row>
    <row r="349" spans="1:3" x14ac:dyDescent="0.45">
      <c r="A349" s="33" t="s">
        <v>89</v>
      </c>
      <c r="B349" s="32">
        <v>1946.18</v>
      </c>
      <c r="C349" s="28">
        <v>45519</v>
      </c>
    </row>
    <row r="350" spans="1:3" x14ac:dyDescent="0.45">
      <c r="A350" s="33" t="s">
        <v>91</v>
      </c>
      <c r="B350" s="32">
        <v>1946.18</v>
      </c>
      <c r="C350" s="28">
        <v>45762</v>
      </c>
    </row>
    <row r="351" spans="1:3" x14ac:dyDescent="0.45">
      <c r="A351" s="33" t="s">
        <v>93</v>
      </c>
      <c r="B351" s="32">
        <v>18507.29</v>
      </c>
      <c r="C351" s="28">
        <v>45519</v>
      </c>
    </row>
    <row r="352" spans="1:3" x14ac:dyDescent="0.45">
      <c r="A352" s="27" t="s">
        <v>121</v>
      </c>
      <c r="B352" s="32"/>
    </row>
    <row r="353" spans="1:3" x14ac:dyDescent="0.45">
      <c r="A353" s="33" t="s">
        <v>47</v>
      </c>
      <c r="B353" s="32">
        <v>17714.46</v>
      </c>
      <c r="C353" s="28">
        <v>45519</v>
      </c>
    </row>
    <row r="354" spans="1:3" x14ac:dyDescent="0.45">
      <c r="A354" s="33" t="s">
        <v>49</v>
      </c>
      <c r="B354" s="32">
        <v>17130.509999999998</v>
      </c>
      <c r="C354" s="28">
        <v>45519</v>
      </c>
    </row>
    <row r="355" spans="1:3" x14ac:dyDescent="0.45">
      <c r="A355" s="33" t="s">
        <v>53</v>
      </c>
      <c r="B355" s="32">
        <v>20247.91</v>
      </c>
      <c r="C355" s="28">
        <v>45519</v>
      </c>
    </row>
    <row r="356" spans="1:3" x14ac:dyDescent="0.45">
      <c r="A356" s="33" t="s">
        <v>55</v>
      </c>
      <c r="B356" s="32">
        <v>15873.18</v>
      </c>
      <c r="C356" s="28">
        <v>45519</v>
      </c>
    </row>
    <row r="357" spans="1:3" x14ac:dyDescent="0.45">
      <c r="A357" s="33" t="s">
        <v>43</v>
      </c>
      <c r="B357" s="32">
        <v>53077.58</v>
      </c>
      <c r="C357" s="28">
        <v>45504</v>
      </c>
    </row>
    <row r="358" spans="1:3" x14ac:dyDescent="0.45">
      <c r="A358" s="33" t="s">
        <v>72</v>
      </c>
      <c r="B358" s="32">
        <v>46394.62</v>
      </c>
      <c r="C358" s="28">
        <v>45488</v>
      </c>
    </row>
    <row r="359" spans="1:3" x14ac:dyDescent="0.45">
      <c r="A359" s="33" t="s">
        <v>81</v>
      </c>
      <c r="B359" s="32">
        <v>16091</v>
      </c>
      <c r="C359" s="28">
        <v>45519</v>
      </c>
    </row>
    <row r="360" spans="1:3" x14ac:dyDescent="0.45">
      <c r="A360" s="33" t="s">
        <v>83</v>
      </c>
      <c r="B360" s="32">
        <v>15600.59</v>
      </c>
      <c r="C360" s="28">
        <v>45519</v>
      </c>
    </row>
    <row r="361" spans="1:3" x14ac:dyDescent="0.45">
      <c r="A361" s="33" t="s">
        <v>87</v>
      </c>
      <c r="B361" s="32">
        <v>23755.439999999999</v>
      </c>
      <c r="C361" s="28">
        <v>45519</v>
      </c>
    </row>
    <row r="362" spans="1:3" x14ac:dyDescent="0.45">
      <c r="A362" s="33" t="s">
        <v>89</v>
      </c>
      <c r="B362" s="32">
        <v>15680.18</v>
      </c>
      <c r="C362" s="28">
        <v>45519</v>
      </c>
    </row>
    <row r="363" spans="1:3" x14ac:dyDescent="0.45">
      <c r="A363" s="33" t="s">
        <v>91</v>
      </c>
      <c r="B363" s="32">
        <v>15680.18</v>
      </c>
      <c r="C363" s="28">
        <v>45762</v>
      </c>
    </row>
    <row r="364" spans="1:3" x14ac:dyDescent="0.45">
      <c r="A364" s="33" t="s">
        <v>93</v>
      </c>
      <c r="B364" s="32">
        <v>149111.72</v>
      </c>
      <c r="C364" s="28">
        <v>45519</v>
      </c>
    </row>
    <row r="365" spans="1:3" x14ac:dyDescent="0.45">
      <c r="A365" s="27" t="s">
        <v>122</v>
      </c>
      <c r="B365" s="32"/>
    </row>
    <row r="366" spans="1:3" x14ac:dyDescent="0.45">
      <c r="A366" s="33" t="s">
        <v>47</v>
      </c>
      <c r="B366" s="32">
        <v>17850.77</v>
      </c>
      <c r="C366" s="28">
        <v>45519</v>
      </c>
    </row>
    <row r="367" spans="1:3" x14ac:dyDescent="0.45">
      <c r="A367" s="33" t="s">
        <v>49</v>
      </c>
      <c r="B367" s="32">
        <v>17262.330000000002</v>
      </c>
      <c r="C367" s="28">
        <v>45519</v>
      </c>
    </row>
    <row r="368" spans="1:3" x14ac:dyDescent="0.45">
      <c r="A368" s="33" t="s">
        <v>53</v>
      </c>
      <c r="B368" s="32">
        <v>20403.71</v>
      </c>
      <c r="C368" s="28">
        <v>45519</v>
      </c>
    </row>
    <row r="369" spans="1:3" x14ac:dyDescent="0.45">
      <c r="A369" s="33" t="s">
        <v>55</v>
      </c>
      <c r="B369" s="32">
        <v>15995.32</v>
      </c>
      <c r="C369" s="28">
        <v>45519</v>
      </c>
    </row>
    <row r="370" spans="1:3" x14ac:dyDescent="0.45">
      <c r="A370" s="33" t="s">
        <v>43</v>
      </c>
      <c r="B370" s="32">
        <v>53485.99</v>
      </c>
      <c r="C370" s="28">
        <v>45504</v>
      </c>
    </row>
    <row r="371" spans="1:3" x14ac:dyDescent="0.45">
      <c r="A371" s="33" t="s">
        <v>72</v>
      </c>
      <c r="B371" s="32">
        <v>46751.62</v>
      </c>
      <c r="C371" s="28">
        <v>45488</v>
      </c>
    </row>
    <row r="372" spans="1:3" x14ac:dyDescent="0.45">
      <c r="A372" s="33" t="s">
        <v>81</v>
      </c>
      <c r="B372" s="32">
        <v>16214.82</v>
      </c>
      <c r="C372" s="28">
        <v>45519</v>
      </c>
    </row>
    <row r="373" spans="1:3" x14ac:dyDescent="0.45">
      <c r="A373" s="33" t="s">
        <v>83</v>
      </c>
      <c r="B373" s="32">
        <v>15720.64</v>
      </c>
      <c r="C373" s="28">
        <v>45519</v>
      </c>
    </row>
    <row r="374" spans="1:3" x14ac:dyDescent="0.45">
      <c r="A374" s="33" t="s">
        <v>87</v>
      </c>
      <c r="B374" s="32">
        <v>23938.240000000002</v>
      </c>
      <c r="C374" s="28">
        <v>45519</v>
      </c>
    </row>
    <row r="375" spans="1:3" x14ac:dyDescent="0.45">
      <c r="A375" s="33" t="s">
        <v>89</v>
      </c>
      <c r="B375" s="32">
        <v>15800.83</v>
      </c>
      <c r="C375" s="28">
        <v>45519</v>
      </c>
    </row>
    <row r="376" spans="1:3" x14ac:dyDescent="0.45">
      <c r="A376" s="33" t="s">
        <v>91</v>
      </c>
      <c r="B376" s="32">
        <v>15800.83</v>
      </c>
      <c r="C376" s="28">
        <v>45762</v>
      </c>
    </row>
    <row r="377" spans="1:3" x14ac:dyDescent="0.45">
      <c r="A377" s="33" t="s">
        <v>93</v>
      </c>
      <c r="B377" s="32">
        <v>150259.09</v>
      </c>
      <c r="C377" s="28">
        <v>45519</v>
      </c>
    </row>
    <row r="378" spans="1:3" x14ac:dyDescent="0.45">
      <c r="A378" s="27" t="s">
        <v>123</v>
      </c>
      <c r="B378" s="32"/>
    </row>
    <row r="379" spans="1:3" x14ac:dyDescent="0.45">
      <c r="A379" s="33" t="s">
        <v>47</v>
      </c>
      <c r="B379" s="32">
        <v>20569.05</v>
      </c>
      <c r="C379" s="28">
        <v>45519</v>
      </c>
    </row>
    <row r="380" spans="1:3" x14ac:dyDescent="0.45">
      <c r="A380" s="33" t="s">
        <v>49</v>
      </c>
      <c r="B380" s="32">
        <v>19891</v>
      </c>
      <c r="C380" s="28">
        <v>45519</v>
      </c>
    </row>
    <row r="381" spans="1:3" x14ac:dyDescent="0.45">
      <c r="A381" s="33" t="s">
        <v>53</v>
      </c>
      <c r="B381" s="32">
        <v>23510.75</v>
      </c>
      <c r="C381" s="28">
        <v>45519</v>
      </c>
    </row>
    <row r="382" spans="1:3" x14ac:dyDescent="0.45">
      <c r="A382" s="33" t="s">
        <v>55</v>
      </c>
      <c r="B382" s="32">
        <v>18431.05</v>
      </c>
      <c r="C382" s="28">
        <v>45519</v>
      </c>
    </row>
    <row r="383" spans="1:3" x14ac:dyDescent="0.45">
      <c r="A383" s="33" t="s">
        <v>43</v>
      </c>
      <c r="B383" s="32">
        <v>61630.73</v>
      </c>
      <c r="C383" s="28">
        <v>45504</v>
      </c>
    </row>
    <row r="384" spans="1:3" x14ac:dyDescent="0.45">
      <c r="A384" s="33" t="s">
        <v>72</v>
      </c>
      <c r="B384" s="32">
        <v>53870.86</v>
      </c>
      <c r="C384" s="28">
        <v>45488</v>
      </c>
    </row>
    <row r="385" spans="1:3" x14ac:dyDescent="0.45">
      <c r="A385" s="33" t="s">
        <v>81</v>
      </c>
      <c r="B385" s="32">
        <v>18683.98</v>
      </c>
      <c r="C385" s="28">
        <v>45519</v>
      </c>
    </row>
    <row r="386" spans="1:3" x14ac:dyDescent="0.45">
      <c r="A386" s="33" t="s">
        <v>83</v>
      </c>
      <c r="B386" s="32">
        <v>18114.54</v>
      </c>
      <c r="C386" s="28">
        <v>45519</v>
      </c>
    </row>
    <row r="387" spans="1:3" x14ac:dyDescent="0.45">
      <c r="A387" s="33" t="s">
        <v>87</v>
      </c>
      <c r="B387" s="32">
        <v>27583.5</v>
      </c>
      <c r="C387" s="28">
        <v>45519</v>
      </c>
    </row>
    <row r="388" spans="1:3" x14ac:dyDescent="0.45">
      <c r="A388" s="33" t="s">
        <v>89</v>
      </c>
      <c r="B388" s="32">
        <v>18206.95</v>
      </c>
      <c r="C388" s="28">
        <v>45519</v>
      </c>
    </row>
    <row r="389" spans="1:3" x14ac:dyDescent="0.45">
      <c r="A389" s="33" t="s">
        <v>91</v>
      </c>
      <c r="B389" s="32">
        <v>18206.95</v>
      </c>
      <c r="C389" s="28">
        <v>45762</v>
      </c>
    </row>
    <row r="390" spans="1:3" x14ac:dyDescent="0.45">
      <c r="A390" s="33" t="s">
        <v>93</v>
      </c>
      <c r="B390" s="32">
        <v>173140.23</v>
      </c>
      <c r="C390" s="28">
        <v>45519</v>
      </c>
    </row>
    <row r="391" spans="1:3" x14ac:dyDescent="0.45">
      <c r="A391" s="27" t="s">
        <v>125</v>
      </c>
      <c r="B391" s="32"/>
    </row>
    <row r="392" spans="1:3" x14ac:dyDescent="0.45">
      <c r="A392" s="33" t="s">
        <v>47</v>
      </c>
      <c r="B392" s="32">
        <v>332285.53999999998</v>
      </c>
      <c r="C392" s="28">
        <v>45519</v>
      </c>
    </row>
    <row r="393" spans="1:3" x14ac:dyDescent="0.45">
      <c r="A393" s="33" t="s">
        <v>48</v>
      </c>
      <c r="B393" s="32">
        <v>90454.06</v>
      </c>
      <c r="C393" s="28">
        <v>45519</v>
      </c>
    </row>
    <row r="394" spans="1:3" x14ac:dyDescent="0.45">
      <c r="A394" s="33" t="s">
        <v>49</v>
      </c>
      <c r="B394" s="32">
        <v>321331.86</v>
      </c>
      <c r="C394" s="28">
        <v>45519</v>
      </c>
    </row>
    <row r="395" spans="1:3" x14ac:dyDescent="0.45">
      <c r="A395" s="33" t="s">
        <v>50</v>
      </c>
      <c r="B395" s="32">
        <v>87472.27</v>
      </c>
      <c r="C395" s="28">
        <v>45519</v>
      </c>
    </row>
    <row r="396" spans="1:3" x14ac:dyDescent="0.45">
      <c r="A396" s="33" t="s">
        <v>53</v>
      </c>
      <c r="B396" s="32">
        <v>379807.57</v>
      </c>
      <c r="C396" s="28">
        <v>45519</v>
      </c>
    </row>
    <row r="397" spans="1:3" x14ac:dyDescent="0.45">
      <c r="A397" s="33" t="s">
        <v>54</v>
      </c>
      <c r="B397" s="32">
        <v>99562.57</v>
      </c>
      <c r="C397" s="28">
        <v>45519</v>
      </c>
    </row>
    <row r="398" spans="1:3" x14ac:dyDescent="0.45">
      <c r="A398" s="33" t="s">
        <v>55</v>
      </c>
      <c r="B398" s="32">
        <v>297746.92</v>
      </c>
      <c r="C398" s="28">
        <v>45519</v>
      </c>
    </row>
    <row r="399" spans="1:3" x14ac:dyDescent="0.45">
      <c r="A399" s="33" t="s">
        <v>56</v>
      </c>
      <c r="B399" s="32">
        <v>78051.23</v>
      </c>
      <c r="C399" s="28">
        <v>45519</v>
      </c>
    </row>
    <row r="400" spans="1:3" x14ac:dyDescent="0.45">
      <c r="A400" s="33" t="s">
        <v>43</v>
      </c>
      <c r="B400" s="32">
        <v>995622.09</v>
      </c>
      <c r="C400" s="28">
        <v>45504</v>
      </c>
    </row>
    <row r="401" spans="1:3" x14ac:dyDescent="0.45">
      <c r="A401" s="33" t="s">
        <v>62</v>
      </c>
      <c r="B401" s="32">
        <v>71112</v>
      </c>
      <c r="C401" s="28">
        <v>45504</v>
      </c>
    </row>
    <row r="402" spans="1:3" x14ac:dyDescent="0.45">
      <c r="A402" s="33" t="s">
        <v>63</v>
      </c>
      <c r="B402" s="32">
        <v>152143.75</v>
      </c>
      <c r="C402" s="28">
        <v>45504</v>
      </c>
    </row>
    <row r="403" spans="1:3" x14ac:dyDescent="0.45">
      <c r="A403" s="33" t="s">
        <v>72</v>
      </c>
      <c r="B403" s="32">
        <v>870264.15</v>
      </c>
      <c r="C403" s="28">
        <v>45488</v>
      </c>
    </row>
    <row r="404" spans="1:3" x14ac:dyDescent="0.45">
      <c r="A404" s="33" t="s">
        <v>73</v>
      </c>
      <c r="B404" s="32">
        <v>195178.79</v>
      </c>
      <c r="C404" s="28">
        <v>45488</v>
      </c>
    </row>
    <row r="405" spans="1:3" x14ac:dyDescent="0.45">
      <c r="A405" s="33" t="s">
        <v>81</v>
      </c>
      <c r="B405" s="32">
        <v>301832.87</v>
      </c>
      <c r="C405" s="28">
        <v>45519</v>
      </c>
    </row>
    <row r="406" spans="1:3" x14ac:dyDescent="0.45">
      <c r="A406" s="33" t="s">
        <v>82</v>
      </c>
      <c r="B406" s="32">
        <v>82164.3</v>
      </c>
      <c r="C406" s="28">
        <v>45519</v>
      </c>
    </row>
    <row r="407" spans="1:3" x14ac:dyDescent="0.45">
      <c r="A407" s="33" t="s">
        <v>83</v>
      </c>
      <c r="B407" s="32">
        <v>292633.86</v>
      </c>
      <c r="C407" s="28">
        <v>45519</v>
      </c>
    </row>
    <row r="408" spans="1:3" x14ac:dyDescent="0.45">
      <c r="A408" s="33" t="s">
        <v>84</v>
      </c>
      <c r="B408" s="32">
        <v>79660.160000000003</v>
      </c>
      <c r="C408" s="28">
        <v>45519</v>
      </c>
    </row>
    <row r="409" spans="1:3" x14ac:dyDescent="0.45">
      <c r="A409" s="33" t="s">
        <v>87</v>
      </c>
      <c r="B409" s="32">
        <v>445601.43</v>
      </c>
      <c r="C409" s="28">
        <v>45519</v>
      </c>
    </row>
    <row r="410" spans="1:3" x14ac:dyDescent="0.45">
      <c r="A410" s="33" t="s">
        <v>88</v>
      </c>
      <c r="B410" s="32">
        <v>116809.74</v>
      </c>
      <c r="C410" s="28">
        <v>45519</v>
      </c>
    </row>
    <row r="411" spans="1:3" x14ac:dyDescent="0.45">
      <c r="A411" s="33" t="s">
        <v>89</v>
      </c>
      <c r="B411" s="32">
        <v>294126.71000000002</v>
      </c>
      <c r="C411" s="28">
        <v>45519</v>
      </c>
    </row>
    <row r="412" spans="1:3" x14ac:dyDescent="0.45">
      <c r="A412" s="33" t="s">
        <v>90</v>
      </c>
      <c r="B412" s="32">
        <v>77102.240000000005</v>
      </c>
      <c r="C412" s="28">
        <v>45519</v>
      </c>
    </row>
    <row r="413" spans="1:3" x14ac:dyDescent="0.45">
      <c r="A413" s="33" t="s">
        <v>91</v>
      </c>
      <c r="B413" s="32">
        <v>294126.71000000002</v>
      </c>
      <c r="C413" s="28">
        <v>45762</v>
      </c>
    </row>
    <row r="414" spans="1:3" x14ac:dyDescent="0.45">
      <c r="A414" s="33" t="s">
        <v>92</v>
      </c>
      <c r="B414" s="32">
        <v>77102.240000000005</v>
      </c>
      <c r="C414" s="28">
        <v>45762</v>
      </c>
    </row>
    <row r="415" spans="1:3" x14ac:dyDescent="0.45">
      <c r="A415" s="33" t="s">
        <v>93</v>
      </c>
      <c r="B415" s="32">
        <v>2797017.61</v>
      </c>
      <c r="C415" s="28">
        <v>45519</v>
      </c>
    </row>
    <row r="416" spans="1:3" x14ac:dyDescent="0.45">
      <c r="A416" s="33" t="s">
        <v>94</v>
      </c>
      <c r="B416" s="32">
        <v>733208.85</v>
      </c>
      <c r="C416" s="28">
        <v>45519</v>
      </c>
    </row>
    <row r="417" spans="1:3" x14ac:dyDescent="0.45">
      <c r="A417" s="27" t="s">
        <v>126</v>
      </c>
      <c r="B417" s="32"/>
    </row>
    <row r="418" spans="1:3" x14ac:dyDescent="0.45">
      <c r="A418" s="33" t="s">
        <v>47</v>
      </c>
      <c r="B418" s="32">
        <v>1223.1600000000001</v>
      </c>
      <c r="C418" s="28">
        <v>45519</v>
      </c>
    </row>
    <row r="419" spans="1:3" x14ac:dyDescent="0.45">
      <c r="A419" s="33" t="s">
        <v>49</v>
      </c>
      <c r="B419" s="32">
        <v>1182.8399999999999</v>
      </c>
      <c r="C419" s="28">
        <v>45519</v>
      </c>
    </row>
    <row r="420" spans="1:3" x14ac:dyDescent="0.45">
      <c r="A420" s="33" t="s">
        <v>53</v>
      </c>
      <c r="B420" s="32">
        <v>1398.09</v>
      </c>
      <c r="C420" s="28">
        <v>45519</v>
      </c>
    </row>
    <row r="421" spans="1:3" x14ac:dyDescent="0.45">
      <c r="A421" s="33" t="s">
        <v>55</v>
      </c>
      <c r="B421" s="32">
        <v>1096.02</v>
      </c>
      <c r="C421" s="28">
        <v>45519</v>
      </c>
    </row>
    <row r="422" spans="1:3" x14ac:dyDescent="0.45">
      <c r="A422" s="33" t="s">
        <v>43</v>
      </c>
      <c r="B422" s="32">
        <v>3664.93</v>
      </c>
      <c r="C422" s="28">
        <v>45504</v>
      </c>
    </row>
    <row r="423" spans="1:3" x14ac:dyDescent="0.45">
      <c r="A423" s="33" t="s">
        <v>72</v>
      </c>
      <c r="B423" s="32">
        <v>3203.49</v>
      </c>
      <c r="C423" s="28">
        <v>45488</v>
      </c>
    </row>
    <row r="424" spans="1:3" x14ac:dyDescent="0.45">
      <c r="A424" s="33" t="s">
        <v>81</v>
      </c>
      <c r="B424" s="32">
        <v>1111.06</v>
      </c>
      <c r="C424" s="28">
        <v>45519</v>
      </c>
    </row>
    <row r="425" spans="1:3" x14ac:dyDescent="0.45">
      <c r="A425" s="33" t="s">
        <v>83</v>
      </c>
      <c r="B425" s="32">
        <v>1077.2</v>
      </c>
      <c r="C425" s="28">
        <v>45519</v>
      </c>
    </row>
    <row r="426" spans="1:3" x14ac:dyDescent="0.45">
      <c r="A426" s="33" t="s">
        <v>87</v>
      </c>
      <c r="B426" s="32">
        <v>1640.28</v>
      </c>
      <c r="C426" s="28">
        <v>45519</v>
      </c>
    </row>
    <row r="427" spans="1:3" x14ac:dyDescent="0.45">
      <c r="A427" s="33" t="s">
        <v>89</v>
      </c>
      <c r="B427" s="32">
        <v>1082.69</v>
      </c>
      <c r="C427" s="28">
        <v>45519</v>
      </c>
    </row>
    <row r="428" spans="1:3" x14ac:dyDescent="0.45">
      <c r="A428" s="33" t="s">
        <v>91</v>
      </c>
      <c r="B428" s="32">
        <v>1082.69</v>
      </c>
      <c r="C428" s="28">
        <v>45762</v>
      </c>
    </row>
    <row r="429" spans="1:3" x14ac:dyDescent="0.45">
      <c r="A429" s="33" t="s">
        <v>93</v>
      </c>
      <c r="B429" s="32">
        <v>10295.959999999999</v>
      </c>
      <c r="C429" s="28">
        <v>45519</v>
      </c>
    </row>
    <row r="430" spans="1:3" x14ac:dyDescent="0.45">
      <c r="A430" s="27" t="s">
        <v>127</v>
      </c>
      <c r="B430" s="32"/>
    </row>
    <row r="431" spans="1:3" x14ac:dyDescent="0.45">
      <c r="A431" s="33" t="s">
        <v>47</v>
      </c>
      <c r="B431" s="32">
        <v>46559.55</v>
      </c>
      <c r="C431" s="28">
        <v>45519</v>
      </c>
    </row>
    <row r="432" spans="1:3" x14ac:dyDescent="0.45">
      <c r="A432" s="33" t="s">
        <v>48</v>
      </c>
      <c r="B432" s="32">
        <v>12674.34</v>
      </c>
      <c r="C432" s="28">
        <v>45519</v>
      </c>
    </row>
    <row r="433" spans="1:3" x14ac:dyDescent="0.45">
      <c r="A433" s="33" t="s">
        <v>49</v>
      </c>
      <c r="B433" s="32">
        <v>45024.73</v>
      </c>
      <c r="C433" s="28">
        <v>45519</v>
      </c>
    </row>
    <row r="434" spans="1:3" x14ac:dyDescent="0.45">
      <c r="A434" s="33" t="s">
        <v>50</v>
      </c>
      <c r="B434" s="32">
        <v>12256.53</v>
      </c>
      <c r="C434" s="28">
        <v>45519</v>
      </c>
    </row>
    <row r="435" spans="1:3" x14ac:dyDescent="0.45">
      <c r="A435" s="33" t="s">
        <v>53</v>
      </c>
      <c r="B435" s="32">
        <v>53218.29</v>
      </c>
      <c r="C435" s="28">
        <v>45519</v>
      </c>
    </row>
    <row r="436" spans="1:3" x14ac:dyDescent="0.45">
      <c r="A436" s="33" t="s">
        <v>54</v>
      </c>
      <c r="B436" s="32">
        <v>13950.62</v>
      </c>
      <c r="C436" s="28">
        <v>45519</v>
      </c>
    </row>
    <row r="437" spans="1:3" x14ac:dyDescent="0.45">
      <c r="A437" s="33" t="s">
        <v>55</v>
      </c>
      <c r="B437" s="32">
        <v>41720.03</v>
      </c>
      <c r="C437" s="28">
        <v>45519</v>
      </c>
    </row>
    <row r="438" spans="1:3" x14ac:dyDescent="0.45">
      <c r="A438" s="33" t="s">
        <v>56</v>
      </c>
      <c r="B438" s="32">
        <v>10936.47</v>
      </c>
      <c r="C438" s="28">
        <v>45519</v>
      </c>
    </row>
    <row r="439" spans="1:3" x14ac:dyDescent="0.45">
      <c r="A439" s="33" t="s">
        <v>43</v>
      </c>
      <c r="B439" s="32">
        <v>139505.66</v>
      </c>
      <c r="C439" s="28">
        <v>45504</v>
      </c>
    </row>
    <row r="440" spans="1:3" x14ac:dyDescent="0.45">
      <c r="A440" s="33" t="s">
        <v>62</v>
      </c>
      <c r="B440" s="32">
        <v>19199.39</v>
      </c>
      <c r="C440" s="28">
        <v>45504</v>
      </c>
    </row>
    <row r="441" spans="1:3" x14ac:dyDescent="0.45">
      <c r="A441" s="33" t="s">
        <v>63</v>
      </c>
      <c r="B441" s="32">
        <v>21318.240000000002</v>
      </c>
      <c r="C441" s="28">
        <v>45504</v>
      </c>
    </row>
    <row r="442" spans="1:3" x14ac:dyDescent="0.45">
      <c r="A442" s="33" t="s">
        <v>72</v>
      </c>
      <c r="B442" s="32">
        <v>121940.62</v>
      </c>
      <c r="C442" s="28">
        <v>45488</v>
      </c>
    </row>
    <row r="443" spans="1:3" x14ac:dyDescent="0.45">
      <c r="A443" s="33" t="s">
        <v>73</v>
      </c>
      <c r="B443" s="32">
        <v>27348.28</v>
      </c>
      <c r="C443" s="28">
        <v>45488</v>
      </c>
    </row>
    <row r="444" spans="1:3" x14ac:dyDescent="0.45">
      <c r="A444" s="33" t="s">
        <v>81</v>
      </c>
      <c r="B444" s="32">
        <v>42292.55</v>
      </c>
      <c r="C444" s="28">
        <v>45519</v>
      </c>
    </row>
    <row r="445" spans="1:3" x14ac:dyDescent="0.45">
      <c r="A445" s="33" t="s">
        <v>82</v>
      </c>
      <c r="B445" s="32">
        <v>11512.79</v>
      </c>
      <c r="C445" s="28">
        <v>45519</v>
      </c>
    </row>
    <row r="446" spans="1:3" x14ac:dyDescent="0.45">
      <c r="A446" s="33" t="s">
        <v>83</v>
      </c>
      <c r="B446" s="32">
        <v>41003.589999999997</v>
      </c>
      <c r="C446" s="28">
        <v>45519</v>
      </c>
    </row>
    <row r="447" spans="1:3" x14ac:dyDescent="0.45">
      <c r="A447" s="33" t="s">
        <v>84</v>
      </c>
      <c r="B447" s="32">
        <v>11161.91</v>
      </c>
      <c r="C447" s="28">
        <v>45519</v>
      </c>
    </row>
    <row r="448" spans="1:3" x14ac:dyDescent="0.45">
      <c r="A448" s="33" t="s">
        <v>87</v>
      </c>
      <c r="B448" s="32">
        <v>62437.27</v>
      </c>
      <c r="C448" s="28">
        <v>45519</v>
      </c>
    </row>
    <row r="449" spans="1:3" x14ac:dyDescent="0.45">
      <c r="A449" s="33" t="s">
        <v>88</v>
      </c>
      <c r="B449" s="32">
        <v>16367.28</v>
      </c>
      <c r="C449" s="28">
        <v>45519</v>
      </c>
    </row>
    <row r="450" spans="1:3" x14ac:dyDescent="0.45">
      <c r="A450" s="33" t="s">
        <v>89</v>
      </c>
      <c r="B450" s="32">
        <v>41212.769999999997</v>
      </c>
      <c r="C450" s="28">
        <v>45519</v>
      </c>
    </row>
    <row r="451" spans="1:3" x14ac:dyDescent="0.45">
      <c r="A451" s="33" t="s">
        <v>90</v>
      </c>
      <c r="B451" s="32">
        <v>10803.5</v>
      </c>
      <c r="C451" s="28">
        <v>45519</v>
      </c>
    </row>
    <row r="452" spans="1:3" x14ac:dyDescent="0.45">
      <c r="A452" s="33" t="s">
        <v>91</v>
      </c>
      <c r="B452" s="32">
        <v>41212.769999999997</v>
      </c>
      <c r="C452" s="28">
        <v>45762</v>
      </c>
    </row>
    <row r="453" spans="1:3" x14ac:dyDescent="0.45">
      <c r="A453" s="33" t="s">
        <v>92</v>
      </c>
      <c r="B453" s="32">
        <v>10803.5</v>
      </c>
      <c r="C453" s="28">
        <v>45762</v>
      </c>
    </row>
    <row r="454" spans="1:3" x14ac:dyDescent="0.45">
      <c r="A454" s="33" t="s">
        <v>93</v>
      </c>
      <c r="B454" s="32">
        <v>391915.56</v>
      </c>
      <c r="C454" s="28">
        <v>45519</v>
      </c>
    </row>
    <row r="455" spans="1:3" x14ac:dyDescent="0.45">
      <c r="A455" s="33" t="s">
        <v>94</v>
      </c>
      <c r="B455" s="32">
        <v>102736.56</v>
      </c>
      <c r="C455" s="28">
        <v>45519</v>
      </c>
    </row>
    <row r="456" spans="1:3" x14ac:dyDescent="0.45">
      <c r="A456" s="27" t="s">
        <v>128</v>
      </c>
      <c r="B456" s="32"/>
    </row>
    <row r="457" spans="1:3" x14ac:dyDescent="0.45">
      <c r="A457" s="33" t="s">
        <v>47</v>
      </c>
      <c r="B457" s="32">
        <v>3818.27</v>
      </c>
      <c r="C457" s="28">
        <v>45519</v>
      </c>
    </row>
    <row r="458" spans="1:3" x14ac:dyDescent="0.45">
      <c r="A458" s="33" t="s">
        <v>49</v>
      </c>
      <c r="B458" s="32">
        <v>3692.4</v>
      </c>
      <c r="C458" s="28">
        <v>45519</v>
      </c>
    </row>
    <row r="459" spans="1:3" x14ac:dyDescent="0.45">
      <c r="A459" s="33" t="s">
        <v>53</v>
      </c>
      <c r="B459" s="32">
        <v>4364.34</v>
      </c>
      <c r="C459" s="28">
        <v>45519</v>
      </c>
    </row>
    <row r="460" spans="1:3" x14ac:dyDescent="0.45">
      <c r="A460" s="33" t="s">
        <v>55</v>
      </c>
      <c r="B460" s="32">
        <v>3421.39</v>
      </c>
      <c r="C460" s="28">
        <v>45519</v>
      </c>
    </row>
    <row r="461" spans="1:3" x14ac:dyDescent="0.45">
      <c r="A461" s="33" t="s">
        <v>43</v>
      </c>
      <c r="B461" s="32">
        <v>11440.62</v>
      </c>
      <c r="C461" s="28">
        <v>45504</v>
      </c>
    </row>
    <row r="462" spans="1:3" x14ac:dyDescent="0.45">
      <c r="A462" s="33" t="s">
        <v>72</v>
      </c>
      <c r="B462" s="32">
        <v>10000.14</v>
      </c>
      <c r="C462" s="28">
        <v>45488</v>
      </c>
    </row>
    <row r="463" spans="1:3" x14ac:dyDescent="0.45">
      <c r="A463" s="33" t="s">
        <v>81</v>
      </c>
      <c r="B463" s="32">
        <v>3468.34</v>
      </c>
      <c r="C463" s="28">
        <v>45519</v>
      </c>
    </row>
    <row r="464" spans="1:3" x14ac:dyDescent="0.45">
      <c r="A464" s="33" t="s">
        <v>83</v>
      </c>
      <c r="B464" s="32">
        <v>3362.63</v>
      </c>
      <c r="C464" s="28">
        <v>45519</v>
      </c>
    </row>
    <row r="465" spans="1:3" x14ac:dyDescent="0.45">
      <c r="A465" s="33" t="s">
        <v>87</v>
      </c>
      <c r="B465" s="32">
        <v>5120.37</v>
      </c>
      <c r="C465" s="28">
        <v>45519</v>
      </c>
    </row>
    <row r="466" spans="1:3" x14ac:dyDescent="0.45">
      <c r="A466" s="33" t="s">
        <v>89</v>
      </c>
      <c r="B466" s="32">
        <v>3379.79</v>
      </c>
      <c r="C466" s="28">
        <v>45519</v>
      </c>
    </row>
    <row r="467" spans="1:3" x14ac:dyDescent="0.45">
      <c r="A467" s="33" t="s">
        <v>91</v>
      </c>
      <c r="B467" s="32">
        <v>3379.79</v>
      </c>
      <c r="C467" s="28">
        <v>45762</v>
      </c>
    </row>
    <row r="468" spans="1:3" x14ac:dyDescent="0.45">
      <c r="A468" s="33" t="s">
        <v>93</v>
      </c>
      <c r="B468" s="32">
        <v>32140.31</v>
      </c>
      <c r="C468" s="28">
        <v>45519</v>
      </c>
    </row>
    <row r="469" spans="1:3" x14ac:dyDescent="0.45">
      <c r="A469" s="27" t="s">
        <v>129</v>
      </c>
      <c r="B469" s="32"/>
    </row>
    <row r="470" spans="1:3" x14ac:dyDescent="0.45">
      <c r="A470" s="33" t="s">
        <v>47</v>
      </c>
      <c r="B470" s="32">
        <v>2812.87</v>
      </c>
      <c r="C470" s="28">
        <v>45519</v>
      </c>
    </row>
    <row r="471" spans="1:3" x14ac:dyDescent="0.45">
      <c r="A471" s="33" t="s">
        <v>49</v>
      </c>
      <c r="B471" s="32">
        <v>2720.15</v>
      </c>
      <c r="C471" s="28">
        <v>45519</v>
      </c>
    </row>
    <row r="472" spans="1:3" x14ac:dyDescent="0.45">
      <c r="A472" s="33" t="s">
        <v>53</v>
      </c>
      <c r="B472" s="32">
        <v>3215.16</v>
      </c>
      <c r="C472" s="28">
        <v>45519</v>
      </c>
    </row>
    <row r="473" spans="1:3" x14ac:dyDescent="0.45">
      <c r="A473" s="33" t="s">
        <v>55</v>
      </c>
      <c r="B473" s="32">
        <v>2520.5</v>
      </c>
      <c r="C473" s="28">
        <v>45519</v>
      </c>
    </row>
    <row r="474" spans="1:3" x14ac:dyDescent="0.45">
      <c r="A474" s="33" t="s">
        <v>43</v>
      </c>
      <c r="B474" s="32">
        <v>8428.17</v>
      </c>
      <c r="C474" s="28">
        <v>45504</v>
      </c>
    </row>
    <row r="475" spans="1:3" x14ac:dyDescent="0.45">
      <c r="A475" s="33" t="s">
        <v>72</v>
      </c>
      <c r="B475" s="32">
        <v>7366.98</v>
      </c>
      <c r="C475" s="28">
        <v>45488</v>
      </c>
    </row>
    <row r="476" spans="1:3" x14ac:dyDescent="0.45">
      <c r="A476" s="33" t="s">
        <v>81</v>
      </c>
      <c r="B476" s="32">
        <v>2555.08</v>
      </c>
      <c r="C476" s="28">
        <v>45519</v>
      </c>
    </row>
    <row r="477" spans="1:3" x14ac:dyDescent="0.45">
      <c r="A477" s="33" t="s">
        <v>83</v>
      </c>
      <c r="B477" s="32">
        <v>2477.21</v>
      </c>
      <c r="C477" s="28">
        <v>45519</v>
      </c>
    </row>
    <row r="478" spans="1:3" x14ac:dyDescent="0.45">
      <c r="A478" s="33" t="s">
        <v>87</v>
      </c>
      <c r="B478" s="32">
        <v>3772.12</v>
      </c>
      <c r="C478" s="28">
        <v>45519</v>
      </c>
    </row>
    <row r="479" spans="1:3" x14ac:dyDescent="0.45">
      <c r="A479" s="33" t="s">
        <v>89</v>
      </c>
      <c r="B479" s="32">
        <v>2489.85</v>
      </c>
      <c r="C479" s="28">
        <v>45519</v>
      </c>
    </row>
    <row r="480" spans="1:3" x14ac:dyDescent="0.45">
      <c r="A480" s="33" t="s">
        <v>91</v>
      </c>
      <c r="B480" s="32">
        <v>2489.85</v>
      </c>
      <c r="C480" s="28">
        <v>45762</v>
      </c>
    </row>
    <row r="481" spans="1:3" x14ac:dyDescent="0.45">
      <c r="A481" s="33" t="s">
        <v>93</v>
      </c>
      <c r="B481" s="32">
        <v>23677.39</v>
      </c>
      <c r="C481" s="28">
        <v>45519</v>
      </c>
    </row>
    <row r="482" spans="1:3" x14ac:dyDescent="0.45">
      <c r="A482" s="27" t="s">
        <v>130</v>
      </c>
      <c r="B482" s="32"/>
    </row>
    <row r="483" spans="1:3" x14ac:dyDescent="0.45">
      <c r="A483" s="33" t="s">
        <v>47</v>
      </c>
      <c r="B483" s="32">
        <v>26250.3</v>
      </c>
      <c r="C483" s="28">
        <v>45519</v>
      </c>
    </row>
    <row r="484" spans="1:3" x14ac:dyDescent="0.45">
      <c r="A484" s="33" t="s">
        <v>49</v>
      </c>
      <c r="B484" s="32">
        <v>25384.97</v>
      </c>
      <c r="C484" s="28">
        <v>45519</v>
      </c>
    </row>
    <row r="485" spans="1:3" x14ac:dyDescent="0.45">
      <c r="A485" s="33" t="s">
        <v>53</v>
      </c>
      <c r="B485" s="32">
        <v>30004.51</v>
      </c>
      <c r="C485" s="28">
        <v>45519</v>
      </c>
    </row>
    <row r="486" spans="1:3" x14ac:dyDescent="0.45">
      <c r="A486" s="33" t="s">
        <v>55</v>
      </c>
      <c r="B486" s="32">
        <v>23521.78</v>
      </c>
      <c r="C486" s="28">
        <v>45519</v>
      </c>
    </row>
    <row r="487" spans="1:3" x14ac:dyDescent="0.45">
      <c r="A487" s="33" t="s">
        <v>43</v>
      </c>
      <c r="B487" s="32">
        <v>78653.39</v>
      </c>
      <c r="C487" s="28">
        <v>45504</v>
      </c>
    </row>
    <row r="488" spans="1:3" x14ac:dyDescent="0.45">
      <c r="A488" s="33" t="s">
        <v>72</v>
      </c>
      <c r="B488" s="32">
        <v>68750.2</v>
      </c>
      <c r="C488" s="28">
        <v>45488</v>
      </c>
    </row>
    <row r="489" spans="1:3" x14ac:dyDescent="0.45">
      <c r="A489" s="33" t="s">
        <v>81</v>
      </c>
      <c r="B489" s="32">
        <v>23844.57</v>
      </c>
      <c r="C489" s="28">
        <v>45519</v>
      </c>
    </row>
    <row r="490" spans="1:3" x14ac:dyDescent="0.45">
      <c r="A490" s="33" t="s">
        <v>83</v>
      </c>
      <c r="B490" s="32">
        <v>23117.85</v>
      </c>
      <c r="C490" s="28">
        <v>45519</v>
      </c>
    </row>
    <row r="491" spans="1:3" x14ac:dyDescent="0.45">
      <c r="A491" s="33" t="s">
        <v>87</v>
      </c>
      <c r="B491" s="32">
        <v>35202.17</v>
      </c>
      <c r="C491" s="28">
        <v>45519</v>
      </c>
    </row>
    <row r="492" spans="1:3" x14ac:dyDescent="0.45">
      <c r="A492" s="33" t="s">
        <v>89</v>
      </c>
      <c r="B492" s="32">
        <v>23235.79</v>
      </c>
      <c r="C492" s="28">
        <v>45519</v>
      </c>
    </row>
    <row r="493" spans="1:3" x14ac:dyDescent="0.45">
      <c r="A493" s="33" t="s">
        <v>91</v>
      </c>
      <c r="B493" s="32">
        <v>23235.79</v>
      </c>
      <c r="C493" s="28">
        <v>45762</v>
      </c>
    </row>
    <row r="494" spans="1:3" x14ac:dyDescent="0.45">
      <c r="A494" s="33" t="s">
        <v>93</v>
      </c>
      <c r="B494" s="32">
        <v>220962.25</v>
      </c>
      <c r="C494" s="28">
        <v>45519</v>
      </c>
    </row>
    <row r="495" spans="1:3" x14ac:dyDescent="0.45">
      <c r="A495" s="27" t="s">
        <v>131</v>
      </c>
      <c r="B495" s="32"/>
    </row>
    <row r="496" spans="1:3" x14ac:dyDescent="0.45">
      <c r="A496" s="33" t="s">
        <v>47</v>
      </c>
      <c r="B496" s="32">
        <v>13834.12</v>
      </c>
      <c r="C496" s="28">
        <v>45519</v>
      </c>
    </row>
    <row r="497" spans="1:3" x14ac:dyDescent="0.45">
      <c r="A497" s="33" t="s">
        <v>49</v>
      </c>
      <c r="B497" s="32">
        <v>13378.08</v>
      </c>
      <c r="C497" s="28">
        <v>45519</v>
      </c>
    </row>
    <row r="498" spans="1:3" x14ac:dyDescent="0.45">
      <c r="A498" s="33" t="s">
        <v>53</v>
      </c>
      <c r="B498" s="32">
        <v>15812.61</v>
      </c>
      <c r="C498" s="28">
        <v>45519</v>
      </c>
    </row>
    <row r="499" spans="1:3" x14ac:dyDescent="0.45">
      <c r="A499" s="33" t="s">
        <v>55</v>
      </c>
      <c r="B499" s="32">
        <v>12396.16</v>
      </c>
      <c r="C499" s="28">
        <v>45519</v>
      </c>
    </row>
    <row r="500" spans="1:3" x14ac:dyDescent="0.45">
      <c r="A500" s="33" t="s">
        <v>43</v>
      </c>
      <c r="B500" s="32">
        <v>41450.959999999999</v>
      </c>
      <c r="C500" s="28">
        <v>45504</v>
      </c>
    </row>
    <row r="501" spans="1:3" x14ac:dyDescent="0.45">
      <c r="A501" s="33" t="s">
        <v>72</v>
      </c>
      <c r="B501" s="32">
        <v>36231.9</v>
      </c>
      <c r="C501" s="28">
        <v>45488</v>
      </c>
    </row>
    <row r="502" spans="1:3" x14ac:dyDescent="0.45">
      <c r="A502" s="33" t="s">
        <v>81</v>
      </c>
      <c r="B502" s="32">
        <v>12566.28</v>
      </c>
      <c r="C502" s="28">
        <v>45519</v>
      </c>
    </row>
    <row r="503" spans="1:3" x14ac:dyDescent="0.45">
      <c r="A503" s="33" t="s">
        <v>83</v>
      </c>
      <c r="B503" s="32">
        <v>12183.29</v>
      </c>
      <c r="C503" s="28">
        <v>45519</v>
      </c>
    </row>
    <row r="504" spans="1:3" x14ac:dyDescent="0.45">
      <c r="A504" s="33" t="s">
        <v>87</v>
      </c>
      <c r="B504" s="32">
        <v>18551.82</v>
      </c>
      <c r="C504" s="28">
        <v>45519</v>
      </c>
    </row>
    <row r="505" spans="1:3" x14ac:dyDescent="0.45">
      <c r="A505" s="33" t="s">
        <v>89</v>
      </c>
      <c r="B505" s="32">
        <v>12245.44</v>
      </c>
      <c r="C505" s="28">
        <v>45519</v>
      </c>
    </row>
    <row r="506" spans="1:3" x14ac:dyDescent="0.45">
      <c r="A506" s="33" t="s">
        <v>91</v>
      </c>
      <c r="B506" s="32">
        <v>12245.44</v>
      </c>
      <c r="C506" s="28">
        <v>45762</v>
      </c>
    </row>
    <row r="507" spans="1:3" x14ac:dyDescent="0.45">
      <c r="A507" s="33" t="s">
        <v>93</v>
      </c>
      <c r="B507" s="32">
        <v>116448.85</v>
      </c>
      <c r="C507" s="28">
        <v>45519</v>
      </c>
    </row>
    <row r="508" spans="1:3" x14ac:dyDescent="0.45">
      <c r="A508" s="27" t="s">
        <v>132</v>
      </c>
      <c r="B508" s="32"/>
    </row>
    <row r="509" spans="1:3" x14ac:dyDescent="0.45">
      <c r="A509" s="33" t="s">
        <v>47</v>
      </c>
      <c r="B509" s="32">
        <v>44477.81</v>
      </c>
      <c r="C509" s="28">
        <v>45519</v>
      </c>
    </row>
    <row r="510" spans="1:3" x14ac:dyDescent="0.45">
      <c r="A510" s="33" t="s">
        <v>48</v>
      </c>
      <c r="B510" s="32">
        <v>12107.65</v>
      </c>
      <c r="C510" s="28">
        <v>45519</v>
      </c>
    </row>
    <row r="511" spans="1:3" x14ac:dyDescent="0.45">
      <c r="A511" s="33" t="s">
        <v>49</v>
      </c>
      <c r="B511" s="32">
        <v>43011.62</v>
      </c>
      <c r="C511" s="28">
        <v>45519</v>
      </c>
    </row>
    <row r="512" spans="1:3" x14ac:dyDescent="0.45">
      <c r="A512" s="33" t="s">
        <v>50</v>
      </c>
      <c r="B512" s="32">
        <v>11708.53</v>
      </c>
      <c r="C512" s="28">
        <v>45519</v>
      </c>
    </row>
    <row r="513" spans="1:3" x14ac:dyDescent="0.45">
      <c r="A513" s="33" t="s">
        <v>53</v>
      </c>
      <c r="B513" s="32">
        <v>50838.83</v>
      </c>
      <c r="C513" s="28">
        <v>45519</v>
      </c>
    </row>
    <row r="514" spans="1:3" x14ac:dyDescent="0.45">
      <c r="A514" s="33" t="s">
        <v>54</v>
      </c>
      <c r="B514" s="32">
        <v>13326.87</v>
      </c>
      <c r="C514" s="28">
        <v>45519</v>
      </c>
    </row>
    <row r="515" spans="1:3" x14ac:dyDescent="0.45">
      <c r="A515" s="33" t="s">
        <v>55</v>
      </c>
      <c r="B515" s="32">
        <v>39854.67</v>
      </c>
      <c r="C515" s="28">
        <v>45519</v>
      </c>
    </row>
    <row r="516" spans="1:3" x14ac:dyDescent="0.45">
      <c r="A516" s="33" t="s">
        <v>56</v>
      </c>
      <c r="B516" s="32">
        <v>10447.48</v>
      </c>
      <c r="C516" s="28">
        <v>45519</v>
      </c>
    </row>
    <row r="517" spans="1:3" x14ac:dyDescent="0.45">
      <c r="A517" s="33" t="s">
        <v>43</v>
      </c>
      <c r="B517" s="32">
        <v>133268.19</v>
      </c>
      <c r="C517" s="28">
        <v>45504</v>
      </c>
    </row>
    <row r="518" spans="1:3" x14ac:dyDescent="0.45">
      <c r="A518" s="33" t="s">
        <v>63</v>
      </c>
      <c r="B518" s="32">
        <v>20365.080000000002</v>
      </c>
      <c r="C518" s="28">
        <v>45504</v>
      </c>
    </row>
    <row r="519" spans="1:3" x14ac:dyDescent="0.45">
      <c r="A519" s="33" t="s">
        <v>72</v>
      </c>
      <c r="B519" s="32">
        <v>116488.5</v>
      </c>
      <c r="C519" s="28">
        <v>45488</v>
      </c>
    </row>
    <row r="520" spans="1:3" x14ac:dyDescent="0.45">
      <c r="A520" s="33" t="s">
        <v>73</v>
      </c>
      <c r="B520" s="32">
        <v>26125.5</v>
      </c>
      <c r="C520" s="28">
        <v>45488</v>
      </c>
    </row>
    <row r="521" spans="1:3" x14ac:dyDescent="0.45">
      <c r="A521" s="33" t="s">
        <v>81</v>
      </c>
      <c r="B521" s="32">
        <v>40401.589999999997</v>
      </c>
      <c r="C521" s="28">
        <v>45519</v>
      </c>
    </row>
    <row r="522" spans="1:3" x14ac:dyDescent="0.45">
      <c r="A522" s="33" t="s">
        <v>82</v>
      </c>
      <c r="B522" s="32">
        <v>10998.04</v>
      </c>
      <c r="C522" s="28">
        <v>45519</v>
      </c>
    </row>
    <row r="523" spans="1:3" x14ac:dyDescent="0.45">
      <c r="A523" s="33" t="s">
        <v>83</v>
      </c>
      <c r="B523" s="32">
        <v>39170.269999999997</v>
      </c>
      <c r="C523" s="28">
        <v>45519</v>
      </c>
    </row>
    <row r="524" spans="1:3" x14ac:dyDescent="0.45">
      <c r="A524" s="33" t="s">
        <v>84</v>
      </c>
      <c r="B524" s="32">
        <v>10662.85</v>
      </c>
      <c r="C524" s="28">
        <v>45519</v>
      </c>
    </row>
    <row r="525" spans="1:3" x14ac:dyDescent="0.45">
      <c r="A525" s="33" t="s">
        <v>87</v>
      </c>
      <c r="B525" s="32">
        <v>59645.62</v>
      </c>
      <c r="C525" s="28">
        <v>45519</v>
      </c>
    </row>
    <row r="526" spans="1:3" x14ac:dyDescent="0.45">
      <c r="A526" s="33" t="s">
        <v>88</v>
      </c>
      <c r="B526" s="32">
        <v>15635.47</v>
      </c>
      <c r="C526" s="28">
        <v>45519</v>
      </c>
    </row>
    <row r="527" spans="1:3" x14ac:dyDescent="0.45">
      <c r="A527" s="33" t="s">
        <v>89</v>
      </c>
      <c r="B527" s="32">
        <v>39370.089999999997</v>
      </c>
      <c r="C527" s="28">
        <v>45519</v>
      </c>
    </row>
    <row r="528" spans="1:3" x14ac:dyDescent="0.45">
      <c r="A528" s="33" t="s">
        <v>90</v>
      </c>
      <c r="B528" s="32">
        <v>10320.459999999999</v>
      </c>
      <c r="C528" s="28">
        <v>45519</v>
      </c>
    </row>
    <row r="529" spans="1:3" x14ac:dyDescent="0.45">
      <c r="A529" s="33" t="s">
        <v>91</v>
      </c>
      <c r="B529" s="32">
        <v>39370.089999999997</v>
      </c>
      <c r="C529" s="28">
        <v>45762</v>
      </c>
    </row>
    <row r="530" spans="1:3" x14ac:dyDescent="0.45">
      <c r="A530" s="33" t="s">
        <v>92</v>
      </c>
      <c r="B530" s="32">
        <v>10320.459999999999</v>
      </c>
      <c r="C530" s="28">
        <v>45762</v>
      </c>
    </row>
    <row r="531" spans="1:3" x14ac:dyDescent="0.45">
      <c r="A531" s="33" t="s">
        <v>93</v>
      </c>
      <c r="B531" s="32">
        <v>374392.52</v>
      </c>
      <c r="C531" s="28">
        <v>45519</v>
      </c>
    </row>
    <row r="532" spans="1:3" x14ac:dyDescent="0.45">
      <c r="A532" s="33" t="s">
        <v>94</v>
      </c>
      <c r="B532" s="32">
        <v>98143.07</v>
      </c>
      <c r="C532" s="28">
        <v>45519</v>
      </c>
    </row>
    <row r="533" spans="1:3" x14ac:dyDescent="0.45">
      <c r="A533" s="27" t="s">
        <v>133</v>
      </c>
      <c r="B533" s="32"/>
    </row>
    <row r="534" spans="1:3" x14ac:dyDescent="0.45">
      <c r="A534" s="33" t="s">
        <v>47</v>
      </c>
      <c r="B534" s="32">
        <v>38834.33</v>
      </c>
      <c r="C534" s="28">
        <v>45519</v>
      </c>
    </row>
    <row r="535" spans="1:3" x14ac:dyDescent="0.45">
      <c r="A535" s="33" t="s">
        <v>48</v>
      </c>
      <c r="B535" s="32">
        <v>10571.4</v>
      </c>
      <c r="C535" s="28">
        <v>45519</v>
      </c>
    </row>
    <row r="536" spans="1:3" x14ac:dyDescent="0.45">
      <c r="A536" s="33" t="s">
        <v>49</v>
      </c>
      <c r="B536" s="32">
        <v>37554.17</v>
      </c>
      <c r="C536" s="28">
        <v>45519</v>
      </c>
    </row>
    <row r="537" spans="1:3" x14ac:dyDescent="0.45">
      <c r="A537" s="33" t="s">
        <v>50</v>
      </c>
      <c r="B537" s="32">
        <v>10222.92</v>
      </c>
      <c r="C537" s="28">
        <v>45519</v>
      </c>
    </row>
    <row r="538" spans="1:3" x14ac:dyDescent="0.45">
      <c r="A538" s="33" t="s">
        <v>53</v>
      </c>
      <c r="B538" s="32">
        <v>44388.25</v>
      </c>
      <c r="C538" s="28">
        <v>45519</v>
      </c>
    </row>
    <row r="539" spans="1:3" x14ac:dyDescent="0.45">
      <c r="A539" s="33" t="s">
        <v>54</v>
      </c>
      <c r="B539" s="32">
        <v>11635.91</v>
      </c>
      <c r="C539" s="28">
        <v>45519</v>
      </c>
    </row>
    <row r="540" spans="1:3" x14ac:dyDescent="0.45">
      <c r="A540" s="33" t="s">
        <v>55</v>
      </c>
      <c r="B540" s="32">
        <v>34797.79</v>
      </c>
      <c r="C540" s="28">
        <v>45519</v>
      </c>
    </row>
    <row r="541" spans="1:3" x14ac:dyDescent="0.45">
      <c r="A541" s="33" t="s">
        <v>56</v>
      </c>
      <c r="B541" s="32">
        <v>9121.8799999999992</v>
      </c>
      <c r="C541" s="28">
        <v>45519</v>
      </c>
    </row>
    <row r="542" spans="1:3" x14ac:dyDescent="0.45">
      <c r="A542" s="33" t="s">
        <v>43</v>
      </c>
      <c r="B542" s="32">
        <v>116358.71</v>
      </c>
      <c r="C542" s="28">
        <v>45504</v>
      </c>
    </row>
    <row r="543" spans="1:3" x14ac:dyDescent="0.45">
      <c r="A543" s="33" t="s">
        <v>62</v>
      </c>
      <c r="B543" s="32">
        <v>51438.06</v>
      </c>
      <c r="C543" s="28">
        <v>45504</v>
      </c>
    </row>
    <row r="544" spans="1:3" x14ac:dyDescent="0.45">
      <c r="A544" s="33" t="s">
        <v>63</v>
      </c>
      <c r="B544" s="32">
        <v>17781.099999999999</v>
      </c>
      <c r="C544" s="28">
        <v>45504</v>
      </c>
    </row>
    <row r="545" spans="1:3" x14ac:dyDescent="0.45">
      <c r="A545" s="33" t="s">
        <v>73</v>
      </c>
      <c r="B545" s="32">
        <v>22810.62</v>
      </c>
      <c r="C545" s="28">
        <v>45488</v>
      </c>
    </row>
    <row r="546" spans="1:3" x14ac:dyDescent="0.45">
      <c r="A546" s="33" t="s">
        <v>81</v>
      </c>
      <c r="B546" s="32">
        <v>35275.32</v>
      </c>
      <c r="C546" s="28">
        <v>45519</v>
      </c>
    </row>
    <row r="547" spans="1:3" x14ac:dyDescent="0.45">
      <c r="A547" s="33" t="s">
        <v>82</v>
      </c>
      <c r="B547" s="32">
        <v>9602.57</v>
      </c>
      <c r="C547" s="28">
        <v>45519</v>
      </c>
    </row>
    <row r="548" spans="1:3" x14ac:dyDescent="0.45">
      <c r="A548" s="33" t="s">
        <v>83</v>
      </c>
      <c r="B548" s="32">
        <v>34200.22</v>
      </c>
      <c r="C548" s="28">
        <v>45519</v>
      </c>
    </row>
    <row r="549" spans="1:3" x14ac:dyDescent="0.45">
      <c r="A549" s="33" t="s">
        <v>84</v>
      </c>
      <c r="B549" s="32">
        <v>9309.91</v>
      </c>
      <c r="C549" s="28">
        <v>45519</v>
      </c>
    </row>
    <row r="550" spans="1:3" x14ac:dyDescent="0.45">
      <c r="A550" s="33" t="s">
        <v>87</v>
      </c>
      <c r="B550" s="32">
        <v>52077.599999999999</v>
      </c>
      <c r="C550" s="28">
        <v>45519</v>
      </c>
    </row>
    <row r="551" spans="1:3" x14ac:dyDescent="0.45">
      <c r="A551" s="33" t="s">
        <v>88</v>
      </c>
      <c r="B551" s="32">
        <v>13651.6</v>
      </c>
      <c r="C551" s="28">
        <v>45519</v>
      </c>
    </row>
    <row r="552" spans="1:3" x14ac:dyDescent="0.45">
      <c r="A552" s="33" t="s">
        <v>89</v>
      </c>
      <c r="B552" s="32">
        <v>34374.69</v>
      </c>
      <c r="C552" s="28">
        <v>45519</v>
      </c>
    </row>
    <row r="553" spans="1:3" x14ac:dyDescent="0.45">
      <c r="A553" s="33" t="s">
        <v>90</v>
      </c>
      <c r="B553" s="32">
        <v>9010.9699999999993</v>
      </c>
      <c r="C553" s="28">
        <v>45519</v>
      </c>
    </row>
    <row r="554" spans="1:3" x14ac:dyDescent="0.45">
      <c r="A554" s="33" t="s">
        <v>91</v>
      </c>
      <c r="B554" s="32">
        <v>34374.69</v>
      </c>
      <c r="C554" s="28">
        <v>45762</v>
      </c>
    </row>
    <row r="555" spans="1:3" x14ac:dyDescent="0.45">
      <c r="A555" s="33" t="s">
        <v>92</v>
      </c>
      <c r="B555" s="32">
        <v>9010.9699999999993</v>
      </c>
      <c r="C555" s="28">
        <v>45762</v>
      </c>
    </row>
    <row r="556" spans="1:3" x14ac:dyDescent="0.45">
      <c r="A556" s="33" t="s">
        <v>93</v>
      </c>
      <c r="B556" s="32">
        <v>326888.44</v>
      </c>
      <c r="C556" s="28">
        <v>45519</v>
      </c>
    </row>
    <row r="557" spans="1:3" x14ac:dyDescent="0.45">
      <c r="A557" s="33" t="s">
        <v>94</v>
      </c>
      <c r="B557" s="32">
        <v>85690.38</v>
      </c>
      <c r="C557" s="28">
        <v>45519</v>
      </c>
    </row>
    <row r="558" spans="1:3" x14ac:dyDescent="0.45">
      <c r="A558" s="27" t="s">
        <v>134</v>
      </c>
      <c r="B558" s="32"/>
    </row>
    <row r="559" spans="1:3" x14ac:dyDescent="0.45">
      <c r="A559" s="33" t="s">
        <v>47</v>
      </c>
      <c r="B559" s="32">
        <v>11627.57</v>
      </c>
      <c r="C559" s="28">
        <v>45519</v>
      </c>
    </row>
    <row r="560" spans="1:3" x14ac:dyDescent="0.45">
      <c r="A560" s="33" t="s">
        <v>49</v>
      </c>
      <c r="B560" s="32">
        <v>11244.27</v>
      </c>
      <c r="C560" s="28">
        <v>45519</v>
      </c>
    </row>
    <row r="561" spans="1:3" x14ac:dyDescent="0.45">
      <c r="A561" s="33" t="s">
        <v>53</v>
      </c>
      <c r="B561" s="32">
        <v>13290.49</v>
      </c>
      <c r="C561" s="28">
        <v>45519</v>
      </c>
    </row>
    <row r="562" spans="1:3" x14ac:dyDescent="0.45">
      <c r="A562" s="33" t="s">
        <v>55</v>
      </c>
      <c r="B562" s="32">
        <v>10418.969999999999</v>
      </c>
      <c r="C562" s="28">
        <v>45519</v>
      </c>
    </row>
    <row r="563" spans="1:3" x14ac:dyDescent="0.45">
      <c r="A563" s="33" t="s">
        <v>43</v>
      </c>
      <c r="B563" s="32">
        <v>34839.51</v>
      </c>
      <c r="C563" s="28">
        <v>45504</v>
      </c>
    </row>
    <row r="564" spans="1:3" x14ac:dyDescent="0.45">
      <c r="A564" s="33" t="s">
        <v>72</v>
      </c>
      <c r="B564" s="32">
        <v>30452.9</v>
      </c>
      <c r="C564" s="28">
        <v>45488</v>
      </c>
    </row>
    <row r="565" spans="1:3" x14ac:dyDescent="0.45">
      <c r="A565" s="33" t="s">
        <v>81</v>
      </c>
      <c r="B565" s="32">
        <v>10561.95</v>
      </c>
      <c r="C565" s="28">
        <v>45519</v>
      </c>
    </row>
    <row r="566" spans="1:3" x14ac:dyDescent="0.45">
      <c r="A566" s="33" t="s">
        <v>83</v>
      </c>
      <c r="B566" s="32">
        <v>10240.049999999999</v>
      </c>
      <c r="C566" s="28">
        <v>45519</v>
      </c>
    </row>
    <row r="567" spans="1:3" x14ac:dyDescent="0.45">
      <c r="A567" s="33" t="s">
        <v>87</v>
      </c>
      <c r="B567" s="32">
        <v>15592.8</v>
      </c>
      <c r="C567" s="28">
        <v>45519</v>
      </c>
    </row>
    <row r="568" spans="1:3" x14ac:dyDescent="0.45">
      <c r="A568" s="33" t="s">
        <v>89</v>
      </c>
      <c r="B568" s="32">
        <v>10292.290000000001</v>
      </c>
      <c r="C568" s="28">
        <v>45519</v>
      </c>
    </row>
    <row r="569" spans="1:3" x14ac:dyDescent="0.45">
      <c r="A569" s="33" t="s">
        <v>91</v>
      </c>
      <c r="B569" s="32">
        <v>10292.290000000001</v>
      </c>
      <c r="C569" s="28">
        <v>45762</v>
      </c>
    </row>
    <row r="570" spans="1:3" x14ac:dyDescent="0.45">
      <c r="A570" s="33" t="s">
        <v>93</v>
      </c>
      <c r="B570" s="32">
        <v>97875.21</v>
      </c>
      <c r="C570" s="28">
        <v>45519</v>
      </c>
    </row>
    <row r="571" spans="1:3" x14ac:dyDescent="0.45">
      <c r="A571" s="27" t="s">
        <v>135</v>
      </c>
      <c r="B571" s="32"/>
    </row>
    <row r="572" spans="1:3" x14ac:dyDescent="0.45">
      <c r="A572" s="33" t="s">
        <v>47</v>
      </c>
      <c r="B572" s="32">
        <v>7543.58</v>
      </c>
      <c r="C572" s="28">
        <v>45519</v>
      </c>
    </row>
    <row r="573" spans="1:3" x14ac:dyDescent="0.45">
      <c r="A573" s="33" t="s">
        <v>49</v>
      </c>
      <c r="B573" s="32">
        <v>7294.91</v>
      </c>
      <c r="C573" s="28">
        <v>45519</v>
      </c>
    </row>
    <row r="574" spans="1:3" x14ac:dyDescent="0.45">
      <c r="A574" s="33" t="s">
        <v>53</v>
      </c>
      <c r="B574" s="32">
        <v>8622.43</v>
      </c>
      <c r="C574" s="28">
        <v>45519</v>
      </c>
    </row>
    <row r="575" spans="1:3" x14ac:dyDescent="0.45">
      <c r="A575" s="33" t="s">
        <v>55</v>
      </c>
      <c r="B575" s="32">
        <v>6759.48</v>
      </c>
      <c r="C575" s="28">
        <v>45519</v>
      </c>
    </row>
    <row r="576" spans="1:3" x14ac:dyDescent="0.45">
      <c r="A576" s="33" t="s">
        <v>43</v>
      </c>
      <c r="B576" s="32">
        <v>22602.720000000001</v>
      </c>
      <c r="C576" s="28">
        <v>45504</v>
      </c>
    </row>
    <row r="577" spans="1:3" x14ac:dyDescent="0.45">
      <c r="A577" s="33" t="s">
        <v>72</v>
      </c>
      <c r="B577" s="32">
        <v>19756.830000000002</v>
      </c>
      <c r="C577" s="28">
        <v>45488</v>
      </c>
    </row>
    <row r="578" spans="1:3" x14ac:dyDescent="0.45">
      <c r="A578" s="33" t="s">
        <v>81</v>
      </c>
      <c r="B578" s="32">
        <v>6852.24</v>
      </c>
      <c r="C578" s="28">
        <v>45519</v>
      </c>
    </row>
    <row r="579" spans="1:3" x14ac:dyDescent="0.45">
      <c r="A579" s="33" t="s">
        <v>83</v>
      </c>
      <c r="B579" s="32">
        <v>6643.41</v>
      </c>
      <c r="C579" s="28">
        <v>45519</v>
      </c>
    </row>
    <row r="580" spans="1:3" x14ac:dyDescent="0.45">
      <c r="A580" s="33" t="s">
        <v>87</v>
      </c>
      <c r="B580" s="32">
        <v>10116.09</v>
      </c>
      <c r="C580" s="28">
        <v>45519</v>
      </c>
    </row>
    <row r="581" spans="1:3" x14ac:dyDescent="0.45">
      <c r="A581" s="33" t="s">
        <v>89</v>
      </c>
      <c r="B581" s="32">
        <v>6677.3</v>
      </c>
      <c r="C581" s="28">
        <v>45519</v>
      </c>
    </row>
    <row r="582" spans="1:3" x14ac:dyDescent="0.45">
      <c r="A582" s="33" t="s">
        <v>91</v>
      </c>
      <c r="B582" s="32">
        <v>6677.3</v>
      </c>
      <c r="C582" s="28">
        <v>45762</v>
      </c>
    </row>
    <row r="583" spans="1:3" x14ac:dyDescent="0.45">
      <c r="A583" s="33" t="s">
        <v>93</v>
      </c>
      <c r="B583" s="32">
        <v>63498.2</v>
      </c>
      <c r="C583" s="28">
        <v>45519</v>
      </c>
    </row>
    <row r="584" spans="1:3" x14ac:dyDescent="0.45">
      <c r="A584" s="27" t="s">
        <v>136</v>
      </c>
      <c r="B584" s="32"/>
    </row>
    <row r="585" spans="1:3" x14ac:dyDescent="0.45">
      <c r="A585" s="33" t="s">
        <v>47</v>
      </c>
      <c r="B585" s="32">
        <v>1884.01</v>
      </c>
      <c r="C585" s="28">
        <v>45519</v>
      </c>
    </row>
    <row r="586" spans="1:3" x14ac:dyDescent="0.45">
      <c r="A586" s="33" t="s">
        <v>49</v>
      </c>
      <c r="B586" s="32">
        <v>1821.9</v>
      </c>
      <c r="C586" s="28">
        <v>45519</v>
      </c>
    </row>
    <row r="587" spans="1:3" x14ac:dyDescent="0.45">
      <c r="A587" s="33" t="s">
        <v>53</v>
      </c>
      <c r="B587" s="32">
        <v>2153.4499999999998</v>
      </c>
      <c r="C587" s="28">
        <v>45519</v>
      </c>
    </row>
    <row r="588" spans="1:3" x14ac:dyDescent="0.45">
      <c r="A588" s="33" t="s">
        <v>55</v>
      </c>
      <c r="B588" s="32">
        <v>1688.18</v>
      </c>
      <c r="C588" s="28">
        <v>45519</v>
      </c>
    </row>
    <row r="589" spans="1:3" x14ac:dyDescent="0.45">
      <c r="A589" s="33" t="s">
        <v>43</v>
      </c>
      <c r="B589" s="32">
        <v>5645.02</v>
      </c>
      <c r="C589" s="28">
        <v>45504</v>
      </c>
    </row>
    <row r="590" spans="1:3" x14ac:dyDescent="0.45">
      <c r="A590" s="33" t="s">
        <v>81</v>
      </c>
      <c r="B590" s="32">
        <v>1711.35</v>
      </c>
      <c r="C590" s="28">
        <v>45519</v>
      </c>
    </row>
    <row r="591" spans="1:3" x14ac:dyDescent="0.45">
      <c r="A591" s="33" t="s">
        <v>83</v>
      </c>
      <c r="B591" s="32">
        <v>1659.19</v>
      </c>
      <c r="C591" s="28">
        <v>45519</v>
      </c>
    </row>
    <row r="592" spans="1:3" x14ac:dyDescent="0.45">
      <c r="A592" s="33" t="s">
        <v>87</v>
      </c>
      <c r="B592" s="32">
        <v>2526.4899999999998</v>
      </c>
      <c r="C592" s="28">
        <v>45519</v>
      </c>
    </row>
    <row r="593" spans="1:3" x14ac:dyDescent="0.45">
      <c r="A593" s="33" t="s">
        <v>89</v>
      </c>
      <c r="B593" s="32">
        <v>1667.65</v>
      </c>
      <c r="C593" s="28">
        <v>45519</v>
      </c>
    </row>
    <row r="594" spans="1:3" x14ac:dyDescent="0.45">
      <c r="A594" s="33" t="s">
        <v>91</v>
      </c>
      <c r="B594" s="32">
        <v>1667.65</v>
      </c>
      <c r="C594" s="28">
        <v>45762</v>
      </c>
    </row>
    <row r="595" spans="1:3" x14ac:dyDescent="0.45">
      <c r="A595" s="33" t="s">
        <v>93</v>
      </c>
      <c r="B595" s="32">
        <v>15858.65</v>
      </c>
      <c r="C595" s="28">
        <v>45519</v>
      </c>
    </row>
    <row r="596" spans="1:3" x14ac:dyDescent="0.45">
      <c r="A596" s="27" t="s">
        <v>137</v>
      </c>
      <c r="B596" s="32"/>
    </row>
    <row r="597" spans="1:3" x14ac:dyDescent="0.45">
      <c r="A597" s="33" t="s">
        <v>47</v>
      </c>
      <c r="B597" s="32">
        <v>29495.42</v>
      </c>
      <c r="C597" s="28">
        <v>45519</v>
      </c>
    </row>
    <row r="598" spans="1:3" x14ac:dyDescent="0.45">
      <c r="A598" s="33" t="s">
        <v>49</v>
      </c>
      <c r="B598" s="32">
        <v>28523.11</v>
      </c>
      <c r="C598" s="28">
        <v>45519</v>
      </c>
    </row>
    <row r="599" spans="1:3" x14ac:dyDescent="0.45">
      <c r="A599" s="33" t="s">
        <v>53</v>
      </c>
      <c r="B599" s="32">
        <v>33713.730000000003</v>
      </c>
      <c r="C599" s="28">
        <v>45519</v>
      </c>
    </row>
    <row r="600" spans="1:3" x14ac:dyDescent="0.45">
      <c r="A600" s="33" t="s">
        <v>55</v>
      </c>
      <c r="B600" s="32">
        <v>26429.59</v>
      </c>
      <c r="C600" s="28">
        <v>45519</v>
      </c>
    </row>
    <row r="601" spans="1:3" x14ac:dyDescent="0.45">
      <c r="A601" s="33" t="s">
        <v>43</v>
      </c>
      <c r="B601" s="32">
        <v>88376.68</v>
      </c>
      <c r="C601" s="28">
        <v>45504</v>
      </c>
    </row>
    <row r="602" spans="1:3" x14ac:dyDescent="0.45">
      <c r="A602" s="33" t="s">
        <v>72</v>
      </c>
      <c r="B602" s="32">
        <v>77249.25</v>
      </c>
      <c r="C602" s="28">
        <v>45488</v>
      </c>
    </row>
    <row r="603" spans="1:3" x14ac:dyDescent="0.45">
      <c r="A603" s="33" t="s">
        <v>81</v>
      </c>
      <c r="B603" s="32">
        <v>26792.28</v>
      </c>
      <c r="C603" s="28">
        <v>45519</v>
      </c>
    </row>
    <row r="604" spans="1:3" x14ac:dyDescent="0.45">
      <c r="A604" s="33" t="s">
        <v>83</v>
      </c>
      <c r="B604" s="32">
        <v>25975.73</v>
      </c>
      <c r="C604" s="28">
        <v>45519</v>
      </c>
    </row>
    <row r="605" spans="1:3" x14ac:dyDescent="0.45">
      <c r="A605" s="33" t="s">
        <v>87</v>
      </c>
      <c r="B605" s="32">
        <v>39553.94</v>
      </c>
      <c r="C605" s="28">
        <v>45519</v>
      </c>
    </row>
    <row r="606" spans="1:3" x14ac:dyDescent="0.45">
      <c r="A606" s="33" t="s">
        <v>89</v>
      </c>
      <c r="B606" s="32">
        <v>26108.240000000002</v>
      </c>
      <c r="C606" s="28">
        <v>45519</v>
      </c>
    </row>
    <row r="607" spans="1:3" x14ac:dyDescent="0.45">
      <c r="A607" s="33" t="s">
        <v>91</v>
      </c>
      <c r="B607" s="32">
        <v>26108.240000000002</v>
      </c>
      <c r="C607" s="28">
        <v>45762</v>
      </c>
    </row>
    <row r="608" spans="1:3" x14ac:dyDescent="0.45">
      <c r="A608" s="33" t="s">
        <v>93</v>
      </c>
      <c r="B608" s="32">
        <v>248278.07</v>
      </c>
      <c r="C608" s="28">
        <v>45519</v>
      </c>
    </row>
    <row r="609" spans="1:3" x14ac:dyDescent="0.45">
      <c r="A609" s="27" t="s">
        <v>138</v>
      </c>
      <c r="B609" s="32"/>
    </row>
    <row r="610" spans="1:3" x14ac:dyDescent="0.45">
      <c r="A610" s="33" t="s">
        <v>47</v>
      </c>
      <c r="B610" s="32">
        <v>2063.67</v>
      </c>
      <c r="C610" s="28">
        <v>45519</v>
      </c>
    </row>
    <row r="611" spans="1:3" x14ac:dyDescent="0.45">
      <c r="A611" s="33" t="s">
        <v>49</v>
      </c>
      <c r="B611" s="32">
        <v>1995.64</v>
      </c>
      <c r="C611" s="28">
        <v>45519</v>
      </c>
    </row>
    <row r="612" spans="1:3" x14ac:dyDescent="0.45">
      <c r="A612" s="33" t="s">
        <v>53</v>
      </c>
      <c r="B612" s="32">
        <v>2358.81</v>
      </c>
      <c r="C612" s="28">
        <v>45519</v>
      </c>
    </row>
    <row r="613" spans="1:3" x14ac:dyDescent="0.45">
      <c r="A613" s="33" t="s">
        <v>55</v>
      </c>
      <c r="B613" s="32">
        <v>1849.17</v>
      </c>
      <c r="C613" s="28">
        <v>45519</v>
      </c>
    </row>
    <row r="614" spans="1:3" x14ac:dyDescent="0.45">
      <c r="A614" s="33" t="s">
        <v>43</v>
      </c>
      <c r="B614" s="32">
        <v>6183.35</v>
      </c>
      <c r="C614" s="28">
        <v>45504</v>
      </c>
    </row>
    <row r="615" spans="1:3" x14ac:dyDescent="0.45">
      <c r="A615" s="33" t="s">
        <v>72</v>
      </c>
      <c r="B615" s="32">
        <v>5404.81</v>
      </c>
      <c r="C615" s="28">
        <v>45488</v>
      </c>
    </row>
    <row r="616" spans="1:3" x14ac:dyDescent="0.45">
      <c r="A616" s="33" t="s">
        <v>81</v>
      </c>
      <c r="B616" s="32">
        <v>1874.54</v>
      </c>
      <c r="C616" s="28">
        <v>45519</v>
      </c>
    </row>
    <row r="617" spans="1:3" x14ac:dyDescent="0.45">
      <c r="A617" s="33" t="s">
        <v>83</v>
      </c>
      <c r="B617" s="32">
        <v>1817.41</v>
      </c>
      <c r="C617" s="28">
        <v>45519</v>
      </c>
    </row>
    <row r="618" spans="1:3" x14ac:dyDescent="0.45">
      <c r="A618" s="33" t="s">
        <v>87</v>
      </c>
      <c r="B618" s="32">
        <v>2767.42</v>
      </c>
      <c r="C618" s="28">
        <v>45519</v>
      </c>
    </row>
    <row r="619" spans="1:3" x14ac:dyDescent="0.45">
      <c r="A619" s="33" t="s">
        <v>89</v>
      </c>
      <c r="B619" s="32">
        <v>1826.68</v>
      </c>
      <c r="C619" s="28">
        <v>45519</v>
      </c>
    </row>
    <row r="620" spans="1:3" x14ac:dyDescent="0.45">
      <c r="A620" s="33" t="s">
        <v>91</v>
      </c>
      <c r="B620" s="32">
        <v>1826.68</v>
      </c>
      <c r="C620" s="28">
        <v>45762</v>
      </c>
    </row>
    <row r="621" spans="1:3" x14ac:dyDescent="0.45">
      <c r="A621" s="33" t="s">
        <v>93</v>
      </c>
      <c r="B621" s="32">
        <v>17370.98</v>
      </c>
      <c r="C621" s="28">
        <v>45519</v>
      </c>
    </row>
    <row r="622" spans="1:3" x14ac:dyDescent="0.45">
      <c r="A622" s="27" t="s">
        <v>139</v>
      </c>
      <c r="B622" s="32"/>
    </row>
    <row r="623" spans="1:3" x14ac:dyDescent="0.45">
      <c r="A623" s="33" t="s">
        <v>47</v>
      </c>
      <c r="B623" s="32">
        <v>8439.2800000000007</v>
      </c>
      <c r="C623" s="28">
        <v>45519</v>
      </c>
    </row>
    <row r="624" spans="1:3" x14ac:dyDescent="0.45">
      <c r="A624" s="33" t="s">
        <v>48</v>
      </c>
      <c r="B624" s="32">
        <v>2297.3200000000002</v>
      </c>
      <c r="C624" s="28">
        <v>45519</v>
      </c>
    </row>
    <row r="625" spans="1:3" x14ac:dyDescent="0.45">
      <c r="A625" s="33" t="s">
        <v>49</v>
      </c>
      <c r="B625" s="32">
        <v>8161.08</v>
      </c>
      <c r="C625" s="28">
        <v>45519</v>
      </c>
    </row>
    <row r="626" spans="1:3" x14ac:dyDescent="0.45">
      <c r="A626" s="33" t="s">
        <v>50</v>
      </c>
      <c r="B626" s="32">
        <v>2221.59</v>
      </c>
      <c r="C626" s="28">
        <v>45519</v>
      </c>
    </row>
    <row r="627" spans="1:3" x14ac:dyDescent="0.45">
      <c r="A627" s="33" t="s">
        <v>53</v>
      </c>
      <c r="B627" s="32">
        <v>9646.2199999999993</v>
      </c>
      <c r="C627" s="28">
        <v>45519</v>
      </c>
    </row>
    <row r="628" spans="1:3" x14ac:dyDescent="0.45">
      <c r="A628" s="33" t="s">
        <v>54</v>
      </c>
      <c r="B628" s="32">
        <v>2528.66</v>
      </c>
      <c r="C628" s="28">
        <v>45519</v>
      </c>
    </row>
    <row r="629" spans="1:3" x14ac:dyDescent="0.45">
      <c r="A629" s="33" t="s">
        <v>55</v>
      </c>
      <c r="B629" s="32">
        <v>7562.08</v>
      </c>
      <c r="C629" s="28">
        <v>45519</v>
      </c>
    </row>
    <row r="630" spans="1:3" x14ac:dyDescent="0.45">
      <c r="A630" s="33" t="s">
        <v>56</v>
      </c>
      <c r="B630" s="32">
        <v>1982.32</v>
      </c>
      <c r="C630" s="28">
        <v>45519</v>
      </c>
    </row>
    <row r="631" spans="1:3" x14ac:dyDescent="0.45">
      <c r="A631" s="33" t="s">
        <v>43</v>
      </c>
      <c r="B631" s="32">
        <v>25286.47</v>
      </c>
      <c r="C631" s="28">
        <v>45504</v>
      </c>
    </row>
    <row r="632" spans="1:3" x14ac:dyDescent="0.45">
      <c r="A632" s="33" t="s">
        <v>63</v>
      </c>
      <c r="B632" s="32">
        <v>3864.1</v>
      </c>
      <c r="C632" s="28">
        <v>45504</v>
      </c>
    </row>
    <row r="633" spans="1:3" x14ac:dyDescent="0.45">
      <c r="A633" s="33" t="s">
        <v>72</v>
      </c>
      <c r="B633" s="32">
        <v>22102.67</v>
      </c>
      <c r="C633" s="28">
        <v>45488</v>
      </c>
    </row>
    <row r="634" spans="1:3" x14ac:dyDescent="0.45">
      <c r="A634" s="33" t="s">
        <v>73</v>
      </c>
      <c r="B634" s="32">
        <v>4957.08</v>
      </c>
      <c r="C634" s="28">
        <v>45488</v>
      </c>
    </row>
    <row r="635" spans="1:3" x14ac:dyDescent="0.45">
      <c r="A635" s="33" t="s">
        <v>81</v>
      </c>
      <c r="B635" s="32">
        <v>7665.85</v>
      </c>
      <c r="C635" s="28">
        <v>45519</v>
      </c>
    </row>
    <row r="636" spans="1:3" x14ac:dyDescent="0.45">
      <c r="A636" s="33" t="s">
        <v>82</v>
      </c>
      <c r="B636" s="32">
        <v>2086.7800000000002</v>
      </c>
      <c r="C636" s="28">
        <v>45519</v>
      </c>
    </row>
    <row r="637" spans="1:3" x14ac:dyDescent="0.45">
      <c r="A637" s="33" t="s">
        <v>83</v>
      </c>
      <c r="B637" s="32">
        <v>7432.22</v>
      </c>
      <c r="C637" s="28">
        <v>45519</v>
      </c>
    </row>
    <row r="638" spans="1:3" x14ac:dyDescent="0.45">
      <c r="A638" s="33" t="s">
        <v>84</v>
      </c>
      <c r="B638" s="32">
        <v>2023.18</v>
      </c>
      <c r="C638" s="28">
        <v>45519</v>
      </c>
    </row>
    <row r="639" spans="1:3" x14ac:dyDescent="0.45">
      <c r="A639" s="33" t="s">
        <v>87</v>
      </c>
      <c r="B639" s="32">
        <v>11317.23</v>
      </c>
      <c r="C639" s="28">
        <v>45519</v>
      </c>
    </row>
    <row r="640" spans="1:3" x14ac:dyDescent="0.45">
      <c r="A640" s="33" t="s">
        <v>88</v>
      </c>
      <c r="B640" s="32">
        <v>2966.69</v>
      </c>
      <c r="C640" s="28">
        <v>45519</v>
      </c>
    </row>
    <row r="641" spans="1:3" x14ac:dyDescent="0.45">
      <c r="A641" s="33" t="s">
        <v>89</v>
      </c>
      <c r="B641" s="32">
        <v>7470.13</v>
      </c>
      <c r="C641" s="28">
        <v>45519</v>
      </c>
    </row>
    <row r="642" spans="1:3" x14ac:dyDescent="0.45">
      <c r="A642" s="33" t="s">
        <v>90</v>
      </c>
      <c r="B642" s="32">
        <v>1958.22</v>
      </c>
      <c r="C642" s="28">
        <v>45519</v>
      </c>
    </row>
    <row r="643" spans="1:3" x14ac:dyDescent="0.45">
      <c r="A643" s="33" t="s">
        <v>91</v>
      </c>
      <c r="B643" s="32">
        <v>7470.13</v>
      </c>
      <c r="C643" s="28">
        <v>45762</v>
      </c>
    </row>
    <row r="644" spans="1:3" x14ac:dyDescent="0.45">
      <c r="A644" s="33" t="s">
        <v>92</v>
      </c>
      <c r="B644" s="32">
        <v>1958.22</v>
      </c>
      <c r="C644" s="28">
        <v>45762</v>
      </c>
    </row>
    <row r="645" spans="1:3" x14ac:dyDescent="0.45">
      <c r="A645" s="33" t="s">
        <v>93</v>
      </c>
      <c r="B645" s="32">
        <v>71037.7</v>
      </c>
      <c r="C645" s="28">
        <v>45519</v>
      </c>
    </row>
    <row r="646" spans="1:3" x14ac:dyDescent="0.45">
      <c r="A646" s="33" t="s">
        <v>94</v>
      </c>
      <c r="B646" s="32">
        <v>18621.79</v>
      </c>
      <c r="C646" s="28">
        <v>45519</v>
      </c>
    </row>
    <row r="647" spans="1:3" x14ac:dyDescent="0.45">
      <c r="A647" s="27" t="s">
        <v>140</v>
      </c>
      <c r="B647" s="32"/>
    </row>
    <row r="648" spans="1:3" x14ac:dyDescent="0.45">
      <c r="A648" s="33" t="s">
        <v>47</v>
      </c>
      <c r="B648" s="32">
        <v>13399.25</v>
      </c>
      <c r="C648" s="28">
        <v>45519</v>
      </c>
    </row>
    <row r="649" spans="1:3" x14ac:dyDescent="0.45">
      <c r="A649" s="33" t="s">
        <v>49</v>
      </c>
      <c r="B649" s="32">
        <v>12957.54</v>
      </c>
      <c r="C649" s="28">
        <v>45519</v>
      </c>
    </row>
    <row r="650" spans="1:3" x14ac:dyDescent="0.45">
      <c r="A650" s="33" t="s">
        <v>53</v>
      </c>
      <c r="B650" s="32">
        <v>15315.55</v>
      </c>
      <c r="C650" s="28">
        <v>45519</v>
      </c>
    </row>
    <row r="651" spans="1:3" x14ac:dyDescent="0.45">
      <c r="A651" s="33" t="s">
        <v>55</v>
      </c>
      <c r="B651" s="32">
        <v>12006.49</v>
      </c>
      <c r="C651" s="28">
        <v>45519</v>
      </c>
    </row>
    <row r="652" spans="1:3" x14ac:dyDescent="0.45">
      <c r="A652" s="33" t="s">
        <v>43</v>
      </c>
      <c r="B652" s="32">
        <v>40147.96</v>
      </c>
      <c r="C652" s="28">
        <v>45504</v>
      </c>
    </row>
    <row r="653" spans="1:3" x14ac:dyDescent="0.45">
      <c r="A653" s="33" t="s">
        <v>72</v>
      </c>
      <c r="B653" s="32">
        <v>35092.959999999999</v>
      </c>
      <c r="C653" s="28">
        <v>45488</v>
      </c>
    </row>
    <row r="654" spans="1:3" x14ac:dyDescent="0.45">
      <c r="A654" s="33" t="s">
        <v>81</v>
      </c>
      <c r="B654" s="32">
        <v>12171.26</v>
      </c>
      <c r="C654" s="28">
        <v>45519</v>
      </c>
    </row>
    <row r="655" spans="1:3" x14ac:dyDescent="0.45">
      <c r="A655" s="33" t="s">
        <v>83</v>
      </c>
      <c r="B655" s="32">
        <v>11800.31</v>
      </c>
      <c r="C655" s="28">
        <v>45519</v>
      </c>
    </row>
    <row r="656" spans="1:3" x14ac:dyDescent="0.45">
      <c r="A656" s="33" t="s">
        <v>87</v>
      </c>
      <c r="B656" s="32">
        <v>17968.650000000001</v>
      </c>
      <c r="C656" s="28">
        <v>45519</v>
      </c>
    </row>
    <row r="657" spans="1:3" x14ac:dyDescent="0.45">
      <c r="A657" s="33" t="s">
        <v>89</v>
      </c>
      <c r="B657" s="32">
        <v>11860.51</v>
      </c>
      <c r="C657" s="28">
        <v>45519</v>
      </c>
    </row>
    <row r="658" spans="1:3" x14ac:dyDescent="0.45">
      <c r="A658" s="33" t="s">
        <v>91</v>
      </c>
      <c r="B658" s="32">
        <v>11860.51</v>
      </c>
      <c r="C658" s="28">
        <v>45762</v>
      </c>
    </row>
    <row r="659" spans="1:3" x14ac:dyDescent="0.45">
      <c r="A659" s="33" t="s">
        <v>93</v>
      </c>
      <c r="B659" s="32">
        <v>112788.32</v>
      </c>
      <c r="C659" s="28">
        <v>45519</v>
      </c>
    </row>
    <row r="660" spans="1:3" x14ac:dyDescent="0.45">
      <c r="A660" s="27" t="s">
        <v>141</v>
      </c>
      <c r="B660" s="32"/>
    </row>
    <row r="661" spans="1:3" x14ac:dyDescent="0.45">
      <c r="A661" s="33" t="s">
        <v>47</v>
      </c>
      <c r="B661" s="32">
        <v>4324.41</v>
      </c>
      <c r="C661" s="28">
        <v>45519</v>
      </c>
    </row>
    <row r="662" spans="1:3" x14ac:dyDescent="0.45">
      <c r="A662" s="33" t="s">
        <v>49</v>
      </c>
      <c r="B662" s="32">
        <v>4181.8599999999997</v>
      </c>
      <c r="C662" s="28">
        <v>45519</v>
      </c>
    </row>
    <row r="663" spans="1:3" x14ac:dyDescent="0.45">
      <c r="A663" s="33" t="s">
        <v>53</v>
      </c>
      <c r="B663" s="32">
        <v>4942.87</v>
      </c>
      <c r="C663" s="28">
        <v>45519</v>
      </c>
    </row>
    <row r="664" spans="1:3" x14ac:dyDescent="0.45">
      <c r="A664" s="33" t="s">
        <v>55</v>
      </c>
      <c r="B664" s="32">
        <v>3874.92</v>
      </c>
      <c r="C664" s="28">
        <v>45519</v>
      </c>
    </row>
    <row r="665" spans="1:3" x14ac:dyDescent="0.45">
      <c r="A665" s="33" t="s">
        <v>43</v>
      </c>
      <c r="B665" s="32">
        <v>12957.18</v>
      </c>
      <c r="C665" s="28">
        <v>45504</v>
      </c>
    </row>
    <row r="666" spans="1:3" x14ac:dyDescent="0.45">
      <c r="A666" s="33" t="s">
        <v>72</v>
      </c>
      <c r="B666" s="32">
        <v>11325.75</v>
      </c>
      <c r="C666" s="28">
        <v>45488</v>
      </c>
    </row>
    <row r="667" spans="1:3" x14ac:dyDescent="0.45">
      <c r="A667" s="33" t="s">
        <v>81</v>
      </c>
      <c r="B667" s="32">
        <v>3928.1</v>
      </c>
      <c r="C667" s="28">
        <v>45519</v>
      </c>
    </row>
    <row r="668" spans="1:3" x14ac:dyDescent="0.45">
      <c r="A668" s="33" t="s">
        <v>83</v>
      </c>
      <c r="B668" s="32">
        <v>3808.38</v>
      </c>
      <c r="C668" s="28">
        <v>45519</v>
      </c>
    </row>
    <row r="669" spans="1:3" x14ac:dyDescent="0.45">
      <c r="A669" s="33" t="s">
        <v>87</v>
      </c>
      <c r="B669" s="32">
        <v>5799.12</v>
      </c>
      <c r="C669" s="28">
        <v>45519</v>
      </c>
    </row>
    <row r="670" spans="1:3" x14ac:dyDescent="0.45">
      <c r="A670" s="33" t="s">
        <v>89</v>
      </c>
      <c r="B670" s="32">
        <v>3827.81</v>
      </c>
      <c r="C670" s="28">
        <v>45519</v>
      </c>
    </row>
    <row r="671" spans="1:3" x14ac:dyDescent="0.45">
      <c r="A671" s="33" t="s">
        <v>91</v>
      </c>
      <c r="B671" s="32">
        <v>3827.81</v>
      </c>
      <c r="C671" s="28">
        <v>45762</v>
      </c>
    </row>
    <row r="672" spans="1:3" x14ac:dyDescent="0.45">
      <c r="A672" s="33" t="s">
        <v>93</v>
      </c>
      <c r="B672" s="32">
        <v>36400.81</v>
      </c>
      <c r="C672" s="28">
        <v>45519</v>
      </c>
    </row>
    <row r="673" spans="1:3" x14ac:dyDescent="0.45">
      <c r="A673" s="27" t="s">
        <v>142</v>
      </c>
      <c r="B673" s="32"/>
    </row>
    <row r="674" spans="1:3" x14ac:dyDescent="0.45">
      <c r="A674" s="33" t="s">
        <v>47</v>
      </c>
      <c r="B674" s="32">
        <v>12225.03</v>
      </c>
      <c r="C674" s="28">
        <v>45519</v>
      </c>
    </row>
    <row r="675" spans="1:3" x14ac:dyDescent="0.45">
      <c r="A675" s="33" t="s">
        <v>49</v>
      </c>
      <c r="B675" s="32">
        <v>11822.03</v>
      </c>
      <c r="C675" s="28">
        <v>45519</v>
      </c>
    </row>
    <row r="676" spans="1:3" x14ac:dyDescent="0.45">
      <c r="A676" s="33" t="s">
        <v>53</v>
      </c>
      <c r="B676" s="32">
        <v>13973.4</v>
      </c>
      <c r="C676" s="28">
        <v>45519</v>
      </c>
    </row>
    <row r="677" spans="1:3" x14ac:dyDescent="0.45">
      <c r="A677" s="33" t="s">
        <v>55</v>
      </c>
      <c r="B677" s="32">
        <v>10954.33</v>
      </c>
      <c r="C677" s="28">
        <v>45519</v>
      </c>
    </row>
    <row r="678" spans="1:3" x14ac:dyDescent="0.45">
      <c r="A678" s="33" t="s">
        <v>43</v>
      </c>
      <c r="B678" s="32">
        <v>36629.660000000003</v>
      </c>
      <c r="C678" s="28">
        <v>45504</v>
      </c>
    </row>
    <row r="679" spans="1:3" x14ac:dyDescent="0.45">
      <c r="A679" s="33" t="s">
        <v>72</v>
      </c>
      <c r="B679" s="32">
        <v>32017.65</v>
      </c>
      <c r="C679" s="28">
        <v>45488</v>
      </c>
    </row>
    <row r="680" spans="1:3" x14ac:dyDescent="0.45">
      <c r="A680" s="33" t="s">
        <v>81</v>
      </c>
      <c r="B680" s="32">
        <v>11104.65</v>
      </c>
      <c r="C680" s="28">
        <v>45519</v>
      </c>
    </row>
    <row r="681" spans="1:3" x14ac:dyDescent="0.45">
      <c r="A681" s="33" t="s">
        <v>83</v>
      </c>
      <c r="B681" s="32">
        <v>10766.21</v>
      </c>
      <c r="C681" s="28">
        <v>45519</v>
      </c>
    </row>
    <row r="682" spans="1:3" x14ac:dyDescent="0.45">
      <c r="A682" s="33" t="s">
        <v>87</v>
      </c>
      <c r="B682" s="32">
        <v>16394</v>
      </c>
      <c r="C682" s="28">
        <v>45519</v>
      </c>
    </row>
    <row r="683" spans="1:3" x14ac:dyDescent="0.45">
      <c r="A683" s="33" t="s">
        <v>89</v>
      </c>
      <c r="B683" s="32">
        <v>10821.14</v>
      </c>
      <c r="C683" s="28">
        <v>45519</v>
      </c>
    </row>
    <row r="684" spans="1:3" x14ac:dyDescent="0.45">
      <c r="A684" s="33" t="s">
        <v>91</v>
      </c>
      <c r="B684" s="32">
        <v>10821.14</v>
      </c>
      <c r="C684" s="28">
        <v>45762</v>
      </c>
    </row>
    <row r="685" spans="1:3" x14ac:dyDescent="0.45">
      <c r="A685" s="33" t="s">
        <v>93</v>
      </c>
      <c r="B685" s="32">
        <v>102904.31</v>
      </c>
      <c r="C685" s="28">
        <v>45519</v>
      </c>
    </row>
    <row r="686" spans="1:3" x14ac:dyDescent="0.45">
      <c r="A686" s="27" t="s">
        <v>143</v>
      </c>
      <c r="B686" s="32"/>
    </row>
    <row r="687" spans="1:3" x14ac:dyDescent="0.45">
      <c r="A687" s="33" t="s">
        <v>47</v>
      </c>
      <c r="B687" s="32">
        <v>9042.9699999999993</v>
      </c>
      <c r="C687" s="28">
        <v>45519</v>
      </c>
    </row>
    <row r="688" spans="1:3" x14ac:dyDescent="0.45">
      <c r="A688" s="33" t="s">
        <v>49</v>
      </c>
      <c r="B688" s="32">
        <v>8744.8700000000008</v>
      </c>
      <c r="C688" s="28">
        <v>45519</v>
      </c>
    </row>
    <row r="689" spans="1:3" x14ac:dyDescent="0.45">
      <c r="A689" s="33" t="s">
        <v>53</v>
      </c>
      <c r="B689" s="32">
        <v>10336.26</v>
      </c>
      <c r="C689" s="28">
        <v>45519</v>
      </c>
    </row>
    <row r="690" spans="1:3" x14ac:dyDescent="0.45">
      <c r="A690" s="33" t="s">
        <v>55</v>
      </c>
      <c r="B690" s="32">
        <v>8103.02</v>
      </c>
      <c r="C690" s="28">
        <v>45519</v>
      </c>
    </row>
    <row r="691" spans="1:3" x14ac:dyDescent="0.45">
      <c r="A691" s="33" t="s">
        <v>43</v>
      </c>
      <c r="B691" s="32">
        <v>27095.32</v>
      </c>
      <c r="C691" s="28">
        <v>45504</v>
      </c>
    </row>
    <row r="692" spans="1:3" x14ac:dyDescent="0.45">
      <c r="A692" s="33" t="s">
        <v>81</v>
      </c>
      <c r="B692" s="32">
        <v>8214.2199999999993</v>
      </c>
      <c r="C692" s="28">
        <v>45519</v>
      </c>
    </row>
    <row r="693" spans="1:3" x14ac:dyDescent="0.45">
      <c r="A693" s="33" t="s">
        <v>83</v>
      </c>
      <c r="B693" s="32">
        <v>7963.87</v>
      </c>
      <c r="C693" s="28">
        <v>45519</v>
      </c>
    </row>
    <row r="694" spans="1:3" x14ac:dyDescent="0.45">
      <c r="A694" s="33" t="s">
        <v>87</v>
      </c>
      <c r="B694" s="32">
        <v>12126.8</v>
      </c>
      <c r="C694" s="28">
        <v>45519</v>
      </c>
    </row>
    <row r="695" spans="1:3" x14ac:dyDescent="0.45">
      <c r="A695" s="33" t="s">
        <v>89</v>
      </c>
      <c r="B695" s="32">
        <v>8004.5</v>
      </c>
      <c r="C695" s="28">
        <v>45519</v>
      </c>
    </row>
    <row r="696" spans="1:3" x14ac:dyDescent="0.45">
      <c r="A696" s="33" t="s">
        <v>91</v>
      </c>
      <c r="B696" s="32">
        <v>8004.5</v>
      </c>
      <c r="C696" s="28">
        <v>45762</v>
      </c>
    </row>
    <row r="697" spans="1:3" x14ac:dyDescent="0.45">
      <c r="A697" s="33" t="s">
        <v>93</v>
      </c>
      <c r="B697" s="32">
        <v>76119.33</v>
      </c>
      <c r="C697" s="28">
        <v>45519</v>
      </c>
    </row>
    <row r="698" spans="1:3" x14ac:dyDescent="0.45">
      <c r="A698" s="27" t="s">
        <v>144</v>
      </c>
      <c r="B698" s="32"/>
    </row>
    <row r="699" spans="1:3" x14ac:dyDescent="0.45">
      <c r="A699" s="33" t="s">
        <v>47</v>
      </c>
      <c r="B699" s="32">
        <v>11411.78</v>
      </c>
      <c r="C699" s="28">
        <v>45519</v>
      </c>
    </row>
    <row r="700" spans="1:3" x14ac:dyDescent="0.45">
      <c r="A700" s="33" t="s">
        <v>49</v>
      </c>
      <c r="B700" s="32">
        <v>11035.59</v>
      </c>
      <c r="C700" s="28">
        <v>45519</v>
      </c>
    </row>
    <row r="701" spans="1:3" x14ac:dyDescent="0.45">
      <c r="A701" s="33" t="s">
        <v>53</v>
      </c>
      <c r="B701" s="32">
        <v>13043.84</v>
      </c>
      <c r="C701" s="28">
        <v>45519</v>
      </c>
    </row>
    <row r="702" spans="1:3" x14ac:dyDescent="0.45">
      <c r="A702" s="33" t="s">
        <v>55</v>
      </c>
      <c r="B702" s="32">
        <v>10225.61</v>
      </c>
      <c r="C702" s="28">
        <v>45519</v>
      </c>
    </row>
    <row r="703" spans="1:3" x14ac:dyDescent="0.45">
      <c r="A703" s="33" t="s">
        <v>43</v>
      </c>
      <c r="B703" s="32">
        <v>34192.93</v>
      </c>
      <c r="C703" s="28">
        <v>45504</v>
      </c>
    </row>
    <row r="704" spans="1:3" x14ac:dyDescent="0.45">
      <c r="A704" s="33" t="s">
        <v>72</v>
      </c>
      <c r="B704" s="32">
        <v>29887.73</v>
      </c>
      <c r="C704" s="28">
        <v>45488</v>
      </c>
    </row>
    <row r="705" spans="1:3" x14ac:dyDescent="0.45">
      <c r="A705" s="33" t="s">
        <v>81</v>
      </c>
      <c r="B705" s="32">
        <v>10365.93</v>
      </c>
      <c r="C705" s="28">
        <v>45519</v>
      </c>
    </row>
    <row r="706" spans="1:3" x14ac:dyDescent="0.45">
      <c r="A706" s="33" t="s">
        <v>83</v>
      </c>
      <c r="B706" s="32">
        <v>10050.01</v>
      </c>
      <c r="C706" s="28">
        <v>45519</v>
      </c>
    </row>
    <row r="707" spans="1:3" x14ac:dyDescent="0.45">
      <c r="A707" s="33" t="s">
        <v>87</v>
      </c>
      <c r="B707" s="32">
        <v>15303.42</v>
      </c>
      <c r="C707" s="28">
        <v>45519</v>
      </c>
    </row>
    <row r="708" spans="1:3" x14ac:dyDescent="0.45">
      <c r="A708" s="33" t="s">
        <v>89</v>
      </c>
      <c r="B708" s="32">
        <v>10101.280000000001</v>
      </c>
      <c r="C708" s="28">
        <v>45519</v>
      </c>
    </row>
    <row r="709" spans="1:3" x14ac:dyDescent="0.45">
      <c r="A709" s="33" t="s">
        <v>91</v>
      </c>
      <c r="B709" s="32">
        <v>10101.280000000001</v>
      </c>
      <c r="C709" s="28">
        <v>45762</v>
      </c>
    </row>
    <row r="710" spans="1:3" x14ac:dyDescent="0.45">
      <c r="A710" s="33" t="s">
        <v>93</v>
      </c>
      <c r="B710" s="32">
        <v>96058.77</v>
      </c>
      <c r="C710" s="28">
        <v>45519</v>
      </c>
    </row>
    <row r="711" spans="1:3" x14ac:dyDescent="0.45">
      <c r="A711" s="27" t="s">
        <v>145</v>
      </c>
      <c r="B711" s="32"/>
    </row>
    <row r="712" spans="1:3" x14ac:dyDescent="0.45">
      <c r="A712" s="33" t="s">
        <v>47</v>
      </c>
      <c r="B712" s="32">
        <v>464025.14</v>
      </c>
      <c r="C712" s="28">
        <v>45519</v>
      </c>
    </row>
    <row r="713" spans="1:3" x14ac:dyDescent="0.45">
      <c r="A713" s="33" t="s">
        <v>48</v>
      </c>
      <c r="B713" s="32">
        <v>117732.85</v>
      </c>
      <c r="C713" s="28">
        <v>45519</v>
      </c>
    </row>
    <row r="714" spans="1:3" x14ac:dyDescent="0.45">
      <c r="A714" s="33" t="s">
        <v>49</v>
      </c>
      <c r="B714" s="32">
        <v>448728.73</v>
      </c>
      <c r="C714" s="28">
        <v>45519</v>
      </c>
    </row>
    <row r="715" spans="1:3" x14ac:dyDescent="0.45">
      <c r="A715" s="33" t="s">
        <v>50</v>
      </c>
      <c r="B715" s="32">
        <v>113851.83</v>
      </c>
      <c r="C715" s="28">
        <v>45519</v>
      </c>
    </row>
    <row r="716" spans="1:3" x14ac:dyDescent="0.45">
      <c r="A716" s="33" t="s">
        <v>53</v>
      </c>
      <c r="B716" s="32">
        <v>530388</v>
      </c>
      <c r="C716" s="28">
        <v>45519</v>
      </c>
    </row>
    <row r="717" spans="1:3" x14ac:dyDescent="0.45">
      <c r="A717" s="33" t="s">
        <v>54</v>
      </c>
      <c r="B717" s="32">
        <v>129588.28</v>
      </c>
      <c r="C717" s="28">
        <v>45519</v>
      </c>
    </row>
    <row r="718" spans="1:3" x14ac:dyDescent="0.45">
      <c r="A718" s="33" t="s">
        <v>55</v>
      </c>
      <c r="B718" s="32">
        <v>415793.17</v>
      </c>
      <c r="C718" s="28">
        <v>45519</v>
      </c>
    </row>
    <row r="719" spans="1:3" x14ac:dyDescent="0.45">
      <c r="A719" s="33" t="s">
        <v>56</v>
      </c>
      <c r="B719" s="32">
        <v>101589.63</v>
      </c>
      <c r="C719" s="28">
        <v>45519</v>
      </c>
    </row>
    <row r="720" spans="1:3" x14ac:dyDescent="0.45">
      <c r="A720" s="33" t="s">
        <v>43</v>
      </c>
      <c r="B720" s="32">
        <v>1390351.47</v>
      </c>
      <c r="C720" s="28">
        <v>45504</v>
      </c>
    </row>
    <row r="721" spans="1:3" x14ac:dyDescent="0.45">
      <c r="A721" s="33" t="s">
        <v>62</v>
      </c>
      <c r="B721" s="32">
        <v>84179.37</v>
      </c>
      <c r="C721" s="28">
        <v>45504</v>
      </c>
    </row>
    <row r="722" spans="1:3" x14ac:dyDescent="0.45">
      <c r="A722" s="33" t="s">
        <v>63</v>
      </c>
      <c r="B722" s="32">
        <v>198026.68</v>
      </c>
      <c r="C722" s="28">
        <v>45504</v>
      </c>
    </row>
    <row r="723" spans="1:3" x14ac:dyDescent="0.45">
      <c r="A723" s="33" t="s">
        <v>72</v>
      </c>
      <c r="B723" s="32">
        <v>1306304.6200000001</v>
      </c>
      <c r="C723" s="28">
        <v>45488</v>
      </c>
    </row>
    <row r="724" spans="1:3" x14ac:dyDescent="0.45">
      <c r="A724" s="33" t="s">
        <v>73</v>
      </c>
      <c r="B724" s="32">
        <v>254040.06</v>
      </c>
      <c r="C724" s="28">
        <v>45488</v>
      </c>
    </row>
    <row r="725" spans="1:3" x14ac:dyDescent="0.45">
      <c r="A725" s="33" t="s">
        <v>81</v>
      </c>
      <c r="B725" s="32">
        <v>421499.06</v>
      </c>
      <c r="C725" s="28">
        <v>45519</v>
      </c>
    </row>
    <row r="726" spans="1:3" x14ac:dyDescent="0.45">
      <c r="A726" s="33" t="s">
        <v>82</v>
      </c>
      <c r="B726" s="32">
        <v>106943.09</v>
      </c>
      <c r="C726" s="28">
        <v>45519</v>
      </c>
    </row>
    <row r="727" spans="1:3" x14ac:dyDescent="0.45">
      <c r="A727" s="33" t="s">
        <v>83</v>
      </c>
      <c r="B727" s="32">
        <v>408652.96</v>
      </c>
      <c r="C727" s="28">
        <v>45519</v>
      </c>
    </row>
    <row r="728" spans="1:3" x14ac:dyDescent="0.45">
      <c r="A728" s="33" t="s">
        <v>84</v>
      </c>
      <c r="B728" s="32">
        <v>103683.77</v>
      </c>
      <c r="C728" s="28">
        <v>45519</v>
      </c>
    </row>
    <row r="729" spans="1:3" x14ac:dyDescent="0.45">
      <c r="A729" s="33" t="s">
        <v>87</v>
      </c>
      <c r="B729" s="32">
        <v>622266.81999999995</v>
      </c>
      <c r="C729" s="28">
        <v>45519</v>
      </c>
    </row>
    <row r="730" spans="1:3" x14ac:dyDescent="0.45">
      <c r="A730" s="33" t="s">
        <v>88</v>
      </c>
      <c r="B730" s="32">
        <v>152036.78</v>
      </c>
      <c r="C730" s="28">
        <v>45519</v>
      </c>
    </row>
    <row r="731" spans="1:3" x14ac:dyDescent="0.45">
      <c r="A731" s="33" t="s">
        <v>89</v>
      </c>
      <c r="B731" s="32">
        <v>410737.67</v>
      </c>
      <c r="C731" s="28">
        <v>45519</v>
      </c>
    </row>
    <row r="732" spans="1:3" x14ac:dyDescent="0.45">
      <c r="A732" s="33" t="s">
        <v>90</v>
      </c>
      <c r="B732" s="32">
        <v>100354.44</v>
      </c>
      <c r="C732" s="28">
        <v>45519</v>
      </c>
    </row>
    <row r="733" spans="1:3" x14ac:dyDescent="0.45">
      <c r="A733" s="33" t="s">
        <v>91</v>
      </c>
      <c r="B733" s="32">
        <v>410737.67</v>
      </c>
      <c r="C733" s="28">
        <v>45762</v>
      </c>
    </row>
    <row r="734" spans="1:3" x14ac:dyDescent="0.45">
      <c r="A734" s="33" t="s">
        <v>92</v>
      </c>
      <c r="B734" s="32">
        <v>100354.44</v>
      </c>
      <c r="C734" s="28">
        <v>45762</v>
      </c>
    </row>
    <row r="735" spans="1:3" x14ac:dyDescent="0.45">
      <c r="A735" s="33" t="s">
        <v>93</v>
      </c>
      <c r="B735" s="32">
        <v>3905937.32</v>
      </c>
      <c r="C735" s="28">
        <v>45519</v>
      </c>
    </row>
    <row r="736" spans="1:3" x14ac:dyDescent="0.45">
      <c r="A736" s="33" t="s">
        <v>94</v>
      </c>
      <c r="B736" s="32">
        <v>954327.2</v>
      </c>
      <c r="C736" s="28">
        <v>45519</v>
      </c>
    </row>
    <row r="737" spans="1:3" x14ac:dyDescent="0.45">
      <c r="A737" s="27" t="s">
        <v>147</v>
      </c>
      <c r="B737" s="32"/>
    </row>
    <row r="738" spans="1:3" x14ac:dyDescent="0.45">
      <c r="A738" s="33" t="s">
        <v>47</v>
      </c>
      <c r="B738" s="32">
        <v>2674.59</v>
      </c>
      <c r="C738" s="28">
        <v>45519</v>
      </c>
    </row>
    <row r="739" spans="1:3" x14ac:dyDescent="0.45">
      <c r="A739" s="33" t="s">
        <v>49</v>
      </c>
      <c r="B739" s="32">
        <v>2586.4299999999998</v>
      </c>
      <c r="C739" s="28">
        <v>45519</v>
      </c>
    </row>
    <row r="740" spans="1:3" x14ac:dyDescent="0.45">
      <c r="A740" s="33" t="s">
        <v>53</v>
      </c>
      <c r="B740" s="32">
        <v>3057.1</v>
      </c>
      <c r="C740" s="28">
        <v>45519</v>
      </c>
    </row>
    <row r="741" spans="1:3" x14ac:dyDescent="0.45">
      <c r="A741" s="33" t="s">
        <v>55</v>
      </c>
      <c r="B741" s="32">
        <v>2396.59</v>
      </c>
      <c r="C741" s="28">
        <v>45519</v>
      </c>
    </row>
    <row r="742" spans="1:3" x14ac:dyDescent="0.45">
      <c r="A742" s="33" t="s">
        <v>43</v>
      </c>
      <c r="B742" s="32">
        <v>8013.85</v>
      </c>
      <c r="C742" s="28">
        <v>45504</v>
      </c>
    </row>
    <row r="743" spans="1:3" x14ac:dyDescent="0.45">
      <c r="A743" s="33" t="s">
        <v>72</v>
      </c>
      <c r="B743" s="32">
        <v>7004.83</v>
      </c>
      <c r="C743" s="28">
        <v>45488</v>
      </c>
    </row>
    <row r="744" spans="1:3" x14ac:dyDescent="0.45">
      <c r="A744" s="33" t="s">
        <v>81</v>
      </c>
      <c r="B744" s="32">
        <v>2429.48</v>
      </c>
      <c r="C744" s="28">
        <v>45519</v>
      </c>
    </row>
    <row r="745" spans="1:3" x14ac:dyDescent="0.45">
      <c r="A745" s="33" t="s">
        <v>83</v>
      </c>
      <c r="B745" s="32">
        <v>2355.4299999999998</v>
      </c>
      <c r="C745" s="28">
        <v>45519</v>
      </c>
    </row>
    <row r="746" spans="1:3" x14ac:dyDescent="0.45">
      <c r="A746" s="33" t="s">
        <v>87</v>
      </c>
      <c r="B746" s="32">
        <v>3586.68</v>
      </c>
      <c r="C746" s="28">
        <v>45519</v>
      </c>
    </row>
    <row r="747" spans="1:3" x14ac:dyDescent="0.45">
      <c r="A747" s="33" t="s">
        <v>89</v>
      </c>
      <c r="B747" s="32">
        <v>2367.4499999999998</v>
      </c>
      <c r="C747" s="28">
        <v>45519</v>
      </c>
    </row>
    <row r="748" spans="1:3" x14ac:dyDescent="0.45">
      <c r="A748" s="33" t="s">
        <v>91</v>
      </c>
      <c r="B748" s="32">
        <v>2367.4499999999998</v>
      </c>
      <c r="C748" s="28">
        <v>45762</v>
      </c>
    </row>
    <row r="749" spans="1:3" x14ac:dyDescent="0.45">
      <c r="A749" s="33" t="s">
        <v>93</v>
      </c>
      <c r="B749" s="32">
        <v>22513.42</v>
      </c>
      <c r="C749" s="28">
        <v>45519</v>
      </c>
    </row>
    <row r="750" spans="1:3" x14ac:dyDescent="0.45">
      <c r="A750" s="27" t="s">
        <v>148</v>
      </c>
      <c r="B750" s="32"/>
    </row>
    <row r="751" spans="1:3" x14ac:dyDescent="0.45">
      <c r="A751" s="33" t="s">
        <v>47</v>
      </c>
      <c r="B751" s="32">
        <v>30163.5</v>
      </c>
      <c r="C751" s="28">
        <v>45519</v>
      </c>
    </row>
    <row r="752" spans="1:3" x14ac:dyDescent="0.45">
      <c r="A752" s="33" t="s">
        <v>49</v>
      </c>
      <c r="B752" s="32">
        <v>29169.17</v>
      </c>
      <c r="C752" s="28">
        <v>45519</v>
      </c>
    </row>
    <row r="753" spans="1:3" x14ac:dyDescent="0.45">
      <c r="A753" s="33" t="s">
        <v>53</v>
      </c>
      <c r="B753" s="32">
        <v>34477.35</v>
      </c>
      <c r="C753" s="28">
        <v>45519</v>
      </c>
    </row>
    <row r="754" spans="1:3" x14ac:dyDescent="0.45">
      <c r="A754" s="33" t="s">
        <v>55</v>
      </c>
      <c r="B754" s="32">
        <v>27028.22</v>
      </c>
      <c r="C754" s="28">
        <v>45519</v>
      </c>
    </row>
    <row r="755" spans="1:3" x14ac:dyDescent="0.45">
      <c r="A755" s="33" t="s">
        <v>43</v>
      </c>
      <c r="B755" s="32">
        <v>90378.42</v>
      </c>
      <c r="C755" s="28">
        <v>45504</v>
      </c>
    </row>
    <row r="756" spans="1:3" x14ac:dyDescent="0.45">
      <c r="A756" s="33" t="s">
        <v>72</v>
      </c>
      <c r="B756" s="32">
        <v>78998.95</v>
      </c>
      <c r="C756" s="28">
        <v>45488</v>
      </c>
    </row>
    <row r="757" spans="1:3" x14ac:dyDescent="0.45">
      <c r="A757" s="33" t="s">
        <v>81</v>
      </c>
      <c r="B757" s="32">
        <v>27399.13</v>
      </c>
      <c r="C757" s="28">
        <v>45519</v>
      </c>
    </row>
    <row r="758" spans="1:3" x14ac:dyDescent="0.45">
      <c r="A758" s="33" t="s">
        <v>83</v>
      </c>
      <c r="B758" s="32">
        <v>26564.080000000002</v>
      </c>
      <c r="C758" s="28">
        <v>45519</v>
      </c>
    </row>
    <row r="759" spans="1:3" x14ac:dyDescent="0.45">
      <c r="A759" s="33" t="s">
        <v>87</v>
      </c>
      <c r="B759" s="32">
        <v>40449.839999999997</v>
      </c>
      <c r="C759" s="28">
        <v>45519</v>
      </c>
    </row>
    <row r="760" spans="1:3" x14ac:dyDescent="0.45">
      <c r="A760" s="33" t="s">
        <v>89</v>
      </c>
      <c r="B760" s="32">
        <v>26699.599999999999</v>
      </c>
      <c r="C760" s="28">
        <v>45519</v>
      </c>
    </row>
    <row r="761" spans="1:3" x14ac:dyDescent="0.45">
      <c r="A761" s="33" t="s">
        <v>91</v>
      </c>
      <c r="B761" s="32">
        <v>26699.599999999999</v>
      </c>
      <c r="C761" s="28">
        <v>45762</v>
      </c>
    </row>
    <row r="762" spans="1:3" x14ac:dyDescent="0.45">
      <c r="A762" s="33" t="s">
        <v>93</v>
      </c>
      <c r="B762" s="32">
        <v>253901.58</v>
      </c>
      <c r="C762" s="28">
        <v>45519</v>
      </c>
    </row>
    <row r="763" spans="1:3" x14ac:dyDescent="0.45">
      <c r="A763" s="27" t="s">
        <v>149</v>
      </c>
      <c r="B763" s="32"/>
    </row>
    <row r="764" spans="1:3" x14ac:dyDescent="0.45">
      <c r="A764" s="33" t="s">
        <v>47</v>
      </c>
      <c r="B764" s="32">
        <v>25508</v>
      </c>
      <c r="C764" s="28">
        <v>45519</v>
      </c>
    </row>
    <row r="765" spans="1:3" x14ac:dyDescent="0.45">
      <c r="A765" s="33" t="s">
        <v>48</v>
      </c>
      <c r="B765" s="32">
        <v>6943.73</v>
      </c>
      <c r="C765" s="28">
        <v>45519</v>
      </c>
    </row>
    <row r="766" spans="1:3" x14ac:dyDescent="0.45">
      <c r="A766" s="33" t="s">
        <v>49</v>
      </c>
      <c r="B766" s="32">
        <v>24667.14</v>
      </c>
      <c r="C766" s="28">
        <v>45519</v>
      </c>
    </row>
    <row r="767" spans="1:3" x14ac:dyDescent="0.45">
      <c r="A767" s="33" t="s">
        <v>50</v>
      </c>
      <c r="B767" s="32">
        <v>6714.84</v>
      </c>
      <c r="C767" s="28">
        <v>45519</v>
      </c>
    </row>
    <row r="768" spans="1:3" x14ac:dyDescent="0.45">
      <c r="A768" s="33" t="s">
        <v>53</v>
      </c>
      <c r="B768" s="32">
        <v>29156.04</v>
      </c>
      <c r="C768" s="28">
        <v>45519</v>
      </c>
    </row>
    <row r="769" spans="1:3" x14ac:dyDescent="0.45">
      <c r="A769" s="33" t="s">
        <v>54</v>
      </c>
      <c r="B769" s="32">
        <v>7642.95</v>
      </c>
      <c r="C769" s="28">
        <v>45519</v>
      </c>
    </row>
    <row r="770" spans="1:3" x14ac:dyDescent="0.45">
      <c r="A770" s="33" t="s">
        <v>55</v>
      </c>
      <c r="B770" s="32">
        <v>22856.63</v>
      </c>
      <c r="C770" s="28">
        <v>45519</v>
      </c>
    </row>
    <row r="771" spans="1:3" x14ac:dyDescent="0.45">
      <c r="A771" s="33" t="s">
        <v>56</v>
      </c>
      <c r="B771" s="32">
        <v>5991.63</v>
      </c>
      <c r="C771" s="28">
        <v>45519</v>
      </c>
    </row>
    <row r="772" spans="1:3" x14ac:dyDescent="0.45">
      <c r="A772" s="33" t="s">
        <v>43</v>
      </c>
      <c r="B772" s="32">
        <v>76429.23</v>
      </c>
      <c r="C772" s="28">
        <v>45504</v>
      </c>
    </row>
    <row r="773" spans="1:3" x14ac:dyDescent="0.45">
      <c r="A773" s="33" t="s">
        <v>63</v>
      </c>
      <c r="B773" s="32">
        <v>14404.37</v>
      </c>
      <c r="C773" s="28">
        <v>45504</v>
      </c>
    </row>
    <row r="774" spans="1:3" x14ac:dyDescent="0.45">
      <c r="A774" s="33" t="s">
        <v>72</v>
      </c>
      <c r="B774" s="32">
        <v>66806.09</v>
      </c>
      <c r="C774" s="28">
        <v>45488</v>
      </c>
    </row>
    <row r="775" spans="1:3" x14ac:dyDescent="0.45">
      <c r="A775" s="33" t="s">
        <v>73</v>
      </c>
      <c r="B775" s="32">
        <v>17512.52</v>
      </c>
      <c r="C775" s="28">
        <v>45488</v>
      </c>
    </row>
    <row r="776" spans="1:3" x14ac:dyDescent="0.45">
      <c r="A776" s="33" t="s">
        <v>81</v>
      </c>
      <c r="B776" s="32">
        <v>23170.29</v>
      </c>
      <c r="C776" s="28">
        <v>45519</v>
      </c>
    </row>
    <row r="777" spans="1:3" x14ac:dyDescent="0.45">
      <c r="A777" s="33" t="s">
        <v>82</v>
      </c>
      <c r="B777" s="32">
        <v>6307.37</v>
      </c>
      <c r="C777" s="28">
        <v>45519</v>
      </c>
    </row>
    <row r="778" spans="1:3" x14ac:dyDescent="0.45">
      <c r="A778" s="33" t="s">
        <v>83</v>
      </c>
      <c r="B778" s="32">
        <v>22464.13</v>
      </c>
      <c r="C778" s="28">
        <v>45519</v>
      </c>
    </row>
    <row r="779" spans="1:3" x14ac:dyDescent="0.45">
      <c r="A779" s="33" t="s">
        <v>84</v>
      </c>
      <c r="B779" s="32">
        <v>6115.14</v>
      </c>
      <c r="C779" s="28">
        <v>45519</v>
      </c>
    </row>
    <row r="780" spans="1:3" x14ac:dyDescent="0.45">
      <c r="A780" s="33" t="s">
        <v>87</v>
      </c>
      <c r="B780" s="32">
        <v>34206.730000000003</v>
      </c>
      <c r="C780" s="28">
        <v>45519</v>
      </c>
    </row>
    <row r="781" spans="1:3" x14ac:dyDescent="0.45">
      <c r="A781" s="33" t="s">
        <v>88</v>
      </c>
      <c r="B781" s="32">
        <v>8966.94</v>
      </c>
      <c r="C781" s="28">
        <v>45519</v>
      </c>
    </row>
    <row r="782" spans="1:3" x14ac:dyDescent="0.45">
      <c r="A782" s="33" t="s">
        <v>89</v>
      </c>
      <c r="B782" s="32">
        <v>22578.73</v>
      </c>
      <c r="C782" s="28">
        <v>45519</v>
      </c>
    </row>
    <row r="783" spans="1:3" x14ac:dyDescent="0.45">
      <c r="A783" s="33" t="s">
        <v>90</v>
      </c>
      <c r="B783" s="32">
        <v>5918.78</v>
      </c>
      <c r="C783" s="28">
        <v>45519</v>
      </c>
    </row>
    <row r="784" spans="1:3" x14ac:dyDescent="0.45">
      <c r="A784" s="33" t="s">
        <v>91</v>
      </c>
      <c r="B784" s="32">
        <v>22578.73</v>
      </c>
      <c r="C784" s="28">
        <v>45762</v>
      </c>
    </row>
    <row r="785" spans="1:3" x14ac:dyDescent="0.45">
      <c r="A785" s="33" t="s">
        <v>92</v>
      </c>
      <c r="B785" s="32">
        <v>5918.78</v>
      </c>
      <c r="C785" s="28">
        <v>45762</v>
      </c>
    </row>
    <row r="786" spans="1:3" x14ac:dyDescent="0.45">
      <c r="A786" s="33" t="s">
        <v>93</v>
      </c>
      <c r="B786" s="32">
        <v>214713.9</v>
      </c>
      <c r="C786" s="28">
        <v>45519</v>
      </c>
    </row>
    <row r="787" spans="1:3" x14ac:dyDescent="0.45">
      <c r="A787" s="33" t="s">
        <v>94</v>
      </c>
      <c r="B787" s="32">
        <v>56285</v>
      </c>
      <c r="C787" s="28">
        <v>45519</v>
      </c>
    </row>
    <row r="788" spans="1:3" x14ac:dyDescent="0.45">
      <c r="A788" s="27" t="s">
        <v>150</v>
      </c>
      <c r="B788" s="32"/>
    </row>
    <row r="789" spans="1:3" x14ac:dyDescent="0.45">
      <c r="A789" s="33" t="s">
        <v>47</v>
      </c>
      <c r="B789" s="32">
        <v>5725.6</v>
      </c>
      <c r="C789" s="28">
        <v>45519</v>
      </c>
    </row>
    <row r="790" spans="1:3" x14ac:dyDescent="0.45">
      <c r="A790" s="33" t="s">
        <v>49</v>
      </c>
      <c r="B790" s="32">
        <v>5536.85</v>
      </c>
      <c r="C790" s="28">
        <v>45519</v>
      </c>
    </row>
    <row r="791" spans="1:3" x14ac:dyDescent="0.45">
      <c r="A791" s="33" t="s">
        <v>53</v>
      </c>
      <c r="B791" s="32">
        <v>6544.45</v>
      </c>
      <c r="C791" s="28">
        <v>45519</v>
      </c>
    </row>
    <row r="792" spans="1:3" x14ac:dyDescent="0.45">
      <c r="A792" s="33" t="s">
        <v>55</v>
      </c>
      <c r="B792" s="32">
        <v>5130.46</v>
      </c>
      <c r="C792" s="28">
        <v>45519</v>
      </c>
    </row>
    <row r="793" spans="1:3" x14ac:dyDescent="0.45">
      <c r="A793" s="33" t="s">
        <v>43</v>
      </c>
      <c r="B793" s="32">
        <v>17155.509999999998</v>
      </c>
      <c r="C793" s="28">
        <v>45504</v>
      </c>
    </row>
    <row r="794" spans="1:3" x14ac:dyDescent="0.45">
      <c r="A794" s="33" t="s">
        <v>72</v>
      </c>
      <c r="B794" s="32">
        <v>14995.48</v>
      </c>
      <c r="C794" s="28">
        <v>45488</v>
      </c>
    </row>
    <row r="795" spans="1:3" x14ac:dyDescent="0.45">
      <c r="A795" s="33" t="s">
        <v>81</v>
      </c>
      <c r="B795" s="32">
        <v>5200.87</v>
      </c>
      <c r="C795" s="28">
        <v>45519</v>
      </c>
    </row>
    <row r="796" spans="1:3" x14ac:dyDescent="0.45">
      <c r="A796" s="33" t="s">
        <v>83</v>
      </c>
      <c r="B796" s="32">
        <v>5042.3599999999997</v>
      </c>
      <c r="C796" s="28">
        <v>45519</v>
      </c>
    </row>
    <row r="797" spans="1:3" x14ac:dyDescent="0.45">
      <c r="A797" s="33" t="s">
        <v>87</v>
      </c>
      <c r="B797" s="32">
        <v>7678.14</v>
      </c>
      <c r="C797" s="28">
        <v>45519</v>
      </c>
    </row>
    <row r="798" spans="1:3" x14ac:dyDescent="0.45">
      <c r="A798" s="33" t="s">
        <v>89</v>
      </c>
      <c r="B798" s="32">
        <v>5068.08</v>
      </c>
      <c r="C798" s="28">
        <v>45519</v>
      </c>
    </row>
    <row r="799" spans="1:3" x14ac:dyDescent="0.45">
      <c r="A799" s="33" t="s">
        <v>91</v>
      </c>
      <c r="B799" s="32">
        <v>5068.08</v>
      </c>
      <c r="C799" s="28">
        <v>45762</v>
      </c>
    </row>
    <row r="800" spans="1:3" x14ac:dyDescent="0.45">
      <c r="A800" s="33" t="s">
        <v>93</v>
      </c>
      <c r="B800" s="32">
        <v>48195.27</v>
      </c>
      <c r="C800" s="28">
        <v>45519</v>
      </c>
    </row>
    <row r="801" spans="1:3" x14ac:dyDescent="0.45">
      <c r="A801" s="27" t="s">
        <v>151</v>
      </c>
      <c r="B801" s="32"/>
    </row>
    <row r="802" spans="1:3" x14ac:dyDescent="0.45">
      <c r="A802" s="33" t="s">
        <v>47</v>
      </c>
      <c r="B802" s="32">
        <v>11242.29</v>
      </c>
      <c r="C802" s="28">
        <v>45519</v>
      </c>
    </row>
    <row r="803" spans="1:3" x14ac:dyDescent="0.45">
      <c r="A803" s="33" t="s">
        <v>49</v>
      </c>
      <c r="B803" s="32">
        <v>10871.7</v>
      </c>
      <c r="C803" s="28">
        <v>45519</v>
      </c>
    </row>
    <row r="804" spans="1:3" x14ac:dyDescent="0.45">
      <c r="A804" s="33" t="s">
        <v>53</v>
      </c>
      <c r="B804" s="32">
        <v>12850.12</v>
      </c>
      <c r="C804" s="28">
        <v>45519</v>
      </c>
    </row>
    <row r="805" spans="1:3" x14ac:dyDescent="0.45">
      <c r="A805" s="33" t="s">
        <v>55</v>
      </c>
      <c r="B805" s="32">
        <v>10073.74</v>
      </c>
      <c r="C805" s="28">
        <v>45519</v>
      </c>
    </row>
    <row r="806" spans="1:3" x14ac:dyDescent="0.45">
      <c r="A806" s="33" t="s">
        <v>43</v>
      </c>
      <c r="B806" s="32">
        <v>33685.120000000003</v>
      </c>
      <c r="C806" s="28">
        <v>45504</v>
      </c>
    </row>
    <row r="807" spans="1:3" x14ac:dyDescent="0.45">
      <c r="A807" s="33" t="s">
        <v>72</v>
      </c>
      <c r="B807" s="32">
        <v>29443.85</v>
      </c>
      <c r="C807" s="28">
        <v>45488</v>
      </c>
    </row>
    <row r="808" spans="1:3" x14ac:dyDescent="0.45">
      <c r="A808" s="33" t="s">
        <v>81</v>
      </c>
      <c r="B808" s="32">
        <v>10211.98</v>
      </c>
      <c r="C808" s="28">
        <v>45519</v>
      </c>
    </row>
    <row r="809" spans="1:3" x14ac:dyDescent="0.45">
      <c r="A809" s="33" t="s">
        <v>83</v>
      </c>
      <c r="B809" s="32">
        <v>9900.75</v>
      </c>
      <c r="C809" s="28">
        <v>45519</v>
      </c>
    </row>
    <row r="810" spans="1:3" x14ac:dyDescent="0.45">
      <c r="A810" s="33" t="s">
        <v>87</v>
      </c>
      <c r="B810" s="32">
        <v>15076.14</v>
      </c>
      <c r="C810" s="28">
        <v>45519</v>
      </c>
    </row>
    <row r="811" spans="1:3" x14ac:dyDescent="0.45">
      <c r="A811" s="33" t="s">
        <v>89</v>
      </c>
      <c r="B811" s="32">
        <v>9951.26</v>
      </c>
      <c r="C811" s="28">
        <v>45519</v>
      </c>
    </row>
    <row r="812" spans="1:3" x14ac:dyDescent="0.45">
      <c r="A812" s="33" t="s">
        <v>91</v>
      </c>
      <c r="B812" s="32">
        <v>9951.26</v>
      </c>
      <c r="C812" s="28">
        <v>45762</v>
      </c>
    </row>
    <row r="813" spans="1:3" x14ac:dyDescent="0.45">
      <c r="A813" s="33" t="s">
        <v>93</v>
      </c>
      <c r="B813" s="32">
        <v>94632.15</v>
      </c>
      <c r="C813" s="28">
        <v>45519</v>
      </c>
    </row>
    <row r="814" spans="1:3" x14ac:dyDescent="0.45">
      <c r="A814" s="27" t="s">
        <v>152</v>
      </c>
      <c r="B814" s="32"/>
    </row>
    <row r="815" spans="1:3" x14ac:dyDescent="0.45">
      <c r="A815" s="33" t="s">
        <v>47</v>
      </c>
      <c r="B815" s="32">
        <v>23552.720000000001</v>
      </c>
      <c r="C815" s="28">
        <v>45519</v>
      </c>
    </row>
    <row r="816" spans="1:3" x14ac:dyDescent="0.45">
      <c r="A816" s="33" t="s">
        <v>48</v>
      </c>
      <c r="B816" s="32">
        <v>6411.47</v>
      </c>
      <c r="C816" s="28">
        <v>45519</v>
      </c>
    </row>
    <row r="817" spans="1:3" x14ac:dyDescent="0.45">
      <c r="A817" s="33" t="s">
        <v>49</v>
      </c>
      <c r="B817" s="32">
        <v>22776.31</v>
      </c>
      <c r="C817" s="28">
        <v>45519</v>
      </c>
    </row>
    <row r="818" spans="1:3" x14ac:dyDescent="0.45">
      <c r="A818" s="33" t="s">
        <v>50</v>
      </c>
      <c r="B818" s="32">
        <v>6200.12</v>
      </c>
      <c r="C818" s="28">
        <v>45519</v>
      </c>
    </row>
    <row r="819" spans="1:3" x14ac:dyDescent="0.45">
      <c r="A819" s="33" t="s">
        <v>53</v>
      </c>
      <c r="B819" s="32">
        <v>26921.13</v>
      </c>
      <c r="C819" s="28">
        <v>45519</v>
      </c>
    </row>
    <row r="820" spans="1:3" x14ac:dyDescent="0.45">
      <c r="A820" s="33" t="s">
        <v>54</v>
      </c>
      <c r="B820" s="32">
        <v>7057.09</v>
      </c>
      <c r="C820" s="28">
        <v>45519</v>
      </c>
    </row>
    <row r="821" spans="1:3" x14ac:dyDescent="0.45">
      <c r="A821" s="33" t="s">
        <v>55</v>
      </c>
      <c r="B821" s="32">
        <v>21104.59</v>
      </c>
      <c r="C821" s="28">
        <v>45519</v>
      </c>
    </row>
    <row r="822" spans="1:3" x14ac:dyDescent="0.45">
      <c r="A822" s="33" t="s">
        <v>56</v>
      </c>
      <c r="B822" s="32">
        <v>5532.35</v>
      </c>
      <c r="C822" s="28">
        <v>45519</v>
      </c>
    </row>
    <row r="823" spans="1:3" x14ac:dyDescent="0.45">
      <c r="A823" s="33" t="s">
        <v>43</v>
      </c>
      <c r="B823" s="32">
        <v>70570.649999999994</v>
      </c>
      <c r="C823" s="28">
        <v>45504</v>
      </c>
    </row>
    <row r="824" spans="1:3" x14ac:dyDescent="0.45">
      <c r="A824" s="33" t="s">
        <v>62</v>
      </c>
      <c r="B824" s="32">
        <v>16375.67</v>
      </c>
      <c r="C824" s="28">
        <v>45504</v>
      </c>
    </row>
    <row r="825" spans="1:3" x14ac:dyDescent="0.45">
      <c r="A825" s="33" t="s">
        <v>63</v>
      </c>
      <c r="B825" s="32">
        <v>10784.09</v>
      </c>
      <c r="C825" s="28">
        <v>45504</v>
      </c>
    </row>
    <row r="826" spans="1:3" x14ac:dyDescent="0.45">
      <c r="A826" s="33" t="s">
        <v>72</v>
      </c>
      <c r="B826" s="32">
        <v>61685.16</v>
      </c>
      <c r="C826" s="28">
        <v>45488</v>
      </c>
    </row>
    <row r="827" spans="1:3" x14ac:dyDescent="0.45">
      <c r="A827" s="33" t="s">
        <v>73</v>
      </c>
      <c r="B827" s="32">
        <v>13834.46</v>
      </c>
      <c r="C827" s="28">
        <v>45488</v>
      </c>
    </row>
    <row r="828" spans="1:3" x14ac:dyDescent="0.45">
      <c r="A828" s="33" t="s">
        <v>81</v>
      </c>
      <c r="B828" s="32">
        <v>21394.2</v>
      </c>
      <c r="C828" s="28">
        <v>45519</v>
      </c>
    </row>
    <row r="829" spans="1:3" x14ac:dyDescent="0.45">
      <c r="A829" s="33" t="s">
        <v>82</v>
      </c>
      <c r="B829" s="32">
        <v>5823.88</v>
      </c>
      <c r="C829" s="28">
        <v>45519</v>
      </c>
    </row>
    <row r="830" spans="1:3" x14ac:dyDescent="0.45">
      <c r="A830" s="33" t="s">
        <v>83</v>
      </c>
      <c r="B830" s="32">
        <v>20742.169999999998</v>
      </c>
      <c r="C830" s="28">
        <v>45519</v>
      </c>
    </row>
    <row r="831" spans="1:3" x14ac:dyDescent="0.45">
      <c r="A831" s="33" t="s">
        <v>84</v>
      </c>
      <c r="B831" s="32">
        <v>5646.39</v>
      </c>
      <c r="C831" s="28">
        <v>45519</v>
      </c>
    </row>
    <row r="832" spans="1:3" x14ac:dyDescent="0.45">
      <c r="A832" s="33" t="s">
        <v>87</v>
      </c>
      <c r="B832" s="32">
        <v>31584.66</v>
      </c>
      <c r="C832" s="28">
        <v>45519</v>
      </c>
    </row>
    <row r="833" spans="1:3" x14ac:dyDescent="0.45">
      <c r="A833" s="33" t="s">
        <v>88</v>
      </c>
      <c r="B833" s="32">
        <v>8279.59</v>
      </c>
      <c r="C833" s="28">
        <v>45519</v>
      </c>
    </row>
    <row r="834" spans="1:3" x14ac:dyDescent="0.45">
      <c r="A834" s="33" t="s">
        <v>89</v>
      </c>
      <c r="B834" s="32">
        <v>20847.98</v>
      </c>
      <c r="C834" s="28">
        <v>45519</v>
      </c>
    </row>
    <row r="835" spans="1:3" x14ac:dyDescent="0.45">
      <c r="A835" s="33" t="s">
        <v>90</v>
      </c>
      <c r="B835" s="32">
        <v>5465.08</v>
      </c>
      <c r="C835" s="28">
        <v>45519</v>
      </c>
    </row>
    <row r="836" spans="1:3" x14ac:dyDescent="0.45">
      <c r="A836" s="33" t="s">
        <v>91</v>
      </c>
      <c r="B836" s="32">
        <v>20847.98</v>
      </c>
      <c r="C836" s="28">
        <v>45762</v>
      </c>
    </row>
    <row r="837" spans="1:3" x14ac:dyDescent="0.45">
      <c r="A837" s="33" t="s">
        <v>92</v>
      </c>
      <c r="B837" s="32">
        <v>5465.08</v>
      </c>
      <c r="C837" s="28">
        <v>45762</v>
      </c>
    </row>
    <row r="838" spans="1:3" x14ac:dyDescent="0.45">
      <c r="A838" s="33" t="s">
        <v>93</v>
      </c>
      <c r="B838" s="32">
        <v>198255.3</v>
      </c>
      <c r="C838" s="28">
        <v>45519</v>
      </c>
    </row>
    <row r="839" spans="1:3" x14ac:dyDescent="0.45">
      <c r="A839" s="33" t="s">
        <v>94</v>
      </c>
      <c r="B839" s="32">
        <v>51970.55</v>
      </c>
      <c r="C839" s="28">
        <v>45519</v>
      </c>
    </row>
    <row r="840" spans="1:3" x14ac:dyDescent="0.45">
      <c r="A840" s="27" t="s">
        <v>153</v>
      </c>
      <c r="B840" s="32"/>
    </row>
    <row r="841" spans="1:3" x14ac:dyDescent="0.45">
      <c r="A841" s="33" t="s">
        <v>47</v>
      </c>
      <c r="B841" s="32">
        <v>6230.1</v>
      </c>
      <c r="C841" s="28">
        <v>45519</v>
      </c>
    </row>
    <row r="842" spans="1:3" x14ac:dyDescent="0.45">
      <c r="A842" s="33" t="s">
        <v>49</v>
      </c>
      <c r="B842" s="32">
        <v>6024.73</v>
      </c>
      <c r="C842" s="28">
        <v>45519</v>
      </c>
    </row>
    <row r="843" spans="1:3" x14ac:dyDescent="0.45">
      <c r="A843" s="33" t="s">
        <v>53</v>
      </c>
      <c r="B843" s="32">
        <v>7121.1</v>
      </c>
      <c r="C843" s="28">
        <v>45519</v>
      </c>
    </row>
    <row r="844" spans="1:3" x14ac:dyDescent="0.45">
      <c r="A844" s="33" t="s">
        <v>55</v>
      </c>
      <c r="B844" s="32">
        <v>5582.53</v>
      </c>
      <c r="C844" s="28">
        <v>45519</v>
      </c>
    </row>
    <row r="845" spans="1:3" x14ac:dyDescent="0.45">
      <c r="A845" s="33" t="s">
        <v>43</v>
      </c>
      <c r="B845" s="32">
        <v>18667.150000000001</v>
      </c>
      <c r="C845" s="28">
        <v>45504</v>
      </c>
    </row>
    <row r="846" spans="1:3" x14ac:dyDescent="0.45">
      <c r="A846" s="33" t="s">
        <v>81</v>
      </c>
      <c r="B846" s="32">
        <v>5659.14</v>
      </c>
      <c r="C846" s="28">
        <v>45519</v>
      </c>
    </row>
    <row r="847" spans="1:3" x14ac:dyDescent="0.45">
      <c r="A847" s="33" t="s">
        <v>83</v>
      </c>
      <c r="B847" s="32">
        <v>5486.66</v>
      </c>
      <c r="C847" s="28">
        <v>45519</v>
      </c>
    </row>
    <row r="848" spans="1:3" x14ac:dyDescent="0.45">
      <c r="A848" s="33" t="s">
        <v>87</v>
      </c>
      <c r="B848" s="32">
        <v>8354.69</v>
      </c>
      <c r="C848" s="28">
        <v>45519</v>
      </c>
    </row>
    <row r="849" spans="1:3" x14ac:dyDescent="0.45">
      <c r="A849" s="33" t="s">
        <v>89</v>
      </c>
      <c r="B849" s="32">
        <v>5514.65</v>
      </c>
      <c r="C849" s="28">
        <v>45519</v>
      </c>
    </row>
    <row r="850" spans="1:3" x14ac:dyDescent="0.45">
      <c r="A850" s="33" t="s">
        <v>91</v>
      </c>
      <c r="B850" s="32">
        <v>5514.65</v>
      </c>
      <c r="C850" s="28">
        <v>45762</v>
      </c>
    </row>
    <row r="851" spans="1:3" x14ac:dyDescent="0.45">
      <c r="A851" s="33" t="s">
        <v>93</v>
      </c>
      <c r="B851" s="32">
        <v>52441.94</v>
      </c>
      <c r="C851" s="28">
        <v>45519</v>
      </c>
    </row>
    <row r="852" spans="1:3" x14ac:dyDescent="0.45">
      <c r="A852" s="27" t="s">
        <v>154</v>
      </c>
      <c r="B852" s="32"/>
    </row>
    <row r="853" spans="1:3" x14ac:dyDescent="0.45">
      <c r="A853" s="33" t="s">
        <v>47</v>
      </c>
      <c r="B853" s="32">
        <v>5008.58</v>
      </c>
      <c r="C853" s="28">
        <v>45519</v>
      </c>
    </row>
    <row r="854" spans="1:3" x14ac:dyDescent="0.45">
      <c r="A854" s="33" t="s">
        <v>49</v>
      </c>
      <c r="B854" s="32">
        <v>4843.4799999999996</v>
      </c>
      <c r="C854" s="28">
        <v>45519</v>
      </c>
    </row>
    <row r="855" spans="1:3" x14ac:dyDescent="0.45">
      <c r="A855" s="33" t="s">
        <v>53</v>
      </c>
      <c r="B855" s="32">
        <v>5724.89</v>
      </c>
      <c r="C855" s="28">
        <v>45519</v>
      </c>
    </row>
    <row r="856" spans="1:3" x14ac:dyDescent="0.45">
      <c r="A856" s="33" t="s">
        <v>55</v>
      </c>
      <c r="B856" s="32">
        <v>4487.9799999999996</v>
      </c>
      <c r="C856" s="28">
        <v>45519</v>
      </c>
    </row>
    <row r="857" spans="1:3" x14ac:dyDescent="0.45">
      <c r="A857" s="33" t="s">
        <v>43</v>
      </c>
      <c r="B857" s="32">
        <v>15007.14</v>
      </c>
      <c r="C857" s="28">
        <v>45504</v>
      </c>
    </row>
    <row r="858" spans="1:3" x14ac:dyDescent="0.45">
      <c r="A858" s="33" t="s">
        <v>72</v>
      </c>
      <c r="B858" s="32">
        <v>13117.6</v>
      </c>
      <c r="C858" s="28">
        <v>45488</v>
      </c>
    </row>
    <row r="859" spans="1:3" x14ac:dyDescent="0.45">
      <c r="A859" s="33" t="s">
        <v>81</v>
      </c>
      <c r="B859" s="32">
        <v>4549.57</v>
      </c>
      <c r="C859" s="28">
        <v>45519</v>
      </c>
    </row>
    <row r="860" spans="1:3" x14ac:dyDescent="0.45">
      <c r="A860" s="33" t="s">
        <v>83</v>
      </c>
      <c r="B860" s="32">
        <v>4410.91</v>
      </c>
      <c r="C860" s="28">
        <v>45519</v>
      </c>
    </row>
    <row r="861" spans="1:3" x14ac:dyDescent="0.45">
      <c r="A861" s="33" t="s">
        <v>87</v>
      </c>
      <c r="B861" s="32">
        <v>6716.61</v>
      </c>
      <c r="C861" s="28">
        <v>45519</v>
      </c>
    </row>
    <row r="862" spans="1:3" x14ac:dyDescent="0.45">
      <c r="A862" s="33" t="s">
        <v>89</v>
      </c>
      <c r="B862" s="32">
        <v>4433.41</v>
      </c>
      <c r="C862" s="28">
        <v>45519</v>
      </c>
    </row>
    <row r="863" spans="1:3" x14ac:dyDescent="0.45">
      <c r="A863" s="33" t="s">
        <v>91</v>
      </c>
      <c r="B863" s="32">
        <v>4433.41</v>
      </c>
      <c r="C863" s="28">
        <v>45762</v>
      </c>
    </row>
    <row r="864" spans="1:3" x14ac:dyDescent="0.45">
      <c r="A864" s="33" t="s">
        <v>93</v>
      </c>
      <c r="B864" s="32">
        <v>42159.81</v>
      </c>
      <c r="C864" s="28">
        <v>45519</v>
      </c>
    </row>
    <row r="865" spans="1:3" x14ac:dyDescent="0.45">
      <c r="A865" s="27" t="s">
        <v>155</v>
      </c>
      <c r="B865" s="32"/>
    </row>
    <row r="866" spans="1:3" x14ac:dyDescent="0.45">
      <c r="A866" s="33" t="s">
        <v>47</v>
      </c>
      <c r="B866" s="32">
        <v>174.74</v>
      </c>
      <c r="C866" s="28">
        <v>45519</v>
      </c>
    </row>
    <row r="867" spans="1:3" x14ac:dyDescent="0.45">
      <c r="A867" s="33" t="s">
        <v>49</v>
      </c>
      <c r="B867" s="32">
        <v>168.98</v>
      </c>
      <c r="C867" s="28">
        <v>45519</v>
      </c>
    </row>
    <row r="868" spans="1:3" x14ac:dyDescent="0.45">
      <c r="A868" s="33" t="s">
        <v>53</v>
      </c>
      <c r="B868" s="32">
        <v>199.73</v>
      </c>
      <c r="C868" s="28">
        <v>45519</v>
      </c>
    </row>
    <row r="869" spans="1:3" x14ac:dyDescent="0.45">
      <c r="A869" s="33" t="s">
        <v>55</v>
      </c>
      <c r="B869" s="32">
        <v>156.57</v>
      </c>
      <c r="C869" s="28">
        <v>45519</v>
      </c>
    </row>
    <row r="870" spans="1:3" x14ac:dyDescent="0.45">
      <c r="A870" s="33" t="s">
        <v>43</v>
      </c>
      <c r="B870" s="32">
        <v>523.55999999999995</v>
      </c>
      <c r="C870" s="28">
        <v>45504</v>
      </c>
    </row>
    <row r="871" spans="1:3" x14ac:dyDescent="0.45">
      <c r="A871" s="33" t="s">
        <v>72</v>
      </c>
      <c r="B871" s="32">
        <v>457.64</v>
      </c>
      <c r="C871" s="28">
        <v>45488</v>
      </c>
    </row>
    <row r="872" spans="1:3" x14ac:dyDescent="0.45">
      <c r="A872" s="33" t="s">
        <v>81</v>
      </c>
      <c r="B872" s="32">
        <v>158.72</v>
      </c>
      <c r="C872" s="28">
        <v>45519</v>
      </c>
    </row>
    <row r="873" spans="1:3" x14ac:dyDescent="0.45">
      <c r="A873" s="33" t="s">
        <v>83</v>
      </c>
      <c r="B873" s="32">
        <v>153.88999999999999</v>
      </c>
      <c r="C873" s="28">
        <v>45519</v>
      </c>
    </row>
    <row r="874" spans="1:3" x14ac:dyDescent="0.45">
      <c r="A874" s="33" t="s">
        <v>87</v>
      </c>
      <c r="B874" s="32">
        <v>234.33</v>
      </c>
      <c r="C874" s="28">
        <v>45519</v>
      </c>
    </row>
    <row r="875" spans="1:3" x14ac:dyDescent="0.45">
      <c r="A875" s="33" t="s">
        <v>89</v>
      </c>
      <c r="B875" s="32">
        <v>154.66999999999999</v>
      </c>
      <c r="C875" s="28">
        <v>45519</v>
      </c>
    </row>
    <row r="876" spans="1:3" x14ac:dyDescent="0.45">
      <c r="A876" s="33" t="s">
        <v>91</v>
      </c>
      <c r="B876" s="32">
        <v>154.66999999999999</v>
      </c>
      <c r="C876" s="28">
        <v>45762</v>
      </c>
    </row>
    <row r="877" spans="1:3" x14ac:dyDescent="0.45">
      <c r="A877" s="33" t="s">
        <v>93</v>
      </c>
      <c r="B877" s="32">
        <v>1470.85</v>
      </c>
      <c r="C877" s="28">
        <v>45519</v>
      </c>
    </row>
    <row r="878" spans="1:3" x14ac:dyDescent="0.45">
      <c r="A878" s="27" t="s">
        <v>157</v>
      </c>
      <c r="B878" s="32"/>
    </row>
    <row r="879" spans="1:3" x14ac:dyDescent="0.45">
      <c r="A879" s="33" t="s">
        <v>47</v>
      </c>
      <c r="B879" s="32">
        <v>6708</v>
      </c>
      <c r="C879" s="28">
        <v>45519</v>
      </c>
    </row>
    <row r="880" spans="1:3" x14ac:dyDescent="0.45">
      <c r="A880" s="33" t="s">
        <v>48</v>
      </c>
      <c r="B880" s="32">
        <v>1826.04</v>
      </c>
      <c r="C880" s="28">
        <v>45519</v>
      </c>
    </row>
    <row r="881" spans="1:3" x14ac:dyDescent="0.45">
      <c r="A881" s="33" t="s">
        <v>49</v>
      </c>
      <c r="B881" s="32">
        <v>6486.87</v>
      </c>
      <c r="C881" s="28">
        <v>45519</v>
      </c>
    </row>
    <row r="882" spans="1:3" x14ac:dyDescent="0.45">
      <c r="A882" s="33" t="s">
        <v>50</v>
      </c>
      <c r="B882" s="32">
        <v>1765.84</v>
      </c>
      <c r="C882" s="28">
        <v>45519</v>
      </c>
    </row>
    <row r="883" spans="1:3" x14ac:dyDescent="0.45">
      <c r="A883" s="33" t="s">
        <v>53</v>
      </c>
      <c r="B883" s="32">
        <v>7667.35</v>
      </c>
      <c r="C883" s="28">
        <v>45519</v>
      </c>
    </row>
    <row r="884" spans="1:3" x14ac:dyDescent="0.45">
      <c r="A884" s="33" t="s">
        <v>54</v>
      </c>
      <c r="B884" s="32">
        <v>2009.91</v>
      </c>
      <c r="C884" s="28">
        <v>45519</v>
      </c>
    </row>
    <row r="885" spans="1:3" x14ac:dyDescent="0.45">
      <c r="A885" s="33" t="s">
        <v>55</v>
      </c>
      <c r="B885" s="32">
        <v>6010.75</v>
      </c>
      <c r="C885" s="28">
        <v>45519</v>
      </c>
    </row>
    <row r="886" spans="1:3" x14ac:dyDescent="0.45">
      <c r="A886" s="33" t="s">
        <v>56</v>
      </c>
      <c r="B886" s="32">
        <v>1575.66</v>
      </c>
      <c r="C886" s="28">
        <v>45519</v>
      </c>
    </row>
    <row r="887" spans="1:3" x14ac:dyDescent="0.45">
      <c r="A887" s="33" t="s">
        <v>43</v>
      </c>
      <c r="B887" s="32">
        <v>20099.07</v>
      </c>
      <c r="C887" s="28">
        <v>45504</v>
      </c>
    </row>
    <row r="888" spans="1:3" x14ac:dyDescent="0.45">
      <c r="A888" s="33" t="s">
        <v>63</v>
      </c>
      <c r="B888" s="32">
        <v>204.95</v>
      </c>
      <c r="C888" s="28">
        <v>45504</v>
      </c>
    </row>
    <row r="889" spans="1:3" x14ac:dyDescent="0.45">
      <c r="A889" s="33" t="s">
        <v>72</v>
      </c>
      <c r="B889" s="32">
        <v>17568.419999999998</v>
      </c>
      <c r="C889" s="28">
        <v>45488</v>
      </c>
    </row>
    <row r="890" spans="1:3" x14ac:dyDescent="0.45">
      <c r="A890" s="33" t="s">
        <v>73</v>
      </c>
      <c r="B890" s="32">
        <v>1279.31</v>
      </c>
      <c r="C890" s="28">
        <v>45488</v>
      </c>
    </row>
    <row r="891" spans="1:3" x14ac:dyDescent="0.45">
      <c r="A891" s="33" t="s">
        <v>81</v>
      </c>
      <c r="B891" s="32">
        <v>6093.24</v>
      </c>
      <c r="C891" s="28">
        <v>45519</v>
      </c>
    </row>
    <row r="892" spans="1:3" x14ac:dyDescent="0.45">
      <c r="A892" s="33" t="s">
        <v>82</v>
      </c>
      <c r="B892" s="32">
        <v>1658.69</v>
      </c>
      <c r="C892" s="28">
        <v>45519</v>
      </c>
    </row>
    <row r="893" spans="1:3" x14ac:dyDescent="0.45">
      <c r="A893" s="33" t="s">
        <v>83</v>
      </c>
      <c r="B893" s="32">
        <v>5907.53</v>
      </c>
      <c r="C893" s="28">
        <v>45519</v>
      </c>
    </row>
    <row r="894" spans="1:3" x14ac:dyDescent="0.45">
      <c r="A894" s="33" t="s">
        <v>84</v>
      </c>
      <c r="B894" s="32">
        <v>1608.14</v>
      </c>
      <c r="C894" s="28">
        <v>45519</v>
      </c>
    </row>
    <row r="895" spans="1:3" x14ac:dyDescent="0.45">
      <c r="A895" s="33" t="s">
        <v>87</v>
      </c>
      <c r="B895" s="32">
        <v>8995.56</v>
      </c>
      <c r="C895" s="28">
        <v>45519</v>
      </c>
    </row>
    <row r="896" spans="1:3" x14ac:dyDescent="0.45">
      <c r="A896" s="33" t="s">
        <v>88</v>
      </c>
      <c r="B896" s="32">
        <v>2358.09</v>
      </c>
      <c r="C896" s="28">
        <v>45519</v>
      </c>
    </row>
    <row r="897" spans="1:3" x14ac:dyDescent="0.45">
      <c r="A897" s="33" t="s">
        <v>89</v>
      </c>
      <c r="B897" s="32">
        <v>5937.67</v>
      </c>
      <c r="C897" s="28">
        <v>45519</v>
      </c>
    </row>
    <row r="898" spans="1:3" x14ac:dyDescent="0.45">
      <c r="A898" s="33" t="s">
        <v>90</v>
      </c>
      <c r="B898" s="32">
        <v>1556.5</v>
      </c>
      <c r="C898" s="28">
        <v>45519</v>
      </c>
    </row>
    <row r="899" spans="1:3" x14ac:dyDescent="0.45">
      <c r="A899" s="33" t="s">
        <v>91</v>
      </c>
      <c r="B899" s="32">
        <v>5937.67</v>
      </c>
      <c r="C899" s="28">
        <v>45762</v>
      </c>
    </row>
    <row r="900" spans="1:3" x14ac:dyDescent="0.45">
      <c r="A900" s="33" t="s">
        <v>92</v>
      </c>
      <c r="B900" s="32">
        <v>432.37</v>
      </c>
      <c r="C900" s="28">
        <v>45762</v>
      </c>
    </row>
    <row r="901" spans="1:3" x14ac:dyDescent="0.45">
      <c r="A901" s="33" t="s">
        <v>93</v>
      </c>
      <c r="B901" s="32">
        <v>56464.66</v>
      </c>
      <c r="C901" s="28">
        <v>45519</v>
      </c>
    </row>
    <row r="902" spans="1:3" x14ac:dyDescent="0.45">
      <c r="A902" s="33" t="s">
        <v>94</v>
      </c>
      <c r="B902" s="32">
        <v>14801.62</v>
      </c>
      <c r="C902" s="28">
        <v>45519</v>
      </c>
    </row>
    <row r="903" spans="1:3" x14ac:dyDescent="0.45">
      <c r="A903" s="27" t="s">
        <v>158</v>
      </c>
      <c r="B903" s="32"/>
    </row>
    <row r="904" spans="1:3" x14ac:dyDescent="0.45">
      <c r="A904" s="33" t="s">
        <v>47</v>
      </c>
      <c r="B904" s="32">
        <v>2598.39</v>
      </c>
      <c r="C904" s="28">
        <v>45519</v>
      </c>
    </row>
    <row r="905" spans="1:3" x14ac:dyDescent="0.45">
      <c r="A905" s="33" t="s">
        <v>49</v>
      </c>
      <c r="B905" s="32">
        <v>2512.7399999999998</v>
      </c>
      <c r="C905" s="28">
        <v>45519</v>
      </c>
    </row>
    <row r="906" spans="1:3" x14ac:dyDescent="0.45">
      <c r="A906" s="33" t="s">
        <v>53</v>
      </c>
      <c r="B906" s="32">
        <v>2970</v>
      </c>
      <c r="C906" s="28">
        <v>45519</v>
      </c>
    </row>
    <row r="907" spans="1:3" x14ac:dyDescent="0.45">
      <c r="A907" s="33" t="s">
        <v>55</v>
      </c>
      <c r="B907" s="32">
        <v>2328.31</v>
      </c>
      <c r="C907" s="28">
        <v>45519</v>
      </c>
    </row>
    <row r="908" spans="1:3" x14ac:dyDescent="0.45">
      <c r="A908" s="33" t="s">
        <v>43</v>
      </c>
      <c r="B908" s="32">
        <v>7785.52</v>
      </c>
      <c r="C908" s="28">
        <v>45504</v>
      </c>
    </row>
    <row r="909" spans="1:3" x14ac:dyDescent="0.45">
      <c r="A909" s="33" t="s">
        <v>72</v>
      </c>
      <c r="B909" s="32">
        <v>6805.26</v>
      </c>
      <c r="C909" s="28">
        <v>45488</v>
      </c>
    </row>
    <row r="910" spans="1:3" x14ac:dyDescent="0.45">
      <c r="A910" s="33" t="s">
        <v>81</v>
      </c>
      <c r="B910" s="32">
        <v>2360.2600000000002</v>
      </c>
      <c r="C910" s="28">
        <v>45519</v>
      </c>
    </row>
    <row r="911" spans="1:3" x14ac:dyDescent="0.45">
      <c r="A911" s="33" t="s">
        <v>83</v>
      </c>
      <c r="B911" s="32">
        <v>2288.33</v>
      </c>
      <c r="C911" s="28">
        <v>45519</v>
      </c>
    </row>
    <row r="912" spans="1:3" x14ac:dyDescent="0.45">
      <c r="A912" s="33" t="s">
        <v>87</v>
      </c>
      <c r="B912" s="32">
        <v>3484.5</v>
      </c>
      <c r="C912" s="28">
        <v>45519</v>
      </c>
    </row>
    <row r="913" spans="1:3" x14ac:dyDescent="0.45">
      <c r="A913" s="33" t="s">
        <v>89</v>
      </c>
      <c r="B913" s="32">
        <v>2300</v>
      </c>
      <c r="C913" s="28">
        <v>45519</v>
      </c>
    </row>
    <row r="914" spans="1:3" x14ac:dyDescent="0.45">
      <c r="A914" s="33" t="s">
        <v>91</v>
      </c>
      <c r="B914" s="32">
        <v>2300</v>
      </c>
      <c r="C914" s="28">
        <v>45762</v>
      </c>
    </row>
    <row r="915" spans="1:3" x14ac:dyDescent="0.45">
      <c r="A915" s="33" t="s">
        <v>93</v>
      </c>
      <c r="B915" s="32">
        <v>21872.01</v>
      </c>
      <c r="C915" s="28">
        <v>45519</v>
      </c>
    </row>
    <row r="916" spans="1:3" x14ac:dyDescent="0.45">
      <c r="A916" s="27" t="s">
        <v>159</v>
      </c>
      <c r="B916" s="32"/>
    </row>
    <row r="917" spans="1:3" x14ac:dyDescent="0.45">
      <c r="A917" s="33" t="s">
        <v>47</v>
      </c>
      <c r="B917" s="32">
        <v>32548.39</v>
      </c>
      <c r="C917" s="28">
        <v>45519</v>
      </c>
    </row>
    <row r="918" spans="1:3" x14ac:dyDescent="0.45">
      <c r="A918" s="33" t="s">
        <v>49</v>
      </c>
      <c r="B918" s="32">
        <v>31475.45</v>
      </c>
      <c r="C918" s="28">
        <v>45519</v>
      </c>
    </row>
    <row r="919" spans="1:3" x14ac:dyDescent="0.45">
      <c r="A919" s="33" t="s">
        <v>53</v>
      </c>
      <c r="B919" s="32">
        <v>37203.32</v>
      </c>
      <c r="C919" s="28">
        <v>45519</v>
      </c>
    </row>
    <row r="920" spans="1:3" x14ac:dyDescent="0.45">
      <c r="A920" s="33" t="s">
        <v>55</v>
      </c>
      <c r="B920" s="32">
        <v>29165.23</v>
      </c>
      <c r="C920" s="28">
        <v>45519</v>
      </c>
    </row>
    <row r="921" spans="1:3" x14ac:dyDescent="0.45">
      <c r="A921" s="33" t="s">
        <v>43</v>
      </c>
      <c r="B921" s="32">
        <v>97524.25</v>
      </c>
      <c r="C921" s="28">
        <v>45504</v>
      </c>
    </row>
    <row r="922" spans="1:3" x14ac:dyDescent="0.45">
      <c r="A922" s="33" t="s">
        <v>72</v>
      </c>
      <c r="B922" s="32">
        <v>85245.06</v>
      </c>
      <c r="C922" s="28">
        <v>45488</v>
      </c>
    </row>
    <row r="923" spans="1:3" x14ac:dyDescent="0.45">
      <c r="A923" s="33" t="s">
        <v>81</v>
      </c>
      <c r="B923" s="32">
        <v>29565.46</v>
      </c>
      <c r="C923" s="28">
        <v>45519</v>
      </c>
    </row>
    <row r="924" spans="1:3" x14ac:dyDescent="0.45">
      <c r="A924" s="33" t="s">
        <v>83</v>
      </c>
      <c r="B924" s="32">
        <v>28664.39</v>
      </c>
      <c r="C924" s="28">
        <v>45519</v>
      </c>
    </row>
    <row r="925" spans="1:3" x14ac:dyDescent="0.45">
      <c r="A925" s="33" t="s">
        <v>87</v>
      </c>
      <c r="B925" s="32">
        <v>43648.03</v>
      </c>
      <c r="C925" s="28">
        <v>45519</v>
      </c>
    </row>
    <row r="926" spans="1:3" x14ac:dyDescent="0.45">
      <c r="A926" s="33" t="s">
        <v>89</v>
      </c>
      <c r="B926" s="32">
        <v>28810.62</v>
      </c>
      <c r="C926" s="28">
        <v>45519</v>
      </c>
    </row>
    <row r="927" spans="1:3" x14ac:dyDescent="0.45">
      <c r="A927" s="33" t="s">
        <v>91</v>
      </c>
      <c r="B927" s="32">
        <v>28810.62</v>
      </c>
      <c r="C927" s="28">
        <v>45762</v>
      </c>
    </row>
    <row r="928" spans="1:3" x14ac:dyDescent="0.45">
      <c r="A928" s="33" t="s">
        <v>93</v>
      </c>
      <c r="B928" s="32">
        <v>273976.5</v>
      </c>
      <c r="C928" s="28">
        <v>45519</v>
      </c>
    </row>
    <row r="929" spans="1:3" x14ac:dyDescent="0.45">
      <c r="A929" s="27" t="s">
        <v>160</v>
      </c>
      <c r="B929" s="32"/>
    </row>
    <row r="930" spans="1:3" x14ac:dyDescent="0.45">
      <c r="A930" s="33" t="s">
        <v>47</v>
      </c>
      <c r="B930" s="32">
        <v>157994.51</v>
      </c>
      <c r="C930" s="28">
        <v>45519</v>
      </c>
    </row>
    <row r="931" spans="1:3" x14ac:dyDescent="0.45">
      <c r="A931" s="33" t="s">
        <v>48</v>
      </c>
      <c r="B931" s="32">
        <v>43008.93</v>
      </c>
      <c r="C931" s="28">
        <v>45519</v>
      </c>
    </row>
    <row r="932" spans="1:3" x14ac:dyDescent="0.45">
      <c r="A932" s="33" t="s">
        <v>49</v>
      </c>
      <c r="B932" s="32">
        <v>152786.26999999999</v>
      </c>
      <c r="C932" s="28">
        <v>45519</v>
      </c>
    </row>
    <row r="933" spans="1:3" x14ac:dyDescent="0.45">
      <c r="A933" s="33" t="s">
        <v>50</v>
      </c>
      <c r="B933" s="32">
        <v>41591.15</v>
      </c>
      <c r="C933" s="28">
        <v>45519</v>
      </c>
    </row>
    <row r="934" spans="1:3" x14ac:dyDescent="0.45">
      <c r="A934" s="33" t="s">
        <v>53</v>
      </c>
      <c r="B934" s="32">
        <v>180590.19</v>
      </c>
      <c r="C934" s="28">
        <v>45519</v>
      </c>
    </row>
    <row r="935" spans="1:3" x14ac:dyDescent="0.45">
      <c r="A935" s="33" t="s">
        <v>54</v>
      </c>
      <c r="B935" s="32">
        <v>47339.83</v>
      </c>
      <c r="C935" s="28">
        <v>45519</v>
      </c>
    </row>
    <row r="936" spans="1:3" x14ac:dyDescent="0.45">
      <c r="A936" s="33" t="s">
        <v>55</v>
      </c>
      <c r="B936" s="32">
        <v>141572.15</v>
      </c>
      <c r="C936" s="28">
        <v>45519</v>
      </c>
    </row>
    <row r="937" spans="1:3" x14ac:dyDescent="0.45">
      <c r="A937" s="33" t="s">
        <v>56</v>
      </c>
      <c r="B937" s="32">
        <v>37111.65</v>
      </c>
      <c r="C937" s="28">
        <v>45519</v>
      </c>
    </row>
    <row r="938" spans="1:3" x14ac:dyDescent="0.45">
      <c r="A938" s="33" t="s">
        <v>43</v>
      </c>
      <c r="B938" s="32">
        <v>473396.52</v>
      </c>
      <c r="C938" s="28">
        <v>45504</v>
      </c>
    </row>
    <row r="939" spans="1:3" x14ac:dyDescent="0.45">
      <c r="A939" s="33" t="s">
        <v>62</v>
      </c>
      <c r="B939" s="32">
        <v>36151.53</v>
      </c>
      <c r="C939" s="28">
        <v>45504</v>
      </c>
    </row>
    <row r="940" spans="1:3" x14ac:dyDescent="0.45">
      <c r="A940" s="33" t="s">
        <v>63</v>
      </c>
      <c r="B940" s="32">
        <v>72341.02</v>
      </c>
      <c r="C940" s="28">
        <v>45504</v>
      </c>
    </row>
    <row r="941" spans="1:3" x14ac:dyDescent="0.45">
      <c r="A941" s="33" t="s">
        <v>72</v>
      </c>
      <c r="B941" s="32">
        <v>413791.56</v>
      </c>
      <c r="C941" s="28">
        <v>45488</v>
      </c>
    </row>
    <row r="942" spans="1:3" x14ac:dyDescent="0.45">
      <c r="A942" s="33" t="s">
        <v>73</v>
      </c>
      <c r="B942" s="32">
        <v>92803.24</v>
      </c>
      <c r="C942" s="28">
        <v>45488</v>
      </c>
    </row>
    <row r="943" spans="1:3" x14ac:dyDescent="0.45">
      <c r="A943" s="33" t="s">
        <v>81</v>
      </c>
      <c r="B943" s="32">
        <v>143514.93</v>
      </c>
      <c r="C943" s="28">
        <v>45519</v>
      </c>
    </row>
    <row r="944" spans="1:3" x14ac:dyDescent="0.45">
      <c r="A944" s="33" t="s">
        <v>82</v>
      </c>
      <c r="B944" s="32">
        <v>39067.33</v>
      </c>
      <c r="C944" s="28">
        <v>45519</v>
      </c>
    </row>
    <row r="945" spans="1:3" x14ac:dyDescent="0.45">
      <c r="A945" s="33" t="s">
        <v>83</v>
      </c>
      <c r="B945" s="32">
        <v>139141</v>
      </c>
      <c r="C945" s="28">
        <v>45519</v>
      </c>
    </row>
    <row r="946" spans="1:3" x14ac:dyDescent="0.45">
      <c r="A946" s="33" t="s">
        <v>84</v>
      </c>
      <c r="B946" s="32">
        <v>37876.660000000003</v>
      </c>
      <c r="C946" s="28">
        <v>45519</v>
      </c>
    </row>
    <row r="947" spans="1:3" x14ac:dyDescent="0.45">
      <c r="A947" s="33" t="s">
        <v>87</v>
      </c>
      <c r="B947" s="32">
        <v>211873.73</v>
      </c>
      <c r="C947" s="28">
        <v>45519</v>
      </c>
    </row>
    <row r="948" spans="1:3" x14ac:dyDescent="0.45">
      <c r="A948" s="33" t="s">
        <v>88</v>
      </c>
      <c r="B948" s="32">
        <v>55540.480000000003</v>
      </c>
      <c r="C948" s="28">
        <v>45519</v>
      </c>
    </row>
    <row r="949" spans="1:3" x14ac:dyDescent="0.45">
      <c r="A949" s="33" t="s">
        <v>89</v>
      </c>
      <c r="B949" s="32">
        <v>139850.82</v>
      </c>
      <c r="C949" s="28">
        <v>45519</v>
      </c>
    </row>
    <row r="950" spans="1:3" x14ac:dyDescent="0.45">
      <c r="A950" s="33" t="s">
        <v>90</v>
      </c>
      <c r="B950" s="32">
        <v>36660.43</v>
      </c>
      <c r="C950" s="28">
        <v>45519</v>
      </c>
    </row>
    <row r="951" spans="1:3" x14ac:dyDescent="0.45">
      <c r="A951" s="33" t="s">
        <v>91</v>
      </c>
      <c r="B951" s="32">
        <v>139850.82</v>
      </c>
      <c r="C951" s="28">
        <v>45762</v>
      </c>
    </row>
    <row r="952" spans="1:3" x14ac:dyDescent="0.45">
      <c r="A952" s="33" t="s">
        <v>92</v>
      </c>
      <c r="B952" s="32">
        <v>36660.43</v>
      </c>
      <c r="C952" s="28">
        <v>45762</v>
      </c>
    </row>
    <row r="953" spans="1:3" x14ac:dyDescent="0.45">
      <c r="A953" s="33" t="s">
        <v>93</v>
      </c>
      <c r="B953" s="32">
        <v>1329920.68</v>
      </c>
      <c r="C953" s="28">
        <v>45519</v>
      </c>
    </row>
    <row r="954" spans="1:3" x14ac:dyDescent="0.45">
      <c r="A954" s="33" t="s">
        <v>94</v>
      </c>
      <c r="B954" s="32">
        <v>348624.77</v>
      </c>
      <c r="C954" s="28">
        <v>45519</v>
      </c>
    </row>
    <row r="955" spans="1:3" x14ac:dyDescent="0.45">
      <c r="A955" s="27" t="s">
        <v>161</v>
      </c>
      <c r="B955" s="32"/>
    </row>
    <row r="956" spans="1:3" x14ac:dyDescent="0.45">
      <c r="A956" s="33" t="s">
        <v>47</v>
      </c>
      <c r="B956" s="32">
        <v>6315.5</v>
      </c>
      <c r="C956" s="28">
        <v>45580</v>
      </c>
    </row>
    <row r="957" spans="1:3" x14ac:dyDescent="0.45">
      <c r="A957" s="33" t="s">
        <v>48</v>
      </c>
      <c r="B957" s="32">
        <v>1719.19</v>
      </c>
      <c r="C957" s="28">
        <v>45580</v>
      </c>
    </row>
    <row r="958" spans="1:3" x14ac:dyDescent="0.45">
      <c r="A958" s="33" t="s">
        <v>49</v>
      </c>
      <c r="B958" s="32">
        <v>6107.31</v>
      </c>
      <c r="C958" s="28">
        <v>45580</v>
      </c>
    </row>
    <row r="959" spans="1:3" x14ac:dyDescent="0.45">
      <c r="A959" s="33" t="s">
        <v>50</v>
      </c>
      <c r="B959" s="32">
        <v>1662.52</v>
      </c>
      <c r="C959" s="28">
        <v>45580</v>
      </c>
    </row>
    <row r="960" spans="1:3" x14ac:dyDescent="0.45">
      <c r="A960" s="33" t="s">
        <v>53</v>
      </c>
      <c r="B960" s="32">
        <v>7218.71</v>
      </c>
      <c r="C960" s="28">
        <v>45519</v>
      </c>
    </row>
    <row r="961" spans="1:3" x14ac:dyDescent="0.45">
      <c r="A961" s="33" t="s">
        <v>54</v>
      </c>
      <c r="B961" s="32">
        <v>1892.31</v>
      </c>
      <c r="C961" s="28">
        <v>45519</v>
      </c>
    </row>
    <row r="962" spans="1:3" x14ac:dyDescent="0.45">
      <c r="A962" s="33" t="s">
        <v>55</v>
      </c>
      <c r="B962" s="32">
        <v>5659.05</v>
      </c>
      <c r="C962" s="28">
        <v>45519</v>
      </c>
    </row>
    <row r="963" spans="1:3" x14ac:dyDescent="0.45">
      <c r="A963" s="33" t="s">
        <v>56</v>
      </c>
      <c r="B963" s="32">
        <v>1483.46</v>
      </c>
      <c r="C963" s="28">
        <v>45519</v>
      </c>
    </row>
    <row r="964" spans="1:3" x14ac:dyDescent="0.45">
      <c r="A964" s="33" t="s">
        <v>43</v>
      </c>
      <c r="B964" s="32">
        <v>18923.03</v>
      </c>
      <c r="C964" s="28">
        <v>45504</v>
      </c>
    </row>
    <row r="965" spans="1:3" x14ac:dyDescent="0.45">
      <c r="A965" s="33" t="s">
        <v>63</v>
      </c>
      <c r="B965" s="32">
        <v>3566.36</v>
      </c>
      <c r="C965" s="28">
        <v>45504</v>
      </c>
    </row>
    <row r="966" spans="1:3" x14ac:dyDescent="0.45">
      <c r="A966" s="33" t="s">
        <v>72</v>
      </c>
      <c r="B966" s="32">
        <v>16540.45</v>
      </c>
      <c r="C966" s="28">
        <v>45488</v>
      </c>
    </row>
    <row r="967" spans="1:3" x14ac:dyDescent="0.45">
      <c r="A967" s="33" t="s">
        <v>73</v>
      </c>
      <c r="B967" s="32">
        <v>4335.8999999999996</v>
      </c>
      <c r="C967" s="28">
        <v>45488</v>
      </c>
    </row>
    <row r="968" spans="1:3" x14ac:dyDescent="0.45">
      <c r="A968" s="33" t="s">
        <v>81</v>
      </c>
      <c r="B968" s="32">
        <v>5736.71</v>
      </c>
      <c r="C968" s="28">
        <v>45646</v>
      </c>
    </row>
    <row r="969" spans="1:3" x14ac:dyDescent="0.45">
      <c r="A969" s="33" t="s">
        <v>82</v>
      </c>
      <c r="B969" s="32">
        <v>1561.63</v>
      </c>
      <c r="C969" s="28">
        <v>45646</v>
      </c>
    </row>
    <row r="970" spans="1:3" x14ac:dyDescent="0.45">
      <c r="A970" s="33" t="s">
        <v>83</v>
      </c>
      <c r="B970" s="32">
        <v>5561.87</v>
      </c>
      <c r="C970" s="28">
        <v>45646</v>
      </c>
    </row>
    <row r="971" spans="1:3" x14ac:dyDescent="0.45">
      <c r="A971" s="33" t="s">
        <v>84</v>
      </c>
      <c r="B971" s="32">
        <v>1514.04</v>
      </c>
      <c r="C971" s="28">
        <v>45646</v>
      </c>
    </row>
    <row r="972" spans="1:3" x14ac:dyDescent="0.45">
      <c r="A972" s="33" t="s">
        <v>87</v>
      </c>
      <c r="B972" s="32">
        <v>8469.2099999999991</v>
      </c>
      <c r="C972" s="28">
        <v>45519</v>
      </c>
    </row>
    <row r="973" spans="1:3" x14ac:dyDescent="0.45">
      <c r="A973" s="33" t="s">
        <v>88</v>
      </c>
      <c r="B973" s="32">
        <v>2220.11</v>
      </c>
      <c r="C973" s="28">
        <v>45519</v>
      </c>
    </row>
    <row r="974" spans="1:3" x14ac:dyDescent="0.45">
      <c r="A974" s="33" t="s">
        <v>89</v>
      </c>
      <c r="B974" s="32">
        <v>5590.24</v>
      </c>
      <c r="C974" s="28">
        <v>45519</v>
      </c>
    </row>
    <row r="975" spans="1:3" x14ac:dyDescent="0.45">
      <c r="A975" s="33" t="s">
        <v>90</v>
      </c>
      <c r="B975" s="32">
        <v>1465.42</v>
      </c>
      <c r="C975" s="28">
        <v>45519</v>
      </c>
    </row>
    <row r="976" spans="1:3" x14ac:dyDescent="0.45">
      <c r="A976" s="33" t="s">
        <v>91</v>
      </c>
      <c r="B976" s="32">
        <v>5590.24</v>
      </c>
      <c r="C976" s="28">
        <v>45762</v>
      </c>
    </row>
    <row r="977" spans="1:3" x14ac:dyDescent="0.45">
      <c r="A977" s="33" t="s">
        <v>92</v>
      </c>
      <c r="B977" s="32">
        <v>1465.42</v>
      </c>
      <c r="C977" s="28">
        <v>45762</v>
      </c>
    </row>
    <row r="978" spans="1:3" x14ac:dyDescent="0.45">
      <c r="A978" s="33" t="s">
        <v>93</v>
      </c>
      <c r="B978" s="32">
        <v>53160.78</v>
      </c>
      <c r="C978" s="28">
        <v>45519</v>
      </c>
    </row>
    <row r="979" spans="1:3" x14ac:dyDescent="0.45">
      <c r="A979" s="33" t="s">
        <v>94</v>
      </c>
      <c r="B979" s="32">
        <v>13935.54</v>
      </c>
      <c r="C979" s="28">
        <v>45519</v>
      </c>
    </row>
    <row r="980" spans="1:3" x14ac:dyDescent="0.45">
      <c r="A980" s="27" t="s">
        <v>162</v>
      </c>
      <c r="B980" s="32"/>
    </row>
    <row r="981" spans="1:3" x14ac:dyDescent="0.45">
      <c r="A981" s="33" t="s">
        <v>47</v>
      </c>
      <c r="B981" s="32">
        <v>8832.43</v>
      </c>
      <c r="C981" s="28">
        <v>45519</v>
      </c>
    </row>
    <row r="982" spans="1:3" x14ac:dyDescent="0.45">
      <c r="A982" s="33" t="s">
        <v>49</v>
      </c>
      <c r="B982" s="32">
        <v>8541.2800000000007</v>
      </c>
      <c r="C982" s="28">
        <v>45519</v>
      </c>
    </row>
    <row r="983" spans="1:3" x14ac:dyDescent="0.45">
      <c r="A983" s="33" t="s">
        <v>53</v>
      </c>
      <c r="B983" s="32">
        <v>10095.61</v>
      </c>
      <c r="C983" s="28">
        <v>45519</v>
      </c>
    </row>
    <row r="984" spans="1:3" x14ac:dyDescent="0.45">
      <c r="A984" s="33" t="s">
        <v>55</v>
      </c>
      <c r="B984" s="32">
        <v>7914.37</v>
      </c>
      <c r="C984" s="28">
        <v>45519</v>
      </c>
    </row>
    <row r="985" spans="1:3" x14ac:dyDescent="0.45">
      <c r="A985" s="33" t="s">
        <v>43</v>
      </c>
      <c r="B985" s="32">
        <v>26464.49</v>
      </c>
      <c r="C985" s="28">
        <v>45504</v>
      </c>
    </row>
    <row r="986" spans="1:3" x14ac:dyDescent="0.45">
      <c r="A986" s="33" t="s">
        <v>81</v>
      </c>
      <c r="B986" s="32">
        <v>8022.98</v>
      </c>
      <c r="C986" s="28">
        <v>45519</v>
      </c>
    </row>
    <row r="987" spans="1:3" x14ac:dyDescent="0.45">
      <c r="A987" s="33" t="s">
        <v>83</v>
      </c>
      <c r="B987" s="32">
        <v>7778.46</v>
      </c>
      <c r="C987" s="28">
        <v>45519</v>
      </c>
    </row>
    <row r="988" spans="1:3" x14ac:dyDescent="0.45">
      <c r="A988" s="33" t="s">
        <v>87</v>
      </c>
      <c r="B988" s="32">
        <v>11844.47</v>
      </c>
      <c r="C988" s="28">
        <v>45519</v>
      </c>
    </row>
    <row r="989" spans="1:3" x14ac:dyDescent="0.45">
      <c r="A989" s="33" t="s">
        <v>89</v>
      </c>
      <c r="B989" s="32">
        <v>7818.14</v>
      </c>
      <c r="C989" s="28">
        <v>45519</v>
      </c>
    </row>
    <row r="990" spans="1:3" x14ac:dyDescent="0.45">
      <c r="A990" s="33" t="s">
        <v>91</v>
      </c>
      <c r="B990" s="32">
        <v>7818.14</v>
      </c>
      <c r="C990" s="28">
        <v>45762</v>
      </c>
    </row>
    <row r="991" spans="1:3" x14ac:dyDescent="0.45">
      <c r="A991" s="33" t="s">
        <v>93</v>
      </c>
      <c r="B991" s="32">
        <v>74347.12</v>
      </c>
      <c r="C991" s="28">
        <v>45519</v>
      </c>
    </row>
    <row r="992" spans="1:3" x14ac:dyDescent="0.45">
      <c r="A992" s="27" t="s">
        <v>163</v>
      </c>
      <c r="B992" s="32"/>
    </row>
    <row r="993" spans="1:3" x14ac:dyDescent="0.45">
      <c r="A993" s="33" t="s">
        <v>47</v>
      </c>
      <c r="B993" s="32">
        <v>6697.49</v>
      </c>
      <c r="C993" s="28">
        <v>45519</v>
      </c>
    </row>
    <row r="994" spans="1:3" x14ac:dyDescent="0.45">
      <c r="A994" s="33" t="s">
        <v>49</v>
      </c>
      <c r="B994" s="32">
        <v>6476.71</v>
      </c>
      <c r="C994" s="28">
        <v>45519</v>
      </c>
    </row>
    <row r="995" spans="1:3" x14ac:dyDescent="0.45">
      <c r="A995" s="33" t="s">
        <v>53</v>
      </c>
      <c r="B995" s="32">
        <v>7655.33</v>
      </c>
      <c r="C995" s="28">
        <v>45519</v>
      </c>
    </row>
    <row r="996" spans="1:3" x14ac:dyDescent="0.45">
      <c r="A996" s="33" t="s">
        <v>55</v>
      </c>
      <c r="B996" s="32">
        <v>6001.33</v>
      </c>
      <c r="C996" s="28">
        <v>45519</v>
      </c>
    </row>
    <row r="997" spans="1:3" x14ac:dyDescent="0.45">
      <c r="A997" s="33" t="s">
        <v>43</v>
      </c>
      <c r="B997" s="32">
        <v>20067.580000000002</v>
      </c>
      <c r="C997" s="28">
        <v>45504</v>
      </c>
    </row>
    <row r="998" spans="1:3" x14ac:dyDescent="0.45">
      <c r="A998" s="33" t="s">
        <v>72</v>
      </c>
      <c r="B998" s="32">
        <v>17540.89</v>
      </c>
      <c r="C998" s="28">
        <v>45488</v>
      </c>
    </row>
    <row r="999" spans="1:3" x14ac:dyDescent="0.45">
      <c r="A999" s="33" t="s">
        <v>81</v>
      </c>
      <c r="B999" s="32">
        <v>6083.69</v>
      </c>
      <c r="C999" s="28">
        <v>45519</v>
      </c>
    </row>
    <row r="1000" spans="1:3" x14ac:dyDescent="0.45">
      <c r="A1000" s="33" t="s">
        <v>83</v>
      </c>
      <c r="B1000" s="32">
        <v>5898.28</v>
      </c>
      <c r="C1000" s="28">
        <v>45519</v>
      </c>
    </row>
    <row r="1001" spans="1:3" x14ac:dyDescent="0.45">
      <c r="A1001" s="33" t="s">
        <v>87</v>
      </c>
      <c r="B1001" s="32">
        <v>8981.4599999999991</v>
      </c>
      <c r="C1001" s="28">
        <v>45519</v>
      </c>
    </row>
    <row r="1002" spans="1:3" x14ac:dyDescent="0.45">
      <c r="A1002" s="33" t="s">
        <v>89</v>
      </c>
      <c r="B1002" s="32">
        <v>5928.37</v>
      </c>
      <c r="C1002" s="28">
        <v>45519</v>
      </c>
    </row>
    <row r="1003" spans="1:3" x14ac:dyDescent="0.45">
      <c r="A1003" s="33" t="s">
        <v>91</v>
      </c>
      <c r="B1003" s="32">
        <v>5928.37</v>
      </c>
      <c r="C1003" s="28">
        <v>45762</v>
      </c>
    </row>
    <row r="1004" spans="1:3" x14ac:dyDescent="0.45">
      <c r="A1004" s="33" t="s">
        <v>93</v>
      </c>
      <c r="B1004" s="32">
        <v>56376.19</v>
      </c>
      <c r="C1004" s="28">
        <v>45519</v>
      </c>
    </row>
    <row r="1005" spans="1:3" x14ac:dyDescent="0.45">
      <c r="A1005" s="27" t="s">
        <v>164</v>
      </c>
      <c r="B1005" s="32"/>
    </row>
    <row r="1006" spans="1:3" x14ac:dyDescent="0.45">
      <c r="A1006" s="33" t="s">
        <v>47</v>
      </c>
      <c r="B1006" s="32">
        <v>26662.84</v>
      </c>
      <c r="C1006" s="28">
        <v>45519</v>
      </c>
    </row>
    <row r="1007" spans="1:3" x14ac:dyDescent="0.45">
      <c r="A1007" s="33" t="s">
        <v>49</v>
      </c>
      <c r="B1007" s="32">
        <v>25783.91</v>
      </c>
      <c r="C1007" s="28">
        <v>45519</v>
      </c>
    </row>
    <row r="1008" spans="1:3" x14ac:dyDescent="0.45">
      <c r="A1008" s="33" t="s">
        <v>53</v>
      </c>
      <c r="B1008" s="32">
        <v>30476.04</v>
      </c>
      <c r="C1008" s="28">
        <v>45519</v>
      </c>
    </row>
    <row r="1009" spans="1:3" x14ac:dyDescent="0.45">
      <c r="A1009" s="33" t="s">
        <v>55</v>
      </c>
      <c r="B1009" s="32">
        <v>23891.439999999999</v>
      </c>
      <c r="C1009" s="28">
        <v>45519</v>
      </c>
    </row>
    <row r="1010" spans="1:3" x14ac:dyDescent="0.45">
      <c r="A1010" s="33" t="s">
        <v>43</v>
      </c>
      <c r="B1010" s="32">
        <v>79889.460000000006</v>
      </c>
      <c r="C1010" s="28">
        <v>45504</v>
      </c>
    </row>
    <row r="1011" spans="1:3" x14ac:dyDescent="0.45">
      <c r="A1011" s="33" t="s">
        <v>72</v>
      </c>
      <c r="B1011" s="32">
        <v>69830.649999999994</v>
      </c>
      <c r="C1011" s="28">
        <v>45488</v>
      </c>
    </row>
    <row r="1012" spans="1:3" x14ac:dyDescent="0.45">
      <c r="A1012" s="33" t="s">
        <v>81</v>
      </c>
      <c r="B1012" s="32">
        <v>24219.3</v>
      </c>
      <c r="C1012" s="28">
        <v>45519</v>
      </c>
    </row>
    <row r="1013" spans="1:3" x14ac:dyDescent="0.45">
      <c r="A1013" s="33" t="s">
        <v>83</v>
      </c>
      <c r="B1013" s="32">
        <v>23481.16</v>
      </c>
      <c r="C1013" s="28">
        <v>45519</v>
      </c>
    </row>
    <row r="1014" spans="1:3" x14ac:dyDescent="0.45">
      <c r="A1014" s="33" t="s">
        <v>87</v>
      </c>
      <c r="B1014" s="32">
        <v>35755.39</v>
      </c>
      <c r="C1014" s="28">
        <v>45519</v>
      </c>
    </row>
    <row r="1015" spans="1:3" x14ac:dyDescent="0.45">
      <c r="A1015" s="33" t="s">
        <v>89</v>
      </c>
      <c r="B1015" s="32">
        <v>23600.95</v>
      </c>
      <c r="C1015" s="28">
        <v>45519</v>
      </c>
    </row>
    <row r="1016" spans="1:3" x14ac:dyDescent="0.45">
      <c r="A1016" s="33" t="s">
        <v>91</v>
      </c>
      <c r="B1016" s="32">
        <v>23600.95</v>
      </c>
      <c r="C1016" s="28">
        <v>45762</v>
      </c>
    </row>
    <row r="1017" spans="1:3" x14ac:dyDescent="0.45">
      <c r="A1017" s="33" t="s">
        <v>93</v>
      </c>
      <c r="B1017" s="32">
        <v>224434.79</v>
      </c>
      <c r="C1017" s="28">
        <v>45519</v>
      </c>
    </row>
    <row r="1018" spans="1:3" x14ac:dyDescent="0.45">
      <c r="A1018" s="27" t="s">
        <v>165</v>
      </c>
      <c r="B1018" s="32"/>
    </row>
    <row r="1019" spans="1:3" x14ac:dyDescent="0.45">
      <c r="A1019" s="33" t="s">
        <v>47</v>
      </c>
      <c r="B1019" s="32">
        <v>4642.03</v>
      </c>
      <c r="C1019" s="28">
        <v>45519</v>
      </c>
    </row>
    <row r="1020" spans="1:3" x14ac:dyDescent="0.45">
      <c r="A1020" s="33" t="s">
        <v>49</v>
      </c>
      <c r="B1020" s="32">
        <v>4489.01</v>
      </c>
      <c r="C1020" s="28">
        <v>45519</v>
      </c>
    </row>
    <row r="1021" spans="1:3" x14ac:dyDescent="0.45">
      <c r="A1021" s="33" t="s">
        <v>53</v>
      </c>
      <c r="B1021" s="32">
        <v>5305.91</v>
      </c>
      <c r="C1021" s="28">
        <v>45519</v>
      </c>
    </row>
    <row r="1022" spans="1:3" x14ac:dyDescent="0.45">
      <c r="A1022" s="33" t="s">
        <v>55</v>
      </c>
      <c r="B1022" s="32">
        <v>4159.5200000000004</v>
      </c>
      <c r="C1022" s="28">
        <v>45519</v>
      </c>
    </row>
    <row r="1023" spans="1:3" x14ac:dyDescent="0.45">
      <c r="A1023" s="33" t="s">
        <v>43</v>
      </c>
      <c r="B1023" s="32">
        <v>13908.84</v>
      </c>
      <c r="C1023" s="28">
        <v>45504</v>
      </c>
    </row>
    <row r="1024" spans="1:3" x14ac:dyDescent="0.45">
      <c r="A1024" s="33" t="s">
        <v>72</v>
      </c>
      <c r="B1024" s="32">
        <v>12157.59</v>
      </c>
      <c r="C1024" s="28">
        <v>45488</v>
      </c>
    </row>
    <row r="1025" spans="1:3" x14ac:dyDescent="0.45">
      <c r="A1025" s="33" t="s">
        <v>81</v>
      </c>
      <c r="B1025" s="32">
        <v>4216.6000000000004</v>
      </c>
      <c r="C1025" s="28">
        <v>45519</v>
      </c>
    </row>
    <row r="1026" spans="1:3" x14ac:dyDescent="0.45">
      <c r="A1026" s="33" t="s">
        <v>83</v>
      </c>
      <c r="B1026" s="32">
        <v>4088.09</v>
      </c>
      <c r="C1026" s="28">
        <v>45519</v>
      </c>
    </row>
    <row r="1027" spans="1:3" x14ac:dyDescent="0.45">
      <c r="A1027" s="33" t="s">
        <v>87</v>
      </c>
      <c r="B1027" s="32">
        <v>6225.05</v>
      </c>
      <c r="C1027" s="28">
        <v>45519</v>
      </c>
    </row>
    <row r="1028" spans="1:3" x14ac:dyDescent="0.45">
      <c r="A1028" s="33" t="s">
        <v>89</v>
      </c>
      <c r="B1028" s="32">
        <v>4108.95</v>
      </c>
      <c r="C1028" s="28">
        <v>45519</v>
      </c>
    </row>
    <row r="1029" spans="1:3" x14ac:dyDescent="0.45">
      <c r="A1029" s="33" t="s">
        <v>91</v>
      </c>
      <c r="B1029" s="32">
        <v>4108.95</v>
      </c>
      <c r="C1029" s="28">
        <v>45762</v>
      </c>
    </row>
    <row r="1030" spans="1:3" x14ac:dyDescent="0.45">
      <c r="A1030" s="33" t="s">
        <v>93</v>
      </c>
      <c r="B1030" s="32">
        <v>39074.339999999997</v>
      </c>
      <c r="C1030" s="28">
        <v>45519</v>
      </c>
    </row>
    <row r="1031" spans="1:3" x14ac:dyDescent="0.45">
      <c r="A1031" s="27" t="s">
        <v>166</v>
      </c>
      <c r="B1031" s="32"/>
    </row>
    <row r="1032" spans="1:3" x14ac:dyDescent="0.45">
      <c r="A1032" s="33" t="s">
        <v>48</v>
      </c>
      <c r="B1032" s="32">
        <v>3396.99</v>
      </c>
      <c r="C1032" s="28">
        <v>45519</v>
      </c>
    </row>
    <row r="1033" spans="1:3" x14ac:dyDescent="0.45">
      <c r="A1033" s="33" t="s">
        <v>50</v>
      </c>
      <c r="B1033" s="32">
        <v>3285</v>
      </c>
      <c r="C1033" s="28">
        <v>45519</v>
      </c>
    </row>
    <row r="1034" spans="1:3" x14ac:dyDescent="0.45">
      <c r="A1034" s="33" t="s">
        <v>54</v>
      </c>
      <c r="B1034" s="32">
        <v>3739.05</v>
      </c>
      <c r="C1034" s="28">
        <v>45519</v>
      </c>
    </row>
    <row r="1035" spans="1:3" x14ac:dyDescent="0.45">
      <c r="A1035" s="33" t="s">
        <v>56</v>
      </c>
      <c r="B1035" s="32">
        <v>2931.2</v>
      </c>
      <c r="C1035" s="28">
        <v>45519</v>
      </c>
    </row>
    <row r="1036" spans="1:3" x14ac:dyDescent="0.45">
      <c r="A1036" s="33" t="s">
        <v>43</v>
      </c>
      <c r="B1036" s="32">
        <v>37390.400000000001</v>
      </c>
      <c r="C1036" s="28">
        <v>45504</v>
      </c>
    </row>
    <row r="1037" spans="1:3" x14ac:dyDescent="0.45">
      <c r="A1037" s="33" t="s">
        <v>63</v>
      </c>
      <c r="B1037" s="32">
        <v>381.26</v>
      </c>
      <c r="C1037" s="28">
        <v>45504</v>
      </c>
    </row>
    <row r="1038" spans="1:3" x14ac:dyDescent="0.45">
      <c r="A1038" s="33" t="s">
        <v>73</v>
      </c>
      <c r="B1038" s="32">
        <v>2379.9</v>
      </c>
      <c r="C1038" s="28">
        <v>45488</v>
      </c>
    </row>
    <row r="1039" spans="1:3" x14ac:dyDescent="0.45">
      <c r="A1039" s="33" t="s">
        <v>82</v>
      </c>
      <c r="B1039" s="32">
        <v>3085.66</v>
      </c>
      <c r="C1039" s="28">
        <v>45519</v>
      </c>
    </row>
    <row r="1040" spans="1:3" x14ac:dyDescent="0.45">
      <c r="A1040" s="33" t="s">
        <v>84</v>
      </c>
      <c r="B1040" s="32">
        <v>2991.62</v>
      </c>
      <c r="C1040" s="28">
        <v>45519</v>
      </c>
    </row>
    <row r="1041" spans="1:3" x14ac:dyDescent="0.45">
      <c r="A1041" s="33" t="s">
        <v>88</v>
      </c>
      <c r="B1041" s="32">
        <v>4386.7700000000004</v>
      </c>
      <c r="C1041" s="28">
        <v>45519</v>
      </c>
    </row>
    <row r="1042" spans="1:3" x14ac:dyDescent="0.45">
      <c r="A1042" s="33" t="s">
        <v>90</v>
      </c>
      <c r="B1042" s="32">
        <v>2895.56</v>
      </c>
      <c r="C1042" s="28">
        <v>45519</v>
      </c>
    </row>
    <row r="1043" spans="1:3" x14ac:dyDescent="0.45">
      <c r="A1043" s="33" t="s">
        <v>91</v>
      </c>
      <c r="B1043" s="32">
        <v>11045.87</v>
      </c>
      <c r="C1043" s="28">
        <v>45762</v>
      </c>
    </row>
    <row r="1044" spans="1:3" x14ac:dyDescent="0.45">
      <c r="A1044" s="33" t="s">
        <v>92</v>
      </c>
      <c r="B1044" s="32">
        <v>804.35</v>
      </c>
      <c r="C1044" s="28">
        <v>45762</v>
      </c>
    </row>
    <row r="1045" spans="1:3" x14ac:dyDescent="0.45">
      <c r="A1045" s="33" t="s">
        <v>94</v>
      </c>
      <c r="B1045" s="32">
        <v>27535.52</v>
      </c>
      <c r="C1045" s="28">
        <v>45519</v>
      </c>
    </row>
    <row r="1046" spans="1:3" x14ac:dyDescent="0.45">
      <c r="A1046" s="27" t="s">
        <v>167</v>
      </c>
      <c r="B1046" s="32"/>
    </row>
    <row r="1047" spans="1:3" x14ac:dyDescent="0.45">
      <c r="A1047" s="33" t="s">
        <v>47</v>
      </c>
      <c r="B1047" s="32">
        <v>29791.69</v>
      </c>
      <c r="C1047" s="28">
        <v>45519</v>
      </c>
    </row>
    <row r="1048" spans="1:3" x14ac:dyDescent="0.45">
      <c r="A1048" s="33" t="s">
        <v>49</v>
      </c>
      <c r="B1048" s="32">
        <v>28809.61</v>
      </c>
      <c r="C1048" s="28">
        <v>45519</v>
      </c>
    </row>
    <row r="1049" spans="1:3" x14ac:dyDescent="0.45">
      <c r="A1049" s="33" t="s">
        <v>53</v>
      </c>
      <c r="B1049" s="32">
        <v>34052.36</v>
      </c>
      <c r="C1049" s="28">
        <v>45519</v>
      </c>
    </row>
    <row r="1050" spans="1:3" x14ac:dyDescent="0.45">
      <c r="A1050" s="33" t="s">
        <v>55</v>
      </c>
      <c r="B1050" s="32">
        <v>26695.06</v>
      </c>
      <c r="C1050" s="28">
        <v>45519</v>
      </c>
    </row>
    <row r="1051" spans="1:3" x14ac:dyDescent="0.45">
      <c r="A1051" s="33" t="s">
        <v>43</v>
      </c>
      <c r="B1051" s="32">
        <v>89264.37</v>
      </c>
      <c r="C1051" s="28">
        <v>45504</v>
      </c>
    </row>
    <row r="1052" spans="1:3" x14ac:dyDescent="0.45">
      <c r="A1052" s="33" t="s">
        <v>72</v>
      </c>
      <c r="B1052" s="32">
        <v>78025.17</v>
      </c>
      <c r="C1052" s="28">
        <v>45488</v>
      </c>
    </row>
    <row r="1053" spans="1:3" x14ac:dyDescent="0.45">
      <c r="A1053" s="33" t="s">
        <v>81</v>
      </c>
      <c r="B1053" s="32">
        <v>27061.39</v>
      </c>
      <c r="C1053" s="28">
        <v>45519</v>
      </c>
    </row>
    <row r="1054" spans="1:3" x14ac:dyDescent="0.45">
      <c r="A1054" s="33" t="s">
        <v>83</v>
      </c>
      <c r="B1054" s="32">
        <v>26236.639999999999</v>
      </c>
      <c r="C1054" s="28">
        <v>45519</v>
      </c>
    </row>
    <row r="1055" spans="1:3" x14ac:dyDescent="0.45">
      <c r="A1055" s="33" t="s">
        <v>87</v>
      </c>
      <c r="B1055" s="32">
        <v>39951.24</v>
      </c>
      <c r="C1055" s="28">
        <v>45519</v>
      </c>
    </row>
    <row r="1056" spans="1:3" x14ac:dyDescent="0.45">
      <c r="A1056" s="33" t="s">
        <v>89</v>
      </c>
      <c r="B1056" s="32">
        <v>26370.48</v>
      </c>
      <c r="C1056" s="28">
        <v>45519</v>
      </c>
    </row>
    <row r="1057" spans="1:3" x14ac:dyDescent="0.45">
      <c r="A1057" s="33" t="s">
        <v>91</v>
      </c>
      <c r="B1057" s="32">
        <v>26370.48</v>
      </c>
      <c r="C1057" s="28">
        <v>45762</v>
      </c>
    </row>
    <row r="1058" spans="1:3" x14ac:dyDescent="0.45">
      <c r="A1058" s="33" t="s">
        <v>93</v>
      </c>
      <c r="B1058" s="32">
        <v>250771.88</v>
      </c>
      <c r="C1058" s="28">
        <v>45519</v>
      </c>
    </row>
    <row r="1059" spans="1:3" x14ac:dyDescent="0.45">
      <c r="A1059" s="27" t="s">
        <v>168</v>
      </c>
      <c r="B1059" s="32"/>
    </row>
    <row r="1060" spans="1:3" x14ac:dyDescent="0.45">
      <c r="A1060" s="33" t="s">
        <v>47</v>
      </c>
      <c r="B1060" s="32">
        <v>24080.87</v>
      </c>
      <c r="C1060" s="28">
        <v>45519</v>
      </c>
    </row>
    <row r="1061" spans="1:3" x14ac:dyDescent="0.45">
      <c r="A1061" s="33" t="s">
        <v>48</v>
      </c>
      <c r="B1061" s="32">
        <v>6555.24</v>
      </c>
      <c r="C1061" s="28">
        <v>45519</v>
      </c>
    </row>
    <row r="1062" spans="1:3" x14ac:dyDescent="0.45">
      <c r="A1062" s="33" t="s">
        <v>49</v>
      </c>
      <c r="B1062" s="32">
        <v>23287.05</v>
      </c>
      <c r="C1062" s="28">
        <v>45519</v>
      </c>
    </row>
    <row r="1063" spans="1:3" x14ac:dyDescent="0.45">
      <c r="A1063" s="33" t="s">
        <v>50</v>
      </c>
      <c r="B1063" s="32">
        <v>6339.15</v>
      </c>
      <c r="C1063" s="28">
        <v>45519</v>
      </c>
    </row>
    <row r="1064" spans="1:3" x14ac:dyDescent="0.45">
      <c r="A1064" s="33" t="s">
        <v>53</v>
      </c>
      <c r="B1064" s="32">
        <v>27524.81</v>
      </c>
      <c r="C1064" s="28">
        <v>45519</v>
      </c>
    </row>
    <row r="1065" spans="1:3" x14ac:dyDescent="0.45">
      <c r="A1065" s="33" t="s">
        <v>54</v>
      </c>
      <c r="B1065" s="32">
        <v>7215.34</v>
      </c>
      <c r="C1065" s="28">
        <v>45519</v>
      </c>
    </row>
    <row r="1066" spans="1:3" x14ac:dyDescent="0.45">
      <c r="A1066" s="33" t="s">
        <v>55</v>
      </c>
      <c r="B1066" s="32">
        <v>21577.84</v>
      </c>
      <c r="C1066" s="28">
        <v>45519</v>
      </c>
    </row>
    <row r="1067" spans="1:3" x14ac:dyDescent="0.45">
      <c r="A1067" s="33" t="s">
        <v>56</v>
      </c>
      <c r="B1067" s="32">
        <v>5656.41</v>
      </c>
      <c r="C1067" s="28">
        <v>45519</v>
      </c>
    </row>
    <row r="1068" spans="1:3" x14ac:dyDescent="0.45">
      <c r="A1068" s="33" t="s">
        <v>43</v>
      </c>
      <c r="B1068" s="32">
        <v>72153.149999999994</v>
      </c>
      <c r="C1068" s="28">
        <v>45504</v>
      </c>
    </row>
    <row r="1069" spans="1:3" x14ac:dyDescent="0.45">
      <c r="A1069" s="33" t="s">
        <v>63</v>
      </c>
      <c r="B1069" s="32">
        <v>43938.91</v>
      </c>
      <c r="C1069" s="28">
        <v>45504</v>
      </c>
    </row>
    <row r="1070" spans="1:3" x14ac:dyDescent="0.45">
      <c r="A1070" s="33" t="s">
        <v>72</v>
      </c>
      <c r="B1070" s="32">
        <v>63068.4</v>
      </c>
      <c r="C1070" s="28">
        <v>45488</v>
      </c>
    </row>
    <row r="1071" spans="1:3" x14ac:dyDescent="0.45">
      <c r="A1071" s="33" t="s">
        <v>73</v>
      </c>
      <c r="B1071" s="32">
        <v>16532.72</v>
      </c>
      <c r="C1071" s="28">
        <v>45488</v>
      </c>
    </row>
    <row r="1072" spans="1:3" x14ac:dyDescent="0.45">
      <c r="A1072" s="33" t="s">
        <v>81</v>
      </c>
      <c r="B1072" s="32">
        <v>21873.95</v>
      </c>
      <c r="C1072" s="28">
        <v>45519</v>
      </c>
    </row>
    <row r="1073" spans="1:3" x14ac:dyDescent="0.45">
      <c r="A1073" s="33" t="s">
        <v>82</v>
      </c>
      <c r="B1073" s="32">
        <v>5954.48</v>
      </c>
      <c r="C1073" s="28">
        <v>45519</v>
      </c>
    </row>
    <row r="1074" spans="1:3" x14ac:dyDescent="0.45">
      <c r="A1074" s="33" t="s">
        <v>83</v>
      </c>
      <c r="B1074" s="32">
        <v>21207.3</v>
      </c>
      <c r="C1074" s="28">
        <v>45519</v>
      </c>
    </row>
    <row r="1075" spans="1:3" x14ac:dyDescent="0.45">
      <c r="A1075" s="33" t="s">
        <v>84</v>
      </c>
      <c r="B1075" s="32">
        <v>5773</v>
      </c>
      <c r="C1075" s="28">
        <v>45519</v>
      </c>
    </row>
    <row r="1076" spans="1:3" x14ac:dyDescent="0.45">
      <c r="A1076" s="33" t="s">
        <v>87</v>
      </c>
      <c r="B1076" s="32">
        <v>32292.92</v>
      </c>
      <c r="C1076" s="28">
        <v>45519</v>
      </c>
    </row>
    <row r="1077" spans="1:3" x14ac:dyDescent="0.45">
      <c r="A1077" s="33" t="s">
        <v>88</v>
      </c>
      <c r="B1077" s="32">
        <v>8465.25</v>
      </c>
      <c r="C1077" s="28">
        <v>45519</v>
      </c>
    </row>
    <row r="1078" spans="1:3" x14ac:dyDescent="0.45">
      <c r="A1078" s="33" t="s">
        <v>89</v>
      </c>
      <c r="B1078" s="32">
        <v>21315.49</v>
      </c>
      <c r="C1078" s="28">
        <v>45519</v>
      </c>
    </row>
    <row r="1079" spans="1:3" x14ac:dyDescent="0.45">
      <c r="A1079" s="33" t="s">
        <v>90</v>
      </c>
      <c r="B1079" s="32">
        <v>5587.63</v>
      </c>
      <c r="C1079" s="28">
        <v>45519</v>
      </c>
    </row>
    <row r="1080" spans="1:3" x14ac:dyDescent="0.45">
      <c r="A1080" s="33" t="s">
        <v>91</v>
      </c>
      <c r="B1080" s="32">
        <v>21315.49</v>
      </c>
      <c r="C1080" s="28">
        <v>45762</v>
      </c>
    </row>
    <row r="1081" spans="1:3" x14ac:dyDescent="0.45">
      <c r="A1081" s="33" t="s">
        <v>92</v>
      </c>
      <c r="B1081" s="32">
        <v>1552.16</v>
      </c>
      <c r="C1081" s="28">
        <v>45762</v>
      </c>
    </row>
    <row r="1082" spans="1:3" x14ac:dyDescent="0.45">
      <c r="A1082" s="33" t="s">
        <v>93</v>
      </c>
      <c r="B1082" s="32">
        <v>202701.03</v>
      </c>
      <c r="C1082" s="28">
        <v>45519</v>
      </c>
    </row>
    <row r="1083" spans="1:3" x14ac:dyDescent="0.45">
      <c r="A1083" s="33" t="s">
        <v>94</v>
      </c>
      <c r="B1083" s="32">
        <v>53135.95</v>
      </c>
      <c r="C1083" s="28">
        <v>45519</v>
      </c>
    </row>
    <row r="1084" spans="1:3" x14ac:dyDescent="0.45">
      <c r="A1084" s="27" t="s">
        <v>169</v>
      </c>
      <c r="B1084" s="32"/>
    </row>
    <row r="1085" spans="1:3" x14ac:dyDescent="0.45">
      <c r="A1085" s="33" t="s">
        <v>47</v>
      </c>
      <c r="B1085" s="32">
        <v>22422.84</v>
      </c>
      <c r="C1085" s="28">
        <v>45519</v>
      </c>
    </row>
    <row r="1086" spans="1:3" x14ac:dyDescent="0.45">
      <c r="A1086" s="33" t="s">
        <v>49</v>
      </c>
      <c r="B1086" s="32">
        <v>21683.68</v>
      </c>
      <c r="C1086" s="28">
        <v>45519</v>
      </c>
    </row>
    <row r="1087" spans="1:3" x14ac:dyDescent="0.45">
      <c r="A1087" s="33" t="s">
        <v>53</v>
      </c>
      <c r="B1087" s="32">
        <v>25629.66</v>
      </c>
      <c r="C1087" s="28">
        <v>45519</v>
      </c>
    </row>
    <row r="1088" spans="1:3" x14ac:dyDescent="0.45">
      <c r="A1088" s="33" t="s">
        <v>55</v>
      </c>
      <c r="B1088" s="32">
        <v>20092.150000000001</v>
      </c>
      <c r="C1088" s="28">
        <v>45519</v>
      </c>
    </row>
    <row r="1089" spans="1:3" x14ac:dyDescent="0.45">
      <c r="A1089" s="33" t="s">
        <v>43</v>
      </c>
      <c r="B1089" s="32">
        <v>67185.210000000006</v>
      </c>
      <c r="C1089" s="28">
        <v>45504</v>
      </c>
    </row>
    <row r="1090" spans="1:3" x14ac:dyDescent="0.45">
      <c r="A1090" s="33" t="s">
        <v>81</v>
      </c>
      <c r="B1090" s="32">
        <v>20367.87</v>
      </c>
      <c r="C1090" s="28">
        <v>45519</v>
      </c>
    </row>
    <row r="1091" spans="1:3" x14ac:dyDescent="0.45">
      <c r="A1091" s="33" t="s">
        <v>83</v>
      </c>
      <c r="B1091" s="32">
        <v>19747.12</v>
      </c>
      <c r="C1091" s="28">
        <v>45519</v>
      </c>
    </row>
    <row r="1092" spans="1:3" x14ac:dyDescent="0.45">
      <c r="A1092" s="33" t="s">
        <v>87</v>
      </c>
      <c r="B1092" s="32">
        <v>30069.47</v>
      </c>
      <c r="C1092" s="28">
        <v>45519</v>
      </c>
    </row>
    <row r="1093" spans="1:3" x14ac:dyDescent="0.45">
      <c r="A1093" s="33" t="s">
        <v>89</v>
      </c>
      <c r="B1093" s="32">
        <v>19847.86</v>
      </c>
      <c r="C1093" s="28">
        <v>45519</v>
      </c>
    </row>
    <row r="1094" spans="1:3" x14ac:dyDescent="0.45">
      <c r="A1094" s="33" t="s">
        <v>91</v>
      </c>
      <c r="B1094" s="32">
        <v>19847.86</v>
      </c>
      <c r="C1094" s="28">
        <v>45762</v>
      </c>
    </row>
    <row r="1095" spans="1:3" x14ac:dyDescent="0.45">
      <c r="A1095" s="33" t="s">
        <v>93</v>
      </c>
      <c r="B1095" s="32">
        <v>188744.53</v>
      </c>
      <c r="C1095" s="28">
        <v>45519</v>
      </c>
    </row>
    <row r="1096" spans="1:3" x14ac:dyDescent="0.45">
      <c r="A1096" s="27" t="s">
        <v>170</v>
      </c>
      <c r="B1096" s="32"/>
    </row>
    <row r="1097" spans="1:3" x14ac:dyDescent="0.45">
      <c r="A1097" s="33" t="s">
        <v>47</v>
      </c>
      <c r="B1097" s="32">
        <v>696.65</v>
      </c>
      <c r="C1097" s="28">
        <v>45807</v>
      </c>
    </row>
    <row r="1098" spans="1:3" x14ac:dyDescent="0.45">
      <c r="A1098" s="33" t="s">
        <v>49</v>
      </c>
      <c r="B1098" s="32">
        <v>673.68</v>
      </c>
      <c r="C1098" s="28">
        <v>45807</v>
      </c>
    </row>
    <row r="1099" spans="1:3" x14ac:dyDescent="0.45">
      <c r="A1099" s="33" t="s">
        <v>53</v>
      </c>
      <c r="B1099" s="32">
        <v>796.28</v>
      </c>
      <c r="C1099" s="28">
        <v>45807</v>
      </c>
    </row>
    <row r="1100" spans="1:3" x14ac:dyDescent="0.45">
      <c r="A1100" s="33" t="s">
        <v>55</v>
      </c>
      <c r="B1100" s="32">
        <v>624.24</v>
      </c>
      <c r="C1100" s="28">
        <v>45807</v>
      </c>
    </row>
    <row r="1101" spans="1:3" x14ac:dyDescent="0.45">
      <c r="A1101" s="33" t="s">
        <v>42</v>
      </c>
      <c r="B1101" s="32">
        <v>1650.31</v>
      </c>
      <c r="C1101" s="28">
        <v>45807</v>
      </c>
    </row>
    <row r="1102" spans="1:3" x14ac:dyDescent="0.45">
      <c r="A1102" s="33" t="s">
        <v>43</v>
      </c>
      <c r="B1102" s="32">
        <v>2087.36</v>
      </c>
      <c r="C1102" s="28">
        <v>45807</v>
      </c>
    </row>
    <row r="1103" spans="1:3" x14ac:dyDescent="0.45">
      <c r="A1103" s="33" t="s">
        <v>45</v>
      </c>
      <c r="B1103" s="32">
        <v>927.1</v>
      </c>
      <c r="C1103" s="28">
        <v>45807</v>
      </c>
    </row>
    <row r="1104" spans="1:3" x14ac:dyDescent="0.45">
      <c r="A1104" s="33" t="s">
        <v>70</v>
      </c>
      <c r="B1104" s="32">
        <v>1164.45</v>
      </c>
      <c r="C1104" s="28">
        <v>45807</v>
      </c>
    </row>
    <row r="1105" spans="1:3" x14ac:dyDescent="0.45">
      <c r="A1105" s="33" t="s">
        <v>72</v>
      </c>
      <c r="B1105" s="32">
        <v>1824.54</v>
      </c>
      <c r="C1105" s="28">
        <v>45807</v>
      </c>
    </row>
    <row r="1106" spans="1:3" x14ac:dyDescent="0.45">
      <c r="A1106" s="33" t="s">
        <v>81</v>
      </c>
      <c r="B1106" s="32">
        <v>632.79999999999995</v>
      </c>
      <c r="C1106" s="28">
        <v>45807</v>
      </c>
    </row>
    <row r="1107" spans="1:3" x14ac:dyDescent="0.45">
      <c r="A1107" s="33" t="s">
        <v>83</v>
      </c>
      <c r="B1107" s="32">
        <v>613.52</v>
      </c>
      <c r="C1107" s="28">
        <v>45807</v>
      </c>
    </row>
    <row r="1108" spans="1:3" x14ac:dyDescent="0.45">
      <c r="A1108" s="33" t="s">
        <v>87</v>
      </c>
      <c r="B1108" s="32">
        <v>934.22</v>
      </c>
      <c r="C1108" s="28">
        <v>45807</v>
      </c>
    </row>
    <row r="1109" spans="1:3" x14ac:dyDescent="0.45">
      <c r="A1109" s="33" t="s">
        <v>89</v>
      </c>
      <c r="B1109" s="32">
        <v>616.65</v>
      </c>
      <c r="C1109" s="28">
        <v>45807</v>
      </c>
    </row>
    <row r="1110" spans="1:3" x14ac:dyDescent="0.45">
      <c r="A1110" s="33" t="s">
        <v>91</v>
      </c>
      <c r="B1110" s="32">
        <v>616.65</v>
      </c>
      <c r="C1110" s="28">
        <v>45807</v>
      </c>
    </row>
    <row r="1111" spans="1:3" x14ac:dyDescent="0.45">
      <c r="A1111" s="33" t="s">
        <v>93</v>
      </c>
      <c r="B1111" s="32">
        <v>5864.05</v>
      </c>
      <c r="C1111" s="28">
        <v>45807</v>
      </c>
    </row>
    <row r="1112" spans="1:3" x14ac:dyDescent="0.45">
      <c r="A1112" s="27" t="s">
        <v>171</v>
      </c>
      <c r="B1112" s="32"/>
    </row>
    <row r="1113" spans="1:3" x14ac:dyDescent="0.45">
      <c r="A1113" s="33" t="s">
        <v>47</v>
      </c>
      <c r="B1113" s="32">
        <v>22261.24</v>
      </c>
      <c r="C1113" s="28">
        <v>45519</v>
      </c>
    </row>
    <row r="1114" spans="1:3" x14ac:dyDescent="0.45">
      <c r="A1114" s="33" t="s">
        <v>49</v>
      </c>
      <c r="B1114" s="32">
        <v>21527.41</v>
      </c>
      <c r="C1114" s="28">
        <v>45519</v>
      </c>
    </row>
    <row r="1115" spans="1:3" x14ac:dyDescent="0.45">
      <c r="A1115" s="33" t="s">
        <v>53</v>
      </c>
      <c r="B1115" s="32">
        <v>25444.95</v>
      </c>
      <c r="C1115" s="28">
        <v>45519</v>
      </c>
    </row>
    <row r="1116" spans="1:3" x14ac:dyDescent="0.45">
      <c r="A1116" s="33" t="s">
        <v>55</v>
      </c>
      <c r="B1116" s="32">
        <v>19947.349999999999</v>
      </c>
      <c r="C1116" s="28">
        <v>45519</v>
      </c>
    </row>
    <row r="1117" spans="1:3" x14ac:dyDescent="0.45">
      <c r="A1117" s="33" t="s">
        <v>43</v>
      </c>
      <c r="B1117" s="32">
        <v>66701.02</v>
      </c>
      <c r="C1117" s="28">
        <v>45504</v>
      </c>
    </row>
    <row r="1118" spans="1:3" x14ac:dyDescent="0.45">
      <c r="A1118" s="33" t="s">
        <v>72</v>
      </c>
      <c r="B1118" s="32">
        <v>58302.75</v>
      </c>
      <c r="C1118" s="28">
        <v>45488</v>
      </c>
    </row>
    <row r="1119" spans="1:3" x14ac:dyDescent="0.45">
      <c r="A1119" s="33" t="s">
        <v>81</v>
      </c>
      <c r="B1119" s="32">
        <v>20221.09</v>
      </c>
      <c r="C1119" s="28">
        <v>45519</v>
      </c>
    </row>
    <row r="1120" spans="1:3" x14ac:dyDescent="0.45">
      <c r="A1120" s="33" t="s">
        <v>83</v>
      </c>
      <c r="B1120" s="32">
        <v>19604.8</v>
      </c>
      <c r="C1120" s="28">
        <v>45519</v>
      </c>
    </row>
    <row r="1121" spans="1:3" x14ac:dyDescent="0.45">
      <c r="A1121" s="33" t="s">
        <v>87</v>
      </c>
      <c r="B1121" s="32">
        <v>29852.76</v>
      </c>
      <c r="C1121" s="28">
        <v>45519</v>
      </c>
    </row>
    <row r="1122" spans="1:3" x14ac:dyDescent="0.45">
      <c r="A1122" s="33" t="s">
        <v>89</v>
      </c>
      <c r="B1122" s="32">
        <v>19704.82</v>
      </c>
      <c r="C1122" s="28">
        <v>45519</v>
      </c>
    </row>
    <row r="1123" spans="1:3" x14ac:dyDescent="0.45">
      <c r="A1123" s="33" t="s">
        <v>91</v>
      </c>
      <c r="B1123" s="32">
        <v>19704.82</v>
      </c>
      <c r="C1123" s="28">
        <v>45762</v>
      </c>
    </row>
    <row r="1124" spans="1:3" x14ac:dyDescent="0.45">
      <c r="A1124" s="33" t="s">
        <v>93</v>
      </c>
      <c r="B1124" s="32">
        <v>187384.26</v>
      </c>
      <c r="C1124" s="28">
        <v>45519</v>
      </c>
    </row>
    <row r="1125" spans="1:3" x14ac:dyDescent="0.45">
      <c r="A1125" s="27" t="s">
        <v>172</v>
      </c>
      <c r="B1125" s="32"/>
    </row>
    <row r="1126" spans="1:3" x14ac:dyDescent="0.45">
      <c r="A1126" s="33" t="s">
        <v>47</v>
      </c>
      <c r="B1126" s="32">
        <v>23003.22</v>
      </c>
      <c r="C1126" s="28">
        <v>45519</v>
      </c>
    </row>
    <row r="1127" spans="1:3" x14ac:dyDescent="0.45">
      <c r="A1127" s="33" t="s">
        <v>49</v>
      </c>
      <c r="B1127" s="32">
        <v>22244.92</v>
      </c>
      <c r="C1127" s="28">
        <v>45519</v>
      </c>
    </row>
    <row r="1128" spans="1:3" x14ac:dyDescent="0.45">
      <c r="A1128" s="33" t="s">
        <v>53</v>
      </c>
      <c r="B1128" s="32">
        <v>26293.040000000001</v>
      </c>
      <c r="C1128" s="28">
        <v>45519</v>
      </c>
    </row>
    <row r="1129" spans="1:3" x14ac:dyDescent="0.45">
      <c r="A1129" s="33" t="s">
        <v>55</v>
      </c>
      <c r="B1129" s="32">
        <v>20612.2</v>
      </c>
      <c r="C1129" s="28">
        <v>45519</v>
      </c>
    </row>
    <row r="1130" spans="1:3" x14ac:dyDescent="0.45">
      <c r="A1130" s="33" t="s">
        <v>43</v>
      </c>
      <c r="B1130" s="32">
        <v>68924.19</v>
      </c>
      <c r="C1130" s="28">
        <v>45504</v>
      </c>
    </row>
    <row r="1131" spans="1:3" x14ac:dyDescent="0.45">
      <c r="A1131" s="33" t="s">
        <v>72</v>
      </c>
      <c r="B1131" s="32">
        <v>60246</v>
      </c>
      <c r="C1131" s="28">
        <v>45488</v>
      </c>
    </row>
    <row r="1132" spans="1:3" x14ac:dyDescent="0.45">
      <c r="A1132" s="33" t="s">
        <v>81</v>
      </c>
      <c r="B1132" s="32">
        <v>20895.060000000001</v>
      </c>
      <c r="C1132" s="28">
        <v>45519</v>
      </c>
    </row>
    <row r="1133" spans="1:3" x14ac:dyDescent="0.45">
      <c r="A1133" s="33" t="s">
        <v>83</v>
      </c>
      <c r="B1133" s="32">
        <v>20258.240000000002</v>
      </c>
      <c r="C1133" s="28">
        <v>45519</v>
      </c>
    </row>
    <row r="1134" spans="1:3" x14ac:dyDescent="0.45">
      <c r="A1134" s="33" t="s">
        <v>87</v>
      </c>
      <c r="B1134" s="32">
        <v>30847.759999999998</v>
      </c>
      <c r="C1134" s="28">
        <v>45519</v>
      </c>
    </row>
    <row r="1135" spans="1:3" x14ac:dyDescent="0.45">
      <c r="A1135" s="33" t="s">
        <v>89</v>
      </c>
      <c r="B1135" s="32">
        <v>20361.59</v>
      </c>
      <c r="C1135" s="28">
        <v>45519</v>
      </c>
    </row>
    <row r="1136" spans="1:3" x14ac:dyDescent="0.45">
      <c r="A1136" s="33" t="s">
        <v>91</v>
      </c>
      <c r="B1136" s="32">
        <v>20361.59</v>
      </c>
      <c r="C1136" s="28">
        <v>45762</v>
      </c>
    </row>
    <row r="1137" spans="1:3" x14ac:dyDescent="0.45">
      <c r="A1137" s="33" t="s">
        <v>93</v>
      </c>
      <c r="B1137" s="32">
        <v>193629.86</v>
      </c>
      <c r="C1137" s="28">
        <v>45519</v>
      </c>
    </row>
    <row r="1138" spans="1:3" x14ac:dyDescent="0.45">
      <c r="A1138" s="27" t="s">
        <v>173</v>
      </c>
      <c r="B1138" s="32"/>
    </row>
    <row r="1139" spans="1:3" x14ac:dyDescent="0.45">
      <c r="A1139" s="33" t="s">
        <v>47</v>
      </c>
      <c r="B1139" s="32">
        <v>6667.93</v>
      </c>
      <c r="C1139" s="28">
        <v>45519</v>
      </c>
    </row>
    <row r="1140" spans="1:3" x14ac:dyDescent="0.45">
      <c r="A1140" s="33" t="s">
        <v>49</v>
      </c>
      <c r="B1140" s="32">
        <v>6448.12</v>
      </c>
      <c r="C1140" s="28">
        <v>45519</v>
      </c>
    </row>
    <row r="1141" spans="1:3" x14ac:dyDescent="0.45">
      <c r="A1141" s="33" t="s">
        <v>53</v>
      </c>
      <c r="B1141" s="32">
        <v>7621.55</v>
      </c>
      <c r="C1141" s="28">
        <v>45519</v>
      </c>
    </row>
    <row r="1142" spans="1:3" x14ac:dyDescent="0.45">
      <c r="A1142" s="33" t="s">
        <v>55</v>
      </c>
      <c r="B1142" s="32">
        <v>5974.85</v>
      </c>
      <c r="C1142" s="28">
        <v>45519</v>
      </c>
    </row>
    <row r="1143" spans="1:3" x14ac:dyDescent="0.45">
      <c r="A1143" s="33" t="s">
        <v>43</v>
      </c>
      <c r="B1143" s="32">
        <v>19979.009999999998</v>
      </c>
      <c r="C1143" s="28">
        <v>45504</v>
      </c>
    </row>
    <row r="1144" spans="1:3" x14ac:dyDescent="0.45">
      <c r="A1144" s="33" t="s">
        <v>72</v>
      </c>
      <c r="B1144" s="32">
        <v>17463.47</v>
      </c>
      <c r="C1144" s="28">
        <v>45488</v>
      </c>
    </row>
    <row r="1145" spans="1:3" x14ac:dyDescent="0.45">
      <c r="A1145" s="33" t="s">
        <v>81</v>
      </c>
      <c r="B1145" s="32">
        <v>6056.84</v>
      </c>
      <c r="C1145" s="28">
        <v>45519</v>
      </c>
    </row>
    <row r="1146" spans="1:3" x14ac:dyDescent="0.45">
      <c r="A1146" s="33" t="s">
        <v>83</v>
      </c>
      <c r="B1146" s="32">
        <v>5872.24</v>
      </c>
      <c r="C1146" s="28">
        <v>45519</v>
      </c>
    </row>
    <row r="1147" spans="1:3" x14ac:dyDescent="0.45">
      <c r="A1147" s="33" t="s">
        <v>87</v>
      </c>
      <c r="B1147" s="32">
        <v>8941.82</v>
      </c>
      <c r="C1147" s="28">
        <v>45519</v>
      </c>
    </row>
    <row r="1148" spans="1:3" x14ac:dyDescent="0.45">
      <c r="A1148" s="33" t="s">
        <v>89</v>
      </c>
      <c r="B1148" s="32">
        <v>5902.2</v>
      </c>
      <c r="C1148" s="28">
        <v>45519</v>
      </c>
    </row>
    <row r="1149" spans="1:3" x14ac:dyDescent="0.45">
      <c r="A1149" s="33" t="s">
        <v>91</v>
      </c>
      <c r="B1149" s="32">
        <v>5902.2</v>
      </c>
      <c r="C1149" s="28">
        <v>45762</v>
      </c>
    </row>
    <row r="1150" spans="1:3" x14ac:dyDescent="0.45">
      <c r="A1150" s="33" t="s">
        <v>93</v>
      </c>
      <c r="B1150" s="32">
        <v>56127.360000000001</v>
      </c>
      <c r="C1150" s="28">
        <v>45519</v>
      </c>
    </row>
    <row r="1151" spans="1:3" x14ac:dyDescent="0.45">
      <c r="A1151" s="27" t="s">
        <v>175</v>
      </c>
      <c r="B1151" s="32"/>
    </row>
    <row r="1152" spans="1:3" x14ac:dyDescent="0.45">
      <c r="A1152" s="33" t="s">
        <v>47</v>
      </c>
      <c r="B1152" s="32">
        <v>11394.37</v>
      </c>
      <c r="C1152" s="28">
        <v>45519</v>
      </c>
    </row>
    <row r="1153" spans="1:3" x14ac:dyDescent="0.45">
      <c r="A1153" s="33" t="s">
        <v>49</v>
      </c>
      <c r="B1153" s="32">
        <v>11018.76</v>
      </c>
      <c r="C1153" s="28">
        <v>45519</v>
      </c>
    </row>
    <row r="1154" spans="1:3" x14ac:dyDescent="0.45">
      <c r="A1154" s="33" t="s">
        <v>53</v>
      </c>
      <c r="B1154" s="32">
        <v>13023.94</v>
      </c>
      <c r="C1154" s="28">
        <v>45519</v>
      </c>
    </row>
    <row r="1155" spans="1:3" x14ac:dyDescent="0.45">
      <c r="A1155" s="33" t="s">
        <v>55</v>
      </c>
      <c r="B1155" s="32">
        <v>10210.01</v>
      </c>
      <c r="C1155" s="28">
        <v>45519</v>
      </c>
    </row>
    <row r="1156" spans="1:3" x14ac:dyDescent="0.45">
      <c r="A1156" s="33" t="s">
        <v>43</v>
      </c>
      <c r="B1156" s="32">
        <v>34140.769999999997</v>
      </c>
      <c r="C1156" s="28">
        <v>45504</v>
      </c>
    </row>
    <row r="1157" spans="1:3" x14ac:dyDescent="0.45">
      <c r="A1157" s="33" t="s">
        <v>72</v>
      </c>
      <c r="B1157" s="32">
        <v>29842.14</v>
      </c>
      <c r="C1157" s="28">
        <v>45488</v>
      </c>
    </row>
    <row r="1158" spans="1:3" x14ac:dyDescent="0.45">
      <c r="A1158" s="33" t="s">
        <v>81</v>
      </c>
      <c r="B1158" s="32">
        <v>10350.120000000001</v>
      </c>
      <c r="C1158" s="28">
        <v>45519</v>
      </c>
    </row>
    <row r="1159" spans="1:3" x14ac:dyDescent="0.45">
      <c r="A1159" s="33" t="s">
        <v>83</v>
      </c>
      <c r="B1159" s="32">
        <v>10034.68</v>
      </c>
      <c r="C1159" s="28">
        <v>45519</v>
      </c>
    </row>
    <row r="1160" spans="1:3" x14ac:dyDescent="0.45">
      <c r="A1160" s="33" t="s">
        <v>87</v>
      </c>
      <c r="B1160" s="32">
        <v>15280.07</v>
      </c>
      <c r="C1160" s="28">
        <v>45519</v>
      </c>
    </row>
    <row r="1161" spans="1:3" x14ac:dyDescent="0.45">
      <c r="A1161" s="33" t="s">
        <v>89</v>
      </c>
      <c r="B1161" s="32">
        <v>10085.870000000001</v>
      </c>
      <c r="C1161" s="28">
        <v>45519</v>
      </c>
    </row>
    <row r="1162" spans="1:3" x14ac:dyDescent="0.45">
      <c r="A1162" s="33" t="s">
        <v>91</v>
      </c>
      <c r="B1162" s="32">
        <v>10085.870000000001</v>
      </c>
      <c r="C1162" s="28">
        <v>45762</v>
      </c>
    </row>
    <row r="1163" spans="1:3" x14ac:dyDescent="0.45">
      <c r="A1163" s="33" t="s">
        <v>93</v>
      </c>
      <c r="B1163" s="32">
        <v>95912.24</v>
      </c>
      <c r="C1163" s="28">
        <v>45519</v>
      </c>
    </row>
    <row r="1164" spans="1:3" x14ac:dyDescent="0.45">
      <c r="A1164" s="27" t="s">
        <v>176</v>
      </c>
      <c r="B1164" s="32"/>
    </row>
    <row r="1165" spans="1:3" x14ac:dyDescent="0.45">
      <c r="A1165" s="33" t="s">
        <v>47</v>
      </c>
      <c r="B1165" s="32">
        <v>22204.42</v>
      </c>
      <c r="C1165" s="28">
        <v>45519</v>
      </c>
    </row>
    <row r="1166" spans="1:3" x14ac:dyDescent="0.45">
      <c r="A1166" s="33" t="s">
        <v>49</v>
      </c>
      <c r="B1166" s="32">
        <v>21472.46</v>
      </c>
      <c r="C1166" s="28">
        <v>45519</v>
      </c>
    </row>
    <row r="1167" spans="1:3" x14ac:dyDescent="0.45">
      <c r="A1167" s="33" t="s">
        <v>53</v>
      </c>
      <c r="B1167" s="32">
        <v>25380</v>
      </c>
      <c r="C1167" s="28">
        <v>45519</v>
      </c>
    </row>
    <row r="1168" spans="1:3" x14ac:dyDescent="0.45">
      <c r="A1168" s="33" t="s">
        <v>55</v>
      </c>
      <c r="B1168" s="32">
        <v>19896.43</v>
      </c>
      <c r="C1168" s="28">
        <v>45519</v>
      </c>
    </row>
    <row r="1169" spans="1:3" x14ac:dyDescent="0.45">
      <c r="A1169" s="33" t="s">
        <v>43</v>
      </c>
      <c r="B1169" s="32">
        <v>66530.759999999995</v>
      </c>
      <c r="C1169" s="28">
        <v>45504</v>
      </c>
    </row>
    <row r="1170" spans="1:3" x14ac:dyDescent="0.45">
      <c r="A1170" s="33" t="s">
        <v>72</v>
      </c>
      <c r="B1170" s="32">
        <v>58153.93</v>
      </c>
      <c r="C1170" s="28">
        <v>45488</v>
      </c>
    </row>
    <row r="1171" spans="1:3" x14ac:dyDescent="0.45">
      <c r="A1171" s="33" t="s">
        <v>81</v>
      </c>
      <c r="B1171" s="32">
        <v>20169.47</v>
      </c>
      <c r="C1171" s="28">
        <v>45519</v>
      </c>
    </row>
    <row r="1172" spans="1:3" x14ac:dyDescent="0.45">
      <c r="A1172" s="33" t="s">
        <v>83</v>
      </c>
      <c r="B1172" s="32">
        <v>19554.759999999998</v>
      </c>
      <c r="C1172" s="28">
        <v>45519</v>
      </c>
    </row>
    <row r="1173" spans="1:3" x14ac:dyDescent="0.45">
      <c r="A1173" s="33" t="s">
        <v>87</v>
      </c>
      <c r="B1173" s="32">
        <v>29776.560000000001</v>
      </c>
      <c r="C1173" s="28">
        <v>45519</v>
      </c>
    </row>
    <row r="1174" spans="1:3" x14ac:dyDescent="0.45">
      <c r="A1174" s="33" t="s">
        <v>89</v>
      </c>
      <c r="B1174" s="32">
        <v>19654.52</v>
      </c>
      <c r="C1174" s="28">
        <v>45519</v>
      </c>
    </row>
    <row r="1175" spans="1:3" x14ac:dyDescent="0.45">
      <c r="A1175" s="33" t="s">
        <v>91</v>
      </c>
      <c r="B1175" s="32">
        <v>19654.52</v>
      </c>
      <c r="C1175" s="28">
        <v>45762</v>
      </c>
    </row>
    <row r="1176" spans="1:3" x14ac:dyDescent="0.45">
      <c r="A1176" s="33" t="s">
        <v>93</v>
      </c>
      <c r="B1176" s="32">
        <v>186905.96</v>
      </c>
      <c r="C1176" s="28">
        <v>45519</v>
      </c>
    </row>
    <row r="1177" spans="1:3" x14ac:dyDescent="0.45">
      <c r="A1177" s="27" t="s">
        <v>177</v>
      </c>
      <c r="B1177" s="32"/>
    </row>
    <row r="1178" spans="1:3" x14ac:dyDescent="0.45">
      <c r="A1178" s="33" t="s">
        <v>47</v>
      </c>
      <c r="B1178" s="32">
        <v>81728.34</v>
      </c>
      <c r="C1178" s="28">
        <v>45519</v>
      </c>
    </row>
    <row r="1179" spans="1:3" x14ac:dyDescent="0.45">
      <c r="A1179" s="33" t="s">
        <v>49</v>
      </c>
      <c r="B1179" s="32">
        <v>79034.19</v>
      </c>
      <c r="C1179" s="28">
        <v>45519</v>
      </c>
    </row>
    <row r="1180" spans="1:3" x14ac:dyDescent="0.45">
      <c r="A1180" s="33" t="s">
        <v>53</v>
      </c>
      <c r="B1180" s="32">
        <v>93416.77</v>
      </c>
      <c r="C1180" s="28">
        <v>45519</v>
      </c>
    </row>
    <row r="1181" spans="1:3" x14ac:dyDescent="0.45">
      <c r="A1181" s="33" t="s">
        <v>55</v>
      </c>
      <c r="B1181" s="32">
        <v>73233.279999999999</v>
      </c>
      <c r="C1181" s="28">
        <v>45519</v>
      </c>
    </row>
    <row r="1182" spans="1:3" x14ac:dyDescent="0.45">
      <c r="A1182" s="33" t="s">
        <v>43</v>
      </c>
      <c r="B1182" s="32">
        <v>244881.38</v>
      </c>
      <c r="C1182" s="28">
        <v>45504</v>
      </c>
    </row>
    <row r="1183" spans="1:3" x14ac:dyDescent="0.45">
      <c r="A1183" s="33" t="s">
        <v>72</v>
      </c>
      <c r="B1183" s="32">
        <v>214048.57</v>
      </c>
      <c r="C1183" s="28">
        <v>45488</v>
      </c>
    </row>
    <row r="1184" spans="1:3" x14ac:dyDescent="0.45">
      <c r="A1184" s="33" t="s">
        <v>81</v>
      </c>
      <c r="B1184" s="32">
        <v>74238.259999999995</v>
      </c>
      <c r="C1184" s="28">
        <v>45519</v>
      </c>
    </row>
    <row r="1185" spans="1:3" x14ac:dyDescent="0.45">
      <c r="A1185" s="33" t="s">
        <v>83</v>
      </c>
      <c r="B1185" s="32">
        <v>71975.69</v>
      </c>
      <c r="C1185" s="28">
        <v>45519</v>
      </c>
    </row>
    <row r="1186" spans="1:3" x14ac:dyDescent="0.45">
      <c r="A1186" s="33" t="s">
        <v>87</v>
      </c>
      <c r="B1186" s="32">
        <v>109599.31</v>
      </c>
      <c r="C1186" s="28">
        <v>45519</v>
      </c>
    </row>
    <row r="1187" spans="1:3" x14ac:dyDescent="0.45">
      <c r="A1187" s="33" t="s">
        <v>89</v>
      </c>
      <c r="B1187" s="32">
        <v>72342.87</v>
      </c>
      <c r="C1187" s="28">
        <v>45519</v>
      </c>
    </row>
    <row r="1188" spans="1:3" x14ac:dyDescent="0.45">
      <c r="A1188" s="33" t="s">
        <v>91</v>
      </c>
      <c r="B1188" s="32">
        <v>72342.87</v>
      </c>
      <c r="C1188" s="28">
        <v>45762</v>
      </c>
    </row>
    <row r="1189" spans="1:3" x14ac:dyDescent="0.45">
      <c r="A1189" s="33" t="s">
        <v>93</v>
      </c>
      <c r="B1189" s="32">
        <v>687949.31</v>
      </c>
      <c r="C1189" s="28">
        <v>45519</v>
      </c>
    </row>
    <row r="1190" spans="1:3" x14ac:dyDescent="0.45">
      <c r="A1190" s="27" t="s">
        <v>178</v>
      </c>
      <c r="B1190" s="32"/>
    </row>
    <row r="1191" spans="1:3" x14ac:dyDescent="0.45">
      <c r="A1191" s="33" t="s">
        <v>47</v>
      </c>
      <c r="B1191" s="32">
        <v>404875.65</v>
      </c>
      <c r="C1191" s="28">
        <v>45519</v>
      </c>
    </row>
    <row r="1192" spans="1:3" x14ac:dyDescent="0.45">
      <c r="A1192" s="33" t="s">
        <v>48</v>
      </c>
      <c r="B1192" s="32">
        <v>106138.95</v>
      </c>
      <c r="C1192" s="28">
        <v>45519</v>
      </c>
    </row>
    <row r="1193" spans="1:3" x14ac:dyDescent="0.45">
      <c r="A1193" s="33" t="s">
        <v>49</v>
      </c>
      <c r="B1193" s="32">
        <v>391529.07</v>
      </c>
      <c r="C1193" s="28">
        <v>45519</v>
      </c>
    </row>
    <row r="1194" spans="1:3" x14ac:dyDescent="0.45">
      <c r="A1194" s="33" t="s">
        <v>50</v>
      </c>
      <c r="B1194" s="32">
        <v>102640.12</v>
      </c>
      <c r="C1194" s="28">
        <v>45519</v>
      </c>
    </row>
    <row r="1195" spans="1:3" x14ac:dyDescent="0.45">
      <c r="A1195" s="33" t="s">
        <v>53</v>
      </c>
      <c r="B1195" s="32">
        <v>462779.21</v>
      </c>
      <c r="C1195" s="28">
        <v>45519</v>
      </c>
    </row>
    <row r="1196" spans="1:3" x14ac:dyDescent="0.45">
      <c r="A1196" s="33" t="s">
        <v>54</v>
      </c>
      <c r="B1196" s="32">
        <v>116826.9</v>
      </c>
      <c r="C1196" s="28">
        <v>45519</v>
      </c>
    </row>
    <row r="1197" spans="1:3" x14ac:dyDescent="0.45">
      <c r="A1197" s="33" t="s">
        <v>55</v>
      </c>
      <c r="B1197" s="32">
        <v>362791.84</v>
      </c>
      <c r="C1197" s="28">
        <v>45519</v>
      </c>
    </row>
    <row r="1198" spans="1:3" x14ac:dyDescent="0.45">
      <c r="A1198" s="33" t="s">
        <v>56</v>
      </c>
      <c r="B1198" s="32">
        <v>91585.46</v>
      </c>
      <c r="C1198" s="28">
        <v>45519</v>
      </c>
    </row>
    <row r="1199" spans="1:3" x14ac:dyDescent="0.45">
      <c r="A1199" s="33" t="s">
        <v>43</v>
      </c>
      <c r="B1199" s="32">
        <v>1204292.06</v>
      </c>
      <c r="C1199" s="28">
        <v>45504</v>
      </c>
    </row>
    <row r="1200" spans="1:3" x14ac:dyDescent="0.45">
      <c r="A1200" s="33" t="s">
        <v>63</v>
      </c>
      <c r="B1200" s="32">
        <v>178525.74</v>
      </c>
      <c r="C1200" s="28">
        <v>45504</v>
      </c>
    </row>
    <row r="1201" spans="1:3" x14ac:dyDescent="0.45">
      <c r="A1201" s="33" t="s">
        <v>72</v>
      </c>
      <c r="B1201" s="32">
        <v>1054991.02</v>
      </c>
      <c r="C1201" s="28">
        <v>45488</v>
      </c>
    </row>
    <row r="1202" spans="1:3" x14ac:dyDescent="0.45">
      <c r="A1202" s="33" t="s">
        <v>73</v>
      </c>
      <c r="B1202" s="32">
        <v>229023.13</v>
      </c>
      <c r="C1202" s="28">
        <v>45488</v>
      </c>
    </row>
    <row r="1203" spans="1:3" x14ac:dyDescent="0.45">
      <c r="A1203" s="33" t="s">
        <v>81</v>
      </c>
      <c r="B1203" s="32">
        <v>367770.39</v>
      </c>
      <c r="C1203" s="28">
        <v>45519</v>
      </c>
    </row>
    <row r="1204" spans="1:3" x14ac:dyDescent="0.45">
      <c r="A1204" s="33" t="s">
        <v>82</v>
      </c>
      <c r="B1204" s="32">
        <v>96411.73</v>
      </c>
      <c r="C1204" s="28">
        <v>45519</v>
      </c>
    </row>
    <row r="1205" spans="1:3" x14ac:dyDescent="0.45">
      <c r="A1205" s="33" t="s">
        <v>83</v>
      </c>
      <c r="B1205" s="32">
        <v>356561.79</v>
      </c>
      <c r="C1205" s="28">
        <v>45519</v>
      </c>
    </row>
    <row r="1206" spans="1:3" x14ac:dyDescent="0.45">
      <c r="A1206" s="33" t="s">
        <v>84</v>
      </c>
      <c r="B1206" s="32">
        <v>93473.37</v>
      </c>
      <c r="C1206" s="28">
        <v>45519</v>
      </c>
    </row>
    <row r="1207" spans="1:3" x14ac:dyDescent="0.45">
      <c r="A1207" s="33" t="s">
        <v>87</v>
      </c>
      <c r="B1207" s="32">
        <v>542946.19999999995</v>
      </c>
      <c r="C1207" s="28">
        <v>45519</v>
      </c>
    </row>
    <row r="1208" spans="1:3" x14ac:dyDescent="0.45">
      <c r="A1208" s="33" t="s">
        <v>88</v>
      </c>
      <c r="B1208" s="32">
        <v>137064.76</v>
      </c>
      <c r="C1208" s="28">
        <v>45519</v>
      </c>
    </row>
    <row r="1209" spans="1:3" x14ac:dyDescent="0.45">
      <c r="A1209" s="33" t="s">
        <v>89</v>
      </c>
      <c r="B1209" s="32">
        <v>358380.78</v>
      </c>
      <c r="C1209" s="28">
        <v>45519</v>
      </c>
    </row>
    <row r="1210" spans="1:3" x14ac:dyDescent="0.45">
      <c r="A1210" s="33" t="s">
        <v>90</v>
      </c>
      <c r="B1210" s="32">
        <v>90471.9</v>
      </c>
      <c r="C1210" s="28">
        <v>45519</v>
      </c>
    </row>
    <row r="1211" spans="1:3" x14ac:dyDescent="0.45">
      <c r="A1211" s="33" t="s">
        <v>91</v>
      </c>
      <c r="B1211" s="32">
        <v>355559.78</v>
      </c>
      <c r="C1211" s="28">
        <v>45762</v>
      </c>
    </row>
    <row r="1212" spans="1:3" x14ac:dyDescent="0.45">
      <c r="A1212" s="33" t="s">
        <v>92</v>
      </c>
      <c r="B1212" s="32">
        <v>90471.9</v>
      </c>
      <c r="C1212" s="28">
        <v>45762</v>
      </c>
    </row>
    <row r="1213" spans="1:3" x14ac:dyDescent="0.45">
      <c r="A1213" s="33" t="s">
        <v>93</v>
      </c>
      <c r="B1213" s="32">
        <v>3408045.8</v>
      </c>
      <c r="C1213" s="28">
        <v>45519</v>
      </c>
    </row>
    <row r="1214" spans="1:3" x14ac:dyDescent="0.45">
      <c r="A1214" s="33" t="s">
        <v>94</v>
      </c>
      <c r="B1214" s="32">
        <v>860348.55</v>
      </c>
      <c r="C1214" s="28">
        <v>45519</v>
      </c>
    </row>
    <row r="1215" spans="1:3" x14ac:dyDescent="0.45">
      <c r="A1215" s="27" t="s">
        <v>180</v>
      </c>
      <c r="B1215" s="32"/>
    </row>
    <row r="1216" spans="1:3" x14ac:dyDescent="0.45">
      <c r="A1216" s="33" t="s">
        <v>47</v>
      </c>
      <c r="B1216" s="32">
        <v>28227.919999999998</v>
      </c>
      <c r="C1216" s="28">
        <v>45519</v>
      </c>
    </row>
    <row r="1217" spans="1:3" x14ac:dyDescent="0.45">
      <c r="A1217" s="33" t="s">
        <v>48</v>
      </c>
      <c r="B1217" s="32">
        <v>7684.14</v>
      </c>
      <c r="C1217" s="28">
        <v>45519</v>
      </c>
    </row>
    <row r="1218" spans="1:3" x14ac:dyDescent="0.45">
      <c r="A1218" s="33" t="s">
        <v>49</v>
      </c>
      <c r="B1218" s="32">
        <v>27297.4</v>
      </c>
      <c r="C1218" s="28">
        <v>45519</v>
      </c>
    </row>
    <row r="1219" spans="1:3" x14ac:dyDescent="0.45">
      <c r="A1219" s="33" t="s">
        <v>50</v>
      </c>
      <c r="B1219" s="32">
        <v>7430.84</v>
      </c>
      <c r="C1219" s="28">
        <v>45519</v>
      </c>
    </row>
    <row r="1220" spans="1:3" x14ac:dyDescent="0.45">
      <c r="A1220" s="33" t="s">
        <v>53</v>
      </c>
      <c r="B1220" s="32">
        <v>32264.95</v>
      </c>
      <c r="C1220" s="28">
        <v>45519</v>
      </c>
    </row>
    <row r="1221" spans="1:3" x14ac:dyDescent="0.45">
      <c r="A1221" s="33" t="s">
        <v>54</v>
      </c>
      <c r="B1221" s="32">
        <v>8457.92</v>
      </c>
      <c r="C1221" s="28">
        <v>45519</v>
      </c>
    </row>
    <row r="1222" spans="1:3" x14ac:dyDescent="0.45">
      <c r="A1222" s="33" t="s">
        <v>55</v>
      </c>
      <c r="B1222" s="32">
        <v>25293.84</v>
      </c>
      <c r="C1222" s="28">
        <v>45519</v>
      </c>
    </row>
    <row r="1223" spans="1:3" x14ac:dyDescent="0.45">
      <c r="A1223" s="33" t="s">
        <v>56</v>
      </c>
      <c r="B1223" s="32">
        <v>6630.51</v>
      </c>
      <c r="C1223" s="28">
        <v>45519</v>
      </c>
    </row>
    <row r="1224" spans="1:3" x14ac:dyDescent="0.45">
      <c r="A1224" s="33" t="s">
        <v>43</v>
      </c>
      <c r="B1224" s="32">
        <v>84578.89</v>
      </c>
      <c r="C1224" s="28">
        <v>45504</v>
      </c>
    </row>
    <row r="1225" spans="1:3" x14ac:dyDescent="0.45">
      <c r="A1225" s="33" t="s">
        <v>63</v>
      </c>
      <c r="B1225" s="32">
        <v>15940.31</v>
      </c>
      <c r="C1225" s="28">
        <v>45504</v>
      </c>
    </row>
    <row r="1226" spans="1:3" x14ac:dyDescent="0.45">
      <c r="A1226" s="33" t="s">
        <v>72</v>
      </c>
      <c r="B1226" s="32">
        <v>73929.63</v>
      </c>
      <c r="C1226" s="28">
        <v>45519</v>
      </c>
    </row>
    <row r="1227" spans="1:3" x14ac:dyDescent="0.45">
      <c r="A1227" s="33" t="s">
        <v>73</v>
      </c>
      <c r="B1227" s="32">
        <v>19379.88</v>
      </c>
      <c r="C1227" s="28">
        <v>45519</v>
      </c>
    </row>
    <row r="1228" spans="1:3" x14ac:dyDescent="0.45">
      <c r="A1228" s="33" t="s">
        <v>81</v>
      </c>
      <c r="B1228" s="32">
        <v>25640.94</v>
      </c>
      <c r="C1228" s="28">
        <v>45519</v>
      </c>
    </row>
    <row r="1229" spans="1:3" x14ac:dyDescent="0.45">
      <c r="A1229" s="33" t="s">
        <v>82</v>
      </c>
      <c r="B1229" s="32">
        <v>6979.92</v>
      </c>
      <c r="C1229" s="28">
        <v>45519</v>
      </c>
    </row>
    <row r="1230" spans="1:3" x14ac:dyDescent="0.45">
      <c r="A1230" s="33" t="s">
        <v>83</v>
      </c>
      <c r="B1230" s="32">
        <v>24859.48</v>
      </c>
      <c r="C1230" s="28">
        <v>45519</v>
      </c>
    </row>
    <row r="1231" spans="1:3" x14ac:dyDescent="0.45">
      <c r="A1231" s="33" t="s">
        <v>84</v>
      </c>
      <c r="B1231" s="32">
        <v>6767.19</v>
      </c>
      <c r="C1231" s="28">
        <v>45519</v>
      </c>
    </row>
    <row r="1232" spans="1:3" x14ac:dyDescent="0.45">
      <c r="A1232" s="33" t="s">
        <v>87</v>
      </c>
      <c r="B1232" s="32">
        <v>37854.199999999997</v>
      </c>
      <c r="C1232" s="28">
        <v>45519</v>
      </c>
    </row>
    <row r="1233" spans="1:3" x14ac:dyDescent="0.45">
      <c r="A1233" s="33" t="s">
        <v>88</v>
      </c>
      <c r="B1233" s="32">
        <v>9923.08</v>
      </c>
      <c r="C1233" s="28">
        <v>45519</v>
      </c>
    </row>
    <row r="1234" spans="1:3" x14ac:dyDescent="0.45">
      <c r="A1234" s="33" t="s">
        <v>89</v>
      </c>
      <c r="B1234" s="32">
        <v>24986.3</v>
      </c>
      <c r="C1234" s="28">
        <v>45519</v>
      </c>
    </row>
    <row r="1235" spans="1:3" x14ac:dyDescent="0.45">
      <c r="A1235" s="33" t="s">
        <v>90</v>
      </c>
      <c r="B1235" s="32">
        <v>6549.9</v>
      </c>
      <c r="C1235" s="28">
        <v>45519</v>
      </c>
    </row>
    <row r="1236" spans="1:3" x14ac:dyDescent="0.45">
      <c r="A1236" s="33" t="s">
        <v>91</v>
      </c>
      <c r="B1236" s="32">
        <v>24986.3</v>
      </c>
      <c r="C1236" s="28">
        <v>45762</v>
      </c>
    </row>
    <row r="1237" spans="1:3" x14ac:dyDescent="0.45">
      <c r="A1237" s="33" t="s">
        <v>92</v>
      </c>
      <c r="B1237" s="32">
        <v>1819.47</v>
      </c>
      <c r="C1237" s="28">
        <v>45762</v>
      </c>
    </row>
    <row r="1238" spans="1:3" x14ac:dyDescent="0.45">
      <c r="A1238" s="33" t="s">
        <v>93</v>
      </c>
      <c r="B1238" s="32">
        <v>237608.86</v>
      </c>
      <c r="C1238" s="28">
        <v>45519</v>
      </c>
    </row>
    <row r="1239" spans="1:3" x14ac:dyDescent="0.45">
      <c r="A1239" s="33" t="s">
        <v>94</v>
      </c>
      <c r="B1239" s="32">
        <v>62286.68</v>
      </c>
      <c r="C1239" s="28">
        <v>45519</v>
      </c>
    </row>
    <row r="1240" spans="1:3" x14ac:dyDescent="0.45">
      <c r="A1240" s="27" t="s">
        <v>181</v>
      </c>
      <c r="B1240" s="32"/>
    </row>
    <row r="1241" spans="1:3" x14ac:dyDescent="0.45">
      <c r="A1241" s="33" t="s">
        <v>47</v>
      </c>
      <c r="B1241" s="32">
        <v>43792.33</v>
      </c>
      <c r="C1241" s="28">
        <v>45519</v>
      </c>
    </row>
    <row r="1242" spans="1:3" x14ac:dyDescent="0.45">
      <c r="A1242" s="33" t="s">
        <v>49</v>
      </c>
      <c r="B1242" s="32">
        <v>42348.73</v>
      </c>
      <c r="C1242" s="28">
        <v>45519</v>
      </c>
    </row>
    <row r="1243" spans="1:3" x14ac:dyDescent="0.45">
      <c r="A1243" s="33" t="s">
        <v>53</v>
      </c>
      <c r="B1243" s="32">
        <v>50055.32</v>
      </c>
      <c r="C1243" s="28">
        <v>45519</v>
      </c>
    </row>
    <row r="1244" spans="1:3" x14ac:dyDescent="0.45">
      <c r="A1244" s="33" t="s">
        <v>55</v>
      </c>
      <c r="B1244" s="32">
        <v>39240.44</v>
      </c>
      <c r="C1244" s="28">
        <v>45519</v>
      </c>
    </row>
    <row r="1245" spans="1:3" x14ac:dyDescent="0.45">
      <c r="A1245" s="33" t="s">
        <v>43</v>
      </c>
      <c r="B1245" s="32">
        <v>131214.29</v>
      </c>
      <c r="C1245" s="28">
        <v>45504</v>
      </c>
    </row>
    <row r="1246" spans="1:3" x14ac:dyDescent="0.45">
      <c r="A1246" s="33" t="s">
        <v>72</v>
      </c>
      <c r="B1246" s="32">
        <v>114693.21</v>
      </c>
      <c r="C1246" s="28">
        <v>45488</v>
      </c>
    </row>
    <row r="1247" spans="1:3" x14ac:dyDescent="0.45">
      <c r="A1247" s="33" t="s">
        <v>81</v>
      </c>
      <c r="B1247" s="32">
        <v>39778.93</v>
      </c>
      <c r="C1247" s="28">
        <v>45519</v>
      </c>
    </row>
    <row r="1248" spans="1:3" x14ac:dyDescent="0.45">
      <c r="A1248" s="33" t="s">
        <v>83</v>
      </c>
      <c r="B1248" s="32">
        <v>38566.58</v>
      </c>
      <c r="C1248" s="28">
        <v>45519</v>
      </c>
    </row>
    <row r="1249" spans="1:3" x14ac:dyDescent="0.45">
      <c r="A1249" s="33" t="s">
        <v>87</v>
      </c>
      <c r="B1249" s="32">
        <v>58726.37</v>
      </c>
      <c r="C1249" s="28">
        <v>45519</v>
      </c>
    </row>
    <row r="1250" spans="1:3" x14ac:dyDescent="0.45">
      <c r="A1250" s="33" t="s">
        <v>89</v>
      </c>
      <c r="B1250" s="32">
        <v>38763.33</v>
      </c>
      <c r="C1250" s="28">
        <v>45519</v>
      </c>
    </row>
    <row r="1251" spans="1:3" x14ac:dyDescent="0.45">
      <c r="A1251" s="33" t="s">
        <v>91</v>
      </c>
      <c r="B1251" s="32">
        <v>38763.33</v>
      </c>
      <c r="C1251" s="28">
        <v>45762</v>
      </c>
    </row>
    <row r="1252" spans="1:3" x14ac:dyDescent="0.45">
      <c r="A1252" s="33" t="s">
        <v>93</v>
      </c>
      <c r="B1252" s="32">
        <v>368622.48</v>
      </c>
      <c r="C1252" s="28">
        <v>45519</v>
      </c>
    </row>
    <row r="1253" spans="1:3" x14ac:dyDescent="0.45">
      <c r="A1253" s="27" t="s">
        <v>182</v>
      </c>
      <c r="B1253" s="32"/>
    </row>
    <row r="1254" spans="1:3" x14ac:dyDescent="0.45">
      <c r="A1254" s="33" t="s">
        <v>47</v>
      </c>
      <c r="B1254" s="32">
        <v>6949.08</v>
      </c>
      <c r="C1254" s="28">
        <v>45519</v>
      </c>
    </row>
    <row r="1255" spans="1:3" x14ac:dyDescent="0.45">
      <c r="A1255" s="33" t="s">
        <v>49</v>
      </c>
      <c r="B1255" s="32">
        <v>6720.01</v>
      </c>
      <c r="C1255" s="28">
        <v>45519</v>
      </c>
    </row>
    <row r="1256" spans="1:3" x14ac:dyDescent="0.45">
      <c r="A1256" s="33" t="s">
        <v>53</v>
      </c>
      <c r="B1256" s="32">
        <v>7942.91</v>
      </c>
      <c r="C1256" s="28">
        <v>45519</v>
      </c>
    </row>
    <row r="1257" spans="1:3" x14ac:dyDescent="0.45">
      <c r="A1257" s="33" t="s">
        <v>55</v>
      </c>
      <c r="B1257" s="32">
        <v>6226.78</v>
      </c>
      <c r="C1257" s="28">
        <v>45519</v>
      </c>
    </row>
    <row r="1258" spans="1:3" x14ac:dyDescent="0.45">
      <c r="A1258" s="33" t="s">
        <v>43</v>
      </c>
      <c r="B1258" s="32">
        <v>20821.43</v>
      </c>
      <c r="C1258" s="28">
        <v>45504</v>
      </c>
    </row>
    <row r="1259" spans="1:3" x14ac:dyDescent="0.45">
      <c r="A1259" s="33" t="s">
        <v>72</v>
      </c>
      <c r="B1259" s="32">
        <v>18199.82</v>
      </c>
      <c r="C1259" s="28">
        <v>45488</v>
      </c>
    </row>
    <row r="1260" spans="1:3" x14ac:dyDescent="0.45">
      <c r="A1260" s="33" t="s">
        <v>81</v>
      </c>
      <c r="B1260" s="32">
        <v>6312.23</v>
      </c>
      <c r="C1260" s="28">
        <v>45519</v>
      </c>
    </row>
    <row r="1261" spans="1:3" x14ac:dyDescent="0.45">
      <c r="A1261" s="33" t="s">
        <v>83</v>
      </c>
      <c r="B1261" s="32">
        <v>6119.85</v>
      </c>
      <c r="C1261" s="28">
        <v>45519</v>
      </c>
    </row>
    <row r="1262" spans="1:3" x14ac:dyDescent="0.45">
      <c r="A1262" s="33" t="s">
        <v>87</v>
      </c>
      <c r="B1262" s="32">
        <v>9318.86</v>
      </c>
      <c r="C1262" s="28">
        <v>45519</v>
      </c>
    </row>
    <row r="1263" spans="1:3" x14ac:dyDescent="0.45">
      <c r="A1263" s="33" t="s">
        <v>89</v>
      </c>
      <c r="B1263" s="32">
        <v>6151.07</v>
      </c>
      <c r="C1263" s="28">
        <v>45519</v>
      </c>
    </row>
    <row r="1264" spans="1:3" x14ac:dyDescent="0.45">
      <c r="A1264" s="33" t="s">
        <v>91</v>
      </c>
      <c r="B1264" s="32">
        <v>6151.07</v>
      </c>
      <c r="C1264" s="28">
        <v>45762</v>
      </c>
    </row>
    <row r="1265" spans="1:3" x14ac:dyDescent="0.45">
      <c r="A1265" s="33" t="s">
        <v>93</v>
      </c>
      <c r="B1265" s="32">
        <v>58493.99</v>
      </c>
      <c r="C1265" s="28">
        <v>45519</v>
      </c>
    </row>
    <row r="1266" spans="1:3" x14ac:dyDescent="0.45">
      <c r="A1266" s="27" t="s">
        <v>183</v>
      </c>
      <c r="B1266" s="32"/>
    </row>
    <row r="1267" spans="1:3" x14ac:dyDescent="0.45">
      <c r="A1267" s="33" t="s">
        <v>47</v>
      </c>
      <c r="B1267" s="32">
        <v>5070</v>
      </c>
      <c r="C1267" s="28">
        <v>45519</v>
      </c>
    </row>
    <row r="1268" spans="1:3" x14ac:dyDescent="0.45">
      <c r="A1268" s="33" t="s">
        <v>49</v>
      </c>
      <c r="B1268" s="32">
        <v>4902.87</v>
      </c>
      <c r="C1268" s="28">
        <v>45519</v>
      </c>
    </row>
    <row r="1269" spans="1:3" x14ac:dyDescent="0.45">
      <c r="A1269" s="33" t="s">
        <v>53</v>
      </c>
      <c r="B1269" s="32">
        <v>5795.09</v>
      </c>
      <c r="C1269" s="28">
        <v>45519</v>
      </c>
    </row>
    <row r="1270" spans="1:3" x14ac:dyDescent="0.45">
      <c r="A1270" s="33" t="s">
        <v>55</v>
      </c>
      <c r="B1270" s="32">
        <v>4543.01</v>
      </c>
      <c r="C1270" s="28">
        <v>45519</v>
      </c>
    </row>
    <row r="1271" spans="1:3" x14ac:dyDescent="0.45">
      <c r="A1271" s="33" t="s">
        <v>43</v>
      </c>
      <c r="B1271" s="32">
        <v>15191.17</v>
      </c>
      <c r="C1271" s="28">
        <v>45504</v>
      </c>
    </row>
    <row r="1272" spans="1:3" x14ac:dyDescent="0.45">
      <c r="A1272" s="33" t="s">
        <v>72</v>
      </c>
      <c r="B1272" s="32">
        <v>13278.46</v>
      </c>
      <c r="C1272" s="28">
        <v>45488</v>
      </c>
    </row>
    <row r="1273" spans="1:3" x14ac:dyDescent="0.45">
      <c r="A1273" s="33" t="s">
        <v>81</v>
      </c>
      <c r="B1273" s="32">
        <v>4605.3599999999997</v>
      </c>
      <c r="C1273" s="28">
        <v>45519</v>
      </c>
    </row>
    <row r="1274" spans="1:3" x14ac:dyDescent="0.45">
      <c r="A1274" s="33" t="s">
        <v>83</v>
      </c>
      <c r="B1274" s="32">
        <v>4465</v>
      </c>
      <c r="C1274" s="28">
        <v>45519</v>
      </c>
    </row>
    <row r="1275" spans="1:3" x14ac:dyDescent="0.45">
      <c r="A1275" s="33" t="s">
        <v>87</v>
      </c>
      <c r="B1275" s="32">
        <v>6798.97</v>
      </c>
      <c r="C1275" s="28">
        <v>45519</v>
      </c>
    </row>
    <row r="1276" spans="1:3" x14ac:dyDescent="0.45">
      <c r="A1276" s="33" t="s">
        <v>89</v>
      </c>
      <c r="B1276" s="32">
        <v>4487.78</v>
      </c>
      <c r="C1276" s="28">
        <v>45519</v>
      </c>
    </row>
    <row r="1277" spans="1:3" x14ac:dyDescent="0.45">
      <c r="A1277" s="33" t="s">
        <v>91</v>
      </c>
      <c r="B1277" s="32">
        <v>4487.78</v>
      </c>
      <c r="C1277" s="28">
        <v>45762</v>
      </c>
    </row>
    <row r="1278" spans="1:3" x14ac:dyDescent="0.45">
      <c r="A1278" s="33" t="s">
        <v>93</v>
      </c>
      <c r="B1278" s="32">
        <v>42676.81</v>
      </c>
      <c r="C1278" s="28">
        <v>45519</v>
      </c>
    </row>
    <row r="1279" spans="1:3" x14ac:dyDescent="0.45">
      <c r="A1279" s="27" t="s">
        <v>184</v>
      </c>
      <c r="B1279" s="32"/>
    </row>
    <row r="1280" spans="1:3" x14ac:dyDescent="0.45">
      <c r="A1280" s="33" t="s">
        <v>47</v>
      </c>
      <c r="B1280" s="32">
        <v>34149.269999999997</v>
      </c>
      <c r="C1280" s="28">
        <v>45519</v>
      </c>
    </row>
    <row r="1281" spans="1:3" x14ac:dyDescent="0.45">
      <c r="A1281" s="33" t="s">
        <v>49</v>
      </c>
      <c r="B1281" s="32">
        <v>33023.550000000003</v>
      </c>
      <c r="C1281" s="28">
        <v>45519</v>
      </c>
    </row>
    <row r="1282" spans="1:3" x14ac:dyDescent="0.45">
      <c r="A1282" s="33" t="s">
        <v>53</v>
      </c>
      <c r="B1282" s="32">
        <v>39033.15</v>
      </c>
      <c r="C1282" s="28">
        <v>45519</v>
      </c>
    </row>
    <row r="1283" spans="1:3" x14ac:dyDescent="0.45">
      <c r="A1283" s="33" t="s">
        <v>55</v>
      </c>
      <c r="B1283" s="32">
        <v>30599.71</v>
      </c>
      <c r="C1283" s="28">
        <v>45519</v>
      </c>
    </row>
    <row r="1284" spans="1:3" x14ac:dyDescent="0.45">
      <c r="A1284" s="33" t="s">
        <v>43</v>
      </c>
      <c r="B1284" s="32">
        <v>102320.95</v>
      </c>
      <c r="C1284" s="28">
        <v>45504</v>
      </c>
    </row>
    <row r="1285" spans="1:3" x14ac:dyDescent="0.45">
      <c r="A1285" s="33" t="s">
        <v>81</v>
      </c>
      <c r="B1285" s="32">
        <v>31019.63</v>
      </c>
      <c r="C1285" s="28">
        <v>45519</v>
      </c>
    </row>
    <row r="1286" spans="1:3" x14ac:dyDescent="0.45">
      <c r="A1286" s="33" t="s">
        <v>83</v>
      </c>
      <c r="B1286" s="32">
        <v>30074.240000000002</v>
      </c>
      <c r="C1286" s="28">
        <v>45519</v>
      </c>
    </row>
    <row r="1287" spans="1:3" x14ac:dyDescent="0.45">
      <c r="A1287" s="33" t="s">
        <v>87</v>
      </c>
      <c r="B1287" s="32">
        <v>45794.85</v>
      </c>
      <c r="C1287" s="28">
        <v>45519</v>
      </c>
    </row>
    <row r="1288" spans="1:3" x14ac:dyDescent="0.45">
      <c r="A1288" s="33" t="s">
        <v>89</v>
      </c>
      <c r="B1288" s="32">
        <v>30227.66</v>
      </c>
      <c r="C1288" s="28">
        <v>45519</v>
      </c>
    </row>
    <row r="1289" spans="1:3" x14ac:dyDescent="0.45">
      <c r="A1289" s="33" t="s">
        <v>91</v>
      </c>
      <c r="B1289" s="32">
        <v>30227.66</v>
      </c>
      <c r="C1289" s="28">
        <v>45762</v>
      </c>
    </row>
    <row r="1290" spans="1:3" x14ac:dyDescent="0.45">
      <c r="A1290" s="33" t="s">
        <v>93</v>
      </c>
      <c r="B1290" s="32">
        <v>287451.93</v>
      </c>
      <c r="C1290" s="28">
        <v>45519</v>
      </c>
    </row>
    <row r="1291" spans="1:3" x14ac:dyDescent="0.45">
      <c r="A1291" s="27" t="s">
        <v>185</v>
      </c>
      <c r="B1291" s="32"/>
    </row>
    <row r="1292" spans="1:3" x14ac:dyDescent="0.45">
      <c r="A1292" s="33" t="s">
        <v>47</v>
      </c>
      <c r="B1292" s="32">
        <v>3358.76</v>
      </c>
      <c r="C1292" s="28">
        <v>45519</v>
      </c>
    </row>
    <row r="1293" spans="1:3" x14ac:dyDescent="0.45">
      <c r="A1293" s="33" t="s">
        <v>49</v>
      </c>
      <c r="B1293" s="32">
        <v>3248.04</v>
      </c>
      <c r="C1293" s="28">
        <v>45519</v>
      </c>
    </row>
    <row r="1294" spans="1:3" x14ac:dyDescent="0.45">
      <c r="A1294" s="33" t="s">
        <v>53</v>
      </c>
      <c r="B1294" s="32">
        <v>3839.12</v>
      </c>
      <c r="C1294" s="28">
        <v>45519</v>
      </c>
    </row>
    <row r="1295" spans="1:3" x14ac:dyDescent="0.45">
      <c r="A1295" s="33" t="s">
        <v>55</v>
      </c>
      <c r="B1295" s="32">
        <v>3009.64</v>
      </c>
      <c r="C1295" s="28">
        <v>45519</v>
      </c>
    </row>
    <row r="1296" spans="1:3" x14ac:dyDescent="0.45">
      <c r="A1296" s="33" t="s">
        <v>43</v>
      </c>
      <c r="B1296" s="32">
        <v>10063.81</v>
      </c>
      <c r="C1296" s="28">
        <v>45504</v>
      </c>
    </row>
    <row r="1297" spans="1:3" x14ac:dyDescent="0.45">
      <c r="A1297" s="33" t="s">
        <v>72</v>
      </c>
      <c r="B1297" s="32">
        <v>8796.68</v>
      </c>
      <c r="C1297" s="28">
        <v>45488</v>
      </c>
    </row>
    <row r="1298" spans="1:3" x14ac:dyDescent="0.45">
      <c r="A1298" s="33" t="s">
        <v>81</v>
      </c>
      <c r="B1298" s="32">
        <v>3050.94</v>
      </c>
      <c r="C1298" s="28">
        <v>45519</v>
      </c>
    </row>
    <row r="1299" spans="1:3" x14ac:dyDescent="0.45">
      <c r="A1299" s="33" t="s">
        <v>83</v>
      </c>
      <c r="B1299" s="32">
        <v>2957.96</v>
      </c>
      <c r="C1299" s="28">
        <v>45519</v>
      </c>
    </row>
    <row r="1300" spans="1:3" x14ac:dyDescent="0.45">
      <c r="A1300" s="33" t="s">
        <v>87</v>
      </c>
      <c r="B1300" s="32">
        <v>4504.17</v>
      </c>
      <c r="C1300" s="28">
        <v>45519</v>
      </c>
    </row>
    <row r="1301" spans="1:3" x14ac:dyDescent="0.45">
      <c r="A1301" s="33" t="s">
        <v>89</v>
      </c>
      <c r="B1301" s="32">
        <v>2973.05</v>
      </c>
      <c r="C1301" s="28">
        <v>45519</v>
      </c>
    </row>
    <row r="1302" spans="1:3" x14ac:dyDescent="0.45">
      <c r="A1302" s="33" t="s">
        <v>91</v>
      </c>
      <c r="B1302" s="32">
        <v>2973.05</v>
      </c>
      <c r="C1302" s="28">
        <v>45762</v>
      </c>
    </row>
    <row r="1303" spans="1:3" x14ac:dyDescent="0.45">
      <c r="A1303" s="33" t="s">
        <v>93</v>
      </c>
      <c r="B1303" s="32">
        <v>28272.42</v>
      </c>
      <c r="C1303" s="28">
        <v>45519</v>
      </c>
    </row>
    <row r="1304" spans="1:3" x14ac:dyDescent="0.45">
      <c r="A1304" s="27" t="s">
        <v>186</v>
      </c>
      <c r="B1304" s="32"/>
    </row>
    <row r="1305" spans="1:3" x14ac:dyDescent="0.45">
      <c r="A1305" s="33" t="s">
        <v>47</v>
      </c>
      <c r="B1305" s="32">
        <v>22114.75</v>
      </c>
      <c r="C1305" s="28">
        <v>45519</v>
      </c>
    </row>
    <row r="1306" spans="1:3" x14ac:dyDescent="0.45">
      <c r="A1306" s="33" t="s">
        <v>48</v>
      </c>
      <c r="B1306" s="32">
        <v>6020.03</v>
      </c>
      <c r="C1306" s="28">
        <v>45519</v>
      </c>
    </row>
    <row r="1307" spans="1:3" x14ac:dyDescent="0.45">
      <c r="A1307" s="33" t="s">
        <v>49</v>
      </c>
      <c r="B1307" s="32">
        <v>21385.75</v>
      </c>
      <c r="C1307" s="28">
        <v>45519</v>
      </c>
    </row>
    <row r="1308" spans="1:3" x14ac:dyDescent="0.45">
      <c r="A1308" s="33" t="s">
        <v>50</v>
      </c>
      <c r="B1308" s="32">
        <v>5821.58</v>
      </c>
      <c r="C1308" s="28">
        <v>45519</v>
      </c>
    </row>
    <row r="1309" spans="1:3" x14ac:dyDescent="0.45">
      <c r="A1309" s="33" t="s">
        <v>53</v>
      </c>
      <c r="B1309" s="32">
        <v>25277.51</v>
      </c>
      <c r="C1309" s="28">
        <v>45519</v>
      </c>
    </row>
    <row r="1310" spans="1:3" x14ac:dyDescent="0.45">
      <c r="A1310" s="33" t="s">
        <v>54</v>
      </c>
      <c r="B1310" s="32">
        <v>6626.23</v>
      </c>
      <c r="C1310" s="28">
        <v>45519</v>
      </c>
    </row>
    <row r="1311" spans="1:3" x14ac:dyDescent="0.45">
      <c r="A1311" s="33" t="s">
        <v>55</v>
      </c>
      <c r="B1311" s="32">
        <v>19816.09</v>
      </c>
      <c r="C1311" s="28">
        <v>45519</v>
      </c>
    </row>
    <row r="1312" spans="1:3" x14ac:dyDescent="0.45">
      <c r="A1312" s="33" t="s">
        <v>56</v>
      </c>
      <c r="B1312" s="32">
        <v>5194.58</v>
      </c>
      <c r="C1312" s="28">
        <v>45519</v>
      </c>
    </row>
    <row r="1313" spans="1:3" x14ac:dyDescent="0.45">
      <c r="A1313" s="33" t="s">
        <v>43</v>
      </c>
      <c r="B1313" s="32">
        <v>66262.09</v>
      </c>
      <c r="C1313" s="28">
        <v>45504</v>
      </c>
    </row>
    <row r="1314" spans="1:3" x14ac:dyDescent="0.45">
      <c r="A1314" s="33" t="s">
        <v>62</v>
      </c>
      <c r="B1314" s="32">
        <v>29539.98</v>
      </c>
      <c r="C1314" s="28">
        <v>45504</v>
      </c>
    </row>
    <row r="1315" spans="1:3" x14ac:dyDescent="0.45">
      <c r="A1315" s="33" t="s">
        <v>63</v>
      </c>
      <c r="B1315" s="32">
        <v>10125.69</v>
      </c>
      <c r="C1315" s="28">
        <v>45504</v>
      </c>
    </row>
    <row r="1316" spans="1:3" x14ac:dyDescent="0.45">
      <c r="A1316" s="33" t="s">
        <v>72</v>
      </c>
      <c r="B1316" s="32">
        <v>57919.09</v>
      </c>
      <c r="C1316" s="28">
        <v>45488</v>
      </c>
    </row>
    <row r="1317" spans="1:3" x14ac:dyDescent="0.45">
      <c r="A1317" s="33" t="s">
        <v>73</v>
      </c>
      <c r="B1317" s="32">
        <v>12989.82</v>
      </c>
      <c r="C1317" s="28">
        <v>45488</v>
      </c>
    </row>
    <row r="1318" spans="1:3" x14ac:dyDescent="0.45">
      <c r="A1318" s="33" t="s">
        <v>81</v>
      </c>
      <c r="B1318" s="32">
        <v>20088.02</v>
      </c>
      <c r="C1318" s="28">
        <v>45519</v>
      </c>
    </row>
    <row r="1319" spans="1:3" x14ac:dyDescent="0.45">
      <c r="A1319" s="33" t="s">
        <v>82</v>
      </c>
      <c r="B1319" s="32">
        <v>5468.32</v>
      </c>
      <c r="C1319" s="28">
        <v>45519</v>
      </c>
    </row>
    <row r="1320" spans="1:3" x14ac:dyDescent="0.45">
      <c r="A1320" s="33" t="s">
        <v>83</v>
      </c>
      <c r="B1320" s="32">
        <v>19475.79</v>
      </c>
      <c r="C1320" s="28">
        <v>45519</v>
      </c>
    </row>
    <row r="1321" spans="1:3" x14ac:dyDescent="0.45">
      <c r="A1321" s="33" t="s">
        <v>84</v>
      </c>
      <c r="B1321" s="32">
        <v>5301.66</v>
      </c>
      <c r="C1321" s="28">
        <v>45519</v>
      </c>
    </row>
    <row r="1322" spans="1:3" x14ac:dyDescent="0.45">
      <c r="A1322" s="33" t="s">
        <v>87</v>
      </c>
      <c r="B1322" s="32">
        <v>29656.31</v>
      </c>
      <c r="C1322" s="28">
        <v>45519</v>
      </c>
    </row>
    <row r="1323" spans="1:3" x14ac:dyDescent="0.45">
      <c r="A1323" s="33" t="s">
        <v>88</v>
      </c>
      <c r="B1323" s="32">
        <v>7774.09</v>
      </c>
      <c r="C1323" s="28">
        <v>45519</v>
      </c>
    </row>
    <row r="1324" spans="1:3" x14ac:dyDescent="0.45">
      <c r="A1324" s="33" t="s">
        <v>89</v>
      </c>
      <c r="B1324" s="32">
        <v>19575.150000000001</v>
      </c>
      <c r="C1324" s="28">
        <v>45519</v>
      </c>
    </row>
    <row r="1325" spans="1:3" x14ac:dyDescent="0.45">
      <c r="A1325" s="33" t="s">
        <v>90</v>
      </c>
      <c r="B1325" s="32">
        <v>5131.42</v>
      </c>
      <c r="C1325" s="28">
        <v>45519</v>
      </c>
    </row>
    <row r="1326" spans="1:3" x14ac:dyDescent="0.45">
      <c r="A1326" s="33" t="s">
        <v>91</v>
      </c>
      <c r="B1326" s="32">
        <v>19575.150000000001</v>
      </c>
      <c r="C1326" s="28">
        <v>45762</v>
      </c>
    </row>
    <row r="1327" spans="1:3" x14ac:dyDescent="0.45">
      <c r="A1327" s="33" t="s">
        <v>92</v>
      </c>
      <c r="B1327" s="32">
        <v>5131.42</v>
      </c>
      <c r="C1327" s="28">
        <v>45762</v>
      </c>
    </row>
    <row r="1328" spans="1:3" x14ac:dyDescent="0.45">
      <c r="A1328" s="33" t="s">
        <v>93</v>
      </c>
      <c r="B1328" s="32">
        <v>186151.18</v>
      </c>
      <c r="C1328" s="28">
        <v>45519</v>
      </c>
    </row>
    <row r="1329" spans="1:3" x14ac:dyDescent="0.45">
      <c r="A1329" s="33" t="s">
        <v>94</v>
      </c>
      <c r="B1329" s="32">
        <v>48797.58</v>
      </c>
      <c r="C1329" s="28">
        <v>45519</v>
      </c>
    </row>
    <row r="1330" spans="1:3" x14ac:dyDescent="0.45">
      <c r="A1330" s="27" t="s">
        <v>187</v>
      </c>
      <c r="B1330" s="32"/>
    </row>
    <row r="1331" spans="1:3" x14ac:dyDescent="0.45">
      <c r="A1331" s="33" t="s">
        <v>47</v>
      </c>
      <c r="B1331" s="32">
        <v>1275.71</v>
      </c>
      <c r="C1331" s="28">
        <v>45519</v>
      </c>
    </row>
    <row r="1332" spans="1:3" x14ac:dyDescent="0.45">
      <c r="A1332" s="33" t="s">
        <v>49</v>
      </c>
      <c r="B1332" s="32">
        <v>1233.6600000000001</v>
      </c>
      <c r="C1332" s="28">
        <v>45519</v>
      </c>
    </row>
    <row r="1333" spans="1:3" x14ac:dyDescent="0.45">
      <c r="A1333" s="33" t="s">
        <v>53</v>
      </c>
      <c r="B1333" s="32">
        <v>1458.16</v>
      </c>
      <c r="C1333" s="28">
        <v>45519</v>
      </c>
    </row>
    <row r="1334" spans="1:3" x14ac:dyDescent="0.45">
      <c r="A1334" s="33" t="s">
        <v>55</v>
      </c>
      <c r="B1334" s="32">
        <v>1143.1099999999999</v>
      </c>
      <c r="C1334" s="28">
        <v>45519</v>
      </c>
    </row>
    <row r="1335" spans="1:3" x14ac:dyDescent="0.45">
      <c r="A1335" s="33" t="s">
        <v>43</v>
      </c>
      <c r="B1335" s="32">
        <v>3822.4</v>
      </c>
      <c r="C1335" s="28">
        <v>45504</v>
      </c>
    </row>
    <row r="1336" spans="1:3" x14ac:dyDescent="0.45">
      <c r="A1336" s="33" t="s">
        <v>81</v>
      </c>
      <c r="B1336" s="32">
        <v>1158.8</v>
      </c>
      <c r="C1336" s="28">
        <v>45519</v>
      </c>
    </row>
    <row r="1337" spans="1:3" x14ac:dyDescent="0.45">
      <c r="A1337" s="33" t="s">
        <v>83</v>
      </c>
      <c r="B1337" s="32">
        <v>1123.48</v>
      </c>
      <c r="C1337" s="28">
        <v>45519</v>
      </c>
    </row>
    <row r="1338" spans="1:3" x14ac:dyDescent="0.45">
      <c r="A1338" s="33" t="s">
        <v>87</v>
      </c>
      <c r="B1338" s="32">
        <v>1710.75</v>
      </c>
      <c r="C1338" s="28">
        <v>45519</v>
      </c>
    </row>
    <row r="1339" spans="1:3" x14ac:dyDescent="0.45">
      <c r="A1339" s="33" t="s">
        <v>89</v>
      </c>
      <c r="B1339" s="32">
        <v>1129.21</v>
      </c>
      <c r="C1339" s="28">
        <v>45519</v>
      </c>
    </row>
    <row r="1340" spans="1:3" x14ac:dyDescent="0.45">
      <c r="A1340" s="33" t="s">
        <v>91</v>
      </c>
      <c r="B1340" s="32">
        <v>1129.21</v>
      </c>
      <c r="C1340" s="28">
        <v>45762</v>
      </c>
    </row>
    <row r="1341" spans="1:3" x14ac:dyDescent="0.45">
      <c r="A1341" s="33" t="s">
        <v>93</v>
      </c>
      <c r="B1341" s="32">
        <v>10738.32</v>
      </c>
      <c r="C1341" s="28">
        <v>45519</v>
      </c>
    </row>
    <row r="1342" spans="1:3" x14ac:dyDescent="0.45">
      <c r="A1342" s="27" t="s">
        <v>188</v>
      </c>
      <c r="B1342" s="32"/>
    </row>
    <row r="1343" spans="1:3" x14ac:dyDescent="0.45">
      <c r="A1343" s="33" t="s">
        <v>47</v>
      </c>
      <c r="B1343" s="32">
        <v>3445.47</v>
      </c>
      <c r="C1343" s="28">
        <v>45519</v>
      </c>
    </row>
    <row r="1344" spans="1:3" x14ac:dyDescent="0.45">
      <c r="A1344" s="33" t="s">
        <v>49</v>
      </c>
      <c r="B1344" s="32">
        <v>3331.89</v>
      </c>
      <c r="C1344" s="28">
        <v>45519</v>
      </c>
    </row>
    <row r="1345" spans="1:3" x14ac:dyDescent="0.45">
      <c r="A1345" s="33" t="s">
        <v>53</v>
      </c>
      <c r="B1345" s="32">
        <v>3938.23</v>
      </c>
      <c r="C1345" s="28">
        <v>45519</v>
      </c>
    </row>
    <row r="1346" spans="1:3" x14ac:dyDescent="0.45">
      <c r="A1346" s="33" t="s">
        <v>55</v>
      </c>
      <c r="B1346" s="32">
        <v>3087.34</v>
      </c>
      <c r="C1346" s="28">
        <v>45519</v>
      </c>
    </row>
    <row r="1347" spans="1:3" x14ac:dyDescent="0.45">
      <c r="A1347" s="33" t="s">
        <v>43</v>
      </c>
      <c r="B1347" s="32">
        <v>7742.71</v>
      </c>
      <c r="C1347" s="28">
        <v>45504</v>
      </c>
    </row>
    <row r="1348" spans="1:3" x14ac:dyDescent="0.45">
      <c r="A1348" s="33" t="s">
        <v>72</v>
      </c>
      <c r="B1348" s="32">
        <v>6767.84</v>
      </c>
      <c r="C1348" s="28">
        <v>45488</v>
      </c>
    </row>
    <row r="1349" spans="1:3" x14ac:dyDescent="0.45">
      <c r="A1349" s="33" t="s">
        <v>81</v>
      </c>
      <c r="B1349" s="32">
        <v>3129.71</v>
      </c>
      <c r="C1349" s="28">
        <v>45519</v>
      </c>
    </row>
    <row r="1350" spans="1:3" x14ac:dyDescent="0.45">
      <c r="A1350" s="33" t="s">
        <v>83</v>
      </c>
      <c r="B1350" s="32">
        <v>3034.32</v>
      </c>
      <c r="C1350" s="28">
        <v>45519</v>
      </c>
    </row>
    <row r="1351" spans="1:3" x14ac:dyDescent="0.45">
      <c r="A1351" s="33" t="s">
        <v>87</v>
      </c>
      <c r="B1351" s="32">
        <v>4620.45</v>
      </c>
      <c r="C1351" s="28">
        <v>45519</v>
      </c>
    </row>
    <row r="1352" spans="1:3" x14ac:dyDescent="0.45">
      <c r="A1352" s="33" t="s">
        <v>89</v>
      </c>
      <c r="B1352" s="32">
        <v>3049.8</v>
      </c>
      <c r="C1352" s="28">
        <v>45519</v>
      </c>
    </row>
    <row r="1353" spans="1:3" x14ac:dyDescent="0.45">
      <c r="A1353" s="33" t="s">
        <v>91</v>
      </c>
      <c r="B1353" s="32">
        <v>3049.8</v>
      </c>
      <c r="C1353" s="28">
        <v>45762</v>
      </c>
    </row>
    <row r="1354" spans="1:3" x14ac:dyDescent="0.45">
      <c r="A1354" s="33" t="s">
        <v>93</v>
      </c>
      <c r="B1354" s="32">
        <v>29002.32</v>
      </c>
      <c r="C1354" s="28">
        <v>45519</v>
      </c>
    </row>
    <row r="1355" spans="1:3" x14ac:dyDescent="0.45">
      <c r="A1355" s="27" t="s">
        <v>190</v>
      </c>
      <c r="B1355" s="32"/>
    </row>
    <row r="1356" spans="1:3" x14ac:dyDescent="0.45">
      <c r="A1356" s="33" t="s">
        <v>47</v>
      </c>
      <c r="B1356" s="32">
        <v>10191.24</v>
      </c>
      <c r="C1356" s="28">
        <v>45519</v>
      </c>
    </row>
    <row r="1357" spans="1:3" x14ac:dyDescent="0.45">
      <c r="A1357" s="33" t="s">
        <v>49</v>
      </c>
      <c r="B1357" s="32">
        <v>9855.2900000000009</v>
      </c>
      <c r="C1357" s="28">
        <v>45519</v>
      </c>
    </row>
    <row r="1358" spans="1:3" x14ac:dyDescent="0.45">
      <c r="A1358" s="33" t="s">
        <v>53</v>
      </c>
      <c r="B1358" s="32">
        <v>11648.75</v>
      </c>
      <c r="C1358" s="28">
        <v>45519</v>
      </c>
    </row>
    <row r="1359" spans="1:3" x14ac:dyDescent="0.45">
      <c r="A1359" s="33" t="s">
        <v>55</v>
      </c>
      <c r="B1359" s="32">
        <v>9131.94</v>
      </c>
      <c r="C1359" s="28">
        <v>45519</v>
      </c>
    </row>
    <row r="1360" spans="1:3" x14ac:dyDescent="0.45">
      <c r="A1360" s="33" t="s">
        <v>43</v>
      </c>
      <c r="B1360" s="32">
        <v>30535.87</v>
      </c>
      <c r="C1360" s="28">
        <v>45504</v>
      </c>
    </row>
    <row r="1361" spans="1:3" x14ac:dyDescent="0.45">
      <c r="A1361" s="33" t="s">
        <v>72</v>
      </c>
      <c r="B1361" s="32">
        <v>26691.119999999999</v>
      </c>
      <c r="C1361" s="28">
        <v>45488</v>
      </c>
    </row>
    <row r="1362" spans="1:3" x14ac:dyDescent="0.45">
      <c r="A1362" s="33" t="s">
        <v>81</v>
      </c>
      <c r="B1362" s="32">
        <v>9257.26</v>
      </c>
      <c r="C1362" s="28">
        <v>45519</v>
      </c>
    </row>
    <row r="1363" spans="1:3" x14ac:dyDescent="0.45">
      <c r="A1363" s="33" t="s">
        <v>83</v>
      </c>
      <c r="B1363" s="32">
        <v>8975.1200000000008</v>
      </c>
      <c r="C1363" s="28">
        <v>45519</v>
      </c>
    </row>
    <row r="1364" spans="1:3" x14ac:dyDescent="0.45">
      <c r="A1364" s="33" t="s">
        <v>87</v>
      </c>
      <c r="B1364" s="32">
        <v>13666.66</v>
      </c>
      <c r="C1364" s="28">
        <v>45519</v>
      </c>
    </row>
    <row r="1365" spans="1:3" x14ac:dyDescent="0.45">
      <c r="A1365" s="33" t="s">
        <v>89</v>
      </c>
      <c r="B1365" s="32">
        <v>9020.91</v>
      </c>
      <c r="C1365" s="28">
        <v>45519</v>
      </c>
    </row>
    <row r="1366" spans="1:3" x14ac:dyDescent="0.45">
      <c r="A1366" s="33" t="s">
        <v>91</v>
      </c>
      <c r="B1366" s="32">
        <v>9020.91</v>
      </c>
      <c r="C1366" s="28">
        <v>45762</v>
      </c>
    </row>
    <row r="1367" spans="1:3" x14ac:dyDescent="0.45">
      <c r="A1367" s="33" t="s">
        <v>93</v>
      </c>
      <c r="B1367" s="32">
        <v>85784.92</v>
      </c>
      <c r="C1367" s="28">
        <v>45519</v>
      </c>
    </row>
    <row r="1368" spans="1:3" x14ac:dyDescent="0.45">
      <c r="A1368" s="27" t="s">
        <v>191</v>
      </c>
      <c r="B1368" s="32"/>
    </row>
    <row r="1369" spans="1:3" x14ac:dyDescent="0.45">
      <c r="A1369" s="33" t="s">
        <v>47</v>
      </c>
      <c r="B1369" s="32">
        <v>24144.59</v>
      </c>
      <c r="C1369" s="28">
        <v>45519</v>
      </c>
    </row>
    <row r="1370" spans="1:3" x14ac:dyDescent="0.45">
      <c r="A1370" s="33" t="s">
        <v>49</v>
      </c>
      <c r="B1370" s="32">
        <v>23348.67</v>
      </c>
      <c r="C1370" s="28">
        <v>45519</v>
      </c>
    </row>
    <row r="1371" spans="1:3" x14ac:dyDescent="0.45">
      <c r="A1371" s="33" t="s">
        <v>53</v>
      </c>
      <c r="B1371" s="32">
        <v>27597.65</v>
      </c>
      <c r="C1371" s="28">
        <v>45519</v>
      </c>
    </row>
    <row r="1372" spans="1:3" x14ac:dyDescent="0.45">
      <c r="A1372" s="33" t="s">
        <v>55</v>
      </c>
      <c r="B1372" s="32">
        <v>21634.94</v>
      </c>
      <c r="C1372" s="28">
        <v>45519</v>
      </c>
    </row>
    <row r="1373" spans="1:3" x14ac:dyDescent="0.45">
      <c r="A1373" s="33" t="s">
        <v>43</v>
      </c>
      <c r="B1373" s="32">
        <v>72344.070000000007</v>
      </c>
      <c r="C1373" s="28">
        <v>45504</v>
      </c>
    </row>
    <row r="1374" spans="1:3" x14ac:dyDescent="0.45">
      <c r="A1374" s="33" t="s">
        <v>72</v>
      </c>
      <c r="B1374" s="32">
        <v>63235.29</v>
      </c>
      <c r="C1374" s="28">
        <v>45488</v>
      </c>
    </row>
    <row r="1375" spans="1:3" x14ac:dyDescent="0.45">
      <c r="A1375" s="33" t="s">
        <v>81</v>
      </c>
      <c r="B1375" s="32">
        <v>21931.83</v>
      </c>
      <c r="C1375" s="28">
        <v>45519</v>
      </c>
    </row>
    <row r="1376" spans="1:3" x14ac:dyDescent="0.45">
      <c r="A1376" s="33" t="s">
        <v>83</v>
      </c>
      <c r="B1376" s="32">
        <v>21263.41</v>
      </c>
      <c r="C1376" s="28">
        <v>45519</v>
      </c>
    </row>
    <row r="1377" spans="1:3" x14ac:dyDescent="0.45">
      <c r="A1377" s="33" t="s">
        <v>87</v>
      </c>
      <c r="B1377" s="32">
        <v>32378.37</v>
      </c>
      <c r="C1377" s="28">
        <v>45519</v>
      </c>
    </row>
    <row r="1378" spans="1:3" x14ac:dyDescent="0.45">
      <c r="A1378" s="33" t="s">
        <v>89</v>
      </c>
      <c r="B1378" s="32">
        <v>21371.89</v>
      </c>
      <c r="C1378" s="28">
        <v>45519</v>
      </c>
    </row>
    <row r="1379" spans="1:3" x14ac:dyDescent="0.45">
      <c r="A1379" s="33" t="s">
        <v>91</v>
      </c>
      <c r="B1379" s="32">
        <v>21371.89</v>
      </c>
      <c r="C1379" s="28">
        <v>45762</v>
      </c>
    </row>
    <row r="1380" spans="1:3" x14ac:dyDescent="0.45">
      <c r="A1380" s="33" t="s">
        <v>93</v>
      </c>
      <c r="B1380" s="32">
        <v>203237.39</v>
      </c>
      <c r="C1380" s="28">
        <v>45519</v>
      </c>
    </row>
    <row r="1381" spans="1:3" x14ac:dyDescent="0.45">
      <c r="A1381" s="27" t="s">
        <v>192</v>
      </c>
      <c r="B1381" s="32"/>
    </row>
    <row r="1382" spans="1:3" x14ac:dyDescent="0.45">
      <c r="A1382" s="33" t="s">
        <v>47</v>
      </c>
      <c r="B1382" s="32">
        <v>6670.23</v>
      </c>
      <c r="C1382" s="28">
        <v>45519</v>
      </c>
    </row>
    <row r="1383" spans="1:3" x14ac:dyDescent="0.45">
      <c r="A1383" s="33" t="s">
        <v>49</v>
      </c>
      <c r="B1383" s="32">
        <v>6450.34</v>
      </c>
      <c r="C1383" s="28">
        <v>45519</v>
      </c>
    </row>
    <row r="1384" spans="1:3" x14ac:dyDescent="0.45">
      <c r="A1384" s="33" t="s">
        <v>53</v>
      </c>
      <c r="B1384" s="32">
        <v>7624.17</v>
      </c>
      <c r="C1384" s="28">
        <v>45519</v>
      </c>
    </row>
    <row r="1385" spans="1:3" x14ac:dyDescent="0.45">
      <c r="A1385" s="33" t="s">
        <v>55</v>
      </c>
      <c r="B1385" s="32">
        <v>5976.91</v>
      </c>
      <c r="C1385" s="28">
        <v>45519</v>
      </c>
    </row>
    <row r="1386" spans="1:3" x14ac:dyDescent="0.45">
      <c r="A1386" s="33" t="s">
        <v>43</v>
      </c>
      <c r="B1386" s="32">
        <v>19985.900000000001</v>
      </c>
      <c r="C1386" s="28">
        <v>45504</v>
      </c>
    </row>
    <row r="1387" spans="1:3" x14ac:dyDescent="0.45">
      <c r="A1387" s="33" t="s">
        <v>72</v>
      </c>
      <c r="B1387" s="32">
        <v>17469.490000000002</v>
      </c>
      <c r="C1387" s="28">
        <v>45488</v>
      </c>
    </row>
    <row r="1388" spans="1:3" x14ac:dyDescent="0.45">
      <c r="A1388" s="33" t="s">
        <v>81</v>
      </c>
      <c r="B1388" s="32">
        <v>6058.93</v>
      </c>
      <c r="C1388" s="28">
        <v>45519</v>
      </c>
    </row>
    <row r="1389" spans="1:3" x14ac:dyDescent="0.45">
      <c r="A1389" s="33" t="s">
        <v>83</v>
      </c>
      <c r="B1389" s="32">
        <v>5874.27</v>
      </c>
      <c r="C1389" s="28">
        <v>45519</v>
      </c>
    </row>
    <row r="1390" spans="1:3" x14ac:dyDescent="0.45">
      <c r="A1390" s="33" t="s">
        <v>87</v>
      </c>
      <c r="B1390" s="32">
        <v>8944.9</v>
      </c>
      <c r="C1390" s="28">
        <v>45519</v>
      </c>
    </row>
    <row r="1391" spans="1:3" x14ac:dyDescent="0.45">
      <c r="A1391" s="33" t="s">
        <v>89</v>
      </c>
      <c r="B1391" s="32">
        <v>5904.23</v>
      </c>
      <c r="C1391" s="28">
        <v>45519</v>
      </c>
    </row>
    <row r="1392" spans="1:3" x14ac:dyDescent="0.45">
      <c r="A1392" s="33" t="s">
        <v>91</v>
      </c>
      <c r="B1392" s="32">
        <v>5904.23</v>
      </c>
      <c r="C1392" s="28">
        <v>45762</v>
      </c>
    </row>
    <row r="1393" spans="1:3" x14ac:dyDescent="0.45">
      <c r="A1393" s="33" t="s">
        <v>93</v>
      </c>
      <c r="B1393" s="32">
        <v>56146.720000000001</v>
      </c>
      <c r="C1393" s="28">
        <v>45519</v>
      </c>
    </row>
    <row r="1394" spans="1:3" x14ac:dyDescent="0.45">
      <c r="A1394" s="27" t="s">
        <v>193</v>
      </c>
      <c r="B1394" s="32"/>
    </row>
    <row r="1395" spans="1:3" x14ac:dyDescent="0.45">
      <c r="A1395" s="33" t="s">
        <v>47</v>
      </c>
      <c r="B1395" s="32">
        <v>10540.06</v>
      </c>
      <c r="C1395" s="28">
        <v>45519</v>
      </c>
    </row>
    <row r="1396" spans="1:3" x14ac:dyDescent="0.45">
      <c r="A1396" s="33" t="s">
        <v>49</v>
      </c>
      <c r="B1396" s="32">
        <v>10192.61</v>
      </c>
      <c r="C1396" s="28">
        <v>45519</v>
      </c>
    </row>
    <row r="1397" spans="1:3" x14ac:dyDescent="0.45">
      <c r="A1397" s="33" t="s">
        <v>53</v>
      </c>
      <c r="B1397" s="32">
        <v>12047.46</v>
      </c>
      <c r="C1397" s="28">
        <v>45519</v>
      </c>
    </row>
    <row r="1398" spans="1:3" x14ac:dyDescent="0.45">
      <c r="A1398" s="33" t="s">
        <v>55</v>
      </c>
      <c r="B1398" s="32">
        <v>9444.5</v>
      </c>
      <c r="C1398" s="28">
        <v>45519</v>
      </c>
    </row>
    <row r="1399" spans="1:3" x14ac:dyDescent="0.45">
      <c r="A1399" s="33" t="s">
        <v>43</v>
      </c>
      <c r="B1399" s="32">
        <v>31581.03</v>
      </c>
      <c r="C1399" s="28">
        <v>45504</v>
      </c>
    </row>
    <row r="1400" spans="1:3" x14ac:dyDescent="0.45">
      <c r="A1400" s="33" t="s">
        <v>72</v>
      </c>
      <c r="B1400" s="32">
        <v>27604.69</v>
      </c>
      <c r="C1400" s="28">
        <v>45488</v>
      </c>
    </row>
    <row r="1401" spans="1:3" x14ac:dyDescent="0.45">
      <c r="A1401" s="33" t="s">
        <v>81</v>
      </c>
      <c r="B1401" s="32">
        <v>9574.11</v>
      </c>
      <c r="C1401" s="28">
        <v>45519</v>
      </c>
    </row>
    <row r="1402" spans="1:3" x14ac:dyDescent="0.45">
      <c r="A1402" s="33" t="s">
        <v>83</v>
      </c>
      <c r="B1402" s="32">
        <v>9282.31</v>
      </c>
      <c r="C1402" s="28">
        <v>45519</v>
      </c>
    </row>
    <row r="1403" spans="1:3" x14ac:dyDescent="0.45">
      <c r="A1403" s="33" t="s">
        <v>87</v>
      </c>
      <c r="B1403" s="32">
        <v>14134.43</v>
      </c>
      <c r="C1403" s="28">
        <v>45519</v>
      </c>
    </row>
    <row r="1404" spans="1:3" x14ac:dyDescent="0.45">
      <c r="A1404" s="33" t="s">
        <v>89</v>
      </c>
      <c r="B1404" s="32">
        <v>9329.67</v>
      </c>
      <c r="C1404" s="28">
        <v>45519</v>
      </c>
    </row>
    <row r="1405" spans="1:3" x14ac:dyDescent="0.45">
      <c r="A1405" s="33" t="s">
        <v>91</v>
      </c>
      <c r="B1405" s="32">
        <v>9329.67</v>
      </c>
      <c r="C1405" s="28">
        <v>45762</v>
      </c>
    </row>
    <row r="1406" spans="1:3" x14ac:dyDescent="0.45">
      <c r="A1406" s="33" t="s">
        <v>93</v>
      </c>
      <c r="B1406" s="32">
        <v>88721.1</v>
      </c>
      <c r="C1406" s="28">
        <v>45519</v>
      </c>
    </row>
    <row r="1407" spans="1:3" x14ac:dyDescent="0.45">
      <c r="A1407" s="27" t="s">
        <v>194</v>
      </c>
      <c r="B1407" s="32"/>
    </row>
    <row r="1408" spans="1:3" x14ac:dyDescent="0.45">
      <c r="A1408" s="33" t="s">
        <v>47</v>
      </c>
      <c r="B1408" s="32">
        <v>1955.94</v>
      </c>
      <c r="C1408" s="28">
        <v>45519</v>
      </c>
    </row>
    <row r="1409" spans="1:3" x14ac:dyDescent="0.45">
      <c r="A1409" s="33" t="s">
        <v>49</v>
      </c>
      <c r="B1409" s="32">
        <v>1891.46</v>
      </c>
      <c r="C1409" s="28">
        <v>45519</v>
      </c>
    </row>
    <row r="1410" spans="1:3" x14ac:dyDescent="0.45">
      <c r="A1410" s="33" t="s">
        <v>53</v>
      </c>
      <c r="B1410" s="32">
        <v>2235.67</v>
      </c>
      <c r="C1410" s="28">
        <v>45519</v>
      </c>
    </row>
    <row r="1411" spans="1:3" x14ac:dyDescent="0.45">
      <c r="A1411" s="33" t="s">
        <v>55</v>
      </c>
      <c r="B1411" s="32">
        <v>1752.63</v>
      </c>
      <c r="C1411" s="28">
        <v>45519</v>
      </c>
    </row>
    <row r="1412" spans="1:3" x14ac:dyDescent="0.45">
      <c r="A1412" s="33" t="s">
        <v>43</v>
      </c>
      <c r="B1412" s="32">
        <v>5860.55</v>
      </c>
      <c r="C1412" s="28">
        <v>45504</v>
      </c>
    </row>
    <row r="1413" spans="1:3" x14ac:dyDescent="0.45">
      <c r="A1413" s="33" t="s">
        <v>81</v>
      </c>
      <c r="B1413" s="32">
        <v>1776.68</v>
      </c>
      <c r="C1413" s="28">
        <v>45519</v>
      </c>
    </row>
    <row r="1414" spans="1:3" x14ac:dyDescent="0.45">
      <c r="A1414" s="33" t="s">
        <v>83</v>
      </c>
      <c r="B1414" s="32">
        <v>1722.54</v>
      </c>
      <c r="C1414" s="28">
        <v>45519</v>
      </c>
    </row>
    <row r="1415" spans="1:3" x14ac:dyDescent="0.45">
      <c r="A1415" s="33" t="s">
        <v>87</v>
      </c>
      <c r="B1415" s="32">
        <v>2622.95</v>
      </c>
      <c r="C1415" s="28">
        <v>45519</v>
      </c>
    </row>
    <row r="1416" spans="1:3" x14ac:dyDescent="0.45">
      <c r="A1416" s="33" t="s">
        <v>89</v>
      </c>
      <c r="B1416" s="32">
        <v>1731.32</v>
      </c>
      <c r="C1416" s="28">
        <v>45519</v>
      </c>
    </row>
    <row r="1417" spans="1:3" x14ac:dyDescent="0.45">
      <c r="A1417" s="33" t="s">
        <v>91</v>
      </c>
      <c r="B1417" s="32">
        <v>1731.32</v>
      </c>
      <c r="C1417" s="28">
        <v>45762</v>
      </c>
    </row>
    <row r="1418" spans="1:3" x14ac:dyDescent="0.45">
      <c r="A1418" s="33" t="s">
        <v>93</v>
      </c>
      <c r="B1418" s="32">
        <v>16464.13</v>
      </c>
      <c r="C1418" s="28">
        <v>45519</v>
      </c>
    </row>
    <row r="1419" spans="1:3" x14ac:dyDescent="0.45">
      <c r="A1419" s="27" t="s">
        <v>195</v>
      </c>
      <c r="B1419" s="32"/>
    </row>
    <row r="1420" spans="1:3" x14ac:dyDescent="0.45">
      <c r="A1420" s="33" t="s">
        <v>47</v>
      </c>
      <c r="B1420" s="32">
        <v>3631.05</v>
      </c>
      <c r="C1420" s="28">
        <v>45519</v>
      </c>
    </row>
    <row r="1421" spans="1:3" x14ac:dyDescent="0.45">
      <c r="A1421" s="33" t="s">
        <v>49</v>
      </c>
      <c r="B1421" s="32">
        <v>3511.35</v>
      </c>
      <c r="C1421" s="28">
        <v>45519</v>
      </c>
    </row>
    <row r="1422" spans="1:3" x14ac:dyDescent="0.45">
      <c r="A1422" s="33" t="s">
        <v>53</v>
      </c>
      <c r="B1422" s="32">
        <v>4150.3500000000004</v>
      </c>
      <c r="C1422" s="28">
        <v>45519</v>
      </c>
    </row>
    <row r="1423" spans="1:3" x14ac:dyDescent="0.45">
      <c r="A1423" s="33" t="s">
        <v>55</v>
      </c>
      <c r="B1423" s="32">
        <v>3253.63</v>
      </c>
      <c r="C1423" s="28">
        <v>45519</v>
      </c>
    </row>
    <row r="1424" spans="1:3" x14ac:dyDescent="0.45">
      <c r="A1424" s="33" t="s">
        <v>43</v>
      </c>
      <c r="B1424" s="32">
        <v>10879.66</v>
      </c>
      <c r="C1424" s="28">
        <v>45504</v>
      </c>
    </row>
    <row r="1425" spans="1:3" x14ac:dyDescent="0.45">
      <c r="A1425" s="33" t="s">
        <v>72</v>
      </c>
      <c r="B1425" s="32">
        <v>9509.81</v>
      </c>
      <c r="C1425" s="28">
        <v>45488</v>
      </c>
    </row>
    <row r="1426" spans="1:3" x14ac:dyDescent="0.45">
      <c r="A1426" s="33" t="s">
        <v>81</v>
      </c>
      <c r="B1426" s="32">
        <v>3298.28</v>
      </c>
      <c r="C1426" s="28">
        <v>45519</v>
      </c>
    </row>
    <row r="1427" spans="1:3" x14ac:dyDescent="0.45">
      <c r="A1427" s="33" t="s">
        <v>83</v>
      </c>
      <c r="B1427" s="32">
        <v>3197.76</v>
      </c>
      <c r="C1427" s="28">
        <v>45519</v>
      </c>
    </row>
    <row r="1428" spans="1:3" x14ac:dyDescent="0.45">
      <c r="A1428" s="33" t="s">
        <v>87</v>
      </c>
      <c r="B1428" s="32">
        <v>4869.3100000000004</v>
      </c>
      <c r="C1428" s="28">
        <v>45519</v>
      </c>
    </row>
    <row r="1429" spans="1:3" x14ac:dyDescent="0.45">
      <c r="A1429" s="33" t="s">
        <v>89</v>
      </c>
      <c r="B1429" s="32">
        <v>3214.07</v>
      </c>
      <c r="C1429" s="28">
        <v>45519</v>
      </c>
    </row>
    <row r="1430" spans="1:3" x14ac:dyDescent="0.45">
      <c r="A1430" s="33" t="s">
        <v>91</v>
      </c>
      <c r="B1430" s="32">
        <v>3214.07</v>
      </c>
      <c r="C1430" s="28">
        <v>45762</v>
      </c>
    </row>
    <row r="1431" spans="1:3" x14ac:dyDescent="0.45">
      <c r="A1431" s="33" t="s">
        <v>93</v>
      </c>
      <c r="B1431" s="32">
        <v>30564.400000000001</v>
      </c>
      <c r="C1431" s="28">
        <v>45519</v>
      </c>
    </row>
    <row r="1432" spans="1:3" x14ac:dyDescent="0.45">
      <c r="A1432" s="27" t="s">
        <v>196</v>
      </c>
      <c r="B1432" s="32"/>
    </row>
    <row r="1433" spans="1:3" x14ac:dyDescent="0.45">
      <c r="A1433" s="33" t="s">
        <v>47</v>
      </c>
      <c r="B1433" s="32">
        <v>7284.76</v>
      </c>
      <c r="C1433" s="28">
        <v>45519</v>
      </c>
    </row>
    <row r="1434" spans="1:3" x14ac:dyDescent="0.45">
      <c r="A1434" s="33" t="s">
        <v>49</v>
      </c>
      <c r="B1434" s="32">
        <v>7044.62</v>
      </c>
      <c r="C1434" s="28">
        <v>45519</v>
      </c>
    </row>
    <row r="1435" spans="1:3" x14ac:dyDescent="0.45">
      <c r="A1435" s="33" t="s">
        <v>53</v>
      </c>
      <c r="B1435" s="32">
        <v>8326.6</v>
      </c>
      <c r="C1435" s="28">
        <v>45519</v>
      </c>
    </row>
    <row r="1436" spans="1:3" x14ac:dyDescent="0.45">
      <c r="A1436" s="33" t="s">
        <v>55</v>
      </c>
      <c r="B1436" s="32">
        <v>6527.57</v>
      </c>
      <c r="C1436" s="28">
        <v>45519</v>
      </c>
    </row>
    <row r="1437" spans="1:3" x14ac:dyDescent="0.45">
      <c r="A1437" s="33" t="s">
        <v>43</v>
      </c>
      <c r="B1437" s="32">
        <v>21827.22</v>
      </c>
      <c r="C1437" s="28">
        <v>45504</v>
      </c>
    </row>
    <row r="1438" spans="1:3" x14ac:dyDescent="0.45">
      <c r="A1438" s="33" t="s">
        <v>81</v>
      </c>
      <c r="B1438" s="32">
        <v>6617.14</v>
      </c>
      <c r="C1438" s="28">
        <v>45519</v>
      </c>
    </row>
    <row r="1439" spans="1:3" x14ac:dyDescent="0.45">
      <c r="A1439" s="33" t="s">
        <v>83</v>
      </c>
      <c r="B1439" s="32">
        <v>6415.47</v>
      </c>
      <c r="C1439" s="28">
        <v>45519</v>
      </c>
    </row>
    <row r="1440" spans="1:3" x14ac:dyDescent="0.45">
      <c r="A1440" s="33" t="s">
        <v>87</v>
      </c>
      <c r="B1440" s="32">
        <v>9769.01</v>
      </c>
      <c r="C1440" s="28">
        <v>45519</v>
      </c>
    </row>
    <row r="1441" spans="1:3" x14ac:dyDescent="0.45">
      <c r="A1441" s="33" t="s">
        <v>89</v>
      </c>
      <c r="B1441" s="32">
        <v>6448.2</v>
      </c>
      <c r="C1441" s="28">
        <v>45519</v>
      </c>
    </row>
    <row r="1442" spans="1:3" x14ac:dyDescent="0.45">
      <c r="A1442" s="33" t="s">
        <v>91</v>
      </c>
      <c r="B1442" s="32">
        <v>6448.2</v>
      </c>
      <c r="C1442" s="28">
        <v>45762</v>
      </c>
    </row>
    <row r="1443" spans="1:3" x14ac:dyDescent="0.45">
      <c r="A1443" s="33" t="s">
        <v>93</v>
      </c>
      <c r="B1443" s="32">
        <v>61319.58</v>
      </c>
      <c r="C1443" s="28">
        <v>45519</v>
      </c>
    </row>
    <row r="1444" spans="1:3" x14ac:dyDescent="0.45">
      <c r="A1444" s="27" t="s">
        <v>197</v>
      </c>
      <c r="B1444" s="32"/>
    </row>
    <row r="1445" spans="1:3" x14ac:dyDescent="0.45">
      <c r="A1445" s="33" t="s">
        <v>47</v>
      </c>
      <c r="B1445" s="32">
        <v>5631.33</v>
      </c>
      <c r="C1445" s="28">
        <v>45519</v>
      </c>
    </row>
    <row r="1446" spans="1:3" x14ac:dyDescent="0.45">
      <c r="A1446" s="33" t="s">
        <v>49</v>
      </c>
      <c r="B1446" s="32">
        <v>5445.69</v>
      </c>
      <c r="C1446" s="28">
        <v>45519</v>
      </c>
    </row>
    <row r="1447" spans="1:3" x14ac:dyDescent="0.45">
      <c r="A1447" s="33" t="s">
        <v>53</v>
      </c>
      <c r="B1447" s="32">
        <v>6436.7</v>
      </c>
      <c r="C1447" s="28">
        <v>45519</v>
      </c>
    </row>
    <row r="1448" spans="1:3" x14ac:dyDescent="0.45">
      <c r="A1448" s="33" t="s">
        <v>55</v>
      </c>
      <c r="B1448" s="32">
        <v>5045.99</v>
      </c>
      <c r="C1448" s="28">
        <v>45519</v>
      </c>
    </row>
    <row r="1449" spans="1:3" x14ac:dyDescent="0.45">
      <c r="A1449" s="33" t="s">
        <v>43</v>
      </c>
      <c r="B1449" s="32">
        <v>16873.07</v>
      </c>
      <c r="C1449" s="28">
        <v>45504</v>
      </c>
    </row>
    <row r="1450" spans="1:3" x14ac:dyDescent="0.45">
      <c r="A1450" s="33" t="s">
        <v>72</v>
      </c>
      <c r="B1450" s="32">
        <v>14748.59</v>
      </c>
      <c r="C1450" s="28">
        <v>45488</v>
      </c>
    </row>
    <row r="1451" spans="1:3" x14ac:dyDescent="0.45">
      <c r="A1451" s="33" t="s">
        <v>81</v>
      </c>
      <c r="B1451" s="32">
        <v>5115.24</v>
      </c>
      <c r="C1451" s="28">
        <v>45519</v>
      </c>
    </row>
    <row r="1452" spans="1:3" x14ac:dyDescent="0.45">
      <c r="A1452" s="33" t="s">
        <v>83</v>
      </c>
      <c r="B1452" s="32">
        <v>4959.34</v>
      </c>
      <c r="C1452" s="28">
        <v>45519</v>
      </c>
    </row>
    <row r="1453" spans="1:3" x14ac:dyDescent="0.45">
      <c r="A1453" s="33" t="s">
        <v>87</v>
      </c>
      <c r="B1453" s="32">
        <v>7551.72</v>
      </c>
      <c r="C1453" s="28">
        <v>45519</v>
      </c>
    </row>
    <row r="1454" spans="1:3" x14ac:dyDescent="0.45">
      <c r="A1454" s="33" t="s">
        <v>89</v>
      </c>
      <c r="B1454" s="32">
        <v>4984.6400000000003</v>
      </c>
      <c r="C1454" s="28">
        <v>45519</v>
      </c>
    </row>
    <row r="1455" spans="1:3" x14ac:dyDescent="0.45">
      <c r="A1455" s="33" t="s">
        <v>91</v>
      </c>
      <c r="B1455" s="32">
        <v>4984.6400000000003</v>
      </c>
      <c r="C1455" s="28">
        <v>45762</v>
      </c>
    </row>
    <row r="1456" spans="1:3" x14ac:dyDescent="0.45">
      <c r="A1456" s="33" t="s">
        <v>93</v>
      </c>
      <c r="B1456" s="32">
        <v>47401.78</v>
      </c>
      <c r="C1456" s="28">
        <v>45519</v>
      </c>
    </row>
    <row r="1457" spans="1:3" x14ac:dyDescent="0.45">
      <c r="A1457" s="27" t="s">
        <v>198</v>
      </c>
      <c r="B1457" s="32"/>
    </row>
    <row r="1458" spans="1:3" x14ac:dyDescent="0.45">
      <c r="A1458" s="33" t="s">
        <v>47</v>
      </c>
      <c r="B1458" s="32">
        <v>211909.43</v>
      </c>
      <c r="C1458" s="28">
        <v>45519</v>
      </c>
    </row>
    <row r="1459" spans="1:3" x14ac:dyDescent="0.45">
      <c r="A1459" s="33" t="s">
        <v>48</v>
      </c>
      <c r="B1459" s="32">
        <v>57685.53</v>
      </c>
      <c r="C1459" s="28">
        <v>45519</v>
      </c>
    </row>
    <row r="1460" spans="1:3" x14ac:dyDescent="0.45">
      <c r="A1460" s="33" t="s">
        <v>49</v>
      </c>
      <c r="B1460" s="32">
        <v>204923.91</v>
      </c>
      <c r="C1460" s="28">
        <v>45519</v>
      </c>
    </row>
    <row r="1461" spans="1:3" x14ac:dyDescent="0.45">
      <c r="A1461" s="33" t="s">
        <v>50</v>
      </c>
      <c r="B1461" s="32">
        <v>55783.95</v>
      </c>
      <c r="C1461" s="28">
        <v>45519</v>
      </c>
    </row>
    <row r="1462" spans="1:3" x14ac:dyDescent="0.45">
      <c r="A1462" s="33" t="s">
        <v>53</v>
      </c>
      <c r="B1462" s="32">
        <v>242215.8</v>
      </c>
      <c r="C1462" s="28">
        <v>45519</v>
      </c>
    </row>
    <row r="1463" spans="1:3" x14ac:dyDescent="0.45">
      <c r="A1463" s="33" t="s">
        <v>54</v>
      </c>
      <c r="B1463" s="32">
        <v>63494.33</v>
      </c>
      <c r="C1463" s="28">
        <v>45519</v>
      </c>
    </row>
    <row r="1464" spans="1:3" x14ac:dyDescent="0.45">
      <c r="A1464" s="33" t="s">
        <v>55</v>
      </c>
      <c r="B1464" s="32">
        <v>189883.02</v>
      </c>
      <c r="C1464" s="28">
        <v>45519</v>
      </c>
    </row>
    <row r="1465" spans="1:3" x14ac:dyDescent="0.45">
      <c r="A1465" s="33" t="s">
        <v>56</v>
      </c>
      <c r="B1465" s="32">
        <v>49775.839999999997</v>
      </c>
      <c r="C1465" s="28">
        <v>45519</v>
      </c>
    </row>
    <row r="1466" spans="1:3" x14ac:dyDescent="0.45">
      <c r="A1466" s="33" t="s">
        <v>43</v>
      </c>
      <c r="B1466" s="32">
        <v>634941</v>
      </c>
      <c r="C1466" s="28">
        <v>45504</v>
      </c>
    </row>
    <row r="1467" spans="1:3" x14ac:dyDescent="0.45">
      <c r="A1467" s="33" t="s">
        <v>62</v>
      </c>
      <c r="B1467" s="32">
        <v>15991.95</v>
      </c>
      <c r="C1467" s="28">
        <v>45504</v>
      </c>
    </row>
    <row r="1468" spans="1:3" x14ac:dyDescent="0.45">
      <c r="A1468" s="33" t="s">
        <v>63</v>
      </c>
      <c r="B1468" s="32">
        <v>6474.33</v>
      </c>
      <c r="C1468" s="28">
        <v>45504</v>
      </c>
    </row>
    <row r="1469" spans="1:3" x14ac:dyDescent="0.45">
      <c r="A1469" s="33" t="s">
        <v>72</v>
      </c>
      <c r="B1469" s="32">
        <v>584293.72</v>
      </c>
      <c r="C1469" s="28">
        <v>45488</v>
      </c>
    </row>
    <row r="1470" spans="1:3" x14ac:dyDescent="0.45">
      <c r="A1470" s="33" t="s">
        <v>73</v>
      </c>
      <c r="B1470" s="32">
        <v>40414.03</v>
      </c>
      <c r="C1470" s="28">
        <v>45488</v>
      </c>
    </row>
    <row r="1471" spans="1:3" x14ac:dyDescent="0.45">
      <c r="A1471" s="33" t="s">
        <v>81</v>
      </c>
      <c r="B1471" s="32">
        <v>192488.76</v>
      </c>
      <c r="C1471" s="28">
        <v>45519</v>
      </c>
    </row>
    <row r="1472" spans="1:3" x14ac:dyDescent="0.45">
      <c r="A1472" s="33" t="s">
        <v>82</v>
      </c>
      <c r="B1472" s="32">
        <v>52398.879999999997</v>
      </c>
      <c r="C1472" s="28">
        <v>45519</v>
      </c>
    </row>
    <row r="1473" spans="1:3" x14ac:dyDescent="0.45">
      <c r="A1473" s="33" t="s">
        <v>83</v>
      </c>
      <c r="B1473" s="32">
        <v>186622.25</v>
      </c>
      <c r="C1473" s="28">
        <v>45519</v>
      </c>
    </row>
    <row r="1474" spans="1:3" x14ac:dyDescent="0.45">
      <c r="A1474" s="33" t="s">
        <v>84</v>
      </c>
      <c r="B1474" s="32">
        <v>50801.91</v>
      </c>
      <c r="C1474" s="28">
        <v>45519</v>
      </c>
    </row>
    <row r="1475" spans="1:3" x14ac:dyDescent="0.45">
      <c r="A1475" s="33" t="s">
        <v>87</v>
      </c>
      <c r="B1475" s="32">
        <v>284174.71000000002</v>
      </c>
      <c r="C1475" s="28">
        <v>45519</v>
      </c>
    </row>
    <row r="1476" spans="1:3" x14ac:dyDescent="0.45">
      <c r="A1476" s="33" t="s">
        <v>88</v>
      </c>
      <c r="B1476" s="32">
        <v>74493.42</v>
      </c>
      <c r="C1476" s="28">
        <v>45519</v>
      </c>
    </row>
    <row r="1477" spans="1:3" x14ac:dyDescent="0.45">
      <c r="A1477" s="33" t="s">
        <v>89</v>
      </c>
      <c r="B1477" s="32">
        <v>187574.29</v>
      </c>
      <c r="C1477" s="28">
        <v>45519</v>
      </c>
    </row>
    <row r="1478" spans="1:3" x14ac:dyDescent="0.45">
      <c r="A1478" s="33" t="s">
        <v>90</v>
      </c>
      <c r="B1478" s="32">
        <v>49170.63</v>
      </c>
      <c r="C1478" s="28">
        <v>45519</v>
      </c>
    </row>
    <row r="1479" spans="1:3" x14ac:dyDescent="0.45">
      <c r="A1479" s="33" t="s">
        <v>91</v>
      </c>
      <c r="B1479" s="32">
        <v>187574.29</v>
      </c>
      <c r="C1479" s="28">
        <v>45762</v>
      </c>
    </row>
    <row r="1480" spans="1:3" x14ac:dyDescent="0.45">
      <c r="A1480" s="33" t="s">
        <v>92</v>
      </c>
      <c r="B1480" s="32">
        <v>13658.89</v>
      </c>
      <c r="C1480" s="28">
        <v>45762</v>
      </c>
    </row>
    <row r="1481" spans="1:3" x14ac:dyDescent="0.45">
      <c r="A1481" s="33" t="s">
        <v>93</v>
      </c>
      <c r="B1481" s="32">
        <v>1783750.24</v>
      </c>
      <c r="C1481" s="28">
        <v>45519</v>
      </c>
    </row>
    <row r="1482" spans="1:3" x14ac:dyDescent="0.45">
      <c r="A1482" s="33" t="s">
        <v>94</v>
      </c>
      <c r="B1482" s="32">
        <v>467591.43</v>
      </c>
      <c r="C1482" s="28">
        <v>45519</v>
      </c>
    </row>
    <row r="1483" spans="1:3" x14ac:dyDescent="0.45">
      <c r="A1483" s="27" t="s">
        <v>199</v>
      </c>
      <c r="B1483" s="32"/>
    </row>
    <row r="1484" spans="1:3" x14ac:dyDescent="0.45">
      <c r="A1484" s="33" t="s">
        <v>47</v>
      </c>
      <c r="B1484" s="32">
        <v>50851.45</v>
      </c>
      <c r="C1484" s="28">
        <v>45519</v>
      </c>
    </row>
    <row r="1485" spans="1:3" x14ac:dyDescent="0.45">
      <c r="A1485" s="33" t="s">
        <v>48</v>
      </c>
      <c r="B1485" s="32">
        <v>13842.67</v>
      </c>
      <c r="C1485" s="28">
        <v>45519</v>
      </c>
    </row>
    <row r="1486" spans="1:3" x14ac:dyDescent="0.45">
      <c r="A1486" s="33" t="s">
        <v>49</v>
      </c>
      <c r="B1486" s="32">
        <v>49175.14</v>
      </c>
      <c r="C1486" s="28">
        <v>45519</v>
      </c>
    </row>
    <row r="1487" spans="1:3" x14ac:dyDescent="0.45">
      <c r="A1487" s="33" t="s">
        <v>50</v>
      </c>
      <c r="B1487" s="32">
        <v>13386.35</v>
      </c>
      <c r="C1487" s="28">
        <v>45519</v>
      </c>
    </row>
    <row r="1488" spans="1:3" x14ac:dyDescent="0.45">
      <c r="A1488" s="33" t="s">
        <v>53</v>
      </c>
      <c r="B1488" s="32">
        <v>58124</v>
      </c>
      <c r="C1488" s="28">
        <v>45519</v>
      </c>
    </row>
    <row r="1489" spans="1:3" x14ac:dyDescent="0.45">
      <c r="A1489" s="33" t="s">
        <v>54</v>
      </c>
      <c r="B1489" s="32">
        <v>15236.6</v>
      </c>
      <c r="C1489" s="28">
        <v>45519</v>
      </c>
    </row>
    <row r="1490" spans="1:3" x14ac:dyDescent="0.45">
      <c r="A1490" s="33" t="s">
        <v>55</v>
      </c>
      <c r="B1490" s="32">
        <v>45565.81</v>
      </c>
      <c r="C1490" s="28">
        <v>45519</v>
      </c>
    </row>
    <row r="1491" spans="1:3" x14ac:dyDescent="0.45">
      <c r="A1491" s="33" t="s">
        <v>56</v>
      </c>
      <c r="B1491" s="32">
        <v>11944.6</v>
      </c>
      <c r="C1491" s="28">
        <v>45519</v>
      </c>
    </row>
    <row r="1492" spans="1:3" x14ac:dyDescent="0.45">
      <c r="A1492" s="33" t="s">
        <v>43</v>
      </c>
      <c r="B1492" s="32">
        <v>152365.41</v>
      </c>
      <c r="C1492" s="28">
        <v>45504</v>
      </c>
    </row>
    <row r="1493" spans="1:3" x14ac:dyDescent="0.45">
      <c r="A1493" s="33" t="s">
        <v>63</v>
      </c>
      <c r="B1493" s="32">
        <v>28715.81</v>
      </c>
      <c r="C1493" s="28">
        <v>45504</v>
      </c>
    </row>
    <row r="1494" spans="1:3" x14ac:dyDescent="0.45">
      <c r="A1494" s="33" t="s">
        <v>72</v>
      </c>
      <c r="B1494" s="32">
        <v>133181.21</v>
      </c>
      <c r="C1494" s="28">
        <v>45519</v>
      </c>
    </row>
    <row r="1495" spans="1:3" x14ac:dyDescent="0.45">
      <c r="A1495" s="33" t="s">
        <v>73</v>
      </c>
      <c r="B1495" s="32">
        <v>34912.06</v>
      </c>
      <c r="C1495" s="28">
        <v>45519</v>
      </c>
    </row>
    <row r="1496" spans="1:3" x14ac:dyDescent="0.45">
      <c r="A1496" s="33" t="s">
        <v>81</v>
      </c>
      <c r="B1496" s="32">
        <v>46191.11</v>
      </c>
      <c r="C1496" s="28">
        <v>45519</v>
      </c>
    </row>
    <row r="1497" spans="1:3" x14ac:dyDescent="0.45">
      <c r="A1497" s="33" t="s">
        <v>82</v>
      </c>
      <c r="B1497" s="32">
        <v>12574.04</v>
      </c>
      <c r="C1497" s="28">
        <v>45519</v>
      </c>
    </row>
    <row r="1498" spans="1:3" x14ac:dyDescent="0.45">
      <c r="A1498" s="33" t="s">
        <v>83</v>
      </c>
      <c r="B1498" s="32">
        <v>44783.33</v>
      </c>
      <c r="C1498" s="28">
        <v>45519</v>
      </c>
    </row>
    <row r="1499" spans="1:3" x14ac:dyDescent="0.45">
      <c r="A1499" s="33" t="s">
        <v>84</v>
      </c>
      <c r="B1499" s="32">
        <v>12190.82</v>
      </c>
      <c r="C1499" s="28">
        <v>45519</v>
      </c>
    </row>
    <row r="1500" spans="1:3" x14ac:dyDescent="0.45">
      <c r="A1500" s="33" t="s">
        <v>87</v>
      </c>
      <c r="B1500" s="32">
        <v>68192.789999999994</v>
      </c>
      <c r="C1500" s="28">
        <v>45519</v>
      </c>
    </row>
    <row r="1501" spans="1:3" x14ac:dyDescent="0.45">
      <c r="A1501" s="33" t="s">
        <v>88</v>
      </c>
      <c r="B1501" s="32">
        <v>17876.02</v>
      </c>
      <c r="C1501" s="28">
        <v>45519</v>
      </c>
    </row>
    <row r="1502" spans="1:3" x14ac:dyDescent="0.45">
      <c r="A1502" s="33" t="s">
        <v>89</v>
      </c>
      <c r="B1502" s="32">
        <v>45011.79</v>
      </c>
      <c r="C1502" s="28">
        <v>45519</v>
      </c>
    </row>
    <row r="1503" spans="1:3" x14ac:dyDescent="0.45">
      <c r="A1503" s="33" t="s">
        <v>90</v>
      </c>
      <c r="B1503" s="32">
        <v>11799.37</v>
      </c>
      <c r="C1503" s="28">
        <v>45519</v>
      </c>
    </row>
    <row r="1504" spans="1:3" x14ac:dyDescent="0.45">
      <c r="A1504" s="33" t="s">
        <v>91</v>
      </c>
      <c r="B1504" s="32">
        <v>45011.79</v>
      </c>
      <c r="C1504" s="28">
        <v>45762</v>
      </c>
    </row>
    <row r="1505" spans="1:3" x14ac:dyDescent="0.45">
      <c r="A1505" s="33" t="s">
        <v>92</v>
      </c>
      <c r="B1505" s="32">
        <v>11799.37</v>
      </c>
      <c r="C1505" s="28">
        <v>45762</v>
      </c>
    </row>
    <row r="1506" spans="1:3" x14ac:dyDescent="0.45">
      <c r="A1506" s="33" t="s">
        <v>93</v>
      </c>
      <c r="B1506" s="32">
        <v>428042.66</v>
      </c>
      <c r="C1506" s="28">
        <v>45519</v>
      </c>
    </row>
    <row r="1507" spans="1:3" x14ac:dyDescent="0.45">
      <c r="A1507" s="33" t="s">
        <v>94</v>
      </c>
      <c r="B1507" s="32">
        <v>112206.9</v>
      </c>
      <c r="C1507" s="28">
        <v>45519</v>
      </c>
    </row>
    <row r="1508" spans="1:3" x14ac:dyDescent="0.45">
      <c r="A1508" s="27" t="s">
        <v>200</v>
      </c>
      <c r="B1508" s="32"/>
    </row>
    <row r="1509" spans="1:3" x14ac:dyDescent="0.45">
      <c r="A1509" s="33" t="s">
        <v>47</v>
      </c>
      <c r="B1509" s="32">
        <v>4764.54</v>
      </c>
      <c r="C1509" s="28">
        <v>45519</v>
      </c>
    </row>
    <row r="1510" spans="1:3" x14ac:dyDescent="0.45">
      <c r="A1510" s="33" t="s">
        <v>49</v>
      </c>
      <c r="B1510" s="32">
        <v>4607.4799999999996</v>
      </c>
      <c r="C1510" s="28">
        <v>45519</v>
      </c>
    </row>
    <row r="1511" spans="1:3" x14ac:dyDescent="0.45">
      <c r="A1511" s="33" t="s">
        <v>53</v>
      </c>
      <c r="B1511" s="32">
        <v>5445.95</v>
      </c>
      <c r="C1511" s="28">
        <v>45519</v>
      </c>
    </row>
    <row r="1512" spans="1:3" x14ac:dyDescent="0.45">
      <c r="A1512" s="33" t="s">
        <v>55</v>
      </c>
      <c r="B1512" s="32">
        <v>4269.3</v>
      </c>
      <c r="C1512" s="28">
        <v>45519</v>
      </c>
    </row>
    <row r="1513" spans="1:3" x14ac:dyDescent="0.45">
      <c r="A1513" s="33" t="s">
        <v>43</v>
      </c>
      <c r="B1513" s="32">
        <v>14275.92</v>
      </c>
      <c r="C1513" s="28">
        <v>45504</v>
      </c>
    </row>
    <row r="1514" spans="1:3" x14ac:dyDescent="0.45">
      <c r="A1514" s="33" t="s">
        <v>72</v>
      </c>
      <c r="B1514" s="32">
        <v>12478.45</v>
      </c>
      <c r="C1514" s="28">
        <v>45488</v>
      </c>
    </row>
    <row r="1515" spans="1:3" x14ac:dyDescent="0.45">
      <c r="A1515" s="33" t="s">
        <v>81</v>
      </c>
      <c r="B1515" s="32">
        <v>4327.8900000000003</v>
      </c>
      <c r="C1515" s="28">
        <v>45519</v>
      </c>
    </row>
    <row r="1516" spans="1:3" x14ac:dyDescent="0.45">
      <c r="A1516" s="33" t="s">
        <v>83</v>
      </c>
      <c r="B1516" s="32">
        <v>4195.99</v>
      </c>
      <c r="C1516" s="28">
        <v>45519</v>
      </c>
    </row>
    <row r="1517" spans="1:3" x14ac:dyDescent="0.45">
      <c r="A1517" s="33" t="s">
        <v>87</v>
      </c>
      <c r="B1517" s="32">
        <v>6389.34</v>
      </c>
      <c r="C1517" s="28">
        <v>45519</v>
      </c>
    </row>
    <row r="1518" spans="1:3" x14ac:dyDescent="0.45">
      <c r="A1518" s="33" t="s">
        <v>89</v>
      </c>
      <c r="B1518" s="32">
        <v>4217.3900000000003</v>
      </c>
      <c r="C1518" s="28">
        <v>45519</v>
      </c>
    </row>
    <row r="1519" spans="1:3" x14ac:dyDescent="0.45">
      <c r="A1519" s="33" t="s">
        <v>91</v>
      </c>
      <c r="B1519" s="32">
        <v>4217.3900000000003</v>
      </c>
      <c r="C1519" s="28">
        <v>45762</v>
      </c>
    </row>
    <row r="1520" spans="1:3" x14ac:dyDescent="0.45">
      <c r="A1520" s="33" t="s">
        <v>93</v>
      </c>
      <c r="B1520" s="32">
        <v>40105.589999999997</v>
      </c>
      <c r="C1520" s="28">
        <v>45519</v>
      </c>
    </row>
    <row r="1521" spans="1:3" x14ac:dyDescent="0.45">
      <c r="A1521" s="27" t="s">
        <v>201</v>
      </c>
      <c r="B1521" s="32"/>
    </row>
    <row r="1522" spans="1:3" x14ac:dyDescent="0.45">
      <c r="A1522" s="33" t="s">
        <v>47</v>
      </c>
      <c r="B1522" s="32">
        <v>1219.22</v>
      </c>
      <c r="C1522" s="28">
        <v>45519</v>
      </c>
    </row>
    <row r="1523" spans="1:3" x14ac:dyDescent="0.45">
      <c r="A1523" s="33" t="s">
        <v>49</v>
      </c>
      <c r="B1523" s="32">
        <v>1179.03</v>
      </c>
      <c r="C1523" s="28">
        <v>45519</v>
      </c>
    </row>
    <row r="1524" spans="1:3" x14ac:dyDescent="0.45">
      <c r="A1524" s="33" t="s">
        <v>53</v>
      </c>
      <c r="B1524" s="32">
        <v>1393.59</v>
      </c>
      <c r="C1524" s="28">
        <v>45519</v>
      </c>
    </row>
    <row r="1525" spans="1:3" x14ac:dyDescent="0.45">
      <c r="A1525" s="33" t="s">
        <v>55</v>
      </c>
      <c r="B1525" s="32">
        <v>1092.49</v>
      </c>
      <c r="C1525" s="28">
        <v>45519</v>
      </c>
    </row>
    <row r="1526" spans="1:3" x14ac:dyDescent="0.45">
      <c r="A1526" s="33" t="s">
        <v>43</v>
      </c>
      <c r="B1526" s="32">
        <v>3653.12</v>
      </c>
      <c r="C1526" s="28">
        <v>45504</v>
      </c>
    </row>
    <row r="1527" spans="1:3" x14ac:dyDescent="0.45">
      <c r="A1527" s="33" t="s">
        <v>72</v>
      </c>
      <c r="B1527" s="32">
        <v>3193.16</v>
      </c>
      <c r="C1527" s="28">
        <v>45488</v>
      </c>
    </row>
    <row r="1528" spans="1:3" x14ac:dyDescent="0.45">
      <c r="A1528" s="33" t="s">
        <v>81</v>
      </c>
      <c r="B1528" s="32">
        <v>1107.48</v>
      </c>
      <c r="C1528" s="28">
        <v>45519</v>
      </c>
    </row>
    <row r="1529" spans="1:3" x14ac:dyDescent="0.45">
      <c r="A1529" s="33" t="s">
        <v>83</v>
      </c>
      <c r="B1529" s="32">
        <v>1073.73</v>
      </c>
      <c r="C1529" s="28">
        <v>45519</v>
      </c>
    </row>
    <row r="1530" spans="1:3" x14ac:dyDescent="0.45">
      <c r="A1530" s="33" t="s">
        <v>87</v>
      </c>
      <c r="B1530" s="32">
        <v>1635</v>
      </c>
      <c r="C1530" s="28">
        <v>45519</v>
      </c>
    </row>
    <row r="1531" spans="1:3" x14ac:dyDescent="0.45">
      <c r="A1531" s="33" t="s">
        <v>89</v>
      </c>
      <c r="B1531" s="32">
        <v>1079.21</v>
      </c>
      <c r="C1531" s="28">
        <v>45519</v>
      </c>
    </row>
    <row r="1532" spans="1:3" x14ac:dyDescent="0.45">
      <c r="A1532" s="33" t="s">
        <v>91</v>
      </c>
      <c r="B1532" s="32">
        <v>1079.21</v>
      </c>
      <c r="C1532" s="28">
        <v>45762</v>
      </c>
    </row>
    <row r="1533" spans="1:3" x14ac:dyDescent="0.45">
      <c r="A1533" s="33" t="s">
        <v>93</v>
      </c>
      <c r="B1533" s="32">
        <v>10262.790000000001</v>
      </c>
      <c r="C1533" s="28">
        <v>45519</v>
      </c>
    </row>
    <row r="1534" spans="1:3" x14ac:dyDescent="0.45">
      <c r="A1534" s="27" t="s">
        <v>202</v>
      </c>
      <c r="B1534" s="32"/>
    </row>
    <row r="1535" spans="1:3" x14ac:dyDescent="0.45">
      <c r="A1535" s="33" t="s">
        <v>47</v>
      </c>
      <c r="B1535" s="32">
        <v>53040.91</v>
      </c>
      <c r="C1535" s="28">
        <v>45519</v>
      </c>
    </row>
    <row r="1536" spans="1:3" x14ac:dyDescent="0.45">
      <c r="A1536" s="33" t="s">
        <v>48</v>
      </c>
      <c r="B1536" s="32">
        <v>14438.68</v>
      </c>
      <c r="C1536" s="28">
        <v>45519</v>
      </c>
    </row>
    <row r="1537" spans="1:3" x14ac:dyDescent="0.45">
      <c r="A1537" s="33" t="s">
        <v>49</v>
      </c>
      <c r="B1537" s="32">
        <v>51292.44</v>
      </c>
      <c r="C1537" s="28">
        <v>45519</v>
      </c>
    </row>
    <row r="1538" spans="1:3" x14ac:dyDescent="0.45">
      <c r="A1538" s="33" t="s">
        <v>50</v>
      </c>
      <c r="B1538" s="32">
        <v>13962.72</v>
      </c>
      <c r="C1538" s="28">
        <v>45519</v>
      </c>
    </row>
    <row r="1539" spans="1:3" x14ac:dyDescent="0.45">
      <c r="A1539" s="33" t="s">
        <v>53</v>
      </c>
      <c r="B1539" s="32">
        <v>60626.59</v>
      </c>
      <c r="C1539" s="28">
        <v>45519</v>
      </c>
    </row>
    <row r="1540" spans="1:3" x14ac:dyDescent="0.45">
      <c r="A1540" s="33" t="s">
        <v>54</v>
      </c>
      <c r="B1540" s="32">
        <v>15892.63</v>
      </c>
      <c r="C1540" s="28">
        <v>45519</v>
      </c>
    </row>
    <row r="1541" spans="1:3" x14ac:dyDescent="0.45">
      <c r="A1541" s="33" t="s">
        <v>55</v>
      </c>
      <c r="B1541" s="32">
        <v>47527.7</v>
      </c>
      <c r="C1541" s="28">
        <v>45519</v>
      </c>
    </row>
    <row r="1542" spans="1:3" x14ac:dyDescent="0.45">
      <c r="A1542" s="33" t="s">
        <v>56</v>
      </c>
      <c r="B1542" s="32">
        <v>12458.89</v>
      </c>
      <c r="C1542" s="28">
        <v>45519</v>
      </c>
    </row>
    <row r="1543" spans="1:3" x14ac:dyDescent="0.45">
      <c r="A1543" s="33" t="s">
        <v>43</v>
      </c>
      <c r="B1543" s="32">
        <v>158925.68</v>
      </c>
      <c r="C1543" s="28">
        <v>45504</v>
      </c>
    </row>
    <row r="1544" spans="1:3" x14ac:dyDescent="0.45">
      <c r="A1544" s="33" t="s">
        <v>63</v>
      </c>
      <c r="B1544" s="32">
        <v>24285.87</v>
      </c>
      <c r="C1544" s="28">
        <v>45504</v>
      </c>
    </row>
    <row r="1545" spans="1:3" x14ac:dyDescent="0.45">
      <c r="A1545" s="33" t="s">
        <v>72</v>
      </c>
      <c r="B1545" s="32">
        <v>138915.48000000001</v>
      </c>
      <c r="C1545" s="28">
        <v>45488</v>
      </c>
    </row>
    <row r="1546" spans="1:3" x14ac:dyDescent="0.45">
      <c r="A1546" s="33" t="s">
        <v>73</v>
      </c>
      <c r="B1546" s="32">
        <v>31155.32</v>
      </c>
      <c r="C1546" s="28">
        <v>45488</v>
      </c>
    </row>
    <row r="1547" spans="1:3" x14ac:dyDescent="0.45">
      <c r="A1547" s="33" t="s">
        <v>81</v>
      </c>
      <c r="B1547" s="32">
        <v>48179.92</v>
      </c>
      <c r="C1547" s="28">
        <v>45519</v>
      </c>
    </row>
    <row r="1548" spans="1:3" x14ac:dyDescent="0.45">
      <c r="A1548" s="33" t="s">
        <v>82</v>
      </c>
      <c r="B1548" s="32">
        <v>13115.43</v>
      </c>
      <c r="C1548" s="28">
        <v>45519</v>
      </c>
    </row>
    <row r="1549" spans="1:3" x14ac:dyDescent="0.45">
      <c r="A1549" s="33" t="s">
        <v>83</v>
      </c>
      <c r="B1549" s="32">
        <v>46711.53</v>
      </c>
      <c r="C1549" s="28">
        <v>45519</v>
      </c>
    </row>
    <row r="1550" spans="1:3" x14ac:dyDescent="0.45">
      <c r="A1550" s="33" t="s">
        <v>84</v>
      </c>
      <c r="B1550" s="32">
        <v>12715.71</v>
      </c>
      <c r="C1550" s="28">
        <v>45519</v>
      </c>
    </row>
    <row r="1551" spans="1:3" x14ac:dyDescent="0.45">
      <c r="A1551" s="33" t="s">
        <v>87</v>
      </c>
      <c r="B1551" s="32">
        <v>71128.91</v>
      </c>
      <c r="C1551" s="28">
        <v>45519</v>
      </c>
    </row>
    <row r="1552" spans="1:3" x14ac:dyDescent="0.45">
      <c r="A1552" s="33" t="s">
        <v>88</v>
      </c>
      <c r="B1552" s="32">
        <v>18645.7</v>
      </c>
      <c r="C1552" s="28">
        <v>45519</v>
      </c>
    </row>
    <row r="1553" spans="1:3" x14ac:dyDescent="0.45">
      <c r="A1553" s="33" t="s">
        <v>89</v>
      </c>
      <c r="B1553" s="32">
        <v>46949.83</v>
      </c>
      <c r="C1553" s="28">
        <v>45519</v>
      </c>
    </row>
    <row r="1554" spans="1:3" x14ac:dyDescent="0.45">
      <c r="A1554" s="33" t="s">
        <v>90</v>
      </c>
      <c r="B1554" s="32">
        <v>12307.41</v>
      </c>
      <c r="C1554" s="28">
        <v>45519</v>
      </c>
    </row>
    <row r="1555" spans="1:3" x14ac:dyDescent="0.45">
      <c r="A1555" s="33" t="s">
        <v>91</v>
      </c>
      <c r="B1555" s="32">
        <v>46949.83</v>
      </c>
      <c r="C1555" s="28">
        <v>45762</v>
      </c>
    </row>
    <row r="1556" spans="1:3" x14ac:dyDescent="0.45">
      <c r="A1556" s="33" t="s">
        <v>92</v>
      </c>
      <c r="B1556" s="32">
        <v>12307.41</v>
      </c>
      <c r="C1556" s="28">
        <v>45762</v>
      </c>
    </row>
    <row r="1557" spans="1:3" x14ac:dyDescent="0.45">
      <c r="A1557" s="33" t="s">
        <v>93</v>
      </c>
      <c r="B1557" s="32">
        <v>446472.54</v>
      </c>
      <c r="C1557" s="28">
        <v>45519</v>
      </c>
    </row>
    <row r="1558" spans="1:3" x14ac:dyDescent="0.45">
      <c r="A1558" s="33" t="s">
        <v>94</v>
      </c>
      <c r="B1558" s="32">
        <v>117038.1</v>
      </c>
      <c r="C1558" s="28">
        <v>45519</v>
      </c>
    </row>
    <row r="1559" spans="1:3" x14ac:dyDescent="0.45">
      <c r="A1559" s="27" t="s">
        <v>203</v>
      </c>
      <c r="B1559" s="32"/>
    </row>
    <row r="1560" spans="1:3" x14ac:dyDescent="0.45">
      <c r="A1560" s="33" t="s">
        <v>47</v>
      </c>
      <c r="B1560" s="32">
        <v>11439.69</v>
      </c>
      <c r="C1560" s="28">
        <v>45519</v>
      </c>
    </row>
    <row r="1561" spans="1:3" x14ac:dyDescent="0.45">
      <c r="A1561" s="33" t="s">
        <v>49</v>
      </c>
      <c r="B1561" s="32">
        <v>11062.59</v>
      </c>
      <c r="C1561" s="28">
        <v>45519</v>
      </c>
    </row>
    <row r="1562" spans="1:3" x14ac:dyDescent="0.45">
      <c r="A1562" s="33" t="s">
        <v>53</v>
      </c>
      <c r="B1562" s="32">
        <v>13075.75</v>
      </c>
      <c r="C1562" s="28">
        <v>45519</v>
      </c>
    </row>
    <row r="1563" spans="1:3" x14ac:dyDescent="0.45">
      <c r="A1563" s="33" t="s">
        <v>55</v>
      </c>
      <c r="B1563" s="32">
        <v>10250.620000000001</v>
      </c>
      <c r="C1563" s="28">
        <v>45519</v>
      </c>
    </row>
    <row r="1564" spans="1:3" x14ac:dyDescent="0.45">
      <c r="A1564" s="33" t="s">
        <v>43</v>
      </c>
      <c r="B1564" s="32">
        <v>34276.58</v>
      </c>
      <c r="C1564" s="28">
        <v>45504</v>
      </c>
    </row>
    <row r="1565" spans="1:3" x14ac:dyDescent="0.45">
      <c r="A1565" s="33" t="s">
        <v>72</v>
      </c>
      <c r="B1565" s="32">
        <v>29960.85</v>
      </c>
      <c r="C1565" s="28">
        <v>45488</v>
      </c>
    </row>
    <row r="1566" spans="1:3" x14ac:dyDescent="0.45">
      <c r="A1566" s="33" t="s">
        <v>81</v>
      </c>
      <c r="B1566" s="32">
        <v>10391.290000000001</v>
      </c>
      <c r="C1566" s="28">
        <v>45519</v>
      </c>
    </row>
    <row r="1567" spans="1:3" x14ac:dyDescent="0.45">
      <c r="A1567" s="33" t="s">
        <v>83</v>
      </c>
      <c r="B1567" s="32">
        <v>10074.59</v>
      </c>
      <c r="C1567" s="28">
        <v>45519</v>
      </c>
    </row>
    <row r="1568" spans="1:3" x14ac:dyDescent="0.45">
      <c r="A1568" s="33" t="s">
        <v>87</v>
      </c>
      <c r="B1568" s="32">
        <v>15340.86</v>
      </c>
      <c r="C1568" s="28">
        <v>45519</v>
      </c>
    </row>
    <row r="1569" spans="1:3" x14ac:dyDescent="0.45">
      <c r="A1569" s="33" t="s">
        <v>89</v>
      </c>
      <c r="B1569" s="32">
        <v>10125.99</v>
      </c>
      <c r="C1569" s="28">
        <v>45519</v>
      </c>
    </row>
    <row r="1570" spans="1:3" x14ac:dyDescent="0.45">
      <c r="A1570" s="33" t="s">
        <v>91</v>
      </c>
      <c r="B1570" s="32">
        <v>10125.99</v>
      </c>
      <c r="C1570" s="28">
        <v>45762</v>
      </c>
    </row>
    <row r="1571" spans="1:3" x14ac:dyDescent="0.45">
      <c r="A1571" s="33" t="s">
        <v>93</v>
      </c>
      <c r="B1571" s="32">
        <v>96293.77</v>
      </c>
      <c r="C1571" s="28">
        <v>45519</v>
      </c>
    </row>
    <row r="1572" spans="1:3" x14ac:dyDescent="0.45">
      <c r="A1572" s="27" t="s">
        <v>204</v>
      </c>
      <c r="B1572" s="32"/>
    </row>
    <row r="1573" spans="1:3" x14ac:dyDescent="0.45">
      <c r="A1573" s="33" t="s">
        <v>47</v>
      </c>
      <c r="B1573" s="32">
        <v>12224.37</v>
      </c>
      <c r="C1573" s="28">
        <v>45519</v>
      </c>
    </row>
    <row r="1574" spans="1:3" x14ac:dyDescent="0.45">
      <c r="A1574" s="33" t="s">
        <v>49</v>
      </c>
      <c r="B1574" s="32">
        <v>11821.4</v>
      </c>
      <c r="C1574" s="28">
        <v>45519</v>
      </c>
    </row>
    <row r="1575" spans="1:3" x14ac:dyDescent="0.45">
      <c r="A1575" s="33" t="s">
        <v>53</v>
      </c>
      <c r="B1575" s="32">
        <v>13972.65</v>
      </c>
      <c r="C1575" s="28">
        <v>45519</v>
      </c>
    </row>
    <row r="1576" spans="1:3" x14ac:dyDescent="0.45">
      <c r="A1576" s="33" t="s">
        <v>55</v>
      </c>
      <c r="B1576" s="32">
        <v>10953.74</v>
      </c>
      <c r="C1576" s="28">
        <v>45519</v>
      </c>
    </row>
    <row r="1577" spans="1:3" x14ac:dyDescent="0.45">
      <c r="A1577" s="33" t="s">
        <v>43</v>
      </c>
      <c r="B1577" s="32">
        <v>36627.69</v>
      </c>
      <c r="C1577" s="28">
        <v>45504</v>
      </c>
    </row>
    <row r="1578" spans="1:3" x14ac:dyDescent="0.45">
      <c r="A1578" s="33" t="s">
        <v>81</v>
      </c>
      <c r="B1578" s="32">
        <v>11104.05</v>
      </c>
      <c r="C1578" s="28">
        <v>45519</v>
      </c>
    </row>
    <row r="1579" spans="1:3" x14ac:dyDescent="0.45">
      <c r="A1579" s="33" t="s">
        <v>83</v>
      </c>
      <c r="B1579" s="32">
        <v>10765.63</v>
      </c>
      <c r="C1579" s="28">
        <v>45519</v>
      </c>
    </row>
    <row r="1580" spans="1:3" x14ac:dyDescent="0.45">
      <c r="A1580" s="33" t="s">
        <v>87</v>
      </c>
      <c r="B1580" s="32">
        <v>16393.12</v>
      </c>
      <c r="C1580" s="28">
        <v>45519</v>
      </c>
    </row>
    <row r="1581" spans="1:3" x14ac:dyDescent="0.45">
      <c r="A1581" s="33" t="s">
        <v>89</v>
      </c>
      <c r="B1581" s="32">
        <v>10820.55</v>
      </c>
      <c r="C1581" s="28">
        <v>45519</v>
      </c>
    </row>
    <row r="1582" spans="1:3" x14ac:dyDescent="0.45">
      <c r="A1582" s="33" t="s">
        <v>91</v>
      </c>
      <c r="B1582" s="32">
        <v>10820.55</v>
      </c>
      <c r="C1582" s="28">
        <v>45762</v>
      </c>
    </row>
    <row r="1583" spans="1:3" x14ac:dyDescent="0.45">
      <c r="A1583" s="33" t="s">
        <v>93</v>
      </c>
      <c r="B1583" s="32">
        <v>102898.78</v>
      </c>
      <c r="C1583" s="28">
        <v>45519</v>
      </c>
    </row>
    <row r="1584" spans="1:3" x14ac:dyDescent="0.45">
      <c r="A1584" s="27" t="s">
        <v>205</v>
      </c>
      <c r="B1584" s="32"/>
    </row>
    <row r="1585" spans="1:3" x14ac:dyDescent="0.45">
      <c r="A1585" s="33" t="s">
        <v>47</v>
      </c>
      <c r="B1585" s="32">
        <v>14936.41</v>
      </c>
      <c r="C1585" s="28">
        <v>45519</v>
      </c>
    </row>
    <row r="1586" spans="1:3" x14ac:dyDescent="0.45">
      <c r="A1586" s="33" t="s">
        <v>48</v>
      </c>
      <c r="B1586" s="32">
        <v>4065.96</v>
      </c>
      <c r="C1586" s="28">
        <v>45519</v>
      </c>
    </row>
    <row r="1587" spans="1:3" x14ac:dyDescent="0.45">
      <c r="A1587" s="33" t="s">
        <v>49</v>
      </c>
      <c r="B1587" s="32">
        <v>14444.03</v>
      </c>
      <c r="C1587" s="28">
        <v>45519</v>
      </c>
    </row>
    <row r="1588" spans="1:3" x14ac:dyDescent="0.45">
      <c r="A1588" s="33" t="s">
        <v>50</v>
      </c>
      <c r="B1588" s="32">
        <v>3931.92</v>
      </c>
      <c r="C1588" s="28">
        <v>45519</v>
      </c>
    </row>
    <row r="1589" spans="1:3" x14ac:dyDescent="0.45">
      <c r="A1589" s="33" t="s">
        <v>53</v>
      </c>
      <c r="B1589" s="32">
        <v>17072.55</v>
      </c>
      <c r="C1589" s="28">
        <v>45519</v>
      </c>
    </row>
    <row r="1590" spans="1:3" x14ac:dyDescent="0.45">
      <c r="A1590" s="33" t="s">
        <v>54</v>
      </c>
      <c r="B1590" s="32">
        <v>4475.3900000000003</v>
      </c>
      <c r="C1590" s="28">
        <v>45519</v>
      </c>
    </row>
    <row r="1591" spans="1:3" x14ac:dyDescent="0.45">
      <c r="A1591" s="33" t="s">
        <v>55</v>
      </c>
      <c r="B1591" s="32">
        <v>13383.88</v>
      </c>
      <c r="C1591" s="28">
        <v>45519</v>
      </c>
    </row>
    <row r="1592" spans="1:3" x14ac:dyDescent="0.45">
      <c r="A1592" s="33" t="s">
        <v>56</v>
      </c>
      <c r="B1592" s="32">
        <v>3508.44</v>
      </c>
      <c r="C1592" s="28">
        <v>45519</v>
      </c>
    </row>
    <row r="1593" spans="1:3" x14ac:dyDescent="0.45">
      <c r="A1593" s="33" t="s">
        <v>43</v>
      </c>
      <c r="B1593" s="32">
        <v>44753.73</v>
      </c>
      <c r="C1593" s="28">
        <v>45504</v>
      </c>
    </row>
    <row r="1594" spans="1:3" x14ac:dyDescent="0.45">
      <c r="A1594" s="33" t="s">
        <v>63</v>
      </c>
      <c r="B1594" s="32">
        <v>6838.94</v>
      </c>
      <c r="C1594" s="28">
        <v>45504</v>
      </c>
    </row>
    <row r="1595" spans="1:3" x14ac:dyDescent="0.45">
      <c r="A1595" s="33" t="s">
        <v>72</v>
      </c>
      <c r="B1595" s="32">
        <v>39118.82</v>
      </c>
      <c r="C1595" s="28">
        <v>45488</v>
      </c>
    </row>
    <row r="1596" spans="1:3" x14ac:dyDescent="0.45">
      <c r="A1596" s="33" t="s">
        <v>73</v>
      </c>
      <c r="B1596" s="32">
        <v>8773.39</v>
      </c>
      <c r="C1596" s="28">
        <v>45488</v>
      </c>
    </row>
    <row r="1597" spans="1:3" x14ac:dyDescent="0.45">
      <c r="A1597" s="33" t="s">
        <v>81</v>
      </c>
      <c r="B1597" s="32">
        <v>13567.54</v>
      </c>
      <c r="C1597" s="28">
        <v>45519</v>
      </c>
    </row>
    <row r="1598" spans="1:3" x14ac:dyDescent="0.45">
      <c r="A1598" s="33" t="s">
        <v>82</v>
      </c>
      <c r="B1598" s="32">
        <v>3693.33</v>
      </c>
      <c r="C1598" s="28">
        <v>45519</v>
      </c>
    </row>
    <row r="1599" spans="1:3" x14ac:dyDescent="0.45">
      <c r="A1599" s="33" t="s">
        <v>83</v>
      </c>
      <c r="B1599" s="32">
        <v>13154.04</v>
      </c>
      <c r="C1599" s="28">
        <v>45519</v>
      </c>
    </row>
    <row r="1600" spans="1:3" x14ac:dyDescent="0.45">
      <c r="A1600" s="33" t="s">
        <v>84</v>
      </c>
      <c r="B1600" s="32">
        <v>3580.77</v>
      </c>
      <c r="C1600" s="28">
        <v>45519</v>
      </c>
    </row>
    <row r="1601" spans="1:3" x14ac:dyDescent="0.45">
      <c r="A1601" s="33" t="s">
        <v>87</v>
      </c>
      <c r="B1601" s="32">
        <v>20030.009999999998</v>
      </c>
      <c r="C1601" s="28">
        <v>45519</v>
      </c>
    </row>
    <row r="1602" spans="1:3" x14ac:dyDescent="0.45">
      <c r="A1602" s="33" t="s">
        <v>88</v>
      </c>
      <c r="B1602" s="32">
        <v>5250.66</v>
      </c>
      <c r="C1602" s="28">
        <v>45519</v>
      </c>
    </row>
    <row r="1603" spans="1:3" x14ac:dyDescent="0.45">
      <c r="A1603" s="33" t="s">
        <v>89</v>
      </c>
      <c r="B1603" s="32">
        <v>13221.15</v>
      </c>
      <c r="C1603" s="28">
        <v>45519</v>
      </c>
    </row>
    <row r="1604" spans="1:3" x14ac:dyDescent="0.45">
      <c r="A1604" s="33" t="s">
        <v>90</v>
      </c>
      <c r="B1604" s="32">
        <v>3465.79</v>
      </c>
      <c r="C1604" s="28">
        <v>45519</v>
      </c>
    </row>
    <row r="1605" spans="1:3" x14ac:dyDescent="0.45">
      <c r="A1605" s="33" t="s">
        <v>91</v>
      </c>
      <c r="B1605" s="32">
        <v>13221.15</v>
      </c>
      <c r="C1605" s="28">
        <v>45762</v>
      </c>
    </row>
    <row r="1606" spans="1:3" x14ac:dyDescent="0.45">
      <c r="A1606" s="33" t="s">
        <v>92</v>
      </c>
      <c r="B1606" s="32">
        <v>3465.79</v>
      </c>
      <c r="C1606" s="28">
        <v>45762</v>
      </c>
    </row>
    <row r="1607" spans="1:3" x14ac:dyDescent="0.45">
      <c r="A1607" s="33" t="s">
        <v>93</v>
      </c>
      <c r="B1607" s="32">
        <v>125727.39</v>
      </c>
      <c r="C1607" s="28">
        <v>45519</v>
      </c>
    </row>
    <row r="1608" spans="1:3" x14ac:dyDescent="0.45">
      <c r="A1608" s="33" t="s">
        <v>94</v>
      </c>
      <c r="B1608" s="32">
        <v>32958.120000000003</v>
      </c>
      <c r="C1608" s="28">
        <v>45519</v>
      </c>
    </row>
    <row r="1609" spans="1:3" x14ac:dyDescent="0.45">
      <c r="A1609" s="27" t="s">
        <v>206</v>
      </c>
      <c r="B1609" s="32"/>
    </row>
    <row r="1610" spans="1:3" x14ac:dyDescent="0.45">
      <c r="A1610" s="33" t="s">
        <v>47</v>
      </c>
      <c r="B1610" s="32">
        <v>28556.7</v>
      </c>
      <c r="C1610" s="28">
        <v>45519</v>
      </c>
    </row>
    <row r="1611" spans="1:3" x14ac:dyDescent="0.45">
      <c r="A1611" s="33" t="s">
        <v>48</v>
      </c>
      <c r="B1611" s="32">
        <v>7773.64</v>
      </c>
      <c r="C1611" s="28">
        <v>45519</v>
      </c>
    </row>
    <row r="1612" spans="1:3" x14ac:dyDescent="0.45">
      <c r="A1612" s="33" t="s">
        <v>49</v>
      </c>
      <c r="B1612" s="32">
        <v>27615.34</v>
      </c>
      <c r="C1612" s="28">
        <v>45519</v>
      </c>
    </row>
    <row r="1613" spans="1:3" x14ac:dyDescent="0.45">
      <c r="A1613" s="33" t="s">
        <v>50</v>
      </c>
      <c r="B1613" s="32">
        <v>7517.39</v>
      </c>
      <c r="C1613" s="28">
        <v>45519</v>
      </c>
    </row>
    <row r="1614" spans="1:3" x14ac:dyDescent="0.45">
      <c r="A1614" s="33" t="s">
        <v>53</v>
      </c>
      <c r="B1614" s="32">
        <v>32640.76</v>
      </c>
      <c r="C1614" s="28">
        <v>45519</v>
      </c>
    </row>
    <row r="1615" spans="1:3" x14ac:dyDescent="0.45">
      <c r="A1615" s="33" t="s">
        <v>54</v>
      </c>
      <c r="B1615" s="32">
        <v>8556.43</v>
      </c>
      <c r="C1615" s="28">
        <v>45519</v>
      </c>
    </row>
    <row r="1616" spans="1:3" x14ac:dyDescent="0.45">
      <c r="A1616" s="33" t="s">
        <v>55</v>
      </c>
      <c r="B1616" s="32">
        <v>25588.44</v>
      </c>
      <c r="C1616" s="28">
        <v>45519</v>
      </c>
    </row>
    <row r="1617" spans="1:3" x14ac:dyDescent="0.45">
      <c r="A1617" s="33" t="s">
        <v>56</v>
      </c>
      <c r="B1617" s="32">
        <v>6707.74</v>
      </c>
      <c r="C1617" s="28">
        <v>45519</v>
      </c>
    </row>
    <row r="1618" spans="1:3" x14ac:dyDescent="0.45">
      <c r="A1618" s="33" t="s">
        <v>43</v>
      </c>
      <c r="B1618" s="32">
        <v>85564.01</v>
      </c>
      <c r="C1618" s="28">
        <v>45504</v>
      </c>
    </row>
    <row r="1619" spans="1:3" x14ac:dyDescent="0.45">
      <c r="A1619" s="33" t="s">
        <v>63</v>
      </c>
      <c r="B1619" s="32">
        <v>16125.97</v>
      </c>
      <c r="C1619" s="28">
        <v>45504</v>
      </c>
    </row>
    <row r="1620" spans="1:3" x14ac:dyDescent="0.45">
      <c r="A1620" s="33" t="s">
        <v>72</v>
      </c>
      <c r="B1620" s="32">
        <v>74790.720000000001</v>
      </c>
      <c r="C1620" s="28">
        <v>45488</v>
      </c>
    </row>
    <row r="1621" spans="1:3" x14ac:dyDescent="0.45">
      <c r="A1621" s="33" t="s">
        <v>73</v>
      </c>
      <c r="B1621" s="32">
        <v>19605.599999999999</v>
      </c>
      <c r="C1621" s="28">
        <v>45488</v>
      </c>
    </row>
    <row r="1622" spans="1:3" x14ac:dyDescent="0.45">
      <c r="A1622" s="33" t="s">
        <v>81</v>
      </c>
      <c r="B1622" s="32">
        <v>25939.59</v>
      </c>
      <c r="C1622" s="28">
        <v>45519</v>
      </c>
    </row>
    <row r="1623" spans="1:3" x14ac:dyDescent="0.45">
      <c r="A1623" s="33" t="s">
        <v>82</v>
      </c>
      <c r="B1623" s="32">
        <v>7061.22</v>
      </c>
      <c r="C1623" s="28">
        <v>45519</v>
      </c>
    </row>
    <row r="1624" spans="1:3" x14ac:dyDescent="0.45">
      <c r="A1624" s="33" t="s">
        <v>83</v>
      </c>
      <c r="B1624" s="32">
        <v>25149.03</v>
      </c>
      <c r="C1624" s="28">
        <v>45519</v>
      </c>
    </row>
    <row r="1625" spans="1:3" x14ac:dyDescent="0.45">
      <c r="A1625" s="33" t="s">
        <v>84</v>
      </c>
      <c r="B1625" s="32">
        <v>6846.01</v>
      </c>
      <c r="C1625" s="28">
        <v>45519</v>
      </c>
    </row>
    <row r="1626" spans="1:3" x14ac:dyDescent="0.45">
      <c r="A1626" s="33" t="s">
        <v>87</v>
      </c>
      <c r="B1626" s="32">
        <v>38295.1</v>
      </c>
      <c r="C1626" s="28">
        <v>45519</v>
      </c>
    </row>
    <row r="1627" spans="1:3" x14ac:dyDescent="0.45">
      <c r="A1627" s="33" t="s">
        <v>88</v>
      </c>
      <c r="B1627" s="32">
        <v>10038.66</v>
      </c>
      <c r="C1627" s="28">
        <v>45519</v>
      </c>
    </row>
    <row r="1628" spans="1:3" x14ac:dyDescent="0.45">
      <c r="A1628" s="33" t="s">
        <v>89</v>
      </c>
      <c r="B1628" s="32">
        <v>25277.32</v>
      </c>
      <c r="C1628" s="28">
        <v>45519</v>
      </c>
    </row>
    <row r="1629" spans="1:3" x14ac:dyDescent="0.45">
      <c r="A1629" s="33" t="s">
        <v>90</v>
      </c>
      <c r="B1629" s="32">
        <v>6626.19</v>
      </c>
      <c r="C1629" s="28">
        <v>45519</v>
      </c>
    </row>
    <row r="1630" spans="1:3" x14ac:dyDescent="0.45">
      <c r="A1630" s="33" t="s">
        <v>91</v>
      </c>
      <c r="B1630" s="32">
        <v>25277.32</v>
      </c>
      <c r="C1630" s="28">
        <v>45762</v>
      </c>
    </row>
    <row r="1631" spans="1:3" x14ac:dyDescent="0.45">
      <c r="A1631" s="33" t="s">
        <v>92</v>
      </c>
      <c r="B1631" s="32">
        <v>1840.66</v>
      </c>
      <c r="C1631" s="28">
        <v>45762</v>
      </c>
    </row>
    <row r="1632" spans="1:3" x14ac:dyDescent="0.45">
      <c r="A1632" s="33" t="s">
        <v>93</v>
      </c>
      <c r="B1632" s="32">
        <v>240376.39</v>
      </c>
      <c r="C1632" s="28">
        <v>45519</v>
      </c>
    </row>
    <row r="1633" spans="1:3" x14ac:dyDescent="0.45">
      <c r="A1633" s="33" t="s">
        <v>94</v>
      </c>
      <c r="B1633" s="32">
        <v>63012.15</v>
      </c>
      <c r="C1633" s="28">
        <v>45519</v>
      </c>
    </row>
    <row r="1634" spans="1:3" x14ac:dyDescent="0.45">
      <c r="A1634" s="27" t="s">
        <v>207</v>
      </c>
      <c r="B1634" s="32"/>
    </row>
    <row r="1635" spans="1:3" x14ac:dyDescent="0.45">
      <c r="A1635" s="33" t="s">
        <v>47</v>
      </c>
      <c r="B1635" s="32">
        <v>224.66</v>
      </c>
      <c r="C1635" s="28">
        <v>45519</v>
      </c>
    </row>
    <row r="1636" spans="1:3" x14ac:dyDescent="0.45">
      <c r="A1636" s="33" t="s">
        <v>49</v>
      </c>
      <c r="B1636" s="32">
        <v>217.26</v>
      </c>
      <c r="C1636" s="28">
        <v>45519</v>
      </c>
    </row>
    <row r="1637" spans="1:3" x14ac:dyDescent="0.45">
      <c r="A1637" s="33" t="s">
        <v>53</v>
      </c>
      <c r="B1637" s="32">
        <v>256.79000000000002</v>
      </c>
      <c r="C1637" s="28">
        <v>45519</v>
      </c>
    </row>
    <row r="1638" spans="1:3" x14ac:dyDescent="0.45">
      <c r="A1638" s="33" t="s">
        <v>55</v>
      </c>
      <c r="B1638" s="32">
        <v>201.31</v>
      </c>
      <c r="C1638" s="28">
        <v>45519</v>
      </c>
    </row>
    <row r="1639" spans="1:3" x14ac:dyDescent="0.45">
      <c r="A1639" s="33" t="s">
        <v>43</v>
      </c>
      <c r="B1639" s="32">
        <v>673.15</v>
      </c>
      <c r="C1639" s="28">
        <v>45504</v>
      </c>
    </row>
    <row r="1640" spans="1:3" x14ac:dyDescent="0.45">
      <c r="A1640" s="33" t="s">
        <v>72</v>
      </c>
      <c r="B1640" s="32">
        <v>588.4</v>
      </c>
      <c r="C1640" s="28">
        <v>45488</v>
      </c>
    </row>
    <row r="1641" spans="1:3" x14ac:dyDescent="0.45">
      <c r="A1641" s="33" t="s">
        <v>81</v>
      </c>
      <c r="B1641" s="32">
        <v>204.07</v>
      </c>
      <c r="C1641" s="28">
        <v>45519</v>
      </c>
    </row>
    <row r="1642" spans="1:3" x14ac:dyDescent="0.45">
      <c r="A1642" s="33" t="s">
        <v>83</v>
      </c>
      <c r="B1642" s="32">
        <v>197.85</v>
      </c>
      <c r="C1642" s="28">
        <v>45519</v>
      </c>
    </row>
    <row r="1643" spans="1:3" x14ac:dyDescent="0.45">
      <c r="A1643" s="33" t="s">
        <v>87</v>
      </c>
      <c r="B1643" s="32">
        <v>301.27999999999997</v>
      </c>
      <c r="C1643" s="28">
        <v>45519</v>
      </c>
    </row>
    <row r="1644" spans="1:3" x14ac:dyDescent="0.45">
      <c r="A1644" s="33" t="s">
        <v>89</v>
      </c>
      <c r="B1644" s="32">
        <v>198.86</v>
      </c>
      <c r="C1644" s="28">
        <v>45519</v>
      </c>
    </row>
    <row r="1645" spans="1:3" x14ac:dyDescent="0.45">
      <c r="A1645" s="33" t="s">
        <v>91</v>
      </c>
      <c r="B1645" s="32">
        <v>198.86</v>
      </c>
      <c r="C1645" s="28">
        <v>45762</v>
      </c>
    </row>
    <row r="1646" spans="1:3" x14ac:dyDescent="0.45">
      <c r="A1646" s="33" t="s">
        <v>93</v>
      </c>
      <c r="B1646" s="32">
        <v>1891.1</v>
      </c>
      <c r="C1646" s="28">
        <v>45519</v>
      </c>
    </row>
    <row r="1647" spans="1:3" x14ac:dyDescent="0.45">
      <c r="A1647" s="27" t="s">
        <v>209</v>
      </c>
      <c r="B1647" s="32"/>
    </row>
    <row r="1648" spans="1:3" x14ac:dyDescent="0.45">
      <c r="A1648" s="33" t="s">
        <v>47</v>
      </c>
      <c r="B1648" s="32">
        <v>523271.86</v>
      </c>
      <c r="C1648" s="28">
        <v>45580</v>
      </c>
    </row>
    <row r="1649" spans="1:3" x14ac:dyDescent="0.45">
      <c r="A1649" s="33" t="s">
        <v>48</v>
      </c>
      <c r="B1649" s="32">
        <v>140986.46</v>
      </c>
      <c r="C1649" s="28">
        <v>45580</v>
      </c>
    </row>
    <row r="1650" spans="1:3" x14ac:dyDescent="0.45">
      <c r="A1650" s="33" t="s">
        <v>49</v>
      </c>
      <c r="B1650" s="32">
        <v>506022.37</v>
      </c>
      <c r="C1650" s="28">
        <v>45580</v>
      </c>
    </row>
    <row r="1651" spans="1:3" x14ac:dyDescent="0.45">
      <c r="A1651" s="33" t="s">
        <v>50</v>
      </c>
      <c r="B1651" s="32">
        <v>136338.89000000001</v>
      </c>
      <c r="C1651" s="28">
        <v>45580</v>
      </c>
    </row>
    <row r="1652" spans="1:3" x14ac:dyDescent="0.45">
      <c r="A1652" s="33" t="s">
        <v>53</v>
      </c>
      <c r="B1652" s="32">
        <v>598107.91</v>
      </c>
      <c r="C1652" s="28">
        <v>45519</v>
      </c>
    </row>
    <row r="1653" spans="1:3" x14ac:dyDescent="0.45">
      <c r="A1653" s="33" t="s">
        <v>54</v>
      </c>
      <c r="B1653" s="32">
        <v>155183.47</v>
      </c>
      <c r="C1653" s="28">
        <v>45519</v>
      </c>
    </row>
    <row r="1654" spans="1:3" x14ac:dyDescent="0.45">
      <c r="A1654" s="33" t="s">
        <v>55</v>
      </c>
      <c r="B1654" s="32">
        <v>468881.61</v>
      </c>
      <c r="C1654" s="28">
        <v>45519</v>
      </c>
    </row>
    <row r="1655" spans="1:3" x14ac:dyDescent="0.45">
      <c r="A1655" s="33" t="s">
        <v>56</v>
      </c>
      <c r="B1655" s="32">
        <v>121654.76</v>
      </c>
      <c r="C1655" s="28">
        <v>45519</v>
      </c>
    </row>
    <row r="1656" spans="1:3" x14ac:dyDescent="0.45">
      <c r="A1656" s="33" t="s">
        <v>43</v>
      </c>
      <c r="B1656" s="32">
        <v>1562568.91</v>
      </c>
      <c r="C1656" s="28">
        <v>45504</v>
      </c>
    </row>
    <row r="1657" spans="1:3" x14ac:dyDescent="0.45">
      <c r="A1657" s="33" t="s">
        <v>63</v>
      </c>
      <c r="B1657" s="32">
        <v>15823.59</v>
      </c>
      <c r="C1657" s="28">
        <v>45504</v>
      </c>
    </row>
    <row r="1658" spans="1:3" x14ac:dyDescent="0.45">
      <c r="A1658" s="33" t="s">
        <v>72</v>
      </c>
      <c r="B1658" s="32">
        <v>1382143.97</v>
      </c>
      <c r="C1658" s="28">
        <v>45488</v>
      </c>
    </row>
    <row r="1659" spans="1:3" x14ac:dyDescent="0.45">
      <c r="A1659" s="33" t="s">
        <v>73</v>
      </c>
      <c r="B1659" s="32">
        <v>98774.01</v>
      </c>
      <c r="C1659" s="28">
        <v>45488</v>
      </c>
    </row>
    <row r="1660" spans="1:3" x14ac:dyDescent="0.45">
      <c r="A1660" s="33" t="s">
        <v>81</v>
      </c>
      <c r="B1660" s="32">
        <v>475316.03</v>
      </c>
      <c r="C1660" s="28">
        <v>45646</v>
      </c>
    </row>
    <row r="1661" spans="1:3" x14ac:dyDescent="0.45">
      <c r="A1661" s="33" t="s">
        <v>82</v>
      </c>
      <c r="B1661" s="32">
        <v>128065.60000000001</v>
      </c>
      <c r="C1661" s="28">
        <v>45646</v>
      </c>
    </row>
    <row r="1662" spans="1:3" x14ac:dyDescent="0.45">
      <c r="A1662" s="33" t="s">
        <v>83</v>
      </c>
      <c r="B1662" s="32">
        <v>460829.75</v>
      </c>
      <c r="C1662" s="28">
        <v>45646</v>
      </c>
    </row>
    <row r="1663" spans="1:3" x14ac:dyDescent="0.45">
      <c r="A1663" s="33" t="s">
        <v>84</v>
      </c>
      <c r="B1663" s="32">
        <v>124162.52</v>
      </c>
      <c r="C1663" s="28">
        <v>45646</v>
      </c>
    </row>
    <row r="1664" spans="1:3" x14ac:dyDescent="0.45">
      <c r="A1664" s="33" t="s">
        <v>87</v>
      </c>
      <c r="B1664" s="32">
        <v>701717.82</v>
      </c>
      <c r="C1664" s="28">
        <v>45519</v>
      </c>
    </row>
    <row r="1665" spans="1:3" x14ac:dyDescent="0.45">
      <c r="A1665" s="33" t="s">
        <v>88</v>
      </c>
      <c r="B1665" s="32">
        <v>182065.82</v>
      </c>
      <c r="C1665" s="28">
        <v>45519</v>
      </c>
    </row>
    <row r="1666" spans="1:3" x14ac:dyDescent="0.45">
      <c r="A1666" s="33" t="s">
        <v>89</v>
      </c>
      <c r="B1666" s="32">
        <v>463180.64</v>
      </c>
      <c r="C1666" s="28">
        <v>45519</v>
      </c>
    </row>
    <row r="1667" spans="1:3" x14ac:dyDescent="0.45">
      <c r="A1667" s="33" t="s">
        <v>90</v>
      </c>
      <c r="B1667" s="32">
        <v>120175.6</v>
      </c>
      <c r="C1667" s="28">
        <v>45519</v>
      </c>
    </row>
    <row r="1668" spans="1:3" x14ac:dyDescent="0.45">
      <c r="A1668" s="33" t="s">
        <v>91</v>
      </c>
      <c r="B1668" s="32">
        <v>463180.64</v>
      </c>
      <c r="C1668" s="28">
        <v>45762</v>
      </c>
    </row>
    <row r="1669" spans="1:3" x14ac:dyDescent="0.45">
      <c r="A1669" s="33" t="s">
        <v>92</v>
      </c>
      <c r="B1669" s="32">
        <v>33383.050000000003</v>
      </c>
      <c r="C1669" s="28">
        <v>45762</v>
      </c>
    </row>
    <row r="1670" spans="1:3" x14ac:dyDescent="0.45">
      <c r="A1670" s="33" t="s">
        <v>93</v>
      </c>
      <c r="B1670" s="32">
        <v>4404647.2</v>
      </c>
      <c r="C1670" s="28">
        <v>45519</v>
      </c>
    </row>
    <row r="1671" spans="1:3" x14ac:dyDescent="0.45">
      <c r="A1671" s="33" t="s">
        <v>94</v>
      </c>
      <c r="B1671" s="32">
        <v>1142817.92</v>
      </c>
      <c r="C1671" s="28">
        <v>45519</v>
      </c>
    </row>
    <row r="1672" spans="1:3" x14ac:dyDescent="0.45">
      <c r="A1672" s="27" t="s">
        <v>210</v>
      </c>
      <c r="B1672" s="32"/>
    </row>
    <row r="1673" spans="1:3" x14ac:dyDescent="0.45">
      <c r="A1673" s="33" t="s">
        <v>47</v>
      </c>
      <c r="B1673" s="32">
        <v>933.46</v>
      </c>
      <c r="C1673" s="28">
        <v>45519</v>
      </c>
    </row>
    <row r="1674" spans="1:3" x14ac:dyDescent="0.45">
      <c r="A1674" s="33" t="s">
        <v>49</v>
      </c>
      <c r="B1674" s="32">
        <v>902.69</v>
      </c>
      <c r="C1674" s="28">
        <v>45519</v>
      </c>
    </row>
    <row r="1675" spans="1:3" x14ac:dyDescent="0.45">
      <c r="A1675" s="33" t="s">
        <v>53</v>
      </c>
      <c r="B1675" s="32">
        <v>1066.96</v>
      </c>
      <c r="C1675" s="28">
        <v>45519</v>
      </c>
    </row>
    <row r="1676" spans="1:3" x14ac:dyDescent="0.45">
      <c r="A1676" s="33" t="s">
        <v>55</v>
      </c>
      <c r="B1676" s="32">
        <v>836.44</v>
      </c>
      <c r="C1676" s="28">
        <v>45519</v>
      </c>
    </row>
    <row r="1677" spans="1:3" x14ac:dyDescent="0.45">
      <c r="A1677" s="33" t="s">
        <v>43</v>
      </c>
      <c r="B1677" s="32">
        <v>2796.92</v>
      </c>
      <c r="C1677" s="28">
        <v>45504</v>
      </c>
    </row>
    <row r="1678" spans="1:3" x14ac:dyDescent="0.45">
      <c r="A1678" s="33" t="s">
        <v>72</v>
      </c>
      <c r="B1678" s="32">
        <v>2444.77</v>
      </c>
      <c r="C1678" s="28">
        <v>45488</v>
      </c>
    </row>
    <row r="1679" spans="1:3" x14ac:dyDescent="0.45">
      <c r="A1679" s="33" t="s">
        <v>81</v>
      </c>
      <c r="B1679" s="32">
        <v>847.92</v>
      </c>
      <c r="C1679" s="28">
        <v>45519</v>
      </c>
    </row>
    <row r="1680" spans="1:3" x14ac:dyDescent="0.45">
      <c r="A1680" s="33" t="s">
        <v>83</v>
      </c>
      <c r="B1680" s="32">
        <v>822.07</v>
      </c>
      <c r="C1680" s="28">
        <v>45519</v>
      </c>
    </row>
    <row r="1681" spans="1:3" x14ac:dyDescent="0.45">
      <c r="A1681" s="33" t="s">
        <v>87</v>
      </c>
      <c r="B1681" s="32">
        <v>1251.79</v>
      </c>
      <c r="C1681" s="28">
        <v>45519</v>
      </c>
    </row>
    <row r="1682" spans="1:3" x14ac:dyDescent="0.45">
      <c r="A1682" s="33" t="s">
        <v>89</v>
      </c>
      <c r="B1682" s="32">
        <v>826.27</v>
      </c>
      <c r="C1682" s="28">
        <v>45519</v>
      </c>
    </row>
    <row r="1683" spans="1:3" x14ac:dyDescent="0.45">
      <c r="A1683" s="33" t="s">
        <v>91</v>
      </c>
      <c r="B1683" s="32">
        <v>826.27</v>
      </c>
      <c r="C1683" s="28">
        <v>45762</v>
      </c>
    </row>
    <row r="1684" spans="1:3" x14ac:dyDescent="0.45">
      <c r="A1684" s="33" t="s">
        <v>93</v>
      </c>
      <c r="B1684" s="32">
        <v>7857.45</v>
      </c>
      <c r="C1684" s="28">
        <v>45519</v>
      </c>
    </row>
    <row r="1685" spans="1:3" x14ac:dyDescent="0.45">
      <c r="A1685" s="27" t="s">
        <v>211</v>
      </c>
      <c r="B1685" s="32"/>
    </row>
    <row r="1686" spans="1:3" x14ac:dyDescent="0.45">
      <c r="A1686" s="33" t="s">
        <v>47</v>
      </c>
      <c r="B1686" s="32">
        <v>65957.990000000005</v>
      </c>
      <c r="C1686" s="28">
        <v>45519</v>
      </c>
    </row>
    <row r="1687" spans="1:3" x14ac:dyDescent="0.45">
      <c r="A1687" s="33" t="s">
        <v>49</v>
      </c>
      <c r="B1687" s="32">
        <v>63783.71</v>
      </c>
      <c r="C1687" s="28">
        <v>45519</v>
      </c>
    </row>
    <row r="1688" spans="1:3" x14ac:dyDescent="0.45">
      <c r="A1688" s="33" t="s">
        <v>53</v>
      </c>
      <c r="B1688" s="32">
        <v>75391.02</v>
      </c>
      <c r="C1688" s="28">
        <v>45519</v>
      </c>
    </row>
    <row r="1689" spans="1:3" x14ac:dyDescent="0.45">
      <c r="A1689" s="33" t="s">
        <v>55</v>
      </c>
      <c r="B1689" s="32">
        <v>59102.15</v>
      </c>
      <c r="C1689" s="28">
        <v>45519</v>
      </c>
    </row>
    <row r="1690" spans="1:3" x14ac:dyDescent="0.45">
      <c r="A1690" s="33" t="s">
        <v>43</v>
      </c>
      <c r="B1690" s="32">
        <v>197628.92</v>
      </c>
      <c r="C1690" s="28">
        <v>45504</v>
      </c>
    </row>
    <row r="1691" spans="1:3" x14ac:dyDescent="0.45">
      <c r="A1691" s="33" t="s">
        <v>72</v>
      </c>
      <c r="B1691" s="32">
        <v>176432.56</v>
      </c>
      <c r="C1691" s="28">
        <v>45488</v>
      </c>
    </row>
    <row r="1692" spans="1:3" x14ac:dyDescent="0.45">
      <c r="A1692" s="33" t="s">
        <v>81</v>
      </c>
      <c r="B1692" s="32">
        <v>59913.19</v>
      </c>
      <c r="C1692" s="28">
        <v>45519</v>
      </c>
    </row>
    <row r="1693" spans="1:3" x14ac:dyDescent="0.45">
      <c r="A1693" s="33" t="s">
        <v>83</v>
      </c>
      <c r="B1693" s="32">
        <v>58087.21</v>
      </c>
      <c r="C1693" s="28">
        <v>45519</v>
      </c>
    </row>
    <row r="1694" spans="1:3" x14ac:dyDescent="0.45">
      <c r="A1694" s="33" t="s">
        <v>87</v>
      </c>
      <c r="B1694" s="32">
        <v>88450.96</v>
      </c>
      <c r="C1694" s="28">
        <v>45519</v>
      </c>
    </row>
    <row r="1695" spans="1:3" x14ac:dyDescent="0.45">
      <c r="A1695" s="33" t="s">
        <v>89</v>
      </c>
      <c r="B1695" s="32">
        <v>58383.54</v>
      </c>
      <c r="C1695" s="28">
        <v>45519</v>
      </c>
    </row>
    <row r="1696" spans="1:3" x14ac:dyDescent="0.45">
      <c r="A1696" s="33" t="s">
        <v>91</v>
      </c>
      <c r="B1696" s="32">
        <v>58383.54</v>
      </c>
      <c r="C1696" s="28">
        <v>45762</v>
      </c>
    </row>
    <row r="1697" spans="1:3" x14ac:dyDescent="0.45">
      <c r="A1697" s="33" t="s">
        <v>93</v>
      </c>
      <c r="B1697" s="32">
        <v>555202.19999999995</v>
      </c>
      <c r="C1697" s="28">
        <v>45519</v>
      </c>
    </row>
    <row r="1698" spans="1:3" x14ac:dyDescent="0.45">
      <c r="A1698" s="27" t="s">
        <v>212</v>
      </c>
      <c r="B1698" s="32"/>
    </row>
    <row r="1699" spans="1:3" x14ac:dyDescent="0.45">
      <c r="A1699" s="33" t="s">
        <v>48</v>
      </c>
      <c r="B1699" s="32">
        <v>3347.18</v>
      </c>
      <c r="C1699" s="28">
        <v>45519</v>
      </c>
    </row>
    <row r="1700" spans="1:3" x14ac:dyDescent="0.45">
      <c r="A1700" s="33" t="s">
        <v>50</v>
      </c>
      <c r="B1700" s="32">
        <v>3236.84</v>
      </c>
      <c r="C1700" s="28">
        <v>45519</v>
      </c>
    </row>
    <row r="1701" spans="1:3" x14ac:dyDescent="0.45">
      <c r="A1701" s="33" t="s">
        <v>54</v>
      </c>
      <c r="B1701" s="32">
        <v>3684.24</v>
      </c>
      <c r="C1701" s="28">
        <v>45519</v>
      </c>
    </row>
    <row r="1702" spans="1:3" x14ac:dyDescent="0.45">
      <c r="A1702" s="33" t="s">
        <v>56</v>
      </c>
      <c r="B1702" s="32">
        <v>2888.23</v>
      </c>
      <c r="C1702" s="28">
        <v>45519</v>
      </c>
    </row>
    <row r="1703" spans="1:3" x14ac:dyDescent="0.45">
      <c r="A1703" s="33" t="s">
        <v>63</v>
      </c>
      <c r="B1703" s="32">
        <v>6943.54</v>
      </c>
      <c r="C1703" s="28">
        <v>45504</v>
      </c>
    </row>
    <row r="1704" spans="1:3" x14ac:dyDescent="0.45">
      <c r="A1704" s="33" t="s">
        <v>73</v>
      </c>
      <c r="B1704" s="32">
        <v>8441.7999999999993</v>
      </c>
      <c r="C1704" s="28">
        <v>45488</v>
      </c>
    </row>
    <row r="1705" spans="1:3" x14ac:dyDescent="0.45">
      <c r="A1705" s="33" t="s">
        <v>82</v>
      </c>
      <c r="B1705" s="32">
        <v>3040.43</v>
      </c>
      <c r="C1705" s="28">
        <v>45519</v>
      </c>
    </row>
    <row r="1706" spans="1:3" x14ac:dyDescent="0.45">
      <c r="A1706" s="33" t="s">
        <v>84</v>
      </c>
      <c r="B1706" s="32">
        <v>2947.76</v>
      </c>
      <c r="C1706" s="28">
        <v>45519</v>
      </c>
    </row>
    <row r="1707" spans="1:3" x14ac:dyDescent="0.45">
      <c r="A1707" s="33" t="s">
        <v>88</v>
      </c>
      <c r="B1707" s="32">
        <v>4322.46</v>
      </c>
      <c r="C1707" s="28">
        <v>45519</v>
      </c>
    </row>
    <row r="1708" spans="1:3" x14ac:dyDescent="0.45">
      <c r="A1708" s="33" t="s">
        <v>90</v>
      </c>
      <c r="B1708" s="32">
        <v>2853.11</v>
      </c>
      <c r="C1708" s="28">
        <v>45519</v>
      </c>
    </row>
    <row r="1709" spans="1:3" x14ac:dyDescent="0.45">
      <c r="A1709" s="33" t="s">
        <v>91</v>
      </c>
      <c r="B1709" s="32">
        <v>10883.93</v>
      </c>
      <c r="C1709" s="28">
        <v>45762</v>
      </c>
    </row>
    <row r="1710" spans="1:3" x14ac:dyDescent="0.45">
      <c r="A1710" s="33" t="s">
        <v>92</v>
      </c>
      <c r="B1710" s="32">
        <v>792.55</v>
      </c>
      <c r="C1710" s="28">
        <v>45762</v>
      </c>
    </row>
    <row r="1711" spans="1:3" x14ac:dyDescent="0.45">
      <c r="A1711" s="33" t="s">
        <v>94</v>
      </c>
      <c r="B1711" s="32">
        <v>27131.84</v>
      </c>
      <c r="C1711" s="28">
        <v>45519</v>
      </c>
    </row>
    <row r="1712" spans="1:3" x14ac:dyDescent="0.45">
      <c r="A1712" s="27" t="s">
        <v>213</v>
      </c>
      <c r="B1712" s="32"/>
    </row>
    <row r="1713" spans="1:3" x14ac:dyDescent="0.45">
      <c r="A1713" s="33" t="s">
        <v>47</v>
      </c>
      <c r="B1713" s="32">
        <v>11396.01</v>
      </c>
      <c r="C1713" s="28">
        <v>45519</v>
      </c>
    </row>
    <row r="1714" spans="1:3" x14ac:dyDescent="0.45">
      <c r="A1714" s="33" t="s">
        <v>48</v>
      </c>
      <c r="B1714" s="32">
        <v>3102.2</v>
      </c>
      <c r="C1714" s="28">
        <v>45519</v>
      </c>
    </row>
    <row r="1715" spans="1:3" x14ac:dyDescent="0.45">
      <c r="A1715" s="33" t="s">
        <v>49</v>
      </c>
      <c r="B1715" s="32">
        <v>11020.34</v>
      </c>
      <c r="C1715" s="28">
        <v>45519</v>
      </c>
    </row>
    <row r="1716" spans="1:3" x14ac:dyDescent="0.45">
      <c r="A1716" s="33" t="s">
        <v>50</v>
      </c>
      <c r="B1716" s="32">
        <v>2999.93</v>
      </c>
      <c r="C1716" s="28">
        <v>45519</v>
      </c>
    </row>
    <row r="1717" spans="1:3" x14ac:dyDescent="0.45">
      <c r="A1717" s="33" t="s">
        <v>53</v>
      </c>
      <c r="B1717" s="32">
        <v>13025.82</v>
      </c>
      <c r="C1717" s="28">
        <v>45519</v>
      </c>
    </row>
    <row r="1718" spans="1:3" x14ac:dyDescent="0.45">
      <c r="A1718" s="33" t="s">
        <v>54</v>
      </c>
      <c r="B1718" s="32">
        <v>948.52</v>
      </c>
      <c r="C1718" s="28">
        <v>45519</v>
      </c>
    </row>
    <row r="1719" spans="1:3" x14ac:dyDescent="0.45">
      <c r="A1719" s="33" t="s">
        <v>55</v>
      </c>
      <c r="B1719" s="32">
        <v>10211.48</v>
      </c>
      <c r="C1719" s="28">
        <v>45519</v>
      </c>
    </row>
    <row r="1720" spans="1:3" x14ac:dyDescent="0.45">
      <c r="A1720" s="33" t="s">
        <v>56</v>
      </c>
      <c r="B1720" s="32">
        <v>743.58</v>
      </c>
      <c r="C1720" s="28">
        <v>45519</v>
      </c>
    </row>
    <row r="1721" spans="1:3" x14ac:dyDescent="0.45">
      <c r="A1721" s="33" t="s">
        <v>43</v>
      </c>
      <c r="B1721" s="32">
        <v>34145.69</v>
      </c>
      <c r="C1721" s="28">
        <v>45504</v>
      </c>
    </row>
    <row r="1722" spans="1:3" x14ac:dyDescent="0.45">
      <c r="A1722" s="33" t="s">
        <v>63</v>
      </c>
      <c r="B1722" s="32">
        <v>6435.33</v>
      </c>
      <c r="C1722" s="28">
        <v>45504</v>
      </c>
    </row>
    <row r="1723" spans="1:3" x14ac:dyDescent="0.45">
      <c r="A1723" s="33" t="s">
        <v>72</v>
      </c>
      <c r="B1723" s="32">
        <v>29846.44</v>
      </c>
      <c r="C1723" s="28">
        <v>45488</v>
      </c>
    </row>
    <row r="1724" spans="1:3" x14ac:dyDescent="0.45">
      <c r="A1724" s="33" t="s">
        <v>73</v>
      </c>
      <c r="B1724" s="32">
        <v>7823.93</v>
      </c>
      <c r="C1724" s="28">
        <v>45488</v>
      </c>
    </row>
    <row r="1725" spans="1:3" x14ac:dyDescent="0.45">
      <c r="A1725" s="33" t="s">
        <v>81</v>
      </c>
      <c r="B1725" s="32">
        <v>10351.61</v>
      </c>
      <c r="C1725" s="28">
        <v>45519</v>
      </c>
    </row>
    <row r="1726" spans="1:3" x14ac:dyDescent="0.45">
      <c r="A1726" s="33" t="s">
        <v>82</v>
      </c>
      <c r="B1726" s="32">
        <v>2817.89</v>
      </c>
      <c r="C1726" s="28">
        <v>45519</v>
      </c>
    </row>
    <row r="1727" spans="1:3" x14ac:dyDescent="0.45">
      <c r="A1727" s="33" t="s">
        <v>83</v>
      </c>
      <c r="B1727" s="32">
        <v>10036.120000000001</v>
      </c>
      <c r="C1727" s="28">
        <v>45519</v>
      </c>
    </row>
    <row r="1728" spans="1:3" x14ac:dyDescent="0.45">
      <c r="A1728" s="33" t="s">
        <v>84</v>
      </c>
      <c r="B1728" s="32">
        <v>2732.01</v>
      </c>
      <c r="C1728" s="28">
        <v>45519</v>
      </c>
    </row>
    <row r="1729" spans="1:3" x14ac:dyDescent="0.45">
      <c r="A1729" s="33" t="s">
        <v>87</v>
      </c>
      <c r="B1729" s="32">
        <v>15282.27</v>
      </c>
      <c r="C1729" s="28">
        <v>45519</v>
      </c>
    </row>
    <row r="1730" spans="1:3" x14ac:dyDescent="0.45">
      <c r="A1730" s="33" t="s">
        <v>88</v>
      </c>
      <c r="B1730" s="32">
        <v>1112.8399999999999</v>
      </c>
      <c r="C1730" s="28">
        <v>45519</v>
      </c>
    </row>
    <row r="1731" spans="1:3" x14ac:dyDescent="0.45">
      <c r="A1731" s="33" t="s">
        <v>89</v>
      </c>
      <c r="B1731" s="32">
        <v>10087.32</v>
      </c>
      <c r="C1731" s="28">
        <v>45519</v>
      </c>
    </row>
    <row r="1732" spans="1:3" x14ac:dyDescent="0.45">
      <c r="A1732" s="33" t="s">
        <v>90</v>
      </c>
      <c r="B1732" s="32">
        <v>734.55</v>
      </c>
      <c r="C1732" s="28">
        <v>45519</v>
      </c>
    </row>
    <row r="1733" spans="1:3" x14ac:dyDescent="0.45">
      <c r="A1733" s="33" t="s">
        <v>91</v>
      </c>
      <c r="B1733" s="32">
        <v>10087.32</v>
      </c>
      <c r="C1733" s="28">
        <v>45762</v>
      </c>
    </row>
    <row r="1734" spans="1:3" x14ac:dyDescent="0.45">
      <c r="A1734" s="33" t="s">
        <v>92</v>
      </c>
      <c r="B1734" s="32">
        <v>734.55</v>
      </c>
      <c r="C1734" s="28">
        <v>45762</v>
      </c>
    </row>
    <row r="1735" spans="1:3" x14ac:dyDescent="0.45">
      <c r="A1735" s="33" t="s">
        <v>93</v>
      </c>
      <c r="B1735" s="32">
        <v>95926.05</v>
      </c>
      <c r="C1735" s="28">
        <v>45519</v>
      </c>
    </row>
    <row r="1736" spans="1:3" x14ac:dyDescent="0.45">
      <c r="A1736" s="33" t="s">
        <v>94</v>
      </c>
      <c r="B1736" s="32">
        <v>6985.2</v>
      </c>
      <c r="C1736" s="28">
        <v>45519</v>
      </c>
    </row>
    <row r="1737" spans="1:3" x14ac:dyDescent="0.45">
      <c r="A1737" s="27" t="s">
        <v>214</v>
      </c>
      <c r="B1737" s="32"/>
    </row>
    <row r="1738" spans="1:3" x14ac:dyDescent="0.45">
      <c r="A1738" s="33" t="s">
        <v>47</v>
      </c>
      <c r="B1738" s="32">
        <v>324.83999999999997</v>
      </c>
      <c r="C1738" s="28">
        <v>45519</v>
      </c>
    </row>
    <row r="1739" spans="1:3" x14ac:dyDescent="0.45">
      <c r="A1739" s="33" t="s">
        <v>49</v>
      </c>
      <c r="B1739" s="32">
        <v>314.13</v>
      </c>
      <c r="C1739" s="28">
        <v>45519</v>
      </c>
    </row>
    <row r="1740" spans="1:3" x14ac:dyDescent="0.45">
      <c r="A1740" s="33" t="s">
        <v>53</v>
      </c>
      <c r="B1740" s="32">
        <v>371.3</v>
      </c>
      <c r="C1740" s="28">
        <v>45519</v>
      </c>
    </row>
    <row r="1741" spans="1:3" x14ac:dyDescent="0.45">
      <c r="A1741" s="33" t="s">
        <v>55</v>
      </c>
      <c r="B1741" s="32">
        <v>291.08</v>
      </c>
      <c r="C1741" s="28">
        <v>45519</v>
      </c>
    </row>
    <row r="1742" spans="1:3" x14ac:dyDescent="0.45">
      <c r="A1742" s="33" t="s">
        <v>43</v>
      </c>
      <c r="B1742" s="32">
        <v>973.31</v>
      </c>
      <c r="C1742" s="28">
        <v>45504</v>
      </c>
    </row>
    <row r="1743" spans="1:3" x14ac:dyDescent="0.45">
      <c r="A1743" s="33" t="s">
        <v>72</v>
      </c>
      <c r="B1743" s="32">
        <v>850.76</v>
      </c>
      <c r="C1743" s="28">
        <v>45488</v>
      </c>
    </row>
    <row r="1744" spans="1:3" x14ac:dyDescent="0.45">
      <c r="A1744" s="33" t="s">
        <v>81</v>
      </c>
      <c r="B1744" s="32">
        <v>295.07</v>
      </c>
      <c r="C1744" s="28">
        <v>45519</v>
      </c>
    </row>
    <row r="1745" spans="1:3" x14ac:dyDescent="0.45">
      <c r="A1745" s="33" t="s">
        <v>83</v>
      </c>
      <c r="B1745" s="32">
        <v>286.08</v>
      </c>
      <c r="C1745" s="28">
        <v>45519</v>
      </c>
    </row>
    <row r="1746" spans="1:3" x14ac:dyDescent="0.45">
      <c r="A1746" s="33" t="s">
        <v>87</v>
      </c>
      <c r="B1746" s="32">
        <v>435.62</v>
      </c>
      <c r="C1746" s="28">
        <v>45519</v>
      </c>
    </row>
    <row r="1747" spans="1:3" x14ac:dyDescent="0.45">
      <c r="A1747" s="33" t="s">
        <v>89</v>
      </c>
      <c r="B1747" s="32">
        <v>287.54000000000002</v>
      </c>
      <c r="C1747" s="28">
        <v>45519</v>
      </c>
    </row>
    <row r="1748" spans="1:3" x14ac:dyDescent="0.45">
      <c r="A1748" s="33" t="s">
        <v>91</v>
      </c>
      <c r="B1748" s="32">
        <v>287.54000000000002</v>
      </c>
      <c r="C1748" s="28">
        <v>45762</v>
      </c>
    </row>
    <row r="1749" spans="1:3" x14ac:dyDescent="0.45">
      <c r="A1749" s="33" t="s">
        <v>93</v>
      </c>
      <c r="B1749" s="32">
        <v>2734.35</v>
      </c>
      <c r="C1749" s="28">
        <v>45519</v>
      </c>
    </row>
    <row r="1750" spans="1:3" x14ac:dyDescent="0.45">
      <c r="A1750" s="27" t="s">
        <v>215</v>
      </c>
      <c r="B1750" s="32"/>
    </row>
    <row r="1751" spans="1:3" x14ac:dyDescent="0.45">
      <c r="A1751" s="33" t="s">
        <v>47</v>
      </c>
      <c r="B1751" s="32">
        <v>12912.48</v>
      </c>
      <c r="C1751" s="28">
        <v>45519</v>
      </c>
    </row>
    <row r="1752" spans="1:3" x14ac:dyDescent="0.45">
      <c r="A1752" s="33" t="s">
        <v>49</v>
      </c>
      <c r="B1752" s="32">
        <v>12486.82</v>
      </c>
      <c r="C1752" s="28">
        <v>45519</v>
      </c>
    </row>
    <row r="1753" spans="1:3" x14ac:dyDescent="0.45">
      <c r="A1753" s="33" t="s">
        <v>53</v>
      </c>
      <c r="B1753" s="32">
        <v>14759.17</v>
      </c>
      <c r="C1753" s="28">
        <v>45519</v>
      </c>
    </row>
    <row r="1754" spans="1:3" x14ac:dyDescent="0.45">
      <c r="A1754" s="33" t="s">
        <v>55</v>
      </c>
      <c r="B1754" s="32">
        <v>11570.32</v>
      </c>
      <c r="C1754" s="28">
        <v>45519</v>
      </c>
    </row>
    <row r="1755" spans="1:3" x14ac:dyDescent="0.45">
      <c r="A1755" s="33" t="s">
        <v>43</v>
      </c>
      <c r="B1755" s="32">
        <v>38689.46</v>
      </c>
      <c r="C1755" s="28">
        <v>45504</v>
      </c>
    </row>
    <row r="1756" spans="1:3" x14ac:dyDescent="0.45">
      <c r="A1756" s="33" t="s">
        <v>81</v>
      </c>
      <c r="B1756" s="32">
        <v>11729.1</v>
      </c>
      <c r="C1756" s="28">
        <v>45519</v>
      </c>
    </row>
    <row r="1757" spans="1:3" x14ac:dyDescent="0.45">
      <c r="A1757" s="33" t="s">
        <v>83</v>
      </c>
      <c r="B1757" s="32">
        <v>11371.63</v>
      </c>
      <c r="C1757" s="28">
        <v>45519</v>
      </c>
    </row>
    <row r="1758" spans="1:3" x14ac:dyDescent="0.45">
      <c r="A1758" s="33" t="s">
        <v>87</v>
      </c>
      <c r="B1758" s="32">
        <v>17315.89</v>
      </c>
      <c r="C1758" s="28">
        <v>45519</v>
      </c>
    </row>
    <row r="1759" spans="1:3" x14ac:dyDescent="0.45">
      <c r="A1759" s="33" t="s">
        <v>89</v>
      </c>
      <c r="B1759" s="32">
        <v>11429.64</v>
      </c>
      <c r="C1759" s="28">
        <v>45519</v>
      </c>
    </row>
    <row r="1760" spans="1:3" x14ac:dyDescent="0.45">
      <c r="A1760" s="33" t="s">
        <v>91</v>
      </c>
      <c r="B1760" s="32">
        <v>11429.64</v>
      </c>
      <c r="C1760" s="28">
        <v>45762</v>
      </c>
    </row>
    <row r="1761" spans="1:3" x14ac:dyDescent="0.45">
      <c r="A1761" s="33" t="s">
        <v>93</v>
      </c>
      <c r="B1761" s="32">
        <v>108690.94</v>
      </c>
      <c r="C1761" s="28">
        <v>45519</v>
      </c>
    </row>
    <row r="1762" spans="1:3" x14ac:dyDescent="0.45">
      <c r="A1762" s="27" t="s">
        <v>216</v>
      </c>
      <c r="B1762" s="32"/>
    </row>
    <row r="1763" spans="1:3" x14ac:dyDescent="0.45">
      <c r="A1763" s="33" t="s">
        <v>48</v>
      </c>
      <c r="B1763" s="32">
        <v>2657.29</v>
      </c>
      <c r="C1763" s="28">
        <v>45519</v>
      </c>
    </row>
    <row r="1764" spans="1:3" x14ac:dyDescent="0.45">
      <c r="A1764" s="33" t="s">
        <v>50</v>
      </c>
      <c r="B1764" s="32">
        <v>2569.69</v>
      </c>
      <c r="C1764" s="28">
        <v>45519</v>
      </c>
    </row>
    <row r="1765" spans="1:3" x14ac:dyDescent="0.45">
      <c r="A1765" s="33" t="s">
        <v>54</v>
      </c>
      <c r="B1765" s="32">
        <v>2924.87</v>
      </c>
      <c r="C1765" s="28">
        <v>45519</v>
      </c>
    </row>
    <row r="1766" spans="1:3" x14ac:dyDescent="0.45">
      <c r="A1766" s="33" t="s">
        <v>56</v>
      </c>
      <c r="B1766" s="32">
        <v>2292.9299999999998</v>
      </c>
      <c r="C1766" s="28">
        <v>45519</v>
      </c>
    </row>
    <row r="1767" spans="1:3" x14ac:dyDescent="0.45">
      <c r="A1767" s="33" t="s">
        <v>63</v>
      </c>
      <c r="B1767" s="32">
        <v>5512.39</v>
      </c>
      <c r="C1767" s="28">
        <v>45504</v>
      </c>
    </row>
    <row r="1768" spans="1:3" x14ac:dyDescent="0.45">
      <c r="A1768" s="33" t="s">
        <v>73</v>
      </c>
      <c r="B1768" s="32">
        <v>6701.85</v>
      </c>
      <c r="C1768" s="28">
        <v>45488</v>
      </c>
    </row>
    <row r="1769" spans="1:3" x14ac:dyDescent="0.45">
      <c r="A1769" s="33" t="s">
        <v>82</v>
      </c>
      <c r="B1769" s="32">
        <v>2413.7600000000002</v>
      </c>
      <c r="C1769" s="28">
        <v>45519</v>
      </c>
    </row>
    <row r="1770" spans="1:3" x14ac:dyDescent="0.45">
      <c r="A1770" s="33" t="s">
        <v>84</v>
      </c>
      <c r="B1770" s="32">
        <v>2340.19</v>
      </c>
      <c r="C1770" s="28">
        <v>45519</v>
      </c>
    </row>
    <row r="1771" spans="1:3" x14ac:dyDescent="0.45">
      <c r="A1771" s="33" t="s">
        <v>88</v>
      </c>
      <c r="B1771" s="32">
        <v>3431.55</v>
      </c>
      <c r="C1771" s="28">
        <v>45519</v>
      </c>
    </row>
    <row r="1772" spans="1:3" x14ac:dyDescent="0.45">
      <c r="A1772" s="33" t="s">
        <v>90</v>
      </c>
      <c r="B1772" s="32">
        <v>2265.0500000000002</v>
      </c>
      <c r="C1772" s="28">
        <v>45519</v>
      </c>
    </row>
    <row r="1773" spans="1:3" x14ac:dyDescent="0.45">
      <c r="A1773" s="33" t="s">
        <v>92</v>
      </c>
      <c r="B1773" s="32">
        <v>2265.0500000000002</v>
      </c>
      <c r="C1773" s="28">
        <v>45762</v>
      </c>
    </row>
    <row r="1774" spans="1:3" x14ac:dyDescent="0.45">
      <c r="A1774" s="33" t="s">
        <v>94</v>
      </c>
      <c r="B1774" s="32">
        <v>21539.64</v>
      </c>
      <c r="C1774" s="28">
        <v>45519</v>
      </c>
    </row>
    <row r="1775" spans="1:3" x14ac:dyDescent="0.45">
      <c r="A1775" s="27" t="s">
        <v>217</v>
      </c>
      <c r="B1775" s="32"/>
    </row>
    <row r="1776" spans="1:3" x14ac:dyDescent="0.45">
      <c r="A1776" s="33" t="s">
        <v>47</v>
      </c>
      <c r="B1776" s="32">
        <v>163.57</v>
      </c>
      <c r="C1776" s="28">
        <v>45519</v>
      </c>
    </row>
    <row r="1777" spans="1:3" x14ac:dyDescent="0.45">
      <c r="A1777" s="33" t="s">
        <v>49</v>
      </c>
      <c r="B1777" s="32">
        <v>158.18</v>
      </c>
      <c r="C1777" s="28">
        <v>45519</v>
      </c>
    </row>
    <row r="1778" spans="1:3" x14ac:dyDescent="0.45">
      <c r="A1778" s="33" t="s">
        <v>53</v>
      </c>
      <c r="B1778" s="32">
        <v>186.96</v>
      </c>
      <c r="C1778" s="28">
        <v>45519</v>
      </c>
    </row>
    <row r="1779" spans="1:3" x14ac:dyDescent="0.45">
      <c r="A1779" s="33" t="s">
        <v>55</v>
      </c>
      <c r="B1779" s="32">
        <v>146.57</v>
      </c>
      <c r="C1779" s="28">
        <v>45519</v>
      </c>
    </row>
    <row r="1780" spans="1:3" x14ac:dyDescent="0.45">
      <c r="A1780" s="33" t="s">
        <v>43</v>
      </c>
      <c r="B1780" s="32">
        <v>490.1</v>
      </c>
      <c r="C1780" s="28">
        <v>45504</v>
      </c>
    </row>
    <row r="1781" spans="1:3" x14ac:dyDescent="0.45">
      <c r="A1781" s="33" t="s">
        <v>72</v>
      </c>
      <c r="B1781" s="32">
        <v>428.39</v>
      </c>
      <c r="C1781" s="28">
        <v>45488</v>
      </c>
    </row>
    <row r="1782" spans="1:3" x14ac:dyDescent="0.45">
      <c r="A1782" s="33" t="s">
        <v>81</v>
      </c>
      <c r="B1782" s="32">
        <v>148.58000000000001</v>
      </c>
      <c r="C1782" s="28">
        <v>45519</v>
      </c>
    </row>
    <row r="1783" spans="1:3" x14ac:dyDescent="0.45">
      <c r="A1783" s="33" t="s">
        <v>83</v>
      </c>
      <c r="B1783" s="32">
        <v>144.05000000000001</v>
      </c>
      <c r="C1783" s="28">
        <v>45519</v>
      </c>
    </row>
    <row r="1784" spans="1:3" x14ac:dyDescent="0.45">
      <c r="A1784" s="33" t="s">
        <v>87</v>
      </c>
      <c r="B1784" s="32">
        <v>219.35</v>
      </c>
      <c r="C1784" s="28">
        <v>45519</v>
      </c>
    </row>
    <row r="1785" spans="1:3" x14ac:dyDescent="0.45">
      <c r="A1785" s="33" t="s">
        <v>89</v>
      </c>
      <c r="B1785" s="32">
        <v>144.79</v>
      </c>
      <c r="C1785" s="28">
        <v>45519</v>
      </c>
    </row>
    <row r="1786" spans="1:3" x14ac:dyDescent="0.45">
      <c r="A1786" s="33" t="s">
        <v>91</v>
      </c>
      <c r="B1786" s="32">
        <v>144.79</v>
      </c>
      <c r="C1786" s="28">
        <v>45762</v>
      </c>
    </row>
    <row r="1787" spans="1:3" x14ac:dyDescent="0.45">
      <c r="A1787" s="33" t="s">
        <v>93</v>
      </c>
      <c r="B1787" s="32">
        <v>1376.85</v>
      </c>
      <c r="C1787" s="28">
        <v>45519</v>
      </c>
    </row>
    <row r="1788" spans="1:3" x14ac:dyDescent="0.45">
      <c r="A1788" s="27" t="s">
        <v>218</v>
      </c>
      <c r="B1788" s="32"/>
    </row>
    <row r="1789" spans="1:3" x14ac:dyDescent="0.45">
      <c r="A1789" s="33" t="s">
        <v>47</v>
      </c>
      <c r="B1789" s="32">
        <v>163561.13</v>
      </c>
      <c r="C1789" s="28">
        <v>45519</v>
      </c>
    </row>
    <row r="1790" spans="1:3" x14ac:dyDescent="0.45">
      <c r="A1790" s="33" t="s">
        <v>49</v>
      </c>
      <c r="B1790" s="32">
        <v>158169.39000000001</v>
      </c>
      <c r="C1790" s="28">
        <v>45519</v>
      </c>
    </row>
    <row r="1791" spans="1:3" x14ac:dyDescent="0.45">
      <c r="A1791" s="33" t="s">
        <v>53</v>
      </c>
      <c r="B1791" s="32">
        <v>186952.93</v>
      </c>
      <c r="C1791" s="28">
        <v>45519</v>
      </c>
    </row>
    <row r="1792" spans="1:3" x14ac:dyDescent="0.45">
      <c r="A1792" s="33" t="s">
        <v>55</v>
      </c>
      <c r="B1792" s="32">
        <v>146560.16</v>
      </c>
      <c r="C1792" s="28">
        <v>45519</v>
      </c>
    </row>
    <row r="1793" spans="1:3" x14ac:dyDescent="0.45">
      <c r="A1793" s="33" t="s">
        <v>43</v>
      </c>
      <c r="B1793" s="32">
        <v>490075.71</v>
      </c>
      <c r="C1793" s="28">
        <v>45504</v>
      </c>
    </row>
    <row r="1794" spans="1:3" x14ac:dyDescent="0.45">
      <c r="A1794" s="33" t="s">
        <v>72</v>
      </c>
      <c r="B1794" s="32">
        <v>428370.69</v>
      </c>
      <c r="C1794" s="28">
        <v>45488</v>
      </c>
    </row>
    <row r="1795" spans="1:3" x14ac:dyDescent="0.45">
      <c r="A1795" s="33" t="s">
        <v>81</v>
      </c>
      <c r="B1795" s="32">
        <v>148571.39000000001</v>
      </c>
      <c r="C1795" s="28">
        <v>45519</v>
      </c>
    </row>
    <row r="1796" spans="1:3" x14ac:dyDescent="0.45">
      <c r="A1796" s="33" t="s">
        <v>83</v>
      </c>
      <c r="B1796" s="32">
        <v>144043.35</v>
      </c>
      <c r="C1796" s="28">
        <v>45519</v>
      </c>
    </row>
    <row r="1797" spans="1:3" x14ac:dyDescent="0.45">
      <c r="A1797" s="33" t="s">
        <v>87</v>
      </c>
      <c r="B1797" s="32">
        <v>219338.68</v>
      </c>
      <c r="C1797" s="28">
        <v>45519</v>
      </c>
    </row>
    <row r="1798" spans="1:3" x14ac:dyDescent="0.45">
      <c r="A1798" s="33" t="s">
        <v>89</v>
      </c>
      <c r="B1798" s="32">
        <v>144778.18</v>
      </c>
      <c r="C1798" s="28">
        <v>45519</v>
      </c>
    </row>
    <row r="1799" spans="1:3" x14ac:dyDescent="0.45">
      <c r="A1799" s="33" t="s">
        <v>91</v>
      </c>
      <c r="B1799" s="32">
        <v>144778.18</v>
      </c>
      <c r="C1799" s="28">
        <v>45762</v>
      </c>
    </row>
    <row r="1800" spans="1:3" x14ac:dyDescent="0.45">
      <c r="A1800" s="33" t="s">
        <v>93</v>
      </c>
      <c r="B1800" s="32">
        <v>1376777.8</v>
      </c>
      <c r="C1800" s="28">
        <v>45519</v>
      </c>
    </row>
    <row r="1801" spans="1:3" x14ac:dyDescent="0.45">
      <c r="A1801" s="27" t="s">
        <v>219</v>
      </c>
      <c r="B1801" s="32"/>
    </row>
    <row r="1802" spans="1:3" x14ac:dyDescent="0.45">
      <c r="A1802" s="33" t="s">
        <v>47</v>
      </c>
      <c r="B1802" s="32">
        <v>4321.79</v>
      </c>
      <c r="C1802" s="28">
        <v>45519</v>
      </c>
    </row>
    <row r="1803" spans="1:3" x14ac:dyDescent="0.45">
      <c r="A1803" s="33" t="s">
        <v>49</v>
      </c>
      <c r="B1803" s="32">
        <v>4179.32</v>
      </c>
      <c r="C1803" s="28">
        <v>45519</v>
      </c>
    </row>
    <row r="1804" spans="1:3" x14ac:dyDescent="0.45">
      <c r="A1804" s="33" t="s">
        <v>53</v>
      </c>
      <c r="B1804" s="32">
        <v>4939.87</v>
      </c>
      <c r="C1804" s="28">
        <v>45519</v>
      </c>
    </row>
    <row r="1805" spans="1:3" x14ac:dyDescent="0.45">
      <c r="A1805" s="33" t="s">
        <v>55</v>
      </c>
      <c r="B1805" s="32">
        <v>3872.57</v>
      </c>
      <c r="C1805" s="28">
        <v>45519</v>
      </c>
    </row>
    <row r="1806" spans="1:3" x14ac:dyDescent="0.45">
      <c r="A1806" s="33" t="s">
        <v>43</v>
      </c>
      <c r="B1806" s="32">
        <v>12949.3</v>
      </c>
      <c r="C1806" s="28">
        <v>45504</v>
      </c>
    </row>
    <row r="1807" spans="1:3" x14ac:dyDescent="0.45">
      <c r="A1807" s="33" t="s">
        <v>72</v>
      </c>
      <c r="B1807" s="32">
        <v>11318.87</v>
      </c>
      <c r="C1807" s="28">
        <v>45488</v>
      </c>
    </row>
    <row r="1808" spans="1:3" x14ac:dyDescent="0.45">
      <c r="A1808" s="33" t="s">
        <v>81</v>
      </c>
      <c r="B1808" s="32">
        <v>3925.71</v>
      </c>
      <c r="C1808" s="28">
        <v>45519</v>
      </c>
    </row>
    <row r="1809" spans="1:3" x14ac:dyDescent="0.45">
      <c r="A1809" s="33" t="s">
        <v>83</v>
      </c>
      <c r="B1809" s="32">
        <v>3806.07</v>
      </c>
      <c r="C1809" s="28">
        <v>45519</v>
      </c>
    </row>
    <row r="1810" spans="1:3" x14ac:dyDescent="0.45">
      <c r="A1810" s="33" t="s">
        <v>87</v>
      </c>
      <c r="B1810" s="32">
        <v>5795.6</v>
      </c>
      <c r="C1810" s="28">
        <v>45519</v>
      </c>
    </row>
    <row r="1811" spans="1:3" x14ac:dyDescent="0.45">
      <c r="A1811" s="33" t="s">
        <v>89</v>
      </c>
      <c r="B1811" s="32">
        <v>3825.48</v>
      </c>
      <c r="C1811" s="28">
        <v>45519</v>
      </c>
    </row>
    <row r="1812" spans="1:3" x14ac:dyDescent="0.45">
      <c r="A1812" s="33" t="s">
        <v>91</v>
      </c>
      <c r="B1812" s="32">
        <v>3825.48</v>
      </c>
      <c r="C1812" s="28">
        <v>45762</v>
      </c>
    </row>
    <row r="1813" spans="1:3" x14ac:dyDescent="0.45">
      <c r="A1813" s="33" t="s">
        <v>93</v>
      </c>
      <c r="B1813" s="32">
        <v>36378.69</v>
      </c>
      <c r="C1813" s="28">
        <v>45519</v>
      </c>
    </row>
    <row r="1814" spans="1:3" x14ac:dyDescent="0.45">
      <c r="A1814" s="27" t="s">
        <v>220</v>
      </c>
      <c r="B1814" s="32"/>
    </row>
    <row r="1815" spans="1:3" x14ac:dyDescent="0.45">
      <c r="A1815" s="33" t="s">
        <v>47</v>
      </c>
      <c r="B1815" s="32">
        <v>4414.41</v>
      </c>
      <c r="C1815" s="28">
        <v>45519</v>
      </c>
    </row>
    <row r="1816" spans="1:3" x14ac:dyDescent="0.45">
      <c r="A1816" s="33" t="s">
        <v>48</v>
      </c>
      <c r="B1816" s="32">
        <v>1201.68</v>
      </c>
      <c r="C1816" s="28">
        <v>45519</v>
      </c>
    </row>
    <row r="1817" spans="1:3" x14ac:dyDescent="0.45">
      <c r="A1817" s="33" t="s">
        <v>49</v>
      </c>
      <c r="B1817" s="32">
        <v>4268.8900000000003</v>
      </c>
      <c r="C1817" s="28">
        <v>45519</v>
      </c>
    </row>
    <row r="1818" spans="1:3" x14ac:dyDescent="0.45">
      <c r="A1818" s="33" t="s">
        <v>50</v>
      </c>
      <c r="B1818" s="32">
        <v>1162.07</v>
      </c>
      <c r="C1818" s="28">
        <v>45519</v>
      </c>
    </row>
    <row r="1819" spans="1:3" x14ac:dyDescent="0.45">
      <c r="A1819" s="33" t="s">
        <v>53</v>
      </c>
      <c r="B1819" s="32">
        <v>5045.74</v>
      </c>
      <c r="C1819" s="28">
        <v>45519</v>
      </c>
    </row>
    <row r="1820" spans="1:3" x14ac:dyDescent="0.45">
      <c r="A1820" s="33" t="s">
        <v>54</v>
      </c>
      <c r="B1820" s="32">
        <v>1322.69</v>
      </c>
      <c r="C1820" s="28">
        <v>45519</v>
      </c>
    </row>
    <row r="1821" spans="1:3" x14ac:dyDescent="0.45">
      <c r="A1821" s="33" t="s">
        <v>55</v>
      </c>
      <c r="B1821" s="32">
        <v>3955.57</v>
      </c>
      <c r="C1821" s="28">
        <v>45519</v>
      </c>
    </row>
    <row r="1822" spans="1:3" x14ac:dyDescent="0.45">
      <c r="A1822" s="33" t="s">
        <v>56</v>
      </c>
      <c r="B1822" s="32">
        <v>1036.9100000000001</v>
      </c>
      <c r="C1822" s="28">
        <v>45519</v>
      </c>
    </row>
    <row r="1823" spans="1:3" x14ac:dyDescent="0.45">
      <c r="A1823" s="33" t="s">
        <v>43</v>
      </c>
      <c r="B1823" s="32">
        <v>13226.83</v>
      </c>
      <c r="C1823" s="28">
        <v>45504</v>
      </c>
    </row>
    <row r="1824" spans="1:3" x14ac:dyDescent="0.45">
      <c r="A1824" s="33" t="s">
        <v>62</v>
      </c>
      <c r="B1824" s="32">
        <v>19592.400000000001</v>
      </c>
      <c r="C1824" s="28">
        <v>45504</v>
      </c>
    </row>
    <row r="1825" spans="1:3" x14ac:dyDescent="0.45">
      <c r="A1825" s="33" t="s">
        <v>63</v>
      </c>
      <c r="B1825" s="32">
        <v>2021.23</v>
      </c>
      <c r="C1825" s="28">
        <v>45504</v>
      </c>
    </row>
    <row r="1826" spans="1:3" x14ac:dyDescent="0.45">
      <c r="A1826" s="33" t="s">
        <v>72</v>
      </c>
      <c r="B1826" s="32">
        <v>11561.45</v>
      </c>
      <c r="C1826" s="28">
        <v>45488</v>
      </c>
    </row>
    <row r="1827" spans="1:3" x14ac:dyDescent="0.45">
      <c r="A1827" s="33" t="s">
        <v>73</v>
      </c>
      <c r="B1827" s="32">
        <v>2592.9499999999998</v>
      </c>
      <c r="C1827" s="28">
        <v>45488</v>
      </c>
    </row>
    <row r="1828" spans="1:3" x14ac:dyDescent="0.45">
      <c r="A1828" s="33" t="s">
        <v>81</v>
      </c>
      <c r="B1828" s="32">
        <v>4009.85</v>
      </c>
      <c r="C1828" s="28">
        <v>45519</v>
      </c>
    </row>
    <row r="1829" spans="1:3" x14ac:dyDescent="0.45">
      <c r="A1829" s="33" t="s">
        <v>82</v>
      </c>
      <c r="B1829" s="32">
        <v>1091.55</v>
      </c>
      <c r="C1829" s="28">
        <v>45519</v>
      </c>
    </row>
    <row r="1830" spans="1:3" x14ac:dyDescent="0.45">
      <c r="A1830" s="33" t="s">
        <v>83</v>
      </c>
      <c r="B1830" s="32">
        <v>3887.64</v>
      </c>
      <c r="C1830" s="28">
        <v>45519</v>
      </c>
    </row>
    <row r="1831" spans="1:3" x14ac:dyDescent="0.45">
      <c r="A1831" s="33" t="s">
        <v>84</v>
      </c>
      <c r="B1831" s="32">
        <v>1058.28</v>
      </c>
      <c r="C1831" s="28">
        <v>45519</v>
      </c>
    </row>
    <row r="1832" spans="1:3" x14ac:dyDescent="0.45">
      <c r="A1832" s="33" t="s">
        <v>87</v>
      </c>
      <c r="B1832" s="32">
        <v>5919.81</v>
      </c>
      <c r="C1832" s="28">
        <v>45519</v>
      </c>
    </row>
    <row r="1833" spans="1:3" x14ac:dyDescent="0.45">
      <c r="A1833" s="33" t="s">
        <v>88</v>
      </c>
      <c r="B1833" s="32">
        <v>1551.82</v>
      </c>
      <c r="C1833" s="28">
        <v>45519</v>
      </c>
    </row>
    <row r="1834" spans="1:3" x14ac:dyDescent="0.45">
      <c r="A1834" s="33" t="s">
        <v>89</v>
      </c>
      <c r="B1834" s="32">
        <v>3907.47</v>
      </c>
      <c r="C1834" s="28">
        <v>45519</v>
      </c>
    </row>
    <row r="1835" spans="1:3" x14ac:dyDescent="0.45">
      <c r="A1835" s="33" t="s">
        <v>90</v>
      </c>
      <c r="B1835" s="32">
        <v>1024.3</v>
      </c>
      <c r="C1835" s="28">
        <v>45519</v>
      </c>
    </row>
    <row r="1836" spans="1:3" x14ac:dyDescent="0.45">
      <c r="A1836" s="33" t="s">
        <v>91</v>
      </c>
      <c r="B1836" s="32">
        <v>3907.47</v>
      </c>
      <c r="C1836" s="28">
        <v>45762</v>
      </c>
    </row>
    <row r="1837" spans="1:3" x14ac:dyDescent="0.45">
      <c r="A1837" s="33" t="s">
        <v>92</v>
      </c>
      <c r="B1837" s="32">
        <v>1024.3</v>
      </c>
      <c r="C1837" s="28">
        <v>45762</v>
      </c>
    </row>
    <row r="1838" spans="1:3" x14ac:dyDescent="0.45">
      <c r="A1838" s="33" t="s">
        <v>93</v>
      </c>
      <c r="B1838" s="32">
        <v>37158.35</v>
      </c>
      <c r="C1838" s="28">
        <v>45519</v>
      </c>
    </row>
    <row r="1839" spans="1:3" x14ac:dyDescent="0.45">
      <c r="A1839" s="33" t="s">
        <v>94</v>
      </c>
      <c r="B1839" s="32">
        <v>9740.67</v>
      </c>
      <c r="C1839" s="28">
        <v>45519</v>
      </c>
    </row>
    <row r="1840" spans="1:3" x14ac:dyDescent="0.45">
      <c r="A1840" s="27" t="s">
        <v>222</v>
      </c>
      <c r="B1840" s="32"/>
    </row>
    <row r="1841" spans="1:3" x14ac:dyDescent="0.45">
      <c r="A1841" s="33" t="s">
        <v>47</v>
      </c>
      <c r="B1841" s="32">
        <v>9238.07</v>
      </c>
      <c r="C1841" s="28">
        <v>45519</v>
      </c>
    </row>
    <row r="1842" spans="1:3" x14ac:dyDescent="0.45">
      <c r="A1842" s="33" t="s">
        <v>49</v>
      </c>
      <c r="B1842" s="32">
        <v>8933.5400000000009</v>
      </c>
      <c r="C1842" s="28">
        <v>45519</v>
      </c>
    </row>
    <row r="1843" spans="1:3" x14ac:dyDescent="0.45">
      <c r="A1843" s="33" t="s">
        <v>53</v>
      </c>
      <c r="B1843" s="32">
        <v>10559.26</v>
      </c>
      <c r="C1843" s="28">
        <v>45519</v>
      </c>
    </row>
    <row r="1844" spans="1:3" x14ac:dyDescent="0.45">
      <c r="A1844" s="33" t="s">
        <v>55</v>
      </c>
      <c r="B1844" s="32">
        <v>8277.84</v>
      </c>
      <c r="C1844" s="28">
        <v>45519</v>
      </c>
    </row>
    <row r="1845" spans="1:3" x14ac:dyDescent="0.45">
      <c r="A1845" s="33" t="s">
        <v>43</v>
      </c>
      <c r="B1845" s="32">
        <v>27679.9</v>
      </c>
      <c r="C1845" s="28">
        <v>45504</v>
      </c>
    </row>
    <row r="1846" spans="1:3" x14ac:dyDescent="0.45">
      <c r="A1846" s="33" t="s">
        <v>72</v>
      </c>
      <c r="B1846" s="32">
        <v>24194.75</v>
      </c>
      <c r="C1846" s="28">
        <v>45488</v>
      </c>
    </row>
    <row r="1847" spans="1:3" x14ac:dyDescent="0.45">
      <c r="A1847" s="33" t="s">
        <v>81</v>
      </c>
      <c r="B1847" s="32">
        <v>8391.44</v>
      </c>
      <c r="C1847" s="28">
        <v>45519</v>
      </c>
    </row>
    <row r="1848" spans="1:3" x14ac:dyDescent="0.45">
      <c r="A1848" s="33" t="s">
        <v>83</v>
      </c>
      <c r="B1848" s="32">
        <v>8135.69</v>
      </c>
      <c r="C1848" s="28">
        <v>45519</v>
      </c>
    </row>
    <row r="1849" spans="1:3" x14ac:dyDescent="0.45">
      <c r="A1849" s="33" t="s">
        <v>87</v>
      </c>
      <c r="B1849" s="32">
        <v>12388.44</v>
      </c>
      <c r="C1849" s="28">
        <v>45519</v>
      </c>
    </row>
    <row r="1850" spans="1:3" x14ac:dyDescent="0.45">
      <c r="A1850" s="33" t="s">
        <v>89</v>
      </c>
      <c r="B1850" s="32">
        <v>8177.2</v>
      </c>
      <c r="C1850" s="28">
        <v>45519</v>
      </c>
    </row>
    <row r="1851" spans="1:3" x14ac:dyDescent="0.45">
      <c r="A1851" s="33" t="s">
        <v>91</v>
      </c>
      <c r="B1851" s="32">
        <v>8177.2</v>
      </c>
      <c r="C1851" s="28">
        <v>45762</v>
      </c>
    </row>
    <row r="1852" spans="1:3" x14ac:dyDescent="0.45">
      <c r="A1852" s="33" t="s">
        <v>93</v>
      </c>
      <c r="B1852" s="32">
        <v>77761.59</v>
      </c>
      <c r="C1852" s="28">
        <v>45519</v>
      </c>
    </row>
    <row r="1853" spans="1:3" x14ac:dyDescent="0.45">
      <c r="A1853" s="27" t="s">
        <v>223</v>
      </c>
      <c r="B1853" s="32"/>
    </row>
    <row r="1854" spans="1:3" x14ac:dyDescent="0.45">
      <c r="A1854" s="33" t="s">
        <v>47</v>
      </c>
      <c r="B1854" s="32">
        <v>65743.839999999997</v>
      </c>
      <c r="C1854" s="28">
        <v>45519</v>
      </c>
    </row>
    <row r="1855" spans="1:3" x14ac:dyDescent="0.45">
      <c r="A1855" s="33" t="s">
        <v>48</v>
      </c>
      <c r="B1855" s="32">
        <v>17896.650000000001</v>
      </c>
      <c r="C1855" s="28">
        <v>45519</v>
      </c>
    </row>
    <row r="1856" spans="1:3" x14ac:dyDescent="0.45">
      <c r="A1856" s="33" t="s">
        <v>49</v>
      </c>
      <c r="B1856" s="32">
        <v>63576.62</v>
      </c>
      <c r="C1856" s="28">
        <v>45519</v>
      </c>
    </row>
    <row r="1857" spans="1:3" x14ac:dyDescent="0.45">
      <c r="A1857" s="33" t="s">
        <v>50</v>
      </c>
      <c r="B1857" s="32">
        <v>17306.689999999999</v>
      </c>
      <c r="C1857" s="28">
        <v>45519</v>
      </c>
    </row>
    <row r="1858" spans="1:3" x14ac:dyDescent="0.45">
      <c r="A1858" s="33" t="s">
        <v>53</v>
      </c>
      <c r="B1858" s="32">
        <v>75146.240000000005</v>
      </c>
      <c r="C1858" s="28">
        <v>45519</v>
      </c>
    </row>
    <row r="1859" spans="1:3" x14ac:dyDescent="0.45">
      <c r="A1859" s="33" t="s">
        <v>54</v>
      </c>
      <c r="B1859" s="32">
        <v>19698.8</v>
      </c>
      <c r="C1859" s="28">
        <v>45519</v>
      </c>
    </row>
    <row r="1860" spans="1:3" x14ac:dyDescent="0.45">
      <c r="A1860" s="33" t="s">
        <v>55</v>
      </c>
      <c r="B1860" s="32">
        <v>58910.25</v>
      </c>
      <c r="C1860" s="28">
        <v>45519</v>
      </c>
    </row>
    <row r="1861" spans="1:3" x14ac:dyDescent="0.45">
      <c r="A1861" s="33" t="s">
        <v>56</v>
      </c>
      <c r="B1861" s="32">
        <v>15442.71</v>
      </c>
      <c r="C1861" s="28">
        <v>45519</v>
      </c>
    </row>
    <row r="1862" spans="1:3" x14ac:dyDescent="0.45">
      <c r="A1862" s="33" t="s">
        <v>43</v>
      </c>
      <c r="B1862" s="32">
        <v>209301.79</v>
      </c>
      <c r="C1862" s="28">
        <v>45504</v>
      </c>
    </row>
    <row r="1863" spans="1:3" x14ac:dyDescent="0.45">
      <c r="A1863" s="33" t="s">
        <v>62</v>
      </c>
      <c r="B1863" s="32">
        <v>400</v>
      </c>
      <c r="C1863" s="28">
        <v>45504</v>
      </c>
    </row>
    <row r="1864" spans="1:3" x14ac:dyDescent="0.45">
      <c r="A1864" s="33" t="s">
        <v>63</v>
      </c>
      <c r="B1864" s="32">
        <v>30102.17</v>
      </c>
      <c r="C1864" s="28">
        <v>45504</v>
      </c>
    </row>
    <row r="1865" spans="1:3" x14ac:dyDescent="0.45">
      <c r="A1865" s="33" t="s">
        <v>72</v>
      </c>
      <c r="B1865" s="32">
        <v>172184.76</v>
      </c>
      <c r="C1865" s="28">
        <v>45488</v>
      </c>
    </row>
    <row r="1866" spans="1:3" x14ac:dyDescent="0.45">
      <c r="A1866" s="33" t="s">
        <v>73</v>
      </c>
      <c r="B1866" s="32">
        <v>38616.79</v>
      </c>
      <c r="C1866" s="28">
        <v>45488</v>
      </c>
    </row>
    <row r="1867" spans="1:3" x14ac:dyDescent="0.45">
      <c r="A1867" s="33" t="s">
        <v>81</v>
      </c>
      <c r="B1867" s="32">
        <v>59718.67</v>
      </c>
      <c r="C1867" s="28">
        <v>45519</v>
      </c>
    </row>
    <row r="1868" spans="1:3" x14ac:dyDescent="0.45">
      <c r="A1868" s="33" t="s">
        <v>82</v>
      </c>
      <c r="B1868" s="32">
        <v>16256.49</v>
      </c>
      <c r="C1868" s="28">
        <v>45519</v>
      </c>
    </row>
    <row r="1869" spans="1:3" x14ac:dyDescent="0.45">
      <c r="A1869" s="33" t="s">
        <v>83</v>
      </c>
      <c r="B1869" s="32">
        <v>57898.62</v>
      </c>
      <c r="C1869" s="28">
        <v>45519</v>
      </c>
    </row>
    <row r="1870" spans="1:3" x14ac:dyDescent="0.45">
      <c r="A1870" s="33" t="s">
        <v>84</v>
      </c>
      <c r="B1870" s="32">
        <v>15761.04</v>
      </c>
      <c r="C1870" s="28">
        <v>45519</v>
      </c>
    </row>
    <row r="1871" spans="1:3" x14ac:dyDescent="0.45">
      <c r="A1871" s="33" t="s">
        <v>87</v>
      </c>
      <c r="B1871" s="32">
        <v>88163.78</v>
      </c>
      <c r="C1871" s="28">
        <v>45519</v>
      </c>
    </row>
    <row r="1872" spans="1:3" x14ac:dyDescent="0.45">
      <c r="A1872" s="33" t="s">
        <v>88</v>
      </c>
      <c r="B1872" s="32">
        <v>23111.21</v>
      </c>
      <c r="C1872" s="28">
        <v>45519</v>
      </c>
    </row>
    <row r="1873" spans="1:3" x14ac:dyDescent="0.45">
      <c r="A1873" s="33" t="s">
        <v>89</v>
      </c>
      <c r="B1873" s="32">
        <v>58193.98</v>
      </c>
      <c r="C1873" s="28">
        <v>45519</v>
      </c>
    </row>
    <row r="1874" spans="1:3" x14ac:dyDescent="0.45">
      <c r="A1874" s="33" t="s">
        <v>90</v>
      </c>
      <c r="B1874" s="32">
        <v>15254.94</v>
      </c>
      <c r="C1874" s="28">
        <v>45519</v>
      </c>
    </row>
    <row r="1875" spans="1:3" x14ac:dyDescent="0.45">
      <c r="A1875" s="33" t="s">
        <v>91</v>
      </c>
      <c r="B1875" s="32">
        <v>58193.98</v>
      </c>
      <c r="C1875" s="28">
        <v>45762</v>
      </c>
    </row>
    <row r="1876" spans="1:3" x14ac:dyDescent="0.45">
      <c r="A1876" s="33" t="s">
        <v>92</v>
      </c>
      <c r="B1876" s="32">
        <v>15254.94</v>
      </c>
      <c r="C1876" s="28">
        <v>45762</v>
      </c>
    </row>
    <row r="1877" spans="1:3" x14ac:dyDescent="0.45">
      <c r="A1877" s="33" t="s">
        <v>93</v>
      </c>
      <c r="B1877" s="32">
        <v>553399.57999999996</v>
      </c>
      <c r="C1877" s="28">
        <v>45519</v>
      </c>
    </row>
    <row r="1878" spans="1:3" x14ac:dyDescent="0.45">
      <c r="A1878" s="33" t="s">
        <v>94</v>
      </c>
      <c r="B1878" s="32">
        <v>145067.9</v>
      </c>
      <c r="C1878" s="28">
        <v>45519</v>
      </c>
    </row>
    <row r="1879" spans="1:3" x14ac:dyDescent="0.45">
      <c r="A1879" s="27" t="s">
        <v>224</v>
      </c>
      <c r="B1879" s="32"/>
    </row>
    <row r="1880" spans="1:3" x14ac:dyDescent="0.45">
      <c r="A1880" s="33" t="s">
        <v>47</v>
      </c>
      <c r="B1880" s="32">
        <v>4595.72</v>
      </c>
      <c r="C1880" s="28">
        <v>45519</v>
      </c>
    </row>
    <row r="1881" spans="1:3" x14ac:dyDescent="0.45">
      <c r="A1881" s="33" t="s">
        <v>49</v>
      </c>
      <c r="B1881" s="32">
        <v>4444.22</v>
      </c>
      <c r="C1881" s="28">
        <v>45519</v>
      </c>
    </row>
    <row r="1882" spans="1:3" x14ac:dyDescent="0.45">
      <c r="A1882" s="33" t="s">
        <v>53</v>
      </c>
      <c r="B1882" s="32">
        <v>5252.98</v>
      </c>
      <c r="C1882" s="28">
        <v>45519</v>
      </c>
    </row>
    <row r="1883" spans="1:3" x14ac:dyDescent="0.45">
      <c r="A1883" s="33" t="s">
        <v>55</v>
      </c>
      <c r="B1883" s="32">
        <v>4118.03</v>
      </c>
      <c r="C1883" s="28">
        <v>45519</v>
      </c>
    </row>
    <row r="1884" spans="1:3" x14ac:dyDescent="0.45">
      <c r="A1884" s="33" t="s">
        <v>43</v>
      </c>
      <c r="B1884" s="32">
        <v>13770.08</v>
      </c>
      <c r="C1884" s="28">
        <v>45504</v>
      </c>
    </row>
    <row r="1885" spans="1:3" x14ac:dyDescent="0.45">
      <c r="A1885" s="33" t="s">
        <v>81</v>
      </c>
      <c r="B1885" s="32">
        <v>4174.54</v>
      </c>
      <c r="C1885" s="28">
        <v>45519</v>
      </c>
    </row>
    <row r="1886" spans="1:3" x14ac:dyDescent="0.45">
      <c r="A1886" s="33" t="s">
        <v>83</v>
      </c>
      <c r="B1886" s="32">
        <v>4047.31</v>
      </c>
      <c r="C1886" s="28">
        <v>45519</v>
      </c>
    </row>
    <row r="1887" spans="1:3" x14ac:dyDescent="0.45">
      <c r="A1887" s="33" t="s">
        <v>87</v>
      </c>
      <c r="B1887" s="32">
        <v>6162.95</v>
      </c>
      <c r="C1887" s="28">
        <v>45519</v>
      </c>
    </row>
    <row r="1888" spans="1:3" x14ac:dyDescent="0.45">
      <c r="A1888" s="33" t="s">
        <v>89</v>
      </c>
      <c r="B1888" s="32">
        <v>4067.96</v>
      </c>
      <c r="C1888" s="28">
        <v>45519</v>
      </c>
    </row>
    <row r="1889" spans="1:3" x14ac:dyDescent="0.45">
      <c r="A1889" s="33" t="s">
        <v>91</v>
      </c>
      <c r="B1889" s="32">
        <v>4067.96</v>
      </c>
      <c r="C1889" s="28">
        <v>45762</v>
      </c>
    </row>
    <row r="1890" spans="1:3" x14ac:dyDescent="0.45">
      <c r="A1890" s="33" t="s">
        <v>93</v>
      </c>
      <c r="B1890" s="32">
        <v>38684.5</v>
      </c>
      <c r="C1890" s="28">
        <v>45519</v>
      </c>
    </row>
    <row r="1891" spans="1:3" x14ac:dyDescent="0.45">
      <c r="A1891" s="27" t="s">
        <v>225</v>
      </c>
      <c r="B1891" s="32"/>
    </row>
    <row r="1892" spans="1:3" x14ac:dyDescent="0.45">
      <c r="A1892" s="33" t="s">
        <v>47</v>
      </c>
      <c r="B1892" s="32">
        <v>3296.03</v>
      </c>
      <c r="C1892" s="28">
        <v>45519</v>
      </c>
    </row>
    <row r="1893" spans="1:3" x14ac:dyDescent="0.45">
      <c r="A1893" s="33" t="s">
        <v>49</v>
      </c>
      <c r="B1893" s="32">
        <v>3187.37</v>
      </c>
      <c r="C1893" s="28">
        <v>45519</v>
      </c>
    </row>
    <row r="1894" spans="1:3" x14ac:dyDescent="0.45">
      <c r="A1894" s="33" t="s">
        <v>53</v>
      </c>
      <c r="B1894" s="32">
        <v>3767.41</v>
      </c>
      <c r="C1894" s="28">
        <v>45519</v>
      </c>
    </row>
    <row r="1895" spans="1:3" x14ac:dyDescent="0.45">
      <c r="A1895" s="33" t="s">
        <v>55</v>
      </c>
      <c r="B1895" s="32">
        <v>2953.43</v>
      </c>
      <c r="C1895" s="28">
        <v>45519</v>
      </c>
    </row>
    <row r="1896" spans="1:3" x14ac:dyDescent="0.45">
      <c r="A1896" s="33" t="s">
        <v>43</v>
      </c>
      <c r="B1896" s="32">
        <v>9875.84</v>
      </c>
      <c r="C1896" s="28">
        <v>45504</v>
      </c>
    </row>
    <row r="1897" spans="1:3" x14ac:dyDescent="0.45">
      <c r="A1897" s="33" t="s">
        <v>72</v>
      </c>
      <c r="B1897" s="32">
        <v>8632.3799999999992</v>
      </c>
      <c r="C1897" s="28">
        <v>45488</v>
      </c>
    </row>
    <row r="1898" spans="1:3" x14ac:dyDescent="0.45">
      <c r="A1898" s="33" t="s">
        <v>81</v>
      </c>
      <c r="B1898" s="32">
        <v>2993.96</v>
      </c>
      <c r="C1898" s="28">
        <v>45519</v>
      </c>
    </row>
    <row r="1899" spans="1:3" x14ac:dyDescent="0.45">
      <c r="A1899" s="33" t="s">
        <v>83</v>
      </c>
      <c r="B1899" s="32">
        <v>2902.71</v>
      </c>
      <c r="C1899" s="28">
        <v>45519</v>
      </c>
    </row>
    <row r="1900" spans="1:3" x14ac:dyDescent="0.45">
      <c r="A1900" s="33" t="s">
        <v>87</v>
      </c>
      <c r="B1900" s="32">
        <v>4420.04</v>
      </c>
      <c r="C1900" s="28">
        <v>45519</v>
      </c>
    </row>
    <row r="1901" spans="1:3" x14ac:dyDescent="0.45">
      <c r="A1901" s="33" t="s">
        <v>89</v>
      </c>
      <c r="B1901" s="32">
        <v>2917.52</v>
      </c>
      <c r="C1901" s="28">
        <v>45519</v>
      </c>
    </row>
    <row r="1902" spans="1:3" x14ac:dyDescent="0.45">
      <c r="A1902" s="33" t="s">
        <v>91</v>
      </c>
      <c r="B1902" s="32">
        <v>2917.52</v>
      </c>
      <c r="C1902" s="28">
        <v>45762</v>
      </c>
    </row>
    <row r="1903" spans="1:3" x14ac:dyDescent="0.45">
      <c r="A1903" s="33" t="s">
        <v>93</v>
      </c>
      <c r="B1903" s="32">
        <v>27744.35</v>
      </c>
      <c r="C1903" s="28">
        <v>45519</v>
      </c>
    </row>
    <row r="1904" spans="1:3" x14ac:dyDescent="0.45">
      <c r="A1904" s="27" t="s">
        <v>226</v>
      </c>
      <c r="B1904" s="32"/>
    </row>
    <row r="1905" spans="1:3" x14ac:dyDescent="0.45">
      <c r="A1905" s="33" t="s">
        <v>47</v>
      </c>
      <c r="B1905" s="32">
        <v>1427.13</v>
      </c>
      <c r="C1905" s="28">
        <v>45519</v>
      </c>
    </row>
    <row r="1906" spans="1:3" x14ac:dyDescent="0.45">
      <c r="A1906" s="33" t="s">
        <v>49</v>
      </c>
      <c r="B1906" s="32">
        <v>1380.08</v>
      </c>
      <c r="C1906" s="28">
        <v>45519</v>
      </c>
    </row>
    <row r="1907" spans="1:3" x14ac:dyDescent="0.45">
      <c r="A1907" s="33" t="s">
        <v>53</v>
      </c>
      <c r="B1907" s="32">
        <v>1631.23</v>
      </c>
      <c r="C1907" s="28">
        <v>45519</v>
      </c>
    </row>
    <row r="1908" spans="1:3" x14ac:dyDescent="0.45">
      <c r="A1908" s="33" t="s">
        <v>55</v>
      </c>
      <c r="B1908" s="32">
        <v>1278.79</v>
      </c>
      <c r="C1908" s="28">
        <v>45519</v>
      </c>
    </row>
    <row r="1909" spans="1:3" x14ac:dyDescent="0.45">
      <c r="A1909" s="33" t="s">
        <v>43</v>
      </c>
      <c r="B1909" s="32">
        <v>4276.08</v>
      </c>
      <c r="C1909" s="28">
        <v>45504</v>
      </c>
    </row>
    <row r="1910" spans="1:3" x14ac:dyDescent="0.45">
      <c r="A1910" s="33" t="s">
        <v>72</v>
      </c>
      <c r="B1910" s="32">
        <v>3737.69</v>
      </c>
      <c r="C1910" s="28">
        <v>45488</v>
      </c>
    </row>
    <row r="1911" spans="1:3" x14ac:dyDescent="0.45">
      <c r="A1911" s="33" t="s">
        <v>81</v>
      </c>
      <c r="B1911" s="32">
        <v>1296.3399999999999</v>
      </c>
      <c r="C1911" s="28">
        <v>45519</v>
      </c>
    </row>
    <row r="1912" spans="1:3" x14ac:dyDescent="0.45">
      <c r="A1912" s="33" t="s">
        <v>83</v>
      </c>
      <c r="B1912" s="32">
        <v>1256.83</v>
      </c>
      <c r="C1912" s="28">
        <v>45519</v>
      </c>
    </row>
    <row r="1913" spans="1:3" x14ac:dyDescent="0.45">
      <c r="A1913" s="33" t="s">
        <v>87</v>
      </c>
      <c r="B1913" s="32">
        <v>1913.81</v>
      </c>
      <c r="C1913" s="28">
        <v>45519</v>
      </c>
    </row>
    <row r="1914" spans="1:3" x14ac:dyDescent="0.45">
      <c r="A1914" s="33" t="s">
        <v>89</v>
      </c>
      <c r="B1914" s="32">
        <v>1263.24</v>
      </c>
      <c r="C1914" s="28">
        <v>45519</v>
      </c>
    </row>
    <row r="1915" spans="1:3" x14ac:dyDescent="0.45">
      <c r="A1915" s="33" t="s">
        <v>91</v>
      </c>
      <c r="B1915" s="32">
        <v>1263.24</v>
      </c>
      <c r="C1915" s="28">
        <v>45762</v>
      </c>
    </row>
    <row r="1916" spans="1:3" x14ac:dyDescent="0.45">
      <c r="A1916" s="33" t="s">
        <v>93</v>
      </c>
      <c r="B1916" s="32">
        <v>12012.88</v>
      </c>
      <c r="C1916" s="28">
        <v>45519</v>
      </c>
    </row>
    <row r="1917" spans="1:3" x14ac:dyDescent="0.45">
      <c r="A1917" s="27" t="s">
        <v>227</v>
      </c>
      <c r="B1917" s="32"/>
    </row>
    <row r="1918" spans="1:3" x14ac:dyDescent="0.45">
      <c r="A1918" s="33" t="s">
        <v>47</v>
      </c>
      <c r="B1918" s="32">
        <v>11163.47</v>
      </c>
      <c r="C1918" s="28">
        <v>45519</v>
      </c>
    </row>
    <row r="1919" spans="1:3" x14ac:dyDescent="0.45">
      <c r="A1919" s="33" t="s">
        <v>49</v>
      </c>
      <c r="B1919" s="32">
        <v>10795.47</v>
      </c>
      <c r="C1919" s="28">
        <v>45519</v>
      </c>
    </row>
    <row r="1920" spans="1:3" x14ac:dyDescent="0.45">
      <c r="A1920" s="33" t="s">
        <v>53</v>
      </c>
      <c r="B1920" s="32">
        <v>12760.02</v>
      </c>
      <c r="C1920" s="28">
        <v>45519</v>
      </c>
    </row>
    <row r="1921" spans="1:3" x14ac:dyDescent="0.45">
      <c r="A1921" s="33" t="s">
        <v>55</v>
      </c>
      <c r="B1921" s="32">
        <v>10003.11</v>
      </c>
      <c r="C1921" s="28">
        <v>45519</v>
      </c>
    </row>
    <row r="1922" spans="1:3" x14ac:dyDescent="0.45">
      <c r="A1922" s="33" t="s">
        <v>43</v>
      </c>
      <c r="B1922" s="32">
        <v>33448.92</v>
      </c>
      <c r="C1922" s="28">
        <v>45504</v>
      </c>
    </row>
    <row r="1923" spans="1:3" x14ac:dyDescent="0.45">
      <c r="A1923" s="33" t="s">
        <v>72</v>
      </c>
      <c r="B1923" s="32">
        <v>29237.4</v>
      </c>
      <c r="C1923" s="28">
        <v>45488</v>
      </c>
    </row>
    <row r="1924" spans="1:3" x14ac:dyDescent="0.45">
      <c r="A1924" s="33" t="s">
        <v>81</v>
      </c>
      <c r="B1924" s="32">
        <v>10140.379999999999</v>
      </c>
      <c r="C1924" s="28">
        <v>45519</v>
      </c>
    </row>
    <row r="1925" spans="1:3" x14ac:dyDescent="0.45">
      <c r="A1925" s="33" t="s">
        <v>83</v>
      </c>
      <c r="B1925" s="32">
        <v>9831.33</v>
      </c>
      <c r="C1925" s="28">
        <v>45519</v>
      </c>
    </row>
    <row r="1926" spans="1:3" x14ac:dyDescent="0.45">
      <c r="A1926" s="33" t="s">
        <v>87</v>
      </c>
      <c r="B1926" s="32">
        <v>14970.43</v>
      </c>
      <c r="C1926" s="28">
        <v>45519</v>
      </c>
    </row>
    <row r="1927" spans="1:3" x14ac:dyDescent="0.45">
      <c r="A1927" s="33" t="s">
        <v>89</v>
      </c>
      <c r="B1927" s="32">
        <v>9881.48</v>
      </c>
      <c r="C1927" s="28">
        <v>45519</v>
      </c>
    </row>
    <row r="1928" spans="1:3" x14ac:dyDescent="0.45">
      <c r="A1928" s="33" t="s">
        <v>91</v>
      </c>
      <c r="B1928" s="32">
        <v>9881.48</v>
      </c>
      <c r="C1928" s="28">
        <v>45762</v>
      </c>
    </row>
    <row r="1929" spans="1:3" x14ac:dyDescent="0.45">
      <c r="A1929" s="33" t="s">
        <v>93</v>
      </c>
      <c r="B1929" s="32">
        <v>93968.61</v>
      </c>
      <c r="C1929" s="28">
        <v>45519</v>
      </c>
    </row>
    <row r="1930" spans="1:3" x14ac:dyDescent="0.45">
      <c r="A1930" s="27" t="s">
        <v>228</v>
      </c>
      <c r="B1930" s="32"/>
    </row>
    <row r="1931" spans="1:3" x14ac:dyDescent="0.45">
      <c r="A1931" s="33" t="s">
        <v>47</v>
      </c>
      <c r="B1931" s="32">
        <v>9730.1</v>
      </c>
      <c r="C1931" s="28">
        <v>45519</v>
      </c>
    </row>
    <row r="1932" spans="1:3" x14ac:dyDescent="0.45">
      <c r="A1932" s="33" t="s">
        <v>49</v>
      </c>
      <c r="B1932" s="32">
        <v>9409.35</v>
      </c>
      <c r="C1932" s="28">
        <v>45519</v>
      </c>
    </row>
    <row r="1933" spans="1:3" x14ac:dyDescent="0.45">
      <c r="A1933" s="33" t="s">
        <v>53</v>
      </c>
      <c r="B1933" s="32">
        <v>11121.65</v>
      </c>
      <c r="C1933" s="28">
        <v>45519</v>
      </c>
    </row>
    <row r="1934" spans="1:3" x14ac:dyDescent="0.45">
      <c r="A1934" s="33" t="s">
        <v>55</v>
      </c>
      <c r="B1934" s="32">
        <v>8718.7199999999993</v>
      </c>
      <c r="C1934" s="28">
        <v>45519</v>
      </c>
    </row>
    <row r="1935" spans="1:3" x14ac:dyDescent="0.45">
      <c r="A1935" s="33" t="s">
        <v>43</v>
      </c>
      <c r="B1935" s="32">
        <v>29154.14</v>
      </c>
      <c r="C1935" s="28">
        <v>45504</v>
      </c>
    </row>
    <row r="1936" spans="1:3" x14ac:dyDescent="0.45">
      <c r="A1936" s="33" t="s">
        <v>72</v>
      </c>
      <c r="B1936" s="32">
        <v>25483.37</v>
      </c>
      <c r="C1936" s="28">
        <v>45488</v>
      </c>
    </row>
    <row r="1937" spans="1:3" x14ac:dyDescent="0.45">
      <c r="A1937" s="33" t="s">
        <v>81</v>
      </c>
      <c r="B1937" s="32">
        <v>8838.3700000000008</v>
      </c>
      <c r="C1937" s="28">
        <v>45519</v>
      </c>
    </row>
    <row r="1938" spans="1:3" x14ac:dyDescent="0.45">
      <c r="A1938" s="33" t="s">
        <v>83</v>
      </c>
      <c r="B1938" s="32">
        <v>8569</v>
      </c>
      <c r="C1938" s="28">
        <v>45519</v>
      </c>
    </row>
    <row r="1939" spans="1:3" x14ac:dyDescent="0.45">
      <c r="A1939" s="33" t="s">
        <v>87</v>
      </c>
      <c r="B1939" s="32">
        <v>13048.25</v>
      </c>
      <c r="C1939" s="28">
        <v>45519</v>
      </c>
    </row>
    <row r="1940" spans="1:3" x14ac:dyDescent="0.45">
      <c r="A1940" s="33" t="s">
        <v>89</v>
      </c>
      <c r="B1940" s="32">
        <v>8612.7199999999993</v>
      </c>
      <c r="C1940" s="28">
        <v>45519</v>
      </c>
    </row>
    <row r="1941" spans="1:3" x14ac:dyDescent="0.45">
      <c r="A1941" s="33" t="s">
        <v>91</v>
      </c>
      <c r="B1941" s="32">
        <v>8612.7199999999993</v>
      </c>
      <c r="C1941" s="28">
        <v>45762</v>
      </c>
    </row>
    <row r="1942" spans="1:3" x14ac:dyDescent="0.45">
      <c r="A1942" s="33" t="s">
        <v>93</v>
      </c>
      <c r="B1942" s="32">
        <v>81903.199999999997</v>
      </c>
      <c r="C1942" s="28">
        <v>45519</v>
      </c>
    </row>
    <row r="1943" spans="1:3" x14ac:dyDescent="0.45">
      <c r="A1943" s="27" t="s">
        <v>229</v>
      </c>
      <c r="B1943" s="32"/>
    </row>
    <row r="1944" spans="1:3" x14ac:dyDescent="0.45">
      <c r="A1944" s="33" t="s">
        <v>47</v>
      </c>
      <c r="B1944" s="32">
        <v>90313.12</v>
      </c>
      <c r="C1944" s="28">
        <v>45519</v>
      </c>
    </row>
    <row r="1945" spans="1:3" x14ac:dyDescent="0.45">
      <c r="A1945" s="33" t="s">
        <v>49</v>
      </c>
      <c r="B1945" s="32">
        <v>87335.98</v>
      </c>
      <c r="C1945" s="28">
        <v>45519</v>
      </c>
    </row>
    <row r="1946" spans="1:3" x14ac:dyDescent="0.45">
      <c r="A1946" s="33" t="s">
        <v>53</v>
      </c>
      <c r="B1946" s="32">
        <v>103229.31</v>
      </c>
      <c r="C1946" s="28">
        <v>45519</v>
      </c>
    </row>
    <row r="1947" spans="1:3" x14ac:dyDescent="0.45">
      <c r="A1947" s="33" t="s">
        <v>55</v>
      </c>
      <c r="B1947" s="32">
        <v>80925.740000000005</v>
      </c>
      <c r="C1947" s="28">
        <v>45519</v>
      </c>
    </row>
    <row r="1948" spans="1:3" x14ac:dyDescent="0.45">
      <c r="A1948" s="33" t="s">
        <v>43</v>
      </c>
      <c r="B1948" s="32">
        <v>270603.82</v>
      </c>
      <c r="C1948" s="28">
        <v>45504</v>
      </c>
    </row>
    <row r="1949" spans="1:3" x14ac:dyDescent="0.45">
      <c r="A1949" s="33" t="s">
        <v>72</v>
      </c>
      <c r="B1949" s="32">
        <v>236532.32</v>
      </c>
      <c r="C1949" s="28">
        <v>45488</v>
      </c>
    </row>
    <row r="1950" spans="1:3" x14ac:dyDescent="0.45">
      <c r="A1950" s="33" t="s">
        <v>81</v>
      </c>
      <c r="B1950" s="32">
        <v>82036.28</v>
      </c>
      <c r="C1950" s="28">
        <v>45519</v>
      </c>
    </row>
    <row r="1951" spans="1:3" x14ac:dyDescent="0.45">
      <c r="A1951" s="33" t="s">
        <v>83</v>
      </c>
      <c r="B1951" s="32">
        <v>79536.039999999994</v>
      </c>
      <c r="C1951" s="28">
        <v>45519</v>
      </c>
    </row>
    <row r="1952" spans="1:3" x14ac:dyDescent="0.45">
      <c r="A1952" s="33" t="s">
        <v>87</v>
      </c>
      <c r="B1952" s="32">
        <v>121111.67</v>
      </c>
      <c r="C1952" s="28">
        <v>45519</v>
      </c>
    </row>
    <row r="1953" spans="1:3" x14ac:dyDescent="0.45">
      <c r="A1953" s="33" t="s">
        <v>89</v>
      </c>
      <c r="B1953" s="32">
        <v>79941.789999999994</v>
      </c>
      <c r="C1953" s="28">
        <v>45519</v>
      </c>
    </row>
    <row r="1954" spans="1:3" x14ac:dyDescent="0.45">
      <c r="A1954" s="33" t="s">
        <v>91</v>
      </c>
      <c r="B1954" s="32">
        <v>79941.789999999994</v>
      </c>
      <c r="C1954" s="28">
        <v>45762</v>
      </c>
    </row>
    <row r="1955" spans="1:3" x14ac:dyDescent="0.45">
      <c r="A1955" s="33" t="s">
        <v>93</v>
      </c>
      <c r="B1955" s="32">
        <v>760211.79</v>
      </c>
      <c r="C1955" s="28">
        <v>45519</v>
      </c>
    </row>
    <row r="1956" spans="1:3" x14ac:dyDescent="0.45">
      <c r="A1956" s="27" t="s">
        <v>230</v>
      </c>
      <c r="B1956" s="32"/>
    </row>
    <row r="1957" spans="1:3" x14ac:dyDescent="0.45">
      <c r="A1957" s="33" t="s">
        <v>47</v>
      </c>
      <c r="B1957" s="32">
        <v>1728.98</v>
      </c>
      <c r="C1957" s="28">
        <v>45519</v>
      </c>
    </row>
    <row r="1958" spans="1:3" x14ac:dyDescent="0.45">
      <c r="A1958" s="33" t="s">
        <v>49</v>
      </c>
      <c r="B1958" s="32">
        <v>1671.98</v>
      </c>
      <c r="C1958" s="28">
        <v>45519</v>
      </c>
    </row>
    <row r="1959" spans="1:3" x14ac:dyDescent="0.45">
      <c r="A1959" s="33" t="s">
        <v>53</v>
      </c>
      <c r="B1959" s="32">
        <v>1976.25</v>
      </c>
      <c r="C1959" s="28">
        <v>45519</v>
      </c>
    </row>
    <row r="1960" spans="1:3" x14ac:dyDescent="0.45">
      <c r="A1960" s="33" t="s">
        <v>55</v>
      </c>
      <c r="B1960" s="32">
        <v>1549.26</v>
      </c>
      <c r="C1960" s="28">
        <v>45519</v>
      </c>
    </row>
    <row r="1961" spans="1:3" x14ac:dyDescent="0.45">
      <c r="A1961" s="33" t="s">
        <v>43</v>
      </c>
      <c r="B1961" s="32">
        <v>5180.51</v>
      </c>
      <c r="C1961" s="28">
        <v>45504</v>
      </c>
    </row>
    <row r="1962" spans="1:3" x14ac:dyDescent="0.45">
      <c r="A1962" s="33" t="s">
        <v>81</v>
      </c>
      <c r="B1962" s="32">
        <v>1570.52</v>
      </c>
      <c r="C1962" s="28">
        <v>45519</v>
      </c>
    </row>
    <row r="1963" spans="1:3" x14ac:dyDescent="0.45">
      <c r="A1963" s="33" t="s">
        <v>83</v>
      </c>
      <c r="B1963" s="32">
        <v>1522.66</v>
      </c>
      <c r="C1963" s="28">
        <v>45519</v>
      </c>
    </row>
    <row r="1964" spans="1:3" x14ac:dyDescent="0.45">
      <c r="A1964" s="33" t="s">
        <v>87</v>
      </c>
      <c r="B1964" s="32">
        <v>2318.59</v>
      </c>
      <c r="C1964" s="28">
        <v>45519</v>
      </c>
    </row>
    <row r="1965" spans="1:3" x14ac:dyDescent="0.45">
      <c r="A1965" s="33" t="s">
        <v>89</v>
      </c>
      <c r="B1965" s="32">
        <v>1530.43</v>
      </c>
      <c r="C1965" s="28">
        <v>45519</v>
      </c>
    </row>
    <row r="1966" spans="1:3" x14ac:dyDescent="0.45">
      <c r="A1966" s="33" t="s">
        <v>91</v>
      </c>
      <c r="B1966" s="32">
        <v>1530.43</v>
      </c>
      <c r="C1966" s="28">
        <v>45762</v>
      </c>
    </row>
    <row r="1967" spans="1:3" x14ac:dyDescent="0.45">
      <c r="A1967" s="33" t="s">
        <v>93</v>
      </c>
      <c r="B1967" s="32">
        <v>14553.69</v>
      </c>
      <c r="C1967" s="28">
        <v>45519</v>
      </c>
    </row>
    <row r="1968" spans="1:3" x14ac:dyDescent="0.45">
      <c r="A1968" s="27" t="s">
        <v>231</v>
      </c>
      <c r="B1968" s="32"/>
    </row>
    <row r="1969" spans="1:3" x14ac:dyDescent="0.45">
      <c r="A1969" s="33" t="s">
        <v>47</v>
      </c>
      <c r="B1969" s="32">
        <v>558696.51</v>
      </c>
      <c r="C1969" s="28">
        <v>45519</v>
      </c>
    </row>
    <row r="1970" spans="1:3" x14ac:dyDescent="0.45">
      <c r="A1970" s="33" t="s">
        <v>48</v>
      </c>
      <c r="B1970" s="32">
        <v>152087.17000000001</v>
      </c>
      <c r="C1970" s="28">
        <v>45519</v>
      </c>
    </row>
    <row r="1971" spans="1:3" x14ac:dyDescent="0.45">
      <c r="A1971" s="33" t="s">
        <v>49</v>
      </c>
      <c r="B1971" s="32">
        <v>540279.27</v>
      </c>
      <c r="C1971" s="28">
        <v>45519</v>
      </c>
    </row>
    <row r="1972" spans="1:3" x14ac:dyDescent="0.45">
      <c r="A1972" s="33" t="s">
        <v>50</v>
      </c>
      <c r="B1972" s="32">
        <v>147073.66</v>
      </c>
      <c r="C1972" s="28">
        <v>45519</v>
      </c>
    </row>
    <row r="1973" spans="1:3" x14ac:dyDescent="0.45">
      <c r="A1973" s="33" t="s">
        <v>53</v>
      </c>
      <c r="B1973" s="32">
        <v>638598.85</v>
      </c>
      <c r="C1973" s="28">
        <v>45519</v>
      </c>
    </row>
    <row r="1974" spans="1:3" x14ac:dyDescent="0.45">
      <c r="A1974" s="33" t="s">
        <v>54</v>
      </c>
      <c r="B1974" s="32">
        <v>167402</v>
      </c>
      <c r="C1974" s="28">
        <v>45519</v>
      </c>
    </row>
    <row r="1975" spans="1:3" x14ac:dyDescent="0.45">
      <c r="A1975" s="33" t="s">
        <v>55</v>
      </c>
      <c r="B1975" s="32">
        <v>500624.14</v>
      </c>
      <c r="C1975" s="28">
        <v>45519</v>
      </c>
    </row>
    <row r="1976" spans="1:3" x14ac:dyDescent="0.45">
      <c r="A1976" s="33" t="s">
        <v>56</v>
      </c>
      <c r="B1976" s="32">
        <v>131233.37</v>
      </c>
      <c r="C1976" s="28">
        <v>45519</v>
      </c>
    </row>
    <row r="1977" spans="1:3" x14ac:dyDescent="0.45">
      <c r="A1977" s="33" t="s">
        <v>43</v>
      </c>
      <c r="B1977" s="32">
        <v>1674013.82</v>
      </c>
      <c r="C1977" s="28">
        <v>45504</v>
      </c>
    </row>
    <row r="1978" spans="1:3" x14ac:dyDescent="0.45">
      <c r="A1978" s="33" t="s">
        <v>62</v>
      </c>
      <c r="B1978" s="32">
        <v>61573.120000000003</v>
      </c>
      <c r="C1978" s="28">
        <v>45504</v>
      </c>
    </row>
    <row r="1979" spans="1:3" x14ac:dyDescent="0.45">
      <c r="A1979" s="33" t="s">
        <v>63</v>
      </c>
      <c r="B1979" s="32">
        <v>315495.95</v>
      </c>
      <c r="C1979" s="28">
        <v>45504</v>
      </c>
    </row>
    <row r="1980" spans="1:3" x14ac:dyDescent="0.45">
      <c r="A1980" s="33" t="s">
        <v>72</v>
      </c>
      <c r="B1980" s="32">
        <v>1463240.14</v>
      </c>
      <c r="C1980" s="28">
        <v>45488</v>
      </c>
    </row>
    <row r="1981" spans="1:3" x14ac:dyDescent="0.45">
      <c r="A1981" s="33" t="s">
        <v>73</v>
      </c>
      <c r="B1981" s="32">
        <v>383573.07</v>
      </c>
      <c r="C1981" s="28">
        <v>45488</v>
      </c>
    </row>
    <row r="1982" spans="1:3" x14ac:dyDescent="0.45">
      <c r="A1982" s="33" t="s">
        <v>81</v>
      </c>
      <c r="B1982" s="32">
        <v>507494.16</v>
      </c>
      <c r="C1982" s="28">
        <v>45519</v>
      </c>
    </row>
    <row r="1983" spans="1:3" x14ac:dyDescent="0.45">
      <c r="A1983" s="33" t="s">
        <v>82</v>
      </c>
      <c r="B1983" s="32">
        <v>138148.97</v>
      </c>
      <c r="C1983" s="28">
        <v>45519</v>
      </c>
    </row>
    <row r="1984" spans="1:3" x14ac:dyDescent="0.45">
      <c r="A1984" s="33" t="s">
        <v>83</v>
      </c>
      <c r="B1984" s="32">
        <v>492027.17</v>
      </c>
      <c r="C1984" s="28">
        <v>45519</v>
      </c>
    </row>
    <row r="1985" spans="1:3" x14ac:dyDescent="0.45">
      <c r="A1985" s="33" t="s">
        <v>84</v>
      </c>
      <c r="B1985" s="32">
        <v>133938.57999999999</v>
      </c>
      <c r="C1985" s="28">
        <v>45519</v>
      </c>
    </row>
    <row r="1986" spans="1:3" x14ac:dyDescent="0.45">
      <c r="A1986" s="33" t="s">
        <v>87</v>
      </c>
      <c r="B1986" s="32">
        <v>749222.98</v>
      </c>
      <c r="C1986" s="28">
        <v>45519</v>
      </c>
    </row>
    <row r="1987" spans="1:3" x14ac:dyDescent="0.45">
      <c r="A1987" s="33" t="s">
        <v>88</v>
      </c>
      <c r="B1987" s="32">
        <v>196400.95</v>
      </c>
      <c r="C1987" s="28">
        <v>45519</v>
      </c>
    </row>
    <row r="1988" spans="1:3" x14ac:dyDescent="0.45">
      <c r="A1988" s="33" t="s">
        <v>89</v>
      </c>
      <c r="B1988" s="32">
        <v>494537.22</v>
      </c>
      <c r="C1988" s="28">
        <v>45519</v>
      </c>
    </row>
    <row r="1989" spans="1:3" x14ac:dyDescent="0.45">
      <c r="A1989" s="33" t="s">
        <v>90</v>
      </c>
      <c r="B1989" s="32">
        <v>129637.75</v>
      </c>
      <c r="C1989" s="28">
        <v>45519</v>
      </c>
    </row>
    <row r="1990" spans="1:3" x14ac:dyDescent="0.45">
      <c r="A1990" s="33" t="s">
        <v>91</v>
      </c>
      <c r="B1990" s="32">
        <v>494537.22</v>
      </c>
      <c r="C1990" s="28">
        <v>45762</v>
      </c>
    </row>
    <row r="1991" spans="1:3" x14ac:dyDescent="0.45">
      <c r="A1991" s="33" t="s">
        <v>92</v>
      </c>
      <c r="B1991" s="32">
        <v>129637.75</v>
      </c>
      <c r="C1991" s="28">
        <v>45762</v>
      </c>
    </row>
    <row r="1992" spans="1:3" x14ac:dyDescent="0.45">
      <c r="A1992" s="33" t="s">
        <v>93</v>
      </c>
      <c r="B1992" s="32">
        <v>4702834.7</v>
      </c>
      <c r="C1992" s="28">
        <v>45519</v>
      </c>
    </row>
    <row r="1993" spans="1:3" x14ac:dyDescent="0.45">
      <c r="A1993" s="33" t="s">
        <v>94</v>
      </c>
      <c r="B1993" s="32">
        <v>1232798.83</v>
      </c>
      <c r="C1993" s="28">
        <v>45519</v>
      </c>
    </row>
    <row r="1994" spans="1:3" x14ac:dyDescent="0.45">
      <c r="A1994" s="27" t="s">
        <v>232</v>
      </c>
      <c r="B1994" s="32"/>
    </row>
    <row r="1995" spans="1:3" x14ac:dyDescent="0.45">
      <c r="A1995" s="33" t="s">
        <v>47</v>
      </c>
      <c r="B1995" s="32">
        <v>2922652.34</v>
      </c>
      <c r="C1995" s="28">
        <v>45534</v>
      </c>
    </row>
    <row r="1996" spans="1:3" x14ac:dyDescent="0.45">
      <c r="A1996" s="33" t="s">
        <v>48</v>
      </c>
      <c r="B1996" s="32">
        <v>778455.87</v>
      </c>
      <c r="C1996" s="28">
        <v>45534</v>
      </c>
    </row>
    <row r="1997" spans="1:3" x14ac:dyDescent="0.45">
      <c r="A1997" s="33" t="s">
        <v>49</v>
      </c>
      <c r="B1997" s="32">
        <v>2826308.09</v>
      </c>
      <c r="C1997" s="28">
        <v>45534</v>
      </c>
    </row>
    <row r="1998" spans="1:3" x14ac:dyDescent="0.45">
      <c r="A1998" s="33" t="s">
        <v>50</v>
      </c>
      <c r="B1998" s="32">
        <v>752794.33</v>
      </c>
      <c r="C1998" s="28">
        <v>45534</v>
      </c>
    </row>
    <row r="1999" spans="1:3" x14ac:dyDescent="0.45">
      <c r="A1999" s="33" t="s">
        <v>53</v>
      </c>
      <c r="B1999" s="32">
        <v>3340637.36</v>
      </c>
      <c r="C1999" s="28">
        <v>45519</v>
      </c>
    </row>
    <row r="2000" spans="1:3" x14ac:dyDescent="0.45">
      <c r="A2000" s="33" t="s">
        <v>54</v>
      </c>
      <c r="B2000" s="32">
        <v>856844.59</v>
      </c>
      <c r="C2000" s="28">
        <v>45519</v>
      </c>
    </row>
    <row r="2001" spans="1:3" x14ac:dyDescent="0.45">
      <c r="A2001" s="33" t="s">
        <v>55</v>
      </c>
      <c r="B2001" s="32">
        <v>2618864.2599999998</v>
      </c>
      <c r="C2001" s="28">
        <v>45519</v>
      </c>
    </row>
    <row r="2002" spans="1:3" x14ac:dyDescent="0.45">
      <c r="A2002" s="33" t="s">
        <v>56</v>
      </c>
      <c r="B2002" s="32">
        <v>671716.04</v>
      </c>
      <c r="C2002" s="28">
        <v>45519</v>
      </c>
    </row>
    <row r="2003" spans="1:3" x14ac:dyDescent="0.45">
      <c r="A2003" s="33" t="s">
        <v>43</v>
      </c>
      <c r="B2003" s="32">
        <v>8756515.9499999993</v>
      </c>
      <c r="C2003" s="28">
        <v>45504</v>
      </c>
    </row>
    <row r="2004" spans="1:3" x14ac:dyDescent="0.45">
      <c r="A2004" s="33" t="s">
        <v>62</v>
      </c>
      <c r="B2004" s="32">
        <v>19161.3</v>
      </c>
      <c r="C2004" s="28">
        <v>45504</v>
      </c>
    </row>
    <row r="2005" spans="1:3" x14ac:dyDescent="0.45">
      <c r="A2005" s="33" t="s">
        <v>63</v>
      </c>
      <c r="B2005" s="32">
        <v>1614861.24</v>
      </c>
      <c r="C2005" s="28">
        <v>45504</v>
      </c>
    </row>
    <row r="2006" spans="1:3" x14ac:dyDescent="0.45">
      <c r="A2006" s="33" t="s">
        <v>72</v>
      </c>
      <c r="B2006" s="32">
        <v>7895050.9100000001</v>
      </c>
      <c r="C2006" s="28">
        <v>45488</v>
      </c>
    </row>
    <row r="2007" spans="1:3" x14ac:dyDescent="0.45">
      <c r="A2007" s="33" t="s">
        <v>73</v>
      </c>
      <c r="B2007" s="32">
        <v>1963312.96</v>
      </c>
      <c r="C2007" s="28">
        <v>45488</v>
      </c>
    </row>
    <row r="2008" spans="1:3" x14ac:dyDescent="0.45">
      <c r="A2008" s="33" t="s">
        <v>81</v>
      </c>
      <c r="B2008" s="32">
        <v>2654802.67</v>
      </c>
      <c r="C2008" s="28">
        <v>45534</v>
      </c>
    </row>
    <row r="2009" spans="1:3" x14ac:dyDescent="0.45">
      <c r="A2009" s="33" t="s">
        <v>82</v>
      </c>
      <c r="B2009" s="32">
        <v>707113.43</v>
      </c>
      <c r="C2009" s="28">
        <v>45534</v>
      </c>
    </row>
    <row r="2010" spans="1:3" x14ac:dyDescent="0.45">
      <c r="A2010" s="33" t="s">
        <v>83</v>
      </c>
      <c r="B2010" s="32">
        <v>2573891.79</v>
      </c>
      <c r="C2010" s="28">
        <v>45534</v>
      </c>
    </row>
    <row r="2011" spans="1:3" x14ac:dyDescent="0.45">
      <c r="A2011" s="33" t="s">
        <v>84</v>
      </c>
      <c r="B2011" s="32">
        <v>685562.61</v>
      </c>
      <c r="C2011" s="28">
        <v>45534</v>
      </c>
    </row>
    <row r="2012" spans="1:3" x14ac:dyDescent="0.45">
      <c r="A2012" s="33" t="s">
        <v>87</v>
      </c>
      <c r="B2012" s="32">
        <v>3919334.1</v>
      </c>
      <c r="C2012" s="28">
        <v>45519</v>
      </c>
    </row>
    <row r="2013" spans="1:3" x14ac:dyDescent="0.45">
      <c r="A2013" s="33" t="s">
        <v>88</v>
      </c>
      <c r="B2013" s="32">
        <v>1005275.31</v>
      </c>
      <c r="C2013" s="28">
        <v>45519</v>
      </c>
    </row>
    <row r="2014" spans="1:3" x14ac:dyDescent="0.45">
      <c r="A2014" s="33" t="s">
        <v>89</v>
      </c>
      <c r="B2014" s="32">
        <v>2587022.38</v>
      </c>
      <c r="C2014" s="28">
        <v>45519</v>
      </c>
    </row>
    <row r="2015" spans="1:3" x14ac:dyDescent="0.45">
      <c r="A2015" s="33" t="s">
        <v>90</v>
      </c>
      <c r="B2015" s="32">
        <v>663548.86</v>
      </c>
      <c r="C2015" s="28">
        <v>45519</v>
      </c>
    </row>
    <row r="2016" spans="1:3" x14ac:dyDescent="0.45">
      <c r="A2016" s="33" t="s">
        <v>91</v>
      </c>
      <c r="B2016" s="32">
        <v>2587022.38</v>
      </c>
      <c r="C2016" s="28">
        <v>45762</v>
      </c>
    </row>
    <row r="2017" spans="1:3" x14ac:dyDescent="0.45">
      <c r="A2017" s="33" t="s">
        <v>92</v>
      </c>
      <c r="B2017" s="32">
        <v>663548.86</v>
      </c>
      <c r="C2017" s="28">
        <v>45762</v>
      </c>
    </row>
    <row r="2018" spans="1:3" x14ac:dyDescent="0.45">
      <c r="A2018" s="33" t="s">
        <v>93</v>
      </c>
      <c r="B2018" s="32">
        <v>24601461.73</v>
      </c>
      <c r="C2018" s="28">
        <v>45519</v>
      </c>
    </row>
    <row r="2019" spans="1:3" x14ac:dyDescent="0.45">
      <c r="A2019" s="33" t="s">
        <v>94</v>
      </c>
      <c r="B2019" s="32">
        <v>6310062.1900000004</v>
      </c>
      <c r="C2019" s="28">
        <v>45519</v>
      </c>
    </row>
    <row r="2020" spans="1:3" x14ac:dyDescent="0.45">
      <c r="A2020" s="27" t="s">
        <v>235</v>
      </c>
      <c r="B2020" s="32"/>
    </row>
    <row r="2021" spans="1:3" x14ac:dyDescent="0.45">
      <c r="A2021" s="33" t="s">
        <v>47</v>
      </c>
      <c r="B2021" s="32">
        <v>2579.34</v>
      </c>
      <c r="C2021" s="28">
        <v>45519</v>
      </c>
    </row>
    <row r="2022" spans="1:3" x14ac:dyDescent="0.45">
      <c r="A2022" s="33" t="s">
        <v>49</v>
      </c>
      <c r="B2022" s="32">
        <v>2494.3200000000002</v>
      </c>
      <c r="C2022" s="28">
        <v>45519</v>
      </c>
    </row>
    <row r="2023" spans="1:3" x14ac:dyDescent="0.45">
      <c r="A2023" s="33" t="s">
        <v>53</v>
      </c>
      <c r="B2023" s="32">
        <v>2948.23</v>
      </c>
      <c r="C2023" s="28">
        <v>45519</v>
      </c>
    </row>
    <row r="2024" spans="1:3" x14ac:dyDescent="0.45">
      <c r="A2024" s="33" t="s">
        <v>55</v>
      </c>
      <c r="B2024" s="32">
        <v>2311.2399999999998</v>
      </c>
      <c r="C2024" s="28">
        <v>45519</v>
      </c>
    </row>
    <row r="2025" spans="1:3" x14ac:dyDescent="0.45">
      <c r="A2025" s="33" t="s">
        <v>43</v>
      </c>
      <c r="B2025" s="32">
        <v>7728.44</v>
      </c>
      <c r="C2025" s="28">
        <v>45504</v>
      </c>
    </row>
    <row r="2026" spans="1:3" x14ac:dyDescent="0.45">
      <c r="A2026" s="33" t="s">
        <v>72</v>
      </c>
      <c r="B2026" s="32">
        <v>6755.36</v>
      </c>
      <c r="C2026" s="28">
        <v>45488</v>
      </c>
    </row>
    <row r="2027" spans="1:3" x14ac:dyDescent="0.45">
      <c r="A2027" s="33" t="s">
        <v>81</v>
      </c>
      <c r="B2027" s="32">
        <v>2342.96</v>
      </c>
      <c r="C2027" s="28">
        <v>45519</v>
      </c>
    </row>
    <row r="2028" spans="1:3" x14ac:dyDescent="0.45">
      <c r="A2028" s="33" t="s">
        <v>83</v>
      </c>
      <c r="B2028" s="32">
        <v>2271.5500000000002</v>
      </c>
      <c r="C2028" s="28">
        <v>45519</v>
      </c>
    </row>
    <row r="2029" spans="1:3" x14ac:dyDescent="0.45">
      <c r="A2029" s="33" t="s">
        <v>87</v>
      </c>
      <c r="B2029" s="32">
        <v>3458.95</v>
      </c>
      <c r="C2029" s="28">
        <v>45519</v>
      </c>
    </row>
    <row r="2030" spans="1:3" x14ac:dyDescent="0.45">
      <c r="A2030" s="33" t="s">
        <v>89</v>
      </c>
      <c r="B2030" s="32">
        <v>2283.14</v>
      </c>
      <c r="C2030" s="28">
        <v>45519</v>
      </c>
    </row>
    <row r="2031" spans="1:3" x14ac:dyDescent="0.45">
      <c r="A2031" s="33" t="s">
        <v>91</v>
      </c>
      <c r="B2031" s="32">
        <v>2283.14</v>
      </c>
      <c r="C2031" s="28">
        <v>45762</v>
      </c>
    </row>
    <row r="2032" spans="1:3" x14ac:dyDescent="0.45">
      <c r="A2032" s="33" t="s">
        <v>93</v>
      </c>
      <c r="B2032" s="32">
        <v>21711.65</v>
      </c>
      <c r="C2032" s="28">
        <v>45519</v>
      </c>
    </row>
    <row r="2033" spans="1:3" x14ac:dyDescent="0.45">
      <c r="A2033" s="27" t="s">
        <v>236</v>
      </c>
      <c r="B2033" s="32"/>
    </row>
    <row r="2034" spans="1:3" x14ac:dyDescent="0.45">
      <c r="A2034" s="33" t="s">
        <v>47</v>
      </c>
      <c r="B2034" s="32">
        <v>7957.43</v>
      </c>
      <c r="C2034" s="28">
        <v>45519</v>
      </c>
    </row>
    <row r="2035" spans="1:3" x14ac:dyDescent="0.45">
      <c r="A2035" s="33" t="s">
        <v>49</v>
      </c>
      <c r="B2035" s="32">
        <v>7695.12</v>
      </c>
      <c r="C2035" s="28">
        <v>45519</v>
      </c>
    </row>
    <row r="2036" spans="1:3" x14ac:dyDescent="0.45">
      <c r="A2036" s="33" t="s">
        <v>53</v>
      </c>
      <c r="B2036" s="32">
        <v>9095.4699999999993</v>
      </c>
      <c r="C2036" s="28">
        <v>45519</v>
      </c>
    </row>
    <row r="2037" spans="1:3" x14ac:dyDescent="0.45">
      <c r="A2037" s="33" t="s">
        <v>55</v>
      </c>
      <c r="B2037" s="32">
        <v>7130.32</v>
      </c>
      <c r="C2037" s="28">
        <v>45519</v>
      </c>
    </row>
    <row r="2038" spans="1:3" x14ac:dyDescent="0.45">
      <c r="A2038" s="33" t="s">
        <v>43</v>
      </c>
      <c r="B2038" s="32">
        <v>23842.74</v>
      </c>
      <c r="C2038" s="28">
        <v>45504</v>
      </c>
    </row>
    <row r="2039" spans="1:3" x14ac:dyDescent="0.45">
      <c r="A2039" s="33" t="s">
        <v>72</v>
      </c>
      <c r="B2039" s="32">
        <v>20840.72</v>
      </c>
      <c r="C2039" s="28">
        <v>45488</v>
      </c>
    </row>
    <row r="2040" spans="1:3" x14ac:dyDescent="0.45">
      <c r="A2040" s="33" t="s">
        <v>81</v>
      </c>
      <c r="B2040" s="32">
        <v>7228.17</v>
      </c>
      <c r="C2040" s="28">
        <v>45519</v>
      </c>
    </row>
    <row r="2041" spans="1:3" x14ac:dyDescent="0.45">
      <c r="A2041" s="33" t="s">
        <v>83</v>
      </c>
      <c r="B2041" s="32">
        <v>7007.87</v>
      </c>
      <c r="C2041" s="28">
        <v>45519</v>
      </c>
    </row>
    <row r="2042" spans="1:3" x14ac:dyDescent="0.45">
      <c r="A2042" s="33" t="s">
        <v>87</v>
      </c>
      <c r="B2042" s="32">
        <v>10671.08</v>
      </c>
      <c r="C2042" s="28">
        <v>45519</v>
      </c>
    </row>
    <row r="2043" spans="1:3" x14ac:dyDescent="0.45">
      <c r="A2043" s="33" t="s">
        <v>89</v>
      </c>
      <c r="B2043" s="32">
        <v>7043.62</v>
      </c>
      <c r="C2043" s="28">
        <v>45519</v>
      </c>
    </row>
    <row r="2044" spans="1:3" x14ac:dyDescent="0.45">
      <c r="A2044" s="33" t="s">
        <v>91</v>
      </c>
      <c r="B2044" s="32">
        <v>7043.62</v>
      </c>
      <c r="C2044" s="28">
        <v>45762</v>
      </c>
    </row>
    <row r="2045" spans="1:3" x14ac:dyDescent="0.45">
      <c r="A2045" s="33" t="s">
        <v>93</v>
      </c>
      <c r="B2045" s="32">
        <v>66981.8</v>
      </c>
      <c r="C2045" s="28">
        <v>45519</v>
      </c>
    </row>
    <row r="2046" spans="1:3" x14ac:dyDescent="0.45">
      <c r="A2046" s="27" t="s">
        <v>237</v>
      </c>
      <c r="B2046" s="32"/>
    </row>
    <row r="2047" spans="1:3" x14ac:dyDescent="0.45">
      <c r="A2047" s="33" t="s">
        <v>47</v>
      </c>
      <c r="B2047" s="32">
        <v>71882.63</v>
      </c>
      <c r="C2047" s="28">
        <v>45519</v>
      </c>
    </row>
    <row r="2048" spans="1:3" x14ac:dyDescent="0.45">
      <c r="A2048" s="33" t="s">
        <v>48</v>
      </c>
      <c r="B2048" s="32">
        <v>19567.740000000002</v>
      </c>
      <c r="C2048" s="28">
        <v>45519</v>
      </c>
    </row>
    <row r="2049" spans="1:3" x14ac:dyDescent="0.45">
      <c r="A2049" s="33" t="s">
        <v>49</v>
      </c>
      <c r="B2049" s="32">
        <v>69513.039999999994</v>
      </c>
      <c r="C2049" s="28">
        <v>45519</v>
      </c>
    </row>
    <row r="2050" spans="1:3" x14ac:dyDescent="0.45">
      <c r="A2050" s="33" t="s">
        <v>50</v>
      </c>
      <c r="B2050" s="32">
        <v>18922.689999999999</v>
      </c>
      <c r="C2050" s="28">
        <v>45519</v>
      </c>
    </row>
    <row r="2051" spans="1:3" x14ac:dyDescent="0.45">
      <c r="A2051" s="33" t="s">
        <v>53</v>
      </c>
      <c r="B2051" s="32">
        <v>82162.97</v>
      </c>
      <c r="C2051" s="28">
        <v>45519</v>
      </c>
    </row>
    <row r="2052" spans="1:3" x14ac:dyDescent="0.45">
      <c r="A2052" s="33" t="s">
        <v>54</v>
      </c>
      <c r="B2052" s="32">
        <v>21538.16</v>
      </c>
      <c r="C2052" s="28">
        <v>45519</v>
      </c>
    </row>
    <row r="2053" spans="1:3" x14ac:dyDescent="0.45">
      <c r="A2053" s="33" t="s">
        <v>55</v>
      </c>
      <c r="B2053" s="32">
        <v>64410.96</v>
      </c>
      <c r="C2053" s="28">
        <v>45519</v>
      </c>
    </row>
    <row r="2054" spans="1:3" x14ac:dyDescent="0.45">
      <c r="A2054" s="33" t="s">
        <v>56</v>
      </c>
      <c r="B2054" s="32">
        <v>16884.66</v>
      </c>
      <c r="C2054" s="28">
        <v>45519</v>
      </c>
    </row>
    <row r="2055" spans="1:3" x14ac:dyDescent="0.45">
      <c r="A2055" s="33" t="s">
        <v>43</v>
      </c>
      <c r="B2055" s="32">
        <v>222668.37</v>
      </c>
      <c r="C2055" s="28">
        <v>45504</v>
      </c>
    </row>
    <row r="2056" spans="1:3" x14ac:dyDescent="0.45">
      <c r="A2056" s="33" t="s">
        <v>62</v>
      </c>
      <c r="B2056" s="32">
        <v>51116</v>
      </c>
      <c r="C2056" s="28">
        <v>45504</v>
      </c>
    </row>
    <row r="2057" spans="1:3" x14ac:dyDescent="0.45">
      <c r="A2057" s="33" t="s">
        <v>63</v>
      </c>
      <c r="B2057" s="32">
        <v>32912.93</v>
      </c>
      <c r="C2057" s="28">
        <v>45504</v>
      </c>
    </row>
    <row r="2058" spans="1:3" x14ac:dyDescent="0.45">
      <c r="A2058" s="33" t="s">
        <v>72</v>
      </c>
      <c r="B2058" s="32">
        <v>194632.38</v>
      </c>
      <c r="C2058" s="28">
        <v>45488</v>
      </c>
    </row>
    <row r="2059" spans="1:3" x14ac:dyDescent="0.45">
      <c r="A2059" s="33" t="s">
        <v>73</v>
      </c>
      <c r="B2059" s="32">
        <v>42222.62</v>
      </c>
      <c r="C2059" s="28">
        <v>45488</v>
      </c>
    </row>
    <row r="2060" spans="1:3" x14ac:dyDescent="0.45">
      <c r="A2060" s="33" t="s">
        <v>81</v>
      </c>
      <c r="B2060" s="32">
        <v>65294.87</v>
      </c>
      <c r="C2060" s="28">
        <v>45519</v>
      </c>
    </row>
    <row r="2061" spans="1:3" x14ac:dyDescent="0.45">
      <c r="A2061" s="33" t="s">
        <v>82</v>
      </c>
      <c r="B2061" s="32">
        <v>17774.43</v>
      </c>
      <c r="C2061" s="28">
        <v>45519</v>
      </c>
    </row>
    <row r="2062" spans="1:3" x14ac:dyDescent="0.45">
      <c r="A2062" s="33" t="s">
        <v>83</v>
      </c>
      <c r="B2062" s="32">
        <v>63304.86</v>
      </c>
      <c r="C2062" s="28">
        <v>45519</v>
      </c>
    </row>
    <row r="2063" spans="1:3" x14ac:dyDescent="0.45">
      <c r="A2063" s="33" t="s">
        <v>84</v>
      </c>
      <c r="B2063" s="32">
        <v>17232.71</v>
      </c>
      <c r="C2063" s="28">
        <v>45519</v>
      </c>
    </row>
    <row r="2064" spans="1:3" x14ac:dyDescent="0.45">
      <c r="A2064" s="33" t="s">
        <v>87</v>
      </c>
      <c r="B2064" s="32">
        <v>96396.02</v>
      </c>
      <c r="C2064" s="28">
        <v>45519</v>
      </c>
    </row>
    <row r="2065" spans="1:3" x14ac:dyDescent="0.45">
      <c r="A2065" s="33" t="s">
        <v>88</v>
      </c>
      <c r="B2065" s="32">
        <v>25269.21</v>
      </c>
      <c r="C2065" s="28">
        <v>45519</v>
      </c>
    </row>
    <row r="2066" spans="1:3" x14ac:dyDescent="0.45">
      <c r="A2066" s="33" t="s">
        <v>89</v>
      </c>
      <c r="B2066" s="32">
        <v>63627.81</v>
      </c>
      <c r="C2066" s="28">
        <v>45519</v>
      </c>
    </row>
    <row r="2067" spans="1:3" x14ac:dyDescent="0.45">
      <c r="A2067" s="33" t="s">
        <v>90</v>
      </c>
      <c r="B2067" s="32">
        <v>16679.36</v>
      </c>
      <c r="C2067" s="28">
        <v>45519</v>
      </c>
    </row>
    <row r="2068" spans="1:3" x14ac:dyDescent="0.45">
      <c r="A2068" s="33" t="s">
        <v>91</v>
      </c>
      <c r="B2068" s="32">
        <v>63627.81</v>
      </c>
      <c r="C2068" s="28">
        <v>45762</v>
      </c>
    </row>
    <row r="2069" spans="1:3" x14ac:dyDescent="0.45">
      <c r="A2069" s="33" t="s">
        <v>92</v>
      </c>
      <c r="B2069" s="32">
        <v>16679.36</v>
      </c>
      <c r="C2069" s="28">
        <v>45762</v>
      </c>
    </row>
    <row r="2070" spans="1:3" x14ac:dyDescent="0.45">
      <c r="A2070" s="33" t="s">
        <v>93</v>
      </c>
      <c r="B2070" s="32">
        <v>605072.91</v>
      </c>
      <c r="C2070" s="28">
        <v>45519</v>
      </c>
    </row>
    <row r="2071" spans="1:3" x14ac:dyDescent="0.45">
      <c r="A2071" s="33" t="s">
        <v>94</v>
      </c>
      <c r="B2071" s="32">
        <v>158613.53</v>
      </c>
      <c r="C2071" s="28">
        <v>45519</v>
      </c>
    </row>
    <row r="2072" spans="1:3" x14ac:dyDescent="0.45">
      <c r="A2072" s="27" t="s">
        <v>238</v>
      </c>
      <c r="B2072" s="32"/>
    </row>
    <row r="2073" spans="1:3" x14ac:dyDescent="0.45">
      <c r="A2073" s="33" t="s">
        <v>47</v>
      </c>
      <c r="B2073" s="32">
        <v>6514.21</v>
      </c>
      <c r="C2073" s="28">
        <v>45519</v>
      </c>
    </row>
    <row r="2074" spans="1:3" x14ac:dyDescent="0.45">
      <c r="A2074" s="33" t="s">
        <v>49</v>
      </c>
      <c r="B2074" s="32">
        <v>6299.47</v>
      </c>
      <c r="C2074" s="28">
        <v>45519</v>
      </c>
    </row>
    <row r="2075" spans="1:3" x14ac:dyDescent="0.45">
      <c r="A2075" s="33" t="s">
        <v>53</v>
      </c>
      <c r="B2075" s="32">
        <v>7445.85</v>
      </c>
      <c r="C2075" s="28">
        <v>45519</v>
      </c>
    </row>
    <row r="2076" spans="1:3" x14ac:dyDescent="0.45">
      <c r="A2076" s="33" t="s">
        <v>55</v>
      </c>
      <c r="B2076" s="32">
        <v>5837.11</v>
      </c>
      <c r="C2076" s="28">
        <v>45519</v>
      </c>
    </row>
    <row r="2077" spans="1:3" x14ac:dyDescent="0.45">
      <c r="A2077" s="33" t="s">
        <v>43</v>
      </c>
      <c r="B2077" s="32">
        <v>19518.43</v>
      </c>
      <c r="C2077" s="28">
        <v>45504</v>
      </c>
    </row>
    <row r="2078" spans="1:3" x14ac:dyDescent="0.45">
      <c r="A2078" s="33" t="s">
        <v>72</v>
      </c>
      <c r="B2078" s="32">
        <v>17060.88</v>
      </c>
      <c r="C2078" s="28">
        <v>45488</v>
      </c>
    </row>
    <row r="2079" spans="1:3" x14ac:dyDescent="0.45">
      <c r="A2079" s="33" t="s">
        <v>81</v>
      </c>
      <c r="B2079" s="32">
        <v>5917.21</v>
      </c>
      <c r="C2079" s="28">
        <v>45519</v>
      </c>
    </row>
    <row r="2080" spans="1:3" x14ac:dyDescent="0.45">
      <c r="A2080" s="33" t="s">
        <v>83</v>
      </c>
      <c r="B2080" s="32">
        <v>5736.87</v>
      </c>
      <c r="C2080" s="28">
        <v>45519</v>
      </c>
    </row>
    <row r="2081" spans="1:3" x14ac:dyDescent="0.45">
      <c r="A2081" s="33" t="s">
        <v>87</v>
      </c>
      <c r="B2081" s="32">
        <v>8735.69</v>
      </c>
      <c r="C2081" s="28">
        <v>45519</v>
      </c>
    </row>
    <row r="2082" spans="1:3" x14ac:dyDescent="0.45">
      <c r="A2082" s="33" t="s">
        <v>89</v>
      </c>
      <c r="B2082" s="32">
        <v>5766.14</v>
      </c>
      <c r="C2082" s="28">
        <v>45519</v>
      </c>
    </row>
    <row r="2083" spans="1:3" x14ac:dyDescent="0.45">
      <c r="A2083" s="33" t="s">
        <v>91</v>
      </c>
      <c r="B2083" s="32">
        <v>5766.14</v>
      </c>
      <c r="C2083" s="28">
        <v>45762</v>
      </c>
    </row>
    <row r="2084" spans="1:3" x14ac:dyDescent="0.45">
      <c r="A2084" s="33" t="s">
        <v>93</v>
      </c>
      <c r="B2084" s="32">
        <v>54833.46</v>
      </c>
      <c r="C2084" s="28">
        <v>45519</v>
      </c>
    </row>
    <row r="2085" spans="1:3" x14ac:dyDescent="0.45">
      <c r="A2085" s="27" t="s">
        <v>239</v>
      </c>
      <c r="B2085" s="32"/>
    </row>
    <row r="2086" spans="1:3" x14ac:dyDescent="0.45">
      <c r="A2086" s="33" t="s">
        <v>47</v>
      </c>
      <c r="B2086" s="32">
        <v>11081.35</v>
      </c>
      <c r="C2086" s="28">
        <v>45519</v>
      </c>
    </row>
    <row r="2087" spans="1:3" x14ac:dyDescent="0.45">
      <c r="A2087" s="33" t="s">
        <v>49</v>
      </c>
      <c r="B2087" s="32">
        <v>10716.06</v>
      </c>
      <c r="C2087" s="28">
        <v>45519</v>
      </c>
    </row>
    <row r="2088" spans="1:3" x14ac:dyDescent="0.45">
      <c r="A2088" s="33" t="s">
        <v>53</v>
      </c>
      <c r="B2088" s="32">
        <v>12666.16</v>
      </c>
      <c r="C2088" s="28">
        <v>45519</v>
      </c>
    </row>
    <row r="2089" spans="1:3" x14ac:dyDescent="0.45">
      <c r="A2089" s="33" t="s">
        <v>55</v>
      </c>
      <c r="B2089" s="32">
        <v>9929.5300000000007</v>
      </c>
      <c r="C2089" s="28">
        <v>45519</v>
      </c>
    </row>
    <row r="2090" spans="1:3" x14ac:dyDescent="0.45">
      <c r="A2090" s="33" t="s">
        <v>43</v>
      </c>
      <c r="B2090" s="32">
        <v>33202.89</v>
      </c>
      <c r="C2090" s="28">
        <v>45504</v>
      </c>
    </row>
    <row r="2091" spans="1:3" x14ac:dyDescent="0.45">
      <c r="A2091" s="33" t="s">
        <v>72</v>
      </c>
      <c r="B2091" s="32">
        <v>29022.34</v>
      </c>
      <c r="C2091" s="28">
        <v>45488</v>
      </c>
    </row>
    <row r="2092" spans="1:3" x14ac:dyDescent="0.45">
      <c r="A2092" s="33" t="s">
        <v>81</v>
      </c>
      <c r="B2092" s="32">
        <v>10065.790000000001</v>
      </c>
      <c r="C2092" s="28">
        <v>45519</v>
      </c>
    </row>
    <row r="2093" spans="1:3" x14ac:dyDescent="0.45">
      <c r="A2093" s="33" t="s">
        <v>83</v>
      </c>
      <c r="B2093" s="32">
        <v>9759.01</v>
      </c>
      <c r="C2093" s="28">
        <v>45519</v>
      </c>
    </row>
    <row r="2094" spans="1:3" x14ac:dyDescent="0.45">
      <c r="A2094" s="33" t="s">
        <v>87</v>
      </c>
      <c r="B2094" s="32">
        <v>14860.31</v>
      </c>
      <c r="C2094" s="28">
        <v>45519</v>
      </c>
    </row>
    <row r="2095" spans="1:3" x14ac:dyDescent="0.45">
      <c r="A2095" s="33" t="s">
        <v>89</v>
      </c>
      <c r="B2095" s="32">
        <v>9808.7999999999993</v>
      </c>
      <c r="C2095" s="28">
        <v>45519</v>
      </c>
    </row>
    <row r="2096" spans="1:3" x14ac:dyDescent="0.45">
      <c r="A2096" s="33" t="s">
        <v>91</v>
      </c>
      <c r="B2096" s="32">
        <v>9808.7999999999993</v>
      </c>
      <c r="C2096" s="28">
        <v>45762</v>
      </c>
    </row>
    <row r="2097" spans="1:3" x14ac:dyDescent="0.45">
      <c r="A2097" s="33" t="s">
        <v>93</v>
      </c>
      <c r="B2097" s="32">
        <v>93277.42</v>
      </c>
      <c r="C2097" s="28">
        <v>45519</v>
      </c>
    </row>
    <row r="2098" spans="1:3" x14ac:dyDescent="0.45">
      <c r="A2098" s="27" t="s">
        <v>240</v>
      </c>
      <c r="B2098" s="32"/>
    </row>
    <row r="2099" spans="1:3" x14ac:dyDescent="0.45">
      <c r="A2099" s="33" t="s">
        <v>47</v>
      </c>
      <c r="B2099" s="32">
        <v>131064.63</v>
      </c>
      <c r="C2099" s="28">
        <v>45519</v>
      </c>
    </row>
    <row r="2100" spans="1:3" x14ac:dyDescent="0.45">
      <c r="A2100" s="33" t="s">
        <v>48</v>
      </c>
      <c r="B2100" s="32">
        <v>31590</v>
      </c>
      <c r="C2100" s="28">
        <v>45519</v>
      </c>
    </row>
    <row r="2101" spans="1:3" x14ac:dyDescent="0.45">
      <c r="A2101" s="33" t="s">
        <v>49</v>
      </c>
      <c r="B2101" s="32">
        <v>126744.14</v>
      </c>
      <c r="C2101" s="28">
        <v>45519</v>
      </c>
    </row>
    <row r="2102" spans="1:3" x14ac:dyDescent="0.45">
      <c r="A2102" s="33" t="s">
        <v>50</v>
      </c>
      <c r="B2102" s="32">
        <v>30548.65</v>
      </c>
      <c r="C2102" s="28">
        <v>45519</v>
      </c>
    </row>
    <row r="2103" spans="1:3" x14ac:dyDescent="0.45">
      <c r="A2103" s="33" t="s">
        <v>53</v>
      </c>
      <c r="B2103" s="32">
        <v>149808.92000000001</v>
      </c>
      <c r="C2103" s="28">
        <v>45519</v>
      </c>
    </row>
    <row r="2104" spans="1:3" x14ac:dyDescent="0.45">
      <c r="A2104" s="33" t="s">
        <v>54</v>
      </c>
      <c r="B2104" s="32">
        <v>34771.040000000001</v>
      </c>
      <c r="C2104" s="28">
        <v>45519</v>
      </c>
    </row>
    <row r="2105" spans="1:3" x14ac:dyDescent="0.45">
      <c r="A2105" s="33" t="s">
        <v>55</v>
      </c>
      <c r="B2105" s="32">
        <v>117441.44</v>
      </c>
      <c r="C2105" s="28">
        <v>45519</v>
      </c>
    </row>
    <row r="2106" spans="1:3" x14ac:dyDescent="0.45">
      <c r="A2106" s="33" t="s">
        <v>56</v>
      </c>
      <c r="B2106" s="32">
        <v>27258.46</v>
      </c>
      <c r="C2106" s="28">
        <v>45519</v>
      </c>
    </row>
    <row r="2107" spans="1:3" x14ac:dyDescent="0.45">
      <c r="A2107" s="33" t="s">
        <v>43</v>
      </c>
      <c r="B2107" s="32">
        <v>392706.95</v>
      </c>
      <c r="C2107" s="28">
        <v>45504</v>
      </c>
    </row>
    <row r="2108" spans="1:3" x14ac:dyDescent="0.45">
      <c r="A2108" s="33" t="s">
        <v>62</v>
      </c>
      <c r="B2108" s="32">
        <v>85233</v>
      </c>
      <c r="C2108" s="28">
        <v>45504</v>
      </c>
    </row>
    <row r="2109" spans="1:3" x14ac:dyDescent="0.45">
      <c r="A2109" s="33" t="s">
        <v>63</v>
      </c>
      <c r="B2109" s="32">
        <v>65531.62</v>
      </c>
      <c r="C2109" s="28">
        <v>45504</v>
      </c>
    </row>
    <row r="2110" spans="1:3" x14ac:dyDescent="0.45">
      <c r="A2110" s="33" t="s">
        <v>72</v>
      </c>
      <c r="B2110" s="32">
        <v>343261.55</v>
      </c>
      <c r="C2110" s="28">
        <v>45488</v>
      </c>
    </row>
    <row r="2111" spans="1:3" x14ac:dyDescent="0.45">
      <c r="A2111" s="33" t="s">
        <v>73</v>
      </c>
      <c r="B2111" s="32">
        <v>79671.899999999994</v>
      </c>
      <c r="C2111" s="28">
        <v>45488</v>
      </c>
    </row>
    <row r="2112" spans="1:3" x14ac:dyDescent="0.45">
      <c r="A2112" s="33" t="s">
        <v>81</v>
      </c>
      <c r="B2112" s="32">
        <v>119053.07</v>
      </c>
      <c r="C2112" s="28">
        <v>45519</v>
      </c>
    </row>
    <row r="2113" spans="1:3" x14ac:dyDescent="0.45">
      <c r="A2113" s="33" t="s">
        <v>82</v>
      </c>
      <c r="B2113" s="32">
        <v>28694.9</v>
      </c>
      <c r="C2113" s="28">
        <v>45519</v>
      </c>
    </row>
    <row r="2114" spans="1:3" x14ac:dyDescent="0.45">
      <c r="A2114" s="33" t="s">
        <v>83</v>
      </c>
      <c r="B2114" s="32">
        <v>115424.67</v>
      </c>
      <c r="C2114" s="28">
        <v>45519</v>
      </c>
    </row>
    <row r="2115" spans="1:3" x14ac:dyDescent="0.45">
      <c r="A2115" s="33" t="s">
        <v>84</v>
      </c>
      <c r="B2115" s="32">
        <v>27820.36</v>
      </c>
      <c r="C2115" s="28">
        <v>45519</v>
      </c>
    </row>
    <row r="2116" spans="1:3" x14ac:dyDescent="0.45">
      <c r="A2116" s="33" t="s">
        <v>87</v>
      </c>
      <c r="B2116" s="32">
        <v>175760.23</v>
      </c>
      <c r="C2116" s="28">
        <v>45519</v>
      </c>
    </row>
    <row r="2117" spans="1:3" x14ac:dyDescent="0.45">
      <c r="A2117" s="33" t="s">
        <v>88</v>
      </c>
      <c r="B2117" s="32">
        <v>40794.410000000003</v>
      </c>
      <c r="C2117" s="28">
        <v>45519</v>
      </c>
    </row>
    <row r="2118" spans="1:3" x14ac:dyDescent="0.45">
      <c r="A2118" s="33" t="s">
        <v>89</v>
      </c>
      <c r="B2118" s="32">
        <v>116013.5</v>
      </c>
      <c r="C2118" s="28">
        <v>45519</v>
      </c>
    </row>
    <row r="2119" spans="1:3" x14ac:dyDescent="0.45">
      <c r="A2119" s="33" t="s">
        <v>90</v>
      </c>
      <c r="B2119" s="32">
        <v>26927.040000000001</v>
      </c>
      <c r="C2119" s="28">
        <v>45519</v>
      </c>
    </row>
    <row r="2120" spans="1:3" x14ac:dyDescent="0.45">
      <c r="A2120" s="33" t="s">
        <v>91</v>
      </c>
      <c r="B2120" s="32">
        <v>116013.5</v>
      </c>
      <c r="C2120" s="28">
        <v>45762</v>
      </c>
    </row>
    <row r="2121" spans="1:3" x14ac:dyDescent="0.45">
      <c r="A2121" s="33" t="s">
        <v>92</v>
      </c>
      <c r="B2121" s="32">
        <v>26927.040000000001</v>
      </c>
      <c r="C2121" s="28">
        <v>45762</v>
      </c>
    </row>
    <row r="2122" spans="1:3" x14ac:dyDescent="0.45">
      <c r="A2122" s="33" t="s">
        <v>93</v>
      </c>
      <c r="B2122" s="32">
        <v>1103238.1299999999</v>
      </c>
      <c r="C2122" s="28">
        <v>45519</v>
      </c>
    </row>
    <row r="2123" spans="1:3" x14ac:dyDescent="0.45">
      <c r="A2123" s="33" t="s">
        <v>94</v>
      </c>
      <c r="B2123" s="32">
        <v>256064.46</v>
      </c>
      <c r="C2123" s="28">
        <v>45519</v>
      </c>
    </row>
    <row r="2124" spans="1:3" x14ac:dyDescent="0.45">
      <c r="A2124" s="27" t="s">
        <v>241</v>
      </c>
      <c r="B2124" s="32"/>
    </row>
    <row r="2125" spans="1:3" x14ac:dyDescent="0.45">
      <c r="A2125" s="33" t="s">
        <v>47</v>
      </c>
      <c r="B2125" s="32">
        <v>3600.83</v>
      </c>
      <c r="C2125" s="28">
        <v>45519</v>
      </c>
    </row>
    <row r="2126" spans="1:3" x14ac:dyDescent="0.45">
      <c r="A2126" s="33" t="s">
        <v>49</v>
      </c>
      <c r="B2126" s="32">
        <v>3482.13</v>
      </c>
      <c r="C2126" s="28">
        <v>45519</v>
      </c>
    </row>
    <row r="2127" spans="1:3" x14ac:dyDescent="0.45">
      <c r="A2127" s="33" t="s">
        <v>53</v>
      </c>
      <c r="B2127" s="32">
        <v>4115.8100000000004</v>
      </c>
      <c r="C2127" s="28">
        <v>45519</v>
      </c>
    </row>
    <row r="2128" spans="1:3" x14ac:dyDescent="0.45">
      <c r="A2128" s="33" t="s">
        <v>55</v>
      </c>
      <c r="B2128" s="32">
        <v>3226.55</v>
      </c>
      <c r="C2128" s="28">
        <v>45519</v>
      </c>
    </row>
    <row r="2129" spans="1:3" x14ac:dyDescent="0.45">
      <c r="A2129" s="33" t="s">
        <v>43</v>
      </c>
      <c r="B2129" s="32">
        <v>10789.12</v>
      </c>
      <c r="C2129" s="28">
        <v>45504</v>
      </c>
    </row>
    <row r="2130" spans="1:3" x14ac:dyDescent="0.45">
      <c r="A2130" s="33" t="s">
        <v>72</v>
      </c>
      <c r="B2130" s="32">
        <v>9430.67</v>
      </c>
      <c r="C2130" s="28">
        <v>45488</v>
      </c>
    </row>
    <row r="2131" spans="1:3" x14ac:dyDescent="0.45">
      <c r="A2131" s="33" t="s">
        <v>81</v>
      </c>
      <c r="B2131" s="32">
        <v>3270.83</v>
      </c>
      <c r="C2131" s="28">
        <v>45519</v>
      </c>
    </row>
    <row r="2132" spans="1:3" x14ac:dyDescent="0.45">
      <c r="A2132" s="33" t="s">
        <v>83</v>
      </c>
      <c r="B2132" s="32">
        <v>3171.14</v>
      </c>
      <c r="C2132" s="28">
        <v>45519</v>
      </c>
    </row>
    <row r="2133" spans="1:3" x14ac:dyDescent="0.45">
      <c r="A2133" s="33" t="s">
        <v>87</v>
      </c>
      <c r="B2133" s="32">
        <v>4828.79</v>
      </c>
      <c r="C2133" s="28">
        <v>45519</v>
      </c>
    </row>
    <row r="2134" spans="1:3" x14ac:dyDescent="0.45">
      <c r="A2134" s="33" t="s">
        <v>89</v>
      </c>
      <c r="B2134" s="32">
        <v>3187.32</v>
      </c>
      <c r="C2134" s="28">
        <v>45519</v>
      </c>
    </row>
    <row r="2135" spans="1:3" x14ac:dyDescent="0.45">
      <c r="A2135" s="33" t="s">
        <v>91</v>
      </c>
      <c r="B2135" s="32">
        <v>3187.32</v>
      </c>
      <c r="C2135" s="28">
        <v>45762</v>
      </c>
    </row>
    <row r="2136" spans="1:3" x14ac:dyDescent="0.45">
      <c r="A2136" s="33" t="s">
        <v>93</v>
      </c>
      <c r="B2136" s="32">
        <v>30310.05</v>
      </c>
      <c r="C2136" s="28">
        <v>45519</v>
      </c>
    </row>
    <row r="2137" spans="1:3" x14ac:dyDescent="0.45">
      <c r="A2137" s="27" t="s">
        <v>242</v>
      </c>
      <c r="B2137" s="32"/>
    </row>
    <row r="2138" spans="1:3" x14ac:dyDescent="0.45">
      <c r="A2138" s="33" t="s">
        <v>47</v>
      </c>
      <c r="B2138" s="32">
        <v>17346.27</v>
      </c>
      <c r="C2138" s="28">
        <v>45519</v>
      </c>
    </row>
    <row r="2139" spans="1:3" x14ac:dyDescent="0.45">
      <c r="A2139" s="33" t="s">
        <v>48</v>
      </c>
      <c r="B2139" s="32">
        <v>4721.96</v>
      </c>
      <c r="C2139" s="28">
        <v>45519</v>
      </c>
    </row>
    <row r="2140" spans="1:3" x14ac:dyDescent="0.45">
      <c r="A2140" s="33" t="s">
        <v>49</v>
      </c>
      <c r="B2140" s="32">
        <v>16774.45</v>
      </c>
      <c r="C2140" s="28">
        <v>45519</v>
      </c>
    </row>
    <row r="2141" spans="1:3" x14ac:dyDescent="0.45">
      <c r="A2141" s="33" t="s">
        <v>50</v>
      </c>
      <c r="B2141" s="32">
        <v>4566.3100000000004</v>
      </c>
      <c r="C2141" s="28">
        <v>45519</v>
      </c>
    </row>
    <row r="2142" spans="1:3" x14ac:dyDescent="0.45">
      <c r="A2142" s="33" t="s">
        <v>53</v>
      </c>
      <c r="B2142" s="32">
        <v>19827.060000000001</v>
      </c>
      <c r="C2142" s="28">
        <v>45519</v>
      </c>
    </row>
    <row r="2143" spans="1:3" x14ac:dyDescent="0.45">
      <c r="A2143" s="33" t="s">
        <v>54</v>
      </c>
      <c r="B2143" s="32">
        <v>5197.45</v>
      </c>
      <c r="C2143" s="28">
        <v>45519</v>
      </c>
    </row>
    <row r="2144" spans="1:3" x14ac:dyDescent="0.45">
      <c r="A2144" s="33" t="s">
        <v>55</v>
      </c>
      <c r="B2144" s="32">
        <v>15543.25</v>
      </c>
      <c r="C2144" s="28">
        <v>45519</v>
      </c>
    </row>
    <row r="2145" spans="1:3" x14ac:dyDescent="0.45">
      <c r="A2145" s="33" t="s">
        <v>56</v>
      </c>
      <c r="B2145" s="32">
        <v>4074.5</v>
      </c>
      <c r="C2145" s="28">
        <v>45519</v>
      </c>
    </row>
    <row r="2146" spans="1:3" x14ac:dyDescent="0.45">
      <c r="A2146" s="33" t="s">
        <v>43</v>
      </c>
      <c r="B2146" s="32">
        <v>51974.36</v>
      </c>
      <c r="C2146" s="28">
        <v>45504</v>
      </c>
    </row>
    <row r="2147" spans="1:3" x14ac:dyDescent="0.45">
      <c r="A2147" s="33" t="s">
        <v>63</v>
      </c>
      <c r="B2147" s="32">
        <v>7942.35</v>
      </c>
      <c r="C2147" s="28">
        <v>45504</v>
      </c>
    </row>
    <row r="2148" spans="1:3" x14ac:dyDescent="0.45">
      <c r="A2148" s="33" t="s">
        <v>72</v>
      </c>
      <c r="B2148" s="32">
        <v>45430.31</v>
      </c>
      <c r="C2148" s="28">
        <v>45488</v>
      </c>
    </row>
    <row r="2149" spans="1:3" x14ac:dyDescent="0.45">
      <c r="A2149" s="33" t="s">
        <v>73</v>
      </c>
      <c r="B2149" s="32">
        <v>10188.9</v>
      </c>
      <c r="C2149" s="28">
        <v>45488</v>
      </c>
    </row>
    <row r="2150" spans="1:3" x14ac:dyDescent="0.45">
      <c r="A2150" s="33" t="s">
        <v>81</v>
      </c>
      <c r="B2150" s="32">
        <v>15756.55</v>
      </c>
      <c r="C2150" s="28">
        <v>45519</v>
      </c>
    </row>
    <row r="2151" spans="1:3" x14ac:dyDescent="0.45">
      <c r="A2151" s="33" t="s">
        <v>82</v>
      </c>
      <c r="B2151" s="32">
        <v>4289.21</v>
      </c>
      <c r="C2151" s="28">
        <v>45519</v>
      </c>
    </row>
    <row r="2152" spans="1:3" x14ac:dyDescent="0.45">
      <c r="A2152" s="33" t="s">
        <v>83</v>
      </c>
      <c r="B2152" s="32">
        <v>15276.34</v>
      </c>
      <c r="C2152" s="28">
        <v>45519</v>
      </c>
    </row>
    <row r="2153" spans="1:3" x14ac:dyDescent="0.45">
      <c r="A2153" s="33" t="s">
        <v>84</v>
      </c>
      <c r="B2153" s="32">
        <v>4158.49</v>
      </c>
      <c r="C2153" s="28">
        <v>45519</v>
      </c>
    </row>
    <row r="2154" spans="1:3" x14ac:dyDescent="0.45">
      <c r="A2154" s="33" t="s">
        <v>87</v>
      </c>
      <c r="B2154" s="32">
        <v>23261.69</v>
      </c>
      <c r="C2154" s="28">
        <v>45519</v>
      </c>
    </row>
    <row r="2155" spans="1:3" x14ac:dyDescent="0.45">
      <c r="A2155" s="33" t="s">
        <v>88</v>
      </c>
      <c r="B2155" s="32">
        <v>6097.81</v>
      </c>
      <c r="C2155" s="28">
        <v>45519</v>
      </c>
    </row>
    <row r="2156" spans="1:3" x14ac:dyDescent="0.45">
      <c r="A2156" s="33" t="s">
        <v>89</v>
      </c>
      <c r="B2156" s="32">
        <v>15354.27</v>
      </c>
      <c r="C2156" s="28">
        <v>45519</v>
      </c>
    </row>
    <row r="2157" spans="1:3" x14ac:dyDescent="0.45">
      <c r="A2157" s="33" t="s">
        <v>90</v>
      </c>
      <c r="B2157" s="32">
        <v>4024.96</v>
      </c>
      <c r="C2157" s="28">
        <v>45519</v>
      </c>
    </row>
    <row r="2158" spans="1:3" x14ac:dyDescent="0.45">
      <c r="A2158" s="33" t="s">
        <v>91</v>
      </c>
      <c r="B2158" s="32">
        <v>15354.27</v>
      </c>
      <c r="C2158" s="28">
        <v>45762</v>
      </c>
    </row>
    <row r="2159" spans="1:3" x14ac:dyDescent="0.45">
      <c r="A2159" s="33" t="s">
        <v>92</v>
      </c>
      <c r="B2159" s="32">
        <v>4024.96</v>
      </c>
      <c r="C2159" s="28">
        <v>45762</v>
      </c>
    </row>
    <row r="2160" spans="1:3" x14ac:dyDescent="0.45">
      <c r="A2160" s="33" t="s">
        <v>93</v>
      </c>
      <c r="B2160" s="32">
        <v>146012.42000000001</v>
      </c>
      <c r="C2160" s="28">
        <v>45519</v>
      </c>
    </row>
    <row r="2161" spans="1:3" x14ac:dyDescent="0.45">
      <c r="A2161" s="33" t="s">
        <v>94</v>
      </c>
      <c r="B2161" s="32">
        <v>38275.620000000003</v>
      </c>
      <c r="C2161" s="28">
        <v>45519</v>
      </c>
    </row>
    <row r="2162" spans="1:3" x14ac:dyDescent="0.45">
      <c r="A2162" s="27" t="s">
        <v>244</v>
      </c>
      <c r="B2162" s="32"/>
    </row>
    <row r="2163" spans="1:3" x14ac:dyDescent="0.45">
      <c r="A2163" s="33" t="s">
        <v>47</v>
      </c>
      <c r="B2163" s="32">
        <v>640.80999999999995</v>
      </c>
      <c r="C2163" s="28">
        <v>45519</v>
      </c>
    </row>
    <row r="2164" spans="1:3" x14ac:dyDescent="0.45">
      <c r="A2164" s="33" t="s">
        <v>49</v>
      </c>
      <c r="B2164" s="32">
        <v>619.69000000000005</v>
      </c>
      <c r="C2164" s="28">
        <v>45519</v>
      </c>
    </row>
    <row r="2165" spans="1:3" x14ac:dyDescent="0.45">
      <c r="A2165" s="33" t="s">
        <v>53</v>
      </c>
      <c r="B2165" s="32">
        <v>732.46</v>
      </c>
      <c r="C2165" s="28">
        <v>45519</v>
      </c>
    </row>
    <row r="2166" spans="1:3" x14ac:dyDescent="0.45">
      <c r="A2166" s="33" t="s">
        <v>55</v>
      </c>
      <c r="B2166" s="32">
        <v>574.20000000000005</v>
      </c>
      <c r="C2166" s="28">
        <v>45519</v>
      </c>
    </row>
    <row r="2167" spans="1:3" x14ac:dyDescent="0.45">
      <c r="A2167" s="33" t="s">
        <v>43</v>
      </c>
      <c r="B2167" s="32">
        <v>1920.06</v>
      </c>
      <c r="C2167" s="28">
        <v>45504</v>
      </c>
    </row>
    <row r="2168" spans="1:3" x14ac:dyDescent="0.45">
      <c r="A2168" s="33" t="s">
        <v>72</v>
      </c>
      <c r="B2168" s="32">
        <v>1678.3</v>
      </c>
      <c r="C2168" s="28">
        <v>45488</v>
      </c>
    </row>
    <row r="2169" spans="1:3" x14ac:dyDescent="0.45">
      <c r="A2169" s="33" t="s">
        <v>81</v>
      </c>
      <c r="B2169" s="32">
        <v>582.08000000000004</v>
      </c>
      <c r="C2169" s="28">
        <v>45519</v>
      </c>
    </row>
    <row r="2170" spans="1:3" x14ac:dyDescent="0.45">
      <c r="A2170" s="33" t="s">
        <v>83</v>
      </c>
      <c r="B2170" s="32">
        <v>564.34</v>
      </c>
      <c r="C2170" s="28">
        <v>45519</v>
      </c>
    </row>
    <row r="2171" spans="1:3" x14ac:dyDescent="0.45">
      <c r="A2171" s="33" t="s">
        <v>87</v>
      </c>
      <c r="B2171" s="32">
        <v>859.34</v>
      </c>
      <c r="C2171" s="28">
        <v>45519</v>
      </c>
    </row>
    <row r="2172" spans="1:3" x14ac:dyDescent="0.45">
      <c r="A2172" s="33" t="s">
        <v>89</v>
      </c>
      <c r="B2172" s="32">
        <v>567.22</v>
      </c>
      <c r="C2172" s="28">
        <v>45519</v>
      </c>
    </row>
    <row r="2173" spans="1:3" x14ac:dyDescent="0.45">
      <c r="A2173" s="33" t="s">
        <v>91</v>
      </c>
      <c r="B2173" s="32">
        <v>567.22</v>
      </c>
      <c r="C2173" s="28">
        <v>45762</v>
      </c>
    </row>
    <row r="2174" spans="1:3" x14ac:dyDescent="0.45">
      <c r="A2174" s="33" t="s">
        <v>93</v>
      </c>
      <c r="B2174" s="32">
        <v>5394.05</v>
      </c>
      <c r="C2174" s="28">
        <v>45519</v>
      </c>
    </row>
    <row r="2175" spans="1:3" x14ac:dyDescent="0.45">
      <c r="A2175" s="27" t="s">
        <v>245</v>
      </c>
      <c r="B2175" s="32"/>
    </row>
    <row r="2176" spans="1:3" x14ac:dyDescent="0.45">
      <c r="A2176" s="33" t="s">
        <v>47</v>
      </c>
      <c r="B2176" s="32">
        <v>90250.39</v>
      </c>
      <c r="C2176" s="28">
        <v>45519</v>
      </c>
    </row>
    <row r="2177" spans="1:3" x14ac:dyDescent="0.45">
      <c r="A2177" s="33" t="s">
        <v>48</v>
      </c>
      <c r="B2177" s="32">
        <v>24567.77</v>
      </c>
      <c r="C2177" s="28">
        <v>45519</v>
      </c>
    </row>
    <row r="2178" spans="1:3" x14ac:dyDescent="0.45">
      <c r="A2178" s="33" t="s">
        <v>49</v>
      </c>
      <c r="B2178" s="32">
        <v>87275.31</v>
      </c>
      <c r="C2178" s="28">
        <v>45519</v>
      </c>
    </row>
    <row r="2179" spans="1:3" x14ac:dyDescent="0.45">
      <c r="A2179" s="33" t="s">
        <v>50</v>
      </c>
      <c r="B2179" s="32">
        <v>23757.9</v>
      </c>
      <c r="C2179" s="28">
        <v>45519</v>
      </c>
    </row>
    <row r="2180" spans="1:3" x14ac:dyDescent="0.45">
      <c r="A2180" s="33" t="s">
        <v>53</v>
      </c>
      <c r="B2180" s="32">
        <v>103157.6</v>
      </c>
      <c r="C2180" s="28">
        <v>45519</v>
      </c>
    </row>
    <row r="2181" spans="1:3" x14ac:dyDescent="0.45">
      <c r="A2181" s="33" t="s">
        <v>54</v>
      </c>
      <c r="B2181" s="32">
        <v>27041.68</v>
      </c>
      <c r="C2181" s="28">
        <v>45519</v>
      </c>
    </row>
    <row r="2182" spans="1:3" x14ac:dyDescent="0.45">
      <c r="A2182" s="33" t="s">
        <v>55</v>
      </c>
      <c r="B2182" s="32">
        <v>80869.53</v>
      </c>
      <c r="C2182" s="28">
        <v>45519</v>
      </c>
    </row>
    <row r="2183" spans="1:3" x14ac:dyDescent="0.45">
      <c r="A2183" s="33" t="s">
        <v>56</v>
      </c>
      <c r="B2183" s="32">
        <v>21199.1</v>
      </c>
      <c r="C2183" s="28">
        <v>45519</v>
      </c>
    </row>
    <row r="2184" spans="1:3" x14ac:dyDescent="0.45">
      <c r="A2184" s="33" t="s">
        <v>43</v>
      </c>
      <c r="B2184" s="32">
        <v>270415.84999999998</v>
      </c>
      <c r="C2184" s="28">
        <v>45504</v>
      </c>
    </row>
    <row r="2185" spans="1:3" x14ac:dyDescent="0.45">
      <c r="A2185" s="33" t="s">
        <v>62</v>
      </c>
      <c r="B2185" s="32">
        <v>28874.26</v>
      </c>
      <c r="C2185" s="28">
        <v>45504</v>
      </c>
    </row>
    <row r="2186" spans="1:3" x14ac:dyDescent="0.45">
      <c r="A2186" s="33" t="s">
        <v>63</v>
      </c>
      <c r="B2186" s="32">
        <v>41322.99</v>
      </c>
      <c r="C2186" s="28">
        <v>45504</v>
      </c>
    </row>
    <row r="2187" spans="1:3" x14ac:dyDescent="0.45">
      <c r="A2187" s="33" t="s">
        <v>72</v>
      </c>
      <c r="B2187" s="32">
        <v>236368.02</v>
      </c>
      <c r="C2187" s="28">
        <v>45488</v>
      </c>
    </row>
    <row r="2188" spans="1:3" x14ac:dyDescent="0.45">
      <c r="A2188" s="33" t="s">
        <v>73</v>
      </c>
      <c r="B2188" s="32">
        <v>53011.519999999997</v>
      </c>
      <c r="C2188" s="28">
        <v>45488</v>
      </c>
    </row>
    <row r="2189" spans="1:3" x14ac:dyDescent="0.45">
      <c r="A2189" s="33" t="s">
        <v>81</v>
      </c>
      <c r="B2189" s="32">
        <v>81979.289999999994</v>
      </c>
      <c r="C2189" s="28">
        <v>45519</v>
      </c>
    </row>
    <row r="2190" spans="1:3" x14ac:dyDescent="0.45">
      <c r="A2190" s="33" t="s">
        <v>82</v>
      </c>
      <c r="B2190" s="32">
        <v>22316.23</v>
      </c>
      <c r="C2190" s="28">
        <v>45519</v>
      </c>
    </row>
    <row r="2191" spans="1:3" x14ac:dyDescent="0.45">
      <c r="A2191" s="33" t="s">
        <v>83</v>
      </c>
      <c r="B2191" s="32">
        <v>79480.789999999994</v>
      </c>
      <c r="C2191" s="28">
        <v>45519</v>
      </c>
    </row>
    <row r="2192" spans="1:3" x14ac:dyDescent="0.45">
      <c r="A2192" s="33" t="s">
        <v>84</v>
      </c>
      <c r="B2192" s="32">
        <v>21636.09</v>
      </c>
      <c r="C2192" s="28">
        <v>45519</v>
      </c>
    </row>
    <row r="2193" spans="1:3" x14ac:dyDescent="0.45">
      <c r="A2193" s="33" t="s">
        <v>87</v>
      </c>
      <c r="B2193" s="32">
        <v>121027.54</v>
      </c>
      <c r="C2193" s="28">
        <v>45519</v>
      </c>
    </row>
    <row r="2194" spans="1:3" x14ac:dyDescent="0.45">
      <c r="A2194" s="33" t="s">
        <v>88</v>
      </c>
      <c r="B2194" s="32">
        <v>31726.1</v>
      </c>
      <c r="C2194" s="28">
        <v>45519</v>
      </c>
    </row>
    <row r="2195" spans="1:3" x14ac:dyDescent="0.45">
      <c r="A2195" s="33" t="s">
        <v>89</v>
      </c>
      <c r="B2195" s="32">
        <v>79886.259999999995</v>
      </c>
      <c r="C2195" s="28">
        <v>45519</v>
      </c>
    </row>
    <row r="2196" spans="1:3" x14ac:dyDescent="0.45">
      <c r="A2196" s="33" t="s">
        <v>90</v>
      </c>
      <c r="B2196" s="32">
        <v>20941.349999999999</v>
      </c>
      <c r="C2196" s="28">
        <v>45519</v>
      </c>
    </row>
    <row r="2197" spans="1:3" x14ac:dyDescent="0.45">
      <c r="A2197" s="33" t="s">
        <v>91</v>
      </c>
      <c r="B2197" s="32">
        <v>79886.259999999995</v>
      </c>
      <c r="C2197" s="28">
        <v>45762</v>
      </c>
    </row>
    <row r="2198" spans="1:3" x14ac:dyDescent="0.45">
      <c r="A2198" s="33" t="s">
        <v>92</v>
      </c>
      <c r="B2198" s="32">
        <v>20941.349999999999</v>
      </c>
      <c r="C2198" s="28">
        <v>45762</v>
      </c>
    </row>
    <row r="2199" spans="1:3" x14ac:dyDescent="0.45">
      <c r="A2199" s="33" t="s">
        <v>93</v>
      </c>
      <c r="B2199" s="32">
        <v>759683.72</v>
      </c>
      <c r="C2199" s="28">
        <v>45519</v>
      </c>
    </row>
    <row r="2200" spans="1:3" x14ac:dyDescent="0.45">
      <c r="A2200" s="33" t="s">
        <v>94</v>
      </c>
      <c r="B2200" s="32">
        <v>199143.13</v>
      </c>
      <c r="C2200" s="28">
        <v>45519</v>
      </c>
    </row>
    <row r="2201" spans="1:3" x14ac:dyDescent="0.45">
      <c r="A2201" s="27" t="s">
        <v>246</v>
      </c>
      <c r="B2201" s="32"/>
    </row>
    <row r="2202" spans="1:3" x14ac:dyDescent="0.45">
      <c r="A2202" s="33" t="s">
        <v>47</v>
      </c>
      <c r="B2202" s="32">
        <v>6519.8</v>
      </c>
      <c r="C2202" s="28">
        <v>45519</v>
      </c>
    </row>
    <row r="2203" spans="1:3" x14ac:dyDescent="0.45">
      <c r="A2203" s="33" t="s">
        <v>49</v>
      </c>
      <c r="B2203" s="32">
        <v>6304.87</v>
      </c>
      <c r="C2203" s="28">
        <v>45519</v>
      </c>
    </row>
    <row r="2204" spans="1:3" x14ac:dyDescent="0.45">
      <c r="A2204" s="33" t="s">
        <v>53</v>
      </c>
      <c r="B2204" s="32">
        <v>7452.23</v>
      </c>
      <c r="C2204" s="28">
        <v>45519</v>
      </c>
    </row>
    <row r="2205" spans="1:3" x14ac:dyDescent="0.45">
      <c r="A2205" s="33" t="s">
        <v>55</v>
      </c>
      <c r="B2205" s="32">
        <v>5842.11</v>
      </c>
      <c r="C2205" s="28">
        <v>45519</v>
      </c>
    </row>
    <row r="2206" spans="1:3" x14ac:dyDescent="0.45">
      <c r="A2206" s="33" t="s">
        <v>43</v>
      </c>
      <c r="B2206" s="32">
        <v>19535.16</v>
      </c>
      <c r="C2206" s="28">
        <v>45504</v>
      </c>
    </row>
    <row r="2207" spans="1:3" x14ac:dyDescent="0.45">
      <c r="A2207" s="33" t="s">
        <v>72</v>
      </c>
      <c r="B2207" s="32">
        <v>17075.509999999998</v>
      </c>
      <c r="C2207" s="28">
        <v>45488</v>
      </c>
    </row>
    <row r="2208" spans="1:3" x14ac:dyDescent="0.45">
      <c r="A2208" s="33" t="s">
        <v>81</v>
      </c>
      <c r="B2208" s="32">
        <v>5922.28</v>
      </c>
      <c r="C2208" s="28">
        <v>45519</v>
      </c>
    </row>
    <row r="2209" spans="1:3" x14ac:dyDescent="0.45">
      <c r="A2209" s="33" t="s">
        <v>83</v>
      </c>
      <c r="B2209" s="32">
        <v>5741.79</v>
      </c>
      <c r="C2209" s="28">
        <v>45519</v>
      </c>
    </row>
    <row r="2210" spans="1:3" x14ac:dyDescent="0.45">
      <c r="A2210" s="33" t="s">
        <v>87</v>
      </c>
      <c r="B2210" s="32">
        <v>8743.17</v>
      </c>
      <c r="C2210" s="28">
        <v>45519</v>
      </c>
    </row>
    <row r="2211" spans="1:3" x14ac:dyDescent="0.45">
      <c r="A2211" s="33" t="s">
        <v>89</v>
      </c>
      <c r="B2211" s="32">
        <v>5771.08</v>
      </c>
      <c r="C2211" s="28">
        <v>45519</v>
      </c>
    </row>
    <row r="2212" spans="1:3" x14ac:dyDescent="0.45">
      <c r="A2212" s="33" t="s">
        <v>91</v>
      </c>
      <c r="B2212" s="32">
        <v>5771.08</v>
      </c>
      <c r="C2212" s="28">
        <v>45762</v>
      </c>
    </row>
    <row r="2213" spans="1:3" x14ac:dyDescent="0.45">
      <c r="A2213" s="33" t="s">
        <v>93</v>
      </c>
      <c r="B2213" s="32">
        <v>54880.45</v>
      </c>
      <c r="C2213" s="28">
        <v>45519</v>
      </c>
    </row>
    <row r="2214" spans="1:3" x14ac:dyDescent="0.45">
      <c r="A2214" s="27" t="s">
        <v>247</v>
      </c>
      <c r="B2214" s="32"/>
    </row>
    <row r="2215" spans="1:3" x14ac:dyDescent="0.45">
      <c r="A2215" s="33" t="s">
        <v>47</v>
      </c>
      <c r="B2215" s="32">
        <v>12513.41</v>
      </c>
      <c r="C2215" s="28">
        <v>45519</v>
      </c>
    </row>
    <row r="2216" spans="1:3" x14ac:dyDescent="0.45">
      <c r="A2216" s="33" t="s">
        <v>49</v>
      </c>
      <c r="B2216" s="32">
        <v>12100.91</v>
      </c>
      <c r="C2216" s="28">
        <v>45519</v>
      </c>
    </row>
    <row r="2217" spans="1:3" x14ac:dyDescent="0.45">
      <c r="A2217" s="33" t="s">
        <v>53</v>
      </c>
      <c r="B2217" s="32">
        <v>14303.02</v>
      </c>
      <c r="C2217" s="28">
        <v>45519</v>
      </c>
    </row>
    <row r="2218" spans="1:3" x14ac:dyDescent="0.45">
      <c r="A2218" s="33" t="s">
        <v>55</v>
      </c>
      <c r="B2218" s="32">
        <v>11212.73</v>
      </c>
      <c r="C2218" s="28">
        <v>45519</v>
      </c>
    </row>
    <row r="2219" spans="1:3" x14ac:dyDescent="0.45">
      <c r="A2219" s="33" t="s">
        <v>43</v>
      </c>
      <c r="B2219" s="32">
        <v>37493.730000000003</v>
      </c>
      <c r="C2219" s="28">
        <v>45504</v>
      </c>
    </row>
    <row r="2220" spans="1:3" x14ac:dyDescent="0.45">
      <c r="A2220" s="33" t="s">
        <v>72</v>
      </c>
      <c r="B2220" s="32">
        <v>32772.93</v>
      </c>
      <c r="C2220" s="28">
        <v>45488</v>
      </c>
    </row>
    <row r="2221" spans="1:3" x14ac:dyDescent="0.45">
      <c r="A2221" s="33" t="s">
        <v>81</v>
      </c>
      <c r="B2221" s="32">
        <v>11366.6</v>
      </c>
      <c r="C2221" s="28">
        <v>45519</v>
      </c>
    </row>
    <row r="2222" spans="1:3" x14ac:dyDescent="0.45">
      <c r="A2222" s="33" t="s">
        <v>83</v>
      </c>
      <c r="B2222" s="32">
        <v>11020.18</v>
      </c>
      <c r="C2222" s="28">
        <v>45519</v>
      </c>
    </row>
    <row r="2223" spans="1:3" x14ac:dyDescent="0.45">
      <c r="A2223" s="33" t="s">
        <v>87</v>
      </c>
      <c r="B2223" s="32">
        <v>16780.73</v>
      </c>
      <c r="C2223" s="28">
        <v>45519</v>
      </c>
    </row>
    <row r="2224" spans="1:3" x14ac:dyDescent="0.45">
      <c r="A2224" s="33" t="s">
        <v>89</v>
      </c>
      <c r="B2224" s="32">
        <v>11076.4</v>
      </c>
      <c r="C2224" s="28">
        <v>45519</v>
      </c>
    </row>
    <row r="2225" spans="1:3" x14ac:dyDescent="0.45">
      <c r="A2225" s="33" t="s">
        <v>91</v>
      </c>
      <c r="B2225" s="32">
        <v>11076.4</v>
      </c>
      <c r="C2225" s="28">
        <v>45762</v>
      </c>
    </row>
    <row r="2226" spans="1:3" x14ac:dyDescent="0.45">
      <c r="A2226" s="33" t="s">
        <v>93</v>
      </c>
      <c r="B2226" s="32">
        <v>105331.77</v>
      </c>
      <c r="C2226" s="28">
        <v>45519</v>
      </c>
    </row>
    <row r="2227" spans="1:3" x14ac:dyDescent="0.45">
      <c r="A2227" s="27" t="s">
        <v>248</v>
      </c>
      <c r="B2227" s="32"/>
    </row>
    <row r="2228" spans="1:3" x14ac:dyDescent="0.45">
      <c r="A2228" s="33" t="s">
        <v>47</v>
      </c>
      <c r="B2228" s="32">
        <v>118606.08</v>
      </c>
      <c r="C2228" s="28">
        <v>45519</v>
      </c>
    </row>
    <row r="2229" spans="1:3" x14ac:dyDescent="0.45">
      <c r="A2229" s="33" t="s">
        <v>48</v>
      </c>
      <c r="B2229" s="32">
        <v>30851.29</v>
      </c>
      <c r="C2229" s="28">
        <v>45519</v>
      </c>
    </row>
    <row r="2230" spans="1:3" x14ac:dyDescent="0.45">
      <c r="A2230" s="33" t="s">
        <v>49</v>
      </c>
      <c r="B2230" s="32">
        <v>114696.26</v>
      </c>
      <c r="C2230" s="28">
        <v>45519</v>
      </c>
    </row>
    <row r="2231" spans="1:3" x14ac:dyDescent="0.45">
      <c r="A2231" s="33" t="s">
        <v>50</v>
      </c>
      <c r="B2231" s="32">
        <v>29834.29</v>
      </c>
      <c r="C2231" s="28">
        <v>45519</v>
      </c>
    </row>
    <row r="2232" spans="1:3" x14ac:dyDescent="0.45">
      <c r="A2232" s="33" t="s">
        <v>53</v>
      </c>
      <c r="B2232" s="32">
        <v>135568.6</v>
      </c>
      <c r="C2232" s="28">
        <v>45519</v>
      </c>
    </row>
    <row r="2233" spans="1:3" x14ac:dyDescent="0.45">
      <c r="A2233" s="33" t="s">
        <v>54</v>
      </c>
      <c r="B2233" s="32">
        <v>33957.94</v>
      </c>
      <c r="C2233" s="28">
        <v>45519</v>
      </c>
    </row>
    <row r="2234" spans="1:3" x14ac:dyDescent="0.45">
      <c r="A2234" s="33" t="s">
        <v>55</v>
      </c>
      <c r="B2234" s="32">
        <v>106277.85</v>
      </c>
      <c r="C2234" s="28">
        <v>45519</v>
      </c>
    </row>
    <row r="2235" spans="1:3" x14ac:dyDescent="0.45">
      <c r="A2235" s="33" t="s">
        <v>56</v>
      </c>
      <c r="B2235" s="32">
        <v>26621.040000000001</v>
      </c>
      <c r="C2235" s="28">
        <v>45519</v>
      </c>
    </row>
    <row r="2236" spans="1:3" x14ac:dyDescent="0.45">
      <c r="A2236" s="33" t="s">
        <v>43</v>
      </c>
      <c r="B2236" s="32">
        <v>370041.24</v>
      </c>
      <c r="C2236" s="28">
        <v>45504</v>
      </c>
    </row>
    <row r="2237" spans="1:3" x14ac:dyDescent="0.45">
      <c r="A2237" s="33" t="s">
        <v>62</v>
      </c>
      <c r="B2237" s="32">
        <v>74099.16</v>
      </c>
      <c r="C2237" s="28">
        <v>45504</v>
      </c>
    </row>
    <row r="2238" spans="1:3" x14ac:dyDescent="0.45">
      <c r="A2238" s="33" t="s">
        <v>63</v>
      </c>
      <c r="B2238" s="32">
        <v>51891.88</v>
      </c>
      <c r="C2238" s="28">
        <v>45504</v>
      </c>
    </row>
    <row r="2239" spans="1:3" x14ac:dyDescent="0.45">
      <c r="A2239" s="33" t="s">
        <v>72</v>
      </c>
      <c r="B2239" s="32">
        <v>323449.65000000002</v>
      </c>
      <c r="C2239" s="28">
        <v>45488</v>
      </c>
    </row>
    <row r="2240" spans="1:3" x14ac:dyDescent="0.45">
      <c r="A2240" s="33" t="s">
        <v>73</v>
      </c>
      <c r="B2240" s="32">
        <v>66569.899999999994</v>
      </c>
      <c r="C2240" s="28">
        <v>45488</v>
      </c>
    </row>
    <row r="2241" spans="1:3" x14ac:dyDescent="0.45">
      <c r="A2241" s="33" t="s">
        <v>81</v>
      </c>
      <c r="B2241" s="32">
        <v>107736.29</v>
      </c>
      <c r="C2241" s="28">
        <v>45519</v>
      </c>
    </row>
    <row r="2242" spans="1:3" x14ac:dyDescent="0.45">
      <c r="A2242" s="33" t="s">
        <v>82</v>
      </c>
      <c r="B2242" s="32">
        <v>28023.89</v>
      </c>
      <c r="C2242" s="28">
        <v>45519</v>
      </c>
    </row>
    <row r="2243" spans="1:3" x14ac:dyDescent="0.45">
      <c r="A2243" s="33" t="s">
        <v>83</v>
      </c>
      <c r="B2243" s="32">
        <v>104452.79</v>
      </c>
      <c r="C2243" s="28">
        <v>45519</v>
      </c>
    </row>
    <row r="2244" spans="1:3" x14ac:dyDescent="0.45">
      <c r="A2244" s="33" t="s">
        <v>84</v>
      </c>
      <c r="B2244" s="32">
        <v>27169.8</v>
      </c>
      <c r="C2244" s="28">
        <v>45519</v>
      </c>
    </row>
    <row r="2245" spans="1:3" x14ac:dyDescent="0.45">
      <c r="A2245" s="33" t="s">
        <v>87</v>
      </c>
      <c r="B2245" s="32">
        <v>159053.07</v>
      </c>
      <c r="C2245" s="28">
        <v>45519</v>
      </c>
    </row>
    <row r="2246" spans="1:3" x14ac:dyDescent="0.45">
      <c r="A2246" s="33" t="s">
        <v>88</v>
      </c>
      <c r="B2246" s="32">
        <v>39840.46</v>
      </c>
      <c r="C2246" s="28">
        <v>45519</v>
      </c>
    </row>
    <row r="2247" spans="1:3" x14ac:dyDescent="0.45">
      <c r="A2247" s="33" t="s">
        <v>89</v>
      </c>
      <c r="B2247" s="32">
        <v>104985.65</v>
      </c>
      <c r="C2247" s="28">
        <v>45519</v>
      </c>
    </row>
    <row r="2248" spans="1:3" x14ac:dyDescent="0.45">
      <c r="A2248" s="33" t="s">
        <v>90</v>
      </c>
      <c r="B2248" s="32">
        <v>26297.37</v>
      </c>
      <c r="C2248" s="28">
        <v>45519</v>
      </c>
    </row>
    <row r="2249" spans="1:3" x14ac:dyDescent="0.45">
      <c r="A2249" s="33" t="s">
        <v>91</v>
      </c>
      <c r="B2249" s="32">
        <v>104985.65</v>
      </c>
      <c r="C2249" s="28">
        <v>45762</v>
      </c>
    </row>
    <row r="2250" spans="1:3" x14ac:dyDescent="0.45">
      <c r="A2250" s="33" t="s">
        <v>92</v>
      </c>
      <c r="B2250" s="32">
        <v>26297.37</v>
      </c>
      <c r="C2250" s="28">
        <v>45762</v>
      </c>
    </row>
    <row r="2251" spans="1:3" x14ac:dyDescent="0.45">
      <c r="A2251" s="33" t="s">
        <v>93</v>
      </c>
      <c r="B2251" s="32">
        <v>998368.08</v>
      </c>
      <c r="C2251" s="28">
        <v>45519</v>
      </c>
    </row>
    <row r="2252" spans="1:3" x14ac:dyDescent="0.45">
      <c r="A2252" s="33" t="s">
        <v>94</v>
      </c>
      <c r="B2252" s="32">
        <v>250076.56</v>
      </c>
      <c r="C2252" s="28">
        <v>45519</v>
      </c>
    </row>
    <row r="2253" spans="1:3" x14ac:dyDescent="0.45">
      <c r="A2253" s="27" t="s">
        <v>249</v>
      </c>
      <c r="B2253" s="32"/>
    </row>
    <row r="2254" spans="1:3" x14ac:dyDescent="0.45">
      <c r="A2254" s="33" t="s">
        <v>47</v>
      </c>
      <c r="B2254" s="32">
        <v>2644.7</v>
      </c>
      <c r="C2254" s="28">
        <v>45519</v>
      </c>
    </row>
    <row r="2255" spans="1:3" x14ac:dyDescent="0.45">
      <c r="A2255" s="33" t="s">
        <v>49</v>
      </c>
      <c r="B2255" s="32">
        <v>2557.52</v>
      </c>
      <c r="C2255" s="28">
        <v>45519</v>
      </c>
    </row>
    <row r="2256" spans="1:3" x14ac:dyDescent="0.45">
      <c r="A2256" s="33" t="s">
        <v>53</v>
      </c>
      <c r="B2256" s="32">
        <v>3022.94</v>
      </c>
      <c r="C2256" s="28">
        <v>45519</v>
      </c>
    </row>
    <row r="2257" spans="1:3" x14ac:dyDescent="0.45">
      <c r="A2257" s="33" t="s">
        <v>55</v>
      </c>
      <c r="B2257" s="32">
        <v>2369.81</v>
      </c>
      <c r="C2257" s="28">
        <v>45519</v>
      </c>
    </row>
    <row r="2258" spans="1:3" x14ac:dyDescent="0.45">
      <c r="A2258" s="33" t="s">
        <v>43</v>
      </c>
      <c r="B2258" s="32">
        <v>7924.29</v>
      </c>
      <c r="C2258" s="28">
        <v>45504</v>
      </c>
    </row>
    <row r="2259" spans="1:3" x14ac:dyDescent="0.45">
      <c r="A2259" s="33" t="s">
        <v>72</v>
      </c>
      <c r="B2259" s="32">
        <v>6926.55</v>
      </c>
      <c r="C2259" s="28">
        <v>45488</v>
      </c>
    </row>
    <row r="2260" spans="1:3" x14ac:dyDescent="0.45">
      <c r="A2260" s="33" t="s">
        <v>81</v>
      </c>
      <c r="B2260" s="32">
        <v>2402.33</v>
      </c>
      <c r="C2260" s="28">
        <v>45519</v>
      </c>
    </row>
    <row r="2261" spans="1:3" x14ac:dyDescent="0.45">
      <c r="A2261" s="33" t="s">
        <v>83</v>
      </c>
      <c r="B2261" s="32">
        <v>2329.11</v>
      </c>
      <c r="C2261" s="28">
        <v>45519</v>
      </c>
    </row>
    <row r="2262" spans="1:3" x14ac:dyDescent="0.45">
      <c r="A2262" s="33" t="s">
        <v>87</v>
      </c>
      <c r="B2262" s="32">
        <v>3546.6</v>
      </c>
      <c r="C2262" s="28">
        <v>45519</v>
      </c>
    </row>
    <row r="2263" spans="1:3" x14ac:dyDescent="0.45">
      <c r="A2263" s="33" t="s">
        <v>89</v>
      </c>
      <c r="B2263" s="32">
        <v>2340.9899999999998</v>
      </c>
      <c r="C2263" s="28">
        <v>45519</v>
      </c>
    </row>
    <row r="2264" spans="1:3" x14ac:dyDescent="0.45">
      <c r="A2264" s="33" t="s">
        <v>91</v>
      </c>
      <c r="B2264" s="32">
        <v>2340.9899999999998</v>
      </c>
      <c r="C2264" s="28">
        <v>45762</v>
      </c>
    </row>
    <row r="2265" spans="1:3" x14ac:dyDescent="0.45">
      <c r="A2265" s="33" t="s">
        <v>93</v>
      </c>
      <c r="B2265" s="32">
        <v>22261.83</v>
      </c>
      <c r="C2265" s="28">
        <v>45519</v>
      </c>
    </row>
    <row r="2266" spans="1:3" x14ac:dyDescent="0.45">
      <c r="A2266" s="27" t="s">
        <v>250</v>
      </c>
      <c r="B2266" s="32"/>
    </row>
    <row r="2267" spans="1:3" x14ac:dyDescent="0.45">
      <c r="A2267" s="33" t="s">
        <v>47</v>
      </c>
      <c r="B2267" s="32">
        <v>2937.68</v>
      </c>
      <c r="C2267" s="28">
        <v>45519</v>
      </c>
    </row>
    <row r="2268" spans="1:3" x14ac:dyDescent="0.45">
      <c r="A2268" s="33" t="s">
        <v>49</v>
      </c>
      <c r="B2268" s="32">
        <v>2840.85</v>
      </c>
      <c r="C2268" s="28">
        <v>45519</v>
      </c>
    </row>
    <row r="2269" spans="1:3" x14ac:dyDescent="0.45">
      <c r="A2269" s="33" t="s">
        <v>53</v>
      </c>
      <c r="B2269" s="32">
        <v>3357.82</v>
      </c>
      <c r="C2269" s="28">
        <v>45519</v>
      </c>
    </row>
    <row r="2270" spans="1:3" x14ac:dyDescent="0.45">
      <c r="A2270" s="33" t="s">
        <v>55</v>
      </c>
      <c r="B2270" s="32">
        <v>2632.33</v>
      </c>
      <c r="C2270" s="28">
        <v>45519</v>
      </c>
    </row>
    <row r="2271" spans="1:3" x14ac:dyDescent="0.45">
      <c r="A2271" s="33" t="s">
        <v>43</v>
      </c>
      <c r="B2271" s="32">
        <v>8802.14</v>
      </c>
      <c r="C2271" s="28">
        <v>45504</v>
      </c>
    </row>
    <row r="2272" spans="1:3" x14ac:dyDescent="0.45">
      <c r="A2272" s="33" t="s">
        <v>72</v>
      </c>
      <c r="B2272" s="32">
        <v>7693.87</v>
      </c>
      <c r="C2272" s="28">
        <v>45488</v>
      </c>
    </row>
    <row r="2273" spans="1:3" x14ac:dyDescent="0.45">
      <c r="A2273" s="33" t="s">
        <v>81</v>
      </c>
      <c r="B2273" s="32">
        <v>2668.46</v>
      </c>
      <c r="C2273" s="28">
        <v>45519</v>
      </c>
    </row>
    <row r="2274" spans="1:3" x14ac:dyDescent="0.45">
      <c r="A2274" s="33" t="s">
        <v>83</v>
      </c>
      <c r="B2274" s="32">
        <v>2587.13</v>
      </c>
      <c r="C2274" s="28">
        <v>45519</v>
      </c>
    </row>
    <row r="2275" spans="1:3" x14ac:dyDescent="0.45">
      <c r="A2275" s="33" t="s">
        <v>87</v>
      </c>
      <c r="B2275" s="32">
        <v>3939.49</v>
      </c>
      <c r="C2275" s="28">
        <v>45519</v>
      </c>
    </row>
    <row r="2276" spans="1:3" x14ac:dyDescent="0.45">
      <c r="A2276" s="33" t="s">
        <v>89</v>
      </c>
      <c r="B2276" s="32">
        <v>2600.33</v>
      </c>
      <c r="C2276" s="28">
        <v>45519</v>
      </c>
    </row>
    <row r="2277" spans="1:3" x14ac:dyDescent="0.45">
      <c r="A2277" s="33" t="s">
        <v>91</v>
      </c>
      <c r="B2277" s="32">
        <v>2600.33</v>
      </c>
      <c r="C2277" s="28">
        <v>45762</v>
      </c>
    </row>
    <row r="2278" spans="1:3" x14ac:dyDescent="0.45">
      <c r="A2278" s="33" t="s">
        <v>93</v>
      </c>
      <c r="B2278" s="32">
        <v>24728</v>
      </c>
      <c r="C2278" s="28">
        <v>45519</v>
      </c>
    </row>
    <row r="2279" spans="1:3" x14ac:dyDescent="0.45">
      <c r="A2279" s="27" t="s">
        <v>251</v>
      </c>
      <c r="B2279" s="32"/>
    </row>
    <row r="2280" spans="1:3" x14ac:dyDescent="0.45">
      <c r="A2280" s="33" t="s">
        <v>47</v>
      </c>
      <c r="B2280" s="32">
        <v>44698.86</v>
      </c>
      <c r="C2280" s="28">
        <v>45519</v>
      </c>
    </row>
    <row r="2281" spans="1:3" x14ac:dyDescent="0.45">
      <c r="A2281" s="33" t="s">
        <v>49</v>
      </c>
      <c r="B2281" s="32">
        <v>43225.38</v>
      </c>
      <c r="C2281" s="28">
        <v>45519</v>
      </c>
    </row>
    <row r="2282" spans="1:3" x14ac:dyDescent="0.45">
      <c r="A2282" s="33" t="s">
        <v>53</v>
      </c>
      <c r="B2282" s="32">
        <v>51091.5</v>
      </c>
      <c r="C2282" s="28">
        <v>45519</v>
      </c>
    </row>
    <row r="2283" spans="1:3" x14ac:dyDescent="0.45">
      <c r="A2283" s="33" t="s">
        <v>55</v>
      </c>
      <c r="B2283" s="32">
        <v>40052.75</v>
      </c>
      <c r="C2283" s="28">
        <v>45519</v>
      </c>
    </row>
    <row r="2284" spans="1:3" x14ac:dyDescent="0.45">
      <c r="A2284" s="33" t="s">
        <v>43</v>
      </c>
      <c r="B2284" s="32">
        <v>133930.51</v>
      </c>
      <c r="C2284" s="28">
        <v>45504</v>
      </c>
    </row>
    <row r="2285" spans="1:3" x14ac:dyDescent="0.45">
      <c r="A2285" s="33" t="s">
        <v>72</v>
      </c>
      <c r="B2285" s="32">
        <v>117067.44</v>
      </c>
      <c r="C2285" s="28">
        <v>45488</v>
      </c>
    </row>
    <row r="2286" spans="1:3" x14ac:dyDescent="0.45">
      <c r="A2286" s="33" t="s">
        <v>81</v>
      </c>
      <c r="B2286" s="32">
        <v>40602.379999999997</v>
      </c>
      <c r="C2286" s="28">
        <v>45519</v>
      </c>
    </row>
    <row r="2287" spans="1:3" x14ac:dyDescent="0.45">
      <c r="A2287" s="33" t="s">
        <v>83</v>
      </c>
      <c r="B2287" s="32">
        <v>39364.94</v>
      </c>
      <c r="C2287" s="28">
        <v>45519</v>
      </c>
    </row>
    <row r="2288" spans="1:3" x14ac:dyDescent="0.45">
      <c r="A2288" s="33" t="s">
        <v>87</v>
      </c>
      <c r="B2288" s="32">
        <v>59942.05</v>
      </c>
      <c r="C2288" s="28">
        <v>45519</v>
      </c>
    </row>
    <row r="2289" spans="1:3" x14ac:dyDescent="0.45">
      <c r="A2289" s="33" t="s">
        <v>89</v>
      </c>
      <c r="B2289" s="32">
        <v>39565.760000000002</v>
      </c>
      <c r="C2289" s="28">
        <v>45519</v>
      </c>
    </row>
    <row r="2290" spans="1:3" x14ac:dyDescent="0.45">
      <c r="A2290" s="33" t="s">
        <v>91</v>
      </c>
      <c r="B2290" s="32">
        <v>39565.760000000002</v>
      </c>
      <c r="C2290" s="28">
        <v>45762</v>
      </c>
    </row>
    <row r="2291" spans="1:3" x14ac:dyDescent="0.45">
      <c r="A2291" s="33" t="s">
        <v>93</v>
      </c>
      <c r="B2291" s="32">
        <v>376253.21</v>
      </c>
      <c r="C2291" s="28">
        <v>45519</v>
      </c>
    </row>
    <row r="2292" spans="1:3" x14ac:dyDescent="0.45">
      <c r="A2292" s="27" t="s">
        <v>252</v>
      </c>
      <c r="B2292" s="32"/>
    </row>
    <row r="2293" spans="1:3" x14ac:dyDescent="0.45">
      <c r="A2293" s="33" t="s">
        <v>47</v>
      </c>
      <c r="B2293" s="32">
        <v>13428.48</v>
      </c>
      <c r="C2293" s="28">
        <v>45519</v>
      </c>
    </row>
    <row r="2294" spans="1:3" x14ac:dyDescent="0.45">
      <c r="A2294" s="33" t="s">
        <v>48</v>
      </c>
      <c r="B2294" s="32">
        <v>3655.47</v>
      </c>
      <c r="C2294" s="28">
        <v>45519</v>
      </c>
    </row>
    <row r="2295" spans="1:3" x14ac:dyDescent="0.45">
      <c r="A2295" s="33" t="s">
        <v>49</v>
      </c>
      <c r="B2295" s="32">
        <v>12985.81</v>
      </c>
      <c r="C2295" s="28">
        <v>45519</v>
      </c>
    </row>
    <row r="2296" spans="1:3" x14ac:dyDescent="0.45">
      <c r="A2296" s="33" t="s">
        <v>50</v>
      </c>
      <c r="B2296" s="32">
        <v>3534.97</v>
      </c>
      <c r="C2296" s="28">
        <v>45519</v>
      </c>
    </row>
    <row r="2297" spans="1:3" x14ac:dyDescent="0.45">
      <c r="A2297" s="33" t="s">
        <v>53</v>
      </c>
      <c r="B2297" s="32">
        <v>15348.96</v>
      </c>
      <c r="C2297" s="28">
        <v>45519</v>
      </c>
    </row>
    <row r="2298" spans="1:3" x14ac:dyDescent="0.45">
      <c r="A2298" s="33" t="s">
        <v>54</v>
      </c>
      <c r="B2298" s="32">
        <v>4023.57</v>
      </c>
      <c r="C2298" s="28">
        <v>45519</v>
      </c>
    </row>
    <row r="2299" spans="1:3" x14ac:dyDescent="0.45">
      <c r="A2299" s="33" t="s">
        <v>55</v>
      </c>
      <c r="B2299" s="32">
        <v>12032.69</v>
      </c>
      <c r="C2299" s="28">
        <v>45519</v>
      </c>
    </row>
    <row r="2300" spans="1:3" x14ac:dyDescent="0.45">
      <c r="A2300" s="33" t="s">
        <v>56</v>
      </c>
      <c r="B2300" s="32">
        <v>3154.24</v>
      </c>
      <c r="C2300" s="28">
        <v>45519</v>
      </c>
    </row>
    <row r="2301" spans="1:3" x14ac:dyDescent="0.45">
      <c r="A2301" s="33" t="s">
        <v>43</v>
      </c>
      <c r="B2301" s="32">
        <v>40235.550000000003</v>
      </c>
      <c r="C2301" s="28">
        <v>45504</v>
      </c>
    </row>
    <row r="2302" spans="1:3" x14ac:dyDescent="0.45">
      <c r="A2302" s="33" t="s">
        <v>62</v>
      </c>
      <c r="B2302" s="32">
        <v>23260</v>
      </c>
      <c r="C2302" s="28">
        <v>45504</v>
      </c>
    </row>
    <row r="2303" spans="1:3" x14ac:dyDescent="0.45">
      <c r="A2303" s="33" t="s">
        <v>63</v>
      </c>
      <c r="B2303" s="32">
        <v>6148.5</v>
      </c>
      <c r="C2303" s="28">
        <v>45504</v>
      </c>
    </row>
    <row r="2304" spans="1:3" x14ac:dyDescent="0.45">
      <c r="A2304" s="33" t="s">
        <v>72</v>
      </c>
      <c r="B2304" s="32">
        <v>35169.519999999997</v>
      </c>
      <c r="C2304" s="28">
        <v>45488</v>
      </c>
    </row>
    <row r="2305" spans="1:3" x14ac:dyDescent="0.45">
      <c r="A2305" s="33" t="s">
        <v>73</v>
      </c>
      <c r="B2305" s="32">
        <v>7887.65</v>
      </c>
      <c r="C2305" s="28">
        <v>45488</v>
      </c>
    </row>
    <row r="2306" spans="1:3" x14ac:dyDescent="0.45">
      <c r="A2306" s="33" t="s">
        <v>81</v>
      </c>
      <c r="B2306" s="32">
        <v>12197.81</v>
      </c>
      <c r="C2306" s="28">
        <v>45519</v>
      </c>
    </row>
    <row r="2307" spans="1:3" x14ac:dyDescent="0.45">
      <c r="A2307" s="33" t="s">
        <v>82</v>
      </c>
      <c r="B2307" s="32">
        <v>3320.46</v>
      </c>
      <c r="C2307" s="28">
        <v>45519</v>
      </c>
    </row>
    <row r="2308" spans="1:3" x14ac:dyDescent="0.45">
      <c r="A2308" s="33" t="s">
        <v>83</v>
      </c>
      <c r="B2308" s="32">
        <v>11826.06</v>
      </c>
      <c r="C2308" s="28">
        <v>45519</v>
      </c>
    </row>
    <row r="2309" spans="1:3" x14ac:dyDescent="0.45">
      <c r="A2309" s="33" t="s">
        <v>84</v>
      </c>
      <c r="B2309" s="32">
        <v>3219.26</v>
      </c>
      <c r="C2309" s="28">
        <v>45519</v>
      </c>
    </row>
    <row r="2310" spans="1:3" x14ac:dyDescent="0.45">
      <c r="A2310" s="33" t="s">
        <v>87</v>
      </c>
      <c r="B2310" s="32">
        <v>18007.849999999999</v>
      </c>
      <c r="C2310" s="28">
        <v>45519</v>
      </c>
    </row>
    <row r="2311" spans="1:3" x14ac:dyDescent="0.45">
      <c r="A2311" s="33" t="s">
        <v>88</v>
      </c>
      <c r="B2311" s="32">
        <v>4720.57</v>
      </c>
      <c r="C2311" s="28">
        <v>45519</v>
      </c>
    </row>
    <row r="2312" spans="1:3" x14ac:dyDescent="0.45">
      <c r="A2312" s="33" t="s">
        <v>89</v>
      </c>
      <c r="B2312" s="32">
        <v>11886.39</v>
      </c>
      <c r="C2312" s="28">
        <v>45519</v>
      </c>
    </row>
    <row r="2313" spans="1:3" x14ac:dyDescent="0.45">
      <c r="A2313" s="33" t="s">
        <v>90</v>
      </c>
      <c r="B2313" s="32">
        <v>3115.89</v>
      </c>
      <c r="C2313" s="28">
        <v>45519</v>
      </c>
    </row>
    <row r="2314" spans="1:3" x14ac:dyDescent="0.45">
      <c r="A2314" s="33" t="s">
        <v>91</v>
      </c>
      <c r="B2314" s="32">
        <v>11886.39</v>
      </c>
      <c r="C2314" s="28">
        <v>45762</v>
      </c>
    </row>
    <row r="2315" spans="1:3" x14ac:dyDescent="0.45">
      <c r="A2315" s="33" t="s">
        <v>92</v>
      </c>
      <c r="B2315" s="32">
        <v>3115.89</v>
      </c>
      <c r="C2315" s="28">
        <v>45762</v>
      </c>
    </row>
    <row r="2316" spans="1:3" x14ac:dyDescent="0.45">
      <c r="A2316" s="33" t="s">
        <v>93</v>
      </c>
      <c r="B2316" s="32">
        <v>113034.38</v>
      </c>
      <c r="C2316" s="28">
        <v>45519</v>
      </c>
    </row>
    <row r="2317" spans="1:3" x14ac:dyDescent="0.45">
      <c r="A2317" s="33" t="s">
        <v>94</v>
      </c>
      <c r="B2317" s="32">
        <v>29630.78</v>
      </c>
      <c r="C2317" s="28">
        <v>45519</v>
      </c>
    </row>
    <row r="2318" spans="1:3" x14ac:dyDescent="0.45">
      <c r="A2318" s="27" t="s">
        <v>253</v>
      </c>
      <c r="B2318" s="32"/>
    </row>
    <row r="2319" spans="1:3" x14ac:dyDescent="0.45">
      <c r="A2319" s="33" t="s">
        <v>47</v>
      </c>
      <c r="B2319" s="32">
        <v>4803.3</v>
      </c>
      <c r="C2319" s="28">
        <v>45519</v>
      </c>
    </row>
    <row r="2320" spans="1:3" x14ac:dyDescent="0.45">
      <c r="A2320" s="33" t="s">
        <v>48</v>
      </c>
      <c r="B2320" s="32">
        <v>1307.54</v>
      </c>
      <c r="C2320" s="28">
        <v>45519</v>
      </c>
    </row>
    <row r="2321" spans="1:3" x14ac:dyDescent="0.45">
      <c r="A2321" s="33" t="s">
        <v>49</v>
      </c>
      <c r="B2321" s="32">
        <v>4644.96</v>
      </c>
      <c r="C2321" s="28">
        <v>45519</v>
      </c>
    </row>
    <row r="2322" spans="1:3" x14ac:dyDescent="0.45">
      <c r="A2322" s="33" t="s">
        <v>50</v>
      </c>
      <c r="B2322" s="32">
        <v>1264.44</v>
      </c>
      <c r="C2322" s="28">
        <v>45519</v>
      </c>
    </row>
    <row r="2323" spans="1:3" x14ac:dyDescent="0.45">
      <c r="A2323" s="33" t="s">
        <v>53</v>
      </c>
      <c r="B2323" s="32">
        <v>5490.25</v>
      </c>
      <c r="C2323" s="28">
        <v>45519</v>
      </c>
    </row>
    <row r="2324" spans="1:3" x14ac:dyDescent="0.45">
      <c r="A2324" s="33" t="s">
        <v>54</v>
      </c>
      <c r="B2324" s="32">
        <v>1439.21</v>
      </c>
      <c r="C2324" s="28">
        <v>45519</v>
      </c>
    </row>
    <row r="2325" spans="1:3" x14ac:dyDescent="0.45">
      <c r="A2325" s="33" t="s">
        <v>55</v>
      </c>
      <c r="B2325" s="32">
        <v>4304.03</v>
      </c>
      <c r="C2325" s="28">
        <v>45519</v>
      </c>
    </row>
    <row r="2326" spans="1:3" x14ac:dyDescent="0.45">
      <c r="A2326" s="33" t="s">
        <v>56</v>
      </c>
      <c r="B2326" s="32">
        <v>1128.26</v>
      </c>
      <c r="C2326" s="28">
        <v>45519</v>
      </c>
    </row>
    <row r="2327" spans="1:3" x14ac:dyDescent="0.45">
      <c r="A2327" s="33" t="s">
        <v>43</v>
      </c>
      <c r="B2327" s="32">
        <v>14392.05</v>
      </c>
      <c r="C2327" s="28">
        <v>45504</v>
      </c>
    </row>
    <row r="2328" spans="1:3" x14ac:dyDescent="0.45">
      <c r="A2328" s="33" t="s">
        <v>62</v>
      </c>
      <c r="B2328" s="32">
        <v>8686.23</v>
      </c>
      <c r="C2328" s="28">
        <v>45504</v>
      </c>
    </row>
    <row r="2329" spans="1:3" x14ac:dyDescent="0.45">
      <c r="A2329" s="33" t="s">
        <v>63</v>
      </c>
      <c r="B2329" s="32">
        <v>2199.29</v>
      </c>
      <c r="C2329" s="28">
        <v>45504</v>
      </c>
    </row>
    <row r="2330" spans="1:3" x14ac:dyDescent="0.45">
      <c r="A2330" s="33" t="s">
        <v>72</v>
      </c>
      <c r="B2330" s="32">
        <v>12579.96</v>
      </c>
      <c r="C2330" s="28">
        <v>45488</v>
      </c>
    </row>
    <row r="2331" spans="1:3" x14ac:dyDescent="0.45">
      <c r="A2331" s="33" t="s">
        <v>73</v>
      </c>
      <c r="B2331" s="32">
        <v>2821.37</v>
      </c>
      <c r="C2331" s="28">
        <v>45488</v>
      </c>
    </row>
    <row r="2332" spans="1:3" x14ac:dyDescent="0.45">
      <c r="A2332" s="33" t="s">
        <v>81</v>
      </c>
      <c r="B2332" s="32">
        <v>4363.1000000000004</v>
      </c>
      <c r="C2332" s="28">
        <v>45519</v>
      </c>
    </row>
    <row r="2333" spans="1:3" x14ac:dyDescent="0.45">
      <c r="A2333" s="33" t="s">
        <v>82</v>
      </c>
      <c r="B2333" s="32">
        <v>1187.71</v>
      </c>
      <c r="C2333" s="28">
        <v>45519</v>
      </c>
    </row>
    <row r="2334" spans="1:3" x14ac:dyDescent="0.45">
      <c r="A2334" s="33" t="s">
        <v>83</v>
      </c>
      <c r="B2334" s="32">
        <v>4230.12</v>
      </c>
      <c r="C2334" s="28">
        <v>45519</v>
      </c>
    </row>
    <row r="2335" spans="1:3" x14ac:dyDescent="0.45">
      <c r="A2335" s="33" t="s">
        <v>84</v>
      </c>
      <c r="B2335" s="32">
        <v>1151.51</v>
      </c>
      <c r="C2335" s="28">
        <v>45519</v>
      </c>
    </row>
    <row r="2336" spans="1:3" x14ac:dyDescent="0.45">
      <c r="A2336" s="33" t="s">
        <v>87</v>
      </c>
      <c r="B2336" s="32">
        <v>6441.32</v>
      </c>
      <c r="C2336" s="28">
        <v>45519</v>
      </c>
    </row>
    <row r="2337" spans="1:3" x14ac:dyDescent="0.45">
      <c r="A2337" s="33" t="s">
        <v>88</v>
      </c>
      <c r="B2337" s="32">
        <v>1688.52</v>
      </c>
      <c r="C2337" s="28">
        <v>45519</v>
      </c>
    </row>
    <row r="2338" spans="1:3" x14ac:dyDescent="0.45">
      <c r="A2338" s="33" t="s">
        <v>89</v>
      </c>
      <c r="B2338" s="32">
        <v>4251.7</v>
      </c>
      <c r="C2338" s="28">
        <v>45519</v>
      </c>
    </row>
    <row r="2339" spans="1:3" x14ac:dyDescent="0.45">
      <c r="A2339" s="33" t="s">
        <v>90</v>
      </c>
      <c r="B2339" s="32">
        <v>1114.54</v>
      </c>
      <c r="C2339" s="28">
        <v>45519</v>
      </c>
    </row>
    <row r="2340" spans="1:3" x14ac:dyDescent="0.45">
      <c r="A2340" s="33" t="s">
        <v>91</v>
      </c>
      <c r="B2340" s="32">
        <v>4251.7</v>
      </c>
      <c r="C2340" s="28">
        <v>45762</v>
      </c>
    </row>
    <row r="2341" spans="1:3" x14ac:dyDescent="0.45">
      <c r="A2341" s="33" t="s">
        <v>92</v>
      </c>
      <c r="B2341" s="32">
        <v>1114.54</v>
      </c>
      <c r="C2341" s="28">
        <v>45762</v>
      </c>
    </row>
    <row r="2342" spans="1:3" x14ac:dyDescent="0.45">
      <c r="A2342" s="33" t="s">
        <v>93</v>
      </c>
      <c r="B2342" s="32">
        <v>40431.83</v>
      </c>
      <c r="C2342" s="28">
        <v>45519</v>
      </c>
    </row>
    <row r="2343" spans="1:3" x14ac:dyDescent="0.45">
      <c r="A2343" s="33" t="s">
        <v>94</v>
      </c>
      <c r="B2343" s="32">
        <v>10598.78</v>
      </c>
      <c r="C2343" s="28">
        <v>45519</v>
      </c>
    </row>
    <row r="2344" spans="1:3" x14ac:dyDescent="0.45">
      <c r="A2344" s="27" t="s">
        <v>254</v>
      </c>
      <c r="B2344" s="32"/>
    </row>
    <row r="2345" spans="1:3" x14ac:dyDescent="0.45">
      <c r="A2345" s="33" t="s">
        <v>47</v>
      </c>
      <c r="B2345" s="32">
        <v>6358.52</v>
      </c>
      <c r="C2345" s="28">
        <v>45519</v>
      </c>
    </row>
    <row r="2346" spans="1:3" x14ac:dyDescent="0.45">
      <c r="A2346" s="33" t="s">
        <v>49</v>
      </c>
      <c r="B2346" s="32">
        <v>6148.92</v>
      </c>
      <c r="C2346" s="28">
        <v>45519</v>
      </c>
    </row>
    <row r="2347" spans="1:3" x14ac:dyDescent="0.45">
      <c r="A2347" s="33" t="s">
        <v>53</v>
      </c>
      <c r="B2347" s="32">
        <v>7267.89</v>
      </c>
      <c r="C2347" s="28">
        <v>45519</v>
      </c>
    </row>
    <row r="2348" spans="1:3" x14ac:dyDescent="0.45">
      <c r="A2348" s="33" t="s">
        <v>55</v>
      </c>
      <c r="B2348" s="32">
        <v>5697.6</v>
      </c>
      <c r="C2348" s="28">
        <v>45519</v>
      </c>
    </row>
    <row r="2349" spans="1:3" x14ac:dyDescent="0.45">
      <c r="A2349" s="33" t="s">
        <v>43</v>
      </c>
      <c r="B2349" s="32">
        <v>19051.95</v>
      </c>
      <c r="C2349" s="28">
        <v>45504</v>
      </c>
    </row>
    <row r="2350" spans="1:3" x14ac:dyDescent="0.45">
      <c r="A2350" s="33" t="s">
        <v>72</v>
      </c>
      <c r="B2350" s="32">
        <v>16653.13</v>
      </c>
      <c r="C2350" s="28">
        <v>45488</v>
      </c>
    </row>
    <row r="2351" spans="1:3" x14ac:dyDescent="0.45">
      <c r="A2351" s="33" t="s">
        <v>81</v>
      </c>
      <c r="B2351" s="32">
        <v>5775.79</v>
      </c>
      <c r="C2351" s="28">
        <v>45519</v>
      </c>
    </row>
    <row r="2352" spans="1:3" x14ac:dyDescent="0.45">
      <c r="A2352" s="33" t="s">
        <v>83</v>
      </c>
      <c r="B2352" s="32">
        <v>5599.76</v>
      </c>
      <c r="C2352" s="28">
        <v>45519</v>
      </c>
    </row>
    <row r="2353" spans="1:3" x14ac:dyDescent="0.45">
      <c r="A2353" s="33" t="s">
        <v>87</v>
      </c>
      <c r="B2353" s="32">
        <v>8526.91</v>
      </c>
      <c r="C2353" s="28">
        <v>45519</v>
      </c>
    </row>
    <row r="2354" spans="1:3" x14ac:dyDescent="0.45">
      <c r="A2354" s="33" t="s">
        <v>89</v>
      </c>
      <c r="B2354" s="32">
        <v>5628.33</v>
      </c>
      <c r="C2354" s="28">
        <v>45519</v>
      </c>
    </row>
    <row r="2355" spans="1:3" x14ac:dyDescent="0.45">
      <c r="A2355" s="33" t="s">
        <v>91</v>
      </c>
      <c r="B2355" s="32">
        <v>5628.33</v>
      </c>
      <c r="C2355" s="28">
        <v>45762</v>
      </c>
    </row>
    <row r="2356" spans="1:3" x14ac:dyDescent="0.45">
      <c r="A2356" s="33" t="s">
        <v>93</v>
      </c>
      <c r="B2356" s="32">
        <v>53522.96</v>
      </c>
      <c r="C2356" s="28">
        <v>45519</v>
      </c>
    </row>
    <row r="2357" spans="1:3" x14ac:dyDescent="0.45">
      <c r="A2357" s="27" t="s">
        <v>255</v>
      </c>
      <c r="B2357" s="32"/>
    </row>
    <row r="2358" spans="1:3" x14ac:dyDescent="0.45">
      <c r="A2358" s="33" t="s">
        <v>47</v>
      </c>
      <c r="B2358" s="32">
        <v>6263.93</v>
      </c>
      <c r="C2358" s="28">
        <v>45519</v>
      </c>
    </row>
    <row r="2359" spans="1:3" x14ac:dyDescent="0.45">
      <c r="A2359" s="33" t="s">
        <v>49</v>
      </c>
      <c r="B2359" s="32">
        <v>6057.44</v>
      </c>
      <c r="C2359" s="28">
        <v>45519</v>
      </c>
    </row>
    <row r="2360" spans="1:3" x14ac:dyDescent="0.45">
      <c r="A2360" s="33" t="s">
        <v>53</v>
      </c>
      <c r="B2360" s="32">
        <v>7159.77</v>
      </c>
      <c r="C2360" s="28">
        <v>45519</v>
      </c>
    </row>
    <row r="2361" spans="1:3" x14ac:dyDescent="0.45">
      <c r="A2361" s="33" t="s">
        <v>55</v>
      </c>
      <c r="B2361" s="32">
        <v>5612.84</v>
      </c>
      <c r="C2361" s="28">
        <v>45519</v>
      </c>
    </row>
    <row r="2362" spans="1:3" x14ac:dyDescent="0.45">
      <c r="A2362" s="33" t="s">
        <v>43</v>
      </c>
      <c r="B2362" s="32">
        <v>18768.52</v>
      </c>
      <c r="C2362" s="28">
        <v>45504</v>
      </c>
    </row>
    <row r="2363" spans="1:3" x14ac:dyDescent="0.45">
      <c r="A2363" s="33" t="s">
        <v>72</v>
      </c>
      <c r="B2363" s="32">
        <v>16405.39</v>
      </c>
      <c r="C2363" s="28">
        <v>45488</v>
      </c>
    </row>
    <row r="2364" spans="1:3" x14ac:dyDescent="0.45">
      <c r="A2364" s="33" t="s">
        <v>81</v>
      </c>
      <c r="B2364" s="32">
        <v>5689.87</v>
      </c>
      <c r="C2364" s="28">
        <v>45519</v>
      </c>
    </row>
    <row r="2365" spans="1:3" x14ac:dyDescent="0.45">
      <c r="A2365" s="33" t="s">
        <v>83</v>
      </c>
      <c r="B2365" s="32">
        <v>5516.45</v>
      </c>
      <c r="C2365" s="28">
        <v>45519</v>
      </c>
    </row>
    <row r="2366" spans="1:3" x14ac:dyDescent="0.45">
      <c r="A2366" s="33" t="s">
        <v>87</v>
      </c>
      <c r="B2366" s="32">
        <v>8400.0499999999993</v>
      </c>
      <c r="C2366" s="28">
        <v>45519</v>
      </c>
    </row>
    <row r="2367" spans="1:3" x14ac:dyDescent="0.45">
      <c r="A2367" s="33" t="s">
        <v>89</v>
      </c>
      <c r="B2367" s="32">
        <v>5544.6</v>
      </c>
      <c r="C2367" s="28">
        <v>45519</v>
      </c>
    </row>
    <row r="2368" spans="1:3" x14ac:dyDescent="0.45">
      <c r="A2368" s="33" t="s">
        <v>91</v>
      </c>
      <c r="B2368" s="32">
        <v>5544.6</v>
      </c>
      <c r="C2368" s="28">
        <v>45762</v>
      </c>
    </row>
    <row r="2369" spans="1:3" x14ac:dyDescent="0.45">
      <c r="A2369" s="33" t="s">
        <v>93</v>
      </c>
      <c r="B2369" s="32">
        <v>52726.71</v>
      </c>
      <c r="C2369" s="28">
        <v>45519</v>
      </c>
    </row>
    <row r="2370" spans="1:3" x14ac:dyDescent="0.45">
      <c r="A2370" s="27" t="s">
        <v>256</v>
      </c>
      <c r="B2370" s="32"/>
    </row>
    <row r="2371" spans="1:3" x14ac:dyDescent="0.45">
      <c r="A2371" s="33" t="s">
        <v>47</v>
      </c>
      <c r="B2371" s="32">
        <v>8409.7099999999991</v>
      </c>
      <c r="C2371" s="28">
        <v>45519</v>
      </c>
    </row>
    <row r="2372" spans="1:3" x14ac:dyDescent="0.45">
      <c r="A2372" s="33" t="s">
        <v>49</v>
      </c>
      <c r="B2372" s="32">
        <v>8132.49</v>
      </c>
      <c r="C2372" s="28">
        <v>45519</v>
      </c>
    </row>
    <row r="2373" spans="1:3" x14ac:dyDescent="0.45">
      <c r="A2373" s="33" t="s">
        <v>53</v>
      </c>
      <c r="B2373" s="32">
        <v>9612.44</v>
      </c>
      <c r="C2373" s="28">
        <v>45519</v>
      </c>
    </row>
    <row r="2374" spans="1:3" x14ac:dyDescent="0.45">
      <c r="A2374" s="33" t="s">
        <v>55</v>
      </c>
      <c r="B2374" s="32">
        <v>7535.59</v>
      </c>
      <c r="C2374" s="28">
        <v>45519</v>
      </c>
    </row>
    <row r="2375" spans="1:3" x14ac:dyDescent="0.45">
      <c r="A2375" s="33" t="s">
        <v>43</v>
      </c>
      <c r="B2375" s="32">
        <v>25197.9</v>
      </c>
      <c r="C2375" s="28">
        <v>45504</v>
      </c>
    </row>
    <row r="2376" spans="1:3" x14ac:dyDescent="0.45">
      <c r="A2376" s="33" t="s">
        <v>72</v>
      </c>
      <c r="B2376" s="32">
        <v>22025.25</v>
      </c>
      <c r="C2376" s="28">
        <v>45488</v>
      </c>
    </row>
    <row r="2377" spans="1:3" x14ac:dyDescent="0.45">
      <c r="A2377" s="33" t="s">
        <v>81</v>
      </c>
      <c r="B2377" s="32">
        <v>7639</v>
      </c>
      <c r="C2377" s="28">
        <v>45519</v>
      </c>
    </row>
    <row r="2378" spans="1:3" x14ac:dyDescent="0.45">
      <c r="A2378" s="33" t="s">
        <v>83</v>
      </c>
      <c r="B2378" s="32">
        <v>7406.18</v>
      </c>
      <c r="C2378" s="28">
        <v>45519</v>
      </c>
    </row>
    <row r="2379" spans="1:3" x14ac:dyDescent="0.45">
      <c r="A2379" s="33" t="s">
        <v>87</v>
      </c>
      <c r="B2379" s="32">
        <v>11277.59</v>
      </c>
      <c r="C2379" s="28">
        <v>45519</v>
      </c>
    </row>
    <row r="2380" spans="1:3" x14ac:dyDescent="0.45">
      <c r="A2380" s="33" t="s">
        <v>89</v>
      </c>
      <c r="B2380" s="32">
        <v>7443.96</v>
      </c>
      <c r="C2380" s="28">
        <v>45519</v>
      </c>
    </row>
    <row r="2381" spans="1:3" x14ac:dyDescent="0.45">
      <c r="A2381" s="33" t="s">
        <v>91</v>
      </c>
      <c r="B2381" s="32">
        <v>7443.96</v>
      </c>
      <c r="C2381" s="28">
        <v>45762</v>
      </c>
    </row>
    <row r="2382" spans="1:3" x14ac:dyDescent="0.45">
      <c r="A2382" s="33" t="s">
        <v>93</v>
      </c>
      <c r="B2382" s="32">
        <v>70788.88</v>
      </c>
      <c r="C2382" s="28">
        <v>45519</v>
      </c>
    </row>
    <row r="2383" spans="1:3" x14ac:dyDescent="0.45">
      <c r="A2383" s="27" t="s">
        <v>257</v>
      </c>
      <c r="B2383" s="32"/>
    </row>
    <row r="2384" spans="1:3" x14ac:dyDescent="0.45">
      <c r="A2384" s="33" t="s">
        <v>47</v>
      </c>
      <c r="B2384" s="32">
        <v>188712.43</v>
      </c>
      <c r="C2384" s="28">
        <v>45519</v>
      </c>
    </row>
    <row r="2385" spans="1:3" x14ac:dyDescent="0.45">
      <c r="A2385" s="33" t="s">
        <v>48</v>
      </c>
      <c r="B2385" s="32">
        <v>50861.79</v>
      </c>
      <c r="C2385" s="28">
        <v>45519</v>
      </c>
    </row>
    <row r="2386" spans="1:3" x14ac:dyDescent="0.45">
      <c r="A2386" s="33" t="s">
        <v>49</v>
      </c>
      <c r="B2386" s="32">
        <v>182491.59</v>
      </c>
      <c r="C2386" s="28">
        <v>45519</v>
      </c>
    </row>
    <row r="2387" spans="1:3" x14ac:dyDescent="0.45">
      <c r="A2387" s="33" t="s">
        <v>50</v>
      </c>
      <c r="B2387" s="32">
        <v>49185.15</v>
      </c>
      <c r="C2387" s="28">
        <v>45519</v>
      </c>
    </row>
    <row r="2388" spans="1:3" x14ac:dyDescent="0.45">
      <c r="A2388" s="33" t="s">
        <v>53</v>
      </c>
      <c r="B2388" s="32">
        <v>215701.26</v>
      </c>
      <c r="C2388" s="28">
        <v>45519</v>
      </c>
    </row>
    <row r="2389" spans="1:3" x14ac:dyDescent="0.45">
      <c r="A2389" s="33" t="s">
        <v>54</v>
      </c>
      <c r="B2389" s="32">
        <v>55983.45</v>
      </c>
      <c r="C2389" s="28">
        <v>45519</v>
      </c>
    </row>
    <row r="2390" spans="1:3" x14ac:dyDescent="0.45">
      <c r="A2390" s="33" t="s">
        <v>55</v>
      </c>
      <c r="B2390" s="32">
        <v>169097.17</v>
      </c>
      <c r="C2390" s="28">
        <v>45519</v>
      </c>
    </row>
    <row r="2391" spans="1:3" x14ac:dyDescent="0.45">
      <c r="A2391" s="33" t="s">
        <v>56</v>
      </c>
      <c r="B2391" s="32">
        <v>43887.75</v>
      </c>
      <c r="C2391" s="28">
        <v>45519</v>
      </c>
    </row>
    <row r="2392" spans="1:3" x14ac:dyDescent="0.45">
      <c r="A2392" s="33" t="s">
        <v>43</v>
      </c>
      <c r="B2392" s="32">
        <v>563617.48</v>
      </c>
      <c r="C2392" s="28">
        <v>45504</v>
      </c>
    </row>
    <row r="2393" spans="1:3" x14ac:dyDescent="0.45">
      <c r="A2393" s="33" t="s">
        <v>62</v>
      </c>
      <c r="B2393" s="32">
        <v>178242.93</v>
      </c>
      <c r="C2393" s="28">
        <v>45504</v>
      </c>
    </row>
    <row r="2394" spans="1:3" x14ac:dyDescent="0.45">
      <c r="A2394" s="33" t="s">
        <v>63</v>
      </c>
      <c r="B2394" s="32">
        <v>85549.54</v>
      </c>
      <c r="C2394" s="28">
        <v>45504</v>
      </c>
    </row>
    <row r="2395" spans="1:3" x14ac:dyDescent="0.45">
      <c r="A2395" s="33" t="s">
        <v>72</v>
      </c>
      <c r="B2395" s="32">
        <v>502065.9</v>
      </c>
      <c r="C2395" s="28">
        <v>45488</v>
      </c>
    </row>
    <row r="2396" spans="1:3" x14ac:dyDescent="0.45">
      <c r="A2396" s="33" t="s">
        <v>73</v>
      </c>
      <c r="B2396" s="32">
        <v>109747.89</v>
      </c>
      <c r="C2396" s="28">
        <v>45488</v>
      </c>
    </row>
    <row r="2397" spans="1:3" x14ac:dyDescent="0.45">
      <c r="A2397" s="33" t="s">
        <v>81</v>
      </c>
      <c r="B2397" s="32">
        <v>171417.67</v>
      </c>
      <c r="C2397" s="28">
        <v>45519</v>
      </c>
    </row>
    <row r="2398" spans="1:3" x14ac:dyDescent="0.45">
      <c r="A2398" s="33" t="s">
        <v>82</v>
      </c>
      <c r="B2398" s="32">
        <v>46200.5</v>
      </c>
      <c r="C2398" s="28">
        <v>45519</v>
      </c>
    </row>
    <row r="2399" spans="1:3" x14ac:dyDescent="0.45">
      <c r="A2399" s="33" t="s">
        <v>83</v>
      </c>
      <c r="B2399" s="32">
        <v>166193.35</v>
      </c>
      <c r="C2399" s="28">
        <v>45519</v>
      </c>
    </row>
    <row r="2400" spans="1:3" x14ac:dyDescent="0.45">
      <c r="A2400" s="33" t="s">
        <v>84</v>
      </c>
      <c r="B2400" s="32">
        <v>44792.44</v>
      </c>
      <c r="C2400" s="28">
        <v>45519</v>
      </c>
    </row>
    <row r="2401" spans="1:3" x14ac:dyDescent="0.45">
      <c r="A2401" s="33" t="s">
        <v>87</v>
      </c>
      <c r="B2401" s="32">
        <v>253067.07</v>
      </c>
      <c r="C2401" s="28">
        <v>45519</v>
      </c>
    </row>
    <row r="2402" spans="1:3" x14ac:dyDescent="0.45">
      <c r="A2402" s="33" t="s">
        <v>88</v>
      </c>
      <c r="B2402" s="32">
        <v>65681.440000000002</v>
      </c>
      <c r="C2402" s="28">
        <v>45519</v>
      </c>
    </row>
    <row r="2403" spans="1:3" x14ac:dyDescent="0.45">
      <c r="A2403" s="33" t="s">
        <v>89</v>
      </c>
      <c r="B2403" s="32">
        <v>167041.17000000001</v>
      </c>
      <c r="C2403" s="28">
        <v>45519</v>
      </c>
    </row>
    <row r="2404" spans="1:3" x14ac:dyDescent="0.45">
      <c r="A2404" s="33" t="s">
        <v>90</v>
      </c>
      <c r="B2404" s="32">
        <v>43354.14</v>
      </c>
      <c r="C2404" s="28">
        <v>45519</v>
      </c>
    </row>
    <row r="2405" spans="1:3" x14ac:dyDescent="0.45">
      <c r="A2405" s="33" t="s">
        <v>91</v>
      </c>
      <c r="B2405" s="32">
        <v>167041.17000000001</v>
      </c>
      <c r="C2405" s="28">
        <v>45762</v>
      </c>
    </row>
    <row r="2406" spans="1:3" x14ac:dyDescent="0.45">
      <c r="A2406" s="33" t="s">
        <v>92</v>
      </c>
      <c r="B2406" s="32">
        <v>43354.14</v>
      </c>
      <c r="C2406" s="28">
        <v>45762</v>
      </c>
    </row>
    <row r="2407" spans="1:3" x14ac:dyDescent="0.45">
      <c r="A2407" s="33" t="s">
        <v>93</v>
      </c>
      <c r="B2407" s="32">
        <v>1588489.17</v>
      </c>
      <c r="C2407" s="28">
        <v>45519</v>
      </c>
    </row>
    <row r="2408" spans="1:3" x14ac:dyDescent="0.45">
      <c r="A2408" s="33" t="s">
        <v>94</v>
      </c>
      <c r="B2408" s="32">
        <v>412279.05</v>
      </c>
      <c r="C2408" s="28">
        <v>45519</v>
      </c>
    </row>
    <row r="2409" spans="1:3" x14ac:dyDescent="0.45">
      <c r="A2409" s="27" t="s">
        <v>258</v>
      </c>
      <c r="B2409" s="32"/>
    </row>
    <row r="2410" spans="1:3" x14ac:dyDescent="0.45">
      <c r="A2410" s="33" t="s">
        <v>47</v>
      </c>
      <c r="B2410" s="32">
        <v>6414.03</v>
      </c>
      <c r="C2410" s="28">
        <v>45519</v>
      </c>
    </row>
    <row r="2411" spans="1:3" x14ac:dyDescent="0.45">
      <c r="A2411" s="33" t="s">
        <v>49</v>
      </c>
      <c r="B2411" s="32">
        <v>6202.6</v>
      </c>
      <c r="C2411" s="28">
        <v>45519</v>
      </c>
    </row>
    <row r="2412" spans="1:3" x14ac:dyDescent="0.45">
      <c r="A2412" s="33" t="s">
        <v>53</v>
      </c>
      <c r="B2412" s="32">
        <v>7331.34</v>
      </c>
      <c r="C2412" s="28">
        <v>45519</v>
      </c>
    </row>
    <row r="2413" spans="1:3" x14ac:dyDescent="0.45">
      <c r="A2413" s="33" t="s">
        <v>55</v>
      </c>
      <c r="B2413" s="32">
        <v>5747.34</v>
      </c>
      <c r="C2413" s="28">
        <v>45519</v>
      </c>
    </row>
    <row r="2414" spans="1:3" x14ac:dyDescent="0.45">
      <c r="A2414" s="33" t="s">
        <v>43</v>
      </c>
      <c r="B2414" s="32">
        <v>19218.27</v>
      </c>
      <c r="C2414" s="28">
        <v>45504</v>
      </c>
    </row>
    <row r="2415" spans="1:3" x14ac:dyDescent="0.45">
      <c r="A2415" s="33" t="s">
        <v>72</v>
      </c>
      <c r="B2415" s="32">
        <v>16798.509999999998</v>
      </c>
      <c r="C2415" s="28">
        <v>45488</v>
      </c>
    </row>
    <row r="2416" spans="1:3" x14ac:dyDescent="0.45">
      <c r="A2416" s="33" t="s">
        <v>81</v>
      </c>
      <c r="B2416" s="32">
        <v>5826.21</v>
      </c>
      <c r="C2416" s="28">
        <v>45519</v>
      </c>
    </row>
    <row r="2417" spans="1:3" x14ac:dyDescent="0.45">
      <c r="A2417" s="33" t="s">
        <v>83</v>
      </c>
      <c r="B2417" s="32">
        <v>5648.65</v>
      </c>
      <c r="C2417" s="28">
        <v>45519</v>
      </c>
    </row>
    <row r="2418" spans="1:3" x14ac:dyDescent="0.45">
      <c r="A2418" s="33" t="s">
        <v>87</v>
      </c>
      <c r="B2418" s="32">
        <v>8601.34</v>
      </c>
      <c r="C2418" s="28">
        <v>45519</v>
      </c>
    </row>
    <row r="2419" spans="1:3" x14ac:dyDescent="0.45">
      <c r="A2419" s="33" t="s">
        <v>89</v>
      </c>
      <c r="B2419" s="32">
        <v>5677.46</v>
      </c>
      <c r="C2419" s="28">
        <v>45519</v>
      </c>
    </row>
    <row r="2420" spans="1:3" x14ac:dyDescent="0.45">
      <c r="A2420" s="33" t="s">
        <v>91</v>
      </c>
      <c r="B2420" s="32">
        <v>5677.46</v>
      </c>
      <c r="C2420" s="28">
        <v>45762</v>
      </c>
    </row>
    <row r="2421" spans="1:3" x14ac:dyDescent="0.45">
      <c r="A2421" s="33" t="s">
        <v>93</v>
      </c>
      <c r="B2421" s="32">
        <v>53990.2</v>
      </c>
      <c r="C2421" s="28">
        <v>45519</v>
      </c>
    </row>
    <row r="2422" spans="1:3" x14ac:dyDescent="0.45">
      <c r="A2422" s="27" t="s">
        <v>259</v>
      </c>
      <c r="B2422" s="32"/>
    </row>
    <row r="2423" spans="1:3" x14ac:dyDescent="0.45">
      <c r="A2423" s="33" t="s">
        <v>47</v>
      </c>
      <c r="B2423" s="32">
        <v>774.82</v>
      </c>
      <c r="C2423" s="28">
        <v>45519</v>
      </c>
    </row>
    <row r="2424" spans="1:3" x14ac:dyDescent="0.45">
      <c r="A2424" s="33" t="s">
        <v>49</v>
      </c>
      <c r="B2424" s="32">
        <v>749.28</v>
      </c>
      <c r="C2424" s="28">
        <v>45519</v>
      </c>
    </row>
    <row r="2425" spans="1:3" x14ac:dyDescent="0.45">
      <c r="A2425" s="33" t="s">
        <v>53</v>
      </c>
      <c r="B2425" s="32">
        <v>885.63</v>
      </c>
      <c r="C2425" s="28">
        <v>45519</v>
      </c>
    </row>
    <row r="2426" spans="1:3" x14ac:dyDescent="0.45">
      <c r="A2426" s="33" t="s">
        <v>55</v>
      </c>
      <c r="B2426" s="32">
        <v>694.28</v>
      </c>
      <c r="C2426" s="28">
        <v>45519</v>
      </c>
    </row>
    <row r="2427" spans="1:3" x14ac:dyDescent="0.45">
      <c r="A2427" s="33" t="s">
        <v>43</v>
      </c>
      <c r="B2427" s="32">
        <v>2321.58</v>
      </c>
      <c r="C2427" s="28">
        <v>45504</v>
      </c>
    </row>
    <row r="2428" spans="1:3" x14ac:dyDescent="0.45">
      <c r="A2428" s="33" t="s">
        <v>72</v>
      </c>
      <c r="B2428" s="32">
        <v>2029.28</v>
      </c>
      <c r="C2428" s="28">
        <v>45488</v>
      </c>
    </row>
    <row r="2429" spans="1:3" x14ac:dyDescent="0.45">
      <c r="A2429" s="33" t="s">
        <v>81</v>
      </c>
      <c r="B2429" s="32">
        <v>703.81</v>
      </c>
      <c r="C2429" s="28">
        <v>45519</v>
      </c>
    </row>
    <row r="2430" spans="1:3" x14ac:dyDescent="0.45">
      <c r="A2430" s="33" t="s">
        <v>83</v>
      </c>
      <c r="B2430" s="32">
        <v>682.36</v>
      </c>
      <c r="C2430" s="28">
        <v>45519</v>
      </c>
    </row>
    <row r="2431" spans="1:3" x14ac:dyDescent="0.45">
      <c r="A2431" s="33" t="s">
        <v>87</v>
      </c>
      <c r="B2431" s="32">
        <v>1039.05</v>
      </c>
      <c r="C2431" s="28">
        <v>45519</v>
      </c>
    </row>
    <row r="2432" spans="1:3" x14ac:dyDescent="0.45">
      <c r="A2432" s="33" t="s">
        <v>89</v>
      </c>
      <c r="B2432" s="32">
        <v>685.84</v>
      </c>
      <c r="C2432" s="28">
        <v>45519</v>
      </c>
    </row>
    <row r="2433" spans="1:3" x14ac:dyDescent="0.45">
      <c r="A2433" s="33" t="s">
        <v>91</v>
      </c>
      <c r="B2433" s="32">
        <v>685.84</v>
      </c>
      <c r="C2433" s="28">
        <v>45762</v>
      </c>
    </row>
    <row r="2434" spans="1:3" x14ac:dyDescent="0.45">
      <c r="A2434" s="33" t="s">
        <v>93</v>
      </c>
      <c r="B2434" s="32">
        <v>6522.07</v>
      </c>
      <c r="C2434" s="28">
        <v>45519</v>
      </c>
    </row>
    <row r="2435" spans="1:3" x14ac:dyDescent="0.45">
      <c r="A2435" s="27" t="s">
        <v>260</v>
      </c>
      <c r="B2435" s="32"/>
    </row>
    <row r="2436" spans="1:3" x14ac:dyDescent="0.45">
      <c r="A2436" s="33" t="s">
        <v>47</v>
      </c>
      <c r="B2436" s="32">
        <v>28245.99</v>
      </c>
      <c r="C2436" s="28">
        <v>45519</v>
      </c>
    </row>
    <row r="2437" spans="1:3" x14ac:dyDescent="0.45">
      <c r="A2437" s="33" t="s">
        <v>49</v>
      </c>
      <c r="B2437" s="32">
        <v>27314.87</v>
      </c>
      <c r="C2437" s="28">
        <v>45519</v>
      </c>
    </row>
    <row r="2438" spans="1:3" x14ac:dyDescent="0.45">
      <c r="A2438" s="33" t="s">
        <v>53</v>
      </c>
      <c r="B2438" s="32">
        <v>32285.599999999999</v>
      </c>
      <c r="C2438" s="28">
        <v>45519</v>
      </c>
    </row>
    <row r="2439" spans="1:3" x14ac:dyDescent="0.45">
      <c r="A2439" s="33" t="s">
        <v>55</v>
      </c>
      <c r="B2439" s="32">
        <v>25310.02</v>
      </c>
      <c r="C2439" s="28">
        <v>45519</v>
      </c>
    </row>
    <row r="2440" spans="1:3" x14ac:dyDescent="0.45">
      <c r="A2440" s="33" t="s">
        <v>43</v>
      </c>
      <c r="B2440" s="32">
        <v>84633.02</v>
      </c>
      <c r="C2440" s="28">
        <v>45504</v>
      </c>
    </row>
    <row r="2441" spans="1:3" x14ac:dyDescent="0.45">
      <c r="A2441" s="33" t="s">
        <v>72</v>
      </c>
      <c r="B2441" s="32">
        <v>73976.94</v>
      </c>
      <c r="C2441" s="28">
        <v>45488</v>
      </c>
    </row>
    <row r="2442" spans="1:3" x14ac:dyDescent="0.45">
      <c r="A2442" s="33" t="s">
        <v>81</v>
      </c>
      <c r="B2442" s="32">
        <v>25657.35</v>
      </c>
      <c r="C2442" s="28">
        <v>45519</v>
      </c>
    </row>
    <row r="2443" spans="1:3" x14ac:dyDescent="0.45">
      <c r="A2443" s="33" t="s">
        <v>83</v>
      </c>
      <c r="B2443" s="32">
        <v>24875.39</v>
      </c>
      <c r="C2443" s="28">
        <v>45519</v>
      </c>
    </row>
    <row r="2444" spans="1:3" x14ac:dyDescent="0.45">
      <c r="A2444" s="33" t="s">
        <v>87</v>
      </c>
      <c r="B2444" s="32">
        <v>37878.42</v>
      </c>
      <c r="C2444" s="28">
        <v>45519</v>
      </c>
    </row>
    <row r="2445" spans="1:3" x14ac:dyDescent="0.45">
      <c r="A2445" s="33" t="s">
        <v>89</v>
      </c>
      <c r="B2445" s="32">
        <v>25002.29</v>
      </c>
      <c r="C2445" s="28">
        <v>45519</v>
      </c>
    </row>
    <row r="2446" spans="1:3" x14ac:dyDescent="0.45">
      <c r="A2446" s="33" t="s">
        <v>91</v>
      </c>
      <c r="B2446" s="32">
        <v>25002.29</v>
      </c>
      <c r="C2446" s="28">
        <v>45762</v>
      </c>
    </row>
    <row r="2447" spans="1:3" x14ac:dyDescent="0.45">
      <c r="A2447" s="33" t="s">
        <v>93</v>
      </c>
      <c r="B2447" s="32">
        <v>237760.93</v>
      </c>
      <c r="C2447" s="28">
        <v>45519</v>
      </c>
    </row>
    <row r="2448" spans="1:3" x14ac:dyDescent="0.45">
      <c r="A2448" s="27" t="s">
        <v>261</v>
      </c>
      <c r="B2448" s="32"/>
    </row>
    <row r="2449" spans="1:3" x14ac:dyDescent="0.45">
      <c r="A2449" s="33" t="s">
        <v>47</v>
      </c>
      <c r="B2449" s="32">
        <v>9848.34</v>
      </c>
      <c r="C2449" s="28">
        <v>45519</v>
      </c>
    </row>
    <row r="2450" spans="1:3" x14ac:dyDescent="0.45">
      <c r="A2450" s="33" t="s">
        <v>48</v>
      </c>
      <c r="B2450" s="32">
        <v>2680.89</v>
      </c>
      <c r="C2450" s="28">
        <v>45519</v>
      </c>
    </row>
    <row r="2451" spans="1:3" x14ac:dyDescent="0.45">
      <c r="A2451" s="33" t="s">
        <v>49</v>
      </c>
      <c r="B2451" s="32">
        <v>9523.69</v>
      </c>
      <c r="C2451" s="28">
        <v>45519</v>
      </c>
    </row>
    <row r="2452" spans="1:3" x14ac:dyDescent="0.45">
      <c r="A2452" s="33" t="s">
        <v>50</v>
      </c>
      <c r="B2452" s="32">
        <v>2592.52</v>
      </c>
      <c r="C2452" s="28">
        <v>45519</v>
      </c>
    </row>
    <row r="2453" spans="1:3" x14ac:dyDescent="0.45">
      <c r="A2453" s="33" t="s">
        <v>53</v>
      </c>
      <c r="B2453" s="32">
        <v>11256.81</v>
      </c>
      <c r="C2453" s="28">
        <v>45519</v>
      </c>
    </row>
    <row r="2454" spans="1:3" x14ac:dyDescent="0.45">
      <c r="A2454" s="33" t="s">
        <v>54</v>
      </c>
      <c r="B2454" s="32">
        <v>2950.85</v>
      </c>
      <c r="C2454" s="28">
        <v>45519</v>
      </c>
    </row>
    <row r="2455" spans="1:3" x14ac:dyDescent="0.45">
      <c r="A2455" s="33" t="s">
        <v>55</v>
      </c>
      <c r="B2455" s="32">
        <v>8824.68</v>
      </c>
      <c r="C2455" s="28">
        <v>45519</v>
      </c>
    </row>
    <row r="2456" spans="1:3" x14ac:dyDescent="0.45">
      <c r="A2456" s="33" t="s">
        <v>56</v>
      </c>
      <c r="B2456" s="32">
        <v>2313.3000000000002</v>
      </c>
      <c r="C2456" s="28">
        <v>45519</v>
      </c>
    </row>
    <row r="2457" spans="1:3" x14ac:dyDescent="0.45">
      <c r="A2457" s="33" t="s">
        <v>43</v>
      </c>
      <c r="B2457" s="32">
        <v>29508.43</v>
      </c>
      <c r="C2457" s="28">
        <v>45504</v>
      </c>
    </row>
    <row r="2458" spans="1:3" x14ac:dyDescent="0.45">
      <c r="A2458" s="33" t="s">
        <v>63</v>
      </c>
      <c r="B2458" s="32">
        <v>300.89</v>
      </c>
      <c r="C2458" s="28">
        <v>45504</v>
      </c>
    </row>
    <row r="2459" spans="1:3" x14ac:dyDescent="0.45">
      <c r="A2459" s="33" t="s">
        <v>72</v>
      </c>
      <c r="B2459" s="32">
        <v>25793.05</v>
      </c>
      <c r="C2459" s="28">
        <v>45488</v>
      </c>
    </row>
    <row r="2460" spans="1:3" x14ac:dyDescent="0.45">
      <c r="A2460" s="33" t="s">
        <v>73</v>
      </c>
      <c r="B2460" s="32">
        <v>1878.22</v>
      </c>
      <c r="C2460" s="28">
        <v>45488</v>
      </c>
    </row>
    <row r="2461" spans="1:3" x14ac:dyDescent="0.45">
      <c r="A2461" s="33" t="s">
        <v>81</v>
      </c>
      <c r="B2461" s="32">
        <v>8945.7800000000007</v>
      </c>
      <c r="C2461" s="28">
        <v>45519</v>
      </c>
    </row>
    <row r="2462" spans="1:3" x14ac:dyDescent="0.45">
      <c r="A2462" s="33" t="s">
        <v>82</v>
      </c>
      <c r="B2462" s="32">
        <v>2435.1999999999998</v>
      </c>
      <c r="C2462" s="28">
        <v>45519</v>
      </c>
    </row>
    <row r="2463" spans="1:3" x14ac:dyDescent="0.45">
      <c r="A2463" s="33" t="s">
        <v>83</v>
      </c>
      <c r="B2463" s="32">
        <v>8673.14</v>
      </c>
      <c r="C2463" s="28">
        <v>45519</v>
      </c>
    </row>
    <row r="2464" spans="1:3" x14ac:dyDescent="0.45">
      <c r="A2464" s="33" t="s">
        <v>84</v>
      </c>
      <c r="B2464" s="32">
        <v>2360.98</v>
      </c>
      <c r="C2464" s="28">
        <v>45519</v>
      </c>
    </row>
    <row r="2465" spans="1:3" x14ac:dyDescent="0.45">
      <c r="A2465" s="33" t="s">
        <v>87</v>
      </c>
      <c r="B2465" s="32">
        <v>13206.82</v>
      </c>
      <c r="C2465" s="28">
        <v>45519</v>
      </c>
    </row>
    <row r="2466" spans="1:3" x14ac:dyDescent="0.45">
      <c r="A2466" s="33" t="s">
        <v>88</v>
      </c>
      <c r="B2466" s="32">
        <v>3462.03</v>
      </c>
      <c r="C2466" s="28">
        <v>45519</v>
      </c>
    </row>
    <row r="2467" spans="1:3" x14ac:dyDescent="0.45">
      <c r="A2467" s="33" t="s">
        <v>89</v>
      </c>
      <c r="B2467" s="32">
        <v>8717.3799999999992</v>
      </c>
      <c r="C2467" s="28">
        <v>45519</v>
      </c>
    </row>
    <row r="2468" spans="1:3" x14ac:dyDescent="0.45">
      <c r="A2468" s="33" t="s">
        <v>90</v>
      </c>
      <c r="B2468" s="32">
        <v>2285.17</v>
      </c>
      <c r="C2468" s="28">
        <v>45519</v>
      </c>
    </row>
    <row r="2469" spans="1:3" x14ac:dyDescent="0.45">
      <c r="A2469" s="33" t="s">
        <v>91</v>
      </c>
      <c r="B2469" s="32">
        <v>8717.3799999999992</v>
      </c>
      <c r="C2469" s="28">
        <v>45762</v>
      </c>
    </row>
    <row r="2470" spans="1:3" x14ac:dyDescent="0.45">
      <c r="A2470" s="33" t="s">
        <v>92</v>
      </c>
      <c r="B2470" s="32">
        <v>634.79</v>
      </c>
      <c r="C2470" s="28">
        <v>45762</v>
      </c>
    </row>
    <row r="2471" spans="1:3" x14ac:dyDescent="0.45">
      <c r="A2471" s="33" t="s">
        <v>93</v>
      </c>
      <c r="B2471" s="32">
        <v>82898.509999999995</v>
      </c>
      <c r="C2471" s="28">
        <v>45519</v>
      </c>
    </row>
    <row r="2472" spans="1:3" x14ac:dyDescent="0.45">
      <c r="A2472" s="33" t="s">
        <v>94</v>
      </c>
      <c r="B2472" s="32">
        <v>21730.97</v>
      </c>
      <c r="C2472" s="28">
        <v>45519</v>
      </c>
    </row>
    <row r="2473" spans="1:3" x14ac:dyDescent="0.45">
      <c r="A2473" s="27" t="s">
        <v>262</v>
      </c>
      <c r="B2473" s="32"/>
    </row>
    <row r="2474" spans="1:3" x14ac:dyDescent="0.45">
      <c r="A2474" s="33" t="s">
        <v>47</v>
      </c>
      <c r="B2474" s="32">
        <v>16062.34</v>
      </c>
      <c r="C2474" s="28">
        <v>45519</v>
      </c>
    </row>
    <row r="2475" spans="1:3" x14ac:dyDescent="0.45">
      <c r="A2475" s="33" t="s">
        <v>49</v>
      </c>
      <c r="B2475" s="32">
        <v>15532.85</v>
      </c>
      <c r="C2475" s="28">
        <v>45519</v>
      </c>
    </row>
    <row r="2476" spans="1:3" x14ac:dyDescent="0.45">
      <c r="A2476" s="33" t="s">
        <v>53</v>
      </c>
      <c r="B2476" s="32">
        <v>18359.509999999998</v>
      </c>
      <c r="C2476" s="28">
        <v>45519</v>
      </c>
    </row>
    <row r="2477" spans="1:3" x14ac:dyDescent="0.45">
      <c r="A2477" s="33" t="s">
        <v>55</v>
      </c>
      <c r="B2477" s="32">
        <v>14392.78</v>
      </c>
      <c r="C2477" s="28">
        <v>45519</v>
      </c>
    </row>
    <row r="2478" spans="1:3" x14ac:dyDescent="0.45">
      <c r="A2478" s="33" t="s">
        <v>43</v>
      </c>
      <c r="B2478" s="32">
        <v>48127.360000000001</v>
      </c>
      <c r="C2478" s="28">
        <v>45504</v>
      </c>
    </row>
    <row r="2479" spans="1:3" x14ac:dyDescent="0.45">
      <c r="A2479" s="33" t="s">
        <v>72</v>
      </c>
      <c r="B2479" s="32">
        <v>42067.68</v>
      </c>
      <c r="C2479" s="28">
        <v>45488</v>
      </c>
    </row>
    <row r="2480" spans="1:3" x14ac:dyDescent="0.45">
      <c r="A2480" s="33" t="s">
        <v>81</v>
      </c>
      <c r="B2480" s="32">
        <v>14590.29</v>
      </c>
      <c r="C2480" s="28">
        <v>45519</v>
      </c>
    </row>
    <row r="2481" spans="1:3" x14ac:dyDescent="0.45">
      <c r="A2481" s="33" t="s">
        <v>83</v>
      </c>
      <c r="B2481" s="32">
        <v>14145.62</v>
      </c>
      <c r="C2481" s="28">
        <v>45519</v>
      </c>
    </row>
    <row r="2482" spans="1:3" x14ac:dyDescent="0.45">
      <c r="A2482" s="33" t="s">
        <v>87</v>
      </c>
      <c r="B2482" s="32">
        <v>21539.919999999998</v>
      </c>
      <c r="C2482" s="28">
        <v>45519</v>
      </c>
    </row>
    <row r="2483" spans="1:3" x14ac:dyDescent="0.45">
      <c r="A2483" s="33" t="s">
        <v>89</v>
      </c>
      <c r="B2483" s="32">
        <v>14217.79</v>
      </c>
      <c r="C2483" s="28">
        <v>45519</v>
      </c>
    </row>
    <row r="2484" spans="1:3" x14ac:dyDescent="0.45">
      <c r="A2484" s="33" t="s">
        <v>91</v>
      </c>
      <c r="B2484" s="32">
        <v>14217.79</v>
      </c>
      <c r="C2484" s="28">
        <v>45762</v>
      </c>
    </row>
    <row r="2485" spans="1:3" x14ac:dyDescent="0.45">
      <c r="A2485" s="33" t="s">
        <v>93</v>
      </c>
      <c r="B2485" s="32">
        <v>135204.98000000001</v>
      </c>
      <c r="C2485" s="28">
        <v>45519</v>
      </c>
    </row>
    <row r="2486" spans="1:3" x14ac:dyDescent="0.45">
      <c r="A2486" s="27" t="s">
        <v>263</v>
      </c>
      <c r="B2486" s="32"/>
    </row>
    <row r="2487" spans="1:3" x14ac:dyDescent="0.45">
      <c r="A2487" s="33" t="s">
        <v>47</v>
      </c>
      <c r="B2487" s="32">
        <v>59283.82</v>
      </c>
      <c r="C2487" s="28">
        <v>45519</v>
      </c>
    </row>
    <row r="2488" spans="1:3" x14ac:dyDescent="0.45">
      <c r="A2488" s="33" t="s">
        <v>48</v>
      </c>
      <c r="B2488" s="32">
        <v>16138.12</v>
      </c>
      <c r="C2488" s="28">
        <v>45519</v>
      </c>
    </row>
    <row r="2489" spans="1:3" x14ac:dyDescent="0.45">
      <c r="A2489" s="33" t="s">
        <v>49</v>
      </c>
      <c r="B2489" s="32">
        <v>57329.55</v>
      </c>
      <c r="C2489" s="28">
        <v>45519</v>
      </c>
    </row>
    <row r="2490" spans="1:3" x14ac:dyDescent="0.45">
      <c r="A2490" s="33" t="s">
        <v>50</v>
      </c>
      <c r="B2490" s="32">
        <v>15606.13</v>
      </c>
      <c r="C2490" s="28">
        <v>45519</v>
      </c>
    </row>
    <row r="2491" spans="1:3" x14ac:dyDescent="0.45">
      <c r="A2491" s="33" t="s">
        <v>53</v>
      </c>
      <c r="B2491" s="32">
        <v>67762.34</v>
      </c>
      <c r="C2491" s="28">
        <v>45519</v>
      </c>
    </row>
    <row r="2492" spans="1:3" x14ac:dyDescent="0.45">
      <c r="A2492" s="33" t="s">
        <v>54</v>
      </c>
      <c r="B2492" s="32">
        <v>17763.189999999999</v>
      </c>
      <c r="C2492" s="28">
        <v>45519</v>
      </c>
    </row>
    <row r="2493" spans="1:3" x14ac:dyDescent="0.45">
      <c r="A2493" s="33" t="s">
        <v>55</v>
      </c>
      <c r="B2493" s="32">
        <v>53121.71</v>
      </c>
      <c r="C2493" s="28">
        <v>45519</v>
      </c>
    </row>
    <row r="2494" spans="1:3" x14ac:dyDescent="0.45">
      <c r="A2494" s="33" t="s">
        <v>56</v>
      </c>
      <c r="B2494" s="32">
        <v>13925.3</v>
      </c>
      <c r="C2494" s="28">
        <v>45519</v>
      </c>
    </row>
    <row r="2495" spans="1:3" x14ac:dyDescent="0.45">
      <c r="A2495" s="33" t="s">
        <v>43</v>
      </c>
      <c r="B2495" s="32">
        <v>177631.21</v>
      </c>
      <c r="C2495" s="28">
        <v>45504</v>
      </c>
    </row>
    <row r="2496" spans="1:3" x14ac:dyDescent="0.45">
      <c r="A2496" s="33" t="s">
        <v>63</v>
      </c>
      <c r="B2496" s="32">
        <v>33477.58</v>
      </c>
      <c r="C2496" s="28">
        <v>45504</v>
      </c>
    </row>
    <row r="2497" spans="1:3" x14ac:dyDescent="0.45">
      <c r="A2497" s="33" t="s">
        <v>72</v>
      </c>
      <c r="B2497" s="32">
        <v>155265.82</v>
      </c>
      <c r="C2497" s="28">
        <v>45488</v>
      </c>
    </row>
    <row r="2498" spans="1:3" x14ac:dyDescent="0.45">
      <c r="A2498" s="33" t="s">
        <v>73</v>
      </c>
      <c r="B2498" s="32">
        <v>40701.31</v>
      </c>
      <c r="C2498" s="28">
        <v>45488</v>
      </c>
    </row>
    <row r="2499" spans="1:3" x14ac:dyDescent="0.45">
      <c r="A2499" s="33" t="s">
        <v>81</v>
      </c>
      <c r="B2499" s="32">
        <v>53850.69</v>
      </c>
      <c r="C2499" s="28">
        <v>45519</v>
      </c>
    </row>
    <row r="2500" spans="1:3" x14ac:dyDescent="0.45">
      <c r="A2500" s="33" t="s">
        <v>82</v>
      </c>
      <c r="B2500" s="32">
        <v>14659.12</v>
      </c>
      <c r="C2500" s="28">
        <v>45519</v>
      </c>
    </row>
    <row r="2501" spans="1:3" x14ac:dyDescent="0.45">
      <c r="A2501" s="33" t="s">
        <v>83</v>
      </c>
      <c r="B2501" s="32">
        <v>52209.48</v>
      </c>
      <c r="C2501" s="28">
        <v>45519</v>
      </c>
    </row>
    <row r="2502" spans="1:3" x14ac:dyDescent="0.45">
      <c r="A2502" s="33" t="s">
        <v>84</v>
      </c>
      <c r="B2502" s="32">
        <v>14212.35</v>
      </c>
      <c r="C2502" s="28">
        <v>45519</v>
      </c>
    </row>
    <row r="2503" spans="1:3" x14ac:dyDescent="0.45">
      <c r="A2503" s="33" t="s">
        <v>87</v>
      </c>
      <c r="B2503" s="32">
        <v>79500.77</v>
      </c>
      <c r="C2503" s="28">
        <v>45519</v>
      </c>
    </row>
    <row r="2504" spans="1:3" x14ac:dyDescent="0.45">
      <c r="A2504" s="33" t="s">
        <v>88</v>
      </c>
      <c r="B2504" s="32">
        <v>20840.29</v>
      </c>
      <c r="C2504" s="28">
        <v>45519</v>
      </c>
    </row>
    <row r="2505" spans="1:3" x14ac:dyDescent="0.45">
      <c r="A2505" s="33" t="s">
        <v>89</v>
      </c>
      <c r="B2505" s="32">
        <v>52475.82</v>
      </c>
      <c r="C2505" s="28">
        <v>45519</v>
      </c>
    </row>
    <row r="2506" spans="1:3" x14ac:dyDescent="0.45">
      <c r="A2506" s="33" t="s">
        <v>90</v>
      </c>
      <c r="B2506" s="32">
        <v>13755.99</v>
      </c>
      <c r="C2506" s="28">
        <v>45519</v>
      </c>
    </row>
    <row r="2507" spans="1:3" x14ac:dyDescent="0.45">
      <c r="A2507" s="33" t="s">
        <v>91</v>
      </c>
      <c r="B2507" s="32">
        <v>52475.82</v>
      </c>
      <c r="C2507" s="28">
        <v>45762</v>
      </c>
    </row>
    <row r="2508" spans="1:3" x14ac:dyDescent="0.45">
      <c r="A2508" s="33" t="s">
        <v>92</v>
      </c>
      <c r="B2508" s="32">
        <v>13755.99</v>
      </c>
      <c r="C2508" s="28">
        <v>45762</v>
      </c>
    </row>
    <row r="2509" spans="1:3" x14ac:dyDescent="0.45">
      <c r="A2509" s="33" t="s">
        <v>93</v>
      </c>
      <c r="B2509" s="32">
        <v>499022.31</v>
      </c>
      <c r="C2509" s="28">
        <v>45519</v>
      </c>
    </row>
    <row r="2510" spans="1:3" x14ac:dyDescent="0.45">
      <c r="A2510" s="33" t="s">
        <v>94</v>
      </c>
      <c r="B2510" s="32">
        <v>130813.46</v>
      </c>
      <c r="C2510" s="28">
        <v>45519</v>
      </c>
    </row>
    <row r="2511" spans="1:3" x14ac:dyDescent="0.45">
      <c r="A2511" s="27" t="s">
        <v>264</v>
      </c>
      <c r="B2511" s="32"/>
    </row>
    <row r="2512" spans="1:3" x14ac:dyDescent="0.45">
      <c r="A2512" s="33" t="s">
        <v>47</v>
      </c>
      <c r="B2512" s="32">
        <v>16412.8</v>
      </c>
      <c r="C2512" s="28">
        <v>45519</v>
      </c>
    </row>
    <row r="2513" spans="1:3" x14ac:dyDescent="0.45">
      <c r="A2513" s="33" t="s">
        <v>49</v>
      </c>
      <c r="B2513" s="32">
        <v>15871.76</v>
      </c>
      <c r="C2513" s="28">
        <v>45519</v>
      </c>
    </row>
    <row r="2514" spans="1:3" x14ac:dyDescent="0.45">
      <c r="A2514" s="33" t="s">
        <v>53</v>
      </c>
      <c r="B2514" s="32">
        <v>18760.09</v>
      </c>
      <c r="C2514" s="28">
        <v>45519</v>
      </c>
    </row>
    <row r="2515" spans="1:3" x14ac:dyDescent="0.45">
      <c r="A2515" s="33" t="s">
        <v>55</v>
      </c>
      <c r="B2515" s="32">
        <v>14706.81</v>
      </c>
      <c r="C2515" s="28">
        <v>45519</v>
      </c>
    </row>
    <row r="2516" spans="1:3" x14ac:dyDescent="0.45">
      <c r="A2516" s="33" t="s">
        <v>43</v>
      </c>
      <c r="B2516" s="32">
        <v>49177.43</v>
      </c>
      <c r="C2516" s="28">
        <v>45504</v>
      </c>
    </row>
    <row r="2517" spans="1:3" x14ac:dyDescent="0.45">
      <c r="A2517" s="33" t="s">
        <v>81</v>
      </c>
      <c r="B2517" s="32">
        <v>14908.63</v>
      </c>
      <c r="C2517" s="28">
        <v>45519</v>
      </c>
    </row>
    <row r="2518" spans="1:3" x14ac:dyDescent="0.45">
      <c r="A2518" s="33" t="s">
        <v>83</v>
      </c>
      <c r="B2518" s="32">
        <v>14454.26</v>
      </c>
      <c r="C2518" s="28">
        <v>45519</v>
      </c>
    </row>
    <row r="2519" spans="1:3" x14ac:dyDescent="0.45">
      <c r="A2519" s="33" t="s">
        <v>87</v>
      </c>
      <c r="B2519" s="32">
        <v>22009.89</v>
      </c>
      <c r="C2519" s="28">
        <v>45519</v>
      </c>
    </row>
    <row r="2520" spans="1:3" x14ac:dyDescent="0.45">
      <c r="A2520" s="33" t="s">
        <v>89</v>
      </c>
      <c r="B2520" s="32">
        <v>14528</v>
      </c>
      <c r="C2520" s="28">
        <v>45519</v>
      </c>
    </row>
    <row r="2521" spans="1:3" x14ac:dyDescent="0.45">
      <c r="A2521" s="33" t="s">
        <v>91</v>
      </c>
      <c r="B2521" s="32">
        <v>14528</v>
      </c>
      <c r="C2521" s="28">
        <v>45762</v>
      </c>
    </row>
    <row r="2522" spans="1:3" x14ac:dyDescent="0.45">
      <c r="A2522" s="33" t="s">
        <v>93</v>
      </c>
      <c r="B2522" s="32">
        <v>138154.98000000001</v>
      </c>
      <c r="C2522" s="28">
        <v>45519</v>
      </c>
    </row>
    <row r="2523" spans="1:3" x14ac:dyDescent="0.45">
      <c r="A2523" s="27" t="s">
        <v>265</v>
      </c>
      <c r="B2523" s="32"/>
    </row>
    <row r="2524" spans="1:3" x14ac:dyDescent="0.45">
      <c r="A2524" s="33" t="s">
        <v>47</v>
      </c>
      <c r="B2524" s="32">
        <v>96213.45</v>
      </c>
      <c r="C2524" s="28">
        <v>45519</v>
      </c>
    </row>
    <row r="2525" spans="1:3" x14ac:dyDescent="0.45">
      <c r="A2525" s="33" t="s">
        <v>48</v>
      </c>
      <c r="B2525" s="32">
        <v>24683.29</v>
      </c>
      <c r="C2525" s="28">
        <v>45519</v>
      </c>
    </row>
    <row r="2526" spans="1:3" x14ac:dyDescent="0.45">
      <c r="A2526" s="33" t="s">
        <v>49</v>
      </c>
      <c r="B2526" s="32">
        <v>93041.81</v>
      </c>
      <c r="C2526" s="28">
        <v>45519</v>
      </c>
    </row>
    <row r="2527" spans="1:3" x14ac:dyDescent="0.45">
      <c r="A2527" s="33" t="s">
        <v>50</v>
      </c>
      <c r="B2527" s="32">
        <v>23869.61</v>
      </c>
      <c r="C2527" s="28">
        <v>45519</v>
      </c>
    </row>
    <row r="2528" spans="1:3" x14ac:dyDescent="0.45">
      <c r="A2528" s="33" t="s">
        <v>53</v>
      </c>
      <c r="B2528" s="32">
        <v>109973.48</v>
      </c>
      <c r="C2528" s="28">
        <v>45519</v>
      </c>
    </row>
    <row r="2529" spans="1:3" x14ac:dyDescent="0.45">
      <c r="A2529" s="33" t="s">
        <v>54</v>
      </c>
      <c r="B2529" s="32">
        <v>27168.84</v>
      </c>
      <c r="C2529" s="28">
        <v>45519</v>
      </c>
    </row>
    <row r="2530" spans="1:3" x14ac:dyDescent="0.45">
      <c r="A2530" s="33" t="s">
        <v>55</v>
      </c>
      <c r="B2530" s="32">
        <v>86212.77</v>
      </c>
      <c r="C2530" s="28">
        <v>45519</v>
      </c>
    </row>
    <row r="2531" spans="1:3" x14ac:dyDescent="0.45">
      <c r="A2531" s="33" t="s">
        <v>56</v>
      </c>
      <c r="B2531" s="32">
        <v>21298.78</v>
      </c>
      <c r="C2531" s="28">
        <v>45519</v>
      </c>
    </row>
    <row r="2532" spans="1:3" x14ac:dyDescent="0.45">
      <c r="A2532" s="33" t="s">
        <v>43</v>
      </c>
      <c r="B2532" s="32">
        <v>288282.90000000002</v>
      </c>
      <c r="C2532" s="28">
        <v>45504</v>
      </c>
    </row>
    <row r="2533" spans="1:3" x14ac:dyDescent="0.45">
      <c r="A2533" s="33" t="s">
        <v>62</v>
      </c>
      <c r="B2533" s="32">
        <v>48985.78</v>
      </c>
      <c r="C2533" s="28">
        <v>45504</v>
      </c>
    </row>
    <row r="2534" spans="1:3" x14ac:dyDescent="0.45">
      <c r="A2534" s="33" t="s">
        <v>63</v>
      </c>
      <c r="B2534" s="32">
        <v>41517.29</v>
      </c>
      <c r="C2534" s="28">
        <v>45504</v>
      </c>
    </row>
    <row r="2535" spans="1:3" x14ac:dyDescent="0.45">
      <c r="A2535" s="33" t="s">
        <v>72</v>
      </c>
      <c r="B2535" s="32">
        <v>251985.44</v>
      </c>
      <c r="C2535" s="28">
        <v>45488</v>
      </c>
    </row>
    <row r="2536" spans="1:3" x14ac:dyDescent="0.45">
      <c r="A2536" s="33" t="s">
        <v>73</v>
      </c>
      <c r="B2536" s="32">
        <v>53260.77</v>
      </c>
      <c r="C2536" s="28">
        <v>45488</v>
      </c>
    </row>
    <row r="2537" spans="1:3" x14ac:dyDescent="0.45">
      <c r="A2537" s="33" t="s">
        <v>81</v>
      </c>
      <c r="B2537" s="32">
        <v>87395.86</v>
      </c>
      <c r="C2537" s="28">
        <v>45519</v>
      </c>
    </row>
    <row r="2538" spans="1:3" x14ac:dyDescent="0.45">
      <c r="A2538" s="33" t="s">
        <v>82</v>
      </c>
      <c r="B2538" s="32">
        <v>22421.16</v>
      </c>
      <c r="C2538" s="28">
        <v>45519</v>
      </c>
    </row>
    <row r="2539" spans="1:3" x14ac:dyDescent="0.45">
      <c r="A2539" s="33" t="s">
        <v>83</v>
      </c>
      <c r="B2539" s="32">
        <v>84732.3</v>
      </c>
      <c r="C2539" s="28">
        <v>45519</v>
      </c>
    </row>
    <row r="2540" spans="1:3" x14ac:dyDescent="0.45">
      <c r="A2540" s="33" t="s">
        <v>84</v>
      </c>
      <c r="B2540" s="32">
        <v>21737.83</v>
      </c>
      <c r="C2540" s="28">
        <v>45519</v>
      </c>
    </row>
    <row r="2541" spans="1:3" x14ac:dyDescent="0.45">
      <c r="A2541" s="33" t="s">
        <v>87</v>
      </c>
      <c r="B2541" s="32">
        <v>129024.12</v>
      </c>
      <c r="C2541" s="28">
        <v>45519</v>
      </c>
    </row>
    <row r="2542" spans="1:3" x14ac:dyDescent="0.45">
      <c r="A2542" s="33" t="s">
        <v>88</v>
      </c>
      <c r="B2542" s="32">
        <v>31875.279999999999</v>
      </c>
      <c r="C2542" s="28">
        <v>45519</v>
      </c>
    </row>
    <row r="2543" spans="1:3" x14ac:dyDescent="0.45">
      <c r="A2543" s="33" t="s">
        <v>89</v>
      </c>
      <c r="B2543" s="32">
        <v>85164.54</v>
      </c>
      <c r="C2543" s="28">
        <v>45519</v>
      </c>
    </row>
    <row r="2544" spans="1:3" x14ac:dyDescent="0.45">
      <c r="A2544" s="33" t="s">
        <v>90</v>
      </c>
      <c r="B2544" s="32">
        <v>21039.81</v>
      </c>
      <c r="C2544" s="28">
        <v>45519</v>
      </c>
    </row>
    <row r="2545" spans="1:3" x14ac:dyDescent="0.45">
      <c r="A2545" s="33" t="s">
        <v>91</v>
      </c>
      <c r="B2545" s="32">
        <v>85164.54</v>
      </c>
      <c r="C2545" s="28">
        <v>45762</v>
      </c>
    </row>
    <row r="2546" spans="1:3" x14ac:dyDescent="0.45">
      <c r="A2546" s="33" t="s">
        <v>92</v>
      </c>
      <c r="B2546" s="32">
        <v>21039.81</v>
      </c>
      <c r="C2546" s="28">
        <v>45762</v>
      </c>
    </row>
    <row r="2547" spans="1:3" x14ac:dyDescent="0.45">
      <c r="A2547" s="33" t="s">
        <v>93</v>
      </c>
      <c r="B2547" s="32">
        <v>809877.92</v>
      </c>
      <c r="C2547" s="28">
        <v>45519</v>
      </c>
    </row>
    <row r="2548" spans="1:3" x14ac:dyDescent="0.45">
      <c r="A2548" s="33" t="s">
        <v>94</v>
      </c>
      <c r="B2548" s="32">
        <v>200079.51</v>
      </c>
      <c r="C2548" s="28">
        <v>45519</v>
      </c>
    </row>
    <row r="2549" spans="1:3" x14ac:dyDescent="0.45">
      <c r="A2549" s="27" t="s">
        <v>266</v>
      </c>
      <c r="B2549" s="32"/>
    </row>
    <row r="2550" spans="1:3" x14ac:dyDescent="0.45">
      <c r="A2550" s="33" t="s">
        <v>47</v>
      </c>
      <c r="B2550" s="32">
        <v>36736.83</v>
      </c>
      <c r="C2550" s="28">
        <v>45519</v>
      </c>
    </row>
    <row r="2551" spans="1:3" x14ac:dyDescent="0.45">
      <c r="A2551" s="33" t="s">
        <v>49</v>
      </c>
      <c r="B2551" s="32">
        <v>35525.81</v>
      </c>
      <c r="C2551" s="28">
        <v>45519</v>
      </c>
    </row>
    <row r="2552" spans="1:3" x14ac:dyDescent="0.45">
      <c r="A2552" s="33" t="s">
        <v>53</v>
      </c>
      <c r="B2552" s="32">
        <v>41990.77</v>
      </c>
      <c r="C2552" s="28">
        <v>45519</v>
      </c>
    </row>
    <row r="2553" spans="1:3" x14ac:dyDescent="0.45">
      <c r="A2553" s="33" t="s">
        <v>55</v>
      </c>
      <c r="B2553" s="32">
        <v>32918.31</v>
      </c>
      <c r="C2553" s="28">
        <v>45519</v>
      </c>
    </row>
    <row r="2554" spans="1:3" x14ac:dyDescent="0.45">
      <c r="A2554" s="33" t="s">
        <v>43</v>
      </c>
      <c r="B2554" s="32">
        <v>110074</v>
      </c>
      <c r="C2554" s="28">
        <v>45504</v>
      </c>
    </row>
    <row r="2555" spans="1:3" x14ac:dyDescent="0.45">
      <c r="A2555" s="33" t="s">
        <v>72</v>
      </c>
      <c r="B2555" s="32">
        <v>96214.67</v>
      </c>
      <c r="C2555" s="28">
        <v>45488</v>
      </c>
    </row>
    <row r="2556" spans="1:3" x14ac:dyDescent="0.45">
      <c r="A2556" s="33" t="s">
        <v>81</v>
      </c>
      <c r="B2556" s="32">
        <v>33370.04</v>
      </c>
      <c r="C2556" s="28">
        <v>45519</v>
      </c>
    </row>
    <row r="2557" spans="1:3" x14ac:dyDescent="0.45">
      <c r="A2557" s="33" t="s">
        <v>83</v>
      </c>
      <c r="B2557" s="32">
        <v>32353.02</v>
      </c>
      <c r="C2557" s="28">
        <v>45519</v>
      </c>
    </row>
    <row r="2558" spans="1:3" x14ac:dyDescent="0.45">
      <c r="A2558" s="33" t="s">
        <v>87</v>
      </c>
      <c r="B2558" s="32">
        <v>49264.81</v>
      </c>
      <c r="C2558" s="28">
        <v>45519</v>
      </c>
    </row>
    <row r="2559" spans="1:3" x14ac:dyDescent="0.45">
      <c r="A2559" s="33" t="s">
        <v>89</v>
      </c>
      <c r="B2559" s="32">
        <v>32518.06</v>
      </c>
      <c r="C2559" s="28">
        <v>45519</v>
      </c>
    </row>
    <row r="2560" spans="1:3" x14ac:dyDescent="0.45">
      <c r="A2560" s="33" t="s">
        <v>91</v>
      </c>
      <c r="B2560" s="32">
        <v>32518.06</v>
      </c>
      <c r="C2560" s="28">
        <v>45762</v>
      </c>
    </row>
    <row r="2561" spans="1:3" x14ac:dyDescent="0.45">
      <c r="A2561" s="33" t="s">
        <v>93</v>
      </c>
      <c r="B2561" s="32">
        <v>309232.7</v>
      </c>
      <c r="C2561" s="28">
        <v>45519</v>
      </c>
    </row>
    <row r="2562" spans="1:3" x14ac:dyDescent="0.45">
      <c r="A2562" s="27" t="s">
        <v>267</v>
      </c>
      <c r="B2562" s="32"/>
    </row>
    <row r="2563" spans="1:3" x14ac:dyDescent="0.45">
      <c r="A2563" s="33" t="s">
        <v>47</v>
      </c>
      <c r="B2563" s="32">
        <v>3362.05</v>
      </c>
      <c r="C2563" s="28">
        <v>45519</v>
      </c>
    </row>
    <row r="2564" spans="1:3" x14ac:dyDescent="0.45">
      <c r="A2564" s="33" t="s">
        <v>49</v>
      </c>
      <c r="B2564" s="32">
        <v>3251.22</v>
      </c>
      <c r="C2564" s="28">
        <v>45519</v>
      </c>
    </row>
    <row r="2565" spans="1:3" x14ac:dyDescent="0.45">
      <c r="A2565" s="33" t="s">
        <v>53</v>
      </c>
      <c r="B2565" s="32">
        <v>3842.87</v>
      </c>
      <c r="C2565" s="28">
        <v>45519</v>
      </c>
    </row>
    <row r="2566" spans="1:3" x14ac:dyDescent="0.45">
      <c r="A2566" s="33" t="s">
        <v>55</v>
      </c>
      <c r="B2566" s="32">
        <v>3012.59</v>
      </c>
      <c r="C2566" s="28">
        <v>45519</v>
      </c>
    </row>
    <row r="2567" spans="1:3" x14ac:dyDescent="0.45">
      <c r="A2567" s="33" t="s">
        <v>43</v>
      </c>
      <c r="B2567" s="32">
        <v>10073.65</v>
      </c>
      <c r="C2567" s="28">
        <v>45504</v>
      </c>
    </row>
    <row r="2568" spans="1:3" x14ac:dyDescent="0.45">
      <c r="A2568" s="33" t="s">
        <v>81</v>
      </c>
      <c r="B2568" s="32">
        <v>3053.93</v>
      </c>
      <c r="C2568" s="28">
        <v>45519</v>
      </c>
    </row>
    <row r="2569" spans="1:3" x14ac:dyDescent="0.45">
      <c r="A2569" s="33" t="s">
        <v>83</v>
      </c>
      <c r="B2569" s="32">
        <v>2960.85</v>
      </c>
      <c r="C2569" s="28">
        <v>45519</v>
      </c>
    </row>
    <row r="2570" spans="1:3" x14ac:dyDescent="0.45">
      <c r="A2570" s="33" t="s">
        <v>87</v>
      </c>
      <c r="B2570" s="32">
        <v>4508.57</v>
      </c>
      <c r="C2570" s="28">
        <v>45519</v>
      </c>
    </row>
    <row r="2571" spans="1:3" x14ac:dyDescent="0.45">
      <c r="A2571" s="33" t="s">
        <v>89</v>
      </c>
      <c r="B2571" s="32">
        <v>2975.96</v>
      </c>
      <c r="C2571" s="28">
        <v>45519</v>
      </c>
    </row>
    <row r="2572" spans="1:3" x14ac:dyDescent="0.45">
      <c r="A2572" s="33" t="s">
        <v>91</v>
      </c>
      <c r="B2572" s="32">
        <v>2975.96</v>
      </c>
      <c r="C2572" s="28">
        <v>45762</v>
      </c>
    </row>
    <row r="2573" spans="1:3" x14ac:dyDescent="0.45">
      <c r="A2573" s="33" t="s">
        <v>93</v>
      </c>
      <c r="B2573" s="32">
        <v>28300.07</v>
      </c>
      <c r="C2573" s="28">
        <v>45519</v>
      </c>
    </row>
    <row r="2574" spans="1:3" x14ac:dyDescent="0.45">
      <c r="A2574" s="27" t="s">
        <v>268</v>
      </c>
      <c r="B2574" s="32"/>
    </row>
    <row r="2575" spans="1:3" x14ac:dyDescent="0.45">
      <c r="A2575" s="33" t="s">
        <v>47</v>
      </c>
      <c r="B2575" s="32">
        <v>100094.46</v>
      </c>
      <c r="C2575" s="28">
        <v>45534</v>
      </c>
    </row>
    <row r="2576" spans="1:3" x14ac:dyDescent="0.45">
      <c r="A2576" s="33" t="s">
        <v>48</v>
      </c>
      <c r="B2576" s="32">
        <v>27247.5</v>
      </c>
      <c r="C2576" s="28">
        <v>45534</v>
      </c>
    </row>
    <row r="2577" spans="1:3" x14ac:dyDescent="0.45">
      <c r="A2577" s="33" t="s">
        <v>49</v>
      </c>
      <c r="B2577" s="32">
        <v>96794.880000000005</v>
      </c>
      <c r="C2577" s="28">
        <v>45534</v>
      </c>
    </row>
    <row r="2578" spans="1:3" x14ac:dyDescent="0.45">
      <c r="A2578" s="33" t="s">
        <v>50</v>
      </c>
      <c r="B2578" s="32">
        <v>26349.29</v>
      </c>
      <c r="C2578" s="28">
        <v>45534</v>
      </c>
    </row>
    <row r="2579" spans="1:3" x14ac:dyDescent="0.45">
      <c r="A2579" s="33" t="s">
        <v>53</v>
      </c>
      <c r="B2579" s="32">
        <v>114409.53</v>
      </c>
      <c r="C2579" s="28">
        <v>45519</v>
      </c>
    </row>
    <row r="2580" spans="1:3" x14ac:dyDescent="0.45">
      <c r="A2580" s="33" t="s">
        <v>54</v>
      </c>
      <c r="B2580" s="32">
        <v>29991.26</v>
      </c>
      <c r="C2580" s="28">
        <v>45519</v>
      </c>
    </row>
    <row r="2581" spans="1:3" x14ac:dyDescent="0.45">
      <c r="A2581" s="33" t="s">
        <v>55</v>
      </c>
      <c r="B2581" s="32">
        <v>89690.38</v>
      </c>
      <c r="C2581" s="28">
        <v>45519</v>
      </c>
    </row>
    <row r="2582" spans="1:3" x14ac:dyDescent="0.45">
      <c r="A2582" s="33" t="s">
        <v>56</v>
      </c>
      <c r="B2582" s="32">
        <v>23511.39</v>
      </c>
      <c r="C2582" s="28">
        <v>45519</v>
      </c>
    </row>
    <row r="2583" spans="1:3" x14ac:dyDescent="0.45">
      <c r="A2583" s="33" t="s">
        <v>43</v>
      </c>
      <c r="B2583" s="32">
        <v>299911.49</v>
      </c>
      <c r="C2583" s="28">
        <v>45504</v>
      </c>
    </row>
    <row r="2584" spans="1:3" x14ac:dyDescent="0.45">
      <c r="A2584" s="33" t="s">
        <v>62</v>
      </c>
      <c r="B2584" s="32">
        <v>10264.43</v>
      </c>
      <c r="C2584" s="28">
        <v>45504</v>
      </c>
    </row>
    <row r="2585" spans="1:3" x14ac:dyDescent="0.45">
      <c r="A2585" s="33" t="s">
        <v>63</v>
      </c>
      <c r="B2585" s="32">
        <v>56523.34</v>
      </c>
      <c r="C2585" s="28">
        <v>45504</v>
      </c>
    </row>
    <row r="2586" spans="1:3" x14ac:dyDescent="0.45">
      <c r="A2586" s="33" t="s">
        <v>72</v>
      </c>
      <c r="B2586" s="32">
        <v>262149.88</v>
      </c>
      <c r="C2586" s="28">
        <v>45488</v>
      </c>
    </row>
    <row r="2587" spans="1:3" x14ac:dyDescent="0.45">
      <c r="A2587" s="33" t="s">
        <v>73</v>
      </c>
      <c r="B2587" s="32">
        <v>68719.839999999997</v>
      </c>
      <c r="C2587" s="28">
        <v>45488</v>
      </c>
    </row>
    <row r="2588" spans="1:3" x14ac:dyDescent="0.45">
      <c r="A2588" s="33" t="s">
        <v>81</v>
      </c>
      <c r="B2588" s="32">
        <v>90921.19</v>
      </c>
      <c r="C2588" s="28">
        <v>45534</v>
      </c>
    </row>
    <row r="2589" spans="1:3" x14ac:dyDescent="0.45">
      <c r="A2589" s="33" t="s">
        <v>82</v>
      </c>
      <c r="B2589" s="32">
        <v>24750.37</v>
      </c>
      <c r="C2589" s="28">
        <v>45534</v>
      </c>
    </row>
    <row r="2590" spans="1:3" x14ac:dyDescent="0.45">
      <c r="A2590" s="33" t="s">
        <v>83</v>
      </c>
      <c r="B2590" s="32">
        <v>88150.17</v>
      </c>
      <c r="C2590" s="28">
        <v>45534</v>
      </c>
    </row>
    <row r="2591" spans="1:3" x14ac:dyDescent="0.45">
      <c r="A2591" s="33" t="s">
        <v>84</v>
      </c>
      <c r="B2591" s="32">
        <v>23996.05</v>
      </c>
      <c r="C2591" s="28">
        <v>45534</v>
      </c>
    </row>
    <row r="2592" spans="1:3" x14ac:dyDescent="0.45">
      <c r="A2592" s="33" t="s">
        <v>87</v>
      </c>
      <c r="B2592" s="32">
        <v>134228.63</v>
      </c>
      <c r="C2592" s="28">
        <v>45519</v>
      </c>
    </row>
    <row r="2593" spans="1:3" x14ac:dyDescent="0.45">
      <c r="A2593" s="33" t="s">
        <v>88</v>
      </c>
      <c r="B2593" s="32">
        <v>35186.629999999997</v>
      </c>
      <c r="C2593" s="28">
        <v>45519</v>
      </c>
    </row>
    <row r="2594" spans="1:3" x14ac:dyDescent="0.45">
      <c r="A2594" s="33" t="s">
        <v>89</v>
      </c>
      <c r="B2594" s="32">
        <v>88599.86</v>
      </c>
      <c r="C2594" s="28">
        <v>45519</v>
      </c>
    </row>
    <row r="2595" spans="1:3" x14ac:dyDescent="0.45">
      <c r="A2595" s="33" t="s">
        <v>90</v>
      </c>
      <c r="B2595" s="32">
        <v>23225.53</v>
      </c>
      <c r="C2595" s="28">
        <v>45519</v>
      </c>
    </row>
    <row r="2596" spans="1:3" x14ac:dyDescent="0.45">
      <c r="A2596" s="33" t="s">
        <v>91</v>
      </c>
      <c r="B2596" s="32">
        <v>88599.86</v>
      </c>
      <c r="C2596" s="28">
        <v>45762</v>
      </c>
    </row>
    <row r="2597" spans="1:3" x14ac:dyDescent="0.45">
      <c r="A2597" s="33" t="s">
        <v>92</v>
      </c>
      <c r="B2597" s="32">
        <v>23225.53</v>
      </c>
      <c r="C2597" s="28">
        <v>45762</v>
      </c>
    </row>
    <row r="2598" spans="1:3" x14ac:dyDescent="0.45">
      <c r="A2598" s="33" t="s">
        <v>93</v>
      </c>
      <c r="B2598" s="32">
        <v>842546.3</v>
      </c>
      <c r="C2598" s="28">
        <v>45519</v>
      </c>
    </row>
    <row r="2599" spans="1:3" x14ac:dyDescent="0.45">
      <c r="A2599" s="33" t="s">
        <v>94</v>
      </c>
      <c r="B2599" s="32">
        <v>220864.68</v>
      </c>
      <c r="C2599" s="28">
        <v>45519</v>
      </c>
    </row>
    <row r="2600" spans="1:3" x14ac:dyDescent="0.45">
      <c r="A2600" s="27" t="s">
        <v>270</v>
      </c>
      <c r="B2600" s="32"/>
    </row>
    <row r="2601" spans="1:3" x14ac:dyDescent="0.45">
      <c r="A2601" s="33" t="s">
        <v>47</v>
      </c>
      <c r="B2601" s="32">
        <v>43815.98</v>
      </c>
      <c r="C2601" s="28">
        <v>45519</v>
      </c>
    </row>
    <row r="2602" spans="1:3" x14ac:dyDescent="0.45">
      <c r="A2602" s="33" t="s">
        <v>49</v>
      </c>
      <c r="B2602" s="32">
        <v>42371.6</v>
      </c>
      <c r="C2602" s="28">
        <v>45519</v>
      </c>
    </row>
    <row r="2603" spans="1:3" x14ac:dyDescent="0.45">
      <c r="A2603" s="33" t="s">
        <v>53</v>
      </c>
      <c r="B2603" s="32">
        <v>50082.35</v>
      </c>
      <c r="C2603" s="28">
        <v>45519</v>
      </c>
    </row>
    <row r="2604" spans="1:3" x14ac:dyDescent="0.45">
      <c r="A2604" s="33" t="s">
        <v>55</v>
      </c>
      <c r="B2604" s="32">
        <v>39261.629999999997</v>
      </c>
      <c r="C2604" s="28">
        <v>45519</v>
      </c>
    </row>
    <row r="2605" spans="1:3" x14ac:dyDescent="0.45">
      <c r="A2605" s="33" t="s">
        <v>43</v>
      </c>
      <c r="B2605" s="32">
        <v>131285.15</v>
      </c>
      <c r="C2605" s="28">
        <v>45504</v>
      </c>
    </row>
    <row r="2606" spans="1:3" x14ac:dyDescent="0.45">
      <c r="A2606" s="33" t="s">
        <v>81</v>
      </c>
      <c r="B2606" s="32">
        <v>39800.42</v>
      </c>
      <c r="C2606" s="28">
        <v>45519</v>
      </c>
    </row>
    <row r="2607" spans="1:3" x14ac:dyDescent="0.45">
      <c r="A2607" s="33" t="s">
        <v>83</v>
      </c>
      <c r="B2607" s="32">
        <v>38587.410000000003</v>
      </c>
      <c r="C2607" s="28">
        <v>45519</v>
      </c>
    </row>
    <row r="2608" spans="1:3" x14ac:dyDescent="0.45">
      <c r="A2608" s="33" t="s">
        <v>87</v>
      </c>
      <c r="B2608" s="32">
        <v>58758.09</v>
      </c>
      <c r="C2608" s="28">
        <v>45519</v>
      </c>
    </row>
    <row r="2609" spans="1:3" x14ac:dyDescent="0.45">
      <c r="A2609" s="33" t="s">
        <v>89</v>
      </c>
      <c r="B2609" s="32">
        <v>38784.26</v>
      </c>
      <c r="C2609" s="28">
        <v>45519</v>
      </c>
    </row>
    <row r="2610" spans="1:3" x14ac:dyDescent="0.45">
      <c r="A2610" s="33" t="s">
        <v>91</v>
      </c>
      <c r="B2610" s="32">
        <v>38784.26</v>
      </c>
      <c r="C2610" s="28">
        <v>45762</v>
      </c>
    </row>
    <row r="2611" spans="1:3" x14ac:dyDescent="0.45">
      <c r="A2611" s="33" t="s">
        <v>93</v>
      </c>
      <c r="B2611" s="32">
        <v>368821.53</v>
      </c>
      <c r="C2611" s="28">
        <v>45519</v>
      </c>
    </row>
    <row r="2612" spans="1:3" x14ac:dyDescent="0.45">
      <c r="A2612" s="27" t="s">
        <v>271</v>
      </c>
      <c r="B2612" s="32"/>
    </row>
    <row r="2613" spans="1:3" x14ac:dyDescent="0.45">
      <c r="A2613" s="33" t="s">
        <v>47</v>
      </c>
      <c r="B2613" s="32">
        <v>36806.79</v>
      </c>
      <c r="C2613" s="28">
        <v>45519</v>
      </c>
    </row>
    <row r="2614" spans="1:3" x14ac:dyDescent="0.45">
      <c r="A2614" s="33" t="s">
        <v>49</v>
      </c>
      <c r="B2614" s="32">
        <v>35593.47</v>
      </c>
      <c r="C2614" s="28">
        <v>45519</v>
      </c>
    </row>
    <row r="2615" spans="1:3" x14ac:dyDescent="0.45">
      <c r="A2615" s="33" t="s">
        <v>53</v>
      </c>
      <c r="B2615" s="32">
        <v>42070.74</v>
      </c>
      <c r="C2615" s="28">
        <v>45519</v>
      </c>
    </row>
    <row r="2616" spans="1:3" x14ac:dyDescent="0.45">
      <c r="A2616" s="33" t="s">
        <v>55</v>
      </c>
      <c r="B2616" s="32">
        <v>32981</v>
      </c>
      <c r="C2616" s="28">
        <v>45519</v>
      </c>
    </row>
    <row r="2617" spans="1:3" x14ac:dyDescent="0.45">
      <c r="A2617" s="33" t="s">
        <v>43</v>
      </c>
      <c r="B2617" s="32">
        <v>110283.62</v>
      </c>
      <c r="C2617" s="28">
        <v>45504</v>
      </c>
    </row>
    <row r="2618" spans="1:3" x14ac:dyDescent="0.45">
      <c r="A2618" s="33" t="s">
        <v>72</v>
      </c>
      <c r="B2618" s="32">
        <v>96397.9</v>
      </c>
      <c r="C2618" s="28">
        <v>45488</v>
      </c>
    </row>
    <row r="2619" spans="1:3" x14ac:dyDescent="0.45">
      <c r="A2619" s="33" t="s">
        <v>81</v>
      </c>
      <c r="B2619" s="32">
        <v>33433.589999999997</v>
      </c>
      <c r="C2619" s="28">
        <v>45519</v>
      </c>
    </row>
    <row r="2620" spans="1:3" x14ac:dyDescent="0.45">
      <c r="A2620" s="33" t="s">
        <v>83</v>
      </c>
      <c r="B2620" s="32">
        <v>32414.63</v>
      </c>
      <c r="C2620" s="28">
        <v>45519</v>
      </c>
    </row>
    <row r="2621" spans="1:3" x14ac:dyDescent="0.45">
      <c r="A2621" s="33" t="s">
        <v>87</v>
      </c>
      <c r="B2621" s="32">
        <v>49358.63</v>
      </c>
      <c r="C2621" s="28">
        <v>45519</v>
      </c>
    </row>
    <row r="2622" spans="1:3" x14ac:dyDescent="0.45">
      <c r="A2622" s="33" t="s">
        <v>89</v>
      </c>
      <c r="B2622" s="32">
        <v>32579.99</v>
      </c>
      <c r="C2622" s="28">
        <v>45519</v>
      </c>
    </row>
    <row r="2623" spans="1:3" x14ac:dyDescent="0.45">
      <c r="A2623" s="33" t="s">
        <v>91</v>
      </c>
      <c r="B2623" s="32">
        <v>32579.99</v>
      </c>
      <c r="C2623" s="28">
        <v>45762</v>
      </c>
    </row>
    <row r="2624" spans="1:3" x14ac:dyDescent="0.45">
      <c r="A2624" s="33" t="s">
        <v>93</v>
      </c>
      <c r="B2624" s="32">
        <v>309821.59000000003</v>
      </c>
      <c r="C2624" s="28">
        <v>45519</v>
      </c>
    </row>
    <row r="2625" spans="1:3" x14ac:dyDescent="0.45">
      <c r="A2625" s="27" t="s">
        <v>272</v>
      </c>
      <c r="B2625" s="32"/>
    </row>
    <row r="2626" spans="1:3" x14ac:dyDescent="0.45">
      <c r="A2626" s="33" t="s">
        <v>47</v>
      </c>
      <c r="B2626" s="32">
        <v>30769.16</v>
      </c>
      <c r="C2626" s="28">
        <v>45519</v>
      </c>
    </row>
    <row r="2627" spans="1:3" x14ac:dyDescent="0.45">
      <c r="A2627" s="33" t="s">
        <v>49</v>
      </c>
      <c r="B2627" s="32">
        <v>29754.87</v>
      </c>
      <c r="C2627" s="28">
        <v>45519</v>
      </c>
    </row>
    <row r="2628" spans="1:3" x14ac:dyDescent="0.45">
      <c r="A2628" s="33" t="s">
        <v>53</v>
      </c>
      <c r="B2628" s="32">
        <v>35169.629999999997</v>
      </c>
      <c r="C2628" s="28">
        <v>45519</v>
      </c>
    </row>
    <row r="2629" spans="1:3" x14ac:dyDescent="0.45">
      <c r="A2629" s="33" t="s">
        <v>55</v>
      </c>
      <c r="B2629" s="32">
        <v>27570.94</v>
      </c>
      <c r="C2629" s="28">
        <v>45519</v>
      </c>
    </row>
    <row r="2630" spans="1:3" x14ac:dyDescent="0.45">
      <c r="A2630" s="33" t="s">
        <v>43</v>
      </c>
      <c r="B2630" s="32">
        <v>92193.17</v>
      </c>
      <c r="C2630" s="28">
        <v>45504</v>
      </c>
    </row>
    <row r="2631" spans="1:3" x14ac:dyDescent="0.45">
      <c r="A2631" s="33" t="s">
        <v>72</v>
      </c>
      <c r="B2631" s="32">
        <v>80585.210000000006</v>
      </c>
      <c r="C2631" s="28">
        <v>45488</v>
      </c>
    </row>
    <row r="2632" spans="1:3" x14ac:dyDescent="0.45">
      <c r="A2632" s="33" t="s">
        <v>81</v>
      </c>
      <c r="B2632" s="32">
        <v>27949.29</v>
      </c>
      <c r="C2632" s="28">
        <v>45519</v>
      </c>
    </row>
    <row r="2633" spans="1:3" x14ac:dyDescent="0.45">
      <c r="A2633" s="33" t="s">
        <v>83</v>
      </c>
      <c r="B2633" s="32">
        <v>27097.47</v>
      </c>
      <c r="C2633" s="28">
        <v>45519</v>
      </c>
    </row>
    <row r="2634" spans="1:3" x14ac:dyDescent="0.45">
      <c r="A2634" s="33" t="s">
        <v>87</v>
      </c>
      <c r="B2634" s="32">
        <v>41262.050000000003</v>
      </c>
      <c r="C2634" s="28">
        <v>45519</v>
      </c>
    </row>
    <row r="2635" spans="1:3" x14ac:dyDescent="0.45">
      <c r="A2635" s="33" t="s">
        <v>89</v>
      </c>
      <c r="B2635" s="32">
        <v>27235.71</v>
      </c>
      <c r="C2635" s="28">
        <v>45519</v>
      </c>
    </row>
    <row r="2636" spans="1:3" x14ac:dyDescent="0.45">
      <c r="A2636" s="33" t="s">
        <v>91</v>
      </c>
      <c r="B2636" s="32">
        <v>27235.71</v>
      </c>
      <c r="C2636" s="28">
        <v>45762</v>
      </c>
    </row>
    <row r="2637" spans="1:3" x14ac:dyDescent="0.45">
      <c r="A2637" s="33" t="s">
        <v>93</v>
      </c>
      <c r="B2637" s="32">
        <v>258999.81</v>
      </c>
      <c r="C2637" s="28">
        <v>45519</v>
      </c>
    </row>
    <row r="2638" spans="1:3" x14ac:dyDescent="0.45">
      <c r="A2638" s="27" t="s">
        <v>273</v>
      </c>
      <c r="B2638" s="32"/>
    </row>
    <row r="2639" spans="1:3" x14ac:dyDescent="0.45">
      <c r="A2639" s="33" t="s">
        <v>47</v>
      </c>
      <c r="B2639" s="32">
        <v>961945.67</v>
      </c>
      <c r="C2639" s="28">
        <v>45519</v>
      </c>
    </row>
    <row r="2640" spans="1:3" x14ac:dyDescent="0.45">
      <c r="A2640" s="33" t="s">
        <v>48</v>
      </c>
      <c r="B2640" s="32">
        <v>244490.02</v>
      </c>
      <c r="C2640" s="28">
        <v>45519</v>
      </c>
    </row>
    <row r="2641" spans="1:3" x14ac:dyDescent="0.45">
      <c r="A2641" s="33" t="s">
        <v>49</v>
      </c>
      <c r="B2641" s="32">
        <v>930235.46</v>
      </c>
      <c r="C2641" s="28">
        <v>45519</v>
      </c>
    </row>
    <row r="2642" spans="1:3" x14ac:dyDescent="0.45">
      <c r="A2642" s="33" t="s">
        <v>50</v>
      </c>
      <c r="B2642" s="32">
        <v>236430.49</v>
      </c>
      <c r="C2642" s="28">
        <v>45519</v>
      </c>
    </row>
    <row r="2643" spans="1:3" x14ac:dyDescent="0.45">
      <c r="A2643" s="33" t="s">
        <v>53</v>
      </c>
      <c r="B2643" s="32">
        <v>1099518.96</v>
      </c>
      <c r="C2643" s="28">
        <v>45519</v>
      </c>
    </row>
    <row r="2644" spans="1:3" x14ac:dyDescent="0.45">
      <c r="A2644" s="33" t="s">
        <v>54</v>
      </c>
      <c r="B2644" s="32">
        <v>269109.61</v>
      </c>
      <c r="C2644" s="28">
        <v>45519</v>
      </c>
    </row>
    <row r="2645" spans="1:3" x14ac:dyDescent="0.45">
      <c r="A2645" s="33" t="s">
        <v>55</v>
      </c>
      <c r="B2645" s="32">
        <v>861958.54</v>
      </c>
      <c r="C2645" s="28">
        <v>45519</v>
      </c>
    </row>
    <row r="2646" spans="1:3" x14ac:dyDescent="0.45">
      <c r="A2646" s="33" t="s">
        <v>56</v>
      </c>
      <c r="B2646" s="32">
        <v>210966.19</v>
      </c>
      <c r="C2646" s="28">
        <v>45519</v>
      </c>
    </row>
    <row r="2647" spans="1:3" x14ac:dyDescent="0.45">
      <c r="A2647" s="33" t="s">
        <v>43</v>
      </c>
      <c r="B2647" s="32">
        <v>2882263.12</v>
      </c>
      <c r="C2647" s="28">
        <v>45504</v>
      </c>
    </row>
    <row r="2648" spans="1:3" x14ac:dyDescent="0.45">
      <c r="A2648" s="33" t="s">
        <v>62</v>
      </c>
      <c r="B2648" s="32">
        <v>244399.37</v>
      </c>
      <c r="C2648" s="28">
        <v>45504</v>
      </c>
    </row>
    <row r="2649" spans="1:3" x14ac:dyDescent="0.45">
      <c r="A2649" s="33" t="s">
        <v>63</v>
      </c>
      <c r="B2649" s="32">
        <v>507180.28</v>
      </c>
      <c r="C2649" s="28">
        <v>45504</v>
      </c>
    </row>
    <row r="2650" spans="1:3" x14ac:dyDescent="0.45">
      <c r="A2650" s="33" t="s">
        <v>72</v>
      </c>
      <c r="B2650" s="32">
        <v>2523888.04</v>
      </c>
      <c r="C2650" s="28">
        <v>45488</v>
      </c>
    </row>
    <row r="2651" spans="1:3" x14ac:dyDescent="0.45">
      <c r="A2651" s="33" t="s">
        <v>73</v>
      </c>
      <c r="B2651" s="32">
        <v>616618.68000000005</v>
      </c>
      <c r="C2651" s="28">
        <v>45488</v>
      </c>
    </row>
    <row r="2652" spans="1:3" x14ac:dyDescent="0.45">
      <c r="A2652" s="33" t="s">
        <v>81</v>
      </c>
      <c r="B2652" s="32">
        <v>873787.09</v>
      </c>
      <c r="C2652" s="28">
        <v>45580</v>
      </c>
    </row>
    <row r="2653" spans="1:3" x14ac:dyDescent="0.45">
      <c r="A2653" s="33" t="s">
        <v>82</v>
      </c>
      <c r="B2653" s="32">
        <v>222083.47</v>
      </c>
      <c r="C2653" s="28">
        <v>45580</v>
      </c>
    </row>
    <row r="2654" spans="1:3" x14ac:dyDescent="0.45">
      <c r="A2654" s="33" t="s">
        <v>83</v>
      </c>
      <c r="B2654" s="32">
        <v>847156.55</v>
      </c>
      <c r="C2654" s="28">
        <v>45580</v>
      </c>
    </row>
    <row r="2655" spans="1:3" x14ac:dyDescent="0.45">
      <c r="A2655" s="33" t="s">
        <v>84</v>
      </c>
      <c r="B2655" s="32">
        <v>215314.99</v>
      </c>
      <c r="C2655" s="28">
        <v>45580</v>
      </c>
    </row>
    <row r="2656" spans="1:3" x14ac:dyDescent="0.45">
      <c r="A2656" s="33" t="s">
        <v>87</v>
      </c>
      <c r="B2656" s="32">
        <v>1289988.01</v>
      </c>
      <c r="C2656" s="28">
        <v>45519</v>
      </c>
    </row>
    <row r="2657" spans="1:3" x14ac:dyDescent="0.45">
      <c r="A2657" s="33" t="s">
        <v>88</v>
      </c>
      <c r="B2657" s="32">
        <v>315727.32</v>
      </c>
      <c r="C2657" s="28">
        <v>45519</v>
      </c>
    </row>
    <row r="2658" spans="1:3" x14ac:dyDescent="0.45">
      <c r="A2658" s="33" t="s">
        <v>89</v>
      </c>
      <c r="B2658" s="32">
        <v>851478.26</v>
      </c>
      <c r="C2658" s="28">
        <v>45519</v>
      </c>
    </row>
    <row r="2659" spans="1:3" x14ac:dyDescent="0.45">
      <c r="A2659" s="33" t="s">
        <v>90</v>
      </c>
      <c r="B2659" s="32">
        <v>208401.12</v>
      </c>
      <c r="C2659" s="28">
        <v>45519</v>
      </c>
    </row>
    <row r="2660" spans="1:3" x14ac:dyDescent="0.45">
      <c r="A2660" s="33" t="s">
        <v>91</v>
      </c>
      <c r="B2660" s="32">
        <v>840594.33</v>
      </c>
      <c r="C2660" s="28">
        <v>45762</v>
      </c>
    </row>
    <row r="2661" spans="1:3" x14ac:dyDescent="0.45">
      <c r="A2661" s="33" t="s">
        <v>92</v>
      </c>
      <c r="B2661" s="32">
        <v>208401.12</v>
      </c>
      <c r="C2661" s="28">
        <v>45762</v>
      </c>
    </row>
    <row r="2662" spans="1:3" x14ac:dyDescent="0.45">
      <c r="A2662" s="33" t="s">
        <v>93</v>
      </c>
      <c r="B2662" s="32">
        <v>8097189.4100000001</v>
      </c>
      <c r="C2662" s="28">
        <v>45519</v>
      </c>
    </row>
    <row r="2663" spans="1:3" x14ac:dyDescent="0.45">
      <c r="A2663" s="33" t="s">
        <v>94</v>
      </c>
      <c r="B2663" s="32">
        <v>1981804.38</v>
      </c>
      <c r="C2663" s="28">
        <v>45519</v>
      </c>
    </row>
    <row r="2664" spans="1:3" x14ac:dyDescent="0.45">
      <c r="A2664" s="27" t="s">
        <v>274</v>
      </c>
      <c r="B2664" s="32"/>
    </row>
    <row r="2665" spans="1:3" x14ac:dyDescent="0.45">
      <c r="A2665" s="33" t="s">
        <v>43</v>
      </c>
      <c r="B2665" s="32">
        <v>2666.03</v>
      </c>
      <c r="C2665" s="28">
        <v>45504</v>
      </c>
    </row>
    <row r="2666" spans="1:3" x14ac:dyDescent="0.45">
      <c r="A2666" s="27" t="s">
        <v>275</v>
      </c>
      <c r="B2666" s="32"/>
    </row>
    <row r="2667" spans="1:3" x14ac:dyDescent="0.45">
      <c r="A2667" s="33" t="s">
        <v>47</v>
      </c>
      <c r="B2667" s="32">
        <v>16157.6</v>
      </c>
      <c r="C2667" s="28">
        <v>45519</v>
      </c>
    </row>
    <row r="2668" spans="1:3" x14ac:dyDescent="0.45">
      <c r="A2668" s="33" t="s">
        <v>49</v>
      </c>
      <c r="B2668" s="32">
        <v>15624.97</v>
      </c>
      <c r="C2668" s="28">
        <v>45519</v>
      </c>
    </row>
    <row r="2669" spans="1:3" x14ac:dyDescent="0.45">
      <c r="A2669" s="33" t="s">
        <v>53</v>
      </c>
      <c r="B2669" s="32">
        <v>18468.38</v>
      </c>
      <c r="C2669" s="28">
        <v>45519</v>
      </c>
    </row>
    <row r="2670" spans="1:3" x14ac:dyDescent="0.45">
      <c r="A2670" s="33" t="s">
        <v>55</v>
      </c>
      <c r="B2670" s="32">
        <v>14478.13</v>
      </c>
      <c r="C2670" s="28">
        <v>45519</v>
      </c>
    </row>
    <row r="2671" spans="1:3" x14ac:dyDescent="0.45">
      <c r="A2671" s="33" t="s">
        <v>43</v>
      </c>
      <c r="B2671" s="32">
        <v>48412.76</v>
      </c>
      <c r="C2671" s="28">
        <v>45504</v>
      </c>
    </row>
    <row r="2672" spans="1:3" x14ac:dyDescent="0.45">
      <c r="A2672" s="33" t="s">
        <v>72</v>
      </c>
      <c r="B2672" s="32">
        <v>42317.15</v>
      </c>
      <c r="C2672" s="28">
        <v>45488</v>
      </c>
    </row>
    <row r="2673" spans="1:3" x14ac:dyDescent="0.45">
      <c r="A2673" s="33" t="s">
        <v>81</v>
      </c>
      <c r="B2673" s="32">
        <v>14676.82</v>
      </c>
      <c r="C2673" s="28">
        <v>45519</v>
      </c>
    </row>
    <row r="2674" spans="1:3" x14ac:dyDescent="0.45">
      <c r="A2674" s="33" t="s">
        <v>83</v>
      </c>
      <c r="B2674" s="32">
        <v>14229.51</v>
      </c>
      <c r="C2674" s="28">
        <v>45519</v>
      </c>
    </row>
    <row r="2675" spans="1:3" x14ac:dyDescent="0.45">
      <c r="A2675" s="33" t="s">
        <v>87</v>
      </c>
      <c r="B2675" s="32">
        <v>21667.65</v>
      </c>
      <c r="C2675" s="28">
        <v>45519</v>
      </c>
    </row>
    <row r="2676" spans="1:3" x14ac:dyDescent="0.45">
      <c r="A2676" s="33" t="s">
        <v>89</v>
      </c>
      <c r="B2676" s="32">
        <v>14302.1</v>
      </c>
      <c r="C2676" s="28">
        <v>45519</v>
      </c>
    </row>
    <row r="2677" spans="1:3" x14ac:dyDescent="0.45">
      <c r="A2677" s="33" t="s">
        <v>91</v>
      </c>
      <c r="B2677" s="32">
        <v>14302.1</v>
      </c>
      <c r="C2677" s="28">
        <v>45762</v>
      </c>
    </row>
    <row r="2678" spans="1:3" x14ac:dyDescent="0.45">
      <c r="A2678" s="33" t="s">
        <v>93</v>
      </c>
      <c r="B2678" s="32">
        <v>136006.76</v>
      </c>
      <c r="C2678" s="28">
        <v>45519</v>
      </c>
    </row>
    <row r="2679" spans="1:3" x14ac:dyDescent="0.45">
      <c r="A2679" s="27" t="s">
        <v>276</v>
      </c>
      <c r="B2679" s="32"/>
    </row>
    <row r="2680" spans="1:3" x14ac:dyDescent="0.45">
      <c r="A2680" s="33" t="s">
        <v>48</v>
      </c>
      <c r="B2680" s="32">
        <v>8716.75</v>
      </c>
      <c r="C2680" s="28">
        <v>45519</v>
      </c>
    </row>
    <row r="2681" spans="1:3" x14ac:dyDescent="0.45">
      <c r="A2681" s="33" t="s">
        <v>50</v>
      </c>
      <c r="B2681" s="32">
        <v>8429.4</v>
      </c>
      <c r="C2681" s="28">
        <v>45519</v>
      </c>
    </row>
    <row r="2682" spans="1:3" x14ac:dyDescent="0.45">
      <c r="A2682" s="33" t="s">
        <v>54</v>
      </c>
      <c r="B2682" s="32">
        <v>9594.51</v>
      </c>
      <c r="C2682" s="28">
        <v>45519</v>
      </c>
    </row>
    <row r="2683" spans="1:3" x14ac:dyDescent="0.45">
      <c r="A2683" s="33" t="s">
        <v>56</v>
      </c>
      <c r="B2683" s="32">
        <v>7521.53</v>
      </c>
      <c r="C2683" s="28">
        <v>45519</v>
      </c>
    </row>
    <row r="2684" spans="1:3" x14ac:dyDescent="0.45">
      <c r="A2684" s="33" t="s">
        <v>63</v>
      </c>
      <c r="B2684" s="32">
        <v>18082.39</v>
      </c>
      <c r="C2684" s="28">
        <v>45504</v>
      </c>
    </row>
    <row r="2685" spans="1:3" x14ac:dyDescent="0.45">
      <c r="A2685" s="33" t="s">
        <v>73</v>
      </c>
      <c r="B2685" s="32">
        <v>21984.17</v>
      </c>
      <c r="C2685" s="28">
        <v>45488</v>
      </c>
    </row>
    <row r="2686" spans="1:3" x14ac:dyDescent="0.45">
      <c r="A2686" s="33" t="s">
        <v>82</v>
      </c>
      <c r="B2686" s="32">
        <v>7917.89</v>
      </c>
      <c r="C2686" s="28">
        <v>45519</v>
      </c>
    </row>
    <row r="2687" spans="1:3" x14ac:dyDescent="0.45">
      <c r="A2687" s="33" t="s">
        <v>84</v>
      </c>
      <c r="B2687" s="32">
        <v>7676.58</v>
      </c>
      <c r="C2687" s="28">
        <v>45519</v>
      </c>
    </row>
    <row r="2688" spans="1:3" x14ac:dyDescent="0.45">
      <c r="A2688" s="33" t="s">
        <v>88</v>
      </c>
      <c r="B2688" s="32">
        <v>11256.56</v>
      </c>
      <c r="C2688" s="28">
        <v>45519</v>
      </c>
    </row>
    <row r="2689" spans="1:3" x14ac:dyDescent="0.45">
      <c r="A2689" s="33" t="s">
        <v>90</v>
      </c>
      <c r="B2689" s="32">
        <v>7430.08</v>
      </c>
      <c r="C2689" s="28">
        <v>45519</v>
      </c>
    </row>
    <row r="2690" spans="1:3" x14ac:dyDescent="0.45">
      <c r="A2690" s="33" t="s">
        <v>92</v>
      </c>
      <c r="B2690" s="32">
        <v>2063.9699999999998</v>
      </c>
      <c r="C2690" s="28">
        <v>45762</v>
      </c>
    </row>
    <row r="2691" spans="1:3" x14ac:dyDescent="0.45">
      <c r="A2691" s="33" t="s">
        <v>94</v>
      </c>
      <c r="B2691" s="32">
        <v>70656.84</v>
      </c>
      <c r="C2691" s="28">
        <v>45519</v>
      </c>
    </row>
    <row r="2692" spans="1:3" x14ac:dyDescent="0.45">
      <c r="A2692" s="27" t="s">
        <v>277</v>
      </c>
      <c r="B2692" s="32"/>
    </row>
    <row r="2693" spans="1:3" x14ac:dyDescent="0.45">
      <c r="A2693" s="33" t="s">
        <v>47</v>
      </c>
      <c r="B2693" s="32">
        <v>3264.17</v>
      </c>
      <c r="C2693" s="28">
        <v>45519</v>
      </c>
    </row>
    <row r="2694" spans="1:3" x14ac:dyDescent="0.45">
      <c r="A2694" s="33" t="s">
        <v>49</v>
      </c>
      <c r="B2694" s="32">
        <v>3156.57</v>
      </c>
      <c r="C2694" s="28">
        <v>45519</v>
      </c>
    </row>
    <row r="2695" spans="1:3" x14ac:dyDescent="0.45">
      <c r="A2695" s="33" t="s">
        <v>53</v>
      </c>
      <c r="B2695" s="32">
        <v>3730.99</v>
      </c>
      <c r="C2695" s="28">
        <v>45519</v>
      </c>
    </row>
    <row r="2696" spans="1:3" x14ac:dyDescent="0.45">
      <c r="A2696" s="33" t="s">
        <v>55</v>
      </c>
      <c r="B2696" s="32">
        <v>2924.88</v>
      </c>
      <c r="C2696" s="28">
        <v>45519</v>
      </c>
    </row>
    <row r="2697" spans="1:3" x14ac:dyDescent="0.45">
      <c r="A2697" s="33" t="s">
        <v>43</v>
      </c>
      <c r="B2697" s="32">
        <v>9780.3700000000008</v>
      </c>
      <c r="C2697" s="28">
        <v>45504</v>
      </c>
    </row>
    <row r="2698" spans="1:3" x14ac:dyDescent="0.45">
      <c r="A2698" s="33" t="s">
        <v>72</v>
      </c>
      <c r="B2698" s="32">
        <v>8548.94</v>
      </c>
      <c r="C2698" s="28">
        <v>45488</v>
      </c>
    </row>
    <row r="2699" spans="1:3" x14ac:dyDescent="0.45">
      <c r="A2699" s="33" t="s">
        <v>81</v>
      </c>
      <c r="B2699" s="32">
        <v>2965.02</v>
      </c>
      <c r="C2699" s="28">
        <v>45519</v>
      </c>
    </row>
    <row r="2700" spans="1:3" x14ac:dyDescent="0.45">
      <c r="A2700" s="33" t="s">
        <v>83</v>
      </c>
      <c r="B2700" s="32">
        <v>2874.65</v>
      </c>
      <c r="C2700" s="28">
        <v>45519</v>
      </c>
    </row>
    <row r="2701" spans="1:3" x14ac:dyDescent="0.45">
      <c r="A2701" s="33" t="s">
        <v>87</v>
      </c>
      <c r="B2701" s="32">
        <v>4377.3100000000004</v>
      </c>
      <c r="C2701" s="28">
        <v>45519</v>
      </c>
    </row>
    <row r="2702" spans="1:3" x14ac:dyDescent="0.45">
      <c r="A2702" s="33" t="s">
        <v>89</v>
      </c>
      <c r="B2702" s="32">
        <v>2889.32</v>
      </c>
      <c r="C2702" s="28">
        <v>45519</v>
      </c>
    </row>
    <row r="2703" spans="1:3" x14ac:dyDescent="0.45">
      <c r="A2703" s="33" t="s">
        <v>91</v>
      </c>
      <c r="B2703" s="32">
        <v>2889.32</v>
      </c>
      <c r="C2703" s="28">
        <v>45762</v>
      </c>
    </row>
    <row r="2704" spans="1:3" x14ac:dyDescent="0.45">
      <c r="A2704" s="33" t="s">
        <v>93</v>
      </c>
      <c r="B2704" s="32">
        <v>27476.17</v>
      </c>
      <c r="C2704" s="28">
        <v>45519</v>
      </c>
    </row>
    <row r="2705" spans="1:3" x14ac:dyDescent="0.45">
      <c r="A2705" s="27" t="s">
        <v>278</v>
      </c>
      <c r="B2705" s="32"/>
    </row>
    <row r="2706" spans="1:3" x14ac:dyDescent="0.45">
      <c r="A2706" s="33" t="s">
        <v>47</v>
      </c>
      <c r="B2706" s="32">
        <v>17053.939999999999</v>
      </c>
      <c r="C2706" s="28">
        <v>45519</v>
      </c>
    </row>
    <row r="2707" spans="1:3" x14ac:dyDescent="0.45">
      <c r="A2707" s="33" t="s">
        <v>49</v>
      </c>
      <c r="B2707" s="32">
        <v>16491.77</v>
      </c>
      <c r="C2707" s="28">
        <v>45519</v>
      </c>
    </row>
    <row r="2708" spans="1:3" x14ac:dyDescent="0.45">
      <c r="A2708" s="33" t="s">
        <v>53</v>
      </c>
      <c r="B2708" s="32">
        <v>19492.93</v>
      </c>
      <c r="C2708" s="28">
        <v>45519</v>
      </c>
    </row>
    <row r="2709" spans="1:3" x14ac:dyDescent="0.45">
      <c r="A2709" s="33" t="s">
        <v>55</v>
      </c>
      <c r="B2709" s="32">
        <v>15281.31</v>
      </c>
      <c r="C2709" s="28">
        <v>45519</v>
      </c>
    </row>
    <row r="2710" spans="1:3" x14ac:dyDescent="0.45">
      <c r="A2710" s="33" t="s">
        <v>43</v>
      </c>
      <c r="B2710" s="32">
        <v>51098.47</v>
      </c>
      <c r="C2710" s="28">
        <v>45504</v>
      </c>
    </row>
    <row r="2711" spans="1:3" x14ac:dyDescent="0.45">
      <c r="A2711" s="33" t="s">
        <v>72</v>
      </c>
      <c r="B2711" s="32">
        <v>44664.71</v>
      </c>
      <c r="C2711" s="28">
        <v>45488</v>
      </c>
    </row>
    <row r="2712" spans="1:3" x14ac:dyDescent="0.45">
      <c r="A2712" s="33" t="s">
        <v>81</v>
      </c>
      <c r="B2712" s="32">
        <v>15491.02</v>
      </c>
      <c r="C2712" s="28">
        <v>45519</v>
      </c>
    </row>
    <row r="2713" spans="1:3" x14ac:dyDescent="0.45">
      <c r="A2713" s="33" t="s">
        <v>83</v>
      </c>
      <c r="B2713" s="32">
        <v>15018.89</v>
      </c>
      <c r="C2713" s="28">
        <v>45519</v>
      </c>
    </row>
    <row r="2714" spans="1:3" x14ac:dyDescent="0.45">
      <c r="A2714" s="33" t="s">
        <v>87</v>
      </c>
      <c r="B2714" s="32">
        <v>22869.67</v>
      </c>
      <c r="C2714" s="28">
        <v>45519</v>
      </c>
    </row>
    <row r="2715" spans="1:3" x14ac:dyDescent="0.45">
      <c r="A2715" s="33" t="s">
        <v>89</v>
      </c>
      <c r="B2715" s="32">
        <v>15095.51</v>
      </c>
      <c r="C2715" s="28">
        <v>45519</v>
      </c>
    </row>
    <row r="2716" spans="1:3" x14ac:dyDescent="0.45">
      <c r="A2716" s="33" t="s">
        <v>91</v>
      </c>
      <c r="B2716" s="32">
        <v>15095.51</v>
      </c>
      <c r="C2716" s="28">
        <v>45762</v>
      </c>
    </row>
    <row r="2717" spans="1:3" x14ac:dyDescent="0.45">
      <c r="A2717" s="33" t="s">
        <v>93</v>
      </c>
      <c r="B2717" s="32">
        <v>143551.79</v>
      </c>
      <c r="C2717" s="28">
        <v>45519</v>
      </c>
    </row>
    <row r="2718" spans="1:3" x14ac:dyDescent="0.45">
      <c r="A2718" s="27" t="s">
        <v>279</v>
      </c>
      <c r="B2718" s="32"/>
    </row>
    <row r="2719" spans="1:3" x14ac:dyDescent="0.45">
      <c r="A2719" s="33" t="s">
        <v>47</v>
      </c>
      <c r="B2719" s="32">
        <v>15739.48</v>
      </c>
      <c r="C2719" s="28">
        <v>45519</v>
      </c>
    </row>
    <row r="2720" spans="1:3" x14ac:dyDescent="0.45">
      <c r="A2720" s="33" t="s">
        <v>49</v>
      </c>
      <c r="B2720" s="32">
        <v>15220.63</v>
      </c>
      <c r="C2720" s="28">
        <v>45519</v>
      </c>
    </row>
    <row r="2721" spans="1:3" x14ac:dyDescent="0.45">
      <c r="A2721" s="33" t="s">
        <v>53</v>
      </c>
      <c r="B2721" s="32">
        <v>17990.47</v>
      </c>
      <c r="C2721" s="28">
        <v>45519</v>
      </c>
    </row>
    <row r="2722" spans="1:3" x14ac:dyDescent="0.45">
      <c r="A2722" s="33" t="s">
        <v>55</v>
      </c>
      <c r="B2722" s="32">
        <v>14103.47</v>
      </c>
      <c r="C2722" s="28">
        <v>45519</v>
      </c>
    </row>
    <row r="2723" spans="1:3" x14ac:dyDescent="0.45">
      <c r="A2723" s="33" t="s">
        <v>43</v>
      </c>
      <c r="B2723" s="32">
        <v>47159.95</v>
      </c>
      <c r="C2723" s="28">
        <v>45504</v>
      </c>
    </row>
    <row r="2724" spans="1:3" x14ac:dyDescent="0.45">
      <c r="A2724" s="33" t="s">
        <v>72</v>
      </c>
      <c r="B2724" s="32">
        <v>41222.080000000002</v>
      </c>
      <c r="C2724" s="28">
        <v>45488</v>
      </c>
    </row>
    <row r="2725" spans="1:3" x14ac:dyDescent="0.45">
      <c r="A2725" s="33" t="s">
        <v>81</v>
      </c>
      <c r="B2725" s="32">
        <v>14297.01</v>
      </c>
      <c r="C2725" s="28">
        <v>45519</v>
      </c>
    </row>
    <row r="2726" spans="1:3" x14ac:dyDescent="0.45">
      <c r="A2726" s="33" t="s">
        <v>83</v>
      </c>
      <c r="B2726" s="32">
        <v>13861.28</v>
      </c>
      <c r="C2726" s="28">
        <v>45519</v>
      </c>
    </row>
    <row r="2727" spans="1:3" x14ac:dyDescent="0.45">
      <c r="A2727" s="33" t="s">
        <v>87</v>
      </c>
      <c r="B2727" s="32">
        <v>21106.94</v>
      </c>
      <c r="C2727" s="28">
        <v>45519</v>
      </c>
    </row>
    <row r="2728" spans="1:3" x14ac:dyDescent="0.45">
      <c r="A2728" s="33" t="s">
        <v>89</v>
      </c>
      <c r="B2728" s="32">
        <v>13931.99</v>
      </c>
      <c r="C2728" s="28">
        <v>45519</v>
      </c>
    </row>
    <row r="2729" spans="1:3" x14ac:dyDescent="0.45">
      <c r="A2729" s="33" t="s">
        <v>91</v>
      </c>
      <c r="B2729" s="32">
        <v>13931.99</v>
      </c>
      <c r="C2729" s="28">
        <v>45762</v>
      </c>
    </row>
    <row r="2730" spans="1:3" x14ac:dyDescent="0.45">
      <c r="A2730" s="33" t="s">
        <v>93</v>
      </c>
      <c r="B2730" s="32">
        <v>132487.22</v>
      </c>
      <c r="C2730" s="28">
        <v>45519</v>
      </c>
    </row>
    <row r="2731" spans="1:3" x14ac:dyDescent="0.45">
      <c r="A2731" s="27" t="s">
        <v>280</v>
      </c>
      <c r="B2731" s="32"/>
    </row>
    <row r="2732" spans="1:3" x14ac:dyDescent="0.45">
      <c r="A2732" s="33" t="s">
        <v>47</v>
      </c>
      <c r="B2732" s="32">
        <v>9391.4599999999991</v>
      </c>
      <c r="C2732" s="28">
        <v>45519</v>
      </c>
    </row>
    <row r="2733" spans="1:3" x14ac:dyDescent="0.45">
      <c r="A2733" s="33" t="s">
        <v>49</v>
      </c>
      <c r="B2733" s="32">
        <v>9081.8700000000008</v>
      </c>
      <c r="C2733" s="28">
        <v>45519</v>
      </c>
    </row>
    <row r="2734" spans="1:3" x14ac:dyDescent="0.45">
      <c r="A2734" s="33" t="s">
        <v>53</v>
      </c>
      <c r="B2734" s="32">
        <v>10734.59</v>
      </c>
      <c r="C2734" s="28">
        <v>45519</v>
      </c>
    </row>
    <row r="2735" spans="1:3" x14ac:dyDescent="0.45">
      <c r="A2735" s="33" t="s">
        <v>55</v>
      </c>
      <c r="B2735" s="32">
        <v>8415.2900000000009</v>
      </c>
      <c r="C2735" s="28">
        <v>45519</v>
      </c>
    </row>
    <row r="2736" spans="1:3" x14ac:dyDescent="0.45">
      <c r="A2736" s="33" t="s">
        <v>43</v>
      </c>
      <c r="B2736" s="32">
        <v>28139.49</v>
      </c>
      <c r="C2736" s="28">
        <v>45504</v>
      </c>
    </row>
    <row r="2737" spans="1:3" x14ac:dyDescent="0.45">
      <c r="A2737" s="33" t="s">
        <v>72</v>
      </c>
      <c r="B2737" s="32">
        <v>24596.47</v>
      </c>
      <c r="C2737" s="28">
        <v>45488</v>
      </c>
    </row>
    <row r="2738" spans="1:3" x14ac:dyDescent="0.45">
      <c r="A2738" s="33" t="s">
        <v>81</v>
      </c>
      <c r="B2738" s="32">
        <v>8530.77</v>
      </c>
      <c r="C2738" s="28">
        <v>45519</v>
      </c>
    </row>
    <row r="2739" spans="1:3" x14ac:dyDescent="0.45">
      <c r="A2739" s="33" t="s">
        <v>83</v>
      </c>
      <c r="B2739" s="32">
        <v>8270.7800000000007</v>
      </c>
      <c r="C2739" s="28">
        <v>45519</v>
      </c>
    </row>
    <row r="2740" spans="1:3" x14ac:dyDescent="0.45">
      <c r="A2740" s="33" t="s">
        <v>87</v>
      </c>
      <c r="B2740" s="32">
        <v>12594.13</v>
      </c>
      <c r="C2740" s="28">
        <v>45519</v>
      </c>
    </row>
    <row r="2741" spans="1:3" x14ac:dyDescent="0.45">
      <c r="A2741" s="33" t="s">
        <v>89</v>
      </c>
      <c r="B2741" s="32">
        <v>8312.9699999999993</v>
      </c>
      <c r="C2741" s="28">
        <v>45519</v>
      </c>
    </row>
    <row r="2742" spans="1:3" x14ac:dyDescent="0.45">
      <c r="A2742" s="33" t="s">
        <v>91</v>
      </c>
      <c r="B2742" s="32">
        <v>8312.9699999999993</v>
      </c>
      <c r="C2742" s="28">
        <v>45762</v>
      </c>
    </row>
    <row r="2743" spans="1:3" x14ac:dyDescent="0.45">
      <c r="A2743" s="33" t="s">
        <v>93</v>
      </c>
      <c r="B2743" s="32">
        <v>79052.740000000005</v>
      </c>
      <c r="C2743" s="28">
        <v>45519</v>
      </c>
    </row>
    <row r="2744" spans="1:3" x14ac:dyDescent="0.45">
      <c r="A2744" s="27" t="s">
        <v>281</v>
      </c>
      <c r="B2744" s="32"/>
    </row>
    <row r="2745" spans="1:3" x14ac:dyDescent="0.45">
      <c r="A2745" s="33" t="s">
        <v>47</v>
      </c>
      <c r="B2745" s="32">
        <v>8073.38</v>
      </c>
      <c r="C2745" s="28">
        <v>45519</v>
      </c>
    </row>
    <row r="2746" spans="1:3" x14ac:dyDescent="0.45">
      <c r="A2746" s="33" t="s">
        <v>49</v>
      </c>
      <c r="B2746" s="32">
        <v>7807.24</v>
      </c>
      <c r="C2746" s="28">
        <v>45519</v>
      </c>
    </row>
    <row r="2747" spans="1:3" x14ac:dyDescent="0.45">
      <c r="A2747" s="33" t="s">
        <v>53</v>
      </c>
      <c r="B2747" s="32">
        <v>9228</v>
      </c>
      <c r="C2747" s="28">
        <v>45519</v>
      </c>
    </row>
    <row r="2748" spans="1:3" x14ac:dyDescent="0.45">
      <c r="A2748" s="33" t="s">
        <v>55</v>
      </c>
      <c r="B2748" s="32">
        <v>7234.21</v>
      </c>
      <c r="C2748" s="28">
        <v>45519</v>
      </c>
    </row>
    <row r="2749" spans="1:3" x14ac:dyDescent="0.45">
      <c r="A2749" s="33" t="s">
        <v>43</v>
      </c>
      <c r="B2749" s="32">
        <v>24190.14</v>
      </c>
      <c r="C2749" s="28">
        <v>45504</v>
      </c>
    </row>
    <row r="2750" spans="1:3" x14ac:dyDescent="0.45">
      <c r="A2750" s="33" t="s">
        <v>81</v>
      </c>
      <c r="B2750" s="32">
        <v>7333.48</v>
      </c>
      <c r="C2750" s="28">
        <v>45519</v>
      </c>
    </row>
    <row r="2751" spans="1:3" x14ac:dyDescent="0.45">
      <c r="A2751" s="33" t="s">
        <v>83</v>
      </c>
      <c r="B2751" s="32">
        <v>7109.98</v>
      </c>
      <c r="C2751" s="28">
        <v>45519</v>
      </c>
    </row>
    <row r="2752" spans="1:3" x14ac:dyDescent="0.45">
      <c r="A2752" s="33" t="s">
        <v>87</v>
      </c>
      <c r="B2752" s="32">
        <v>10826.56</v>
      </c>
      <c r="C2752" s="28">
        <v>45519</v>
      </c>
    </row>
    <row r="2753" spans="1:3" x14ac:dyDescent="0.45">
      <c r="A2753" s="33" t="s">
        <v>89</v>
      </c>
      <c r="B2753" s="32">
        <v>7146.25</v>
      </c>
      <c r="C2753" s="28">
        <v>45519</v>
      </c>
    </row>
    <row r="2754" spans="1:3" x14ac:dyDescent="0.45">
      <c r="A2754" s="33" t="s">
        <v>91</v>
      </c>
      <c r="B2754" s="32">
        <v>7146.25</v>
      </c>
      <c r="C2754" s="28">
        <v>45762</v>
      </c>
    </row>
    <row r="2755" spans="1:3" x14ac:dyDescent="0.45">
      <c r="A2755" s="33" t="s">
        <v>93</v>
      </c>
      <c r="B2755" s="32">
        <v>67957.759999999995</v>
      </c>
      <c r="C2755" s="28">
        <v>45519</v>
      </c>
    </row>
    <row r="2756" spans="1:3" x14ac:dyDescent="0.45">
      <c r="A2756" s="27" t="s">
        <v>282</v>
      </c>
      <c r="B2756" s="32"/>
    </row>
    <row r="2757" spans="1:3" x14ac:dyDescent="0.45">
      <c r="A2757" s="33" t="s">
        <v>47</v>
      </c>
      <c r="B2757" s="32">
        <v>2286.0300000000002</v>
      </c>
      <c r="C2757" s="28">
        <v>45519</v>
      </c>
    </row>
    <row r="2758" spans="1:3" x14ac:dyDescent="0.45">
      <c r="A2758" s="33" t="s">
        <v>49</v>
      </c>
      <c r="B2758" s="32">
        <v>2210.6799999999998</v>
      </c>
      <c r="C2758" s="28">
        <v>45519</v>
      </c>
    </row>
    <row r="2759" spans="1:3" x14ac:dyDescent="0.45">
      <c r="A2759" s="33" t="s">
        <v>53</v>
      </c>
      <c r="B2759" s="32">
        <v>2612.9699999999998</v>
      </c>
      <c r="C2759" s="28">
        <v>45519</v>
      </c>
    </row>
    <row r="2760" spans="1:3" x14ac:dyDescent="0.45">
      <c r="A2760" s="33" t="s">
        <v>55</v>
      </c>
      <c r="B2760" s="32">
        <v>2048.42</v>
      </c>
      <c r="C2760" s="28">
        <v>45519</v>
      </c>
    </row>
    <row r="2761" spans="1:3" x14ac:dyDescent="0.45">
      <c r="A2761" s="33" t="s">
        <v>43</v>
      </c>
      <c r="B2761" s="32">
        <v>6849.61</v>
      </c>
      <c r="C2761" s="28">
        <v>45504</v>
      </c>
    </row>
    <row r="2762" spans="1:3" x14ac:dyDescent="0.45">
      <c r="A2762" s="33" t="s">
        <v>72</v>
      </c>
      <c r="B2762" s="32">
        <v>5987.18</v>
      </c>
      <c r="C2762" s="28">
        <v>45488</v>
      </c>
    </row>
    <row r="2763" spans="1:3" x14ac:dyDescent="0.45">
      <c r="A2763" s="33" t="s">
        <v>81</v>
      </c>
      <c r="B2763" s="32">
        <v>2076.5300000000002</v>
      </c>
      <c r="C2763" s="28">
        <v>45519</v>
      </c>
    </row>
    <row r="2764" spans="1:3" x14ac:dyDescent="0.45">
      <c r="A2764" s="33" t="s">
        <v>83</v>
      </c>
      <c r="B2764" s="32">
        <v>2013.24</v>
      </c>
      <c r="C2764" s="28">
        <v>45519</v>
      </c>
    </row>
    <row r="2765" spans="1:3" x14ac:dyDescent="0.45">
      <c r="A2765" s="33" t="s">
        <v>87</v>
      </c>
      <c r="B2765" s="32">
        <v>3065.62</v>
      </c>
      <c r="C2765" s="28">
        <v>45519</v>
      </c>
    </row>
    <row r="2766" spans="1:3" x14ac:dyDescent="0.45">
      <c r="A2766" s="33" t="s">
        <v>89</v>
      </c>
      <c r="B2766" s="32">
        <v>2023.51</v>
      </c>
      <c r="C2766" s="28">
        <v>45519</v>
      </c>
    </row>
    <row r="2767" spans="1:3" x14ac:dyDescent="0.45">
      <c r="A2767" s="33" t="s">
        <v>91</v>
      </c>
      <c r="B2767" s="32">
        <v>2023.51</v>
      </c>
      <c r="C2767" s="28">
        <v>45762</v>
      </c>
    </row>
    <row r="2768" spans="1:3" x14ac:dyDescent="0.45">
      <c r="A2768" s="33" t="s">
        <v>93</v>
      </c>
      <c r="B2768" s="32">
        <v>19242.72</v>
      </c>
      <c r="C2768" s="28">
        <v>45519</v>
      </c>
    </row>
    <row r="2769" spans="1:3" x14ac:dyDescent="0.45">
      <c r="A2769" s="27" t="s">
        <v>283</v>
      </c>
      <c r="B2769" s="32"/>
    </row>
    <row r="2770" spans="1:3" x14ac:dyDescent="0.45">
      <c r="A2770" s="33" t="s">
        <v>47</v>
      </c>
      <c r="B2770" s="32">
        <v>1743.1</v>
      </c>
      <c r="C2770" s="28">
        <v>45519</v>
      </c>
    </row>
    <row r="2771" spans="1:3" x14ac:dyDescent="0.45">
      <c r="A2771" s="33" t="s">
        <v>49</v>
      </c>
      <c r="B2771" s="32">
        <v>1685.64</v>
      </c>
      <c r="C2771" s="28">
        <v>45519</v>
      </c>
    </row>
    <row r="2772" spans="1:3" x14ac:dyDescent="0.45">
      <c r="A2772" s="33" t="s">
        <v>53</v>
      </c>
      <c r="B2772" s="32">
        <v>1992.39</v>
      </c>
      <c r="C2772" s="28">
        <v>45519</v>
      </c>
    </row>
    <row r="2773" spans="1:3" x14ac:dyDescent="0.45">
      <c r="A2773" s="33" t="s">
        <v>55</v>
      </c>
      <c r="B2773" s="32">
        <v>1561.92</v>
      </c>
      <c r="C2773" s="28">
        <v>45519</v>
      </c>
    </row>
    <row r="2774" spans="1:3" x14ac:dyDescent="0.45">
      <c r="A2774" s="33" t="s">
        <v>43</v>
      </c>
      <c r="B2774" s="32">
        <v>5222.83</v>
      </c>
      <c r="C2774" s="28">
        <v>45504</v>
      </c>
    </row>
    <row r="2775" spans="1:3" x14ac:dyDescent="0.45">
      <c r="A2775" s="33" t="s">
        <v>72</v>
      </c>
      <c r="B2775" s="32">
        <v>4565.22</v>
      </c>
      <c r="C2775" s="28">
        <v>45488</v>
      </c>
    </row>
    <row r="2776" spans="1:3" x14ac:dyDescent="0.45">
      <c r="A2776" s="33" t="s">
        <v>81</v>
      </c>
      <c r="B2776" s="32">
        <v>1583.35</v>
      </c>
      <c r="C2776" s="28">
        <v>45519</v>
      </c>
    </row>
    <row r="2777" spans="1:3" x14ac:dyDescent="0.45">
      <c r="A2777" s="33" t="s">
        <v>83</v>
      </c>
      <c r="B2777" s="32">
        <v>1535.1</v>
      </c>
      <c r="C2777" s="28">
        <v>45519</v>
      </c>
    </row>
    <row r="2778" spans="1:3" x14ac:dyDescent="0.45">
      <c r="A2778" s="33" t="s">
        <v>87</v>
      </c>
      <c r="B2778" s="32">
        <v>2337.5300000000002</v>
      </c>
      <c r="C2778" s="28">
        <v>45519</v>
      </c>
    </row>
    <row r="2779" spans="1:3" x14ac:dyDescent="0.45">
      <c r="A2779" s="33" t="s">
        <v>89</v>
      </c>
      <c r="B2779" s="32">
        <v>1542.93</v>
      </c>
      <c r="C2779" s="28">
        <v>45519</v>
      </c>
    </row>
    <row r="2780" spans="1:3" x14ac:dyDescent="0.45">
      <c r="A2780" s="33" t="s">
        <v>91</v>
      </c>
      <c r="B2780" s="32">
        <v>1542.93</v>
      </c>
      <c r="C2780" s="28">
        <v>45762</v>
      </c>
    </row>
    <row r="2781" spans="1:3" x14ac:dyDescent="0.45">
      <c r="A2781" s="33" t="s">
        <v>93</v>
      </c>
      <c r="B2781" s="32">
        <v>14672.57</v>
      </c>
      <c r="C2781" s="28">
        <v>45519</v>
      </c>
    </row>
    <row r="2782" spans="1:3" x14ac:dyDescent="0.45">
      <c r="A2782" s="27" t="s">
        <v>284</v>
      </c>
      <c r="B2782" s="32"/>
    </row>
    <row r="2783" spans="1:3" x14ac:dyDescent="0.45">
      <c r="A2783" s="33" t="s">
        <v>47</v>
      </c>
      <c r="B2783" s="32">
        <v>29999.599999999999</v>
      </c>
      <c r="C2783" s="28">
        <v>45519</v>
      </c>
    </row>
    <row r="2784" spans="1:3" x14ac:dyDescent="0.45">
      <c r="A2784" s="33" t="s">
        <v>49</v>
      </c>
      <c r="B2784" s="32">
        <v>29010.67</v>
      </c>
      <c r="C2784" s="28">
        <v>45519</v>
      </c>
    </row>
    <row r="2785" spans="1:3" x14ac:dyDescent="0.45">
      <c r="A2785" s="33" t="s">
        <v>53</v>
      </c>
      <c r="B2785" s="32">
        <v>34290.01</v>
      </c>
      <c r="C2785" s="28">
        <v>45519</v>
      </c>
    </row>
    <row r="2786" spans="1:3" x14ac:dyDescent="0.45">
      <c r="A2786" s="33" t="s">
        <v>55</v>
      </c>
      <c r="B2786" s="32">
        <v>26881.360000000001</v>
      </c>
      <c r="C2786" s="28">
        <v>45519</v>
      </c>
    </row>
    <row r="2787" spans="1:3" x14ac:dyDescent="0.45">
      <c r="A2787" s="33" t="s">
        <v>43</v>
      </c>
      <c r="B2787" s="32">
        <v>89887.33</v>
      </c>
      <c r="C2787" s="28">
        <v>45504</v>
      </c>
    </row>
    <row r="2788" spans="1:3" x14ac:dyDescent="0.45">
      <c r="A2788" s="33" t="s">
        <v>72</v>
      </c>
      <c r="B2788" s="32">
        <v>78569.7</v>
      </c>
      <c r="C2788" s="28">
        <v>45488</v>
      </c>
    </row>
    <row r="2789" spans="1:3" x14ac:dyDescent="0.45">
      <c r="A2789" s="33" t="s">
        <v>81</v>
      </c>
      <c r="B2789" s="32">
        <v>27250.25</v>
      </c>
      <c r="C2789" s="28">
        <v>45519</v>
      </c>
    </row>
    <row r="2790" spans="1:3" x14ac:dyDescent="0.45">
      <c r="A2790" s="33" t="s">
        <v>83</v>
      </c>
      <c r="B2790" s="32">
        <v>26419.74</v>
      </c>
      <c r="C2790" s="28">
        <v>45519</v>
      </c>
    </row>
    <row r="2791" spans="1:3" x14ac:dyDescent="0.45">
      <c r="A2791" s="33" t="s">
        <v>87</v>
      </c>
      <c r="B2791" s="32">
        <v>40230.050000000003</v>
      </c>
      <c r="C2791" s="28">
        <v>45519</v>
      </c>
    </row>
    <row r="2792" spans="1:3" x14ac:dyDescent="0.45">
      <c r="A2792" s="33" t="s">
        <v>89</v>
      </c>
      <c r="B2792" s="32">
        <v>26554.52</v>
      </c>
      <c r="C2792" s="28">
        <v>45519</v>
      </c>
    </row>
    <row r="2793" spans="1:3" x14ac:dyDescent="0.45">
      <c r="A2793" s="33" t="s">
        <v>91</v>
      </c>
      <c r="B2793" s="32">
        <v>26554.52</v>
      </c>
      <c r="C2793" s="28">
        <v>45762</v>
      </c>
    </row>
    <row r="2794" spans="1:3" x14ac:dyDescent="0.45">
      <c r="A2794" s="33" t="s">
        <v>93</v>
      </c>
      <c r="B2794" s="32">
        <v>252521.97</v>
      </c>
      <c r="C2794" s="28">
        <v>45519</v>
      </c>
    </row>
    <row r="2795" spans="1:3" x14ac:dyDescent="0.45">
      <c r="A2795" s="27" t="s">
        <v>285</v>
      </c>
      <c r="B2795" s="32"/>
    </row>
    <row r="2796" spans="1:3" x14ac:dyDescent="0.45">
      <c r="A2796" s="33" t="s">
        <v>47</v>
      </c>
      <c r="B2796" s="32">
        <v>16680.16</v>
      </c>
      <c r="C2796" s="28">
        <v>45519</v>
      </c>
    </row>
    <row r="2797" spans="1:3" x14ac:dyDescent="0.45">
      <c r="A2797" s="33" t="s">
        <v>49</v>
      </c>
      <c r="B2797" s="32">
        <v>16130.31</v>
      </c>
      <c r="C2797" s="28">
        <v>45519</v>
      </c>
    </row>
    <row r="2798" spans="1:3" x14ac:dyDescent="0.45">
      <c r="A2798" s="33" t="s">
        <v>53</v>
      </c>
      <c r="B2798" s="32">
        <v>19065.689999999999</v>
      </c>
      <c r="C2798" s="28">
        <v>45519</v>
      </c>
    </row>
    <row r="2799" spans="1:3" x14ac:dyDescent="0.45">
      <c r="A2799" s="33" t="s">
        <v>55</v>
      </c>
      <c r="B2799" s="32">
        <v>14946.39</v>
      </c>
      <c r="C2799" s="28">
        <v>45519</v>
      </c>
    </row>
    <row r="2800" spans="1:3" x14ac:dyDescent="0.45">
      <c r="A2800" s="33" t="s">
        <v>43</v>
      </c>
      <c r="B2800" s="32">
        <v>49978.52</v>
      </c>
      <c r="C2800" s="28">
        <v>45504</v>
      </c>
    </row>
    <row r="2801" spans="1:3" x14ac:dyDescent="0.45">
      <c r="A2801" s="33" t="s">
        <v>72</v>
      </c>
      <c r="B2801" s="32">
        <v>43685.77</v>
      </c>
      <c r="C2801" s="28">
        <v>45488</v>
      </c>
    </row>
    <row r="2802" spans="1:3" x14ac:dyDescent="0.45">
      <c r="A2802" s="33" t="s">
        <v>81</v>
      </c>
      <c r="B2802" s="32">
        <v>15151.49</v>
      </c>
      <c r="C2802" s="28">
        <v>45519</v>
      </c>
    </row>
    <row r="2803" spans="1:3" x14ac:dyDescent="0.45">
      <c r="A2803" s="33" t="s">
        <v>83</v>
      </c>
      <c r="B2803" s="32">
        <v>14689.72</v>
      </c>
      <c r="C2803" s="28">
        <v>45519</v>
      </c>
    </row>
    <row r="2804" spans="1:3" x14ac:dyDescent="0.45">
      <c r="A2804" s="33" t="s">
        <v>87</v>
      </c>
      <c r="B2804" s="32">
        <v>22368.43</v>
      </c>
      <c r="C2804" s="28">
        <v>45519</v>
      </c>
    </row>
    <row r="2805" spans="1:3" x14ac:dyDescent="0.45">
      <c r="A2805" s="33" t="s">
        <v>89</v>
      </c>
      <c r="B2805" s="32">
        <v>14764.66</v>
      </c>
      <c r="C2805" s="28">
        <v>45519</v>
      </c>
    </row>
    <row r="2806" spans="1:3" x14ac:dyDescent="0.45">
      <c r="A2806" s="33" t="s">
        <v>91</v>
      </c>
      <c r="B2806" s="32">
        <v>14764.66</v>
      </c>
      <c r="C2806" s="28">
        <v>45762</v>
      </c>
    </row>
    <row r="2807" spans="1:3" x14ac:dyDescent="0.45">
      <c r="A2807" s="33" t="s">
        <v>93</v>
      </c>
      <c r="B2807" s="32">
        <v>140405.5</v>
      </c>
      <c r="C2807" s="28">
        <v>45519</v>
      </c>
    </row>
    <row r="2808" spans="1:3" x14ac:dyDescent="0.45">
      <c r="A2808" s="27" t="s">
        <v>286</v>
      </c>
      <c r="B2808" s="32"/>
    </row>
    <row r="2809" spans="1:3" x14ac:dyDescent="0.45">
      <c r="A2809" s="33" t="s">
        <v>47</v>
      </c>
      <c r="B2809" s="32">
        <v>2771.49</v>
      </c>
      <c r="C2809" s="28">
        <v>45519</v>
      </c>
    </row>
    <row r="2810" spans="1:3" x14ac:dyDescent="0.45">
      <c r="A2810" s="33" t="s">
        <v>49</v>
      </c>
      <c r="B2810" s="32">
        <v>2680.13</v>
      </c>
      <c r="C2810" s="28">
        <v>45519</v>
      </c>
    </row>
    <row r="2811" spans="1:3" x14ac:dyDescent="0.45">
      <c r="A2811" s="33" t="s">
        <v>53</v>
      </c>
      <c r="B2811" s="32">
        <v>3167.85</v>
      </c>
      <c r="C2811" s="28">
        <v>45519</v>
      </c>
    </row>
    <row r="2812" spans="1:3" x14ac:dyDescent="0.45">
      <c r="A2812" s="33" t="s">
        <v>55</v>
      </c>
      <c r="B2812" s="32">
        <v>2483.41</v>
      </c>
      <c r="C2812" s="28">
        <v>45519</v>
      </c>
    </row>
    <row r="2813" spans="1:3" x14ac:dyDescent="0.45">
      <c r="A2813" s="33" t="s">
        <v>43</v>
      </c>
      <c r="B2813" s="32">
        <v>8304.17</v>
      </c>
      <c r="C2813" s="28">
        <v>45504</v>
      </c>
    </row>
    <row r="2814" spans="1:3" x14ac:dyDescent="0.45">
      <c r="A2814" s="33" t="s">
        <v>81</v>
      </c>
      <c r="B2814" s="32">
        <v>2517.4899999999998</v>
      </c>
      <c r="C2814" s="28">
        <v>45519</v>
      </c>
    </row>
    <row r="2815" spans="1:3" x14ac:dyDescent="0.45">
      <c r="A2815" s="33" t="s">
        <v>83</v>
      </c>
      <c r="B2815" s="32">
        <v>2440.77</v>
      </c>
      <c r="C2815" s="28">
        <v>45519</v>
      </c>
    </row>
    <row r="2816" spans="1:3" x14ac:dyDescent="0.45">
      <c r="A2816" s="33" t="s">
        <v>87</v>
      </c>
      <c r="B2816" s="32">
        <v>3716.62</v>
      </c>
      <c r="C2816" s="28">
        <v>45519</v>
      </c>
    </row>
    <row r="2817" spans="1:3" x14ac:dyDescent="0.45">
      <c r="A2817" s="33" t="s">
        <v>89</v>
      </c>
      <c r="B2817" s="32">
        <v>2453.2199999999998</v>
      </c>
      <c r="C2817" s="28">
        <v>45519</v>
      </c>
    </row>
    <row r="2818" spans="1:3" x14ac:dyDescent="0.45">
      <c r="A2818" s="33" t="s">
        <v>91</v>
      </c>
      <c r="B2818" s="32">
        <v>2453.2199999999998</v>
      </c>
      <c r="C2818" s="28">
        <v>45762</v>
      </c>
    </row>
    <row r="2819" spans="1:3" x14ac:dyDescent="0.45">
      <c r="A2819" s="33" t="s">
        <v>93</v>
      </c>
      <c r="B2819" s="32">
        <v>23329.03</v>
      </c>
      <c r="C2819" s="28">
        <v>45519</v>
      </c>
    </row>
    <row r="2820" spans="1:3" x14ac:dyDescent="0.45">
      <c r="A2820" s="27" t="s">
        <v>287</v>
      </c>
      <c r="B2820" s="32"/>
    </row>
    <row r="2821" spans="1:3" x14ac:dyDescent="0.45">
      <c r="A2821" s="33" t="s">
        <v>47</v>
      </c>
      <c r="B2821" s="32">
        <v>10904.32</v>
      </c>
      <c r="C2821" s="28">
        <v>45519</v>
      </c>
    </row>
    <row r="2822" spans="1:3" x14ac:dyDescent="0.45">
      <c r="A2822" s="33" t="s">
        <v>49</v>
      </c>
      <c r="B2822" s="32">
        <v>10544.86</v>
      </c>
      <c r="C2822" s="28">
        <v>45519</v>
      </c>
    </row>
    <row r="2823" spans="1:3" x14ac:dyDescent="0.45">
      <c r="A2823" s="33" t="s">
        <v>53</v>
      </c>
      <c r="B2823" s="32">
        <v>12463.8</v>
      </c>
      <c r="C2823" s="28">
        <v>45519</v>
      </c>
    </row>
    <row r="2824" spans="1:3" x14ac:dyDescent="0.45">
      <c r="A2824" s="33" t="s">
        <v>55</v>
      </c>
      <c r="B2824" s="32">
        <v>9770.89</v>
      </c>
      <c r="C2824" s="28">
        <v>45519</v>
      </c>
    </row>
    <row r="2825" spans="1:3" x14ac:dyDescent="0.45">
      <c r="A2825" s="33" t="s">
        <v>43</v>
      </c>
      <c r="B2825" s="32">
        <v>32672.44</v>
      </c>
      <c r="C2825" s="28">
        <v>45504</v>
      </c>
    </row>
    <row r="2826" spans="1:3" x14ac:dyDescent="0.45">
      <c r="A2826" s="33" t="s">
        <v>72</v>
      </c>
      <c r="B2826" s="32">
        <v>28558.68</v>
      </c>
      <c r="C2826" s="28">
        <v>45488</v>
      </c>
    </row>
    <row r="2827" spans="1:3" x14ac:dyDescent="0.45">
      <c r="A2827" s="33" t="s">
        <v>81</v>
      </c>
      <c r="B2827" s="32">
        <v>9904.98</v>
      </c>
      <c r="C2827" s="28">
        <v>45519</v>
      </c>
    </row>
    <row r="2828" spans="1:3" x14ac:dyDescent="0.45">
      <c r="A2828" s="33" t="s">
        <v>83</v>
      </c>
      <c r="B2828" s="32">
        <v>9603.1</v>
      </c>
      <c r="C2828" s="28">
        <v>45519</v>
      </c>
    </row>
    <row r="2829" spans="1:3" x14ac:dyDescent="0.45">
      <c r="A2829" s="33" t="s">
        <v>87</v>
      </c>
      <c r="B2829" s="32">
        <v>14622.9</v>
      </c>
      <c r="C2829" s="28">
        <v>45519</v>
      </c>
    </row>
    <row r="2830" spans="1:3" x14ac:dyDescent="0.45">
      <c r="A2830" s="33" t="s">
        <v>89</v>
      </c>
      <c r="B2830" s="32">
        <v>9652.09</v>
      </c>
      <c r="C2830" s="28">
        <v>45519</v>
      </c>
    </row>
    <row r="2831" spans="1:3" x14ac:dyDescent="0.45">
      <c r="A2831" s="33" t="s">
        <v>91</v>
      </c>
      <c r="B2831" s="32">
        <v>9652.09</v>
      </c>
      <c r="C2831" s="28">
        <v>45807</v>
      </c>
    </row>
    <row r="2832" spans="1:3" x14ac:dyDescent="0.45">
      <c r="A2832" s="33" t="s">
        <v>93</v>
      </c>
      <c r="B2832" s="32">
        <v>91787.21</v>
      </c>
      <c r="C2832" s="28">
        <v>45519</v>
      </c>
    </row>
    <row r="2833" spans="1:3" x14ac:dyDescent="0.45">
      <c r="A2833" s="27" t="s">
        <v>288</v>
      </c>
      <c r="B2833" s="32"/>
    </row>
    <row r="2834" spans="1:3" x14ac:dyDescent="0.45">
      <c r="A2834" s="33" t="s">
        <v>47</v>
      </c>
      <c r="B2834" s="32">
        <v>5918.07</v>
      </c>
      <c r="C2834" s="28">
        <v>45519</v>
      </c>
    </row>
    <row r="2835" spans="1:3" x14ac:dyDescent="0.45">
      <c r="A2835" s="33" t="s">
        <v>48</v>
      </c>
      <c r="B2835" s="32">
        <v>1611</v>
      </c>
      <c r="C2835" s="28">
        <v>45519</v>
      </c>
    </row>
    <row r="2836" spans="1:3" x14ac:dyDescent="0.45">
      <c r="A2836" s="33" t="s">
        <v>49</v>
      </c>
      <c r="B2836" s="32">
        <v>5722.98</v>
      </c>
      <c r="C2836" s="28">
        <v>45519</v>
      </c>
    </row>
    <row r="2837" spans="1:3" x14ac:dyDescent="0.45">
      <c r="A2837" s="33" t="s">
        <v>50</v>
      </c>
      <c r="B2837" s="32">
        <v>1557.9</v>
      </c>
      <c r="C2837" s="28">
        <v>45519</v>
      </c>
    </row>
    <row r="2838" spans="1:3" x14ac:dyDescent="0.45">
      <c r="A2838" s="33" t="s">
        <v>53</v>
      </c>
      <c r="B2838" s="32">
        <v>6764.45</v>
      </c>
      <c r="C2838" s="28">
        <v>45519</v>
      </c>
    </row>
    <row r="2839" spans="1:3" x14ac:dyDescent="0.45">
      <c r="A2839" s="33" t="s">
        <v>54</v>
      </c>
      <c r="B2839" s="32">
        <v>1773.23</v>
      </c>
      <c r="C2839" s="28">
        <v>45519</v>
      </c>
    </row>
    <row r="2840" spans="1:3" x14ac:dyDescent="0.45">
      <c r="A2840" s="33" t="s">
        <v>55</v>
      </c>
      <c r="B2840" s="32">
        <v>5302.93</v>
      </c>
      <c r="C2840" s="28">
        <v>45519</v>
      </c>
    </row>
    <row r="2841" spans="1:3" x14ac:dyDescent="0.45">
      <c r="A2841" s="33" t="s">
        <v>56</v>
      </c>
      <c r="B2841" s="32">
        <v>1390.11</v>
      </c>
      <c r="C2841" s="28">
        <v>45519</v>
      </c>
    </row>
    <row r="2842" spans="1:3" x14ac:dyDescent="0.45">
      <c r="A2842" s="33" t="s">
        <v>43</v>
      </c>
      <c r="B2842" s="32">
        <v>17732.22</v>
      </c>
      <c r="C2842" s="28">
        <v>45504</v>
      </c>
    </row>
    <row r="2843" spans="1:3" x14ac:dyDescent="0.45">
      <c r="A2843" s="33" t="s">
        <v>63</v>
      </c>
      <c r="B2843" s="32">
        <v>3341.93</v>
      </c>
      <c r="C2843" s="28">
        <v>45504</v>
      </c>
    </row>
    <row r="2844" spans="1:3" x14ac:dyDescent="0.45">
      <c r="A2844" s="33" t="s">
        <v>72</v>
      </c>
      <c r="B2844" s="32">
        <v>15499.57</v>
      </c>
      <c r="C2844" s="28">
        <v>45488</v>
      </c>
    </row>
    <row r="2845" spans="1:3" x14ac:dyDescent="0.45">
      <c r="A2845" s="33" t="s">
        <v>73</v>
      </c>
      <c r="B2845" s="32">
        <v>4063.05</v>
      </c>
      <c r="C2845" s="28">
        <v>45488</v>
      </c>
    </row>
    <row r="2846" spans="1:3" x14ac:dyDescent="0.45">
      <c r="A2846" s="33" t="s">
        <v>81</v>
      </c>
      <c r="B2846" s="32">
        <v>5375.7</v>
      </c>
      <c r="C2846" s="28">
        <v>45519</v>
      </c>
    </row>
    <row r="2847" spans="1:3" x14ac:dyDescent="0.45">
      <c r="A2847" s="33" t="s">
        <v>82</v>
      </c>
      <c r="B2847" s="32">
        <v>1463.36</v>
      </c>
      <c r="C2847" s="28">
        <v>45519</v>
      </c>
    </row>
    <row r="2848" spans="1:3" x14ac:dyDescent="0.45">
      <c r="A2848" s="33" t="s">
        <v>83</v>
      </c>
      <c r="B2848" s="32">
        <v>5211.8599999999997</v>
      </c>
      <c r="C2848" s="28">
        <v>45519</v>
      </c>
    </row>
    <row r="2849" spans="1:3" x14ac:dyDescent="0.45">
      <c r="A2849" s="33" t="s">
        <v>84</v>
      </c>
      <c r="B2849" s="32">
        <v>1418.76</v>
      </c>
      <c r="C2849" s="28">
        <v>45519</v>
      </c>
    </row>
    <row r="2850" spans="1:3" x14ac:dyDescent="0.45">
      <c r="A2850" s="33" t="s">
        <v>87</v>
      </c>
      <c r="B2850" s="32">
        <v>7936.25</v>
      </c>
      <c r="C2850" s="28">
        <v>45519</v>
      </c>
    </row>
    <row r="2851" spans="1:3" x14ac:dyDescent="0.45">
      <c r="A2851" s="33" t="s">
        <v>88</v>
      </c>
      <c r="B2851" s="32">
        <v>2080.4</v>
      </c>
      <c r="C2851" s="28">
        <v>45519</v>
      </c>
    </row>
    <row r="2852" spans="1:3" x14ac:dyDescent="0.45">
      <c r="A2852" s="33" t="s">
        <v>89</v>
      </c>
      <c r="B2852" s="32">
        <v>5238.45</v>
      </c>
      <c r="C2852" s="28">
        <v>45519</v>
      </c>
    </row>
    <row r="2853" spans="1:3" x14ac:dyDescent="0.45">
      <c r="A2853" s="33" t="s">
        <v>90</v>
      </c>
      <c r="B2853" s="32">
        <v>1373.21</v>
      </c>
      <c r="C2853" s="28">
        <v>45519</v>
      </c>
    </row>
    <row r="2854" spans="1:3" x14ac:dyDescent="0.45">
      <c r="A2854" s="33" t="s">
        <v>91</v>
      </c>
      <c r="B2854" s="32">
        <v>5238.45</v>
      </c>
      <c r="C2854" s="28">
        <v>45762</v>
      </c>
    </row>
    <row r="2855" spans="1:3" x14ac:dyDescent="0.45">
      <c r="A2855" s="33" t="s">
        <v>92</v>
      </c>
      <c r="B2855" s="32">
        <v>1373.21</v>
      </c>
      <c r="C2855" s="28">
        <v>45762</v>
      </c>
    </row>
    <row r="2856" spans="1:3" x14ac:dyDescent="0.45">
      <c r="A2856" s="33" t="s">
        <v>93</v>
      </c>
      <c r="B2856" s="32">
        <v>49815.42</v>
      </c>
      <c r="C2856" s="28">
        <v>45519</v>
      </c>
    </row>
    <row r="2857" spans="1:3" x14ac:dyDescent="0.45">
      <c r="A2857" s="33" t="s">
        <v>94</v>
      </c>
      <c r="B2857" s="32">
        <v>13058.59</v>
      </c>
      <c r="C2857" s="28">
        <v>45519</v>
      </c>
    </row>
    <row r="2858" spans="1:3" x14ac:dyDescent="0.45">
      <c r="A2858" s="27" t="s">
        <v>289</v>
      </c>
      <c r="B2858" s="32"/>
    </row>
    <row r="2859" spans="1:3" x14ac:dyDescent="0.45">
      <c r="A2859" s="33" t="s">
        <v>47</v>
      </c>
      <c r="B2859" s="32">
        <v>221421.11</v>
      </c>
      <c r="C2859" s="28">
        <v>45519</v>
      </c>
    </row>
    <row r="2860" spans="1:3" x14ac:dyDescent="0.45">
      <c r="A2860" s="33" t="s">
        <v>48</v>
      </c>
      <c r="B2860" s="32">
        <v>58536.1</v>
      </c>
      <c r="C2860" s="28">
        <v>45519</v>
      </c>
    </row>
    <row r="2861" spans="1:3" x14ac:dyDescent="0.45">
      <c r="A2861" s="33" t="s">
        <v>290</v>
      </c>
      <c r="B2861" s="32">
        <v>3526.27</v>
      </c>
      <c r="C2861" s="28">
        <v>45596</v>
      </c>
    </row>
    <row r="2862" spans="1:3" x14ac:dyDescent="0.45">
      <c r="A2862" s="33" t="s">
        <v>49</v>
      </c>
      <c r="B2862" s="32">
        <v>214122.03</v>
      </c>
      <c r="C2862" s="28">
        <v>45519</v>
      </c>
    </row>
    <row r="2863" spans="1:3" x14ac:dyDescent="0.45">
      <c r="A2863" s="33" t="s">
        <v>50</v>
      </c>
      <c r="B2863" s="32">
        <v>56606.47</v>
      </c>
      <c r="C2863" s="28">
        <v>45519</v>
      </c>
    </row>
    <row r="2864" spans="1:3" x14ac:dyDescent="0.45">
      <c r="A2864" s="33" t="s">
        <v>291</v>
      </c>
      <c r="B2864" s="32">
        <v>3410.03</v>
      </c>
      <c r="C2864" s="28">
        <v>45596</v>
      </c>
    </row>
    <row r="2865" spans="1:3" x14ac:dyDescent="0.45">
      <c r="A2865" s="33" t="s">
        <v>53</v>
      </c>
      <c r="B2865" s="32">
        <v>253087.8</v>
      </c>
      <c r="C2865" s="28">
        <v>45519</v>
      </c>
    </row>
    <row r="2866" spans="1:3" x14ac:dyDescent="0.45">
      <c r="A2866" s="33" t="s">
        <v>54</v>
      </c>
      <c r="B2866" s="32">
        <v>64430.55</v>
      </c>
      <c r="C2866" s="28">
        <v>45519</v>
      </c>
    </row>
    <row r="2867" spans="1:3" x14ac:dyDescent="0.45">
      <c r="A2867" s="33" t="s">
        <v>292</v>
      </c>
      <c r="B2867" s="32">
        <v>4030.59</v>
      </c>
      <c r="C2867" s="28">
        <v>45596</v>
      </c>
    </row>
    <row r="2868" spans="1:3" x14ac:dyDescent="0.45">
      <c r="A2868" s="33" t="s">
        <v>55</v>
      </c>
      <c r="B2868" s="32">
        <v>198406.02</v>
      </c>
      <c r="C2868" s="28">
        <v>45519</v>
      </c>
    </row>
    <row r="2869" spans="1:3" x14ac:dyDescent="0.45">
      <c r="A2869" s="33" t="s">
        <v>56</v>
      </c>
      <c r="B2869" s="32">
        <v>50509.78</v>
      </c>
      <c r="C2869" s="28">
        <v>45519</v>
      </c>
    </row>
    <row r="2870" spans="1:3" x14ac:dyDescent="0.45">
      <c r="A2870" s="33" t="s">
        <v>293</v>
      </c>
      <c r="B2870" s="32">
        <v>3159.74</v>
      </c>
      <c r="C2870" s="28">
        <v>45596</v>
      </c>
    </row>
    <row r="2871" spans="1:3" x14ac:dyDescent="0.45">
      <c r="A2871" s="33" t="s">
        <v>43</v>
      </c>
      <c r="B2871" s="32">
        <v>674006.4</v>
      </c>
      <c r="C2871" s="28">
        <v>45504</v>
      </c>
    </row>
    <row r="2872" spans="1:3" x14ac:dyDescent="0.45">
      <c r="A2872" s="33" t="s">
        <v>62</v>
      </c>
      <c r="B2872" s="32">
        <v>180350</v>
      </c>
      <c r="C2872" s="28">
        <v>45504</v>
      </c>
    </row>
    <row r="2873" spans="1:3" x14ac:dyDescent="0.45">
      <c r="A2873" s="33" t="s">
        <v>63</v>
      </c>
      <c r="B2873" s="32">
        <v>98457.73</v>
      </c>
      <c r="C2873" s="28">
        <v>45504</v>
      </c>
    </row>
    <row r="2874" spans="1:3" x14ac:dyDescent="0.45">
      <c r="A2874" s="33" t="s">
        <v>72</v>
      </c>
      <c r="B2874" s="32">
        <v>579907.42000000004</v>
      </c>
      <c r="C2874" s="28">
        <v>45488</v>
      </c>
    </row>
    <row r="2875" spans="1:3" x14ac:dyDescent="0.45">
      <c r="A2875" s="33" t="s">
        <v>73</v>
      </c>
      <c r="B2875" s="32">
        <v>126307.26</v>
      </c>
      <c r="C2875" s="28">
        <v>45488</v>
      </c>
    </row>
    <row r="2876" spans="1:3" x14ac:dyDescent="0.45">
      <c r="A2876" s="33" t="s">
        <v>81</v>
      </c>
      <c r="B2876" s="32">
        <v>201128.73</v>
      </c>
      <c r="C2876" s="28">
        <v>45519</v>
      </c>
    </row>
    <row r="2877" spans="1:3" x14ac:dyDescent="0.45">
      <c r="A2877" s="33" t="s">
        <v>82</v>
      </c>
      <c r="B2877" s="32">
        <v>53171.49</v>
      </c>
      <c r="C2877" s="28">
        <v>45519</v>
      </c>
    </row>
    <row r="2878" spans="1:3" x14ac:dyDescent="0.45">
      <c r="A2878" s="33" t="s">
        <v>294</v>
      </c>
      <c r="B2878" s="32">
        <v>3203.1</v>
      </c>
      <c r="C2878" s="28">
        <v>45596</v>
      </c>
    </row>
    <row r="2879" spans="1:3" x14ac:dyDescent="0.45">
      <c r="A2879" s="33" t="s">
        <v>83</v>
      </c>
      <c r="B2879" s="32">
        <v>194998.9</v>
      </c>
      <c r="C2879" s="28">
        <v>45519</v>
      </c>
    </row>
    <row r="2880" spans="1:3" x14ac:dyDescent="0.45">
      <c r="A2880" s="33" t="s">
        <v>84</v>
      </c>
      <c r="B2880" s="32">
        <v>51550.98</v>
      </c>
      <c r="C2880" s="28">
        <v>45519</v>
      </c>
    </row>
    <row r="2881" spans="1:3" x14ac:dyDescent="0.45">
      <c r="A2881" s="33" t="s">
        <v>295</v>
      </c>
      <c r="B2881" s="32">
        <v>3105.48</v>
      </c>
      <c r="C2881" s="28">
        <v>45596</v>
      </c>
    </row>
    <row r="2882" spans="1:3" x14ac:dyDescent="0.45">
      <c r="A2882" s="33" t="s">
        <v>87</v>
      </c>
      <c r="B2882" s="32">
        <v>296930.05</v>
      </c>
      <c r="C2882" s="28">
        <v>45519</v>
      </c>
    </row>
    <row r="2883" spans="1:3" x14ac:dyDescent="0.45">
      <c r="A2883" s="33" t="s">
        <v>88</v>
      </c>
      <c r="B2883" s="32">
        <v>75591.820000000007</v>
      </c>
      <c r="C2883" s="28">
        <v>45519</v>
      </c>
    </row>
    <row r="2884" spans="1:3" x14ac:dyDescent="0.45">
      <c r="A2884" s="33" t="s">
        <v>296</v>
      </c>
      <c r="B2884" s="32">
        <v>4728.8</v>
      </c>
      <c r="C2884" s="28">
        <v>45596</v>
      </c>
    </row>
    <row r="2885" spans="1:3" x14ac:dyDescent="0.45">
      <c r="A2885" s="33" t="s">
        <v>89</v>
      </c>
      <c r="B2885" s="32">
        <v>195993.67</v>
      </c>
      <c r="C2885" s="28">
        <v>45519</v>
      </c>
    </row>
    <row r="2886" spans="1:3" x14ac:dyDescent="0.45">
      <c r="A2886" s="33" t="s">
        <v>90</v>
      </c>
      <c r="B2886" s="32">
        <v>49895.65</v>
      </c>
      <c r="C2886" s="28">
        <v>45519</v>
      </c>
    </row>
    <row r="2887" spans="1:3" x14ac:dyDescent="0.45">
      <c r="A2887" s="33" t="s">
        <v>297</v>
      </c>
      <c r="B2887" s="32">
        <v>3121.32</v>
      </c>
      <c r="C2887" s="28">
        <v>45596</v>
      </c>
    </row>
    <row r="2888" spans="1:3" x14ac:dyDescent="0.45">
      <c r="A2888" s="33" t="s">
        <v>91</v>
      </c>
      <c r="B2888" s="32">
        <v>199114.99</v>
      </c>
      <c r="C2888" s="28">
        <v>45762</v>
      </c>
    </row>
    <row r="2889" spans="1:3" x14ac:dyDescent="0.45">
      <c r="A2889" s="33" t="s">
        <v>92</v>
      </c>
      <c r="B2889" s="32">
        <v>49895.65</v>
      </c>
      <c r="C2889" s="28">
        <v>45762</v>
      </c>
    </row>
    <row r="2890" spans="1:3" x14ac:dyDescent="0.45">
      <c r="A2890" s="33" t="s">
        <v>93</v>
      </c>
      <c r="B2890" s="32">
        <v>1863814.88</v>
      </c>
      <c r="C2890" s="28">
        <v>45519</v>
      </c>
    </row>
    <row r="2891" spans="1:3" x14ac:dyDescent="0.45">
      <c r="A2891" s="33" t="s">
        <v>94</v>
      </c>
      <c r="B2891" s="32">
        <v>474486</v>
      </c>
      <c r="C2891" s="28">
        <v>45519</v>
      </c>
    </row>
    <row r="2892" spans="1:3" x14ac:dyDescent="0.45">
      <c r="A2892" s="33" t="s">
        <v>298</v>
      </c>
      <c r="B2892" s="32">
        <v>29682.44</v>
      </c>
      <c r="C2892" s="28">
        <v>45596</v>
      </c>
    </row>
    <row r="2893" spans="1:3" x14ac:dyDescent="0.45">
      <c r="A2893" s="27" t="s">
        <v>299</v>
      </c>
      <c r="B2893" s="32"/>
    </row>
    <row r="2894" spans="1:3" x14ac:dyDescent="0.45">
      <c r="A2894" s="33" t="s">
        <v>47</v>
      </c>
      <c r="B2894" s="32">
        <v>3189.61</v>
      </c>
      <c r="C2894" s="28">
        <v>45519</v>
      </c>
    </row>
    <row r="2895" spans="1:3" x14ac:dyDescent="0.45">
      <c r="A2895" s="33" t="s">
        <v>49</v>
      </c>
      <c r="B2895" s="32">
        <v>3084.46</v>
      </c>
      <c r="C2895" s="28">
        <v>45519</v>
      </c>
    </row>
    <row r="2896" spans="1:3" x14ac:dyDescent="0.45">
      <c r="A2896" s="33" t="s">
        <v>53</v>
      </c>
      <c r="B2896" s="32">
        <v>3645.77</v>
      </c>
      <c r="C2896" s="28">
        <v>45519</v>
      </c>
    </row>
    <row r="2897" spans="1:3" x14ac:dyDescent="0.45">
      <c r="A2897" s="33" t="s">
        <v>55</v>
      </c>
      <c r="B2897" s="32">
        <v>2858.07</v>
      </c>
      <c r="C2897" s="28">
        <v>45519</v>
      </c>
    </row>
    <row r="2898" spans="1:3" x14ac:dyDescent="0.45">
      <c r="A2898" s="33" t="s">
        <v>43</v>
      </c>
      <c r="B2898" s="32">
        <v>9556.98</v>
      </c>
      <c r="C2898" s="28">
        <v>45504</v>
      </c>
    </row>
    <row r="2899" spans="1:3" x14ac:dyDescent="0.45">
      <c r="A2899" s="33" t="s">
        <v>72</v>
      </c>
      <c r="B2899" s="32">
        <v>8353.66</v>
      </c>
      <c r="C2899" s="28">
        <v>45488</v>
      </c>
    </row>
    <row r="2900" spans="1:3" x14ac:dyDescent="0.45">
      <c r="A2900" s="33" t="s">
        <v>81</v>
      </c>
      <c r="B2900" s="32">
        <v>2897.29</v>
      </c>
      <c r="C2900" s="28">
        <v>45519</v>
      </c>
    </row>
    <row r="2901" spans="1:3" x14ac:dyDescent="0.45">
      <c r="A2901" s="33" t="s">
        <v>83</v>
      </c>
      <c r="B2901" s="32">
        <v>2808.99</v>
      </c>
      <c r="C2901" s="28">
        <v>45519</v>
      </c>
    </row>
    <row r="2902" spans="1:3" x14ac:dyDescent="0.45">
      <c r="A2902" s="33" t="s">
        <v>87</v>
      </c>
      <c r="B2902" s="32">
        <v>4277.33</v>
      </c>
      <c r="C2902" s="28">
        <v>45519</v>
      </c>
    </row>
    <row r="2903" spans="1:3" x14ac:dyDescent="0.45">
      <c r="A2903" s="33" t="s">
        <v>89</v>
      </c>
      <c r="B2903" s="32">
        <v>2823.32</v>
      </c>
      <c r="C2903" s="28">
        <v>45519</v>
      </c>
    </row>
    <row r="2904" spans="1:3" x14ac:dyDescent="0.45">
      <c r="A2904" s="33" t="s">
        <v>91</v>
      </c>
      <c r="B2904" s="32">
        <v>2823.32</v>
      </c>
      <c r="C2904" s="28">
        <v>45762</v>
      </c>
    </row>
    <row r="2905" spans="1:3" x14ac:dyDescent="0.45">
      <c r="A2905" s="33" t="s">
        <v>93</v>
      </c>
      <c r="B2905" s="32">
        <v>26848.57</v>
      </c>
      <c r="C2905" s="28">
        <v>45519</v>
      </c>
    </row>
    <row r="2906" spans="1:3" x14ac:dyDescent="0.45">
      <c r="A2906" s="27" t="s">
        <v>300</v>
      </c>
      <c r="B2906" s="32"/>
    </row>
    <row r="2907" spans="1:3" x14ac:dyDescent="0.45">
      <c r="A2907" s="33" t="s">
        <v>47</v>
      </c>
      <c r="B2907" s="32">
        <v>13857.44</v>
      </c>
      <c r="C2907" s="28">
        <v>45519</v>
      </c>
    </row>
    <row r="2908" spans="1:3" x14ac:dyDescent="0.45">
      <c r="A2908" s="33" t="s">
        <v>49</v>
      </c>
      <c r="B2908" s="32">
        <v>13400.63</v>
      </c>
      <c r="C2908" s="28">
        <v>45519</v>
      </c>
    </row>
    <row r="2909" spans="1:3" x14ac:dyDescent="0.45">
      <c r="A2909" s="33" t="s">
        <v>53</v>
      </c>
      <c r="B2909" s="32">
        <v>15839.27</v>
      </c>
      <c r="C2909" s="28">
        <v>45519</v>
      </c>
    </row>
    <row r="2910" spans="1:3" x14ac:dyDescent="0.45">
      <c r="A2910" s="33" t="s">
        <v>55</v>
      </c>
      <c r="B2910" s="32">
        <v>12417.06</v>
      </c>
      <c r="C2910" s="28">
        <v>45519</v>
      </c>
    </row>
    <row r="2911" spans="1:3" x14ac:dyDescent="0.45">
      <c r="A2911" s="33" t="s">
        <v>43</v>
      </c>
      <c r="B2911" s="32">
        <v>41520.83</v>
      </c>
      <c r="C2911" s="28">
        <v>45504</v>
      </c>
    </row>
    <row r="2912" spans="1:3" x14ac:dyDescent="0.45">
      <c r="A2912" s="33" t="s">
        <v>72</v>
      </c>
      <c r="B2912" s="32">
        <v>36292.980000000003</v>
      </c>
      <c r="C2912" s="28">
        <v>45488</v>
      </c>
    </row>
    <row r="2913" spans="1:3" x14ac:dyDescent="0.45">
      <c r="A2913" s="33" t="s">
        <v>81</v>
      </c>
      <c r="B2913" s="32">
        <v>12587.46</v>
      </c>
      <c r="C2913" s="28">
        <v>45519</v>
      </c>
    </row>
    <row r="2914" spans="1:3" x14ac:dyDescent="0.45">
      <c r="A2914" s="33" t="s">
        <v>83</v>
      </c>
      <c r="B2914" s="32">
        <v>12203.83</v>
      </c>
      <c r="C2914" s="28">
        <v>45519</v>
      </c>
    </row>
    <row r="2915" spans="1:3" x14ac:dyDescent="0.45">
      <c r="A2915" s="33" t="s">
        <v>87</v>
      </c>
      <c r="B2915" s="32">
        <v>18583.099999999999</v>
      </c>
      <c r="C2915" s="28">
        <v>45519</v>
      </c>
    </row>
    <row r="2916" spans="1:3" x14ac:dyDescent="0.45">
      <c r="A2916" s="33" t="s">
        <v>89</v>
      </c>
      <c r="B2916" s="32">
        <v>12266.09</v>
      </c>
      <c r="C2916" s="28">
        <v>45519</v>
      </c>
    </row>
    <row r="2917" spans="1:3" x14ac:dyDescent="0.45">
      <c r="A2917" s="33" t="s">
        <v>91</v>
      </c>
      <c r="B2917" s="32">
        <v>12266.09</v>
      </c>
      <c r="C2917" s="28">
        <v>45762</v>
      </c>
    </row>
    <row r="2918" spans="1:3" x14ac:dyDescent="0.45">
      <c r="A2918" s="33" t="s">
        <v>93</v>
      </c>
      <c r="B2918" s="32">
        <v>116645.16</v>
      </c>
      <c r="C2918" s="28">
        <v>45519</v>
      </c>
    </row>
    <row r="2919" spans="1:3" x14ac:dyDescent="0.45">
      <c r="A2919" s="27" t="s">
        <v>301</v>
      </c>
      <c r="B2919" s="32"/>
    </row>
    <row r="2920" spans="1:3" x14ac:dyDescent="0.45">
      <c r="A2920" s="33" t="s">
        <v>47</v>
      </c>
      <c r="B2920" s="32">
        <v>42146.12</v>
      </c>
      <c r="C2920" s="28">
        <v>45519</v>
      </c>
    </row>
    <row r="2921" spans="1:3" x14ac:dyDescent="0.45">
      <c r="A2921" s="33" t="s">
        <v>48</v>
      </c>
      <c r="B2921" s="32">
        <v>11472.93</v>
      </c>
      <c r="C2921" s="28">
        <v>45519</v>
      </c>
    </row>
    <row r="2922" spans="1:3" x14ac:dyDescent="0.45">
      <c r="A2922" s="33" t="s">
        <v>49</v>
      </c>
      <c r="B2922" s="32">
        <v>40756.79</v>
      </c>
      <c r="C2922" s="28">
        <v>45519</v>
      </c>
    </row>
    <row r="2923" spans="1:3" x14ac:dyDescent="0.45">
      <c r="A2923" s="33" t="s">
        <v>50</v>
      </c>
      <c r="B2923" s="32">
        <v>11094.73</v>
      </c>
      <c r="C2923" s="28">
        <v>45519</v>
      </c>
    </row>
    <row r="2924" spans="1:3" x14ac:dyDescent="0.45">
      <c r="A2924" s="33" t="s">
        <v>53</v>
      </c>
      <c r="B2924" s="32">
        <v>48173.68</v>
      </c>
      <c r="C2924" s="28">
        <v>45519</v>
      </c>
    </row>
    <row r="2925" spans="1:3" x14ac:dyDescent="0.45">
      <c r="A2925" s="33" t="s">
        <v>54</v>
      </c>
      <c r="B2925" s="32">
        <v>12628.22</v>
      </c>
      <c r="C2925" s="28">
        <v>45519</v>
      </c>
    </row>
    <row r="2926" spans="1:3" x14ac:dyDescent="0.45">
      <c r="A2926" s="33" t="s">
        <v>55</v>
      </c>
      <c r="B2926" s="32">
        <v>37765.35</v>
      </c>
      <c r="C2926" s="28">
        <v>45519</v>
      </c>
    </row>
    <row r="2927" spans="1:3" x14ac:dyDescent="0.45">
      <c r="A2927" s="33" t="s">
        <v>56</v>
      </c>
      <c r="B2927" s="32">
        <v>9899.7900000000009</v>
      </c>
      <c r="C2927" s="28">
        <v>45519</v>
      </c>
    </row>
    <row r="2928" spans="1:3" x14ac:dyDescent="0.45">
      <c r="A2928" s="33" t="s">
        <v>43</v>
      </c>
      <c r="B2928" s="32">
        <v>126281.78</v>
      </c>
      <c r="C2928" s="28">
        <v>45504</v>
      </c>
    </row>
    <row r="2929" spans="1:3" x14ac:dyDescent="0.45">
      <c r="A2929" s="33" t="s">
        <v>62</v>
      </c>
      <c r="B2929" s="32">
        <v>1973.06</v>
      </c>
      <c r="C2929" s="28">
        <v>45504</v>
      </c>
    </row>
    <row r="2930" spans="1:3" x14ac:dyDescent="0.45">
      <c r="A2930" s="33" t="s">
        <v>63</v>
      </c>
      <c r="B2930" s="32">
        <v>19297.47</v>
      </c>
      <c r="C2930" s="28">
        <v>45504</v>
      </c>
    </row>
    <row r="2931" spans="1:3" x14ac:dyDescent="0.45">
      <c r="A2931" s="33" t="s">
        <v>72</v>
      </c>
      <c r="B2931" s="32">
        <v>110381.75</v>
      </c>
      <c r="C2931" s="28">
        <v>45488</v>
      </c>
    </row>
    <row r="2932" spans="1:3" x14ac:dyDescent="0.45">
      <c r="A2932" s="33" t="s">
        <v>73</v>
      </c>
      <c r="B2932" s="32">
        <v>24755.9</v>
      </c>
      <c r="C2932" s="28">
        <v>45488</v>
      </c>
    </row>
    <row r="2933" spans="1:3" x14ac:dyDescent="0.45">
      <c r="A2933" s="33" t="s">
        <v>81</v>
      </c>
      <c r="B2933" s="32">
        <v>38283.599999999999</v>
      </c>
      <c r="C2933" s="28">
        <v>45519</v>
      </c>
    </row>
    <row r="2934" spans="1:3" x14ac:dyDescent="0.45">
      <c r="A2934" s="33" t="s">
        <v>82</v>
      </c>
      <c r="B2934" s="32">
        <v>10421.48</v>
      </c>
      <c r="C2934" s="28">
        <v>45519</v>
      </c>
    </row>
    <row r="2935" spans="1:3" x14ac:dyDescent="0.45">
      <c r="A2935" s="33" t="s">
        <v>83</v>
      </c>
      <c r="B2935" s="32">
        <v>37116.82</v>
      </c>
      <c r="C2935" s="28">
        <v>45519</v>
      </c>
    </row>
    <row r="2936" spans="1:3" x14ac:dyDescent="0.45">
      <c r="A2936" s="33" t="s">
        <v>84</v>
      </c>
      <c r="B2936" s="32">
        <v>10103.86</v>
      </c>
      <c r="C2936" s="28">
        <v>45519</v>
      </c>
    </row>
    <row r="2937" spans="1:3" x14ac:dyDescent="0.45">
      <c r="A2937" s="33" t="s">
        <v>87</v>
      </c>
      <c r="B2937" s="32">
        <v>56518.78</v>
      </c>
      <c r="C2937" s="28">
        <v>45519</v>
      </c>
    </row>
    <row r="2938" spans="1:3" x14ac:dyDescent="0.45">
      <c r="A2938" s="33" t="s">
        <v>88</v>
      </c>
      <c r="B2938" s="32">
        <v>14815.81</v>
      </c>
      <c r="C2938" s="28">
        <v>45519</v>
      </c>
    </row>
    <row r="2939" spans="1:3" x14ac:dyDescent="0.45">
      <c r="A2939" s="33" t="s">
        <v>89</v>
      </c>
      <c r="B2939" s="32">
        <v>37306.17</v>
      </c>
      <c r="C2939" s="28">
        <v>45519</v>
      </c>
    </row>
    <row r="2940" spans="1:3" x14ac:dyDescent="0.45">
      <c r="A2940" s="33" t="s">
        <v>90</v>
      </c>
      <c r="B2940" s="32">
        <v>9779.42</v>
      </c>
      <c r="C2940" s="28">
        <v>45519</v>
      </c>
    </row>
    <row r="2941" spans="1:3" x14ac:dyDescent="0.45">
      <c r="A2941" s="33" t="s">
        <v>91</v>
      </c>
      <c r="B2941" s="32">
        <v>37306.17</v>
      </c>
      <c r="C2941" s="28">
        <v>45762</v>
      </c>
    </row>
    <row r="2942" spans="1:3" x14ac:dyDescent="0.45">
      <c r="A2942" s="33" t="s">
        <v>92</v>
      </c>
      <c r="B2942" s="32">
        <v>9779.42</v>
      </c>
      <c r="C2942" s="28">
        <v>45762</v>
      </c>
    </row>
    <row r="2943" spans="1:3" x14ac:dyDescent="0.45">
      <c r="A2943" s="33" t="s">
        <v>93</v>
      </c>
      <c r="B2943" s="32">
        <v>354765.51</v>
      </c>
      <c r="C2943" s="28">
        <v>45519</v>
      </c>
    </row>
    <row r="2944" spans="1:3" x14ac:dyDescent="0.45">
      <c r="A2944" s="33" t="s">
        <v>94</v>
      </c>
      <c r="B2944" s="32">
        <v>92998.06</v>
      </c>
      <c r="C2944" s="28">
        <v>45519</v>
      </c>
    </row>
    <row r="2945" spans="1:3" x14ac:dyDescent="0.45">
      <c r="A2945" s="27" t="s">
        <v>302</v>
      </c>
      <c r="B2945" s="32"/>
    </row>
    <row r="2946" spans="1:3" x14ac:dyDescent="0.45">
      <c r="A2946" s="33" t="s">
        <v>47</v>
      </c>
      <c r="B2946" s="32">
        <v>22788.080000000002</v>
      </c>
      <c r="C2946" s="28">
        <v>45519</v>
      </c>
    </row>
    <row r="2947" spans="1:3" x14ac:dyDescent="0.45">
      <c r="A2947" s="33" t="s">
        <v>49</v>
      </c>
      <c r="B2947" s="32">
        <v>22036.880000000001</v>
      </c>
      <c r="C2947" s="28">
        <v>45519</v>
      </c>
    </row>
    <row r="2948" spans="1:3" x14ac:dyDescent="0.45">
      <c r="A2948" s="33" t="s">
        <v>53</v>
      </c>
      <c r="B2948" s="32">
        <v>26047.13</v>
      </c>
      <c r="C2948" s="28">
        <v>45519</v>
      </c>
    </row>
    <row r="2949" spans="1:3" x14ac:dyDescent="0.45">
      <c r="A2949" s="33" t="s">
        <v>55</v>
      </c>
      <c r="B2949" s="32">
        <v>20419.43</v>
      </c>
      <c r="C2949" s="28">
        <v>45519</v>
      </c>
    </row>
    <row r="2950" spans="1:3" x14ac:dyDescent="0.45">
      <c r="A2950" s="33" t="s">
        <v>43</v>
      </c>
      <c r="B2950" s="32">
        <v>68279.570000000007</v>
      </c>
      <c r="C2950" s="28">
        <v>45504</v>
      </c>
    </row>
    <row r="2951" spans="1:3" x14ac:dyDescent="0.45">
      <c r="A2951" s="33" t="s">
        <v>72</v>
      </c>
      <c r="B2951" s="32">
        <v>59682.55</v>
      </c>
      <c r="C2951" s="28">
        <v>45488</v>
      </c>
    </row>
    <row r="2952" spans="1:3" x14ac:dyDescent="0.45">
      <c r="A2952" s="33" t="s">
        <v>81</v>
      </c>
      <c r="B2952" s="32">
        <v>20699.64</v>
      </c>
      <c r="C2952" s="28">
        <v>45519</v>
      </c>
    </row>
    <row r="2953" spans="1:3" x14ac:dyDescent="0.45">
      <c r="A2953" s="33" t="s">
        <v>83</v>
      </c>
      <c r="B2953" s="32">
        <v>20068.77</v>
      </c>
      <c r="C2953" s="28">
        <v>45519</v>
      </c>
    </row>
    <row r="2954" spans="1:3" x14ac:dyDescent="0.45">
      <c r="A2954" s="33" t="s">
        <v>87</v>
      </c>
      <c r="B2954" s="32">
        <v>30559.26</v>
      </c>
      <c r="C2954" s="28">
        <v>45519</v>
      </c>
    </row>
    <row r="2955" spans="1:3" x14ac:dyDescent="0.45">
      <c r="A2955" s="33" t="s">
        <v>89</v>
      </c>
      <c r="B2955" s="32">
        <v>20171.150000000001</v>
      </c>
      <c r="C2955" s="28">
        <v>45519</v>
      </c>
    </row>
    <row r="2956" spans="1:3" x14ac:dyDescent="0.45">
      <c r="A2956" s="33" t="s">
        <v>91</v>
      </c>
      <c r="B2956" s="32">
        <v>20171.150000000001</v>
      </c>
      <c r="C2956" s="28">
        <v>45762</v>
      </c>
    </row>
    <row r="2957" spans="1:3" x14ac:dyDescent="0.45">
      <c r="A2957" s="33" t="s">
        <v>93</v>
      </c>
      <c r="B2957" s="32">
        <v>191818.94</v>
      </c>
      <c r="C2957" s="28">
        <v>45519</v>
      </c>
    </row>
    <row r="2958" spans="1:3" x14ac:dyDescent="0.45">
      <c r="A2958" s="27" t="s">
        <v>303</v>
      </c>
      <c r="B2958" s="32"/>
    </row>
    <row r="2959" spans="1:3" x14ac:dyDescent="0.45">
      <c r="A2959" s="33" t="s">
        <v>47</v>
      </c>
      <c r="B2959" s="32">
        <v>17228.02</v>
      </c>
      <c r="C2959" s="28">
        <v>45519</v>
      </c>
    </row>
    <row r="2960" spans="1:3" x14ac:dyDescent="0.45">
      <c r="A2960" s="33" t="s">
        <v>49</v>
      </c>
      <c r="B2960" s="32">
        <v>16660.11</v>
      </c>
      <c r="C2960" s="28">
        <v>45519</v>
      </c>
    </row>
    <row r="2961" spans="1:3" x14ac:dyDescent="0.45">
      <c r="A2961" s="33" t="s">
        <v>53</v>
      </c>
      <c r="B2961" s="32">
        <v>19691.900000000001</v>
      </c>
      <c r="C2961" s="28">
        <v>45519</v>
      </c>
    </row>
    <row r="2962" spans="1:3" x14ac:dyDescent="0.45">
      <c r="A2962" s="33" t="s">
        <v>55</v>
      </c>
      <c r="B2962" s="32">
        <v>15437.3</v>
      </c>
      <c r="C2962" s="28">
        <v>45519</v>
      </c>
    </row>
    <row r="2963" spans="1:3" x14ac:dyDescent="0.45">
      <c r="A2963" s="33" t="s">
        <v>43</v>
      </c>
      <c r="B2963" s="32">
        <v>51620.07</v>
      </c>
      <c r="C2963" s="28">
        <v>45504</v>
      </c>
    </row>
    <row r="2964" spans="1:3" x14ac:dyDescent="0.45">
      <c r="A2964" s="33" t="s">
        <v>72</v>
      </c>
      <c r="B2964" s="32">
        <v>45120.63</v>
      </c>
      <c r="C2964" s="28">
        <v>45488</v>
      </c>
    </row>
    <row r="2965" spans="1:3" x14ac:dyDescent="0.45">
      <c r="A2965" s="33" t="s">
        <v>81</v>
      </c>
      <c r="B2965" s="32">
        <v>15649.14</v>
      </c>
      <c r="C2965" s="28">
        <v>45519</v>
      </c>
    </row>
    <row r="2966" spans="1:3" x14ac:dyDescent="0.45">
      <c r="A2966" s="33" t="s">
        <v>83</v>
      </c>
      <c r="B2966" s="32">
        <v>15172.2</v>
      </c>
      <c r="C2966" s="28">
        <v>45519</v>
      </c>
    </row>
    <row r="2967" spans="1:3" x14ac:dyDescent="0.45">
      <c r="A2967" s="33" t="s">
        <v>87</v>
      </c>
      <c r="B2967" s="32">
        <v>23103.119999999999</v>
      </c>
      <c r="C2967" s="28">
        <v>45519</v>
      </c>
    </row>
    <row r="2968" spans="1:3" x14ac:dyDescent="0.45">
      <c r="A2968" s="33" t="s">
        <v>89</v>
      </c>
      <c r="B2968" s="32">
        <v>15249.6</v>
      </c>
      <c r="C2968" s="28">
        <v>45519</v>
      </c>
    </row>
    <row r="2969" spans="1:3" x14ac:dyDescent="0.45">
      <c r="A2969" s="33" t="s">
        <v>91</v>
      </c>
      <c r="B2969" s="32">
        <v>15249.6</v>
      </c>
      <c r="C2969" s="28">
        <v>45762</v>
      </c>
    </row>
    <row r="2970" spans="1:3" x14ac:dyDescent="0.45">
      <c r="A2970" s="33" t="s">
        <v>93</v>
      </c>
      <c r="B2970" s="32">
        <v>145017.10999999999</v>
      </c>
      <c r="C2970" s="28">
        <v>45519</v>
      </c>
    </row>
    <row r="2971" spans="1:3" x14ac:dyDescent="0.45">
      <c r="A2971" s="27" t="s">
        <v>304</v>
      </c>
      <c r="B2971" s="32"/>
    </row>
    <row r="2972" spans="1:3" x14ac:dyDescent="0.45">
      <c r="A2972" s="33" t="s">
        <v>47</v>
      </c>
      <c r="B2972" s="32">
        <v>10772.61</v>
      </c>
      <c r="C2972" s="28">
        <v>45519</v>
      </c>
    </row>
    <row r="2973" spans="1:3" x14ac:dyDescent="0.45">
      <c r="A2973" s="33" t="s">
        <v>49</v>
      </c>
      <c r="B2973" s="32">
        <v>10417.49</v>
      </c>
      <c r="C2973" s="28">
        <v>45519</v>
      </c>
    </row>
    <row r="2974" spans="1:3" x14ac:dyDescent="0.45">
      <c r="A2974" s="33" t="s">
        <v>53</v>
      </c>
      <c r="B2974" s="32">
        <v>12313.26</v>
      </c>
      <c r="C2974" s="28">
        <v>45519</v>
      </c>
    </row>
    <row r="2975" spans="1:3" x14ac:dyDescent="0.45">
      <c r="A2975" s="33" t="s">
        <v>55</v>
      </c>
      <c r="B2975" s="32">
        <v>9652.8700000000008</v>
      </c>
      <c r="C2975" s="28">
        <v>45519</v>
      </c>
    </row>
    <row r="2976" spans="1:3" x14ac:dyDescent="0.45">
      <c r="A2976" s="33" t="s">
        <v>43</v>
      </c>
      <c r="B2976" s="32">
        <v>32277.8</v>
      </c>
      <c r="C2976" s="28">
        <v>45504</v>
      </c>
    </row>
    <row r="2977" spans="1:3" x14ac:dyDescent="0.45">
      <c r="A2977" s="33" t="s">
        <v>72</v>
      </c>
      <c r="B2977" s="32">
        <v>28213.73</v>
      </c>
      <c r="C2977" s="28">
        <v>45488</v>
      </c>
    </row>
    <row r="2978" spans="1:3" x14ac:dyDescent="0.45">
      <c r="A2978" s="33" t="s">
        <v>81</v>
      </c>
      <c r="B2978" s="32">
        <v>9785.34</v>
      </c>
      <c r="C2978" s="28">
        <v>45519</v>
      </c>
    </row>
    <row r="2979" spans="1:3" x14ac:dyDescent="0.45">
      <c r="A2979" s="33" t="s">
        <v>83</v>
      </c>
      <c r="B2979" s="32">
        <v>9487.11</v>
      </c>
      <c r="C2979" s="28">
        <v>45519</v>
      </c>
    </row>
    <row r="2980" spans="1:3" x14ac:dyDescent="0.45">
      <c r="A2980" s="33" t="s">
        <v>87</v>
      </c>
      <c r="B2980" s="32">
        <v>14446.28</v>
      </c>
      <c r="C2980" s="28">
        <v>45519</v>
      </c>
    </row>
    <row r="2981" spans="1:3" x14ac:dyDescent="0.45">
      <c r="A2981" s="33" t="s">
        <v>89</v>
      </c>
      <c r="B2981" s="32">
        <v>9535.51</v>
      </c>
      <c r="C2981" s="28">
        <v>45519</v>
      </c>
    </row>
    <row r="2982" spans="1:3" x14ac:dyDescent="0.45">
      <c r="A2982" s="33" t="s">
        <v>91</v>
      </c>
      <c r="B2982" s="32">
        <v>9535.51</v>
      </c>
      <c r="C2982" s="28">
        <v>45762</v>
      </c>
    </row>
    <row r="2983" spans="1:3" x14ac:dyDescent="0.45">
      <c r="A2983" s="33" t="s">
        <v>93</v>
      </c>
      <c r="B2983" s="32">
        <v>90678.55</v>
      </c>
      <c r="C2983" s="28">
        <v>45519</v>
      </c>
    </row>
    <row r="2984" spans="1:3" x14ac:dyDescent="0.45">
      <c r="A2984" s="27" t="s">
        <v>305</v>
      </c>
      <c r="B2984" s="32"/>
    </row>
    <row r="2985" spans="1:3" x14ac:dyDescent="0.45">
      <c r="A2985" s="33" t="s">
        <v>47</v>
      </c>
      <c r="B2985" s="32">
        <v>2942.94</v>
      </c>
      <c r="C2985" s="28">
        <v>45519</v>
      </c>
    </row>
    <row r="2986" spans="1:3" x14ac:dyDescent="0.45">
      <c r="A2986" s="33" t="s">
        <v>49</v>
      </c>
      <c r="B2986" s="32">
        <v>2845.93</v>
      </c>
      <c r="C2986" s="28">
        <v>45519</v>
      </c>
    </row>
    <row r="2987" spans="1:3" x14ac:dyDescent="0.45">
      <c r="A2987" s="33" t="s">
        <v>53</v>
      </c>
      <c r="B2987" s="32">
        <v>3363.83</v>
      </c>
      <c r="C2987" s="28">
        <v>45519</v>
      </c>
    </row>
    <row r="2988" spans="1:3" x14ac:dyDescent="0.45">
      <c r="A2988" s="33" t="s">
        <v>55</v>
      </c>
      <c r="B2988" s="32">
        <v>2637.04</v>
      </c>
      <c r="C2988" s="28">
        <v>45519</v>
      </c>
    </row>
    <row r="2989" spans="1:3" x14ac:dyDescent="0.45">
      <c r="A2989" s="33" t="s">
        <v>43</v>
      </c>
      <c r="B2989" s="32">
        <v>8817.89</v>
      </c>
      <c r="C2989" s="28">
        <v>45504</v>
      </c>
    </row>
    <row r="2990" spans="1:3" x14ac:dyDescent="0.45">
      <c r="A2990" s="33" t="s">
        <v>81</v>
      </c>
      <c r="B2990" s="32">
        <v>2673.23</v>
      </c>
      <c r="C2990" s="28">
        <v>45519</v>
      </c>
    </row>
    <row r="2991" spans="1:3" x14ac:dyDescent="0.45">
      <c r="A2991" s="33" t="s">
        <v>83</v>
      </c>
      <c r="B2991" s="32">
        <v>2591.7600000000002</v>
      </c>
      <c r="C2991" s="28">
        <v>45519</v>
      </c>
    </row>
    <row r="2992" spans="1:3" x14ac:dyDescent="0.45">
      <c r="A2992" s="33" t="s">
        <v>87</v>
      </c>
      <c r="B2992" s="32">
        <v>3946.54</v>
      </c>
      <c r="C2992" s="28">
        <v>45519</v>
      </c>
    </row>
    <row r="2993" spans="1:3" x14ac:dyDescent="0.45">
      <c r="A2993" s="33" t="s">
        <v>89</v>
      </c>
      <c r="B2993" s="32">
        <v>2604.98</v>
      </c>
      <c r="C2993" s="28">
        <v>45519</v>
      </c>
    </row>
    <row r="2994" spans="1:3" x14ac:dyDescent="0.45">
      <c r="A2994" s="33" t="s">
        <v>91</v>
      </c>
      <c r="B2994" s="32">
        <v>2604.98</v>
      </c>
      <c r="C2994" s="28">
        <v>45762</v>
      </c>
    </row>
    <row r="2995" spans="1:3" x14ac:dyDescent="0.45">
      <c r="A2995" s="33" t="s">
        <v>93</v>
      </c>
      <c r="B2995" s="32">
        <v>24772.240000000002</v>
      </c>
      <c r="C2995" s="28">
        <v>45519</v>
      </c>
    </row>
    <row r="2996" spans="1:3" x14ac:dyDescent="0.45">
      <c r="A2996" s="27" t="s">
        <v>306</v>
      </c>
      <c r="B2996" s="32"/>
    </row>
    <row r="2997" spans="1:3" x14ac:dyDescent="0.45">
      <c r="A2997" s="33" t="s">
        <v>47</v>
      </c>
      <c r="B2997" s="32">
        <v>58344.78</v>
      </c>
      <c r="C2997" s="28">
        <v>45519</v>
      </c>
    </row>
    <row r="2998" spans="1:3" x14ac:dyDescent="0.45">
      <c r="A2998" s="33" t="s">
        <v>49</v>
      </c>
      <c r="B2998" s="32">
        <v>56421.46</v>
      </c>
      <c r="C2998" s="28">
        <v>45519</v>
      </c>
    </row>
    <row r="2999" spans="1:3" x14ac:dyDescent="0.45">
      <c r="A2999" s="33" t="s">
        <v>53</v>
      </c>
      <c r="B2999" s="32">
        <v>66688.990000000005</v>
      </c>
      <c r="C2999" s="28">
        <v>45519</v>
      </c>
    </row>
    <row r="3000" spans="1:3" x14ac:dyDescent="0.45">
      <c r="A3000" s="33" t="s">
        <v>55</v>
      </c>
      <c r="B3000" s="32">
        <v>52280.27</v>
      </c>
      <c r="C3000" s="28">
        <v>45519</v>
      </c>
    </row>
    <row r="3001" spans="1:3" x14ac:dyDescent="0.45">
      <c r="A3001" s="33" t="s">
        <v>43</v>
      </c>
      <c r="B3001" s="32">
        <v>174817.56</v>
      </c>
      <c r="C3001" s="28">
        <v>45504</v>
      </c>
    </row>
    <row r="3002" spans="1:3" x14ac:dyDescent="0.45">
      <c r="A3002" s="33" t="s">
        <v>72</v>
      </c>
      <c r="B3002" s="32">
        <v>152806.43</v>
      </c>
      <c r="C3002" s="28">
        <v>45488</v>
      </c>
    </row>
    <row r="3003" spans="1:3" x14ac:dyDescent="0.45">
      <c r="A3003" s="33" t="s">
        <v>81</v>
      </c>
      <c r="B3003" s="32">
        <v>52997.7</v>
      </c>
      <c r="C3003" s="28">
        <v>45519</v>
      </c>
    </row>
    <row r="3004" spans="1:3" x14ac:dyDescent="0.45">
      <c r="A3004" s="33" t="s">
        <v>83</v>
      </c>
      <c r="B3004" s="32">
        <v>51382.48</v>
      </c>
      <c r="C3004" s="28">
        <v>45519</v>
      </c>
    </row>
    <row r="3005" spans="1:3" x14ac:dyDescent="0.45">
      <c r="A3005" s="33" t="s">
        <v>87</v>
      </c>
      <c r="B3005" s="32">
        <v>78241.490000000005</v>
      </c>
      <c r="C3005" s="28">
        <v>45519</v>
      </c>
    </row>
    <row r="3006" spans="1:3" x14ac:dyDescent="0.45">
      <c r="A3006" s="33" t="s">
        <v>89</v>
      </c>
      <c r="B3006" s="32">
        <v>51644.61</v>
      </c>
      <c r="C3006" s="28">
        <v>45519</v>
      </c>
    </row>
    <row r="3007" spans="1:3" x14ac:dyDescent="0.45">
      <c r="A3007" s="33" t="s">
        <v>91</v>
      </c>
      <c r="B3007" s="32">
        <v>51644.61</v>
      </c>
      <c r="C3007" s="28">
        <v>45762</v>
      </c>
    </row>
    <row r="3008" spans="1:3" x14ac:dyDescent="0.45">
      <c r="A3008" s="33" t="s">
        <v>93</v>
      </c>
      <c r="B3008" s="32">
        <v>491117.86</v>
      </c>
      <c r="C3008" s="28">
        <v>45519</v>
      </c>
    </row>
    <row r="3009" spans="1:3" x14ac:dyDescent="0.45">
      <c r="A3009" s="27" t="s">
        <v>307</v>
      </c>
      <c r="B3009" s="32"/>
    </row>
    <row r="3010" spans="1:3" x14ac:dyDescent="0.45">
      <c r="A3010" s="33" t="s">
        <v>47</v>
      </c>
      <c r="B3010" s="32">
        <v>11723.48</v>
      </c>
      <c r="C3010" s="28">
        <v>45519</v>
      </c>
    </row>
    <row r="3011" spans="1:3" x14ac:dyDescent="0.45">
      <c r="A3011" s="33" t="s">
        <v>49</v>
      </c>
      <c r="B3011" s="32">
        <v>11337.02</v>
      </c>
      <c r="C3011" s="28">
        <v>45519</v>
      </c>
    </row>
    <row r="3012" spans="1:3" x14ac:dyDescent="0.45">
      <c r="A3012" s="33" t="s">
        <v>53</v>
      </c>
      <c r="B3012" s="32">
        <v>13400.12</v>
      </c>
      <c r="C3012" s="28">
        <v>45519</v>
      </c>
    </row>
    <row r="3013" spans="1:3" x14ac:dyDescent="0.45">
      <c r="A3013" s="33" t="s">
        <v>55</v>
      </c>
      <c r="B3013" s="32">
        <v>10504.91</v>
      </c>
      <c r="C3013" s="28">
        <v>45519</v>
      </c>
    </row>
    <row r="3014" spans="1:3" x14ac:dyDescent="0.45">
      <c r="A3014" s="33" t="s">
        <v>81</v>
      </c>
      <c r="B3014" s="32">
        <v>10649.07</v>
      </c>
      <c r="C3014" s="28">
        <v>45519</v>
      </c>
    </row>
    <row r="3015" spans="1:3" x14ac:dyDescent="0.45">
      <c r="A3015" s="33" t="s">
        <v>83</v>
      </c>
      <c r="B3015" s="32">
        <v>10324.51</v>
      </c>
      <c r="C3015" s="28">
        <v>45519</v>
      </c>
    </row>
    <row r="3016" spans="1:3" x14ac:dyDescent="0.45">
      <c r="A3016" s="33" t="s">
        <v>87</v>
      </c>
      <c r="B3016" s="32">
        <v>15721.41</v>
      </c>
      <c r="C3016" s="28">
        <v>45519</v>
      </c>
    </row>
    <row r="3017" spans="1:3" x14ac:dyDescent="0.45">
      <c r="A3017" s="33" t="s">
        <v>89</v>
      </c>
      <c r="B3017" s="32">
        <v>10377.18</v>
      </c>
      <c r="C3017" s="28">
        <v>45519</v>
      </c>
    </row>
    <row r="3018" spans="1:3" x14ac:dyDescent="0.45">
      <c r="A3018" s="33" t="s">
        <v>91</v>
      </c>
      <c r="B3018" s="32">
        <v>10377.18</v>
      </c>
      <c r="C3018" s="28">
        <v>45762</v>
      </c>
    </row>
    <row r="3019" spans="1:3" x14ac:dyDescent="0.45">
      <c r="A3019" s="33" t="s">
        <v>93</v>
      </c>
      <c r="B3019" s="32">
        <v>98682.52</v>
      </c>
      <c r="C3019" s="28">
        <v>45519</v>
      </c>
    </row>
    <row r="3020" spans="1:3" x14ac:dyDescent="0.45">
      <c r="A3020" s="27" t="s">
        <v>308</v>
      </c>
      <c r="B3020" s="32"/>
    </row>
    <row r="3021" spans="1:3" x14ac:dyDescent="0.45">
      <c r="A3021" s="33" t="s">
        <v>47</v>
      </c>
      <c r="B3021" s="32">
        <v>12669.1</v>
      </c>
      <c r="C3021" s="28">
        <v>45519</v>
      </c>
    </row>
    <row r="3022" spans="1:3" x14ac:dyDescent="0.45">
      <c r="A3022" s="33" t="s">
        <v>49</v>
      </c>
      <c r="B3022" s="32">
        <v>12251.46</v>
      </c>
      <c r="C3022" s="28">
        <v>45519</v>
      </c>
    </row>
    <row r="3023" spans="1:3" x14ac:dyDescent="0.45">
      <c r="A3023" s="33" t="s">
        <v>53</v>
      </c>
      <c r="B3023" s="32">
        <v>14480.97</v>
      </c>
      <c r="C3023" s="28">
        <v>45519</v>
      </c>
    </row>
    <row r="3024" spans="1:3" x14ac:dyDescent="0.45">
      <c r="A3024" s="33" t="s">
        <v>55</v>
      </c>
      <c r="B3024" s="32">
        <v>11352.24</v>
      </c>
      <c r="C3024" s="28">
        <v>45519</v>
      </c>
    </row>
    <row r="3025" spans="1:3" x14ac:dyDescent="0.45">
      <c r="A3025" s="33" t="s">
        <v>43</v>
      </c>
      <c r="B3025" s="32">
        <v>37960.22</v>
      </c>
      <c r="C3025" s="28">
        <v>45504</v>
      </c>
    </row>
    <row r="3026" spans="1:3" x14ac:dyDescent="0.45">
      <c r="A3026" s="33" t="s">
        <v>72</v>
      </c>
      <c r="B3026" s="32">
        <v>33180.68</v>
      </c>
      <c r="C3026" s="28">
        <v>45488</v>
      </c>
    </row>
    <row r="3027" spans="1:3" x14ac:dyDescent="0.45">
      <c r="A3027" s="33" t="s">
        <v>81</v>
      </c>
      <c r="B3027" s="32">
        <v>11508.02</v>
      </c>
      <c r="C3027" s="28">
        <v>45519</v>
      </c>
    </row>
    <row r="3028" spans="1:3" x14ac:dyDescent="0.45">
      <c r="A3028" s="33" t="s">
        <v>83</v>
      </c>
      <c r="B3028" s="32">
        <v>11157.29</v>
      </c>
      <c r="C3028" s="28">
        <v>45519</v>
      </c>
    </row>
    <row r="3029" spans="1:3" x14ac:dyDescent="0.45">
      <c r="A3029" s="33" t="s">
        <v>87</v>
      </c>
      <c r="B3029" s="32">
        <v>16989.5</v>
      </c>
      <c r="C3029" s="28">
        <v>45519</v>
      </c>
    </row>
    <row r="3030" spans="1:3" x14ac:dyDescent="0.45">
      <c r="A3030" s="33" t="s">
        <v>89</v>
      </c>
      <c r="B3030" s="32">
        <v>11214.21</v>
      </c>
      <c r="C3030" s="28">
        <v>45519</v>
      </c>
    </row>
    <row r="3031" spans="1:3" x14ac:dyDescent="0.45">
      <c r="A3031" s="33" t="s">
        <v>91</v>
      </c>
      <c r="B3031" s="32">
        <v>11214.21</v>
      </c>
      <c r="C3031" s="28">
        <v>45762</v>
      </c>
    </row>
    <row r="3032" spans="1:3" x14ac:dyDescent="0.45">
      <c r="A3032" s="33" t="s">
        <v>93</v>
      </c>
      <c r="B3032" s="32">
        <v>106642.26</v>
      </c>
      <c r="C3032" s="28">
        <v>45519</v>
      </c>
    </row>
    <row r="3033" spans="1:3" x14ac:dyDescent="0.45">
      <c r="A3033" s="27" t="s">
        <v>310</v>
      </c>
      <c r="B3033" s="32"/>
    </row>
    <row r="3034" spans="1:3" x14ac:dyDescent="0.45">
      <c r="A3034" s="33" t="s">
        <v>47</v>
      </c>
      <c r="B3034" s="32">
        <v>30022.59</v>
      </c>
      <c r="C3034" s="28">
        <v>45519</v>
      </c>
    </row>
    <row r="3035" spans="1:3" x14ac:dyDescent="0.45">
      <c r="A3035" s="33" t="s">
        <v>49</v>
      </c>
      <c r="B3035" s="32">
        <v>29032.9</v>
      </c>
      <c r="C3035" s="28">
        <v>45519</v>
      </c>
    </row>
    <row r="3036" spans="1:3" x14ac:dyDescent="0.45">
      <c r="A3036" s="33" t="s">
        <v>53</v>
      </c>
      <c r="B3036" s="32">
        <v>34316.29</v>
      </c>
      <c r="C3036" s="28">
        <v>45519</v>
      </c>
    </row>
    <row r="3037" spans="1:3" x14ac:dyDescent="0.45">
      <c r="A3037" s="33" t="s">
        <v>55</v>
      </c>
      <c r="B3037" s="32">
        <v>26901.96</v>
      </c>
      <c r="C3037" s="28">
        <v>45519</v>
      </c>
    </row>
    <row r="3038" spans="1:3" x14ac:dyDescent="0.45">
      <c r="A3038" s="33" t="s">
        <v>43</v>
      </c>
      <c r="B3038" s="32">
        <v>89956.22</v>
      </c>
      <c r="C3038" s="28">
        <v>45504</v>
      </c>
    </row>
    <row r="3039" spans="1:3" x14ac:dyDescent="0.45">
      <c r="A3039" s="33" t="s">
        <v>81</v>
      </c>
      <c r="B3039" s="32">
        <v>27271.14</v>
      </c>
      <c r="C3039" s="28">
        <v>45519</v>
      </c>
    </row>
    <row r="3040" spans="1:3" x14ac:dyDescent="0.45">
      <c r="A3040" s="33" t="s">
        <v>83</v>
      </c>
      <c r="B3040" s="32">
        <v>26439.99</v>
      </c>
      <c r="C3040" s="28">
        <v>45519</v>
      </c>
    </row>
    <row r="3041" spans="1:3" x14ac:dyDescent="0.45">
      <c r="A3041" s="33" t="s">
        <v>87</v>
      </c>
      <c r="B3041" s="32">
        <v>40260.879999999997</v>
      </c>
      <c r="C3041" s="28">
        <v>45519</v>
      </c>
    </row>
    <row r="3042" spans="1:3" x14ac:dyDescent="0.45">
      <c r="A3042" s="33" t="s">
        <v>89</v>
      </c>
      <c r="B3042" s="32">
        <v>26574.87</v>
      </c>
      <c r="C3042" s="28">
        <v>45519</v>
      </c>
    </row>
    <row r="3043" spans="1:3" x14ac:dyDescent="0.45">
      <c r="A3043" s="33" t="s">
        <v>91</v>
      </c>
      <c r="B3043" s="32">
        <v>26574.87</v>
      </c>
      <c r="C3043" s="28">
        <v>45762</v>
      </c>
    </row>
    <row r="3044" spans="1:3" x14ac:dyDescent="0.45">
      <c r="A3044" s="33" t="s">
        <v>93</v>
      </c>
      <c r="B3044" s="32">
        <v>252715.51</v>
      </c>
      <c r="C3044" s="28">
        <v>45519</v>
      </c>
    </row>
    <row r="3045" spans="1:3" x14ac:dyDescent="0.45">
      <c r="A3045" s="27" t="s">
        <v>311</v>
      </c>
      <c r="B3045" s="32"/>
    </row>
    <row r="3046" spans="1:3" x14ac:dyDescent="0.45">
      <c r="A3046" s="33" t="s">
        <v>47</v>
      </c>
      <c r="B3046" s="32">
        <v>3022.1</v>
      </c>
      <c r="C3046" s="28">
        <v>45519</v>
      </c>
    </row>
    <row r="3047" spans="1:3" x14ac:dyDescent="0.45">
      <c r="A3047" s="33" t="s">
        <v>49</v>
      </c>
      <c r="B3047" s="32">
        <v>2922.48</v>
      </c>
      <c r="C3047" s="28">
        <v>45519</v>
      </c>
    </row>
    <row r="3048" spans="1:3" x14ac:dyDescent="0.45">
      <c r="A3048" s="33" t="s">
        <v>53</v>
      </c>
      <c r="B3048" s="32">
        <v>3454.3</v>
      </c>
      <c r="C3048" s="28">
        <v>45519</v>
      </c>
    </row>
    <row r="3049" spans="1:3" x14ac:dyDescent="0.45">
      <c r="A3049" s="33" t="s">
        <v>55</v>
      </c>
      <c r="B3049" s="32">
        <v>2707.97</v>
      </c>
      <c r="C3049" s="28">
        <v>45519</v>
      </c>
    </row>
    <row r="3050" spans="1:3" x14ac:dyDescent="0.45">
      <c r="A3050" s="33" t="s">
        <v>43</v>
      </c>
      <c r="B3050" s="32">
        <v>9055.06</v>
      </c>
      <c r="C3050" s="28">
        <v>45504</v>
      </c>
    </row>
    <row r="3051" spans="1:3" x14ac:dyDescent="0.45">
      <c r="A3051" s="33" t="s">
        <v>72</v>
      </c>
      <c r="B3051" s="32">
        <v>7914.95</v>
      </c>
      <c r="C3051" s="28">
        <v>45488</v>
      </c>
    </row>
    <row r="3052" spans="1:3" x14ac:dyDescent="0.45">
      <c r="A3052" s="33" t="s">
        <v>81</v>
      </c>
      <c r="B3052" s="32">
        <v>2745.13</v>
      </c>
      <c r="C3052" s="28">
        <v>45519</v>
      </c>
    </row>
    <row r="3053" spans="1:3" x14ac:dyDescent="0.45">
      <c r="A3053" s="33" t="s">
        <v>83</v>
      </c>
      <c r="B3053" s="32">
        <v>2661.47</v>
      </c>
      <c r="C3053" s="28">
        <v>45519</v>
      </c>
    </row>
    <row r="3054" spans="1:3" x14ac:dyDescent="0.45">
      <c r="A3054" s="33" t="s">
        <v>87</v>
      </c>
      <c r="B3054" s="32">
        <v>4052.69</v>
      </c>
      <c r="C3054" s="28">
        <v>45519</v>
      </c>
    </row>
    <row r="3055" spans="1:3" x14ac:dyDescent="0.45">
      <c r="A3055" s="33" t="s">
        <v>89</v>
      </c>
      <c r="B3055" s="32">
        <v>2675.05</v>
      </c>
      <c r="C3055" s="28">
        <v>45519</v>
      </c>
    </row>
    <row r="3056" spans="1:3" x14ac:dyDescent="0.45">
      <c r="A3056" s="33" t="s">
        <v>91</v>
      </c>
      <c r="B3056" s="32">
        <v>2675.05</v>
      </c>
      <c r="C3056" s="28">
        <v>45762</v>
      </c>
    </row>
    <row r="3057" spans="1:3" x14ac:dyDescent="0.45">
      <c r="A3057" s="33" t="s">
        <v>93</v>
      </c>
      <c r="B3057" s="32">
        <v>25438.54</v>
      </c>
      <c r="C3057" s="28">
        <v>45519</v>
      </c>
    </row>
    <row r="3058" spans="1:3" x14ac:dyDescent="0.45">
      <c r="A3058" s="27" t="s">
        <v>312</v>
      </c>
      <c r="B3058" s="32"/>
    </row>
    <row r="3059" spans="1:3" x14ac:dyDescent="0.45">
      <c r="A3059" s="33" t="s">
        <v>47</v>
      </c>
      <c r="B3059" s="32">
        <v>55132.18</v>
      </c>
      <c r="C3059" s="28">
        <v>45519</v>
      </c>
    </row>
    <row r="3060" spans="1:3" x14ac:dyDescent="0.45">
      <c r="A3060" s="33" t="s">
        <v>49</v>
      </c>
      <c r="B3060" s="32">
        <v>53314.76</v>
      </c>
      <c r="C3060" s="28">
        <v>45519</v>
      </c>
    </row>
    <row r="3061" spans="1:3" x14ac:dyDescent="0.45">
      <c r="A3061" s="33" t="s">
        <v>53</v>
      </c>
      <c r="B3061" s="32">
        <v>63016.94</v>
      </c>
      <c r="C3061" s="28">
        <v>45519</v>
      </c>
    </row>
    <row r="3062" spans="1:3" x14ac:dyDescent="0.45">
      <c r="A3062" s="33" t="s">
        <v>55</v>
      </c>
      <c r="B3062" s="32">
        <v>49401.59</v>
      </c>
      <c r="C3062" s="28">
        <v>45519</v>
      </c>
    </row>
    <row r="3063" spans="1:3" x14ac:dyDescent="0.45">
      <c r="A3063" s="33" t="s">
        <v>43</v>
      </c>
      <c r="B3063" s="32">
        <v>165191.69</v>
      </c>
      <c r="C3063" s="28">
        <v>45504</v>
      </c>
    </row>
    <row r="3064" spans="1:3" x14ac:dyDescent="0.45">
      <c r="A3064" s="33" t="s">
        <v>72</v>
      </c>
      <c r="B3064" s="32">
        <v>144392.54999999999</v>
      </c>
      <c r="C3064" s="28">
        <v>45488</v>
      </c>
    </row>
    <row r="3065" spans="1:3" x14ac:dyDescent="0.45">
      <c r="A3065" s="33" t="s">
        <v>81</v>
      </c>
      <c r="B3065" s="32">
        <v>50079.53</v>
      </c>
      <c r="C3065" s="28">
        <v>45519</v>
      </c>
    </row>
    <row r="3066" spans="1:3" x14ac:dyDescent="0.45">
      <c r="A3066" s="33" t="s">
        <v>83</v>
      </c>
      <c r="B3066" s="32">
        <v>48553.24</v>
      </c>
      <c r="C3066" s="28">
        <v>45519</v>
      </c>
    </row>
    <row r="3067" spans="1:3" x14ac:dyDescent="0.45">
      <c r="A3067" s="33" t="s">
        <v>87</v>
      </c>
      <c r="B3067" s="32">
        <v>73933.33</v>
      </c>
      <c r="C3067" s="28">
        <v>45519</v>
      </c>
    </row>
    <row r="3068" spans="1:3" x14ac:dyDescent="0.45">
      <c r="A3068" s="33" t="s">
        <v>89</v>
      </c>
      <c r="B3068" s="32">
        <v>48800.94</v>
      </c>
      <c r="C3068" s="28">
        <v>45519</v>
      </c>
    </row>
    <row r="3069" spans="1:3" x14ac:dyDescent="0.45">
      <c r="A3069" s="33" t="s">
        <v>91</v>
      </c>
      <c r="B3069" s="32">
        <v>48800.94</v>
      </c>
      <c r="C3069" s="28">
        <v>45762</v>
      </c>
    </row>
    <row r="3070" spans="1:3" x14ac:dyDescent="0.45">
      <c r="A3070" s="33" t="s">
        <v>93</v>
      </c>
      <c r="B3070" s="32">
        <v>464075.75</v>
      </c>
      <c r="C3070" s="28">
        <v>45519</v>
      </c>
    </row>
    <row r="3071" spans="1:3" x14ac:dyDescent="0.45">
      <c r="A3071" s="27" t="s">
        <v>313</v>
      </c>
      <c r="B3071" s="32"/>
    </row>
    <row r="3072" spans="1:3" x14ac:dyDescent="0.45">
      <c r="A3072" s="33" t="s">
        <v>47</v>
      </c>
      <c r="B3072" s="32">
        <v>946915.33</v>
      </c>
      <c r="C3072" s="28">
        <v>45519</v>
      </c>
    </row>
    <row r="3073" spans="1:3" x14ac:dyDescent="0.45">
      <c r="A3073" s="33" t="s">
        <v>48</v>
      </c>
      <c r="B3073" s="32">
        <v>254001.1</v>
      </c>
      <c r="C3073" s="28">
        <v>45519</v>
      </c>
    </row>
    <row r="3074" spans="1:3" x14ac:dyDescent="0.45">
      <c r="A3074" s="33" t="s">
        <v>49</v>
      </c>
      <c r="B3074" s="32">
        <v>915700.58</v>
      </c>
      <c r="C3074" s="28">
        <v>45519</v>
      </c>
    </row>
    <row r="3075" spans="1:3" x14ac:dyDescent="0.45">
      <c r="A3075" s="33" t="s">
        <v>50</v>
      </c>
      <c r="B3075" s="32">
        <v>245628.04</v>
      </c>
      <c r="C3075" s="28">
        <v>45519</v>
      </c>
    </row>
    <row r="3076" spans="1:3" x14ac:dyDescent="0.45">
      <c r="A3076" s="33" t="s">
        <v>53</v>
      </c>
      <c r="B3076" s="32">
        <v>1082339.03</v>
      </c>
      <c r="C3076" s="28">
        <v>45519</v>
      </c>
    </row>
    <row r="3077" spans="1:3" x14ac:dyDescent="0.45">
      <c r="A3077" s="33" t="s">
        <v>54</v>
      </c>
      <c r="B3077" s="32">
        <v>279578.43</v>
      </c>
      <c r="C3077" s="28">
        <v>45519</v>
      </c>
    </row>
    <row r="3078" spans="1:3" x14ac:dyDescent="0.45">
      <c r="A3078" s="33" t="s">
        <v>55</v>
      </c>
      <c r="B3078" s="32">
        <v>848490.49</v>
      </c>
      <c r="C3078" s="28">
        <v>45519</v>
      </c>
    </row>
    <row r="3079" spans="1:3" x14ac:dyDescent="0.45">
      <c r="A3079" s="33" t="s">
        <v>56</v>
      </c>
      <c r="B3079" s="32">
        <v>219173.13</v>
      </c>
      <c r="C3079" s="28">
        <v>45519</v>
      </c>
    </row>
    <row r="3080" spans="1:3" x14ac:dyDescent="0.45">
      <c r="A3080" s="33" t="s">
        <v>43</v>
      </c>
      <c r="B3080" s="32">
        <v>2837227.92</v>
      </c>
      <c r="C3080" s="28">
        <v>45504</v>
      </c>
    </row>
    <row r="3081" spans="1:3" x14ac:dyDescent="0.45">
      <c r="A3081" s="33" t="s">
        <v>62</v>
      </c>
      <c r="B3081" s="32">
        <v>88623.42</v>
      </c>
      <c r="C3081" s="28">
        <v>45504</v>
      </c>
    </row>
    <row r="3082" spans="1:3" x14ac:dyDescent="0.45">
      <c r="A3082" s="33" t="s">
        <v>63</v>
      </c>
      <c r="B3082" s="32">
        <v>427229.92</v>
      </c>
      <c r="C3082" s="28">
        <v>45504</v>
      </c>
    </row>
    <row r="3083" spans="1:3" x14ac:dyDescent="0.45">
      <c r="A3083" s="33" t="s">
        <v>72</v>
      </c>
      <c r="B3083" s="32">
        <v>2540148.02</v>
      </c>
      <c r="C3083" s="28">
        <v>45488</v>
      </c>
    </row>
    <row r="3084" spans="1:3" x14ac:dyDescent="0.45">
      <c r="A3084" s="33" t="s">
        <v>73</v>
      </c>
      <c r="B3084" s="32">
        <v>548075.18999999994</v>
      </c>
      <c r="C3084" s="28">
        <v>45488</v>
      </c>
    </row>
    <row r="3085" spans="1:3" x14ac:dyDescent="0.45">
      <c r="A3085" s="33" t="s">
        <v>81</v>
      </c>
      <c r="B3085" s="32">
        <v>860134.24</v>
      </c>
      <c r="C3085" s="28">
        <v>45519</v>
      </c>
    </row>
    <row r="3086" spans="1:3" x14ac:dyDescent="0.45">
      <c r="A3086" s="33" t="s">
        <v>82</v>
      </c>
      <c r="B3086" s="32">
        <v>230722.89</v>
      </c>
      <c r="C3086" s="28">
        <v>45519</v>
      </c>
    </row>
    <row r="3087" spans="1:3" x14ac:dyDescent="0.45">
      <c r="A3087" s="33" t="s">
        <v>83</v>
      </c>
      <c r="B3087" s="32">
        <v>833919.78</v>
      </c>
      <c r="C3087" s="28">
        <v>45519</v>
      </c>
    </row>
    <row r="3088" spans="1:3" x14ac:dyDescent="0.45">
      <c r="A3088" s="33" t="s">
        <v>84</v>
      </c>
      <c r="B3088" s="32">
        <v>223691.11</v>
      </c>
      <c r="C3088" s="28">
        <v>45519</v>
      </c>
    </row>
    <row r="3089" spans="1:3" x14ac:dyDescent="0.45">
      <c r="A3089" s="33" t="s">
        <v>87</v>
      </c>
      <c r="B3089" s="32">
        <v>1269832.03</v>
      </c>
      <c r="C3089" s="28">
        <v>45519</v>
      </c>
    </row>
    <row r="3090" spans="1:3" x14ac:dyDescent="0.45">
      <c r="A3090" s="33" t="s">
        <v>88</v>
      </c>
      <c r="B3090" s="32">
        <v>328009.64</v>
      </c>
      <c r="C3090" s="28">
        <v>45519</v>
      </c>
    </row>
    <row r="3091" spans="1:3" x14ac:dyDescent="0.45">
      <c r="A3091" s="33" t="s">
        <v>89</v>
      </c>
      <c r="B3091" s="32">
        <v>838173.97</v>
      </c>
      <c r="C3091" s="28">
        <v>45519</v>
      </c>
    </row>
    <row r="3092" spans="1:3" x14ac:dyDescent="0.45">
      <c r="A3092" s="33" t="s">
        <v>90</v>
      </c>
      <c r="B3092" s="32">
        <v>216508.28</v>
      </c>
      <c r="C3092" s="28">
        <v>45519</v>
      </c>
    </row>
    <row r="3093" spans="1:3" x14ac:dyDescent="0.45">
      <c r="A3093" s="33" t="s">
        <v>91</v>
      </c>
      <c r="B3093" s="32">
        <v>838173.97</v>
      </c>
      <c r="C3093" s="28">
        <v>45762</v>
      </c>
    </row>
    <row r="3094" spans="1:3" x14ac:dyDescent="0.45">
      <c r="A3094" s="33" t="s">
        <v>92</v>
      </c>
      <c r="B3094" s="32">
        <v>216508.28</v>
      </c>
      <c r="C3094" s="28">
        <v>45762</v>
      </c>
    </row>
    <row r="3095" spans="1:3" x14ac:dyDescent="0.45">
      <c r="A3095" s="33" t="s">
        <v>93</v>
      </c>
      <c r="B3095" s="32">
        <v>7970671.3099999996</v>
      </c>
      <c r="C3095" s="28">
        <v>45519</v>
      </c>
    </row>
    <row r="3096" spans="1:3" x14ac:dyDescent="0.45">
      <c r="A3096" s="33" t="s">
        <v>94</v>
      </c>
      <c r="B3096" s="32">
        <v>2058899.93</v>
      </c>
      <c r="C3096" s="28">
        <v>45519</v>
      </c>
    </row>
    <row r="3097" spans="1:3" x14ac:dyDescent="0.45">
      <c r="A3097" s="27" t="s">
        <v>314</v>
      </c>
      <c r="B3097" s="32"/>
    </row>
    <row r="3098" spans="1:3" x14ac:dyDescent="0.45">
      <c r="A3098" s="33" t="s">
        <v>47</v>
      </c>
      <c r="B3098" s="32">
        <v>15630.1</v>
      </c>
      <c r="C3098" s="28">
        <v>45519</v>
      </c>
    </row>
    <row r="3099" spans="1:3" x14ac:dyDescent="0.45">
      <c r="A3099" s="33" t="s">
        <v>49</v>
      </c>
      <c r="B3099" s="32">
        <v>15114.86</v>
      </c>
      <c r="C3099" s="28">
        <v>45519</v>
      </c>
    </row>
    <row r="3100" spans="1:3" x14ac:dyDescent="0.45">
      <c r="A3100" s="33" t="s">
        <v>53</v>
      </c>
      <c r="B3100" s="32">
        <v>17865.45</v>
      </c>
      <c r="C3100" s="28">
        <v>45519</v>
      </c>
    </row>
    <row r="3101" spans="1:3" x14ac:dyDescent="0.45">
      <c r="A3101" s="33" t="s">
        <v>55</v>
      </c>
      <c r="B3101" s="32">
        <v>14005.47</v>
      </c>
      <c r="C3101" s="28">
        <v>45519</v>
      </c>
    </row>
    <row r="3102" spans="1:3" x14ac:dyDescent="0.45">
      <c r="A3102" s="33" t="s">
        <v>43</v>
      </c>
      <c r="B3102" s="32">
        <v>46832.23</v>
      </c>
      <c r="C3102" s="28">
        <v>45504</v>
      </c>
    </row>
    <row r="3103" spans="1:3" x14ac:dyDescent="0.45">
      <c r="A3103" s="33" t="s">
        <v>72</v>
      </c>
      <c r="B3103" s="32">
        <v>40935.620000000003</v>
      </c>
      <c r="C3103" s="28">
        <v>45488</v>
      </c>
    </row>
    <row r="3104" spans="1:3" x14ac:dyDescent="0.45">
      <c r="A3104" s="33" t="s">
        <v>81</v>
      </c>
      <c r="B3104" s="32">
        <v>14197.66</v>
      </c>
      <c r="C3104" s="28">
        <v>45519</v>
      </c>
    </row>
    <row r="3105" spans="1:3" x14ac:dyDescent="0.45">
      <c r="A3105" s="33" t="s">
        <v>83</v>
      </c>
      <c r="B3105" s="32">
        <v>13764.96</v>
      </c>
      <c r="C3105" s="28">
        <v>45519</v>
      </c>
    </row>
    <row r="3106" spans="1:3" x14ac:dyDescent="0.45">
      <c r="A3106" s="33" t="s">
        <v>87</v>
      </c>
      <c r="B3106" s="32">
        <v>20960.27</v>
      </c>
      <c r="C3106" s="28">
        <v>45519</v>
      </c>
    </row>
    <row r="3107" spans="1:3" x14ac:dyDescent="0.45">
      <c r="A3107" s="33" t="s">
        <v>89</v>
      </c>
      <c r="B3107" s="32">
        <v>13835.18</v>
      </c>
      <c r="C3107" s="28">
        <v>45519</v>
      </c>
    </row>
    <row r="3108" spans="1:3" x14ac:dyDescent="0.45">
      <c r="A3108" s="33" t="s">
        <v>91</v>
      </c>
      <c r="B3108" s="32">
        <v>13835.18</v>
      </c>
      <c r="C3108" s="28">
        <v>45762</v>
      </c>
    </row>
    <row r="3109" spans="1:3" x14ac:dyDescent="0.45">
      <c r="A3109" s="33" t="s">
        <v>93</v>
      </c>
      <c r="B3109" s="32">
        <v>131566.56</v>
      </c>
      <c r="C3109" s="28">
        <v>45519</v>
      </c>
    </row>
    <row r="3110" spans="1:3" x14ac:dyDescent="0.45">
      <c r="A3110" s="27" t="s">
        <v>315</v>
      </c>
      <c r="B3110" s="32"/>
    </row>
    <row r="3111" spans="1:3" x14ac:dyDescent="0.45">
      <c r="A3111" s="33" t="s">
        <v>47</v>
      </c>
      <c r="B3111" s="32">
        <v>8515.15</v>
      </c>
      <c r="C3111" s="28">
        <v>45519</v>
      </c>
    </row>
    <row r="3112" spans="1:3" x14ac:dyDescent="0.45">
      <c r="A3112" s="33" t="s">
        <v>49</v>
      </c>
      <c r="B3112" s="32">
        <v>8234.4500000000007</v>
      </c>
      <c r="C3112" s="28">
        <v>45519</v>
      </c>
    </row>
    <row r="3113" spans="1:3" x14ac:dyDescent="0.45">
      <c r="A3113" s="33" t="s">
        <v>53</v>
      </c>
      <c r="B3113" s="32">
        <v>9732.9500000000007</v>
      </c>
      <c r="C3113" s="28">
        <v>45519</v>
      </c>
    </row>
    <row r="3114" spans="1:3" x14ac:dyDescent="0.45">
      <c r="A3114" s="33" t="s">
        <v>55</v>
      </c>
      <c r="B3114" s="32">
        <v>7630.06</v>
      </c>
      <c r="C3114" s="28">
        <v>45519</v>
      </c>
    </row>
    <row r="3115" spans="1:3" x14ac:dyDescent="0.45">
      <c r="A3115" s="33" t="s">
        <v>43</v>
      </c>
      <c r="B3115" s="32">
        <v>25513.81</v>
      </c>
      <c r="C3115" s="28">
        <v>45504</v>
      </c>
    </row>
    <row r="3116" spans="1:3" x14ac:dyDescent="0.45">
      <c r="A3116" s="33" t="s">
        <v>81</v>
      </c>
      <c r="B3116" s="32">
        <v>7734.77</v>
      </c>
      <c r="C3116" s="28">
        <v>45519</v>
      </c>
    </row>
    <row r="3117" spans="1:3" x14ac:dyDescent="0.45">
      <c r="A3117" s="33" t="s">
        <v>83</v>
      </c>
      <c r="B3117" s="32">
        <v>7499.03</v>
      </c>
      <c r="C3117" s="28">
        <v>45519</v>
      </c>
    </row>
    <row r="3118" spans="1:3" x14ac:dyDescent="0.45">
      <c r="A3118" s="33" t="s">
        <v>87</v>
      </c>
      <c r="B3118" s="32">
        <v>11418.98</v>
      </c>
      <c r="C3118" s="28">
        <v>45519</v>
      </c>
    </row>
    <row r="3119" spans="1:3" x14ac:dyDescent="0.45">
      <c r="A3119" s="33" t="s">
        <v>89</v>
      </c>
      <c r="B3119" s="32">
        <v>7537.29</v>
      </c>
      <c r="C3119" s="28">
        <v>45519</v>
      </c>
    </row>
    <row r="3120" spans="1:3" x14ac:dyDescent="0.45">
      <c r="A3120" s="33" t="s">
        <v>91</v>
      </c>
      <c r="B3120" s="32">
        <v>7537.29</v>
      </c>
      <c r="C3120" s="28">
        <v>45762</v>
      </c>
    </row>
    <row r="3121" spans="1:3" x14ac:dyDescent="0.45">
      <c r="A3121" s="33" t="s">
        <v>93</v>
      </c>
      <c r="B3121" s="32">
        <v>71676.37</v>
      </c>
      <c r="C3121" s="28">
        <v>45519</v>
      </c>
    </row>
    <row r="3122" spans="1:3" x14ac:dyDescent="0.45">
      <c r="A3122" s="27" t="s">
        <v>316</v>
      </c>
      <c r="B3122" s="32"/>
    </row>
    <row r="3123" spans="1:3" x14ac:dyDescent="0.45">
      <c r="A3123" s="33" t="s">
        <v>47</v>
      </c>
      <c r="B3123" s="32">
        <v>40395.800000000003</v>
      </c>
      <c r="C3123" s="28">
        <v>45519</v>
      </c>
    </row>
    <row r="3124" spans="1:3" x14ac:dyDescent="0.45">
      <c r="A3124" s="33" t="s">
        <v>49</v>
      </c>
      <c r="B3124" s="32">
        <v>39064.160000000003</v>
      </c>
      <c r="C3124" s="28">
        <v>45519</v>
      </c>
    </row>
    <row r="3125" spans="1:3" x14ac:dyDescent="0.45">
      <c r="A3125" s="33" t="s">
        <v>53</v>
      </c>
      <c r="B3125" s="32">
        <v>46173.03</v>
      </c>
      <c r="C3125" s="28">
        <v>45519</v>
      </c>
    </row>
    <row r="3126" spans="1:3" x14ac:dyDescent="0.45">
      <c r="A3126" s="33" t="s">
        <v>55</v>
      </c>
      <c r="B3126" s="32">
        <v>36196.949999999997</v>
      </c>
      <c r="C3126" s="28">
        <v>45519</v>
      </c>
    </row>
    <row r="3127" spans="1:3" x14ac:dyDescent="0.45">
      <c r="A3127" s="33" t="s">
        <v>43</v>
      </c>
      <c r="B3127" s="32">
        <v>121037.31</v>
      </c>
      <c r="C3127" s="28">
        <v>45504</v>
      </c>
    </row>
    <row r="3128" spans="1:3" x14ac:dyDescent="0.45">
      <c r="A3128" s="33" t="s">
        <v>72</v>
      </c>
      <c r="B3128" s="32">
        <v>105797.6</v>
      </c>
      <c r="C3128" s="28">
        <v>45488</v>
      </c>
    </row>
    <row r="3129" spans="1:3" x14ac:dyDescent="0.45">
      <c r="A3129" s="33" t="s">
        <v>81</v>
      </c>
      <c r="B3129" s="32">
        <v>36693.68</v>
      </c>
      <c r="C3129" s="28">
        <v>45519</v>
      </c>
    </row>
    <row r="3130" spans="1:3" x14ac:dyDescent="0.45">
      <c r="A3130" s="33" t="s">
        <v>83</v>
      </c>
      <c r="B3130" s="32">
        <v>35575.360000000001</v>
      </c>
      <c r="C3130" s="28">
        <v>45519</v>
      </c>
    </row>
    <row r="3131" spans="1:3" x14ac:dyDescent="0.45">
      <c r="A3131" s="33" t="s">
        <v>87</v>
      </c>
      <c r="B3131" s="32">
        <v>54171.55</v>
      </c>
      <c r="C3131" s="28">
        <v>45519</v>
      </c>
    </row>
    <row r="3132" spans="1:3" x14ac:dyDescent="0.45">
      <c r="A3132" s="33" t="s">
        <v>89</v>
      </c>
      <c r="B3132" s="32">
        <v>35756.85</v>
      </c>
      <c r="C3132" s="28">
        <v>45519</v>
      </c>
    </row>
    <row r="3133" spans="1:3" x14ac:dyDescent="0.45">
      <c r="A3133" s="33" t="s">
        <v>91</v>
      </c>
      <c r="B3133" s="32">
        <v>35756.85</v>
      </c>
      <c r="C3133" s="28">
        <v>45762</v>
      </c>
    </row>
    <row r="3134" spans="1:3" x14ac:dyDescent="0.45">
      <c r="A3134" s="33" t="s">
        <v>93</v>
      </c>
      <c r="B3134" s="32">
        <v>340032.11</v>
      </c>
      <c r="C3134" s="28">
        <v>45519</v>
      </c>
    </row>
    <row r="3135" spans="1:3" x14ac:dyDescent="0.45">
      <c r="A3135" s="27" t="s">
        <v>317</v>
      </c>
      <c r="B3135" s="32"/>
    </row>
    <row r="3136" spans="1:3" x14ac:dyDescent="0.45">
      <c r="A3136" s="33" t="s">
        <v>47</v>
      </c>
      <c r="B3136" s="32">
        <v>148421.74</v>
      </c>
      <c r="C3136" s="28">
        <v>45519</v>
      </c>
    </row>
    <row r="3137" spans="1:3" x14ac:dyDescent="0.45">
      <c r="A3137" s="33" t="s">
        <v>48</v>
      </c>
      <c r="B3137" s="32">
        <v>40403.050000000003</v>
      </c>
      <c r="C3137" s="28">
        <v>45519</v>
      </c>
    </row>
    <row r="3138" spans="1:3" x14ac:dyDescent="0.45">
      <c r="A3138" s="33" t="s">
        <v>49</v>
      </c>
      <c r="B3138" s="32">
        <v>143529.07</v>
      </c>
      <c r="C3138" s="28">
        <v>45519</v>
      </c>
    </row>
    <row r="3139" spans="1:3" x14ac:dyDescent="0.45">
      <c r="A3139" s="33" t="s">
        <v>50</v>
      </c>
      <c r="B3139" s="32">
        <v>39071.17</v>
      </c>
      <c r="C3139" s="28">
        <v>45519</v>
      </c>
    </row>
    <row r="3140" spans="1:3" x14ac:dyDescent="0.45">
      <c r="A3140" s="33" t="s">
        <v>53</v>
      </c>
      <c r="B3140" s="32">
        <v>169648.37</v>
      </c>
      <c r="C3140" s="28">
        <v>45519</v>
      </c>
    </row>
    <row r="3141" spans="1:3" x14ac:dyDescent="0.45">
      <c r="A3141" s="33" t="s">
        <v>54</v>
      </c>
      <c r="B3141" s="32">
        <v>44471.54</v>
      </c>
      <c r="C3141" s="28">
        <v>45519</v>
      </c>
    </row>
    <row r="3142" spans="1:3" x14ac:dyDescent="0.45">
      <c r="A3142" s="33" t="s">
        <v>55</v>
      </c>
      <c r="B3142" s="32">
        <v>132994.4</v>
      </c>
      <c r="C3142" s="28">
        <v>45519</v>
      </c>
    </row>
    <row r="3143" spans="1:3" x14ac:dyDescent="0.45">
      <c r="A3143" s="33" t="s">
        <v>56</v>
      </c>
      <c r="B3143" s="32">
        <v>34863.089999999997</v>
      </c>
      <c r="C3143" s="28">
        <v>45519</v>
      </c>
    </row>
    <row r="3144" spans="1:3" x14ac:dyDescent="0.45">
      <c r="A3144" s="33" t="s">
        <v>43</v>
      </c>
      <c r="B3144" s="32">
        <v>444713.79</v>
      </c>
      <c r="C3144" s="28">
        <v>45504</v>
      </c>
    </row>
    <row r="3145" spans="1:3" x14ac:dyDescent="0.45">
      <c r="A3145" s="33" t="s">
        <v>63</v>
      </c>
      <c r="B3145" s="32">
        <v>83813.759999999995</v>
      </c>
      <c r="C3145" s="28">
        <v>45504</v>
      </c>
    </row>
    <row r="3146" spans="1:3" x14ac:dyDescent="0.45">
      <c r="A3146" s="33" t="s">
        <v>72</v>
      </c>
      <c r="B3146" s="32">
        <v>388720.25</v>
      </c>
      <c r="C3146" s="28">
        <v>45488</v>
      </c>
    </row>
    <row r="3147" spans="1:3" x14ac:dyDescent="0.45">
      <c r="A3147" s="33" t="s">
        <v>73</v>
      </c>
      <c r="B3147" s="32">
        <v>101898.94</v>
      </c>
      <c r="C3147" s="28">
        <v>45488</v>
      </c>
    </row>
    <row r="3148" spans="1:3" x14ac:dyDescent="0.45">
      <c r="A3148" s="33" t="s">
        <v>81</v>
      </c>
      <c r="B3148" s="32">
        <v>134819.47</v>
      </c>
      <c r="C3148" s="28">
        <v>45519</v>
      </c>
    </row>
    <row r="3149" spans="1:3" x14ac:dyDescent="0.45">
      <c r="A3149" s="33" t="s">
        <v>82</v>
      </c>
      <c r="B3149" s="32">
        <v>36700.269999999997</v>
      </c>
      <c r="C3149" s="28">
        <v>45519</v>
      </c>
    </row>
    <row r="3150" spans="1:3" x14ac:dyDescent="0.45">
      <c r="A3150" s="33" t="s">
        <v>83</v>
      </c>
      <c r="B3150" s="32">
        <v>130710.55</v>
      </c>
      <c r="C3150" s="28">
        <v>45519</v>
      </c>
    </row>
    <row r="3151" spans="1:3" x14ac:dyDescent="0.45">
      <c r="A3151" s="33" t="s">
        <v>84</v>
      </c>
      <c r="B3151" s="32">
        <v>35581.75</v>
      </c>
      <c r="C3151" s="28">
        <v>45519</v>
      </c>
    </row>
    <row r="3152" spans="1:3" x14ac:dyDescent="0.45">
      <c r="A3152" s="33" t="s">
        <v>87</v>
      </c>
      <c r="B3152" s="32">
        <v>199036.46</v>
      </c>
      <c r="C3152" s="28">
        <v>45519</v>
      </c>
    </row>
    <row r="3153" spans="1:3" x14ac:dyDescent="0.45">
      <c r="A3153" s="33" t="s">
        <v>88</v>
      </c>
      <c r="B3153" s="32">
        <v>52175.32</v>
      </c>
      <c r="C3153" s="28">
        <v>45519</v>
      </c>
    </row>
    <row r="3154" spans="1:3" x14ac:dyDescent="0.45">
      <c r="A3154" s="33" t="s">
        <v>89</v>
      </c>
      <c r="B3154" s="32">
        <v>131377.35999999999</v>
      </c>
      <c r="C3154" s="28">
        <v>45519</v>
      </c>
    </row>
    <row r="3155" spans="1:3" x14ac:dyDescent="0.45">
      <c r="A3155" s="33" t="s">
        <v>90</v>
      </c>
      <c r="B3155" s="32">
        <v>34439.199999999997</v>
      </c>
      <c r="C3155" s="28">
        <v>45519</v>
      </c>
    </row>
    <row r="3156" spans="1:3" x14ac:dyDescent="0.45">
      <c r="A3156" s="33" t="s">
        <v>91</v>
      </c>
      <c r="B3156" s="32">
        <v>131377.35999999999</v>
      </c>
      <c r="C3156" s="28">
        <v>45762</v>
      </c>
    </row>
    <row r="3157" spans="1:3" x14ac:dyDescent="0.45">
      <c r="A3157" s="33" t="s">
        <v>92</v>
      </c>
      <c r="B3157" s="32">
        <v>34439.199999999997</v>
      </c>
      <c r="C3157" s="28">
        <v>45762</v>
      </c>
    </row>
    <row r="3158" spans="1:3" x14ac:dyDescent="0.45">
      <c r="A3158" s="33" t="s">
        <v>93</v>
      </c>
      <c r="B3158" s="32">
        <v>1249341.79</v>
      </c>
      <c r="C3158" s="28">
        <v>45519</v>
      </c>
    </row>
    <row r="3159" spans="1:3" x14ac:dyDescent="0.45">
      <c r="A3159" s="33" t="s">
        <v>94</v>
      </c>
      <c r="B3159" s="32">
        <v>327501.84999999998</v>
      </c>
      <c r="C3159" s="28">
        <v>45519</v>
      </c>
    </row>
    <row r="3160" spans="1:3" x14ac:dyDescent="0.45">
      <c r="A3160" s="27" t="s">
        <v>318</v>
      </c>
      <c r="B3160" s="32"/>
    </row>
    <row r="3161" spans="1:3" x14ac:dyDescent="0.45">
      <c r="A3161" s="33" t="s">
        <v>47</v>
      </c>
      <c r="B3161" s="32">
        <v>786656.48</v>
      </c>
      <c r="C3161" s="28">
        <v>45519</v>
      </c>
    </row>
    <row r="3162" spans="1:3" x14ac:dyDescent="0.45">
      <c r="A3162" s="33" t="s">
        <v>48</v>
      </c>
      <c r="B3162" s="32">
        <v>212704.03</v>
      </c>
      <c r="C3162" s="28">
        <v>45519</v>
      </c>
    </row>
    <row r="3163" spans="1:3" x14ac:dyDescent="0.45">
      <c r="A3163" s="33" t="s">
        <v>49</v>
      </c>
      <c r="B3163" s="32">
        <v>760724.6</v>
      </c>
      <c r="C3163" s="28">
        <v>45519</v>
      </c>
    </row>
    <row r="3164" spans="1:3" x14ac:dyDescent="0.45">
      <c r="A3164" s="33" t="s">
        <v>50</v>
      </c>
      <c r="B3164" s="32">
        <v>205692.31</v>
      </c>
      <c r="C3164" s="28">
        <v>45519</v>
      </c>
    </row>
    <row r="3165" spans="1:3" x14ac:dyDescent="0.45">
      <c r="A3165" s="33" t="s">
        <v>53</v>
      </c>
      <c r="B3165" s="32">
        <v>899160.64</v>
      </c>
      <c r="C3165" s="28">
        <v>45519</v>
      </c>
    </row>
    <row r="3166" spans="1:3" x14ac:dyDescent="0.45">
      <c r="A3166" s="33" t="s">
        <v>54</v>
      </c>
      <c r="B3166" s="32">
        <v>234122.84</v>
      </c>
      <c r="C3166" s="28">
        <v>45519</v>
      </c>
    </row>
    <row r="3167" spans="1:3" x14ac:dyDescent="0.45">
      <c r="A3167" s="33" t="s">
        <v>55</v>
      </c>
      <c r="B3167" s="32">
        <v>704889.35</v>
      </c>
      <c r="C3167" s="28">
        <v>45519</v>
      </c>
    </row>
    <row r="3168" spans="1:3" x14ac:dyDescent="0.45">
      <c r="A3168" s="33" t="s">
        <v>56</v>
      </c>
      <c r="B3168" s="32">
        <v>183538.61</v>
      </c>
      <c r="C3168" s="28">
        <v>45519</v>
      </c>
    </row>
    <row r="3169" spans="1:3" x14ac:dyDescent="0.45">
      <c r="A3169" s="33" t="s">
        <v>43</v>
      </c>
      <c r="B3169" s="32">
        <v>2357046.7400000002</v>
      </c>
      <c r="C3169" s="28">
        <v>45504</v>
      </c>
    </row>
    <row r="3170" spans="1:3" x14ac:dyDescent="0.45">
      <c r="A3170" s="33" t="s">
        <v>62</v>
      </c>
      <c r="B3170" s="32">
        <v>141434.01</v>
      </c>
      <c r="C3170" s="28">
        <v>45504</v>
      </c>
    </row>
    <row r="3171" spans="1:3" x14ac:dyDescent="0.45">
      <c r="A3171" s="33" t="s">
        <v>63</v>
      </c>
      <c r="B3171" s="32">
        <v>357768.23</v>
      </c>
      <c r="C3171" s="28">
        <v>45504</v>
      </c>
    </row>
    <row r="3172" spans="1:3" x14ac:dyDescent="0.45">
      <c r="A3172" s="33" t="s">
        <v>72</v>
      </c>
      <c r="B3172" s="32">
        <v>2060272.97</v>
      </c>
      <c r="C3172" s="28">
        <v>45488</v>
      </c>
    </row>
    <row r="3173" spans="1:3" x14ac:dyDescent="0.45">
      <c r="A3173" s="33" t="s">
        <v>73</v>
      </c>
      <c r="B3173" s="32">
        <v>458965.74</v>
      </c>
      <c r="C3173" s="28">
        <v>45488</v>
      </c>
    </row>
    <row r="3174" spans="1:3" x14ac:dyDescent="0.45">
      <c r="A3174" s="33" t="s">
        <v>81</v>
      </c>
      <c r="B3174" s="32">
        <v>714562.47</v>
      </c>
      <c r="C3174" s="28">
        <v>45519</v>
      </c>
    </row>
    <row r="3175" spans="1:3" x14ac:dyDescent="0.45">
      <c r="A3175" s="33" t="s">
        <v>82</v>
      </c>
      <c r="B3175" s="32">
        <v>193210.54</v>
      </c>
      <c r="C3175" s="28">
        <v>45519</v>
      </c>
    </row>
    <row r="3176" spans="1:3" x14ac:dyDescent="0.45">
      <c r="A3176" s="33" t="s">
        <v>83</v>
      </c>
      <c r="B3176" s="32">
        <v>692784.63</v>
      </c>
      <c r="C3176" s="28">
        <v>45519</v>
      </c>
    </row>
    <row r="3177" spans="1:3" x14ac:dyDescent="0.45">
      <c r="A3177" s="33" t="s">
        <v>84</v>
      </c>
      <c r="B3177" s="32">
        <v>187322.03</v>
      </c>
      <c r="C3177" s="28">
        <v>45519</v>
      </c>
    </row>
    <row r="3178" spans="1:3" x14ac:dyDescent="0.45">
      <c r="A3178" s="33" t="s">
        <v>87</v>
      </c>
      <c r="B3178" s="32">
        <v>1054921.74</v>
      </c>
      <c r="C3178" s="28">
        <v>45519</v>
      </c>
    </row>
    <row r="3179" spans="1:3" x14ac:dyDescent="0.45">
      <c r="A3179" s="33" t="s">
        <v>88</v>
      </c>
      <c r="B3179" s="32">
        <v>274679.81</v>
      </c>
      <c r="C3179" s="28">
        <v>45519</v>
      </c>
    </row>
    <row r="3180" spans="1:3" x14ac:dyDescent="0.45">
      <c r="A3180" s="33" t="s">
        <v>89</v>
      </c>
      <c r="B3180" s="32">
        <v>696318.83</v>
      </c>
      <c r="C3180" s="28">
        <v>45519</v>
      </c>
    </row>
    <row r="3181" spans="1:3" x14ac:dyDescent="0.45">
      <c r="A3181" s="33" t="s">
        <v>90</v>
      </c>
      <c r="B3181" s="32">
        <v>181307.03</v>
      </c>
      <c r="C3181" s="28">
        <v>45519</v>
      </c>
    </row>
    <row r="3182" spans="1:3" x14ac:dyDescent="0.45">
      <c r="A3182" s="33" t="s">
        <v>91</v>
      </c>
      <c r="B3182" s="32">
        <v>696318.83</v>
      </c>
      <c r="C3182" s="28">
        <v>45762</v>
      </c>
    </row>
    <row r="3183" spans="1:3" x14ac:dyDescent="0.45">
      <c r="A3183" s="33" t="s">
        <v>92</v>
      </c>
      <c r="B3183" s="32">
        <v>181307.03</v>
      </c>
      <c r="C3183" s="28">
        <v>45762</v>
      </c>
    </row>
    <row r="3184" spans="1:3" x14ac:dyDescent="0.45">
      <c r="A3184" s="33" t="s">
        <v>93</v>
      </c>
      <c r="B3184" s="32">
        <v>6621690.3799999999</v>
      </c>
      <c r="C3184" s="28">
        <v>45519</v>
      </c>
    </row>
    <row r="3185" spans="1:3" x14ac:dyDescent="0.45">
      <c r="A3185" s="33" t="s">
        <v>94</v>
      </c>
      <c r="B3185" s="32">
        <v>1724151.27</v>
      </c>
      <c r="C3185" s="28">
        <v>45519</v>
      </c>
    </row>
    <row r="3186" spans="1:3" x14ac:dyDescent="0.45">
      <c r="A3186" s="27" t="s">
        <v>319</v>
      </c>
      <c r="B3186" s="32"/>
    </row>
    <row r="3187" spans="1:3" x14ac:dyDescent="0.45">
      <c r="A3187" s="33" t="s">
        <v>47</v>
      </c>
      <c r="B3187" s="32">
        <v>19405.669999999998</v>
      </c>
      <c r="C3187" s="28">
        <v>45519</v>
      </c>
    </row>
    <row r="3188" spans="1:3" x14ac:dyDescent="0.45">
      <c r="A3188" s="33" t="s">
        <v>49</v>
      </c>
      <c r="B3188" s="32">
        <v>18765.97</v>
      </c>
      <c r="C3188" s="28">
        <v>45519</v>
      </c>
    </row>
    <row r="3189" spans="1:3" x14ac:dyDescent="0.45">
      <c r="A3189" s="33" t="s">
        <v>53</v>
      </c>
      <c r="B3189" s="32">
        <v>22180.98</v>
      </c>
      <c r="C3189" s="28">
        <v>45519</v>
      </c>
    </row>
    <row r="3190" spans="1:3" x14ac:dyDescent="0.45">
      <c r="A3190" s="33" t="s">
        <v>55</v>
      </c>
      <c r="B3190" s="32">
        <v>17388.59</v>
      </c>
      <c r="C3190" s="28">
        <v>45519</v>
      </c>
    </row>
    <row r="3191" spans="1:3" x14ac:dyDescent="0.45">
      <c r="A3191" s="33" t="s">
        <v>43</v>
      </c>
      <c r="B3191" s="32">
        <v>58144.91</v>
      </c>
      <c r="C3191" s="28">
        <v>45504</v>
      </c>
    </row>
    <row r="3192" spans="1:3" x14ac:dyDescent="0.45">
      <c r="A3192" s="33" t="s">
        <v>72</v>
      </c>
      <c r="B3192" s="32">
        <v>50823.93</v>
      </c>
      <c r="C3192" s="28">
        <v>45488</v>
      </c>
    </row>
    <row r="3193" spans="1:3" x14ac:dyDescent="0.45">
      <c r="A3193" s="33" t="s">
        <v>81</v>
      </c>
      <c r="B3193" s="32">
        <v>17627.22</v>
      </c>
      <c r="C3193" s="28">
        <v>45519</v>
      </c>
    </row>
    <row r="3194" spans="1:3" x14ac:dyDescent="0.45">
      <c r="A3194" s="33" t="s">
        <v>83</v>
      </c>
      <c r="B3194" s="32">
        <v>17089.990000000002</v>
      </c>
      <c r="C3194" s="28">
        <v>45519</v>
      </c>
    </row>
    <row r="3195" spans="1:3" x14ac:dyDescent="0.45">
      <c r="A3195" s="33" t="s">
        <v>87</v>
      </c>
      <c r="B3195" s="32">
        <v>26023.38</v>
      </c>
      <c r="C3195" s="28">
        <v>45519</v>
      </c>
    </row>
    <row r="3196" spans="1:3" x14ac:dyDescent="0.45">
      <c r="A3196" s="33" t="s">
        <v>89</v>
      </c>
      <c r="B3196" s="32">
        <v>17177.169999999998</v>
      </c>
      <c r="C3196" s="28">
        <v>45519</v>
      </c>
    </row>
    <row r="3197" spans="1:3" x14ac:dyDescent="0.45">
      <c r="A3197" s="33" t="s">
        <v>91</v>
      </c>
      <c r="B3197" s="32">
        <v>17177.169999999998</v>
      </c>
      <c r="C3197" s="28">
        <v>45762</v>
      </c>
    </row>
    <row r="3198" spans="1:3" x14ac:dyDescent="0.45">
      <c r="A3198" s="33" t="s">
        <v>93</v>
      </c>
      <c r="B3198" s="32">
        <v>163347.45000000001</v>
      </c>
      <c r="C3198" s="28">
        <v>45519</v>
      </c>
    </row>
    <row r="3199" spans="1:3" x14ac:dyDescent="0.45">
      <c r="A3199" s="27" t="s">
        <v>320</v>
      </c>
      <c r="B3199" s="32"/>
    </row>
    <row r="3200" spans="1:3" x14ac:dyDescent="0.45">
      <c r="A3200" s="33" t="s">
        <v>47</v>
      </c>
      <c r="B3200" s="32">
        <v>21806.66</v>
      </c>
      <c r="C3200" s="28">
        <v>45519</v>
      </c>
    </row>
    <row r="3201" spans="1:3" x14ac:dyDescent="0.45">
      <c r="A3201" s="33" t="s">
        <v>48</v>
      </c>
      <c r="B3201" s="32">
        <v>5936.16</v>
      </c>
      <c r="C3201" s="28">
        <v>45519</v>
      </c>
    </row>
    <row r="3202" spans="1:3" x14ac:dyDescent="0.45">
      <c r="A3202" s="33" t="s">
        <v>49</v>
      </c>
      <c r="B3202" s="32">
        <v>21087.81</v>
      </c>
      <c r="C3202" s="28">
        <v>45519</v>
      </c>
    </row>
    <row r="3203" spans="1:3" x14ac:dyDescent="0.45">
      <c r="A3203" s="33" t="s">
        <v>50</v>
      </c>
      <c r="B3203" s="32">
        <v>5740.48</v>
      </c>
      <c r="C3203" s="28">
        <v>45519</v>
      </c>
    </row>
    <row r="3204" spans="1:3" x14ac:dyDescent="0.45">
      <c r="A3204" s="33" t="s">
        <v>53</v>
      </c>
      <c r="B3204" s="32">
        <v>24925.360000000001</v>
      </c>
      <c r="C3204" s="28">
        <v>45519</v>
      </c>
    </row>
    <row r="3205" spans="1:3" x14ac:dyDescent="0.45">
      <c r="A3205" s="33" t="s">
        <v>54</v>
      </c>
      <c r="B3205" s="32">
        <v>6533.92</v>
      </c>
      <c r="C3205" s="28">
        <v>45519</v>
      </c>
    </row>
    <row r="3206" spans="1:3" x14ac:dyDescent="0.45">
      <c r="A3206" s="33" t="s">
        <v>55</v>
      </c>
      <c r="B3206" s="32">
        <v>19540.02</v>
      </c>
      <c r="C3206" s="28">
        <v>45519</v>
      </c>
    </row>
    <row r="3207" spans="1:3" x14ac:dyDescent="0.45">
      <c r="A3207" s="33" t="s">
        <v>56</v>
      </c>
      <c r="B3207" s="32">
        <v>5122.21</v>
      </c>
      <c r="C3207" s="28">
        <v>45519</v>
      </c>
    </row>
    <row r="3208" spans="1:3" x14ac:dyDescent="0.45">
      <c r="A3208" s="33" t="s">
        <v>43</v>
      </c>
      <c r="B3208" s="32">
        <v>65338.97</v>
      </c>
      <c r="C3208" s="28">
        <v>45504</v>
      </c>
    </row>
    <row r="3209" spans="1:3" x14ac:dyDescent="0.45">
      <c r="A3209" s="33" t="s">
        <v>62</v>
      </c>
      <c r="B3209" s="32">
        <v>17176.849999999999</v>
      </c>
      <c r="C3209" s="28">
        <v>45504</v>
      </c>
    </row>
    <row r="3210" spans="1:3" x14ac:dyDescent="0.45">
      <c r="A3210" s="33" t="s">
        <v>63</v>
      </c>
      <c r="B3210" s="32">
        <v>9984.6200000000008</v>
      </c>
      <c r="C3210" s="28">
        <v>45504</v>
      </c>
    </row>
    <row r="3211" spans="1:3" x14ac:dyDescent="0.45">
      <c r="A3211" s="33" t="s">
        <v>72</v>
      </c>
      <c r="B3211" s="32">
        <v>57112.19</v>
      </c>
      <c r="C3211" s="28">
        <v>45488</v>
      </c>
    </row>
    <row r="3212" spans="1:3" x14ac:dyDescent="0.45">
      <c r="A3212" s="33" t="s">
        <v>73</v>
      </c>
      <c r="B3212" s="32">
        <v>12808.85</v>
      </c>
      <c r="C3212" s="28">
        <v>45488</v>
      </c>
    </row>
    <row r="3213" spans="1:3" x14ac:dyDescent="0.45">
      <c r="A3213" s="33" t="s">
        <v>81</v>
      </c>
      <c r="B3213" s="32">
        <v>19808.169999999998</v>
      </c>
      <c r="C3213" s="28">
        <v>45519</v>
      </c>
    </row>
    <row r="3214" spans="1:3" x14ac:dyDescent="0.45">
      <c r="A3214" s="33" t="s">
        <v>82</v>
      </c>
      <c r="B3214" s="32">
        <v>5392.14</v>
      </c>
      <c r="C3214" s="28">
        <v>45519</v>
      </c>
    </row>
    <row r="3215" spans="1:3" x14ac:dyDescent="0.45">
      <c r="A3215" s="33" t="s">
        <v>83</v>
      </c>
      <c r="B3215" s="32">
        <v>19204.47</v>
      </c>
      <c r="C3215" s="28">
        <v>45519</v>
      </c>
    </row>
    <row r="3216" spans="1:3" x14ac:dyDescent="0.45">
      <c r="A3216" s="33" t="s">
        <v>84</v>
      </c>
      <c r="B3216" s="32">
        <v>5227.8</v>
      </c>
      <c r="C3216" s="28">
        <v>45519</v>
      </c>
    </row>
    <row r="3217" spans="1:3" x14ac:dyDescent="0.45">
      <c r="A3217" s="33" t="s">
        <v>87</v>
      </c>
      <c r="B3217" s="32">
        <v>29243.16</v>
      </c>
      <c r="C3217" s="28">
        <v>45519</v>
      </c>
    </row>
    <row r="3218" spans="1:3" x14ac:dyDescent="0.45">
      <c r="A3218" s="33" t="s">
        <v>88</v>
      </c>
      <c r="B3218" s="32">
        <v>7665.79</v>
      </c>
      <c r="C3218" s="28">
        <v>45519</v>
      </c>
    </row>
    <row r="3219" spans="1:3" x14ac:dyDescent="0.45">
      <c r="A3219" s="33" t="s">
        <v>89</v>
      </c>
      <c r="B3219" s="32">
        <v>19302.439999999999</v>
      </c>
      <c r="C3219" s="28">
        <v>45519</v>
      </c>
    </row>
    <row r="3220" spans="1:3" x14ac:dyDescent="0.45">
      <c r="A3220" s="33" t="s">
        <v>90</v>
      </c>
      <c r="B3220" s="32">
        <v>5059.93</v>
      </c>
      <c r="C3220" s="28">
        <v>45519</v>
      </c>
    </row>
    <row r="3221" spans="1:3" x14ac:dyDescent="0.45">
      <c r="A3221" s="33" t="s">
        <v>91</v>
      </c>
      <c r="B3221" s="32">
        <v>19302.439999999999</v>
      </c>
      <c r="C3221" s="28">
        <v>45762</v>
      </c>
    </row>
    <row r="3222" spans="1:3" x14ac:dyDescent="0.45">
      <c r="A3222" s="33" t="s">
        <v>92</v>
      </c>
      <c r="B3222" s="32">
        <v>5059.93</v>
      </c>
      <c r="C3222" s="28">
        <v>45762</v>
      </c>
    </row>
    <row r="3223" spans="1:3" x14ac:dyDescent="0.45">
      <c r="A3223" s="33" t="s">
        <v>93</v>
      </c>
      <c r="B3223" s="32">
        <v>183557.84</v>
      </c>
      <c r="C3223" s="28">
        <v>45519</v>
      </c>
    </row>
    <row r="3224" spans="1:3" x14ac:dyDescent="0.45">
      <c r="A3224" s="33" t="s">
        <v>94</v>
      </c>
      <c r="B3224" s="32">
        <v>48117.760000000002</v>
      </c>
      <c r="C3224" s="28">
        <v>45519</v>
      </c>
    </row>
    <row r="3225" spans="1:3" x14ac:dyDescent="0.45">
      <c r="A3225" s="27" t="s">
        <v>321</v>
      </c>
      <c r="B3225" s="32"/>
    </row>
    <row r="3226" spans="1:3" x14ac:dyDescent="0.45">
      <c r="A3226" s="33" t="s">
        <v>47</v>
      </c>
      <c r="B3226" s="32">
        <v>36530.559999999998</v>
      </c>
      <c r="C3226" s="28">
        <v>45519</v>
      </c>
    </row>
    <row r="3227" spans="1:3" x14ac:dyDescent="0.45">
      <c r="A3227" s="33" t="s">
        <v>49</v>
      </c>
      <c r="B3227" s="32">
        <v>35326.339999999997</v>
      </c>
      <c r="C3227" s="28">
        <v>45519</v>
      </c>
    </row>
    <row r="3228" spans="1:3" x14ac:dyDescent="0.45">
      <c r="A3228" s="33" t="s">
        <v>53</v>
      </c>
      <c r="B3228" s="32">
        <v>41755</v>
      </c>
      <c r="C3228" s="28">
        <v>45519</v>
      </c>
    </row>
    <row r="3229" spans="1:3" x14ac:dyDescent="0.45">
      <c r="A3229" s="33" t="s">
        <v>55</v>
      </c>
      <c r="B3229" s="32">
        <v>32733.48</v>
      </c>
      <c r="C3229" s="28">
        <v>45519</v>
      </c>
    </row>
    <row r="3230" spans="1:3" x14ac:dyDescent="0.45">
      <c r="A3230" s="33" t="s">
        <v>43</v>
      </c>
      <c r="B3230" s="32">
        <v>109455.96</v>
      </c>
      <c r="C3230" s="28">
        <v>45504</v>
      </c>
    </row>
    <row r="3231" spans="1:3" x14ac:dyDescent="0.45">
      <c r="A3231" s="33" t="s">
        <v>72</v>
      </c>
      <c r="B3231" s="32">
        <v>95674.45</v>
      </c>
      <c r="C3231" s="28">
        <v>45488</v>
      </c>
    </row>
    <row r="3232" spans="1:3" x14ac:dyDescent="0.45">
      <c r="A3232" s="33" t="s">
        <v>81</v>
      </c>
      <c r="B3232" s="32">
        <v>33182.68</v>
      </c>
      <c r="C3232" s="28">
        <v>45519</v>
      </c>
    </row>
    <row r="3233" spans="1:3" x14ac:dyDescent="0.45">
      <c r="A3233" s="33" t="s">
        <v>83</v>
      </c>
      <c r="B3233" s="32">
        <v>32171.360000000001</v>
      </c>
      <c r="C3233" s="28">
        <v>45519</v>
      </c>
    </row>
    <row r="3234" spans="1:3" x14ac:dyDescent="0.45">
      <c r="A3234" s="33" t="s">
        <v>87</v>
      </c>
      <c r="B3234" s="32">
        <v>48988.2</v>
      </c>
      <c r="C3234" s="28">
        <v>45519</v>
      </c>
    </row>
    <row r="3235" spans="1:3" x14ac:dyDescent="0.45">
      <c r="A3235" s="33" t="s">
        <v>89</v>
      </c>
      <c r="B3235" s="32">
        <v>32335.48</v>
      </c>
      <c r="C3235" s="28">
        <v>45519</v>
      </c>
    </row>
    <row r="3236" spans="1:3" x14ac:dyDescent="0.45">
      <c r="A3236" s="33" t="s">
        <v>91</v>
      </c>
      <c r="B3236" s="32">
        <v>32335.48</v>
      </c>
      <c r="C3236" s="28">
        <v>45762</v>
      </c>
    </row>
    <row r="3237" spans="1:3" x14ac:dyDescent="0.45">
      <c r="A3237" s="33" t="s">
        <v>93</v>
      </c>
      <c r="B3237" s="32">
        <v>307496.43</v>
      </c>
      <c r="C3237" s="28">
        <v>45519</v>
      </c>
    </row>
    <row r="3238" spans="1:3" x14ac:dyDescent="0.45">
      <c r="A3238" s="27" t="s">
        <v>322</v>
      </c>
      <c r="B3238" s="32"/>
    </row>
    <row r="3239" spans="1:3" x14ac:dyDescent="0.45">
      <c r="A3239" s="33" t="s">
        <v>47</v>
      </c>
      <c r="B3239" s="32">
        <v>718516.23</v>
      </c>
      <c r="C3239" s="28">
        <v>45519</v>
      </c>
    </row>
    <row r="3240" spans="1:3" x14ac:dyDescent="0.45">
      <c r="A3240" s="33" t="s">
        <v>48</v>
      </c>
      <c r="B3240" s="32">
        <v>182588.41</v>
      </c>
      <c r="C3240" s="28">
        <v>45519</v>
      </c>
    </row>
    <row r="3241" spans="1:3" x14ac:dyDescent="0.45">
      <c r="A3241" s="33" t="s">
        <v>49</v>
      </c>
      <c r="B3241" s="32">
        <v>694830.59</v>
      </c>
      <c r="C3241" s="28">
        <v>45519</v>
      </c>
    </row>
    <row r="3242" spans="1:3" x14ac:dyDescent="0.45">
      <c r="A3242" s="33" t="s">
        <v>50</v>
      </c>
      <c r="B3242" s="32">
        <v>176569.45</v>
      </c>
      <c r="C3242" s="28">
        <v>45519</v>
      </c>
    </row>
    <row r="3243" spans="1:3" x14ac:dyDescent="0.45">
      <c r="A3243" s="33" t="s">
        <v>53</v>
      </c>
      <c r="B3243" s="32">
        <v>821275.3</v>
      </c>
      <c r="C3243" s="28">
        <v>45519</v>
      </c>
    </row>
    <row r="3244" spans="1:3" x14ac:dyDescent="0.45">
      <c r="A3244" s="33" t="s">
        <v>54</v>
      </c>
      <c r="B3244" s="32">
        <v>200974.65</v>
      </c>
      <c r="C3244" s="28">
        <v>45519</v>
      </c>
    </row>
    <row r="3245" spans="1:3" x14ac:dyDescent="0.45">
      <c r="A3245" s="33" t="s">
        <v>55</v>
      </c>
      <c r="B3245" s="32">
        <v>643831.81000000006</v>
      </c>
      <c r="C3245" s="28">
        <v>45519</v>
      </c>
    </row>
    <row r="3246" spans="1:3" x14ac:dyDescent="0.45">
      <c r="A3246" s="33" t="s">
        <v>56</v>
      </c>
      <c r="B3246" s="32">
        <v>157552.37</v>
      </c>
      <c r="C3246" s="28">
        <v>45519</v>
      </c>
    </row>
    <row r="3247" spans="1:3" x14ac:dyDescent="0.45">
      <c r="A3247" s="33" t="s">
        <v>43</v>
      </c>
      <c r="B3247" s="32">
        <v>2148630.66</v>
      </c>
      <c r="C3247" s="28">
        <v>45504</v>
      </c>
    </row>
    <row r="3248" spans="1:3" x14ac:dyDescent="0.45">
      <c r="A3248" s="33" t="s">
        <v>62</v>
      </c>
      <c r="B3248" s="32">
        <v>77900.25</v>
      </c>
      <c r="C3248" s="28">
        <v>45504</v>
      </c>
    </row>
    <row r="3249" spans="1:3" x14ac:dyDescent="0.45">
      <c r="A3249" s="33" t="s">
        <v>63</v>
      </c>
      <c r="B3249" s="32">
        <v>307113.76</v>
      </c>
      <c r="C3249" s="28">
        <v>45504</v>
      </c>
    </row>
    <row r="3250" spans="1:3" x14ac:dyDescent="0.45">
      <c r="A3250" s="33" t="s">
        <v>72</v>
      </c>
      <c r="B3250" s="32">
        <v>1900518.49</v>
      </c>
      <c r="C3250" s="28">
        <v>45488</v>
      </c>
    </row>
    <row r="3251" spans="1:3" x14ac:dyDescent="0.45">
      <c r="A3251" s="33" t="s">
        <v>73</v>
      </c>
      <c r="B3251" s="32">
        <v>393983.26</v>
      </c>
      <c r="C3251" s="28">
        <v>45488</v>
      </c>
    </row>
    <row r="3252" spans="1:3" x14ac:dyDescent="0.45">
      <c r="A3252" s="33" t="s">
        <v>81</v>
      </c>
      <c r="B3252" s="32">
        <v>652667.04</v>
      </c>
      <c r="C3252" s="28">
        <v>45519</v>
      </c>
    </row>
    <row r="3253" spans="1:3" x14ac:dyDescent="0.45">
      <c r="A3253" s="33" t="s">
        <v>82</v>
      </c>
      <c r="B3253" s="32">
        <v>165854.9</v>
      </c>
      <c r="C3253" s="28">
        <v>45519</v>
      </c>
    </row>
    <row r="3254" spans="1:3" x14ac:dyDescent="0.45">
      <c r="A3254" s="33" t="s">
        <v>83</v>
      </c>
      <c r="B3254" s="32">
        <v>632775.57999999996</v>
      </c>
      <c r="C3254" s="28">
        <v>45519</v>
      </c>
    </row>
    <row r="3255" spans="1:3" x14ac:dyDescent="0.45">
      <c r="A3255" s="33" t="s">
        <v>84</v>
      </c>
      <c r="B3255" s="32">
        <v>160800.10999999999</v>
      </c>
      <c r="C3255" s="28">
        <v>45519</v>
      </c>
    </row>
    <row r="3256" spans="1:3" x14ac:dyDescent="0.45">
      <c r="A3256" s="33" t="s">
        <v>87</v>
      </c>
      <c r="B3256" s="32">
        <v>963544.34</v>
      </c>
      <c r="C3256" s="28">
        <v>45519</v>
      </c>
    </row>
    <row r="3257" spans="1:3" x14ac:dyDescent="0.45">
      <c r="A3257" s="33" t="s">
        <v>88</v>
      </c>
      <c r="B3257" s="32">
        <v>235789.38</v>
      </c>
      <c r="C3257" s="28">
        <v>45519</v>
      </c>
    </row>
    <row r="3258" spans="1:3" x14ac:dyDescent="0.45">
      <c r="A3258" s="33" t="s">
        <v>89</v>
      </c>
      <c r="B3258" s="32">
        <v>636003.64</v>
      </c>
      <c r="C3258" s="28">
        <v>45519</v>
      </c>
    </row>
    <row r="3259" spans="1:3" x14ac:dyDescent="0.45">
      <c r="A3259" s="33" t="s">
        <v>90</v>
      </c>
      <c r="B3259" s="32">
        <v>155636.74</v>
      </c>
      <c r="C3259" s="28">
        <v>45519</v>
      </c>
    </row>
    <row r="3260" spans="1:3" x14ac:dyDescent="0.45">
      <c r="A3260" s="33" t="s">
        <v>91</v>
      </c>
      <c r="B3260" s="32">
        <v>636003.64</v>
      </c>
      <c r="C3260" s="28">
        <v>45762</v>
      </c>
    </row>
    <row r="3261" spans="1:3" x14ac:dyDescent="0.45">
      <c r="A3261" s="33" t="s">
        <v>92</v>
      </c>
      <c r="B3261" s="32">
        <v>155636.74</v>
      </c>
      <c r="C3261" s="28">
        <v>45762</v>
      </c>
    </row>
    <row r="3262" spans="1:3" x14ac:dyDescent="0.45">
      <c r="A3262" s="33" t="s">
        <v>93</v>
      </c>
      <c r="B3262" s="32">
        <v>6048119.1399999997</v>
      </c>
      <c r="C3262" s="28">
        <v>45519</v>
      </c>
    </row>
    <row r="3263" spans="1:3" x14ac:dyDescent="0.45">
      <c r="A3263" s="33" t="s">
        <v>94</v>
      </c>
      <c r="B3263" s="32">
        <v>1480037.98</v>
      </c>
      <c r="C3263" s="28">
        <v>45519</v>
      </c>
    </row>
    <row r="3264" spans="1:3" x14ac:dyDescent="0.45">
      <c r="A3264" s="27" t="s">
        <v>334</v>
      </c>
      <c r="B3264" s="32"/>
    </row>
    <row r="3265" spans="1:3" x14ac:dyDescent="0.45">
      <c r="A3265" s="33" t="s">
        <v>47</v>
      </c>
      <c r="B3265" s="32">
        <v>4302.08</v>
      </c>
      <c r="C3265" s="28">
        <v>45519</v>
      </c>
    </row>
    <row r="3266" spans="1:3" x14ac:dyDescent="0.45">
      <c r="A3266" s="33" t="s">
        <v>49</v>
      </c>
      <c r="B3266" s="32">
        <v>4160.26</v>
      </c>
      <c r="C3266" s="28">
        <v>45519</v>
      </c>
    </row>
    <row r="3267" spans="1:3" x14ac:dyDescent="0.45">
      <c r="A3267" s="33" t="s">
        <v>53</v>
      </c>
      <c r="B3267" s="32">
        <v>4917.34</v>
      </c>
      <c r="C3267" s="28">
        <v>45519</v>
      </c>
    </row>
    <row r="3268" spans="1:3" x14ac:dyDescent="0.45">
      <c r="A3268" s="33" t="s">
        <v>55</v>
      </c>
      <c r="B3268" s="32">
        <v>3854.91</v>
      </c>
      <c r="C3268" s="28">
        <v>45519</v>
      </c>
    </row>
    <row r="3269" spans="1:3" x14ac:dyDescent="0.45">
      <c r="A3269" s="33" t="s">
        <v>43</v>
      </c>
      <c r="B3269" s="32">
        <v>12890.25</v>
      </c>
      <c r="C3269" s="28">
        <v>45504</v>
      </c>
    </row>
    <row r="3270" spans="1:3" x14ac:dyDescent="0.45">
      <c r="A3270" s="33" t="s">
        <v>72</v>
      </c>
      <c r="B3270" s="32">
        <v>11267.25</v>
      </c>
      <c r="C3270" s="28">
        <v>45488</v>
      </c>
    </row>
    <row r="3271" spans="1:3" x14ac:dyDescent="0.45">
      <c r="A3271" s="33" t="s">
        <v>81</v>
      </c>
      <c r="B3271" s="32">
        <v>3907.81</v>
      </c>
      <c r="C3271" s="28">
        <v>45519</v>
      </c>
    </row>
    <row r="3272" spans="1:3" x14ac:dyDescent="0.45">
      <c r="A3272" s="33" t="s">
        <v>83</v>
      </c>
      <c r="B3272" s="32">
        <v>3788.71</v>
      </c>
      <c r="C3272" s="28">
        <v>45519</v>
      </c>
    </row>
    <row r="3273" spans="1:3" x14ac:dyDescent="0.45">
      <c r="A3273" s="33" t="s">
        <v>87</v>
      </c>
      <c r="B3273" s="32">
        <v>5769.17</v>
      </c>
      <c r="C3273" s="28">
        <v>45519</v>
      </c>
    </row>
    <row r="3274" spans="1:3" x14ac:dyDescent="0.45">
      <c r="A3274" s="33" t="s">
        <v>89</v>
      </c>
      <c r="B3274" s="32">
        <v>3808.04</v>
      </c>
      <c r="C3274" s="28">
        <v>45519</v>
      </c>
    </row>
    <row r="3275" spans="1:3" x14ac:dyDescent="0.45">
      <c r="A3275" s="33" t="s">
        <v>91</v>
      </c>
      <c r="B3275" s="32">
        <v>3808.04</v>
      </c>
      <c r="C3275" s="28">
        <v>45762</v>
      </c>
    </row>
    <row r="3276" spans="1:3" x14ac:dyDescent="0.45">
      <c r="A3276" s="33" t="s">
        <v>93</v>
      </c>
      <c r="B3276" s="32">
        <v>36212.81</v>
      </c>
      <c r="C3276" s="28">
        <v>45519</v>
      </c>
    </row>
    <row r="3277" spans="1:3" x14ac:dyDescent="0.45">
      <c r="A3277" s="27" t="s">
        <v>336</v>
      </c>
      <c r="B3277" s="32"/>
    </row>
    <row r="3278" spans="1:3" x14ac:dyDescent="0.45">
      <c r="A3278" s="33" t="s">
        <v>92</v>
      </c>
      <c r="B3278" s="32">
        <v>109.86</v>
      </c>
      <c r="C3278" s="28">
        <v>45762</v>
      </c>
    </row>
    <row r="3279" spans="1:3" x14ac:dyDescent="0.45">
      <c r="A3279" s="27" t="s">
        <v>337</v>
      </c>
      <c r="B3279" s="32"/>
    </row>
    <row r="3280" spans="1:3" x14ac:dyDescent="0.45">
      <c r="A3280" s="33" t="s">
        <v>47</v>
      </c>
      <c r="B3280" s="32">
        <v>406490.99</v>
      </c>
      <c r="C3280" s="28">
        <v>45519</v>
      </c>
    </row>
    <row r="3281" spans="1:3" x14ac:dyDescent="0.45">
      <c r="A3281" s="33" t="s">
        <v>48</v>
      </c>
      <c r="B3281" s="32">
        <v>110654.11</v>
      </c>
      <c r="C3281" s="28">
        <v>45519</v>
      </c>
    </row>
    <row r="3282" spans="1:3" x14ac:dyDescent="0.45">
      <c r="A3282" s="33" t="s">
        <v>49</v>
      </c>
      <c r="B3282" s="32">
        <v>393091.15</v>
      </c>
      <c r="C3282" s="28">
        <v>45519</v>
      </c>
    </row>
    <row r="3283" spans="1:3" x14ac:dyDescent="0.45">
      <c r="A3283" s="33" t="s">
        <v>50</v>
      </c>
      <c r="B3283" s="32">
        <v>107006.43</v>
      </c>
      <c r="C3283" s="28">
        <v>45519</v>
      </c>
    </row>
    <row r="3284" spans="1:3" x14ac:dyDescent="0.45">
      <c r="A3284" s="33" t="s">
        <v>53</v>
      </c>
      <c r="B3284" s="32">
        <v>464625.56</v>
      </c>
      <c r="C3284" s="28">
        <v>45519</v>
      </c>
    </row>
    <row r="3285" spans="1:3" x14ac:dyDescent="0.45">
      <c r="A3285" s="33" t="s">
        <v>54</v>
      </c>
      <c r="B3285" s="32">
        <v>121796.72</v>
      </c>
      <c r="C3285" s="28">
        <v>45519</v>
      </c>
    </row>
    <row r="3286" spans="1:3" x14ac:dyDescent="0.45">
      <c r="A3286" s="33" t="s">
        <v>55</v>
      </c>
      <c r="B3286" s="32">
        <v>364239.26</v>
      </c>
      <c r="C3286" s="28">
        <v>45519</v>
      </c>
    </row>
    <row r="3287" spans="1:3" x14ac:dyDescent="0.45">
      <c r="A3287" s="33" t="s">
        <v>56</v>
      </c>
      <c r="B3287" s="32">
        <v>95481.51</v>
      </c>
      <c r="C3287" s="28">
        <v>45519</v>
      </c>
    </row>
    <row r="3288" spans="1:3" x14ac:dyDescent="0.45">
      <c r="A3288" s="33" t="s">
        <v>43</v>
      </c>
      <c r="B3288" s="32">
        <v>1217962.75</v>
      </c>
      <c r="C3288" s="28">
        <v>45504</v>
      </c>
    </row>
    <row r="3289" spans="1:3" x14ac:dyDescent="0.45">
      <c r="A3289" s="33" t="s">
        <v>62</v>
      </c>
      <c r="B3289" s="32">
        <v>191807.43</v>
      </c>
      <c r="C3289" s="28">
        <v>45504</v>
      </c>
    </row>
    <row r="3290" spans="1:3" x14ac:dyDescent="0.45">
      <c r="A3290" s="33" t="s">
        <v>63</v>
      </c>
      <c r="B3290" s="32">
        <v>229545.48</v>
      </c>
      <c r="C3290" s="28">
        <v>45504</v>
      </c>
    </row>
    <row r="3291" spans="1:3" x14ac:dyDescent="0.45">
      <c r="A3291" s="33" t="s">
        <v>72</v>
      </c>
      <c r="B3291" s="32">
        <v>1064610.08</v>
      </c>
      <c r="C3291" s="28">
        <v>45488</v>
      </c>
    </row>
    <row r="3292" spans="1:3" x14ac:dyDescent="0.45">
      <c r="A3292" s="33" t="s">
        <v>73</v>
      </c>
      <c r="B3292" s="32">
        <v>279076.38</v>
      </c>
      <c r="C3292" s="28">
        <v>45488</v>
      </c>
    </row>
    <row r="3293" spans="1:3" x14ac:dyDescent="0.45">
      <c r="A3293" s="33" t="s">
        <v>81</v>
      </c>
      <c r="B3293" s="32">
        <v>369237.68</v>
      </c>
      <c r="C3293" s="28">
        <v>45519</v>
      </c>
    </row>
    <row r="3294" spans="1:3" x14ac:dyDescent="0.45">
      <c r="A3294" s="33" t="s">
        <v>82</v>
      </c>
      <c r="B3294" s="32">
        <v>100513.09</v>
      </c>
      <c r="C3294" s="28">
        <v>45519</v>
      </c>
    </row>
    <row r="3295" spans="1:3" x14ac:dyDescent="0.45">
      <c r="A3295" s="33" t="s">
        <v>83</v>
      </c>
      <c r="B3295" s="32">
        <v>357984.36</v>
      </c>
      <c r="C3295" s="28">
        <v>45519</v>
      </c>
    </row>
    <row r="3296" spans="1:3" x14ac:dyDescent="0.45">
      <c r="A3296" s="33" t="s">
        <v>84</v>
      </c>
      <c r="B3296" s="32">
        <v>97449.74</v>
      </c>
      <c r="C3296" s="28">
        <v>45519</v>
      </c>
    </row>
    <row r="3297" spans="1:3" x14ac:dyDescent="0.45">
      <c r="A3297" s="33" t="s">
        <v>87</v>
      </c>
      <c r="B3297" s="32">
        <v>545112.39</v>
      </c>
      <c r="C3297" s="28">
        <v>45519</v>
      </c>
    </row>
    <row r="3298" spans="1:3" x14ac:dyDescent="0.45">
      <c r="A3298" s="33" t="s">
        <v>88</v>
      </c>
      <c r="B3298" s="32">
        <v>142895.5</v>
      </c>
      <c r="C3298" s="28">
        <v>45519</v>
      </c>
    </row>
    <row r="3299" spans="1:3" x14ac:dyDescent="0.45">
      <c r="A3299" s="33" t="s">
        <v>89</v>
      </c>
      <c r="B3299" s="32">
        <v>359810.6</v>
      </c>
      <c r="C3299" s="28">
        <v>45519</v>
      </c>
    </row>
    <row r="3300" spans="1:3" x14ac:dyDescent="0.45">
      <c r="A3300" s="33" t="s">
        <v>90</v>
      </c>
      <c r="B3300" s="32">
        <v>94320.58</v>
      </c>
      <c r="C3300" s="28">
        <v>45519</v>
      </c>
    </row>
    <row r="3301" spans="1:3" x14ac:dyDescent="0.45">
      <c r="A3301" s="33" t="s">
        <v>91</v>
      </c>
      <c r="B3301" s="32">
        <v>359810.6</v>
      </c>
      <c r="C3301" s="28">
        <v>45762</v>
      </c>
    </row>
    <row r="3302" spans="1:3" x14ac:dyDescent="0.45">
      <c r="A3302" s="33" t="s">
        <v>92</v>
      </c>
      <c r="B3302" s="32">
        <v>94320.58</v>
      </c>
      <c r="C3302" s="28">
        <v>45762</v>
      </c>
    </row>
    <row r="3303" spans="1:3" x14ac:dyDescent="0.45">
      <c r="A3303" s="33" t="s">
        <v>93</v>
      </c>
      <c r="B3303" s="32">
        <v>3421642.88</v>
      </c>
      <c r="C3303" s="28">
        <v>45519</v>
      </c>
    </row>
    <row r="3304" spans="1:3" x14ac:dyDescent="0.45">
      <c r="A3304" s="33" t="s">
        <v>94</v>
      </c>
      <c r="B3304" s="32">
        <v>896947.82</v>
      </c>
      <c r="C3304" s="28">
        <v>45519</v>
      </c>
    </row>
    <row r="3305" spans="1:3" x14ac:dyDescent="0.45">
      <c r="A3305" s="27" t="s">
        <v>338</v>
      </c>
      <c r="B3305" s="32"/>
    </row>
    <row r="3306" spans="1:3" x14ac:dyDescent="0.45">
      <c r="A3306" s="33" t="s">
        <v>47</v>
      </c>
      <c r="B3306" s="32">
        <v>1259810.97</v>
      </c>
      <c r="C3306" s="28">
        <v>45519</v>
      </c>
    </row>
    <row r="3307" spans="1:3" x14ac:dyDescent="0.45">
      <c r="A3307" s="33" t="s">
        <v>48</v>
      </c>
      <c r="B3307" s="32">
        <v>319653.84999999998</v>
      </c>
      <c r="C3307" s="28">
        <v>45519</v>
      </c>
    </row>
    <row r="3308" spans="1:3" x14ac:dyDescent="0.45">
      <c r="A3308" s="33" t="s">
        <v>290</v>
      </c>
      <c r="B3308" s="32">
        <v>3462.55</v>
      </c>
      <c r="C3308" s="28">
        <v>45596</v>
      </c>
    </row>
    <row r="3309" spans="1:3" x14ac:dyDescent="0.45">
      <c r="A3309" s="33" t="s">
        <v>49</v>
      </c>
      <c r="B3309" s="32">
        <v>1218281.73</v>
      </c>
      <c r="C3309" s="28">
        <v>45519</v>
      </c>
    </row>
    <row r="3310" spans="1:3" x14ac:dyDescent="0.45">
      <c r="A3310" s="33" t="s">
        <v>50</v>
      </c>
      <c r="B3310" s="32">
        <v>309116.57</v>
      </c>
      <c r="C3310" s="28">
        <v>45519</v>
      </c>
    </row>
    <row r="3311" spans="1:3" x14ac:dyDescent="0.45">
      <c r="A3311" s="33" t="s">
        <v>291</v>
      </c>
      <c r="B3311" s="32">
        <v>3348.41</v>
      </c>
      <c r="C3311" s="28">
        <v>45596</v>
      </c>
    </row>
    <row r="3312" spans="1:3" x14ac:dyDescent="0.45">
      <c r="A3312" s="33" t="s">
        <v>53</v>
      </c>
      <c r="B3312" s="32">
        <v>1443941.4</v>
      </c>
      <c r="C3312" s="28">
        <v>45519</v>
      </c>
    </row>
    <row r="3313" spans="1:3" x14ac:dyDescent="0.45">
      <c r="A3313" s="33" t="s">
        <v>54</v>
      </c>
      <c r="B3313" s="32">
        <v>351842.26</v>
      </c>
      <c r="C3313" s="28">
        <v>45519</v>
      </c>
    </row>
    <row r="3314" spans="1:3" x14ac:dyDescent="0.45">
      <c r="A3314" s="33" t="s">
        <v>55</v>
      </c>
      <c r="B3314" s="32">
        <v>1131965.5900000001</v>
      </c>
      <c r="C3314" s="28">
        <v>45519</v>
      </c>
    </row>
    <row r="3315" spans="1:3" x14ac:dyDescent="0.45">
      <c r="A3315" s="33" t="s">
        <v>56</v>
      </c>
      <c r="B3315" s="32">
        <v>275823.75</v>
      </c>
      <c r="C3315" s="28">
        <v>45519</v>
      </c>
    </row>
    <row r="3316" spans="1:3" x14ac:dyDescent="0.45">
      <c r="A3316" s="33" t="s">
        <v>43</v>
      </c>
      <c r="B3316" s="32">
        <v>3747736.73</v>
      </c>
      <c r="C3316" s="28">
        <v>45504</v>
      </c>
    </row>
    <row r="3317" spans="1:3" x14ac:dyDescent="0.45">
      <c r="A3317" s="33" t="s">
        <v>63</v>
      </c>
      <c r="B3317" s="32">
        <v>636296.85</v>
      </c>
      <c r="C3317" s="28">
        <v>45504</v>
      </c>
    </row>
    <row r="3318" spans="1:3" x14ac:dyDescent="0.45">
      <c r="A3318" s="33" t="s">
        <v>72</v>
      </c>
      <c r="B3318" s="32">
        <v>3607854.07</v>
      </c>
      <c r="C3318" s="28">
        <v>45488</v>
      </c>
    </row>
    <row r="3319" spans="1:3" x14ac:dyDescent="0.45">
      <c r="A3319" s="33" t="s">
        <v>73</v>
      </c>
      <c r="B3319" s="32">
        <v>689738.53</v>
      </c>
      <c r="C3319" s="28">
        <v>45488</v>
      </c>
    </row>
    <row r="3320" spans="1:3" x14ac:dyDescent="0.45">
      <c r="A3320" s="33" t="s">
        <v>81</v>
      </c>
      <c r="B3320" s="32">
        <v>1144354.22</v>
      </c>
      <c r="C3320" s="28">
        <v>45519</v>
      </c>
    </row>
    <row r="3321" spans="1:3" x14ac:dyDescent="0.45">
      <c r="A3321" s="33" t="s">
        <v>82</v>
      </c>
      <c r="B3321" s="32">
        <v>290358.82</v>
      </c>
      <c r="C3321" s="28">
        <v>45519</v>
      </c>
    </row>
    <row r="3322" spans="1:3" x14ac:dyDescent="0.45">
      <c r="A3322" s="33" t="s">
        <v>294</v>
      </c>
      <c r="B3322" s="32">
        <v>3145.22</v>
      </c>
      <c r="C3322" s="28">
        <v>45596</v>
      </c>
    </row>
    <row r="3323" spans="1:3" x14ac:dyDescent="0.45">
      <c r="A3323" s="33" t="s">
        <v>83</v>
      </c>
      <c r="B3323" s="32">
        <v>1109477.52</v>
      </c>
      <c r="C3323" s="28">
        <v>45519</v>
      </c>
    </row>
    <row r="3324" spans="1:3" x14ac:dyDescent="0.45">
      <c r="A3324" s="33" t="s">
        <v>84</v>
      </c>
      <c r="B3324" s="32">
        <v>281509.51</v>
      </c>
      <c r="C3324" s="28">
        <v>45519</v>
      </c>
    </row>
    <row r="3325" spans="1:3" x14ac:dyDescent="0.45">
      <c r="A3325" s="33" t="s">
        <v>295</v>
      </c>
      <c r="B3325" s="32">
        <v>3049.37</v>
      </c>
      <c r="C3325" s="28">
        <v>45596</v>
      </c>
    </row>
    <row r="3326" spans="1:3" x14ac:dyDescent="0.45">
      <c r="A3326" s="33" t="s">
        <v>87</v>
      </c>
      <c r="B3326" s="32">
        <v>1694074.57</v>
      </c>
      <c r="C3326" s="28">
        <v>45519</v>
      </c>
    </row>
    <row r="3327" spans="1:3" x14ac:dyDescent="0.45">
      <c r="A3327" s="33" t="s">
        <v>88</v>
      </c>
      <c r="B3327" s="32">
        <v>412791.7</v>
      </c>
      <c r="C3327" s="28">
        <v>45519</v>
      </c>
    </row>
    <row r="3328" spans="1:3" x14ac:dyDescent="0.45">
      <c r="A3328" s="33" t="s">
        <v>89</v>
      </c>
      <c r="B3328" s="32">
        <v>1118202.3799999999</v>
      </c>
      <c r="C3328" s="28">
        <v>45519</v>
      </c>
    </row>
    <row r="3329" spans="1:3" x14ac:dyDescent="0.45">
      <c r="A3329" s="33" t="s">
        <v>90</v>
      </c>
      <c r="B3329" s="32">
        <v>272470.09999999998</v>
      </c>
      <c r="C3329" s="28">
        <v>45519</v>
      </c>
    </row>
    <row r="3330" spans="1:3" x14ac:dyDescent="0.45">
      <c r="A3330" s="33" t="s">
        <v>91</v>
      </c>
      <c r="B3330" s="32">
        <v>1107156.51</v>
      </c>
      <c r="C3330" s="28">
        <v>45762</v>
      </c>
    </row>
    <row r="3331" spans="1:3" x14ac:dyDescent="0.45">
      <c r="A3331" s="33" t="s">
        <v>92</v>
      </c>
      <c r="B3331" s="32">
        <v>272470.09999999998</v>
      </c>
      <c r="C3331" s="28">
        <v>45762</v>
      </c>
    </row>
    <row r="3332" spans="1:3" x14ac:dyDescent="0.45">
      <c r="A3332" s="33" t="s">
        <v>93</v>
      </c>
      <c r="B3332" s="32">
        <v>10633620.24</v>
      </c>
      <c r="C3332" s="28">
        <v>45519</v>
      </c>
    </row>
    <row r="3333" spans="1:3" x14ac:dyDescent="0.45">
      <c r="A3333" s="33" t="s">
        <v>94</v>
      </c>
      <c r="B3333" s="32">
        <v>2591072.6</v>
      </c>
      <c r="C3333" s="28">
        <v>45519</v>
      </c>
    </row>
    <row r="3334" spans="1:3" x14ac:dyDescent="0.45">
      <c r="A3334" s="27" t="s">
        <v>339</v>
      </c>
      <c r="B3334" s="32"/>
    </row>
    <row r="3335" spans="1:3" x14ac:dyDescent="0.45">
      <c r="A3335" s="33" t="s">
        <v>47</v>
      </c>
      <c r="B3335" s="32">
        <v>2619.7399999999998</v>
      </c>
      <c r="C3335" s="28">
        <v>45519</v>
      </c>
    </row>
    <row r="3336" spans="1:3" x14ac:dyDescent="0.45">
      <c r="A3336" s="33" t="s">
        <v>49</v>
      </c>
      <c r="B3336" s="32">
        <v>2533.38</v>
      </c>
      <c r="C3336" s="28">
        <v>45519</v>
      </c>
    </row>
    <row r="3337" spans="1:3" x14ac:dyDescent="0.45">
      <c r="A3337" s="33" t="s">
        <v>53</v>
      </c>
      <c r="B3337" s="32">
        <v>2994.41</v>
      </c>
      <c r="C3337" s="28">
        <v>45519</v>
      </c>
    </row>
    <row r="3338" spans="1:3" x14ac:dyDescent="0.45">
      <c r="A3338" s="33" t="s">
        <v>55</v>
      </c>
      <c r="B3338" s="32">
        <v>2347.44</v>
      </c>
      <c r="C3338" s="28">
        <v>45519</v>
      </c>
    </row>
    <row r="3339" spans="1:3" x14ac:dyDescent="0.45">
      <c r="A3339" s="33" t="s">
        <v>43</v>
      </c>
      <c r="B3339" s="32">
        <v>7849.49</v>
      </c>
      <c r="C3339" s="28">
        <v>45504</v>
      </c>
    </row>
    <row r="3340" spans="1:3" x14ac:dyDescent="0.45">
      <c r="A3340" s="33" t="s">
        <v>72</v>
      </c>
      <c r="B3340" s="32">
        <v>6861.17</v>
      </c>
      <c r="C3340" s="28">
        <v>45488</v>
      </c>
    </row>
    <row r="3341" spans="1:3" x14ac:dyDescent="0.45">
      <c r="A3341" s="33" t="s">
        <v>81</v>
      </c>
      <c r="B3341" s="32">
        <v>2379.65</v>
      </c>
      <c r="C3341" s="28">
        <v>45519</v>
      </c>
    </row>
    <row r="3342" spans="1:3" x14ac:dyDescent="0.45">
      <c r="A3342" s="33" t="s">
        <v>83</v>
      </c>
      <c r="B3342" s="32">
        <v>2307.13</v>
      </c>
      <c r="C3342" s="28">
        <v>45519</v>
      </c>
    </row>
    <row r="3343" spans="1:3" x14ac:dyDescent="0.45">
      <c r="A3343" s="33" t="s">
        <v>87</v>
      </c>
      <c r="B3343" s="32">
        <v>3513.13</v>
      </c>
      <c r="C3343" s="28">
        <v>45519</v>
      </c>
    </row>
    <row r="3344" spans="1:3" x14ac:dyDescent="0.45">
      <c r="A3344" s="33" t="s">
        <v>89</v>
      </c>
      <c r="B3344" s="32">
        <v>2318.9</v>
      </c>
      <c r="C3344" s="28">
        <v>45519</v>
      </c>
    </row>
    <row r="3345" spans="1:3" x14ac:dyDescent="0.45">
      <c r="A3345" s="33" t="s">
        <v>91</v>
      </c>
      <c r="B3345" s="32">
        <v>2318.9</v>
      </c>
      <c r="C3345" s="28">
        <v>45762</v>
      </c>
    </row>
    <row r="3346" spans="1:3" x14ac:dyDescent="0.45">
      <c r="A3346" s="33" t="s">
        <v>93</v>
      </c>
      <c r="B3346" s="32">
        <v>22051.72</v>
      </c>
      <c r="C3346" s="28">
        <v>45519</v>
      </c>
    </row>
    <row r="3347" spans="1:3" x14ac:dyDescent="0.45">
      <c r="A3347" s="27" t="s">
        <v>340</v>
      </c>
      <c r="B3347" s="32"/>
    </row>
    <row r="3348" spans="1:3" x14ac:dyDescent="0.45">
      <c r="A3348" s="33" t="s">
        <v>53</v>
      </c>
      <c r="B3348" s="32">
        <v>711883.72</v>
      </c>
      <c r="C3348" s="28">
        <v>45519</v>
      </c>
    </row>
    <row r="3349" spans="1:3" x14ac:dyDescent="0.45">
      <c r="A3349" s="33" t="s">
        <v>54</v>
      </c>
      <c r="B3349" s="32">
        <v>186612.86</v>
      </c>
      <c r="C3349" s="28">
        <v>45519</v>
      </c>
    </row>
    <row r="3350" spans="1:3" x14ac:dyDescent="0.45">
      <c r="A3350" s="33" t="s">
        <v>55</v>
      </c>
      <c r="B3350" s="32">
        <v>558075.19999999995</v>
      </c>
      <c r="C3350" s="28">
        <v>45519</v>
      </c>
    </row>
    <row r="3351" spans="1:3" x14ac:dyDescent="0.45">
      <c r="A3351" s="33" t="s">
        <v>56</v>
      </c>
      <c r="B3351" s="32">
        <v>146293.56</v>
      </c>
      <c r="C3351" s="28">
        <v>45519</v>
      </c>
    </row>
    <row r="3352" spans="1:3" x14ac:dyDescent="0.45">
      <c r="A3352" s="33" t="s">
        <v>43</v>
      </c>
      <c r="B3352" s="32">
        <v>1866121.72</v>
      </c>
      <c r="C3352" s="28">
        <v>45504</v>
      </c>
    </row>
    <row r="3353" spans="1:3" x14ac:dyDescent="0.45">
      <c r="A3353" s="33" t="s">
        <v>63</v>
      </c>
      <c r="B3353" s="32">
        <v>351701.9</v>
      </c>
      <c r="C3353" s="28">
        <v>45504</v>
      </c>
    </row>
    <row r="3354" spans="1:3" x14ac:dyDescent="0.45">
      <c r="A3354" s="33" t="s">
        <v>72</v>
      </c>
      <c r="B3354" s="32">
        <v>1631159.9</v>
      </c>
      <c r="C3354" s="28">
        <v>45488</v>
      </c>
    </row>
    <row r="3355" spans="1:3" x14ac:dyDescent="0.45">
      <c r="A3355" s="33" t="s">
        <v>73</v>
      </c>
      <c r="B3355" s="32">
        <v>427591.47</v>
      </c>
      <c r="C3355" s="28">
        <v>45488</v>
      </c>
    </row>
    <row r="3356" spans="1:3" x14ac:dyDescent="0.45">
      <c r="A3356" s="33" t="s">
        <v>87</v>
      </c>
      <c r="B3356" s="32">
        <v>835202.94</v>
      </c>
      <c r="C3356" s="28">
        <v>45519</v>
      </c>
    </row>
    <row r="3357" spans="1:3" x14ac:dyDescent="0.45">
      <c r="A3357" s="33" t="s">
        <v>88</v>
      </c>
      <c r="B3357" s="32">
        <v>218939.7</v>
      </c>
      <c r="C3357" s="28">
        <v>45519</v>
      </c>
    </row>
    <row r="3358" spans="1:3" x14ac:dyDescent="0.45">
      <c r="A3358" s="33" t="s">
        <v>89</v>
      </c>
      <c r="B3358" s="32">
        <v>551289.74</v>
      </c>
      <c r="C3358" s="28">
        <v>45519</v>
      </c>
    </row>
    <row r="3359" spans="1:3" x14ac:dyDescent="0.45">
      <c r="A3359" s="33" t="s">
        <v>90</v>
      </c>
      <c r="B3359" s="32">
        <v>144514.82999999999</v>
      </c>
      <c r="C3359" s="28">
        <v>45519</v>
      </c>
    </row>
    <row r="3360" spans="1:3" x14ac:dyDescent="0.45">
      <c r="A3360" s="33" t="s">
        <v>91</v>
      </c>
      <c r="B3360" s="32">
        <v>551289.74</v>
      </c>
      <c r="C3360" s="28">
        <v>45762</v>
      </c>
    </row>
    <row r="3361" spans="1:3" x14ac:dyDescent="0.45">
      <c r="A3361" s="33" t="s">
        <v>92</v>
      </c>
      <c r="B3361" s="32">
        <v>144514.82999999999</v>
      </c>
      <c r="C3361" s="28">
        <v>45762</v>
      </c>
    </row>
    <row r="3362" spans="1:3" x14ac:dyDescent="0.45">
      <c r="A3362" s="33" t="s">
        <v>93</v>
      </c>
      <c r="B3362" s="32">
        <v>5242526.59</v>
      </c>
      <c r="C3362" s="28">
        <v>45519</v>
      </c>
    </row>
    <row r="3363" spans="1:3" x14ac:dyDescent="0.45">
      <c r="A3363" s="33" t="s">
        <v>94</v>
      </c>
      <c r="B3363" s="32">
        <v>1374273.41</v>
      </c>
      <c r="C3363" s="28">
        <v>45519</v>
      </c>
    </row>
    <row r="3364" spans="1:3" x14ac:dyDescent="0.45">
      <c r="A3364" s="27" t="s">
        <v>341</v>
      </c>
      <c r="B3364" s="32"/>
    </row>
    <row r="3365" spans="1:3" x14ac:dyDescent="0.45">
      <c r="A3365" s="33" t="s">
        <v>47</v>
      </c>
      <c r="B3365" s="32">
        <v>3691.48</v>
      </c>
      <c r="C3365" s="28">
        <v>45519</v>
      </c>
    </row>
    <row r="3366" spans="1:3" x14ac:dyDescent="0.45">
      <c r="A3366" s="33" t="s">
        <v>49</v>
      </c>
      <c r="B3366" s="32">
        <v>3569.8</v>
      </c>
      <c r="C3366" s="28">
        <v>45519</v>
      </c>
    </row>
    <row r="3367" spans="1:3" x14ac:dyDescent="0.45">
      <c r="A3367" s="33" t="s">
        <v>53</v>
      </c>
      <c r="B3367" s="32">
        <v>4219.43</v>
      </c>
      <c r="C3367" s="28">
        <v>45519</v>
      </c>
    </row>
    <row r="3368" spans="1:3" x14ac:dyDescent="0.45">
      <c r="A3368" s="33" t="s">
        <v>55</v>
      </c>
      <c r="B3368" s="32">
        <v>3307.78</v>
      </c>
      <c r="C3368" s="28">
        <v>45519</v>
      </c>
    </row>
    <row r="3369" spans="1:3" x14ac:dyDescent="0.45">
      <c r="A3369" s="33" t="s">
        <v>43</v>
      </c>
      <c r="B3369" s="32">
        <v>11060.74</v>
      </c>
      <c r="C3369" s="28">
        <v>45504</v>
      </c>
    </row>
    <row r="3370" spans="1:3" x14ac:dyDescent="0.45">
      <c r="A3370" s="33" t="s">
        <v>72</v>
      </c>
      <c r="B3370" s="32">
        <v>9668.09</v>
      </c>
      <c r="C3370" s="28">
        <v>45488</v>
      </c>
    </row>
    <row r="3371" spans="1:3" x14ac:dyDescent="0.45">
      <c r="A3371" s="33" t="s">
        <v>81</v>
      </c>
      <c r="B3371" s="32">
        <v>3353.17</v>
      </c>
      <c r="C3371" s="28">
        <v>45519</v>
      </c>
    </row>
    <row r="3372" spans="1:3" x14ac:dyDescent="0.45">
      <c r="A3372" s="33" t="s">
        <v>83</v>
      </c>
      <c r="B3372" s="32">
        <v>3250.98</v>
      </c>
      <c r="C3372" s="28">
        <v>45519</v>
      </c>
    </row>
    <row r="3373" spans="1:3" x14ac:dyDescent="0.45">
      <c r="A3373" s="33" t="s">
        <v>87</v>
      </c>
      <c r="B3373" s="32">
        <v>4950.3500000000004</v>
      </c>
      <c r="C3373" s="28">
        <v>45519</v>
      </c>
    </row>
    <row r="3374" spans="1:3" x14ac:dyDescent="0.45">
      <c r="A3374" s="33" t="s">
        <v>89</v>
      </c>
      <c r="B3374" s="32">
        <v>3267.56</v>
      </c>
      <c r="C3374" s="28">
        <v>45519</v>
      </c>
    </row>
    <row r="3375" spans="1:3" x14ac:dyDescent="0.45">
      <c r="A3375" s="33" t="s">
        <v>91</v>
      </c>
      <c r="B3375" s="32">
        <v>3267.56</v>
      </c>
      <c r="C3375" s="28">
        <v>45762</v>
      </c>
    </row>
    <row r="3376" spans="1:3" x14ac:dyDescent="0.45">
      <c r="A3376" s="33" t="s">
        <v>93</v>
      </c>
      <c r="B3376" s="32">
        <v>31073.119999999999</v>
      </c>
      <c r="C3376" s="28">
        <v>45519</v>
      </c>
    </row>
    <row r="3377" spans="1:3" x14ac:dyDescent="0.45">
      <c r="A3377" s="27" t="s">
        <v>343</v>
      </c>
      <c r="B3377" s="32"/>
    </row>
    <row r="3378" spans="1:3" x14ac:dyDescent="0.45">
      <c r="A3378" s="33" t="s">
        <v>47</v>
      </c>
      <c r="B3378" s="32">
        <v>359280.13</v>
      </c>
      <c r="C3378" s="28">
        <v>45519</v>
      </c>
    </row>
    <row r="3379" spans="1:3" x14ac:dyDescent="0.45">
      <c r="A3379" s="33" t="s">
        <v>48</v>
      </c>
      <c r="B3379" s="32">
        <v>94103.99</v>
      </c>
      <c r="C3379" s="28">
        <v>45519</v>
      </c>
    </row>
    <row r="3380" spans="1:3" x14ac:dyDescent="0.45">
      <c r="A3380" s="33" t="s">
        <v>49</v>
      </c>
      <c r="B3380" s="32">
        <v>347436.57</v>
      </c>
      <c r="C3380" s="28">
        <v>45519</v>
      </c>
    </row>
    <row r="3381" spans="1:3" x14ac:dyDescent="0.45">
      <c r="A3381" s="33" t="s">
        <v>50</v>
      </c>
      <c r="B3381" s="32">
        <v>91001.88</v>
      </c>
      <c r="C3381" s="28">
        <v>45519</v>
      </c>
    </row>
    <row r="3382" spans="1:3" x14ac:dyDescent="0.45">
      <c r="A3382" s="33" t="s">
        <v>53</v>
      </c>
      <c r="B3382" s="32">
        <v>410662.8</v>
      </c>
      <c r="C3382" s="28">
        <v>45519</v>
      </c>
    </row>
    <row r="3383" spans="1:3" x14ac:dyDescent="0.45">
      <c r="A3383" s="33" t="s">
        <v>54</v>
      </c>
      <c r="B3383" s="32">
        <v>103580.04</v>
      </c>
      <c r="C3383" s="28">
        <v>45519</v>
      </c>
    </row>
    <row r="3384" spans="1:3" x14ac:dyDescent="0.45">
      <c r="A3384" s="33" t="s">
        <v>55</v>
      </c>
      <c r="B3384" s="32">
        <v>321935.62</v>
      </c>
      <c r="C3384" s="28">
        <v>45519</v>
      </c>
    </row>
    <row r="3385" spans="1:3" x14ac:dyDescent="0.45">
      <c r="A3385" s="33" t="s">
        <v>56</v>
      </c>
      <c r="B3385" s="32">
        <v>81200.69</v>
      </c>
      <c r="C3385" s="28">
        <v>45519</v>
      </c>
    </row>
    <row r="3386" spans="1:3" x14ac:dyDescent="0.45">
      <c r="A3386" s="33" t="s">
        <v>43</v>
      </c>
      <c r="B3386" s="32">
        <v>1076505.54</v>
      </c>
      <c r="C3386" s="28">
        <v>45504</v>
      </c>
    </row>
    <row r="3387" spans="1:3" x14ac:dyDescent="0.45">
      <c r="A3387" s="33" t="s">
        <v>63</v>
      </c>
      <c r="B3387" s="32">
        <v>195213.22</v>
      </c>
      <c r="C3387" s="28">
        <v>45504</v>
      </c>
    </row>
    <row r="3388" spans="1:3" x14ac:dyDescent="0.45">
      <c r="A3388" s="33" t="s">
        <v>72</v>
      </c>
      <c r="B3388" s="32">
        <v>991189.7</v>
      </c>
      <c r="C3388" s="28">
        <v>45488</v>
      </c>
    </row>
    <row r="3389" spans="1:3" x14ac:dyDescent="0.45">
      <c r="A3389" s="33" t="s">
        <v>73</v>
      </c>
      <c r="B3389" s="32">
        <v>237335.97</v>
      </c>
      <c r="C3389" s="28">
        <v>45488</v>
      </c>
    </row>
    <row r="3390" spans="1:3" x14ac:dyDescent="0.45">
      <c r="A3390" s="33" t="s">
        <v>81</v>
      </c>
      <c r="B3390" s="32">
        <v>326353.5</v>
      </c>
      <c r="C3390" s="28">
        <v>45792</v>
      </c>
    </row>
    <row r="3391" spans="1:3" x14ac:dyDescent="0.45">
      <c r="A3391" s="33" t="s">
        <v>82</v>
      </c>
      <c r="B3391" s="32">
        <v>85479.72</v>
      </c>
      <c r="C3391" s="28">
        <v>45792</v>
      </c>
    </row>
    <row r="3392" spans="1:3" x14ac:dyDescent="0.45">
      <c r="A3392" s="33" t="s">
        <v>83</v>
      </c>
      <c r="B3392" s="32">
        <v>316407.17</v>
      </c>
      <c r="C3392" s="28">
        <v>45792</v>
      </c>
    </row>
    <row r="3393" spans="1:3" x14ac:dyDescent="0.45">
      <c r="A3393" s="33" t="s">
        <v>84</v>
      </c>
      <c r="B3393" s="32">
        <v>82874.539999999994</v>
      </c>
      <c r="C3393" s="28">
        <v>45792</v>
      </c>
    </row>
    <row r="3394" spans="1:3" x14ac:dyDescent="0.45">
      <c r="A3394" s="33" t="s">
        <v>87</v>
      </c>
      <c r="B3394" s="32">
        <v>481801.68</v>
      </c>
      <c r="C3394" s="28">
        <v>45519</v>
      </c>
    </row>
    <row r="3395" spans="1:3" x14ac:dyDescent="0.45">
      <c r="A3395" s="33" t="s">
        <v>88</v>
      </c>
      <c r="B3395" s="32">
        <v>121523.16</v>
      </c>
      <c r="C3395" s="28">
        <v>45519</v>
      </c>
    </row>
    <row r="3396" spans="1:3" x14ac:dyDescent="0.45">
      <c r="A3396" s="33" t="s">
        <v>89</v>
      </c>
      <c r="B3396" s="32">
        <v>318021.3</v>
      </c>
      <c r="C3396" s="28">
        <v>45519</v>
      </c>
    </row>
    <row r="3397" spans="1:3" x14ac:dyDescent="0.45">
      <c r="A3397" s="33" t="s">
        <v>90</v>
      </c>
      <c r="B3397" s="32">
        <v>80213.399999999994</v>
      </c>
      <c r="C3397" s="28">
        <v>45519</v>
      </c>
    </row>
    <row r="3398" spans="1:3" x14ac:dyDescent="0.45">
      <c r="A3398" s="33" t="s">
        <v>91</v>
      </c>
      <c r="B3398" s="32">
        <v>318021.3</v>
      </c>
      <c r="C3398" s="28">
        <v>45762</v>
      </c>
    </row>
    <row r="3399" spans="1:3" x14ac:dyDescent="0.45">
      <c r="A3399" s="33" t="s">
        <v>92</v>
      </c>
      <c r="B3399" s="32">
        <v>80213.399999999994</v>
      </c>
      <c r="C3399" s="28">
        <v>45762</v>
      </c>
    </row>
    <row r="3400" spans="1:3" x14ac:dyDescent="0.45">
      <c r="A3400" s="33" t="s">
        <v>93</v>
      </c>
      <c r="B3400" s="32">
        <v>3024244.8</v>
      </c>
      <c r="C3400" s="28">
        <v>45519</v>
      </c>
    </row>
    <row r="3401" spans="1:3" x14ac:dyDescent="0.45">
      <c r="A3401" s="33" t="s">
        <v>94</v>
      </c>
      <c r="B3401" s="32">
        <v>762794.69</v>
      </c>
      <c r="C3401" s="28">
        <v>45519</v>
      </c>
    </row>
    <row r="3402" spans="1:3" x14ac:dyDescent="0.45">
      <c r="A3402" s="27" t="s">
        <v>344</v>
      </c>
      <c r="B3402" s="32"/>
    </row>
    <row r="3403" spans="1:3" x14ac:dyDescent="0.45">
      <c r="A3403" s="33" t="s">
        <v>47</v>
      </c>
      <c r="B3403" s="32">
        <v>60484.32</v>
      </c>
      <c r="C3403" s="28">
        <v>45519</v>
      </c>
    </row>
    <row r="3404" spans="1:3" x14ac:dyDescent="0.45">
      <c r="A3404" s="33" t="s">
        <v>48</v>
      </c>
      <c r="B3404" s="32">
        <v>16464.91</v>
      </c>
      <c r="C3404" s="28">
        <v>45519</v>
      </c>
    </row>
    <row r="3405" spans="1:3" x14ac:dyDescent="0.45">
      <c r="A3405" s="33" t="s">
        <v>49</v>
      </c>
      <c r="B3405" s="32">
        <v>58490.47</v>
      </c>
      <c r="C3405" s="28">
        <v>45519</v>
      </c>
    </row>
    <row r="3406" spans="1:3" x14ac:dyDescent="0.45">
      <c r="A3406" s="33" t="s">
        <v>50</v>
      </c>
      <c r="B3406" s="32">
        <v>15922.15</v>
      </c>
      <c r="C3406" s="28">
        <v>45519</v>
      </c>
    </row>
    <row r="3407" spans="1:3" x14ac:dyDescent="0.45">
      <c r="A3407" s="33" t="s">
        <v>53</v>
      </c>
      <c r="B3407" s="32">
        <v>69134.52</v>
      </c>
      <c r="C3407" s="28">
        <v>45519</v>
      </c>
    </row>
    <row r="3408" spans="1:3" x14ac:dyDescent="0.45">
      <c r="A3408" s="33" t="s">
        <v>54</v>
      </c>
      <c r="B3408" s="32">
        <v>18122.89</v>
      </c>
      <c r="C3408" s="28">
        <v>45519</v>
      </c>
    </row>
    <row r="3409" spans="1:3" x14ac:dyDescent="0.45">
      <c r="A3409" s="33" t="s">
        <v>55</v>
      </c>
      <c r="B3409" s="32">
        <v>54197.42</v>
      </c>
      <c r="C3409" s="28">
        <v>45519</v>
      </c>
    </row>
    <row r="3410" spans="1:3" x14ac:dyDescent="0.45">
      <c r="A3410" s="33" t="s">
        <v>56</v>
      </c>
      <c r="B3410" s="32">
        <v>14207.29</v>
      </c>
      <c r="C3410" s="28">
        <v>45519</v>
      </c>
    </row>
    <row r="3411" spans="1:3" x14ac:dyDescent="0.45">
      <c r="A3411" s="33" t="s">
        <v>43</v>
      </c>
      <c r="B3411" s="32">
        <v>181228.24</v>
      </c>
      <c r="C3411" s="28">
        <v>45504</v>
      </c>
    </row>
    <row r="3412" spans="1:3" x14ac:dyDescent="0.45">
      <c r="A3412" s="33" t="s">
        <v>63</v>
      </c>
      <c r="B3412" s="32">
        <v>27693.99</v>
      </c>
      <c r="C3412" s="28">
        <v>45504</v>
      </c>
    </row>
    <row r="3413" spans="1:3" x14ac:dyDescent="0.45">
      <c r="A3413" s="33" t="s">
        <v>72</v>
      </c>
      <c r="B3413" s="32">
        <v>158409.95000000001</v>
      </c>
      <c r="C3413" s="28">
        <v>45488</v>
      </c>
    </row>
    <row r="3414" spans="1:3" x14ac:dyDescent="0.45">
      <c r="A3414" s="33" t="s">
        <v>73</v>
      </c>
      <c r="B3414" s="32">
        <v>35527.449999999997</v>
      </c>
      <c r="C3414" s="28">
        <v>45488</v>
      </c>
    </row>
    <row r="3415" spans="1:3" x14ac:dyDescent="0.45">
      <c r="A3415" s="33" t="s">
        <v>81</v>
      </c>
      <c r="B3415" s="32">
        <v>54941.17</v>
      </c>
      <c r="C3415" s="28">
        <v>45519</v>
      </c>
    </row>
    <row r="3416" spans="1:3" x14ac:dyDescent="0.45">
      <c r="A3416" s="33" t="s">
        <v>82</v>
      </c>
      <c r="B3416" s="32">
        <v>14955.97</v>
      </c>
      <c r="C3416" s="28">
        <v>45519</v>
      </c>
    </row>
    <row r="3417" spans="1:3" x14ac:dyDescent="0.45">
      <c r="A3417" s="33" t="s">
        <v>83</v>
      </c>
      <c r="B3417" s="32">
        <v>53266.720000000001</v>
      </c>
      <c r="C3417" s="28">
        <v>45519</v>
      </c>
    </row>
    <row r="3418" spans="1:3" x14ac:dyDescent="0.45">
      <c r="A3418" s="33" t="s">
        <v>84</v>
      </c>
      <c r="B3418" s="32">
        <v>14500.15</v>
      </c>
      <c r="C3418" s="28">
        <v>45519</v>
      </c>
    </row>
    <row r="3419" spans="1:3" x14ac:dyDescent="0.45">
      <c r="A3419" s="33" t="s">
        <v>87</v>
      </c>
      <c r="B3419" s="32">
        <v>81110.66</v>
      </c>
      <c r="C3419" s="28">
        <v>45519</v>
      </c>
    </row>
    <row r="3420" spans="1:3" x14ac:dyDescent="0.45">
      <c r="A3420" s="33" t="s">
        <v>88</v>
      </c>
      <c r="B3420" s="32">
        <v>21262.31</v>
      </c>
      <c r="C3420" s="28">
        <v>45519</v>
      </c>
    </row>
    <row r="3421" spans="1:3" x14ac:dyDescent="0.45">
      <c r="A3421" s="33" t="s">
        <v>89</v>
      </c>
      <c r="B3421" s="32">
        <v>53538.45</v>
      </c>
      <c r="C3421" s="28">
        <v>45519</v>
      </c>
    </row>
    <row r="3422" spans="1:3" x14ac:dyDescent="0.45">
      <c r="A3422" s="33" t="s">
        <v>90</v>
      </c>
      <c r="B3422" s="32">
        <v>14034.54</v>
      </c>
      <c r="C3422" s="28">
        <v>45519</v>
      </c>
    </row>
    <row r="3423" spans="1:3" x14ac:dyDescent="0.45">
      <c r="A3423" s="33" t="s">
        <v>91</v>
      </c>
      <c r="B3423" s="32">
        <v>53538.45</v>
      </c>
      <c r="C3423" s="28">
        <v>45762</v>
      </c>
    </row>
    <row r="3424" spans="1:3" x14ac:dyDescent="0.45">
      <c r="A3424" s="33" t="s">
        <v>92</v>
      </c>
      <c r="B3424" s="32">
        <v>14034.54</v>
      </c>
      <c r="C3424" s="28">
        <v>45762</v>
      </c>
    </row>
    <row r="3425" spans="1:3" x14ac:dyDescent="0.45">
      <c r="A3425" s="33" t="s">
        <v>93</v>
      </c>
      <c r="B3425" s="32">
        <v>509127.5</v>
      </c>
      <c r="C3425" s="28">
        <v>45519</v>
      </c>
    </row>
    <row r="3426" spans="1:3" x14ac:dyDescent="0.45">
      <c r="A3426" s="33" t="s">
        <v>94</v>
      </c>
      <c r="B3426" s="32">
        <v>133462.44</v>
      </c>
      <c r="C3426" s="28">
        <v>45519</v>
      </c>
    </row>
    <row r="3427" spans="1:3" x14ac:dyDescent="0.45">
      <c r="A3427" s="27" t="s">
        <v>345</v>
      </c>
      <c r="B3427" s="32"/>
    </row>
    <row r="3428" spans="1:3" x14ac:dyDescent="0.45">
      <c r="A3428" s="33" t="s">
        <v>47</v>
      </c>
      <c r="B3428" s="32">
        <v>8028.05</v>
      </c>
      <c r="C3428" s="28">
        <v>45519</v>
      </c>
    </row>
    <row r="3429" spans="1:3" x14ac:dyDescent="0.45">
      <c r="A3429" s="33" t="s">
        <v>49</v>
      </c>
      <c r="B3429" s="32">
        <v>7763.41</v>
      </c>
      <c r="C3429" s="28">
        <v>45519</v>
      </c>
    </row>
    <row r="3430" spans="1:3" x14ac:dyDescent="0.45">
      <c r="A3430" s="33" t="s">
        <v>53</v>
      </c>
      <c r="B3430" s="32">
        <v>9176.19</v>
      </c>
      <c r="C3430" s="28">
        <v>45519</v>
      </c>
    </row>
    <row r="3431" spans="1:3" x14ac:dyDescent="0.45">
      <c r="A3431" s="33" t="s">
        <v>55</v>
      </c>
      <c r="B3431" s="32">
        <v>7193.6</v>
      </c>
      <c r="C3431" s="28">
        <v>45519</v>
      </c>
    </row>
    <row r="3432" spans="1:3" x14ac:dyDescent="0.45">
      <c r="A3432" s="33" t="s">
        <v>43</v>
      </c>
      <c r="B3432" s="32">
        <v>24054.33</v>
      </c>
      <c r="C3432" s="28">
        <v>45504</v>
      </c>
    </row>
    <row r="3433" spans="1:3" x14ac:dyDescent="0.45">
      <c r="A3433" s="33" t="s">
        <v>72</v>
      </c>
      <c r="B3433" s="32">
        <v>21025.67</v>
      </c>
      <c r="C3433" s="28">
        <v>45488</v>
      </c>
    </row>
    <row r="3434" spans="1:3" x14ac:dyDescent="0.45">
      <c r="A3434" s="33" t="s">
        <v>81</v>
      </c>
      <c r="B3434" s="32">
        <v>7292.31</v>
      </c>
      <c r="C3434" s="28">
        <v>45519</v>
      </c>
    </row>
    <row r="3435" spans="1:3" x14ac:dyDescent="0.45">
      <c r="A3435" s="33" t="s">
        <v>83</v>
      </c>
      <c r="B3435" s="32">
        <v>7070.06</v>
      </c>
      <c r="C3435" s="28">
        <v>45519</v>
      </c>
    </row>
    <row r="3436" spans="1:3" x14ac:dyDescent="0.45">
      <c r="A3436" s="33" t="s">
        <v>87</v>
      </c>
      <c r="B3436" s="32">
        <v>10765.78</v>
      </c>
      <c r="C3436" s="28">
        <v>45519</v>
      </c>
    </row>
    <row r="3437" spans="1:3" x14ac:dyDescent="0.45">
      <c r="A3437" s="33" t="s">
        <v>89</v>
      </c>
      <c r="B3437" s="32">
        <v>7106.13</v>
      </c>
      <c r="C3437" s="28">
        <v>45519</v>
      </c>
    </row>
    <row r="3438" spans="1:3" x14ac:dyDescent="0.45">
      <c r="A3438" s="33" t="s">
        <v>91</v>
      </c>
      <c r="B3438" s="32">
        <v>7106.13</v>
      </c>
      <c r="C3438" s="28">
        <v>45762</v>
      </c>
    </row>
    <row r="3439" spans="1:3" x14ac:dyDescent="0.45">
      <c r="A3439" s="33" t="s">
        <v>93</v>
      </c>
      <c r="B3439" s="32">
        <v>67576.22</v>
      </c>
      <c r="C3439" s="28">
        <v>45519</v>
      </c>
    </row>
    <row r="3440" spans="1:3" x14ac:dyDescent="0.45">
      <c r="A3440" s="27" t="s">
        <v>346</v>
      </c>
      <c r="B3440" s="32"/>
    </row>
    <row r="3441" spans="1:3" x14ac:dyDescent="0.45">
      <c r="A3441" s="33" t="s">
        <v>53</v>
      </c>
      <c r="B3441" s="32">
        <v>18218.349999999999</v>
      </c>
      <c r="C3441" s="28">
        <v>45618</v>
      </c>
    </row>
    <row r="3442" spans="1:3" x14ac:dyDescent="0.45">
      <c r="A3442" s="33" t="s">
        <v>55</v>
      </c>
      <c r="B3442" s="32">
        <v>14282.12</v>
      </c>
      <c r="C3442" s="28">
        <v>45618</v>
      </c>
    </row>
    <row r="3443" spans="1:3" x14ac:dyDescent="0.45">
      <c r="A3443" s="33" t="s">
        <v>87</v>
      </c>
      <c r="B3443" s="32">
        <v>21374.31</v>
      </c>
      <c r="C3443" s="28">
        <v>45618</v>
      </c>
    </row>
    <row r="3444" spans="1:3" x14ac:dyDescent="0.45">
      <c r="A3444" s="33" t="s">
        <v>89</v>
      </c>
      <c r="B3444" s="32">
        <v>14108.47</v>
      </c>
      <c r="C3444" s="28">
        <v>45618</v>
      </c>
    </row>
    <row r="3445" spans="1:3" x14ac:dyDescent="0.45">
      <c r="A3445" s="33" t="s">
        <v>91</v>
      </c>
      <c r="B3445" s="32">
        <v>14108.47</v>
      </c>
      <c r="C3445" s="28">
        <v>45762</v>
      </c>
    </row>
    <row r="3446" spans="1:3" x14ac:dyDescent="0.45">
      <c r="A3446" s="33" t="s">
        <v>93</v>
      </c>
      <c r="B3446" s="32">
        <v>134165.43</v>
      </c>
      <c r="C3446" s="28">
        <v>45618</v>
      </c>
    </row>
    <row r="3447" spans="1:3" x14ac:dyDescent="0.45">
      <c r="A3447" s="27" t="s">
        <v>347</v>
      </c>
      <c r="B3447" s="32"/>
    </row>
    <row r="3448" spans="1:3" x14ac:dyDescent="0.45">
      <c r="A3448" s="33" t="s">
        <v>47</v>
      </c>
      <c r="B3448" s="32">
        <v>193949.29</v>
      </c>
      <c r="C3448" s="28">
        <v>45519</v>
      </c>
    </row>
    <row r="3449" spans="1:3" x14ac:dyDescent="0.45">
      <c r="A3449" s="33" t="s">
        <v>48</v>
      </c>
      <c r="B3449" s="32">
        <v>45725.760000000002</v>
      </c>
      <c r="C3449" s="28">
        <v>45519</v>
      </c>
    </row>
    <row r="3450" spans="1:3" x14ac:dyDescent="0.45">
      <c r="A3450" s="33" t="s">
        <v>49</v>
      </c>
      <c r="B3450" s="32">
        <v>187555.82</v>
      </c>
      <c r="C3450" s="28">
        <v>45519</v>
      </c>
    </row>
    <row r="3451" spans="1:3" x14ac:dyDescent="0.45">
      <c r="A3451" s="33" t="s">
        <v>50</v>
      </c>
      <c r="B3451" s="32">
        <v>44218.43</v>
      </c>
      <c r="C3451" s="28">
        <v>45519</v>
      </c>
    </row>
    <row r="3452" spans="1:3" x14ac:dyDescent="0.45">
      <c r="A3452" s="33" t="s">
        <v>53</v>
      </c>
      <c r="B3452" s="32">
        <v>203468.72</v>
      </c>
      <c r="C3452" s="28">
        <v>45519</v>
      </c>
    </row>
    <row r="3453" spans="1:3" x14ac:dyDescent="0.45">
      <c r="A3453" s="33" t="s">
        <v>54</v>
      </c>
      <c r="B3453" s="32">
        <v>50330.239999999998</v>
      </c>
      <c r="C3453" s="28">
        <v>45519</v>
      </c>
    </row>
    <row r="3454" spans="1:3" x14ac:dyDescent="0.45">
      <c r="A3454" s="33" t="s">
        <v>55</v>
      </c>
      <c r="B3454" s="32">
        <v>159507.57</v>
      </c>
      <c r="C3454" s="28">
        <v>45519</v>
      </c>
    </row>
    <row r="3455" spans="1:3" x14ac:dyDescent="0.45">
      <c r="A3455" s="33" t="s">
        <v>56</v>
      </c>
      <c r="B3455" s="32">
        <v>39455.97</v>
      </c>
      <c r="C3455" s="28">
        <v>45519</v>
      </c>
    </row>
    <row r="3456" spans="1:3" x14ac:dyDescent="0.45">
      <c r="A3456" s="33" t="s">
        <v>43</v>
      </c>
      <c r="B3456" s="32">
        <v>581127.28</v>
      </c>
      <c r="C3456" s="28">
        <v>45504</v>
      </c>
    </row>
    <row r="3457" spans="1:3" x14ac:dyDescent="0.45">
      <c r="A3457" s="33" t="s">
        <v>62</v>
      </c>
      <c r="B3457" s="32">
        <v>29455</v>
      </c>
      <c r="C3457" s="28">
        <v>45504</v>
      </c>
    </row>
    <row r="3458" spans="1:3" x14ac:dyDescent="0.45">
      <c r="A3458" s="33" t="s">
        <v>63</v>
      </c>
      <c r="B3458" s="32">
        <v>94855.42</v>
      </c>
      <c r="C3458" s="28">
        <v>45504</v>
      </c>
    </row>
    <row r="3459" spans="1:3" x14ac:dyDescent="0.45">
      <c r="A3459" s="33" t="s">
        <v>72</v>
      </c>
      <c r="B3459" s="32">
        <v>531090.4</v>
      </c>
      <c r="C3459" s="28">
        <v>45488</v>
      </c>
    </row>
    <row r="3460" spans="1:3" x14ac:dyDescent="0.45">
      <c r="A3460" s="33" t="s">
        <v>73</v>
      </c>
      <c r="B3460" s="32">
        <v>115323.15</v>
      </c>
      <c r="C3460" s="28">
        <v>45488</v>
      </c>
    </row>
    <row r="3461" spans="1:3" x14ac:dyDescent="0.45">
      <c r="A3461" s="33" t="s">
        <v>81</v>
      </c>
      <c r="B3461" s="32">
        <v>176174.59</v>
      </c>
      <c r="C3461" s="28">
        <v>45519</v>
      </c>
    </row>
    <row r="3462" spans="1:3" x14ac:dyDescent="0.45">
      <c r="A3462" s="33" t="s">
        <v>82</v>
      </c>
      <c r="B3462" s="32">
        <v>41535.18</v>
      </c>
      <c r="C3462" s="28">
        <v>45519</v>
      </c>
    </row>
    <row r="3463" spans="1:3" x14ac:dyDescent="0.45">
      <c r="A3463" s="33" t="s">
        <v>83</v>
      </c>
      <c r="B3463" s="32">
        <v>170805.29</v>
      </c>
      <c r="C3463" s="28">
        <v>45519</v>
      </c>
    </row>
    <row r="3464" spans="1:3" x14ac:dyDescent="0.45">
      <c r="A3464" s="33" t="s">
        <v>84</v>
      </c>
      <c r="B3464" s="32">
        <v>40269.300000000003</v>
      </c>
      <c r="C3464" s="28">
        <v>45519</v>
      </c>
    </row>
    <row r="3465" spans="1:3" x14ac:dyDescent="0.45">
      <c r="A3465" s="33" t="s">
        <v>87</v>
      </c>
      <c r="B3465" s="32">
        <v>238715.49</v>
      </c>
      <c r="C3465" s="28">
        <v>45519</v>
      </c>
    </row>
    <row r="3466" spans="1:3" x14ac:dyDescent="0.45">
      <c r="A3466" s="33" t="s">
        <v>88</v>
      </c>
      <c r="B3466" s="32">
        <v>59048.92</v>
      </c>
      <c r="C3466" s="28">
        <v>45519</v>
      </c>
    </row>
    <row r="3467" spans="1:3" x14ac:dyDescent="0.45">
      <c r="A3467" s="33" t="s">
        <v>89</v>
      </c>
      <c r="B3467" s="32">
        <v>157568.17000000001</v>
      </c>
      <c r="C3467" s="28">
        <v>45519</v>
      </c>
    </row>
    <row r="3468" spans="1:3" x14ac:dyDescent="0.45">
      <c r="A3468" s="33" t="s">
        <v>90</v>
      </c>
      <c r="B3468" s="32">
        <v>38976.230000000003</v>
      </c>
      <c r="C3468" s="28">
        <v>45519</v>
      </c>
    </row>
    <row r="3469" spans="1:3" x14ac:dyDescent="0.45">
      <c r="A3469" s="33" t="s">
        <v>91</v>
      </c>
      <c r="B3469" s="32">
        <v>157568.17000000001</v>
      </c>
      <c r="C3469" s="28">
        <v>45762</v>
      </c>
    </row>
    <row r="3470" spans="1:3" x14ac:dyDescent="0.45">
      <c r="A3470" s="33" t="s">
        <v>92</v>
      </c>
      <c r="B3470" s="32">
        <v>38976.230000000003</v>
      </c>
      <c r="C3470" s="28">
        <v>45762</v>
      </c>
    </row>
    <row r="3471" spans="1:3" x14ac:dyDescent="0.45">
      <c r="A3471" s="33" t="s">
        <v>93</v>
      </c>
      <c r="B3471" s="32">
        <v>1498405.05</v>
      </c>
      <c r="C3471" s="28">
        <v>45519</v>
      </c>
    </row>
    <row r="3472" spans="1:3" x14ac:dyDescent="0.45">
      <c r="A3472" s="33" t="s">
        <v>94</v>
      </c>
      <c r="B3472" s="32">
        <v>370647.1</v>
      </c>
      <c r="C3472" s="28">
        <v>45519</v>
      </c>
    </row>
    <row r="3473" spans="1:3" x14ac:dyDescent="0.45">
      <c r="A3473" s="27" t="s">
        <v>348</v>
      </c>
      <c r="B3473" s="32"/>
    </row>
    <row r="3474" spans="1:3" x14ac:dyDescent="0.45">
      <c r="A3474" s="33" t="s">
        <v>43</v>
      </c>
      <c r="B3474" s="32">
        <v>31884.14</v>
      </c>
      <c r="C3474" s="28">
        <v>45504</v>
      </c>
    </row>
    <row r="3475" spans="1:3" x14ac:dyDescent="0.45">
      <c r="A3475" s="33" t="s">
        <v>72</v>
      </c>
      <c r="B3475" s="32">
        <v>27869.64</v>
      </c>
      <c r="C3475" s="28">
        <v>45504</v>
      </c>
    </row>
    <row r="3476" spans="1:3" x14ac:dyDescent="0.45">
      <c r="A3476" s="33" t="s">
        <v>91</v>
      </c>
      <c r="B3476" s="32">
        <v>9419.2099999999991</v>
      </c>
      <c r="C3476" s="28">
        <v>45762</v>
      </c>
    </row>
    <row r="3477" spans="1:3" x14ac:dyDescent="0.45">
      <c r="A3477" s="27" t="s">
        <v>349</v>
      </c>
      <c r="B3477" s="32"/>
    </row>
    <row r="3478" spans="1:3" x14ac:dyDescent="0.45">
      <c r="A3478" s="33" t="s">
        <v>47</v>
      </c>
      <c r="B3478" s="32">
        <v>273093.7</v>
      </c>
      <c r="C3478" s="28">
        <v>45519</v>
      </c>
    </row>
    <row r="3479" spans="1:3" x14ac:dyDescent="0.45">
      <c r="A3479" s="33" t="s">
        <v>48</v>
      </c>
      <c r="B3479" s="32">
        <v>60145.4</v>
      </c>
      <c r="C3479" s="28">
        <v>45519</v>
      </c>
    </row>
    <row r="3480" spans="1:3" x14ac:dyDescent="0.45">
      <c r="A3480" s="33" t="s">
        <v>49</v>
      </c>
      <c r="B3480" s="32">
        <v>264091.25</v>
      </c>
      <c r="C3480" s="28">
        <v>45519</v>
      </c>
    </row>
    <row r="3481" spans="1:3" x14ac:dyDescent="0.45">
      <c r="A3481" s="33" t="s">
        <v>50</v>
      </c>
      <c r="B3481" s="32">
        <v>58162.73</v>
      </c>
      <c r="C3481" s="28">
        <v>45519</v>
      </c>
    </row>
    <row r="3482" spans="1:3" x14ac:dyDescent="0.45">
      <c r="A3482" s="33" t="s">
        <v>53</v>
      </c>
      <c r="B3482" s="32">
        <v>312150.34999999998</v>
      </c>
      <c r="C3482" s="28">
        <v>45519</v>
      </c>
    </row>
    <row r="3483" spans="1:3" x14ac:dyDescent="0.45">
      <c r="A3483" s="33" t="s">
        <v>54</v>
      </c>
      <c r="B3483" s="32">
        <v>66201.91</v>
      </c>
      <c r="C3483" s="28">
        <v>45519</v>
      </c>
    </row>
    <row r="3484" spans="1:3" x14ac:dyDescent="0.45">
      <c r="A3484" s="33" t="s">
        <v>55</v>
      </c>
      <c r="B3484" s="32">
        <v>244707.62</v>
      </c>
      <c r="C3484" s="28">
        <v>45519</v>
      </c>
    </row>
    <row r="3485" spans="1:3" x14ac:dyDescent="0.45">
      <c r="A3485" s="33" t="s">
        <v>56</v>
      </c>
      <c r="B3485" s="32">
        <v>51898.42</v>
      </c>
      <c r="C3485" s="28">
        <v>45519</v>
      </c>
    </row>
    <row r="3486" spans="1:3" x14ac:dyDescent="0.45">
      <c r="A3486" s="33" t="s">
        <v>43</v>
      </c>
      <c r="B3486" s="32">
        <v>788751.11</v>
      </c>
      <c r="C3486" s="28">
        <v>45504</v>
      </c>
    </row>
    <row r="3487" spans="1:3" x14ac:dyDescent="0.45">
      <c r="A3487" s="33" t="s">
        <v>62</v>
      </c>
      <c r="B3487" s="32">
        <v>97421.4</v>
      </c>
      <c r="C3487" s="28">
        <v>45504</v>
      </c>
    </row>
    <row r="3488" spans="1:3" x14ac:dyDescent="0.45">
      <c r="A3488" s="33" t="s">
        <v>63</v>
      </c>
      <c r="B3488" s="32">
        <v>124768.12</v>
      </c>
      <c r="C3488" s="28">
        <v>45504</v>
      </c>
    </row>
    <row r="3489" spans="1:3" x14ac:dyDescent="0.45">
      <c r="A3489" s="33" t="s">
        <v>72</v>
      </c>
      <c r="B3489" s="32">
        <v>689440.12</v>
      </c>
      <c r="C3489" s="28">
        <v>45519</v>
      </c>
    </row>
    <row r="3490" spans="1:3" x14ac:dyDescent="0.45">
      <c r="A3490" s="33" t="s">
        <v>73</v>
      </c>
      <c r="B3490" s="32">
        <v>151690.35999999999</v>
      </c>
      <c r="C3490" s="28">
        <v>45519</v>
      </c>
    </row>
    <row r="3491" spans="1:3" x14ac:dyDescent="0.45">
      <c r="A3491" s="33" t="s">
        <v>81</v>
      </c>
      <c r="B3491" s="32">
        <v>248065.71</v>
      </c>
      <c r="C3491" s="28">
        <v>45519</v>
      </c>
    </row>
    <row r="3492" spans="1:3" x14ac:dyDescent="0.45">
      <c r="A3492" s="33" t="s">
        <v>82</v>
      </c>
      <c r="B3492" s="32">
        <v>54633.31</v>
      </c>
      <c r="C3492" s="28">
        <v>45519</v>
      </c>
    </row>
    <row r="3493" spans="1:3" x14ac:dyDescent="0.45">
      <c r="A3493" s="33" t="s">
        <v>83</v>
      </c>
      <c r="B3493" s="32">
        <v>240505.38</v>
      </c>
      <c r="C3493" s="28">
        <v>45519</v>
      </c>
    </row>
    <row r="3494" spans="1:3" x14ac:dyDescent="0.45">
      <c r="A3494" s="33" t="s">
        <v>84</v>
      </c>
      <c r="B3494" s="32">
        <v>52968.24</v>
      </c>
      <c r="C3494" s="28">
        <v>45519</v>
      </c>
    </row>
    <row r="3495" spans="1:3" x14ac:dyDescent="0.45">
      <c r="A3495" s="33" t="s">
        <v>87</v>
      </c>
      <c r="B3495" s="32">
        <v>366223.99</v>
      </c>
      <c r="C3495" s="28">
        <v>45519</v>
      </c>
    </row>
    <row r="3496" spans="1:3" x14ac:dyDescent="0.45">
      <c r="A3496" s="33" t="s">
        <v>88</v>
      </c>
      <c r="B3496" s="32">
        <v>77670.03</v>
      </c>
      <c r="C3496" s="28">
        <v>45519</v>
      </c>
    </row>
    <row r="3497" spans="1:3" x14ac:dyDescent="0.45">
      <c r="A3497" s="33" t="s">
        <v>89</v>
      </c>
      <c r="B3497" s="32">
        <v>241732.29</v>
      </c>
      <c r="C3497" s="28">
        <v>45519</v>
      </c>
    </row>
    <row r="3498" spans="1:3" x14ac:dyDescent="0.45">
      <c r="A3498" s="33" t="s">
        <v>90</v>
      </c>
      <c r="B3498" s="32">
        <v>51267.41</v>
      </c>
      <c r="C3498" s="28">
        <v>45519</v>
      </c>
    </row>
    <row r="3499" spans="1:3" x14ac:dyDescent="0.45">
      <c r="A3499" s="33" t="s">
        <v>91</v>
      </c>
      <c r="B3499" s="32">
        <v>228639.07</v>
      </c>
      <c r="C3499" s="28">
        <v>45762</v>
      </c>
    </row>
    <row r="3500" spans="1:3" x14ac:dyDescent="0.45">
      <c r="A3500" s="33" t="s">
        <v>92</v>
      </c>
      <c r="B3500" s="32">
        <v>51267.41</v>
      </c>
      <c r="C3500" s="28">
        <v>45762</v>
      </c>
    </row>
    <row r="3501" spans="1:3" x14ac:dyDescent="0.45">
      <c r="A3501" s="33" t="s">
        <v>93</v>
      </c>
      <c r="B3501" s="32">
        <v>2298769.44</v>
      </c>
      <c r="C3501" s="28">
        <v>45519</v>
      </c>
    </row>
    <row r="3502" spans="1:3" x14ac:dyDescent="0.45">
      <c r="A3502" s="33" t="s">
        <v>94</v>
      </c>
      <c r="B3502" s="32">
        <v>487530.82</v>
      </c>
      <c r="C3502" s="28">
        <v>45519</v>
      </c>
    </row>
    <row r="3503" spans="1:3" x14ac:dyDescent="0.45">
      <c r="A3503" s="27" t="s">
        <v>350</v>
      </c>
      <c r="B3503" s="32"/>
    </row>
    <row r="3504" spans="1:3" x14ac:dyDescent="0.45">
      <c r="A3504" s="33" t="s">
        <v>47</v>
      </c>
      <c r="B3504" s="32">
        <v>3719.4</v>
      </c>
      <c r="C3504" s="28">
        <v>45519</v>
      </c>
    </row>
    <row r="3505" spans="1:3" x14ac:dyDescent="0.45">
      <c r="A3505" s="33" t="s">
        <v>49</v>
      </c>
      <c r="B3505" s="32">
        <v>3596.79</v>
      </c>
      <c r="C3505" s="28">
        <v>45519</v>
      </c>
    </row>
    <row r="3506" spans="1:3" x14ac:dyDescent="0.45">
      <c r="A3506" s="33" t="s">
        <v>53</v>
      </c>
      <c r="B3506" s="32">
        <v>4251.34</v>
      </c>
      <c r="C3506" s="28">
        <v>45519</v>
      </c>
    </row>
    <row r="3507" spans="1:3" x14ac:dyDescent="0.45">
      <c r="A3507" s="33" t="s">
        <v>55</v>
      </c>
      <c r="B3507" s="32">
        <v>3332.8</v>
      </c>
      <c r="C3507" s="28">
        <v>45519</v>
      </c>
    </row>
    <row r="3508" spans="1:3" x14ac:dyDescent="0.45">
      <c r="A3508" s="33" t="s">
        <v>43</v>
      </c>
      <c r="B3508" s="32">
        <v>11144.39</v>
      </c>
      <c r="C3508" s="28">
        <v>45504</v>
      </c>
    </row>
    <row r="3509" spans="1:3" x14ac:dyDescent="0.45">
      <c r="A3509" s="33" t="s">
        <v>72</v>
      </c>
      <c r="B3509" s="32">
        <v>9741.2099999999991</v>
      </c>
      <c r="C3509" s="28">
        <v>45488</v>
      </c>
    </row>
    <row r="3510" spans="1:3" x14ac:dyDescent="0.45">
      <c r="A3510" s="33" t="s">
        <v>81</v>
      </c>
      <c r="B3510" s="32">
        <v>3378.53</v>
      </c>
      <c r="C3510" s="28">
        <v>45519</v>
      </c>
    </row>
    <row r="3511" spans="1:3" x14ac:dyDescent="0.45">
      <c r="A3511" s="33" t="s">
        <v>83</v>
      </c>
      <c r="B3511" s="32">
        <v>3275.57</v>
      </c>
      <c r="C3511" s="28">
        <v>45519</v>
      </c>
    </row>
    <row r="3512" spans="1:3" x14ac:dyDescent="0.45">
      <c r="A3512" s="33" t="s">
        <v>87</v>
      </c>
      <c r="B3512" s="32">
        <v>4987.79</v>
      </c>
      <c r="C3512" s="28">
        <v>45519</v>
      </c>
    </row>
    <row r="3513" spans="1:3" x14ac:dyDescent="0.45">
      <c r="A3513" s="33" t="s">
        <v>89</v>
      </c>
      <c r="B3513" s="32">
        <v>3292.28</v>
      </c>
      <c r="C3513" s="28">
        <v>45519</v>
      </c>
    </row>
    <row r="3514" spans="1:3" x14ac:dyDescent="0.45">
      <c r="A3514" s="33" t="s">
        <v>91</v>
      </c>
      <c r="B3514" s="32">
        <v>3292.28</v>
      </c>
      <c r="C3514" s="28">
        <v>45762</v>
      </c>
    </row>
    <row r="3515" spans="1:3" x14ac:dyDescent="0.45">
      <c r="A3515" s="33" t="s">
        <v>93</v>
      </c>
      <c r="B3515" s="32">
        <v>31308.13</v>
      </c>
      <c r="C3515" s="28">
        <v>45519</v>
      </c>
    </row>
    <row r="3516" spans="1:3" x14ac:dyDescent="0.45">
      <c r="A3516" s="27" t="s">
        <v>351</v>
      </c>
      <c r="B3516" s="32"/>
    </row>
    <row r="3517" spans="1:3" x14ac:dyDescent="0.45">
      <c r="A3517" s="33" t="s">
        <v>47</v>
      </c>
      <c r="B3517" s="32">
        <v>18237.36</v>
      </c>
      <c r="C3517" s="28">
        <v>45519</v>
      </c>
    </row>
    <row r="3518" spans="1:3" x14ac:dyDescent="0.45">
      <c r="A3518" s="33" t="s">
        <v>49</v>
      </c>
      <c r="B3518" s="32">
        <v>17636.169999999998</v>
      </c>
      <c r="C3518" s="28">
        <v>45519</v>
      </c>
    </row>
    <row r="3519" spans="1:3" x14ac:dyDescent="0.45">
      <c r="A3519" s="33" t="s">
        <v>53</v>
      </c>
      <c r="B3519" s="32">
        <v>20845.59</v>
      </c>
      <c r="C3519" s="28">
        <v>45519</v>
      </c>
    </row>
    <row r="3520" spans="1:3" x14ac:dyDescent="0.45">
      <c r="A3520" s="33" t="s">
        <v>55</v>
      </c>
      <c r="B3520" s="32">
        <v>16341.72</v>
      </c>
      <c r="C3520" s="28">
        <v>45519</v>
      </c>
    </row>
    <row r="3521" spans="1:3" x14ac:dyDescent="0.45">
      <c r="A3521" s="33" t="s">
        <v>43</v>
      </c>
      <c r="B3521" s="32">
        <v>54644.33</v>
      </c>
      <c r="C3521" s="28">
        <v>45504</v>
      </c>
    </row>
    <row r="3522" spans="1:3" x14ac:dyDescent="0.45">
      <c r="A3522" s="33" t="s">
        <v>72</v>
      </c>
      <c r="B3522" s="32">
        <v>47764.11</v>
      </c>
      <c r="C3522" s="28">
        <v>45488</v>
      </c>
    </row>
    <row r="3523" spans="1:3" x14ac:dyDescent="0.45">
      <c r="A3523" s="33" t="s">
        <v>81</v>
      </c>
      <c r="B3523" s="32">
        <v>16565.98</v>
      </c>
      <c r="C3523" s="28">
        <v>45519</v>
      </c>
    </row>
    <row r="3524" spans="1:3" x14ac:dyDescent="0.45">
      <c r="A3524" s="33" t="s">
        <v>83</v>
      </c>
      <c r="B3524" s="32">
        <v>16061.09</v>
      </c>
      <c r="C3524" s="28">
        <v>45519</v>
      </c>
    </row>
    <row r="3525" spans="1:3" x14ac:dyDescent="0.45">
      <c r="A3525" s="33" t="s">
        <v>87</v>
      </c>
      <c r="B3525" s="32">
        <v>24456.66</v>
      </c>
      <c r="C3525" s="28">
        <v>45519</v>
      </c>
    </row>
    <row r="3526" spans="1:3" x14ac:dyDescent="0.45">
      <c r="A3526" s="33" t="s">
        <v>89</v>
      </c>
      <c r="B3526" s="32">
        <v>16143.03</v>
      </c>
      <c r="C3526" s="28">
        <v>45519</v>
      </c>
    </row>
    <row r="3527" spans="1:3" x14ac:dyDescent="0.45">
      <c r="A3527" s="33" t="s">
        <v>91</v>
      </c>
      <c r="B3527" s="32">
        <v>16143.03</v>
      </c>
      <c r="C3527" s="28">
        <v>45762</v>
      </c>
    </row>
    <row r="3528" spans="1:3" x14ac:dyDescent="0.45">
      <c r="A3528" s="33" t="s">
        <v>93</v>
      </c>
      <c r="B3528" s="32">
        <v>153513.21</v>
      </c>
      <c r="C3528" s="28">
        <v>45519</v>
      </c>
    </row>
    <row r="3529" spans="1:3" x14ac:dyDescent="0.45">
      <c r="A3529" s="27" t="s">
        <v>352</v>
      </c>
      <c r="B3529" s="32"/>
    </row>
    <row r="3530" spans="1:3" x14ac:dyDescent="0.45">
      <c r="A3530" s="33" t="s">
        <v>47</v>
      </c>
      <c r="B3530" s="32">
        <v>103227.9</v>
      </c>
      <c r="C3530" s="28">
        <v>45519</v>
      </c>
    </row>
    <row r="3531" spans="1:3" x14ac:dyDescent="0.45">
      <c r="A3531" s="33" t="s">
        <v>48</v>
      </c>
      <c r="B3531" s="32">
        <v>28100.48</v>
      </c>
      <c r="C3531" s="28">
        <v>45519</v>
      </c>
    </row>
    <row r="3532" spans="1:3" x14ac:dyDescent="0.45">
      <c r="A3532" s="33" t="s">
        <v>49</v>
      </c>
      <c r="B3532" s="32">
        <v>99825.03</v>
      </c>
      <c r="C3532" s="28">
        <v>45519</v>
      </c>
    </row>
    <row r="3533" spans="1:3" x14ac:dyDescent="0.45">
      <c r="A3533" s="33" t="s">
        <v>50</v>
      </c>
      <c r="B3533" s="32">
        <v>27174.15</v>
      </c>
      <c r="C3533" s="28">
        <v>45519</v>
      </c>
    </row>
    <row r="3534" spans="1:3" x14ac:dyDescent="0.45">
      <c r="A3534" s="33" t="s">
        <v>53</v>
      </c>
      <c r="B3534" s="32">
        <v>117991.1</v>
      </c>
      <c r="C3534" s="28">
        <v>45519</v>
      </c>
    </row>
    <row r="3535" spans="1:3" x14ac:dyDescent="0.45">
      <c r="A3535" s="33" t="s">
        <v>54</v>
      </c>
      <c r="B3535" s="32">
        <v>30930.13</v>
      </c>
      <c r="C3535" s="28">
        <v>45519</v>
      </c>
    </row>
    <row r="3536" spans="1:3" x14ac:dyDescent="0.45">
      <c r="A3536" s="33" t="s">
        <v>55</v>
      </c>
      <c r="B3536" s="32">
        <v>92498.12</v>
      </c>
      <c r="C3536" s="28">
        <v>45519</v>
      </c>
    </row>
    <row r="3537" spans="1:3" x14ac:dyDescent="0.45">
      <c r="A3537" s="33" t="s">
        <v>56</v>
      </c>
      <c r="B3537" s="32">
        <v>24247.41</v>
      </c>
      <c r="C3537" s="28">
        <v>45519</v>
      </c>
    </row>
    <row r="3538" spans="1:3" x14ac:dyDescent="0.45">
      <c r="A3538" s="33" t="s">
        <v>43</v>
      </c>
      <c r="B3538" s="32">
        <v>309300.17</v>
      </c>
      <c r="C3538" s="28">
        <v>45504</v>
      </c>
    </row>
    <row r="3539" spans="1:3" x14ac:dyDescent="0.45">
      <c r="A3539" s="33" t="s">
        <v>63</v>
      </c>
      <c r="B3539" s="32">
        <v>58292.800000000003</v>
      </c>
      <c r="C3539" s="28">
        <v>45504</v>
      </c>
    </row>
    <row r="3540" spans="1:3" x14ac:dyDescent="0.45">
      <c r="A3540" s="33" t="s">
        <v>72</v>
      </c>
      <c r="B3540" s="32">
        <v>270356.45</v>
      </c>
      <c r="C3540" s="28">
        <v>45488</v>
      </c>
    </row>
    <row r="3541" spans="1:3" x14ac:dyDescent="0.45">
      <c r="A3541" s="33" t="s">
        <v>73</v>
      </c>
      <c r="B3541" s="32">
        <v>70871.11</v>
      </c>
      <c r="C3541" s="28">
        <v>45488</v>
      </c>
    </row>
    <row r="3542" spans="1:3" x14ac:dyDescent="0.45">
      <c r="A3542" s="33" t="s">
        <v>81</v>
      </c>
      <c r="B3542" s="32">
        <v>93767.47</v>
      </c>
      <c r="C3542" s="28">
        <v>45519</v>
      </c>
    </row>
    <row r="3543" spans="1:3" x14ac:dyDescent="0.45">
      <c r="A3543" s="33" t="s">
        <v>82</v>
      </c>
      <c r="B3543" s="32">
        <v>25525.18</v>
      </c>
      <c r="C3543" s="28">
        <v>45519</v>
      </c>
    </row>
    <row r="3544" spans="1:3" x14ac:dyDescent="0.45">
      <c r="A3544" s="33" t="s">
        <v>83</v>
      </c>
      <c r="B3544" s="32">
        <v>90909.7</v>
      </c>
      <c r="C3544" s="28">
        <v>45519</v>
      </c>
    </row>
    <row r="3545" spans="1:3" x14ac:dyDescent="0.45">
      <c r="A3545" s="33" t="s">
        <v>84</v>
      </c>
      <c r="B3545" s="32">
        <v>24747.24</v>
      </c>
      <c r="C3545" s="28">
        <v>45519</v>
      </c>
    </row>
    <row r="3546" spans="1:3" x14ac:dyDescent="0.45">
      <c r="A3546" s="33" t="s">
        <v>87</v>
      </c>
      <c r="B3546" s="32">
        <v>138430.64000000001</v>
      </c>
      <c r="C3546" s="28">
        <v>45519</v>
      </c>
    </row>
    <row r="3547" spans="1:3" x14ac:dyDescent="0.45">
      <c r="A3547" s="33" t="s">
        <v>88</v>
      </c>
      <c r="B3547" s="32">
        <v>36288.14</v>
      </c>
      <c r="C3547" s="28">
        <v>45519</v>
      </c>
    </row>
    <row r="3548" spans="1:3" x14ac:dyDescent="0.45">
      <c r="A3548" s="33" t="s">
        <v>89</v>
      </c>
      <c r="B3548" s="32">
        <v>91373.47</v>
      </c>
      <c r="C3548" s="28">
        <v>45519</v>
      </c>
    </row>
    <row r="3549" spans="1:3" x14ac:dyDescent="0.45">
      <c r="A3549" s="33" t="s">
        <v>90</v>
      </c>
      <c r="B3549" s="32">
        <v>23952.6</v>
      </c>
      <c r="C3549" s="28">
        <v>45519</v>
      </c>
    </row>
    <row r="3550" spans="1:3" x14ac:dyDescent="0.45">
      <c r="A3550" s="33" t="s">
        <v>91</v>
      </c>
      <c r="B3550" s="32">
        <v>91373.47</v>
      </c>
      <c r="C3550" s="28">
        <v>45762</v>
      </c>
    </row>
    <row r="3551" spans="1:3" x14ac:dyDescent="0.45">
      <c r="A3551" s="33" t="s">
        <v>92</v>
      </c>
      <c r="B3551" s="32">
        <v>6653.69</v>
      </c>
      <c r="C3551" s="28">
        <v>45762</v>
      </c>
    </row>
    <row r="3552" spans="1:3" x14ac:dyDescent="0.45">
      <c r="A3552" s="33" t="s">
        <v>93</v>
      </c>
      <c r="B3552" s="32">
        <v>868922.1</v>
      </c>
      <c r="C3552" s="28">
        <v>45519</v>
      </c>
    </row>
    <row r="3553" spans="1:3" x14ac:dyDescent="0.45">
      <c r="A3553" s="33" t="s">
        <v>94</v>
      </c>
      <c r="B3553" s="32">
        <v>227778.82</v>
      </c>
      <c r="C3553" s="28">
        <v>45519</v>
      </c>
    </row>
    <row r="3554" spans="1:3" x14ac:dyDescent="0.45">
      <c r="A3554" s="27" t="s">
        <v>353</v>
      </c>
      <c r="B3554" s="32"/>
    </row>
    <row r="3555" spans="1:3" x14ac:dyDescent="0.45">
      <c r="A3555" s="33" t="s">
        <v>47</v>
      </c>
      <c r="B3555" s="32">
        <v>25102.69</v>
      </c>
      <c r="C3555" s="28">
        <v>45519</v>
      </c>
    </row>
    <row r="3556" spans="1:3" x14ac:dyDescent="0.45">
      <c r="A3556" s="33" t="s">
        <v>49</v>
      </c>
      <c r="B3556" s="32">
        <v>24275.19</v>
      </c>
      <c r="C3556" s="28">
        <v>45519</v>
      </c>
    </row>
    <row r="3557" spans="1:3" x14ac:dyDescent="0.45">
      <c r="A3557" s="33" t="s">
        <v>53</v>
      </c>
      <c r="B3557" s="32">
        <v>28692.77</v>
      </c>
      <c r="C3557" s="28">
        <v>45519</v>
      </c>
    </row>
    <row r="3558" spans="1:3" x14ac:dyDescent="0.45">
      <c r="A3558" s="33" t="s">
        <v>55</v>
      </c>
      <c r="B3558" s="32">
        <v>22493.45</v>
      </c>
      <c r="C3558" s="28">
        <v>45519</v>
      </c>
    </row>
    <row r="3559" spans="1:3" x14ac:dyDescent="0.45">
      <c r="A3559" s="33" t="s">
        <v>43</v>
      </c>
      <c r="B3559" s="32">
        <v>75214.8</v>
      </c>
      <c r="C3559" s="28">
        <v>45504</v>
      </c>
    </row>
    <row r="3560" spans="1:3" x14ac:dyDescent="0.45">
      <c r="A3560" s="33" t="s">
        <v>72</v>
      </c>
      <c r="B3560" s="32">
        <v>65744.570000000007</v>
      </c>
      <c r="C3560" s="28">
        <v>45488</v>
      </c>
    </row>
    <row r="3561" spans="1:3" x14ac:dyDescent="0.45">
      <c r="A3561" s="33" t="s">
        <v>81</v>
      </c>
      <c r="B3561" s="32">
        <v>22802.13</v>
      </c>
      <c r="C3561" s="28">
        <v>45519</v>
      </c>
    </row>
    <row r="3562" spans="1:3" x14ac:dyDescent="0.45">
      <c r="A3562" s="33" t="s">
        <v>83</v>
      </c>
      <c r="B3562" s="32">
        <v>22107.18</v>
      </c>
      <c r="C3562" s="28">
        <v>45519</v>
      </c>
    </row>
    <row r="3563" spans="1:3" x14ac:dyDescent="0.45">
      <c r="A3563" s="33" t="s">
        <v>87</v>
      </c>
      <c r="B3563" s="32">
        <v>33663.199999999997</v>
      </c>
      <c r="C3563" s="28">
        <v>45519</v>
      </c>
    </row>
    <row r="3564" spans="1:3" x14ac:dyDescent="0.45">
      <c r="A3564" s="33" t="s">
        <v>89</v>
      </c>
      <c r="B3564" s="32">
        <v>22219.96</v>
      </c>
      <c r="C3564" s="28">
        <v>45519</v>
      </c>
    </row>
    <row r="3565" spans="1:3" x14ac:dyDescent="0.45">
      <c r="A3565" s="33" t="s">
        <v>91</v>
      </c>
      <c r="B3565" s="32">
        <v>22219.96</v>
      </c>
      <c r="C3565" s="28">
        <v>45762</v>
      </c>
    </row>
    <row r="3566" spans="1:3" x14ac:dyDescent="0.45">
      <c r="A3566" s="33" t="s">
        <v>93</v>
      </c>
      <c r="B3566" s="32">
        <v>211302.19</v>
      </c>
      <c r="C3566" s="28">
        <v>45519</v>
      </c>
    </row>
    <row r="3567" spans="1:3" x14ac:dyDescent="0.45">
      <c r="A3567" s="27" t="s">
        <v>354</v>
      </c>
      <c r="B3567" s="32"/>
    </row>
    <row r="3568" spans="1:3" x14ac:dyDescent="0.45">
      <c r="A3568" s="33" t="s">
        <v>47</v>
      </c>
      <c r="B3568" s="32">
        <v>245931.93</v>
      </c>
      <c r="C3568" s="28">
        <v>45519</v>
      </c>
    </row>
    <row r="3569" spans="1:3" x14ac:dyDescent="0.45">
      <c r="A3569" s="33" t="s">
        <v>48</v>
      </c>
      <c r="B3569" s="32">
        <v>63429.64</v>
      </c>
      <c r="C3569" s="28">
        <v>45716</v>
      </c>
    </row>
    <row r="3570" spans="1:3" x14ac:dyDescent="0.45">
      <c r="A3570" s="33" t="s">
        <v>49</v>
      </c>
      <c r="B3570" s="32">
        <v>237824.87</v>
      </c>
      <c r="C3570" s="28">
        <v>45519</v>
      </c>
    </row>
    <row r="3571" spans="1:3" x14ac:dyDescent="0.45">
      <c r="A3571" s="33" t="s">
        <v>50</v>
      </c>
      <c r="B3571" s="32">
        <v>61338.7</v>
      </c>
      <c r="C3571" s="28">
        <v>45716</v>
      </c>
    </row>
    <row r="3572" spans="1:3" x14ac:dyDescent="0.45">
      <c r="A3572" s="33" t="s">
        <v>53</v>
      </c>
      <c r="B3572" s="32">
        <v>281104.03999999998</v>
      </c>
      <c r="C3572" s="28">
        <v>45519</v>
      </c>
    </row>
    <row r="3573" spans="1:3" x14ac:dyDescent="0.45">
      <c r="A3573" s="33" t="s">
        <v>54</v>
      </c>
      <c r="B3573" s="32">
        <v>69816.86</v>
      </c>
      <c r="C3573" s="28">
        <v>45716</v>
      </c>
    </row>
    <row r="3574" spans="1:3" x14ac:dyDescent="0.45">
      <c r="A3574" s="33" t="s">
        <v>55</v>
      </c>
      <c r="B3574" s="32">
        <v>220369.12</v>
      </c>
      <c r="C3574" s="28">
        <v>45519</v>
      </c>
    </row>
    <row r="3575" spans="1:3" x14ac:dyDescent="0.45">
      <c r="A3575" s="33" t="s">
        <v>56</v>
      </c>
      <c r="B3575" s="32">
        <v>54732.33</v>
      </c>
      <c r="C3575" s="28">
        <v>45716</v>
      </c>
    </row>
    <row r="3576" spans="1:3" x14ac:dyDescent="0.45">
      <c r="A3576" s="33" t="s">
        <v>61</v>
      </c>
      <c r="B3576" s="32">
        <v>85492.73</v>
      </c>
      <c r="C3576" s="28">
        <v>45716</v>
      </c>
    </row>
    <row r="3577" spans="1:3" x14ac:dyDescent="0.45">
      <c r="A3577" s="33" t="s">
        <v>43</v>
      </c>
      <c r="B3577" s="32">
        <v>736882.06</v>
      </c>
      <c r="C3577" s="28">
        <v>45504</v>
      </c>
    </row>
    <row r="3578" spans="1:3" x14ac:dyDescent="0.45">
      <c r="A3578" s="33" t="s">
        <v>62</v>
      </c>
      <c r="B3578" s="32">
        <v>52260.21</v>
      </c>
      <c r="C3578" s="28">
        <v>45504</v>
      </c>
    </row>
    <row r="3579" spans="1:3" x14ac:dyDescent="0.45">
      <c r="A3579" s="33" t="s">
        <v>63</v>
      </c>
      <c r="B3579" s="32">
        <v>131581.07999999999</v>
      </c>
      <c r="C3579" s="28">
        <v>45716</v>
      </c>
    </row>
    <row r="3580" spans="1:3" x14ac:dyDescent="0.45">
      <c r="A3580" s="33" t="s">
        <v>65</v>
      </c>
      <c r="B3580" s="32">
        <v>81287.11</v>
      </c>
      <c r="C3580" s="28">
        <v>45716</v>
      </c>
    </row>
    <row r="3581" spans="1:3" x14ac:dyDescent="0.45">
      <c r="A3581" s="33" t="s">
        <v>72</v>
      </c>
      <c r="B3581" s="32">
        <v>644101.86</v>
      </c>
      <c r="C3581" s="28">
        <v>45488</v>
      </c>
    </row>
    <row r="3582" spans="1:3" x14ac:dyDescent="0.45">
      <c r="A3582" s="33" t="s">
        <v>81</v>
      </c>
      <c r="B3582" s="32">
        <v>223393.23</v>
      </c>
      <c r="C3582" s="28">
        <v>45519</v>
      </c>
    </row>
    <row r="3583" spans="1:3" x14ac:dyDescent="0.45">
      <c r="A3583" s="33" t="s">
        <v>82</v>
      </c>
      <c r="B3583" s="32">
        <v>57616.56</v>
      </c>
      <c r="C3583" s="28">
        <v>45716</v>
      </c>
    </row>
    <row r="3584" spans="1:3" x14ac:dyDescent="0.45">
      <c r="A3584" s="33" t="s">
        <v>83</v>
      </c>
      <c r="B3584" s="32">
        <v>216584.84</v>
      </c>
      <c r="C3584" s="28">
        <v>45519</v>
      </c>
    </row>
    <row r="3585" spans="1:3" x14ac:dyDescent="0.45">
      <c r="A3585" s="33" t="s">
        <v>84</v>
      </c>
      <c r="B3585" s="32">
        <v>55860.57</v>
      </c>
      <c r="C3585" s="28">
        <v>45716</v>
      </c>
    </row>
    <row r="3586" spans="1:3" x14ac:dyDescent="0.45">
      <c r="A3586" s="33" t="s">
        <v>87</v>
      </c>
      <c r="B3586" s="32">
        <v>329799.53000000003</v>
      </c>
      <c r="C3586" s="28">
        <v>45519</v>
      </c>
    </row>
    <row r="3587" spans="1:3" x14ac:dyDescent="0.45">
      <c r="A3587" s="33" t="s">
        <v>88</v>
      </c>
      <c r="B3587" s="32">
        <v>81911.199999999997</v>
      </c>
      <c r="C3587" s="28">
        <v>45716</v>
      </c>
    </row>
    <row r="3588" spans="1:3" x14ac:dyDescent="0.45">
      <c r="A3588" s="33" t="s">
        <v>89</v>
      </c>
      <c r="B3588" s="32">
        <v>217689.72</v>
      </c>
      <c r="C3588" s="28">
        <v>45519</v>
      </c>
    </row>
    <row r="3589" spans="1:3" x14ac:dyDescent="0.45">
      <c r="A3589" s="33" t="s">
        <v>90</v>
      </c>
      <c r="B3589" s="32">
        <v>54066.86</v>
      </c>
      <c r="C3589" s="28">
        <v>45716</v>
      </c>
    </row>
    <row r="3590" spans="1:3" x14ac:dyDescent="0.45">
      <c r="A3590" s="33" t="s">
        <v>91</v>
      </c>
      <c r="B3590" s="32">
        <v>217689.72</v>
      </c>
      <c r="C3590" s="28">
        <v>45762</v>
      </c>
    </row>
    <row r="3591" spans="1:3" x14ac:dyDescent="0.45">
      <c r="A3591" s="33" t="s">
        <v>92</v>
      </c>
      <c r="B3591" s="32">
        <v>54066.86</v>
      </c>
      <c r="C3591" s="28">
        <v>45762</v>
      </c>
    </row>
    <row r="3592" spans="1:3" x14ac:dyDescent="0.45">
      <c r="A3592" s="33" t="s">
        <v>93</v>
      </c>
      <c r="B3592" s="32">
        <v>2070134.98</v>
      </c>
      <c r="C3592" s="28">
        <v>45519</v>
      </c>
    </row>
    <row r="3593" spans="1:3" x14ac:dyDescent="0.45">
      <c r="A3593" s="33" t="s">
        <v>94</v>
      </c>
      <c r="B3593" s="32">
        <v>514152.43</v>
      </c>
      <c r="C3593" s="28">
        <v>45716</v>
      </c>
    </row>
    <row r="3594" spans="1:3" x14ac:dyDescent="0.45">
      <c r="A3594" s="27" t="s">
        <v>355</v>
      </c>
      <c r="B3594" s="32"/>
    </row>
    <row r="3595" spans="1:3" x14ac:dyDescent="0.45">
      <c r="A3595" s="33" t="s">
        <v>47</v>
      </c>
      <c r="B3595" s="32">
        <v>13736.9</v>
      </c>
      <c r="C3595" s="28">
        <v>45519</v>
      </c>
    </row>
    <row r="3596" spans="1:3" x14ac:dyDescent="0.45">
      <c r="A3596" s="33" t="s">
        <v>49</v>
      </c>
      <c r="B3596" s="32">
        <v>13284.06</v>
      </c>
      <c r="C3596" s="28">
        <v>45519</v>
      </c>
    </row>
    <row r="3597" spans="1:3" x14ac:dyDescent="0.45">
      <c r="A3597" s="33" t="s">
        <v>53</v>
      </c>
      <c r="B3597" s="32">
        <v>15701.49</v>
      </c>
      <c r="C3597" s="28">
        <v>45519</v>
      </c>
    </row>
    <row r="3598" spans="1:3" x14ac:dyDescent="0.45">
      <c r="A3598" s="33" t="s">
        <v>55</v>
      </c>
      <c r="B3598" s="32">
        <v>12309.05</v>
      </c>
      <c r="C3598" s="28">
        <v>45519</v>
      </c>
    </row>
    <row r="3599" spans="1:3" x14ac:dyDescent="0.45">
      <c r="A3599" s="33" t="s">
        <v>43</v>
      </c>
      <c r="B3599" s="32">
        <v>41159.65</v>
      </c>
      <c r="C3599" s="28">
        <v>45504</v>
      </c>
    </row>
    <row r="3600" spans="1:3" x14ac:dyDescent="0.45">
      <c r="A3600" s="33" t="s">
        <v>72</v>
      </c>
      <c r="B3600" s="32">
        <v>35977.269999999997</v>
      </c>
      <c r="C3600" s="28">
        <v>45488</v>
      </c>
    </row>
    <row r="3601" spans="1:3" x14ac:dyDescent="0.45">
      <c r="A3601" s="33" t="s">
        <v>81</v>
      </c>
      <c r="B3601" s="32">
        <v>12477.96</v>
      </c>
      <c r="C3601" s="28">
        <v>45519</v>
      </c>
    </row>
    <row r="3602" spans="1:3" x14ac:dyDescent="0.45">
      <c r="A3602" s="33" t="s">
        <v>83</v>
      </c>
      <c r="B3602" s="32">
        <v>12097.67</v>
      </c>
      <c r="C3602" s="28">
        <v>45519</v>
      </c>
    </row>
    <row r="3603" spans="1:3" x14ac:dyDescent="0.45">
      <c r="A3603" s="33" t="s">
        <v>87</v>
      </c>
      <c r="B3603" s="32">
        <v>18421.45</v>
      </c>
      <c r="C3603" s="28">
        <v>45519</v>
      </c>
    </row>
    <row r="3604" spans="1:3" x14ac:dyDescent="0.45">
      <c r="A3604" s="33" t="s">
        <v>89</v>
      </c>
      <c r="B3604" s="32">
        <v>12159.39</v>
      </c>
      <c r="C3604" s="28">
        <v>45519</v>
      </c>
    </row>
    <row r="3605" spans="1:3" x14ac:dyDescent="0.45">
      <c r="A3605" s="33" t="s">
        <v>91</v>
      </c>
      <c r="B3605" s="32">
        <v>12159.39</v>
      </c>
      <c r="C3605" s="28">
        <v>45762</v>
      </c>
    </row>
    <row r="3606" spans="1:3" x14ac:dyDescent="0.45">
      <c r="A3606" s="33" t="s">
        <v>93</v>
      </c>
      <c r="B3606" s="32">
        <v>115630.49</v>
      </c>
      <c r="C3606" s="28">
        <v>45519</v>
      </c>
    </row>
    <row r="3607" spans="1:3" x14ac:dyDescent="0.45">
      <c r="A3607" s="27" t="s">
        <v>356</v>
      </c>
      <c r="B3607" s="32"/>
    </row>
    <row r="3608" spans="1:3" x14ac:dyDescent="0.45">
      <c r="A3608" s="33" t="s">
        <v>47</v>
      </c>
      <c r="B3608" s="32">
        <v>518752.67</v>
      </c>
      <c r="C3608" s="28">
        <v>45534</v>
      </c>
    </row>
    <row r="3609" spans="1:3" x14ac:dyDescent="0.45">
      <c r="A3609" s="33" t="s">
        <v>48</v>
      </c>
      <c r="B3609" s="32">
        <v>134672.09</v>
      </c>
      <c r="C3609" s="28">
        <v>45534</v>
      </c>
    </row>
    <row r="3610" spans="1:3" x14ac:dyDescent="0.45">
      <c r="A3610" s="33" t="s">
        <v>49</v>
      </c>
      <c r="B3610" s="32">
        <v>501652.16</v>
      </c>
      <c r="C3610" s="28">
        <v>45534</v>
      </c>
    </row>
    <row r="3611" spans="1:3" x14ac:dyDescent="0.45">
      <c r="A3611" s="33" t="s">
        <v>50</v>
      </c>
      <c r="B3611" s="32">
        <v>130232.67</v>
      </c>
      <c r="C3611" s="28">
        <v>45534</v>
      </c>
    </row>
    <row r="3612" spans="1:3" x14ac:dyDescent="0.45">
      <c r="A3612" s="33" t="s">
        <v>53</v>
      </c>
      <c r="B3612" s="32">
        <v>592942.42000000004</v>
      </c>
      <c r="C3612" s="28">
        <v>45519</v>
      </c>
    </row>
    <row r="3613" spans="1:3" x14ac:dyDescent="0.45">
      <c r="A3613" s="33" t="s">
        <v>54</v>
      </c>
      <c r="B3613" s="32">
        <v>148233.26</v>
      </c>
      <c r="C3613" s="28">
        <v>45519</v>
      </c>
    </row>
    <row r="3614" spans="1:3" x14ac:dyDescent="0.45">
      <c r="A3614" s="33" t="s">
        <v>55</v>
      </c>
      <c r="B3614" s="32">
        <v>464832.17</v>
      </c>
      <c r="C3614" s="28">
        <v>45519</v>
      </c>
    </row>
    <row r="3615" spans="1:3" x14ac:dyDescent="0.45">
      <c r="A3615" s="33" t="s">
        <v>56</v>
      </c>
      <c r="B3615" s="32">
        <v>116206.2</v>
      </c>
      <c r="C3615" s="28">
        <v>45519</v>
      </c>
    </row>
    <row r="3616" spans="1:3" x14ac:dyDescent="0.45">
      <c r="A3616" s="33" t="s">
        <v>43</v>
      </c>
      <c r="B3616" s="32">
        <v>1554330.68</v>
      </c>
      <c r="C3616" s="28">
        <v>45504</v>
      </c>
    </row>
    <row r="3617" spans="1:3" x14ac:dyDescent="0.45">
      <c r="A3617" s="33" t="s">
        <v>62</v>
      </c>
      <c r="B3617" s="32">
        <v>103232.5</v>
      </c>
      <c r="C3617" s="28">
        <v>45504</v>
      </c>
    </row>
    <row r="3618" spans="1:3" x14ac:dyDescent="0.45">
      <c r="A3618" s="33" t="s">
        <v>63</v>
      </c>
      <c r="B3618" s="32">
        <v>279369.38</v>
      </c>
      <c r="C3618" s="28">
        <v>45504</v>
      </c>
    </row>
    <row r="3619" spans="1:3" x14ac:dyDescent="0.45">
      <c r="A3619" s="33" t="s">
        <v>72</v>
      </c>
      <c r="B3619" s="32">
        <v>1379770.59</v>
      </c>
      <c r="C3619" s="28">
        <v>45488</v>
      </c>
    </row>
    <row r="3620" spans="1:3" x14ac:dyDescent="0.45">
      <c r="A3620" s="33" t="s">
        <v>73</v>
      </c>
      <c r="B3620" s="32">
        <v>339651.18</v>
      </c>
      <c r="C3620" s="28">
        <v>45488</v>
      </c>
    </row>
    <row r="3621" spans="1:3" x14ac:dyDescent="0.45">
      <c r="A3621" s="33" t="s">
        <v>81</v>
      </c>
      <c r="B3621" s="32">
        <v>471211.01</v>
      </c>
      <c r="C3621" s="28">
        <v>45534</v>
      </c>
    </row>
    <row r="3622" spans="1:3" x14ac:dyDescent="0.45">
      <c r="A3622" s="33" t="s">
        <v>82</v>
      </c>
      <c r="B3622" s="32">
        <v>122329.92</v>
      </c>
      <c r="C3622" s="28">
        <v>45534</v>
      </c>
    </row>
    <row r="3623" spans="1:3" x14ac:dyDescent="0.45">
      <c r="A3623" s="33" t="s">
        <v>83</v>
      </c>
      <c r="B3623" s="32">
        <v>456849.82</v>
      </c>
      <c r="C3623" s="28">
        <v>45534</v>
      </c>
    </row>
    <row r="3624" spans="1:3" x14ac:dyDescent="0.45">
      <c r="A3624" s="33" t="s">
        <v>84</v>
      </c>
      <c r="B3624" s="32">
        <v>118601.65</v>
      </c>
      <c r="C3624" s="28">
        <v>45534</v>
      </c>
    </row>
    <row r="3625" spans="1:3" x14ac:dyDescent="0.45">
      <c r="A3625" s="33" t="s">
        <v>87</v>
      </c>
      <c r="B3625" s="32">
        <v>695657.49</v>
      </c>
      <c r="C3625" s="28">
        <v>45519</v>
      </c>
    </row>
    <row r="3626" spans="1:3" x14ac:dyDescent="0.45">
      <c r="A3626" s="33" t="s">
        <v>88</v>
      </c>
      <c r="B3626" s="32">
        <v>173911.62</v>
      </c>
      <c r="C3626" s="28">
        <v>45519</v>
      </c>
    </row>
    <row r="3627" spans="1:3" x14ac:dyDescent="0.45">
      <c r="A3627" s="33" t="s">
        <v>89</v>
      </c>
      <c r="B3627" s="32">
        <v>459180.42</v>
      </c>
      <c r="C3627" s="28">
        <v>45519</v>
      </c>
    </row>
    <row r="3628" spans="1:3" x14ac:dyDescent="0.45">
      <c r="A3628" s="33" t="s">
        <v>90</v>
      </c>
      <c r="B3628" s="32">
        <v>114793.29</v>
      </c>
      <c r="C3628" s="28">
        <v>45519</v>
      </c>
    </row>
    <row r="3629" spans="1:3" x14ac:dyDescent="0.45">
      <c r="A3629" s="33" t="s">
        <v>91</v>
      </c>
      <c r="B3629" s="32">
        <v>459180.42</v>
      </c>
      <c r="C3629" s="28">
        <v>45762</v>
      </c>
    </row>
    <row r="3630" spans="1:3" x14ac:dyDescent="0.45">
      <c r="A3630" s="33" t="s">
        <v>92</v>
      </c>
      <c r="B3630" s="32">
        <v>114793.29</v>
      </c>
      <c r="C3630" s="28">
        <v>45762</v>
      </c>
    </row>
    <row r="3631" spans="1:3" x14ac:dyDescent="0.45">
      <c r="A3631" s="33" t="s">
        <v>93</v>
      </c>
      <c r="B3631" s="32">
        <v>4366606.88</v>
      </c>
      <c r="C3631" s="28">
        <v>45519</v>
      </c>
    </row>
    <row r="3632" spans="1:3" x14ac:dyDescent="0.45">
      <c r="A3632" s="33" t="s">
        <v>94</v>
      </c>
      <c r="B3632" s="32">
        <v>1091634.44</v>
      </c>
      <c r="C3632" s="28">
        <v>45519</v>
      </c>
    </row>
    <row r="3633" spans="1:3" x14ac:dyDescent="0.45">
      <c r="A3633" s="27" t="s">
        <v>357</v>
      </c>
      <c r="B3633" s="32"/>
    </row>
    <row r="3634" spans="1:3" x14ac:dyDescent="0.45">
      <c r="A3634" s="33" t="s">
        <v>47</v>
      </c>
      <c r="B3634" s="32">
        <v>4452.18</v>
      </c>
      <c r="C3634" s="28">
        <v>45519</v>
      </c>
    </row>
    <row r="3635" spans="1:3" x14ac:dyDescent="0.45">
      <c r="A3635" s="33" t="s">
        <v>49</v>
      </c>
      <c r="B3635" s="32">
        <v>4305.42</v>
      </c>
      <c r="C3635" s="28">
        <v>45519</v>
      </c>
    </row>
    <row r="3636" spans="1:3" x14ac:dyDescent="0.45">
      <c r="A3636" s="33" t="s">
        <v>53</v>
      </c>
      <c r="B3636" s="32">
        <v>5088.91</v>
      </c>
      <c r="C3636" s="28">
        <v>45519</v>
      </c>
    </row>
    <row r="3637" spans="1:3" x14ac:dyDescent="0.45">
      <c r="A3637" s="33" t="s">
        <v>55</v>
      </c>
      <c r="B3637" s="32">
        <v>3989.41</v>
      </c>
      <c r="C3637" s="28">
        <v>45519</v>
      </c>
    </row>
    <row r="3638" spans="1:3" x14ac:dyDescent="0.45">
      <c r="A3638" s="33" t="s">
        <v>43</v>
      </c>
      <c r="B3638" s="32">
        <v>13340.01</v>
      </c>
      <c r="C3638" s="28">
        <v>45504</v>
      </c>
    </row>
    <row r="3639" spans="1:3" x14ac:dyDescent="0.45">
      <c r="A3639" s="33" t="s">
        <v>72</v>
      </c>
      <c r="B3639" s="32">
        <v>11660.38</v>
      </c>
      <c r="C3639" s="28">
        <v>45488</v>
      </c>
    </row>
    <row r="3640" spans="1:3" x14ac:dyDescent="0.45">
      <c r="A3640" s="33" t="s">
        <v>81</v>
      </c>
      <c r="B3640" s="32">
        <v>4044.16</v>
      </c>
      <c r="C3640" s="28">
        <v>45519</v>
      </c>
    </row>
    <row r="3641" spans="1:3" x14ac:dyDescent="0.45">
      <c r="A3641" s="33" t="s">
        <v>83</v>
      </c>
      <c r="B3641" s="32">
        <v>3920.9</v>
      </c>
      <c r="C3641" s="28">
        <v>45519</v>
      </c>
    </row>
    <row r="3642" spans="1:3" x14ac:dyDescent="0.45">
      <c r="A3642" s="33" t="s">
        <v>87</v>
      </c>
      <c r="B3642" s="32">
        <v>5970.46</v>
      </c>
      <c r="C3642" s="28">
        <v>45519</v>
      </c>
    </row>
    <row r="3643" spans="1:3" x14ac:dyDescent="0.45">
      <c r="A3643" s="33" t="s">
        <v>89</v>
      </c>
      <c r="B3643" s="32">
        <v>3940.91</v>
      </c>
      <c r="C3643" s="28">
        <v>45519</v>
      </c>
    </row>
    <row r="3644" spans="1:3" x14ac:dyDescent="0.45">
      <c r="A3644" s="33" t="s">
        <v>91</v>
      </c>
      <c r="B3644" s="32">
        <v>3940.91</v>
      </c>
      <c r="C3644" s="28">
        <v>45762</v>
      </c>
    </row>
    <row r="3645" spans="1:3" x14ac:dyDescent="0.45">
      <c r="A3645" s="33" t="s">
        <v>93</v>
      </c>
      <c r="B3645" s="32">
        <v>37476.300000000003</v>
      </c>
      <c r="C3645" s="28">
        <v>45519</v>
      </c>
    </row>
    <row r="3646" spans="1:3" x14ac:dyDescent="0.45">
      <c r="A3646" s="27" t="s">
        <v>358</v>
      </c>
      <c r="B3646" s="32"/>
    </row>
    <row r="3647" spans="1:3" x14ac:dyDescent="0.45">
      <c r="A3647" s="33" t="s">
        <v>47</v>
      </c>
      <c r="B3647" s="32">
        <v>181432.6</v>
      </c>
      <c r="C3647" s="28">
        <v>45519</v>
      </c>
    </row>
    <row r="3648" spans="1:3" x14ac:dyDescent="0.45">
      <c r="A3648" s="33" t="s">
        <v>48</v>
      </c>
      <c r="B3648" s="32">
        <v>43846.26</v>
      </c>
      <c r="C3648" s="28">
        <v>45519</v>
      </c>
    </row>
    <row r="3649" spans="1:3" x14ac:dyDescent="0.45">
      <c r="A3649" s="33" t="s">
        <v>49</v>
      </c>
      <c r="B3649" s="32">
        <v>175451.74</v>
      </c>
      <c r="C3649" s="28">
        <v>45519</v>
      </c>
    </row>
    <row r="3650" spans="1:3" x14ac:dyDescent="0.45">
      <c r="A3650" s="33" t="s">
        <v>50</v>
      </c>
      <c r="B3650" s="32">
        <v>42400.88</v>
      </c>
      <c r="C3650" s="28">
        <v>45519</v>
      </c>
    </row>
    <row r="3651" spans="1:3" x14ac:dyDescent="0.45">
      <c r="A3651" s="33" t="s">
        <v>53</v>
      </c>
      <c r="B3651" s="32">
        <v>207380.3</v>
      </c>
      <c r="C3651" s="28">
        <v>45519</v>
      </c>
    </row>
    <row r="3652" spans="1:3" x14ac:dyDescent="0.45">
      <c r="A3652" s="33" t="s">
        <v>54</v>
      </c>
      <c r="B3652" s="32">
        <v>48261.48</v>
      </c>
      <c r="C3652" s="28">
        <v>45519</v>
      </c>
    </row>
    <row r="3653" spans="1:3" x14ac:dyDescent="0.45">
      <c r="A3653" s="33" t="s">
        <v>55</v>
      </c>
      <c r="B3653" s="32">
        <v>162574.03</v>
      </c>
      <c r="C3653" s="28">
        <v>45519</v>
      </c>
    </row>
    <row r="3654" spans="1:3" x14ac:dyDescent="0.45">
      <c r="A3654" s="33" t="s">
        <v>56</v>
      </c>
      <c r="B3654" s="32">
        <v>37834.17</v>
      </c>
      <c r="C3654" s="28">
        <v>45519</v>
      </c>
    </row>
    <row r="3655" spans="1:3" x14ac:dyDescent="0.45">
      <c r="A3655" s="33" t="s">
        <v>43</v>
      </c>
      <c r="B3655" s="32">
        <v>543623.69999999995</v>
      </c>
      <c r="C3655" s="28">
        <v>45504</v>
      </c>
    </row>
    <row r="3656" spans="1:3" x14ac:dyDescent="0.45">
      <c r="A3656" s="33" t="s">
        <v>62</v>
      </c>
      <c r="B3656" s="32">
        <v>47875</v>
      </c>
      <c r="C3656" s="28">
        <v>45504</v>
      </c>
    </row>
    <row r="3657" spans="1:3" x14ac:dyDescent="0.45">
      <c r="A3657" s="33" t="s">
        <v>63</v>
      </c>
      <c r="B3657" s="32">
        <v>90956.5</v>
      </c>
      <c r="C3657" s="28">
        <v>45504</v>
      </c>
    </row>
    <row r="3658" spans="1:3" x14ac:dyDescent="0.45">
      <c r="A3658" s="33" t="s">
        <v>72</v>
      </c>
      <c r="B3658" s="32">
        <v>475176.5</v>
      </c>
      <c r="C3658" s="28">
        <v>45488</v>
      </c>
    </row>
    <row r="3659" spans="1:3" x14ac:dyDescent="0.45">
      <c r="A3659" s="33" t="s">
        <v>73</v>
      </c>
      <c r="B3659" s="32">
        <v>110582.92</v>
      </c>
      <c r="C3659" s="28">
        <v>45488</v>
      </c>
    </row>
    <row r="3660" spans="1:3" x14ac:dyDescent="0.45">
      <c r="A3660" s="33" t="s">
        <v>81</v>
      </c>
      <c r="B3660" s="32">
        <v>164805</v>
      </c>
      <c r="C3660" s="28">
        <v>45519</v>
      </c>
    </row>
    <row r="3661" spans="1:3" x14ac:dyDescent="0.45">
      <c r="A3661" s="33" t="s">
        <v>82</v>
      </c>
      <c r="B3661" s="32">
        <v>39827.919999999998</v>
      </c>
      <c r="C3661" s="28">
        <v>45519</v>
      </c>
    </row>
    <row r="3662" spans="1:3" x14ac:dyDescent="0.45">
      <c r="A3662" s="33" t="s">
        <v>83</v>
      </c>
      <c r="B3662" s="32">
        <v>159782.23000000001</v>
      </c>
      <c r="C3662" s="28">
        <v>45519</v>
      </c>
    </row>
    <row r="3663" spans="1:3" x14ac:dyDescent="0.45">
      <c r="A3663" s="33" t="s">
        <v>84</v>
      </c>
      <c r="B3663" s="32">
        <v>38614.080000000002</v>
      </c>
      <c r="C3663" s="28">
        <v>45519</v>
      </c>
    </row>
    <row r="3664" spans="1:3" x14ac:dyDescent="0.45">
      <c r="A3664" s="33" t="s">
        <v>87</v>
      </c>
      <c r="B3664" s="32">
        <v>243304.67</v>
      </c>
      <c r="C3664" s="28">
        <v>45519</v>
      </c>
    </row>
    <row r="3665" spans="1:3" x14ac:dyDescent="0.45">
      <c r="A3665" s="33" t="s">
        <v>88</v>
      </c>
      <c r="B3665" s="32">
        <v>56621.78</v>
      </c>
      <c r="C3665" s="28">
        <v>45519</v>
      </c>
    </row>
    <row r="3666" spans="1:3" x14ac:dyDescent="0.45">
      <c r="A3666" s="33" t="s">
        <v>89</v>
      </c>
      <c r="B3666" s="32">
        <v>160597.34</v>
      </c>
      <c r="C3666" s="28">
        <v>45519</v>
      </c>
    </row>
    <row r="3667" spans="1:3" x14ac:dyDescent="0.45">
      <c r="A3667" s="33" t="s">
        <v>90</v>
      </c>
      <c r="B3667" s="32">
        <v>37374.160000000003</v>
      </c>
      <c r="C3667" s="28">
        <v>45519</v>
      </c>
    </row>
    <row r="3668" spans="1:3" x14ac:dyDescent="0.45">
      <c r="A3668" s="33" t="s">
        <v>91</v>
      </c>
      <c r="B3668" s="32">
        <v>160597.34</v>
      </c>
      <c r="C3668" s="28">
        <v>45762</v>
      </c>
    </row>
    <row r="3669" spans="1:3" x14ac:dyDescent="0.45">
      <c r="A3669" s="33" t="s">
        <v>92</v>
      </c>
      <c r="B3669" s="32">
        <v>37374.160000000003</v>
      </c>
      <c r="C3669" s="28">
        <v>45762</v>
      </c>
    </row>
    <row r="3670" spans="1:3" x14ac:dyDescent="0.45">
      <c r="A3670" s="33" t="s">
        <v>93</v>
      </c>
      <c r="B3670" s="32">
        <v>1527211.07</v>
      </c>
      <c r="C3670" s="28">
        <v>45519</v>
      </c>
    </row>
    <row r="3671" spans="1:3" x14ac:dyDescent="0.45">
      <c r="A3671" s="33" t="s">
        <v>94</v>
      </c>
      <c r="B3671" s="32">
        <v>355412.08</v>
      </c>
      <c r="C3671" s="28">
        <v>45519</v>
      </c>
    </row>
    <row r="3672" spans="1:3" x14ac:dyDescent="0.45">
      <c r="A3672" s="27" t="s">
        <v>359</v>
      </c>
      <c r="B3672" s="32"/>
    </row>
    <row r="3673" spans="1:3" x14ac:dyDescent="0.45">
      <c r="A3673" s="33" t="s">
        <v>47</v>
      </c>
      <c r="B3673" s="32">
        <v>32448.22</v>
      </c>
      <c r="C3673" s="28">
        <v>45519</v>
      </c>
    </row>
    <row r="3674" spans="1:3" x14ac:dyDescent="0.45">
      <c r="A3674" s="33" t="s">
        <v>49</v>
      </c>
      <c r="B3674" s="32">
        <v>31378.57</v>
      </c>
      <c r="C3674" s="28">
        <v>45519</v>
      </c>
    </row>
    <row r="3675" spans="1:3" x14ac:dyDescent="0.45">
      <c r="A3675" s="33" t="s">
        <v>53</v>
      </c>
      <c r="B3675" s="32">
        <v>37088.82</v>
      </c>
      <c r="C3675" s="28">
        <v>45519</v>
      </c>
    </row>
    <row r="3676" spans="1:3" x14ac:dyDescent="0.45">
      <c r="A3676" s="33" t="s">
        <v>55</v>
      </c>
      <c r="B3676" s="32">
        <v>29075.46</v>
      </c>
      <c r="C3676" s="28">
        <v>45519</v>
      </c>
    </row>
    <row r="3677" spans="1:3" x14ac:dyDescent="0.45">
      <c r="A3677" s="33" t="s">
        <v>43</v>
      </c>
      <c r="B3677" s="32">
        <v>97224.09</v>
      </c>
      <c r="C3677" s="28">
        <v>45504</v>
      </c>
    </row>
    <row r="3678" spans="1:3" x14ac:dyDescent="0.45">
      <c r="A3678" s="33" t="s">
        <v>72</v>
      </c>
      <c r="B3678" s="32">
        <v>84982.69</v>
      </c>
      <c r="C3678" s="28">
        <v>45488</v>
      </c>
    </row>
    <row r="3679" spans="1:3" x14ac:dyDescent="0.45">
      <c r="A3679" s="33" t="s">
        <v>81</v>
      </c>
      <c r="B3679" s="32">
        <v>29474.46</v>
      </c>
      <c r="C3679" s="28">
        <v>45519</v>
      </c>
    </row>
    <row r="3680" spans="1:3" x14ac:dyDescent="0.45">
      <c r="A3680" s="33" t="s">
        <v>83</v>
      </c>
      <c r="B3680" s="32">
        <v>28576.16</v>
      </c>
      <c r="C3680" s="28">
        <v>45519</v>
      </c>
    </row>
    <row r="3681" spans="1:3" x14ac:dyDescent="0.45">
      <c r="A3681" s="33" t="s">
        <v>87</v>
      </c>
      <c r="B3681" s="32">
        <v>43513.69</v>
      </c>
      <c r="C3681" s="28">
        <v>45519</v>
      </c>
    </row>
    <row r="3682" spans="1:3" x14ac:dyDescent="0.45">
      <c r="A3682" s="33" t="s">
        <v>89</v>
      </c>
      <c r="B3682" s="32">
        <v>28721.94</v>
      </c>
      <c r="C3682" s="28">
        <v>45519</v>
      </c>
    </row>
    <row r="3683" spans="1:3" x14ac:dyDescent="0.45">
      <c r="A3683" s="33" t="s">
        <v>91</v>
      </c>
      <c r="B3683" s="32">
        <v>28721.94</v>
      </c>
      <c r="C3683" s="28">
        <v>45807</v>
      </c>
    </row>
    <row r="3684" spans="1:3" x14ac:dyDescent="0.45">
      <c r="A3684" s="33" t="s">
        <v>93</v>
      </c>
      <c r="B3684" s="32">
        <v>273133.25</v>
      </c>
      <c r="C3684" s="28">
        <v>45519</v>
      </c>
    </row>
    <row r="3685" spans="1:3" x14ac:dyDescent="0.45">
      <c r="A3685" s="27" t="s">
        <v>360</v>
      </c>
      <c r="B3685" s="32"/>
    </row>
    <row r="3686" spans="1:3" x14ac:dyDescent="0.45">
      <c r="A3686" s="33" t="s">
        <v>47</v>
      </c>
      <c r="B3686" s="32">
        <v>37959.660000000003</v>
      </c>
      <c r="C3686" s="28">
        <v>45519</v>
      </c>
    </row>
    <row r="3687" spans="1:3" x14ac:dyDescent="0.45">
      <c r="A3687" s="33" t="s">
        <v>49</v>
      </c>
      <c r="B3687" s="32">
        <v>36708.33</v>
      </c>
      <c r="C3687" s="28">
        <v>45519</v>
      </c>
    </row>
    <row r="3688" spans="1:3" x14ac:dyDescent="0.45">
      <c r="A3688" s="33" t="s">
        <v>53</v>
      </c>
      <c r="B3688" s="32">
        <v>43388.480000000003</v>
      </c>
      <c r="C3688" s="28">
        <v>45519</v>
      </c>
    </row>
    <row r="3689" spans="1:3" x14ac:dyDescent="0.45">
      <c r="A3689" s="33" t="s">
        <v>55</v>
      </c>
      <c r="B3689" s="32">
        <v>34014.03</v>
      </c>
      <c r="C3689" s="28">
        <v>45519</v>
      </c>
    </row>
    <row r="3690" spans="1:3" x14ac:dyDescent="0.45">
      <c r="A3690" s="33" t="s">
        <v>43</v>
      </c>
      <c r="B3690" s="32">
        <v>113737.95</v>
      </c>
      <c r="C3690" s="28">
        <v>45504</v>
      </c>
    </row>
    <row r="3691" spans="1:3" x14ac:dyDescent="0.45">
      <c r="A3691" s="33" t="s">
        <v>72</v>
      </c>
      <c r="B3691" s="32">
        <v>99417.3</v>
      </c>
      <c r="C3691" s="28">
        <v>45488</v>
      </c>
    </row>
    <row r="3692" spans="1:3" x14ac:dyDescent="0.45">
      <c r="A3692" s="33" t="s">
        <v>81</v>
      </c>
      <c r="B3692" s="32">
        <v>34480.800000000003</v>
      </c>
      <c r="C3692" s="28">
        <v>45519</v>
      </c>
    </row>
    <row r="3693" spans="1:3" x14ac:dyDescent="0.45">
      <c r="A3693" s="33" t="s">
        <v>83</v>
      </c>
      <c r="B3693" s="32">
        <v>33429.93</v>
      </c>
      <c r="C3693" s="28">
        <v>45519</v>
      </c>
    </row>
    <row r="3694" spans="1:3" x14ac:dyDescent="0.45">
      <c r="A3694" s="33" t="s">
        <v>87</v>
      </c>
      <c r="B3694" s="32">
        <v>50904.65</v>
      </c>
      <c r="C3694" s="28">
        <v>45519</v>
      </c>
    </row>
    <row r="3695" spans="1:3" x14ac:dyDescent="0.45">
      <c r="A3695" s="33" t="s">
        <v>89</v>
      </c>
      <c r="B3695" s="32">
        <v>33600.47</v>
      </c>
      <c r="C3695" s="28">
        <v>45519</v>
      </c>
    </row>
    <row r="3696" spans="1:3" x14ac:dyDescent="0.45">
      <c r="A3696" s="33" t="s">
        <v>91</v>
      </c>
      <c r="B3696" s="32">
        <v>33600.47</v>
      </c>
      <c r="C3696" s="28">
        <v>45762</v>
      </c>
    </row>
    <row r="3697" spans="1:3" x14ac:dyDescent="0.45">
      <c r="A3697" s="33" t="s">
        <v>93</v>
      </c>
      <c r="B3697" s="32">
        <v>319525.90000000002</v>
      </c>
      <c r="C3697" s="28">
        <v>45519</v>
      </c>
    </row>
    <row r="3698" spans="1:3" x14ac:dyDescent="0.45">
      <c r="A3698" s="27" t="s">
        <v>361</v>
      </c>
      <c r="B3698" s="32"/>
    </row>
    <row r="3699" spans="1:3" x14ac:dyDescent="0.45">
      <c r="A3699" s="33" t="s">
        <v>47</v>
      </c>
      <c r="B3699" s="32">
        <v>4792.13</v>
      </c>
      <c r="C3699" s="28">
        <v>45596</v>
      </c>
    </row>
    <row r="3700" spans="1:3" x14ac:dyDescent="0.45">
      <c r="A3700" s="33" t="s">
        <v>49</v>
      </c>
      <c r="B3700" s="32">
        <v>4634.16</v>
      </c>
      <c r="C3700" s="28">
        <v>45596</v>
      </c>
    </row>
    <row r="3701" spans="1:3" x14ac:dyDescent="0.45">
      <c r="A3701" s="33" t="s">
        <v>53</v>
      </c>
      <c r="B3701" s="32">
        <v>5477.48</v>
      </c>
      <c r="C3701" s="28">
        <v>45596</v>
      </c>
    </row>
    <row r="3702" spans="1:3" x14ac:dyDescent="0.45">
      <c r="A3702" s="33" t="s">
        <v>55</v>
      </c>
      <c r="B3702" s="32">
        <v>4294.0200000000004</v>
      </c>
      <c r="C3702" s="28">
        <v>45596</v>
      </c>
    </row>
    <row r="3703" spans="1:3" x14ac:dyDescent="0.45">
      <c r="A3703" s="33" t="s">
        <v>43</v>
      </c>
      <c r="B3703" s="32">
        <v>10768.94</v>
      </c>
      <c r="C3703" s="28">
        <v>45596</v>
      </c>
    </row>
    <row r="3704" spans="1:3" x14ac:dyDescent="0.45">
      <c r="A3704" s="33" t="s">
        <v>81</v>
      </c>
      <c r="B3704" s="32">
        <v>4352.95</v>
      </c>
      <c r="C3704" s="28">
        <v>45596</v>
      </c>
    </row>
    <row r="3705" spans="1:3" x14ac:dyDescent="0.45">
      <c r="A3705" s="33" t="s">
        <v>83</v>
      </c>
      <c r="B3705" s="32">
        <v>4220.29</v>
      </c>
      <c r="C3705" s="28">
        <v>45596</v>
      </c>
    </row>
    <row r="3706" spans="1:3" x14ac:dyDescent="0.45">
      <c r="A3706" s="33" t="s">
        <v>87</v>
      </c>
      <c r="B3706" s="32">
        <v>6426.34</v>
      </c>
      <c r="C3706" s="28">
        <v>45596</v>
      </c>
    </row>
    <row r="3707" spans="1:3" x14ac:dyDescent="0.45">
      <c r="A3707" s="33" t="s">
        <v>89</v>
      </c>
      <c r="B3707" s="32">
        <v>4241.82</v>
      </c>
      <c r="C3707" s="28">
        <v>45596</v>
      </c>
    </row>
    <row r="3708" spans="1:3" x14ac:dyDescent="0.45">
      <c r="A3708" s="33" t="s">
        <v>91</v>
      </c>
      <c r="B3708" s="32">
        <v>4241.82</v>
      </c>
      <c r="C3708" s="28">
        <v>45762</v>
      </c>
    </row>
    <row r="3709" spans="1:3" x14ac:dyDescent="0.45">
      <c r="A3709" s="33" t="s">
        <v>93</v>
      </c>
      <c r="B3709" s="32">
        <v>40337.82</v>
      </c>
      <c r="C3709" s="28">
        <v>45596</v>
      </c>
    </row>
    <row r="3710" spans="1:3" x14ac:dyDescent="0.45">
      <c r="A3710" s="27" t="s">
        <v>362</v>
      </c>
      <c r="B3710" s="32"/>
    </row>
    <row r="3711" spans="1:3" x14ac:dyDescent="0.45">
      <c r="A3711" s="33" t="s">
        <v>91</v>
      </c>
      <c r="B3711" s="32">
        <v>2821</v>
      </c>
      <c r="C3711" s="28">
        <v>45807</v>
      </c>
    </row>
    <row r="3712" spans="1:3" x14ac:dyDescent="0.45">
      <c r="A3712" s="27" t="s">
        <v>363</v>
      </c>
      <c r="B3712" s="32"/>
    </row>
    <row r="3713" spans="1:3" x14ac:dyDescent="0.45">
      <c r="A3713" s="33" t="s">
        <v>47</v>
      </c>
      <c r="B3713" s="32">
        <v>231082.88</v>
      </c>
      <c r="C3713" s="28">
        <v>45519</v>
      </c>
    </row>
    <row r="3714" spans="1:3" x14ac:dyDescent="0.45">
      <c r="A3714" s="33" t="s">
        <v>48</v>
      </c>
      <c r="B3714" s="32">
        <v>61334.3</v>
      </c>
      <c r="C3714" s="28">
        <v>45519</v>
      </c>
    </row>
    <row r="3715" spans="1:3" x14ac:dyDescent="0.45">
      <c r="A3715" s="33" t="s">
        <v>49</v>
      </c>
      <c r="B3715" s="32">
        <v>223465.31</v>
      </c>
      <c r="C3715" s="28">
        <v>45519</v>
      </c>
    </row>
    <row r="3716" spans="1:3" x14ac:dyDescent="0.45">
      <c r="A3716" s="33" t="s">
        <v>50</v>
      </c>
      <c r="B3716" s="32">
        <v>59312.43</v>
      </c>
      <c r="C3716" s="28">
        <v>45519</v>
      </c>
    </row>
    <row r="3717" spans="1:3" x14ac:dyDescent="0.45">
      <c r="A3717" s="33" t="s">
        <v>53</v>
      </c>
      <c r="B3717" s="32">
        <v>264131.34999999998</v>
      </c>
      <c r="C3717" s="28">
        <v>45519</v>
      </c>
    </row>
    <row r="3718" spans="1:3" x14ac:dyDescent="0.45">
      <c r="A3718" s="33" t="s">
        <v>54</v>
      </c>
      <c r="B3718" s="32">
        <v>67510.52</v>
      </c>
      <c r="C3718" s="28">
        <v>45519</v>
      </c>
    </row>
    <row r="3719" spans="1:3" x14ac:dyDescent="0.45">
      <c r="A3719" s="33" t="s">
        <v>55</v>
      </c>
      <c r="B3719" s="32">
        <v>207063.53</v>
      </c>
      <c r="C3719" s="28">
        <v>45519</v>
      </c>
    </row>
    <row r="3720" spans="1:3" x14ac:dyDescent="0.45">
      <c r="A3720" s="33" t="s">
        <v>56</v>
      </c>
      <c r="B3720" s="32">
        <v>52924.3</v>
      </c>
      <c r="C3720" s="28">
        <v>45519</v>
      </c>
    </row>
    <row r="3721" spans="1:3" x14ac:dyDescent="0.45">
      <c r="A3721" s="33" t="s">
        <v>43</v>
      </c>
      <c r="B3721" s="32">
        <v>692390.11</v>
      </c>
      <c r="C3721" s="28">
        <v>45504</v>
      </c>
    </row>
    <row r="3722" spans="1:3" x14ac:dyDescent="0.45">
      <c r="A3722" s="33" t="s">
        <v>62</v>
      </c>
      <c r="B3722" s="32">
        <v>138589</v>
      </c>
      <c r="C3722" s="28">
        <v>45504</v>
      </c>
    </row>
    <row r="3723" spans="1:3" x14ac:dyDescent="0.45">
      <c r="A3723" s="33" t="s">
        <v>63</v>
      </c>
      <c r="B3723" s="32">
        <v>103164.31</v>
      </c>
      <c r="C3723" s="28">
        <v>45504</v>
      </c>
    </row>
    <row r="3724" spans="1:3" x14ac:dyDescent="0.45">
      <c r="A3724" s="33" t="s">
        <v>72</v>
      </c>
      <c r="B3724" s="32">
        <v>605211.86</v>
      </c>
      <c r="C3724" s="28">
        <v>45488</v>
      </c>
    </row>
    <row r="3725" spans="1:3" x14ac:dyDescent="0.45">
      <c r="A3725" s="33" t="s">
        <v>73</v>
      </c>
      <c r="B3725" s="32">
        <v>132345.12</v>
      </c>
      <c r="C3725" s="28">
        <v>45488</v>
      </c>
    </row>
    <row r="3726" spans="1:3" x14ac:dyDescent="0.45">
      <c r="A3726" s="33" t="s">
        <v>81</v>
      </c>
      <c r="B3726" s="32">
        <v>209905.05</v>
      </c>
      <c r="C3726" s="28">
        <v>45519</v>
      </c>
    </row>
    <row r="3727" spans="1:3" x14ac:dyDescent="0.45">
      <c r="A3727" s="33" t="s">
        <v>82</v>
      </c>
      <c r="B3727" s="32">
        <v>55713.25</v>
      </c>
      <c r="C3727" s="28">
        <v>45519</v>
      </c>
    </row>
    <row r="3728" spans="1:3" x14ac:dyDescent="0.45">
      <c r="A3728" s="33" t="s">
        <v>83</v>
      </c>
      <c r="B3728" s="32">
        <v>203507.73</v>
      </c>
      <c r="C3728" s="28">
        <v>45519</v>
      </c>
    </row>
    <row r="3729" spans="1:3" x14ac:dyDescent="0.45">
      <c r="A3729" s="33" t="s">
        <v>84</v>
      </c>
      <c r="B3729" s="32">
        <v>54015.27</v>
      </c>
      <c r="C3729" s="28">
        <v>45519</v>
      </c>
    </row>
    <row r="3730" spans="1:3" x14ac:dyDescent="0.45">
      <c r="A3730" s="33" t="s">
        <v>87</v>
      </c>
      <c r="B3730" s="32">
        <v>309886.67</v>
      </c>
      <c r="C3730" s="28">
        <v>45519</v>
      </c>
    </row>
    <row r="3731" spans="1:3" x14ac:dyDescent="0.45">
      <c r="A3731" s="33" t="s">
        <v>88</v>
      </c>
      <c r="B3731" s="32">
        <v>79205.33</v>
      </c>
      <c r="C3731" s="28">
        <v>45519</v>
      </c>
    </row>
    <row r="3732" spans="1:3" x14ac:dyDescent="0.45">
      <c r="A3732" s="33" t="s">
        <v>89</v>
      </c>
      <c r="B3732" s="32">
        <v>204545.91</v>
      </c>
      <c r="C3732" s="28">
        <v>45519</v>
      </c>
    </row>
    <row r="3733" spans="1:3" x14ac:dyDescent="0.45">
      <c r="A3733" s="33" t="s">
        <v>90</v>
      </c>
      <c r="B3733" s="32">
        <v>52280.81</v>
      </c>
      <c r="C3733" s="28">
        <v>45519</v>
      </c>
    </row>
    <row r="3734" spans="1:3" x14ac:dyDescent="0.45">
      <c r="A3734" s="33" t="s">
        <v>91</v>
      </c>
      <c r="B3734" s="32">
        <v>204545.91</v>
      </c>
      <c r="C3734" s="28">
        <v>45762</v>
      </c>
    </row>
    <row r="3735" spans="1:3" x14ac:dyDescent="0.45">
      <c r="A3735" s="33" t="s">
        <v>92</v>
      </c>
      <c r="B3735" s="32">
        <v>52280.81</v>
      </c>
      <c r="C3735" s="28">
        <v>45762</v>
      </c>
    </row>
    <row r="3736" spans="1:3" x14ac:dyDescent="0.45">
      <c r="A3736" s="33" t="s">
        <v>93</v>
      </c>
      <c r="B3736" s="32">
        <v>1945143.02</v>
      </c>
      <c r="C3736" s="28">
        <v>45519</v>
      </c>
    </row>
    <row r="3737" spans="1:3" x14ac:dyDescent="0.45">
      <c r="A3737" s="33" t="s">
        <v>94</v>
      </c>
      <c r="B3737" s="32">
        <v>497167.85</v>
      </c>
      <c r="C3737" s="28">
        <v>45519</v>
      </c>
    </row>
    <row r="3738" spans="1:3" x14ac:dyDescent="0.45">
      <c r="A3738" s="27" t="s">
        <v>364</v>
      </c>
      <c r="B3738" s="32"/>
    </row>
    <row r="3739" spans="1:3" x14ac:dyDescent="0.45">
      <c r="A3739" s="33" t="s">
        <v>47</v>
      </c>
      <c r="B3739" s="32">
        <v>13320.09</v>
      </c>
      <c r="C3739" s="28">
        <v>45519</v>
      </c>
    </row>
    <row r="3740" spans="1:3" x14ac:dyDescent="0.45">
      <c r="A3740" s="33" t="s">
        <v>49</v>
      </c>
      <c r="B3740" s="32">
        <v>12881</v>
      </c>
      <c r="C3740" s="28">
        <v>45519</v>
      </c>
    </row>
    <row r="3741" spans="1:3" x14ac:dyDescent="0.45">
      <c r="A3741" s="33" t="s">
        <v>53</v>
      </c>
      <c r="B3741" s="32">
        <v>15225.07</v>
      </c>
      <c r="C3741" s="28">
        <v>45519</v>
      </c>
    </row>
    <row r="3742" spans="1:3" x14ac:dyDescent="0.45">
      <c r="A3742" s="33" t="s">
        <v>55</v>
      </c>
      <c r="B3742" s="32">
        <v>11935.56</v>
      </c>
      <c r="C3742" s="28">
        <v>45519</v>
      </c>
    </row>
    <row r="3743" spans="1:3" x14ac:dyDescent="0.45">
      <c r="A3743" s="33" t="s">
        <v>43</v>
      </c>
      <c r="B3743" s="32">
        <v>39910.78</v>
      </c>
      <c r="C3743" s="28">
        <v>45504</v>
      </c>
    </row>
    <row r="3744" spans="1:3" x14ac:dyDescent="0.45">
      <c r="A3744" s="33" t="s">
        <v>72</v>
      </c>
      <c r="B3744" s="32">
        <v>34885.65</v>
      </c>
      <c r="C3744" s="28">
        <v>45488</v>
      </c>
    </row>
    <row r="3745" spans="1:3" x14ac:dyDescent="0.45">
      <c r="A3745" s="33" t="s">
        <v>81</v>
      </c>
      <c r="B3745" s="32">
        <v>12099.35</v>
      </c>
      <c r="C3745" s="28">
        <v>45519</v>
      </c>
    </row>
    <row r="3746" spans="1:3" x14ac:dyDescent="0.45">
      <c r="A3746" s="33" t="s">
        <v>83</v>
      </c>
      <c r="B3746" s="32">
        <v>11730.6</v>
      </c>
      <c r="C3746" s="28">
        <v>45519</v>
      </c>
    </row>
    <row r="3747" spans="1:3" x14ac:dyDescent="0.45">
      <c r="A3747" s="33" t="s">
        <v>87</v>
      </c>
      <c r="B3747" s="32">
        <v>17862.5</v>
      </c>
      <c r="C3747" s="28">
        <v>45519</v>
      </c>
    </row>
    <row r="3748" spans="1:3" x14ac:dyDescent="0.45">
      <c r="A3748" s="33" t="s">
        <v>89</v>
      </c>
      <c r="B3748" s="32">
        <v>11790.44</v>
      </c>
      <c r="C3748" s="28">
        <v>45519</v>
      </c>
    </row>
    <row r="3749" spans="1:3" x14ac:dyDescent="0.45">
      <c r="A3749" s="33" t="s">
        <v>91</v>
      </c>
      <c r="B3749" s="32">
        <v>11790.44</v>
      </c>
      <c r="C3749" s="28">
        <v>45762</v>
      </c>
    </row>
    <row r="3750" spans="1:3" x14ac:dyDescent="0.45">
      <c r="A3750" s="33" t="s">
        <v>93</v>
      </c>
      <c r="B3750" s="32">
        <v>112122.02</v>
      </c>
      <c r="C3750" s="28">
        <v>45519</v>
      </c>
    </row>
    <row r="3751" spans="1:3" x14ac:dyDescent="0.45">
      <c r="A3751" s="27" t="s">
        <v>365</v>
      </c>
      <c r="B3751" s="32"/>
    </row>
    <row r="3752" spans="1:3" x14ac:dyDescent="0.45">
      <c r="A3752" s="33" t="s">
        <v>47</v>
      </c>
      <c r="B3752" s="32">
        <v>46990.15</v>
      </c>
      <c r="C3752" s="28">
        <v>45519</v>
      </c>
    </row>
    <row r="3753" spans="1:3" x14ac:dyDescent="0.45">
      <c r="A3753" s="33" t="s">
        <v>48</v>
      </c>
      <c r="B3753" s="32">
        <v>12791.56</v>
      </c>
      <c r="C3753" s="28">
        <v>45519</v>
      </c>
    </row>
    <row r="3754" spans="1:3" x14ac:dyDescent="0.45">
      <c r="A3754" s="33" t="s">
        <v>49</v>
      </c>
      <c r="B3754" s="32">
        <v>45441.14</v>
      </c>
      <c r="C3754" s="28">
        <v>45519</v>
      </c>
    </row>
    <row r="3755" spans="1:3" x14ac:dyDescent="0.45">
      <c r="A3755" s="33" t="s">
        <v>50</v>
      </c>
      <c r="B3755" s="32">
        <v>12369.89</v>
      </c>
      <c r="C3755" s="28">
        <v>45519</v>
      </c>
    </row>
    <row r="3756" spans="1:3" x14ac:dyDescent="0.45">
      <c r="A3756" s="33" t="s">
        <v>53</v>
      </c>
      <c r="B3756" s="32">
        <v>53710.48</v>
      </c>
      <c r="C3756" s="28">
        <v>45519</v>
      </c>
    </row>
    <row r="3757" spans="1:3" x14ac:dyDescent="0.45">
      <c r="A3757" s="33" t="s">
        <v>54</v>
      </c>
      <c r="B3757" s="32">
        <v>14079.64</v>
      </c>
      <c r="C3757" s="28">
        <v>45519</v>
      </c>
    </row>
    <row r="3758" spans="1:3" x14ac:dyDescent="0.45">
      <c r="A3758" s="33" t="s">
        <v>55</v>
      </c>
      <c r="B3758" s="32">
        <v>42105.87</v>
      </c>
      <c r="C3758" s="28">
        <v>45519</v>
      </c>
    </row>
    <row r="3759" spans="1:3" x14ac:dyDescent="0.45">
      <c r="A3759" s="33" t="s">
        <v>56</v>
      </c>
      <c r="B3759" s="32">
        <v>11037.61</v>
      </c>
      <c r="C3759" s="28">
        <v>45519</v>
      </c>
    </row>
    <row r="3760" spans="1:3" x14ac:dyDescent="0.45">
      <c r="A3760" s="33" t="s">
        <v>43</v>
      </c>
      <c r="B3760" s="32">
        <v>140795.87</v>
      </c>
      <c r="C3760" s="28">
        <v>45504</v>
      </c>
    </row>
    <row r="3761" spans="1:3" x14ac:dyDescent="0.45">
      <c r="A3761" s="33" t="s">
        <v>62</v>
      </c>
      <c r="B3761" s="32">
        <v>8994.49</v>
      </c>
      <c r="C3761" s="28">
        <v>45504</v>
      </c>
    </row>
    <row r="3762" spans="1:3" x14ac:dyDescent="0.45">
      <c r="A3762" s="33" t="s">
        <v>63</v>
      </c>
      <c r="B3762" s="32">
        <v>21515.4</v>
      </c>
      <c r="C3762" s="28">
        <v>45504</v>
      </c>
    </row>
    <row r="3763" spans="1:3" x14ac:dyDescent="0.45">
      <c r="A3763" s="33" t="s">
        <v>72</v>
      </c>
      <c r="B3763" s="32">
        <v>123068.38</v>
      </c>
      <c r="C3763" s="28">
        <v>45488</v>
      </c>
    </row>
    <row r="3764" spans="1:3" x14ac:dyDescent="0.45">
      <c r="A3764" s="33" t="s">
        <v>73</v>
      </c>
      <c r="B3764" s="32">
        <v>27601.21</v>
      </c>
      <c r="C3764" s="28">
        <v>45488</v>
      </c>
    </row>
    <row r="3765" spans="1:3" x14ac:dyDescent="0.45">
      <c r="A3765" s="33" t="s">
        <v>81</v>
      </c>
      <c r="B3765" s="32">
        <v>42683.69</v>
      </c>
      <c r="C3765" s="28">
        <v>45519</v>
      </c>
    </row>
    <row r="3766" spans="1:3" x14ac:dyDescent="0.45">
      <c r="A3766" s="33" t="s">
        <v>82</v>
      </c>
      <c r="B3766" s="32">
        <v>11619.26</v>
      </c>
      <c r="C3766" s="28">
        <v>45519</v>
      </c>
    </row>
    <row r="3767" spans="1:3" x14ac:dyDescent="0.45">
      <c r="A3767" s="33" t="s">
        <v>83</v>
      </c>
      <c r="B3767" s="32">
        <v>41382.81</v>
      </c>
      <c r="C3767" s="28">
        <v>45519</v>
      </c>
    </row>
    <row r="3768" spans="1:3" x14ac:dyDescent="0.45">
      <c r="A3768" s="33" t="s">
        <v>84</v>
      </c>
      <c r="B3768" s="32">
        <v>11265.14</v>
      </c>
      <c r="C3768" s="28">
        <v>45519</v>
      </c>
    </row>
    <row r="3769" spans="1:3" x14ac:dyDescent="0.45">
      <c r="A3769" s="33" t="s">
        <v>87</v>
      </c>
      <c r="B3769" s="32">
        <v>63014.71</v>
      </c>
      <c r="C3769" s="28">
        <v>45519</v>
      </c>
    </row>
    <row r="3770" spans="1:3" x14ac:dyDescent="0.45">
      <c r="A3770" s="33" t="s">
        <v>88</v>
      </c>
      <c r="B3770" s="32">
        <v>16518.650000000001</v>
      </c>
      <c r="C3770" s="28">
        <v>45519</v>
      </c>
    </row>
    <row r="3771" spans="1:3" x14ac:dyDescent="0.45">
      <c r="A3771" s="33" t="s">
        <v>89</v>
      </c>
      <c r="B3771" s="32">
        <v>41593.919999999998</v>
      </c>
      <c r="C3771" s="28">
        <v>45519</v>
      </c>
    </row>
    <row r="3772" spans="1:3" x14ac:dyDescent="0.45">
      <c r="A3772" s="33" t="s">
        <v>90</v>
      </c>
      <c r="B3772" s="32">
        <v>10903.41</v>
      </c>
      <c r="C3772" s="28">
        <v>45519</v>
      </c>
    </row>
    <row r="3773" spans="1:3" x14ac:dyDescent="0.45">
      <c r="A3773" s="33" t="s">
        <v>91</v>
      </c>
      <c r="B3773" s="32">
        <v>41593.919999999998</v>
      </c>
      <c r="C3773" s="28">
        <v>45762</v>
      </c>
    </row>
    <row r="3774" spans="1:3" x14ac:dyDescent="0.45">
      <c r="A3774" s="33" t="s">
        <v>92</v>
      </c>
      <c r="B3774" s="32">
        <v>10903.41</v>
      </c>
      <c r="C3774" s="28">
        <v>45762</v>
      </c>
    </row>
    <row r="3775" spans="1:3" x14ac:dyDescent="0.45">
      <c r="A3775" s="33" t="s">
        <v>93</v>
      </c>
      <c r="B3775" s="32">
        <v>395540.16</v>
      </c>
      <c r="C3775" s="28">
        <v>45519</v>
      </c>
    </row>
    <row r="3776" spans="1:3" x14ac:dyDescent="0.45">
      <c r="A3776" s="33" t="s">
        <v>94</v>
      </c>
      <c r="B3776" s="32">
        <v>103686.71</v>
      </c>
      <c r="C3776" s="28">
        <v>45519</v>
      </c>
    </row>
    <row r="3777" spans="1:3" x14ac:dyDescent="0.45">
      <c r="A3777" s="27" t="s">
        <v>366</v>
      </c>
      <c r="B3777" s="32"/>
    </row>
    <row r="3778" spans="1:3" x14ac:dyDescent="0.45">
      <c r="A3778" s="33" t="s">
        <v>47</v>
      </c>
      <c r="B3778" s="32">
        <v>167196.78</v>
      </c>
      <c r="C3778" s="28">
        <v>45519</v>
      </c>
    </row>
    <row r="3779" spans="1:3" x14ac:dyDescent="0.45">
      <c r="A3779" s="33" t="s">
        <v>49</v>
      </c>
      <c r="B3779" s="32">
        <v>161685.20000000001</v>
      </c>
      <c r="C3779" s="28">
        <v>45519</v>
      </c>
    </row>
    <row r="3780" spans="1:3" x14ac:dyDescent="0.45">
      <c r="A3780" s="33" t="s">
        <v>53</v>
      </c>
      <c r="B3780" s="32">
        <v>191108.53</v>
      </c>
      <c r="C3780" s="28">
        <v>45519</v>
      </c>
    </row>
    <row r="3781" spans="1:3" x14ac:dyDescent="0.45">
      <c r="A3781" s="33" t="s">
        <v>55</v>
      </c>
      <c r="B3781" s="32">
        <v>149817.91</v>
      </c>
      <c r="C3781" s="28">
        <v>45519</v>
      </c>
    </row>
    <row r="3782" spans="1:3" x14ac:dyDescent="0.45">
      <c r="A3782" s="33" t="s">
        <v>43</v>
      </c>
      <c r="B3782" s="32">
        <v>510766.26</v>
      </c>
      <c r="C3782" s="28">
        <v>45504</v>
      </c>
    </row>
    <row r="3783" spans="1:3" x14ac:dyDescent="0.45">
      <c r="A3783" s="33" t="s">
        <v>72</v>
      </c>
      <c r="B3783" s="32">
        <v>505182.09</v>
      </c>
      <c r="C3783" s="28">
        <v>45488</v>
      </c>
    </row>
    <row r="3784" spans="1:3" x14ac:dyDescent="0.45">
      <c r="A3784" s="33" t="s">
        <v>81</v>
      </c>
      <c r="B3784" s="32">
        <v>151873.85</v>
      </c>
      <c r="C3784" s="28">
        <v>45519</v>
      </c>
    </row>
    <row r="3785" spans="1:3" x14ac:dyDescent="0.45">
      <c r="A3785" s="33" t="s">
        <v>83</v>
      </c>
      <c r="B3785" s="32">
        <v>147245.15</v>
      </c>
      <c r="C3785" s="28">
        <v>45519</v>
      </c>
    </row>
    <row r="3786" spans="1:3" x14ac:dyDescent="0.45">
      <c r="A3786" s="33" t="s">
        <v>87</v>
      </c>
      <c r="B3786" s="32">
        <v>224214.16</v>
      </c>
      <c r="C3786" s="28">
        <v>45519</v>
      </c>
    </row>
    <row r="3787" spans="1:3" x14ac:dyDescent="0.45">
      <c r="A3787" s="33" t="s">
        <v>89</v>
      </c>
      <c r="B3787" s="32">
        <v>147996.32</v>
      </c>
      <c r="C3787" s="28">
        <v>45519</v>
      </c>
    </row>
    <row r="3788" spans="1:3" x14ac:dyDescent="0.45">
      <c r="A3788" s="33" t="s">
        <v>91</v>
      </c>
      <c r="B3788" s="32">
        <v>147996.32</v>
      </c>
      <c r="C3788" s="28">
        <v>45762</v>
      </c>
    </row>
    <row r="3789" spans="1:3" x14ac:dyDescent="0.45">
      <c r="A3789" s="33" t="s">
        <v>93</v>
      </c>
      <c r="B3789" s="32">
        <v>1407380.91</v>
      </c>
      <c r="C3789" s="28">
        <v>45519</v>
      </c>
    </row>
    <row r="3790" spans="1:3" x14ac:dyDescent="0.45">
      <c r="A3790" s="27" t="s">
        <v>367</v>
      </c>
      <c r="B3790" s="32"/>
    </row>
    <row r="3791" spans="1:3" x14ac:dyDescent="0.45">
      <c r="A3791" s="33" t="s">
        <v>47</v>
      </c>
      <c r="B3791" s="32">
        <v>1521.07</v>
      </c>
      <c r="C3791" s="28">
        <v>45519</v>
      </c>
    </row>
    <row r="3792" spans="1:3" x14ac:dyDescent="0.45">
      <c r="A3792" s="33" t="s">
        <v>49</v>
      </c>
      <c r="B3792" s="32">
        <v>1470.93</v>
      </c>
      <c r="C3792" s="28">
        <v>45519</v>
      </c>
    </row>
    <row r="3793" spans="1:3" x14ac:dyDescent="0.45">
      <c r="A3793" s="33" t="s">
        <v>53</v>
      </c>
      <c r="B3793" s="32">
        <v>1738.6</v>
      </c>
      <c r="C3793" s="28">
        <v>45519</v>
      </c>
    </row>
    <row r="3794" spans="1:3" x14ac:dyDescent="0.45">
      <c r="A3794" s="33" t="s">
        <v>55</v>
      </c>
      <c r="B3794" s="32">
        <v>1362.96</v>
      </c>
      <c r="C3794" s="28">
        <v>45519</v>
      </c>
    </row>
    <row r="3795" spans="1:3" x14ac:dyDescent="0.45">
      <c r="A3795" s="33" t="s">
        <v>43</v>
      </c>
      <c r="B3795" s="32">
        <v>4557.55</v>
      </c>
      <c r="C3795" s="28">
        <v>45504</v>
      </c>
    </row>
    <row r="3796" spans="1:3" x14ac:dyDescent="0.45">
      <c r="A3796" s="33" t="s">
        <v>72</v>
      </c>
      <c r="B3796" s="32">
        <v>3983.71</v>
      </c>
      <c r="C3796" s="28">
        <v>45488</v>
      </c>
    </row>
    <row r="3797" spans="1:3" x14ac:dyDescent="0.45">
      <c r="A3797" s="33" t="s">
        <v>81</v>
      </c>
      <c r="B3797" s="32">
        <v>1381.67</v>
      </c>
      <c r="C3797" s="28">
        <v>45519</v>
      </c>
    </row>
    <row r="3798" spans="1:3" x14ac:dyDescent="0.45">
      <c r="A3798" s="33" t="s">
        <v>83</v>
      </c>
      <c r="B3798" s="32">
        <v>1339.56</v>
      </c>
      <c r="C3798" s="28">
        <v>45519</v>
      </c>
    </row>
    <row r="3799" spans="1:3" x14ac:dyDescent="0.45">
      <c r="A3799" s="33" t="s">
        <v>87</v>
      </c>
      <c r="B3799" s="32">
        <v>2039.78</v>
      </c>
      <c r="C3799" s="28">
        <v>45519</v>
      </c>
    </row>
    <row r="3800" spans="1:3" x14ac:dyDescent="0.45">
      <c r="A3800" s="33" t="s">
        <v>89</v>
      </c>
      <c r="B3800" s="32">
        <v>1346.39</v>
      </c>
      <c r="C3800" s="28">
        <v>45519</v>
      </c>
    </row>
    <row r="3801" spans="1:3" x14ac:dyDescent="0.45">
      <c r="A3801" s="33" t="s">
        <v>91</v>
      </c>
      <c r="B3801" s="32">
        <v>1346.39</v>
      </c>
      <c r="C3801" s="28">
        <v>45762</v>
      </c>
    </row>
    <row r="3802" spans="1:3" x14ac:dyDescent="0.45">
      <c r="A3802" s="33" t="s">
        <v>93</v>
      </c>
      <c r="B3802" s="32">
        <v>12803.6</v>
      </c>
      <c r="C3802" s="28">
        <v>45519</v>
      </c>
    </row>
    <row r="3803" spans="1:3" x14ac:dyDescent="0.45">
      <c r="A3803" s="27" t="s">
        <v>369</v>
      </c>
      <c r="B3803" s="32"/>
    </row>
    <row r="3804" spans="1:3" x14ac:dyDescent="0.45">
      <c r="A3804" s="33" t="s">
        <v>47</v>
      </c>
      <c r="B3804" s="32">
        <v>258492.3</v>
      </c>
      <c r="C3804" s="28">
        <v>45519</v>
      </c>
    </row>
    <row r="3805" spans="1:3" x14ac:dyDescent="0.45">
      <c r="A3805" s="33" t="s">
        <v>48</v>
      </c>
      <c r="B3805" s="32">
        <v>68238.87</v>
      </c>
      <c r="C3805" s="28">
        <v>45519</v>
      </c>
    </row>
    <row r="3806" spans="1:3" x14ac:dyDescent="0.45">
      <c r="A3806" s="33" t="s">
        <v>49</v>
      </c>
      <c r="B3806" s="32">
        <v>249971.20000000001</v>
      </c>
      <c r="C3806" s="28">
        <v>45519</v>
      </c>
    </row>
    <row r="3807" spans="1:3" x14ac:dyDescent="0.45">
      <c r="A3807" s="33" t="s">
        <v>50</v>
      </c>
      <c r="B3807" s="32">
        <v>65989.399999999994</v>
      </c>
      <c r="C3807" s="28">
        <v>45519</v>
      </c>
    </row>
    <row r="3808" spans="1:3" x14ac:dyDescent="0.45">
      <c r="A3808" s="33" t="s">
        <v>53</v>
      </c>
      <c r="B3808" s="32">
        <v>295460.75</v>
      </c>
      <c r="C3808" s="28">
        <v>45519</v>
      </c>
    </row>
    <row r="3809" spans="1:3" x14ac:dyDescent="0.45">
      <c r="A3809" s="33" t="s">
        <v>54</v>
      </c>
      <c r="B3809" s="32">
        <v>75110.37</v>
      </c>
      <c r="C3809" s="28">
        <v>45519</v>
      </c>
    </row>
    <row r="3810" spans="1:3" x14ac:dyDescent="0.45">
      <c r="A3810" s="33" t="s">
        <v>55</v>
      </c>
      <c r="B3810" s="32">
        <v>231623.94</v>
      </c>
      <c r="C3810" s="28">
        <v>45519</v>
      </c>
    </row>
    <row r="3811" spans="1:3" x14ac:dyDescent="0.45">
      <c r="A3811" s="33" t="s">
        <v>56</v>
      </c>
      <c r="B3811" s="32">
        <v>58882.13</v>
      </c>
      <c r="C3811" s="28">
        <v>45519</v>
      </c>
    </row>
    <row r="3812" spans="1:3" x14ac:dyDescent="0.45">
      <c r="A3812" s="33" t="s">
        <v>43</v>
      </c>
      <c r="B3812" s="32">
        <v>774516.54</v>
      </c>
      <c r="C3812" s="28">
        <v>45504</v>
      </c>
    </row>
    <row r="3813" spans="1:3" x14ac:dyDescent="0.45">
      <c r="A3813" s="33" t="s">
        <v>62</v>
      </c>
      <c r="B3813" s="32">
        <v>94480</v>
      </c>
      <c r="C3813" s="28">
        <v>45504</v>
      </c>
    </row>
    <row r="3814" spans="1:3" x14ac:dyDescent="0.45">
      <c r="A3814" s="33" t="s">
        <v>63</v>
      </c>
      <c r="B3814" s="32">
        <v>141557.54999999999</v>
      </c>
      <c r="C3814" s="28">
        <v>45504</v>
      </c>
    </row>
    <row r="3815" spans="1:3" x14ac:dyDescent="0.45">
      <c r="A3815" s="33" t="s">
        <v>72</v>
      </c>
      <c r="B3815" s="32">
        <v>699299.19</v>
      </c>
      <c r="C3815" s="28">
        <v>45488</v>
      </c>
    </row>
    <row r="3816" spans="1:3" x14ac:dyDescent="0.45">
      <c r="A3816" s="33" t="s">
        <v>73</v>
      </c>
      <c r="B3816" s="32">
        <v>172102.57</v>
      </c>
      <c r="C3816" s="28">
        <v>45488</v>
      </c>
    </row>
    <row r="3817" spans="1:3" x14ac:dyDescent="0.45">
      <c r="A3817" s="33" t="s">
        <v>81</v>
      </c>
      <c r="B3817" s="32">
        <v>234802.5</v>
      </c>
      <c r="C3817" s="28">
        <v>45519</v>
      </c>
    </row>
    <row r="3818" spans="1:3" x14ac:dyDescent="0.45">
      <c r="A3818" s="33" t="s">
        <v>82</v>
      </c>
      <c r="B3818" s="32">
        <v>61985.04</v>
      </c>
      <c r="C3818" s="28">
        <v>45519</v>
      </c>
    </row>
    <row r="3819" spans="1:3" x14ac:dyDescent="0.45">
      <c r="A3819" s="33" t="s">
        <v>83</v>
      </c>
      <c r="B3819" s="32">
        <v>227646.38</v>
      </c>
      <c r="C3819" s="28">
        <v>45519</v>
      </c>
    </row>
    <row r="3820" spans="1:3" x14ac:dyDescent="0.45">
      <c r="A3820" s="33" t="s">
        <v>84</v>
      </c>
      <c r="B3820" s="32">
        <v>60095.91</v>
      </c>
      <c r="C3820" s="28">
        <v>45519</v>
      </c>
    </row>
    <row r="3821" spans="1:3" x14ac:dyDescent="0.45">
      <c r="A3821" s="33" t="s">
        <v>87</v>
      </c>
      <c r="B3821" s="32">
        <v>346643.25</v>
      </c>
      <c r="C3821" s="28">
        <v>45519</v>
      </c>
    </row>
    <row r="3822" spans="1:3" x14ac:dyDescent="0.45">
      <c r="A3822" s="33" t="s">
        <v>88</v>
      </c>
      <c r="B3822" s="32">
        <v>88121.69</v>
      </c>
      <c r="C3822" s="28">
        <v>45519</v>
      </c>
    </row>
    <row r="3823" spans="1:3" x14ac:dyDescent="0.45">
      <c r="A3823" s="33" t="s">
        <v>89</v>
      </c>
      <c r="B3823" s="32">
        <v>228807.7</v>
      </c>
      <c r="C3823" s="28">
        <v>45519</v>
      </c>
    </row>
    <row r="3824" spans="1:3" x14ac:dyDescent="0.45">
      <c r="A3824" s="33" t="s">
        <v>90</v>
      </c>
      <c r="B3824" s="32">
        <v>58166.21</v>
      </c>
      <c r="C3824" s="28">
        <v>45519</v>
      </c>
    </row>
    <row r="3825" spans="1:3" x14ac:dyDescent="0.45">
      <c r="A3825" s="33" t="s">
        <v>91</v>
      </c>
      <c r="B3825" s="32">
        <v>228807.7</v>
      </c>
      <c r="C3825" s="28">
        <v>45762</v>
      </c>
    </row>
    <row r="3826" spans="1:3" x14ac:dyDescent="0.45">
      <c r="A3826" s="33" t="s">
        <v>92</v>
      </c>
      <c r="B3826" s="32">
        <v>58166.21</v>
      </c>
      <c r="C3826" s="28">
        <v>45762</v>
      </c>
    </row>
    <row r="3827" spans="1:3" x14ac:dyDescent="0.45">
      <c r="A3827" s="33" t="s">
        <v>93</v>
      </c>
      <c r="B3827" s="32">
        <v>2175862.09</v>
      </c>
      <c r="C3827" s="28">
        <v>45519</v>
      </c>
    </row>
    <row r="3828" spans="1:3" x14ac:dyDescent="0.45">
      <c r="A3828" s="33" t="s">
        <v>94</v>
      </c>
      <c r="B3828" s="32">
        <v>553135.41</v>
      </c>
      <c r="C3828" s="28">
        <v>45519</v>
      </c>
    </row>
    <row r="3829" spans="1:3" x14ac:dyDescent="0.45">
      <c r="A3829" s="27" t="s">
        <v>370</v>
      </c>
      <c r="B3829" s="32"/>
    </row>
    <row r="3830" spans="1:3" x14ac:dyDescent="0.45">
      <c r="A3830" s="33" t="s">
        <v>47</v>
      </c>
      <c r="B3830" s="32">
        <v>16628.93</v>
      </c>
      <c r="C3830" s="28">
        <v>45519</v>
      </c>
    </row>
    <row r="3831" spans="1:3" x14ac:dyDescent="0.45">
      <c r="A3831" s="33" t="s">
        <v>49</v>
      </c>
      <c r="B3831" s="32">
        <v>16080.76</v>
      </c>
      <c r="C3831" s="28">
        <v>45519</v>
      </c>
    </row>
    <row r="3832" spans="1:3" x14ac:dyDescent="0.45">
      <c r="A3832" s="33" t="s">
        <v>53</v>
      </c>
      <c r="B3832" s="32">
        <v>19007.12</v>
      </c>
      <c r="C3832" s="28">
        <v>45519</v>
      </c>
    </row>
    <row r="3833" spans="1:3" x14ac:dyDescent="0.45">
      <c r="A3833" s="33" t="s">
        <v>55</v>
      </c>
      <c r="B3833" s="32">
        <v>14900.47</v>
      </c>
      <c r="C3833" s="28">
        <v>45519</v>
      </c>
    </row>
    <row r="3834" spans="1:3" x14ac:dyDescent="0.45">
      <c r="A3834" s="33" t="s">
        <v>43</v>
      </c>
      <c r="B3834" s="32">
        <v>49825</v>
      </c>
      <c r="C3834" s="28">
        <v>45504</v>
      </c>
    </row>
    <row r="3835" spans="1:3" x14ac:dyDescent="0.45">
      <c r="A3835" s="33" t="s">
        <v>72</v>
      </c>
      <c r="B3835" s="32">
        <v>43551.57</v>
      </c>
      <c r="C3835" s="28">
        <v>45488</v>
      </c>
    </row>
    <row r="3836" spans="1:3" x14ac:dyDescent="0.45">
      <c r="A3836" s="33" t="s">
        <v>81</v>
      </c>
      <c r="B3836" s="32">
        <v>15104.95</v>
      </c>
      <c r="C3836" s="28">
        <v>45519</v>
      </c>
    </row>
    <row r="3837" spans="1:3" x14ac:dyDescent="0.45">
      <c r="A3837" s="33" t="s">
        <v>83</v>
      </c>
      <c r="B3837" s="32">
        <v>14644.59</v>
      </c>
      <c r="C3837" s="28">
        <v>45519</v>
      </c>
    </row>
    <row r="3838" spans="1:3" x14ac:dyDescent="0.45">
      <c r="A3838" s="33" t="s">
        <v>87</v>
      </c>
      <c r="B3838" s="32">
        <v>22299.72</v>
      </c>
      <c r="C3838" s="28">
        <v>45519</v>
      </c>
    </row>
    <row r="3839" spans="1:3" x14ac:dyDescent="0.45">
      <c r="A3839" s="33" t="s">
        <v>89</v>
      </c>
      <c r="B3839" s="32">
        <v>14719.3</v>
      </c>
      <c r="C3839" s="28">
        <v>45519</v>
      </c>
    </row>
    <row r="3840" spans="1:3" x14ac:dyDescent="0.45">
      <c r="A3840" s="33" t="s">
        <v>91</v>
      </c>
      <c r="B3840" s="32">
        <v>14719.3</v>
      </c>
      <c r="C3840" s="28">
        <v>45762</v>
      </c>
    </row>
    <row r="3841" spans="1:3" x14ac:dyDescent="0.45">
      <c r="A3841" s="33" t="s">
        <v>93</v>
      </c>
      <c r="B3841" s="32">
        <v>139974.18</v>
      </c>
      <c r="C3841" s="28">
        <v>45519</v>
      </c>
    </row>
    <row r="3842" spans="1:3" x14ac:dyDescent="0.45">
      <c r="A3842" s="27" t="s">
        <v>371</v>
      </c>
      <c r="B3842" s="32"/>
    </row>
    <row r="3843" spans="1:3" x14ac:dyDescent="0.45">
      <c r="A3843" s="33" t="s">
        <v>47</v>
      </c>
      <c r="B3843" s="32">
        <v>2382.27</v>
      </c>
      <c r="C3843" s="28">
        <v>45519</v>
      </c>
    </row>
    <row r="3844" spans="1:3" x14ac:dyDescent="0.45">
      <c r="A3844" s="33" t="s">
        <v>49</v>
      </c>
      <c r="B3844" s="32">
        <v>2303.7399999999998</v>
      </c>
      <c r="C3844" s="28">
        <v>45519</v>
      </c>
    </row>
    <row r="3845" spans="1:3" x14ac:dyDescent="0.45">
      <c r="A3845" s="33" t="s">
        <v>53</v>
      </c>
      <c r="B3845" s="32">
        <v>2722.97</v>
      </c>
      <c r="C3845" s="28">
        <v>45519</v>
      </c>
    </row>
    <row r="3846" spans="1:3" x14ac:dyDescent="0.45">
      <c r="A3846" s="33" t="s">
        <v>55</v>
      </c>
      <c r="B3846" s="32">
        <v>2134.65</v>
      </c>
      <c r="C3846" s="28">
        <v>45519</v>
      </c>
    </row>
    <row r="3847" spans="1:3" x14ac:dyDescent="0.45">
      <c r="A3847" s="33" t="s">
        <v>43</v>
      </c>
      <c r="B3847" s="32">
        <v>7137.96</v>
      </c>
      <c r="C3847" s="28">
        <v>45504</v>
      </c>
    </row>
    <row r="3848" spans="1:3" x14ac:dyDescent="0.45">
      <c r="A3848" s="33" t="s">
        <v>72</v>
      </c>
      <c r="B3848" s="32">
        <v>6239.23</v>
      </c>
      <c r="C3848" s="28">
        <v>45488</v>
      </c>
    </row>
    <row r="3849" spans="1:3" x14ac:dyDescent="0.45">
      <c r="A3849" s="33" t="s">
        <v>81</v>
      </c>
      <c r="B3849" s="32">
        <v>2163.94</v>
      </c>
      <c r="C3849" s="28">
        <v>45519</v>
      </c>
    </row>
    <row r="3850" spans="1:3" x14ac:dyDescent="0.45">
      <c r="A3850" s="33" t="s">
        <v>83</v>
      </c>
      <c r="B3850" s="32">
        <v>2097.9899999999998</v>
      </c>
      <c r="C3850" s="28">
        <v>45519</v>
      </c>
    </row>
    <row r="3851" spans="1:3" x14ac:dyDescent="0.45">
      <c r="A3851" s="33" t="s">
        <v>87</v>
      </c>
      <c r="B3851" s="32">
        <v>3194.67</v>
      </c>
      <c r="C3851" s="28">
        <v>45519</v>
      </c>
    </row>
    <row r="3852" spans="1:3" x14ac:dyDescent="0.45">
      <c r="A3852" s="33" t="s">
        <v>89</v>
      </c>
      <c r="B3852" s="32">
        <v>2108.6999999999998</v>
      </c>
      <c r="C3852" s="28">
        <v>45519</v>
      </c>
    </row>
    <row r="3853" spans="1:3" x14ac:dyDescent="0.45">
      <c r="A3853" s="33" t="s">
        <v>91</v>
      </c>
      <c r="B3853" s="32">
        <v>2108.6999999999998</v>
      </c>
      <c r="C3853" s="28">
        <v>45762</v>
      </c>
    </row>
    <row r="3854" spans="1:3" x14ac:dyDescent="0.45">
      <c r="A3854" s="33" t="s">
        <v>93</v>
      </c>
      <c r="B3854" s="32">
        <v>20052.79</v>
      </c>
      <c r="C3854" s="28">
        <v>45519</v>
      </c>
    </row>
    <row r="3855" spans="1:3" x14ac:dyDescent="0.45">
      <c r="A3855" s="27" t="s">
        <v>372</v>
      </c>
      <c r="B3855" s="32"/>
    </row>
    <row r="3856" spans="1:3" x14ac:dyDescent="0.45">
      <c r="A3856" s="33" t="s">
        <v>47</v>
      </c>
      <c r="B3856" s="32">
        <v>8844.59</v>
      </c>
      <c r="C3856" s="28">
        <v>45519</v>
      </c>
    </row>
    <row r="3857" spans="1:3" x14ac:dyDescent="0.45">
      <c r="A3857" s="33" t="s">
        <v>49</v>
      </c>
      <c r="B3857" s="32">
        <v>8553.0300000000007</v>
      </c>
      <c r="C3857" s="28">
        <v>45519</v>
      </c>
    </row>
    <row r="3858" spans="1:3" x14ac:dyDescent="0.45">
      <c r="A3858" s="33" t="s">
        <v>53</v>
      </c>
      <c r="B3858" s="32">
        <v>10109.5</v>
      </c>
      <c r="C3858" s="28">
        <v>45519</v>
      </c>
    </row>
    <row r="3859" spans="1:3" x14ac:dyDescent="0.45">
      <c r="A3859" s="33" t="s">
        <v>55</v>
      </c>
      <c r="B3859" s="32">
        <v>7925.26</v>
      </c>
      <c r="C3859" s="28">
        <v>45519</v>
      </c>
    </row>
    <row r="3860" spans="1:3" x14ac:dyDescent="0.45">
      <c r="A3860" s="33" t="s">
        <v>43</v>
      </c>
      <c r="B3860" s="32">
        <v>26500.9</v>
      </c>
      <c r="C3860" s="28">
        <v>45504</v>
      </c>
    </row>
    <row r="3861" spans="1:3" x14ac:dyDescent="0.45">
      <c r="A3861" s="33" t="s">
        <v>72</v>
      </c>
      <c r="B3861" s="32">
        <v>23164.19</v>
      </c>
      <c r="C3861" s="28">
        <v>45488</v>
      </c>
    </row>
    <row r="3862" spans="1:3" x14ac:dyDescent="0.45">
      <c r="A3862" s="33" t="s">
        <v>81</v>
      </c>
      <c r="B3862" s="32">
        <v>8034.01</v>
      </c>
      <c r="C3862" s="28">
        <v>45519</v>
      </c>
    </row>
    <row r="3863" spans="1:3" x14ac:dyDescent="0.45">
      <c r="A3863" s="33" t="s">
        <v>83</v>
      </c>
      <c r="B3863" s="32">
        <v>7789.16</v>
      </c>
      <c r="C3863" s="28">
        <v>45519</v>
      </c>
    </row>
    <row r="3864" spans="1:3" x14ac:dyDescent="0.45">
      <c r="A3864" s="33" t="s">
        <v>87</v>
      </c>
      <c r="B3864" s="32">
        <v>11860.76</v>
      </c>
      <c r="C3864" s="28">
        <v>45519</v>
      </c>
    </row>
    <row r="3865" spans="1:3" x14ac:dyDescent="0.45">
      <c r="A3865" s="33" t="s">
        <v>89</v>
      </c>
      <c r="B3865" s="32">
        <v>7828.9</v>
      </c>
      <c r="C3865" s="28">
        <v>45519</v>
      </c>
    </row>
    <row r="3866" spans="1:3" x14ac:dyDescent="0.45">
      <c r="A3866" s="33" t="s">
        <v>91</v>
      </c>
      <c r="B3866" s="32">
        <v>7828.9</v>
      </c>
      <c r="C3866" s="28">
        <v>45762</v>
      </c>
    </row>
    <row r="3867" spans="1:3" x14ac:dyDescent="0.45">
      <c r="A3867" s="33" t="s">
        <v>93</v>
      </c>
      <c r="B3867" s="32">
        <v>74449.41</v>
      </c>
      <c r="C3867" s="28">
        <v>45519</v>
      </c>
    </row>
    <row r="3868" spans="1:3" x14ac:dyDescent="0.45">
      <c r="A3868" s="27" t="s">
        <v>373</v>
      </c>
      <c r="B3868" s="32"/>
    </row>
    <row r="3869" spans="1:3" x14ac:dyDescent="0.45">
      <c r="A3869" s="33" t="s">
        <v>47</v>
      </c>
      <c r="B3869" s="32">
        <v>373015.03999999998</v>
      </c>
      <c r="C3869" s="28">
        <v>45519</v>
      </c>
    </row>
    <row r="3870" spans="1:3" x14ac:dyDescent="0.45">
      <c r="A3870" s="33" t="s">
        <v>49</v>
      </c>
      <c r="B3870" s="32">
        <v>360718.73</v>
      </c>
      <c r="C3870" s="28">
        <v>45519</v>
      </c>
    </row>
    <row r="3871" spans="1:3" x14ac:dyDescent="0.45">
      <c r="A3871" s="33" t="s">
        <v>53</v>
      </c>
      <c r="B3871" s="32">
        <v>426362.03</v>
      </c>
      <c r="C3871" s="28">
        <v>45519</v>
      </c>
    </row>
    <row r="3872" spans="1:3" x14ac:dyDescent="0.45">
      <c r="A3872" s="33" t="s">
        <v>55</v>
      </c>
      <c r="B3872" s="32">
        <v>334242.90000000002</v>
      </c>
      <c r="C3872" s="28">
        <v>45519</v>
      </c>
    </row>
    <row r="3873" spans="1:3" x14ac:dyDescent="0.45">
      <c r="A3873" s="33" t="s">
        <v>43</v>
      </c>
      <c r="B3873" s="32">
        <v>1117659.28</v>
      </c>
      <c r="C3873" s="28">
        <v>45504</v>
      </c>
    </row>
    <row r="3874" spans="1:3" x14ac:dyDescent="0.45">
      <c r="A3874" s="33" t="s">
        <v>72</v>
      </c>
      <c r="B3874" s="32">
        <v>976935.74</v>
      </c>
      <c r="C3874" s="28">
        <v>45488</v>
      </c>
    </row>
    <row r="3875" spans="1:3" x14ac:dyDescent="0.45">
      <c r="A3875" s="33" t="s">
        <v>81</v>
      </c>
      <c r="B3875" s="32">
        <v>338829.68</v>
      </c>
      <c r="C3875" s="28">
        <v>45519</v>
      </c>
    </row>
    <row r="3876" spans="1:3" x14ac:dyDescent="0.45">
      <c r="A3876" s="33" t="s">
        <v>83</v>
      </c>
      <c r="B3876" s="32">
        <v>328503.09999999998</v>
      </c>
      <c r="C3876" s="28">
        <v>45519</v>
      </c>
    </row>
    <row r="3877" spans="1:3" x14ac:dyDescent="0.45">
      <c r="A3877" s="33" t="s">
        <v>87</v>
      </c>
      <c r="B3877" s="32">
        <v>500220.49</v>
      </c>
      <c r="C3877" s="28">
        <v>45519</v>
      </c>
    </row>
    <row r="3878" spans="1:3" x14ac:dyDescent="0.45">
      <c r="A3878" s="33" t="s">
        <v>89</v>
      </c>
      <c r="B3878" s="32">
        <v>330178.94</v>
      </c>
      <c r="C3878" s="28">
        <v>45519</v>
      </c>
    </row>
    <row r="3879" spans="1:3" x14ac:dyDescent="0.45">
      <c r="A3879" s="33" t="s">
        <v>91</v>
      </c>
      <c r="B3879" s="32">
        <v>330178.94</v>
      </c>
      <c r="C3879" s="28">
        <v>45762</v>
      </c>
    </row>
    <row r="3880" spans="1:3" x14ac:dyDescent="0.45">
      <c r="A3880" s="33" t="s">
        <v>93</v>
      </c>
      <c r="B3880" s="32">
        <v>3139858.71</v>
      </c>
      <c r="C3880" s="28">
        <v>45519</v>
      </c>
    </row>
    <row r="3881" spans="1:3" x14ac:dyDescent="0.45">
      <c r="A3881" s="27" t="s">
        <v>374</v>
      </c>
      <c r="B3881" s="32"/>
    </row>
    <row r="3882" spans="1:3" x14ac:dyDescent="0.45">
      <c r="A3882" s="33" t="s">
        <v>47</v>
      </c>
      <c r="B3882" s="32">
        <v>64468.13</v>
      </c>
      <c r="C3882" s="28">
        <v>45519</v>
      </c>
    </row>
    <row r="3883" spans="1:3" x14ac:dyDescent="0.45">
      <c r="A3883" s="33" t="s">
        <v>48</v>
      </c>
      <c r="B3883" s="32">
        <v>17549.38</v>
      </c>
      <c r="C3883" s="28">
        <v>45519</v>
      </c>
    </row>
    <row r="3884" spans="1:3" x14ac:dyDescent="0.45">
      <c r="A3884" s="33" t="s">
        <v>49</v>
      </c>
      <c r="B3884" s="32">
        <v>62342.96</v>
      </c>
      <c r="C3884" s="28">
        <v>45519</v>
      </c>
    </row>
    <row r="3885" spans="1:3" x14ac:dyDescent="0.45">
      <c r="A3885" s="33" t="s">
        <v>50</v>
      </c>
      <c r="B3885" s="32">
        <v>16970.87</v>
      </c>
      <c r="C3885" s="28">
        <v>45519</v>
      </c>
    </row>
    <row r="3886" spans="1:3" x14ac:dyDescent="0.45">
      <c r="A3886" s="33" t="s">
        <v>53</v>
      </c>
      <c r="B3886" s="32">
        <v>73688.08</v>
      </c>
      <c r="C3886" s="28">
        <v>45519</v>
      </c>
    </row>
    <row r="3887" spans="1:3" x14ac:dyDescent="0.45">
      <c r="A3887" s="33" t="s">
        <v>54</v>
      </c>
      <c r="B3887" s="32">
        <v>19316.560000000001</v>
      </c>
      <c r="C3887" s="28">
        <v>45519</v>
      </c>
    </row>
    <row r="3888" spans="1:3" x14ac:dyDescent="0.45">
      <c r="A3888" s="33" t="s">
        <v>55</v>
      </c>
      <c r="B3888" s="32">
        <v>57767.14</v>
      </c>
      <c r="C3888" s="28">
        <v>45519</v>
      </c>
    </row>
    <row r="3889" spans="1:3" x14ac:dyDescent="0.45">
      <c r="A3889" s="33" t="s">
        <v>56</v>
      </c>
      <c r="B3889" s="32">
        <v>15143.05</v>
      </c>
      <c r="C3889" s="28">
        <v>45519</v>
      </c>
    </row>
    <row r="3890" spans="1:3" x14ac:dyDescent="0.45">
      <c r="A3890" s="33" t="s">
        <v>43</v>
      </c>
      <c r="B3890" s="32">
        <v>193164.87</v>
      </c>
      <c r="C3890" s="28">
        <v>45504</v>
      </c>
    </row>
    <row r="3891" spans="1:3" x14ac:dyDescent="0.45">
      <c r="A3891" s="33" t="s">
        <v>63</v>
      </c>
      <c r="B3891" s="32">
        <v>36405.15</v>
      </c>
      <c r="C3891" s="28">
        <v>45504</v>
      </c>
    </row>
    <row r="3892" spans="1:3" x14ac:dyDescent="0.45">
      <c r="A3892" s="33" t="s">
        <v>72</v>
      </c>
      <c r="B3892" s="32">
        <v>168843.64</v>
      </c>
      <c r="C3892" s="28">
        <v>45488</v>
      </c>
    </row>
    <row r="3893" spans="1:3" x14ac:dyDescent="0.45">
      <c r="A3893" s="33" t="s">
        <v>73</v>
      </c>
      <c r="B3893" s="32">
        <v>44260.59</v>
      </c>
      <c r="C3893" s="28">
        <v>45488</v>
      </c>
    </row>
    <row r="3894" spans="1:3" x14ac:dyDescent="0.45">
      <c r="A3894" s="33" t="s">
        <v>81</v>
      </c>
      <c r="B3894" s="32">
        <v>58559.88</v>
      </c>
      <c r="C3894" s="28">
        <v>45792</v>
      </c>
    </row>
    <row r="3895" spans="1:3" x14ac:dyDescent="0.45">
      <c r="A3895" s="33" t="s">
        <v>82</v>
      </c>
      <c r="B3895" s="32">
        <v>15941.04</v>
      </c>
      <c r="C3895" s="28">
        <v>45792</v>
      </c>
    </row>
    <row r="3896" spans="1:3" x14ac:dyDescent="0.45">
      <c r="A3896" s="33" t="s">
        <v>83</v>
      </c>
      <c r="B3896" s="32">
        <v>56775.14</v>
      </c>
      <c r="C3896" s="28">
        <v>45792</v>
      </c>
    </row>
    <row r="3897" spans="1:3" x14ac:dyDescent="0.45">
      <c r="A3897" s="33" t="s">
        <v>84</v>
      </c>
      <c r="B3897" s="32">
        <v>15455.21</v>
      </c>
      <c r="C3897" s="28">
        <v>45792</v>
      </c>
    </row>
    <row r="3898" spans="1:3" x14ac:dyDescent="0.45">
      <c r="A3898" s="33" t="s">
        <v>87</v>
      </c>
      <c r="B3898" s="32">
        <v>86453.02</v>
      </c>
      <c r="C3898" s="28">
        <v>45519</v>
      </c>
    </row>
    <row r="3899" spans="1:3" x14ac:dyDescent="0.45">
      <c r="A3899" s="33" t="s">
        <v>88</v>
      </c>
      <c r="B3899" s="32">
        <v>22662.75</v>
      </c>
      <c r="C3899" s="28">
        <v>45519</v>
      </c>
    </row>
    <row r="3900" spans="1:3" x14ac:dyDescent="0.45">
      <c r="A3900" s="33" t="s">
        <v>89</v>
      </c>
      <c r="B3900" s="32">
        <v>57064.77</v>
      </c>
      <c r="C3900" s="28">
        <v>45519</v>
      </c>
    </row>
    <row r="3901" spans="1:3" x14ac:dyDescent="0.45">
      <c r="A3901" s="33" t="s">
        <v>90</v>
      </c>
      <c r="B3901" s="32">
        <v>14958.93</v>
      </c>
      <c r="C3901" s="28">
        <v>45519</v>
      </c>
    </row>
    <row r="3902" spans="1:3" x14ac:dyDescent="0.45">
      <c r="A3902" s="33" t="s">
        <v>91</v>
      </c>
      <c r="B3902" s="32">
        <v>57064.77</v>
      </c>
      <c r="C3902" s="28">
        <v>45762</v>
      </c>
    </row>
    <row r="3903" spans="1:3" x14ac:dyDescent="0.45">
      <c r="A3903" s="33" t="s">
        <v>92</v>
      </c>
      <c r="B3903" s="32">
        <v>14958.93</v>
      </c>
      <c r="C3903" s="28">
        <v>45762</v>
      </c>
    </row>
    <row r="3904" spans="1:3" x14ac:dyDescent="0.45">
      <c r="A3904" s="33" t="s">
        <v>93</v>
      </c>
      <c r="B3904" s="32">
        <v>542661.25</v>
      </c>
      <c r="C3904" s="28">
        <v>45519</v>
      </c>
    </row>
    <row r="3905" spans="1:3" x14ac:dyDescent="0.45">
      <c r="A3905" s="33" t="s">
        <v>94</v>
      </c>
      <c r="B3905" s="32">
        <v>142252.96</v>
      </c>
      <c r="C3905" s="28">
        <v>45519</v>
      </c>
    </row>
    <row r="3906" spans="1:3" x14ac:dyDescent="0.45">
      <c r="A3906" s="27" t="s">
        <v>375</v>
      </c>
      <c r="B3906" s="32"/>
    </row>
    <row r="3907" spans="1:3" x14ac:dyDescent="0.45">
      <c r="A3907" s="33" t="s">
        <v>47</v>
      </c>
      <c r="B3907" s="32">
        <v>10846.84</v>
      </c>
      <c r="C3907" s="28">
        <v>45519</v>
      </c>
    </row>
    <row r="3908" spans="1:3" x14ac:dyDescent="0.45">
      <c r="A3908" s="33" t="s">
        <v>49</v>
      </c>
      <c r="B3908" s="32">
        <v>10489.27</v>
      </c>
      <c r="C3908" s="28">
        <v>45519</v>
      </c>
    </row>
    <row r="3909" spans="1:3" x14ac:dyDescent="0.45">
      <c r="A3909" s="33" t="s">
        <v>53</v>
      </c>
      <c r="B3909" s="32">
        <v>12398.1</v>
      </c>
      <c r="C3909" s="28">
        <v>45519</v>
      </c>
    </row>
    <row r="3910" spans="1:3" x14ac:dyDescent="0.45">
      <c r="A3910" s="33" t="s">
        <v>55</v>
      </c>
      <c r="B3910" s="32">
        <v>9719.39</v>
      </c>
      <c r="C3910" s="28">
        <v>45519</v>
      </c>
    </row>
    <row r="3911" spans="1:3" x14ac:dyDescent="0.45">
      <c r="A3911" s="33" t="s">
        <v>43</v>
      </c>
      <c r="B3911" s="32">
        <v>32500.21</v>
      </c>
      <c r="C3911" s="28">
        <v>45504</v>
      </c>
    </row>
    <row r="3912" spans="1:3" x14ac:dyDescent="0.45">
      <c r="A3912" s="33" t="s">
        <v>72</v>
      </c>
      <c r="B3912" s="32">
        <v>28408.14</v>
      </c>
      <c r="C3912" s="28">
        <v>45488</v>
      </c>
    </row>
    <row r="3913" spans="1:3" x14ac:dyDescent="0.45">
      <c r="A3913" s="33" t="s">
        <v>81</v>
      </c>
      <c r="B3913" s="32">
        <v>9852.77</v>
      </c>
      <c r="C3913" s="28">
        <v>45519</v>
      </c>
    </row>
    <row r="3914" spans="1:3" x14ac:dyDescent="0.45">
      <c r="A3914" s="33" t="s">
        <v>83</v>
      </c>
      <c r="B3914" s="32">
        <v>9552.48</v>
      </c>
      <c r="C3914" s="28">
        <v>45519</v>
      </c>
    </row>
    <row r="3915" spans="1:3" x14ac:dyDescent="0.45">
      <c r="A3915" s="33" t="s">
        <v>87</v>
      </c>
      <c r="B3915" s="32">
        <v>14545.82</v>
      </c>
      <c r="C3915" s="28">
        <v>45519</v>
      </c>
    </row>
    <row r="3916" spans="1:3" x14ac:dyDescent="0.45">
      <c r="A3916" s="33" t="s">
        <v>89</v>
      </c>
      <c r="B3916" s="32">
        <v>9601.2099999999991</v>
      </c>
      <c r="C3916" s="28">
        <v>45519</v>
      </c>
    </row>
    <row r="3917" spans="1:3" x14ac:dyDescent="0.45">
      <c r="A3917" s="33" t="s">
        <v>91</v>
      </c>
      <c r="B3917" s="32">
        <v>9601.2099999999991</v>
      </c>
      <c r="C3917" s="28">
        <v>45762</v>
      </c>
    </row>
    <row r="3918" spans="1:3" x14ac:dyDescent="0.45">
      <c r="A3918" s="33" t="s">
        <v>93</v>
      </c>
      <c r="B3918" s="32">
        <v>91303.38</v>
      </c>
      <c r="C3918" s="28">
        <v>45519</v>
      </c>
    </row>
    <row r="3919" spans="1:3" x14ac:dyDescent="0.45">
      <c r="A3919" s="27" t="s">
        <v>376</v>
      </c>
      <c r="B3919" s="32"/>
    </row>
    <row r="3920" spans="1:3" x14ac:dyDescent="0.45">
      <c r="A3920" s="33" t="s">
        <v>47</v>
      </c>
      <c r="B3920" s="32">
        <v>78100.240000000005</v>
      </c>
      <c r="C3920" s="28">
        <v>45519</v>
      </c>
    </row>
    <row r="3921" spans="1:3" x14ac:dyDescent="0.45">
      <c r="A3921" s="33" t="s">
        <v>48</v>
      </c>
      <c r="B3921" s="32">
        <v>17136.39</v>
      </c>
      <c r="C3921" s="28">
        <v>45519</v>
      </c>
    </row>
    <row r="3922" spans="1:3" x14ac:dyDescent="0.45">
      <c r="A3922" s="33" t="s">
        <v>49</v>
      </c>
      <c r="B3922" s="32">
        <v>75525.69</v>
      </c>
      <c r="C3922" s="28">
        <v>45519</v>
      </c>
    </row>
    <row r="3923" spans="1:3" x14ac:dyDescent="0.45">
      <c r="A3923" s="33" t="s">
        <v>50</v>
      </c>
      <c r="B3923" s="32">
        <v>16571.490000000002</v>
      </c>
      <c r="C3923" s="28">
        <v>45519</v>
      </c>
    </row>
    <row r="3924" spans="1:3" x14ac:dyDescent="0.45">
      <c r="A3924" s="33" t="s">
        <v>53</v>
      </c>
      <c r="B3924" s="32">
        <v>89269.8</v>
      </c>
      <c r="C3924" s="28">
        <v>45519</v>
      </c>
    </row>
    <row r="3925" spans="1:3" x14ac:dyDescent="0.45">
      <c r="A3925" s="33" t="s">
        <v>54</v>
      </c>
      <c r="B3925" s="32">
        <v>18861.98</v>
      </c>
      <c r="C3925" s="28">
        <v>45519</v>
      </c>
    </row>
    <row r="3926" spans="1:3" x14ac:dyDescent="0.45">
      <c r="A3926" s="33" t="s">
        <v>55</v>
      </c>
      <c r="B3926" s="32">
        <v>69982.3</v>
      </c>
      <c r="C3926" s="28">
        <v>45519</v>
      </c>
    </row>
    <row r="3927" spans="1:3" x14ac:dyDescent="0.45">
      <c r="A3927" s="33" t="s">
        <v>56</v>
      </c>
      <c r="B3927" s="32">
        <v>14786.69</v>
      </c>
      <c r="C3927" s="28">
        <v>45519</v>
      </c>
    </row>
    <row r="3928" spans="1:3" x14ac:dyDescent="0.45">
      <c r="A3928" s="33" t="s">
        <v>43</v>
      </c>
      <c r="B3928" s="32">
        <v>234010.58</v>
      </c>
      <c r="C3928" s="28">
        <v>45504</v>
      </c>
    </row>
    <row r="3929" spans="1:3" x14ac:dyDescent="0.45">
      <c r="A3929" s="33" t="s">
        <v>62</v>
      </c>
      <c r="B3929" s="32">
        <v>29180.32</v>
      </c>
      <c r="C3929" s="28">
        <v>45504</v>
      </c>
    </row>
    <row r="3930" spans="1:3" x14ac:dyDescent="0.45">
      <c r="A3930" s="33" t="s">
        <v>63</v>
      </c>
      <c r="B3930" s="32">
        <v>28823.4</v>
      </c>
      <c r="C3930" s="28">
        <v>45504</v>
      </c>
    </row>
    <row r="3931" spans="1:3" x14ac:dyDescent="0.45">
      <c r="A3931" s="33" t="s">
        <v>72</v>
      </c>
      <c r="B3931" s="32">
        <v>204546.5</v>
      </c>
      <c r="C3931" s="28">
        <v>45488</v>
      </c>
    </row>
    <row r="3932" spans="1:3" x14ac:dyDescent="0.45">
      <c r="A3932" s="33" t="s">
        <v>73</v>
      </c>
      <c r="B3932" s="32">
        <v>36976.33</v>
      </c>
      <c r="C3932" s="28">
        <v>45488</v>
      </c>
    </row>
    <row r="3933" spans="1:3" x14ac:dyDescent="0.45">
      <c r="A3933" s="33" t="s">
        <v>81</v>
      </c>
      <c r="B3933" s="32">
        <v>70942.67</v>
      </c>
      <c r="C3933" s="28">
        <v>45519</v>
      </c>
    </row>
    <row r="3934" spans="1:3" x14ac:dyDescent="0.45">
      <c r="A3934" s="33" t="s">
        <v>82</v>
      </c>
      <c r="B3934" s="32">
        <v>15565.9</v>
      </c>
      <c r="C3934" s="28">
        <v>45519</v>
      </c>
    </row>
    <row r="3935" spans="1:3" x14ac:dyDescent="0.45">
      <c r="A3935" s="33" t="s">
        <v>83</v>
      </c>
      <c r="B3935" s="32">
        <v>68780.53</v>
      </c>
      <c r="C3935" s="28">
        <v>45519</v>
      </c>
    </row>
    <row r="3936" spans="1:3" x14ac:dyDescent="0.45">
      <c r="A3936" s="33" t="s">
        <v>84</v>
      </c>
      <c r="B3936" s="32">
        <v>15091.5</v>
      </c>
      <c r="C3936" s="28">
        <v>45519</v>
      </c>
    </row>
    <row r="3937" spans="1:3" x14ac:dyDescent="0.45">
      <c r="A3937" s="33" t="s">
        <v>87</v>
      </c>
      <c r="B3937" s="32">
        <v>104733.96</v>
      </c>
      <c r="C3937" s="28">
        <v>45519</v>
      </c>
    </row>
    <row r="3938" spans="1:3" x14ac:dyDescent="0.45">
      <c r="A3938" s="33" t="s">
        <v>88</v>
      </c>
      <c r="B3938" s="32">
        <v>22129.43</v>
      </c>
      <c r="C3938" s="28">
        <v>45519</v>
      </c>
    </row>
    <row r="3939" spans="1:3" x14ac:dyDescent="0.45">
      <c r="A3939" s="33" t="s">
        <v>89</v>
      </c>
      <c r="B3939" s="32">
        <v>69131.41</v>
      </c>
      <c r="C3939" s="28">
        <v>45519</v>
      </c>
    </row>
    <row r="3940" spans="1:3" x14ac:dyDescent="0.45">
      <c r="A3940" s="33" t="s">
        <v>90</v>
      </c>
      <c r="B3940" s="32">
        <v>14606.9</v>
      </c>
      <c r="C3940" s="28">
        <v>45519</v>
      </c>
    </row>
    <row r="3941" spans="1:3" x14ac:dyDescent="0.45">
      <c r="A3941" s="33" t="s">
        <v>91</v>
      </c>
      <c r="B3941" s="32">
        <v>69131.41</v>
      </c>
      <c r="C3941" s="28">
        <v>45762</v>
      </c>
    </row>
    <row r="3942" spans="1:3" x14ac:dyDescent="0.45">
      <c r="A3942" s="33" t="s">
        <v>92</v>
      </c>
      <c r="B3942" s="32">
        <v>14606.9</v>
      </c>
      <c r="C3942" s="28">
        <v>45762</v>
      </c>
    </row>
    <row r="3943" spans="1:3" x14ac:dyDescent="0.45">
      <c r="A3943" s="33" t="s">
        <v>93</v>
      </c>
      <c r="B3943" s="32">
        <v>657409.78</v>
      </c>
      <c r="C3943" s="28">
        <v>45519</v>
      </c>
    </row>
    <row r="3944" spans="1:3" x14ac:dyDescent="0.45">
      <c r="A3944" s="33" t="s">
        <v>94</v>
      </c>
      <c r="B3944" s="32">
        <v>138905.32999999999</v>
      </c>
      <c r="C3944" s="28">
        <v>45519</v>
      </c>
    </row>
    <row r="3945" spans="1:3" x14ac:dyDescent="0.45">
      <c r="A3945" s="27" t="s">
        <v>377</v>
      </c>
      <c r="B3945" s="32"/>
    </row>
    <row r="3946" spans="1:3" x14ac:dyDescent="0.45">
      <c r="A3946" s="33" t="s">
        <v>47</v>
      </c>
      <c r="B3946" s="32">
        <v>43886.92</v>
      </c>
      <c r="C3946" s="28">
        <v>45519</v>
      </c>
    </row>
    <row r="3947" spans="1:3" x14ac:dyDescent="0.45">
      <c r="A3947" s="33" t="s">
        <v>48</v>
      </c>
      <c r="B3947" s="32">
        <v>11946.8</v>
      </c>
      <c r="C3947" s="28">
        <v>45519</v>
      </c>
    </row>
    <row r="3948" spans="1:3" x14ac:dyDescent="0.45">
      <c r="A3948" s="33" t="s">
        <v>49</v>
      </c>
      <c r="B3948" s="32">
        <v>42440.21</v>
      </c>
      <c r="C3948" s="28">
        <v>45519</v>
      </c>
    </row>
    <row r="3949" spans="1:3" x14ac:dyDescent="0.45">
      <c r="A3949" s="33" t="s">
        <v>50</v>
      </c>
      <c r="B3949" s="32">
        <v>11552.98</v>
      </c>
      <c r="C3949" s="28">
        <v>45519</v>
      </c>
    </row>
    <row r="3950" spans="1:3" x14ac:dyDescent="0.45">
      <c r="A3950" s="33" t="s">
        <v>53</v>
      </c>
      <c r="B3950" s="32">
        <v>50163.44</v>
      </c>
      <c r="C3950" s="28">
        <v>45519</v>
      </c>
    </row>
    <row r="3951" spans="1:3" x14ac:dyDescent="0.45">
      <c r="A3951" s="33" t="s">
        <v>54</v>
      </c>
      <c r="B3951" s="32">
        <v>13149.82</v>
      </c>
      <c r="C3951" s="28">
        <v>45519</v>
      </c>
    </row>
    <row r="3952" spans="1:3" x14ac:dyDescent="0.45">
      <c r="A3952" s="33" t="s">
        <v>55</v>
      </c>
      <c r="B3952" s="32">
        <v>39325.199999999997</v>
      </c>
      <c r="C3952" s="28">
        <v>45519</v>
      </c>
    </row>
    <row r="3953" spans="1:3" x14ac:dyDescent="0.45">
      <c r="A3953" s="33" t="s">
        <v>56</v>
      </c>
      <c r="B3953" s="32">
        <v>10308.69</v>
      </c>
      <c r="C3953" s="28">
        <v>45519</v>
      </c>
    </row>
    <row r="3954" spans="1:3" x14ac:dyDescent="0.45">
      <c r="A3954" s="33" t="s">
        <v>43</v>
      </c>
      <c r="B3954" s="32">
        <v>131497.72</v>
      </c>
      <c r="C3954" s="28">
        <v>45504</v>
      </c>
    </row>
    <row r="3955" spans="1:3" x14ac:dyDescent="0.45">
      <c r="A3955" s="33" t="s">
        <v>62</v>
      </c>
      <c r="B3955" s="32">
        <v>35974.04</v>
      </c>
      <c r="C3955" s="28">
        <v>45504</v>
      </c>
    </row>
    <row r="3956" spans="1:3" x14ac:dyDescent="0.45">
      <c r="A3956" s="33" t="s">
        <v>63</v>
      </c>
      <c r="B3956" s="32">
        <v>20094.53</v>
      </c>
      <c r="C3956" s="28">
        <v>45504</v>
      </c>
    </row>
    <row r="3957" spans="1:3" x14ac:dyDescent="0.45">
      <c r="A3957" s="33" t="s">
        <v>72</v>
      </c>
      <c r="B3957" s="32">
        <v>122648.58</v>
      </c>
      <c r="C3957" s="28">
        <v>45488</v>
      </c>
    </row>
    <row r="3958" spans="1:3" x14ac:dyDescent="0.45">
      <c r="A3958" s="33" t="s">
        <v>73</v>
      </c>
      <c r="B3958" s="32">
        <v>25778.42</v>
      </c>
      <c r="C3958" s="28">
        <v>45488</v>
      </c>
    </row>
    <row r="3959" spans="1:3" x14ac:dyDescent="0.45">
      <c r="A3959" s="33" t="s">
        <v>81</v>
      </c>
      <c r="B3959" s="32">
        <v>39864.86</v>
      </c>
      <c r="C3959" s="28">
        <v>45519</v>
      </c>
    </row>
    <row r="3960" spans="1:3" x14ac:dyDescent="0.45">
      <c r="A3960" s="33" t="s">
        <v>82</v>
      </c>
      <c r="B3960" s="32">
        <v>10851.93</v>
      </c>
      <c r="C3960" s="28">
        <v>45519</v>
      </c>
    </row>
    <row r="3961" spans="1:3" x14ac:dyDescent="0.45">
      <c r="A3961" s="33" t="s">
        <v>83</v>
      </c>
      <c r="B3961" s="32">
        <v>38649.89</v>
      </c>
      <c r="C3961" s="28">
        <v>45519</v>
      </c>
    </row>
    <row r="3962" spans="1:3" x14ac:dyDescent="0.45">
      <c r="A3962" s="33" t="s">
        <v>84</v>
      </c>
      <c r="B3962" s="32">
        <v>10521.19</v>
      </c>
      <c r="C3962" s="28">
        <v>45519</v>
      </c>
    </row>
    <row r="3963" spans="1:3" x14ac:dyDescent="0.45">
      <c r="A3963" s="33" t="s">
        <v>87</v>
      </c>
      <c r="B3963" s="32">
        <v>58853.23</v>
      </c>
      <c r="C3963" s="28">
        <v>45519</v>
      </c>
    </row>
    <row r="3964" spans="1:3" x14ac:dyDescent="0.45">
      <c r="A3964" s="33" t="s">
        <v>88</v>
      </c>
      <c r="B3964" s="32">
        <v>15427.76</v>
      </c>
      <c r="C3964" s="28">
        <v>45519</v>
      </c>
    </row>
    <row r="3965" spans="1:3" x14ac:dyDescent="0.45">
      <c r="A3965" s="33" t="s">
        <v>89</v>
      </c>
      <c r="B3965" s="32">
        <v>38847.06</v>
      </c>
      <c r="C3965" s="28">
        <v>45519</v>
      </c>
    </row>
    <row r="3966" spans="1:3" x14ac:dyDescent="0.45">
      <c r="A3966" s="33" t="s">
        <v>90</v>
      </c>
      <c r="B3966" s="32">
        <v>10183.35</v>
      </c>
      <c r="C3966" s="28">
        <v>45519</v>
      </c>
    </row>
    <row r="3967" spans="1:3" x14ac:dyDescent="0.45">
      <c r="A3967" s="33" t="s">
        <v>91</v>
      </c>
      <c r="B3967" s="32">
        <v>38847.06</v>
      </c>
      <c r="C3967" s="28">
        <v>45762</v>
      </c>
    </row>
    <row r="3968" spans="1:3" x14ac:dyDescent="0.45">
      <c r="A3968" s="33" t="s">
        <v>92</v>
      </c>
      <c r="B3968" s="32">
        <v>10183.35</v>
      </c>
      <c r="C3968" s="28">
        <v>45762</v>
      </c>
    </row>
    <row r="3969" spans="1:3" x14ac:dyDescent="0.45">
      <c r="A3969" s="33" t="s">
        <v>93</v>
      </c>
      <c r="B3969" s="32">
        <v>369418.73</v>
      </c>
      <c r="C3969" s="28">
        <v>45519</v>
      </c>
    </row>
    <row r="3970" spans="1:3" x14ac:dyDescent="0.45">
      <c r="A3970" s="33" t="s">
        <v>94</v>
      </c>
      <c r="B3970" s="32">
        <v>96839.24</v>
      </c>
      <c r="C3970" s="28">
        <v>45519</v>
      </c>
    </row>
    <row r="3971" spans="1:3" x14ac:dyDescent="0.45">
      <c r="A3971" s="27" t="s">
        <v>378</v>
      </c>
      <c r="B3971" s="32"/>
    </row>
    <row r="3972" spans="1:3" x14ac:dyDescent="0.45">
      <c r="A3972" s="33" t="s">
        <v>47</v>
      </c>
      <c r="B3972" s="32">
        <v>22985.15</v>
      </c>
      <c r="C3972" s="28">
        <v>45519</v>
      </c>
    </row>
    <row r="3973" spans="1:3" x14ac:dyDescent="0.45">
      <c r="A3973" s="33" t="s">
        <v>49</v>
      </c>
      <c r="B3973" s="32">
        <v>22227.45</v>
      </c>
      <c r="C3973" s="28">
        <v>45519</v>
      </c>
    </row>
    <row r="3974" spans="1:3" x14ac:dyDescent="0.45">
      <c r="A3974" s="33" t="s">
        <v>53</v>
      </c>
      <c r="B3974" s="32">
        <v>26272.39</v>
      </c>
      <c r="C3974" s="28">
        <v>45519</v>
      </c>
    </row>
    <row r="3975" spans="1:3" x14ac:dyDescent="0.45">
      <c r="A3975" s="33" t="s">
        <v>55</v>
      </c>
      <c r="B3975" s="32">
        <v>20596.02</v>
      </c>
      <c r="C3975" s="28">
        <v>45519</v>
      </c>
    </row>
    <row r="3976" spans="1:3" x14ac:dyDescent="0.45">
      <c r="A3976" s="33" t="s">
        <v>43</v>
      </c>
      <c r="B3976" s="32">
        <v>68870.06</v>
      </c>
      <c r="C3976" s="28">
        <v>45504</v>
      </c>
    </row>
    <row r="3977" spans="1:3" x14ac:dyDescent="0.45">
      <c r="A3977" s="33" t="s">
        <v>72</v>
      </c>
      <c r="B3977" s="32">
        <v>60198.69</v>
      </c>
      <c r="C3977" s="28">
        <v>45488</v>
      </c>
    </row>
    <row r="3978" spans="1:3" x14ac:dyDescent="0.45">
      <c r="A3978" s="33" t="s">
        <v>81</v>
      </c>
      <c r="B3978" s="32">
        <v>20878.650000000001</v>
      </c>
      <c r="C3978" s="28">
        <v>45519</v>
      </c>
    </row>
    <row r="3979" spans="1:3" x14ac:dyDescent="0.45">
      <c r="A3979" s="33" t="s">
        <v>83</v>
      </c>
      <c r="B3979" s="32">
        <v>20242.330000000002</v>
      </c>
      <c r="C3979" s="28">
        <v>45519</v>
      </c>
    </row>
    <row r="3980" spans="1:3" x14ac:dyDescent="0.45">
      <c r="A3980" s="33" t="s">
        <v>87</v>
      </c>
      <c r="B3980" s="32">
        <v>30823.54</v>
      </c>
      <c r="C3980" s="28">
        <v>45519</v>
      </c>
    </row>
    <row r="3981" spans="1:3" x14ac:dyDescent="0.45">
      <c r="A3981" s="33" t="s">
        <v>89</v>
      </c>
      <c r="B3981" s="32">
        <v>20345.599999999999</v>
      </c>
      <c r="C3981" s="28">
        <v>45519</v>
      </c>
    </row>
    <row r="3982" spans="1:3" x14ac:dyDescent="0.45">
      <c r="A3982" s="33" t="s">
        <v>91</v>
      </c>
      <c r="B3982" s="32">
        <v>20345.599999999999</v>
      </c>
      <c r="C3982" s="28">
        <v>45762</v>
      </c>
    </row>
    <row r="3983" spans="1:3" x14ac:dyDescent="0.45">
      <c r="A3983" s="33" t="s">
        <v>93</v>
      </c>
      <c r="B3983" s="32">
        <v>193477.79</v>
      </c>
      <c r="C3983" s="28">
        <v>45519</v>
      </c>
    </row>
    <row r="3984" spans="1:3" x14ac:dyDescent="0.45">
      <c r="A3984" s="27" t="s">
        <v>379</v>
      </c>
      <c r="B3984" s="32"/>
    </row>
    <row r="3985" spans="1:3" x14ac:dyDescent="0.45">
      <c r="A3985" s="33" t="s">
        <v>47</v>
      </c>
      <c r="B3985" s="32">
        <v>17293.39</v>
      </c>
      <c r="C3985" s="28">
        <v>45519</v>
      </c>
    </row>
    <row r="3986" spans="1:3" x14ac:dyDescent="0.45">
      <c r="A3986" s="33" t="s">
        <v>49</v>
      </c>
      <c r="B3986" s="32">
        <v>16723.32</v>
      </c>
      <c r="C3986" s="28">
        <v>45519</v>
      </c>
    </row>
    <row r="3987" spans="1:3" x14ac:dyDescent="0.45">
      <c r="A3987" s="33" t="s">
        <v>53</v>
      </c>
      <c r="B3987" s="32">
        <v>19766.61</v>
      </c>
      <c r="C3987" s="28">
        <v>45519</v>
      </c>
    </row>
    <row r="3988" spans="1:3" x14ac:dyDescent="0.45">
      <c r="A3988" s="33" t="s">
        <v>55</v>
      </c>
      <c r="B3988" s="32">
        <v>15495.87</v>
      </c>
      <c r="C3988" s="28">
        <v>45519</v>
      </c>
    </row>
    <row r="3989" spans="1:3" x14ac:dyDescent="0.45">
      <c r="A3989" s="33" t="s">
        <v>43</v>
      </c>
      <c r="B3989" s="32">
        <v>51815.91</v>
      </c>
      <c r="C3989" s="28">
        <v>45504</v>
      </c>
    </row>
    <row r="3990" spans="1:3" x14ac:dyDescent="0.45">
      <c r="A3990" s="33" t="s">
        <v>81</v>
      </c>
      <c r="B3990" s="32">
        <v>15708.52</v>
      </c>
      <c r="C3990" s="28">
        <v>45519</v>
      </c>
    </row>
    <row r="3991" spans="1:3" x14ac:dyDescent="0.45">
      <c r="A3991" s="33" t="s">
        <v>83</v>
      </c>
      <c r="B3991" s="32">
        <v>15229.76</v>
      </c>
      <c r="C3991" s="28">
        <v>45519</v>
      </c>
    </row>
    <row r="3992" spans="1:3" x14ac:dyDescent="0.45">
      <c r="A3992" s="33" t="s">
        <v>87</v>
      </c>
      <c r="B3992" s="32">
        <v>23190.77</v>
      </c>
      <c r="C3992" s="28">
        <v>45519</v>
      </c>
    </row>
    <row r="3993" spans="1:3" x14ac:dyDescent="0.45">
      <c r="A3993" s="33" t="s">
        <v>89</v>
      </c>
      <c r="B3993" s="32">
        <v>15307.46</v>
      </c>
      <c r="C3993" s="28">
        <v>45519</v>
      </c>
    </row>
    <row r="3994" spans="1:3" x14ac:dyDescent="0.45">
      <c r="A3994" s="33" t="s">
        <v>91</v>
      </c>
      <c r="B3994" s="32">
        <v>15307.46</v>
      </c>
      <c r="C3994" s="28">
        <v>45762</v>
      </c>
    </row>
    <row r="3995" spans="1:3" x14ac:dyDescent="0.45">
      <c r="A3995" s="33" t="s">
        <v>93</v>
      </c>
      <c r="B3995" s="32">
        <v>145567.29999999999</v>
      </c>
      <c r="C3995" s="28">
        <v>45519</v>
      </c>
    </row>
    <row r="3996" spans="1:3" x14ac:dyDescent="0.45">
      <c r="A3996" s="27" t="s">
        <v>380</v>
      </c>
      <c r="B3996" s="32"/>
    </row>
    <row r="3997" spans="1:3" x14ac:dyDescent="0.45">
      <c r="A3997" s="33" t="s">
        <v>47</v>
      </c>
      <c r="B3997" s="32">
        <v>16937.34</v>
      </c>
      <c r="C3997" s="28">
        <v>45519</v>
      </c>
    </row>
    <row r="3998" spans="1:3" x14ac:dyDescent="0.45">
      <c r="A3998" s="33" t="s">
        <v>48</v>
      </c>
      <c r="B3998" s="32">
        <v>4610.6499999999996</v>
      </c>
      <c r="C3998" s="28">
        <v>45519</v>
      </c>
    </row>
    <row r="3999" spans="1:3" x14ac:dyDescent="0.45">
      <c r="A3999" s="33" t="s">
        <v>49</v>
      </c>
      <c r="B3999" s="32">
        <v>16379.01</v>
      </c>
      <c r="C3999" s="28">
        <v>45519</v>
      </c>
    </row>
    <row r="4000" spans="1:3" x14ac:dyDescent="0.45">
      <c r="A4000" s="33" t="s">
        <v>50</v>
      </c>
      <c r="B4000" s="32">
        <v>4458.66</v>
      </c>
      <c r="C4000" s="28">
        <v>45519</v>
      </c>
    </row>
    <row r="4001" spans="1:3" x14ac:dyDescent="0.45">
      <c r="A4001" s="33" t="s">
        <v>53</v>
      </c>
      <c r="B4001" s="32">
        <v>19359.650000000001</v>
      </c>
      <c r="C4001" s="28">
        <v>45519</v>
      </c>
    </row>
    <row r="4002" spans="1:3" x14ac:dyDescent="0.45">
      <c r="A4002" s="33" t="s">
        <v>54</v>
      </c>
      <c r="B4002" s="32">
        <v>5074.93</v>
      </c>
      <c r="C4002" s="28">
        <v>45519</v>
      </c>
    </row>
    <row r="4003" spans="1:3" x14ac:dyDescent="0.45">
      <c r="A4003" s="33" t="s">
        <v>55</v>
      </c>
      <c r="B4003" s="32">
        <v>15176.83</v>
      </c>
      <c r="C4003" s="28">
        <v>45519</v>
      </c>
    </row>
    <row r="4004" spans="1:3" x14ac:dyDescent="0.45">
      <c r="A4004" s="33" t="s">
        <v>56</v>
      </c>
      <c r="B4004" s="32">
        <v>3978.45</v>
      </c>
      <c r="C4004" s="28">
        <v>45519</v>
      </c>
    </row>
    <row r="4005" spans="1:3" x14ac:dyDescent="0.45">
      <c r="A4005" s="33" t="s">
        <v>43</v>
      </c>
      <c r="B4005" s="32">
        <v>50749.1</v>
      </c>
      <c r="C4005" s="28">
        <v>45504</v>
      </c>
    </row>
    <row r="4006" spans="1:3" x14ac:dyDescent="0.45">
      <c r="A4006" s="33" t="s">
        <v>62</v>
      </c>
      <c r="B4006" s="32">
        <v>26080</v>
      </c>
      <c r="C4006" s="28">
        <v>45504</v>
      </c>
    </row>
    <row r="4007" spans="1:3" x14ac:dyDescent="0.45">
      <c r="A4007" s="33" t="s">
        <v>63</v>
      </c>
      <c r="B4007" s="32">
        <v>7755.11</v>
      </c>
      <c r="C4007" s="28">
        <v>45504</v>
      </c>
    </row>
    <row r="4008" spans="1:3" x14ac:dyDescent="0.45">
      <c r="A4008" s="33" t="s">
        <v>72</v>
      </c>
      <c r="B4008" s="32">
        <v>44359.33</v>
      </c>
      <c r="C4008" s="28">
        <v>45488</v>
      </c>
    </row>
    <row r="4009" spans="1:3" x14ac:dyDescent="0.45">
      <c r="A4009" s="33" t="s">
        <v>73</v>
      </c>
      <c r="B4009" s="32">
        <v>9948.7000000000007</v>
      </c>
      <c r="C4009" s="28">
        <v>45488</v>
      </c>
    </row>
    <row r="4010" spans="1:3" x14ac:dyDescent="0.45">
      <c r="A4010" s="33" t="s">
        <v>81</v>
      </c>
      <c r="B4010" s="32">
        <v>15385.1</v>
      </c>
      <c r="C4010" s="28">
        <v>45519</v>
      </c>
    </row>
    <row r="4011" spans="1:3" x14ac:dyDescent="0.45">
      <c r="A4011" s="33" t="s">
        <v>82</v>
      </c>
      <c r="B4011" s="32">
        <v>4188.1000000000004</v>
      </c>
      <c r="C4011" s="28">
        <v>45519</v>
      </c>
    </row>
    <row r="4012" spans="1:3" x14ac:dyDescent="0.45">
      <c r="A4012" s="33" t="s">
        <v>83</v>
      </c>
      <c r="B4012" s="32">
        <v>14916.21</v>
      </c>
      <c r="C4012" s="28">
        <v>45519</v>
      </c>
    </row>
    <row r="4013" spans="1:3" x14ac:dyDescent="0.45">
      <c r="A4013" s="33" t="s">
        <v>84</v>
      </c>
      <c r="B4013" s="32">
        <v>4060.46</v>
      </c>
      <c r="C4013" s="28">
        <v>45519</v>
      </c>
    </row>
    <row r="4014" spans="1:3" x14ac:dyDescent="0.45">
      <c r="A4014" s="33" t="s">
        <v>87</v>
      </c>
      <c r="B4014" s="32">
        <v>22713.31</v>
      </c>
      <c r="C4014" s="28">
        <v>45519</v>
      </c>
    </row>
    <row r="4015" spans="1:3" x14ac:dyDescent="0.45">
      <c r="A4015" s="33" t="s">
        <v>88</v>
      </c>
      <c r="B4015" s="32">
        <v>5954.06</v>
      </c>
      <c r="C4015" s="28">
        <v>45519</v>
      </c>
    </row>
    <row r="4016" spans="1:3" x14ac:dyDescent="0.45">
      <c r="A4016" s="33" t="s">
        <v>89</v>
      </c>
      <c r="B4016" s="32">
        <v>14992.3</v>
      </c>
      <c r="C4016" s="28">
        <v>45519</v>
      </c>
    </row>
    <row r="4017" spans="1:3" x14ac:dyDescent="0.45">
      <c r="A4017" s="33" t="s">
        <v>90</v>
      </c>
      <c r="B4017" s="32">
        <v>3930.07</v>
      </c>
      <c r="C4017" s="28">
        <v>45519</v>
      </c>
    </row>
    <row r="4018" spans="1:3" x14ac:dyDescent="0.45">
      <c r="A4018" s="33" t="s">
        <v>91</v>
      </c>
      <c r="B4018" s="32">
        <v>14992.3</v>
      </c>
      <c r="C4018" s="28">
        <v>45762</v>
      </c>
    </row>
    <row r="4019" spans="1:3" x14ac:dyDescent="0.45">
      <c r="A4019" s="33" t="s">
        <v>92</v>
      </c>
      <c r="B4019" s="32">
        <v>3930.07</v>
      </c>
      <c r="C4019" s="28">
        <v>45762</v>
      </c>
    </row>
    <row r="4020" spans="1:3" x14ac:dyDescent="0.45">
      <c r="A4020" s="33" t="s">
        <v>93</v>
      </c>
      <c r="B4020" s="32">
        <v>142570.29999999999</v>
      </c>
      <c r="C4020" s="28">
        <v>45519</v>
      </c>
    </row>
    <row r="4021" spans="1:3" x14ac:dyDescent="0.45">
      <c r="A4021" s="33" t="s">
        <v>94</v>
      </c>
      <c r="B4021" s="32">
        <v>37373.300000000003</v>
      </c>
      <c r="C4021" s="28">
        <v>45519</v>
      </c>
    </row>
    <row r="4022" spans="1:3" x14ac:dyDescent="0.45">
      <c r="A4022" s="27" t="s">
        <v>381</v>
      </c>
      <c r="B4022" s="32"/>
    </row>
    <row r="4023" spans="1:3" x14ac:dyDescent="0.45">
      <c r="A4023" s="33" t="s">
        <v>47</v>
      </c>
      <c r="B4023" s="32">
        <v>195747.91</v>
      </c>
      <c r="C4023" s="28">
        <v>45519</v>
      </c>
    </row>
    <row r="4024" spans="1:3" x14ac:dyDescent="0.45">
      <c r="A4024" s="33" t="s">
        <v>48</v>
      </c>
      <c r="B4024" s="32">
        <v>45331.37</v>
      </c>
      <c r="C4024" s="28">
        <v>45519</v>
      </c>
    </row>
    <row r="4025" spans="1:3" x14ac:dyDescent="0.45">
      <c r="A4025" s="33" t="s">
        <v>49</v>
      </c>
      <c r="B4025" s="32">
        <v>189295.13</v>
      </c>
      <c r="C4025" s="28">
        <v>45519</v>
      </c>
    </row>
    <row r="4026" spans="1:3" x14ac:dyDescent="0.45">
      <c r="A4026" s="33" t="s">
        <v>50</v>
      </c>
      <c r="B4026" s="32">
        <v>43837.04</v>
      </c>
      <c r="C4026" s="28">
        <v>45519</v>
      </c>
    </row>
    <row r="4027" spans="1:3" x14ac:dyDescent="0.45">
      <c r="A4027" s="33" t="s">
        <v>53</v>
      </c>
      <c r="B4027" s="32">
        <v>223742.91</v>
      </c>
      <c r="C4027" s="28">
        <v>45519</v>
      </c>
    </row>
    <row r="4028" spans="1:3" x14ac:dyDescent="0.45">
      <c r="A4028" s="33" t="s">
        <v>54</v>
      </c>
      <c r="B4028" s="32">
        <v>49896.14</v>
      </c>
      <c r="C4028" s="28">
        <v>45519</v>
      </c>
    </row>
    <row r="4029" spans="1:3" x14ac:dyDescent="0.45">
      <c r="A4029" s="33" t="s">
        <v>55</v>
      </c>
      <c r="B4029" s="32">
        <v>175401.35</v>
      </c>
      <c r="C4029" s="28">
        <v>45519</v>
      </c>
    </row>
    <row r="4030" spans="1:3" x14ac:dyDescent="0.45">
      <c r="A4030" s="33" t="s">
        <v>56</v>
      </c>
      <c r="B4030" s="32">
        <v>39115.65</v>
      </c>
      <c r="C4030" s="28">
        <v>45519</v>
      </c>
    </row>
    <row r="4031" spans="1:3" x14ac:dyDescent="0.45">
      <c r="A4031" s="33" t="s">
        <v>43</v>
      </c>
      <c r="B4031" s="32">
        <v>586516.43999999994</v>
      </c>
      <c r="C4031" s="28">
        <v>45504</v>
      </c>
    </row>
    <row r="4032" spans="1:3" x14ac:dyDescent="0.45">
      <c r="A4032" s="33" t="s">
        <v>63</v>
      </c>
      <c r="B4032" s="32">
        <v>94037.28</v>
      </c>
      <c r="C4032" s="28">
        <v>45504</v>
      </c>
    </row>
    <row r="4033" spans="1:3" x14ac:dyDescent="0.45">
      <c r="A4033" s="33" t="s">
        <v>72</v>
      </c>
      <c r="B4033" s="32">
        <v>512668.64</v>
      </c>
      <c r="C4033" s="28">
        <v>45488</v>
      </c>
    </row>
    <row r="4034" spans="1:3" x14ac:dyDescent="0.45">
      <c r="A4034" s="33" t="s">
        <v>73</v>
      </c>
      <c r="B4034" s="32">
        <v>114328.47</v>
      </c>
      <c r="C4034" s="28">
        <v>45488</v>
      </c>
    </row>
    <row r="4035" spans="1:3" x14ac:dyDescent="0.45">
      <c r="A4035" s="33" t="s">
        <v>81</v>
      </c>
      <c r="B4035" s="32">
        <v>177808.37</v>
      </c>
      <c r="C4035" s="28">
        <v>45519</v>
      </c>
    </row>
    <row r="4036" spans="1:3" x14ac:dyDescent="0.45">
      <c r="A4036" s="33" t="s">
        <v>82</v>
      </c>
      <c r="B4036" s="32">
        <v>41176.93</v>
      </c>
      <c r="C4036" s="28">
        <v>45519</v>
      </c>
    </row>
    <row r="4037" spans="1:3" x14ac:dyDescent="0.45">
      <c r="A4037" s="33" t="s">
        <v>83</v>
      </c>
      <c r="B4037" s="32">
        <v>172389.27</v>
      </c>
      <c r="C4037" s="28">
        <v>45519</v>
      </c>
    </row>
    <row r="4038" spans="1:3" x14ac:dyDescent="0.45">
      <c r="A4038" s="33" t="s">
        <v>84</v>
      </c>
      <c r="B4038" s="32">
        <v>39921.97</v>
      </c>
      <c r="C4038" s="28">
        <v>45519</v>
      </c>
    </row>
    <row r="4039" spans="1:3" x14ac:dyDescent="0.45">
      <c r="A4039" s="33" t="s">
        <v>87</v>
      </c>
      <c r="B4039" s="32">
        <v>262501.76000000001</v>
      </c>
      <c r="C4039" s="28">
        <v>45519</v>
      </c>
    </row>
    <row r="4040" spans="1:3" x14ac:dyDescent="0.45">
      <c r="A4040" s="33" t="s">
        <v>88</v>
      </c>
      <c r="B4040" s="32">
        <v>58539.62</v>
      </c>
      <c r="C4040" s="28">
        <v>45519</v>
      </c>
    </row>
    <row r="4041" spans="1:3" x14ac:dyDescent="0.45">
      <c r="A4041" s="33" t="s">
        <v>89</v>
      </c>
      <c r="B4041" s="32">
        <v>173268.69</v>
      </c>
      <c r="C4041" s="28">
        <v>45519</v>
      </c>
    </row>
    <row r="4042" spans="1:3" x14ac:dyDescent="0.45">
      <c r="A4042" s="33" t="s">
        <v>90</v>
      </c>
      <c r="B4042" s="32">
        <v>38640.06</v>
      </c>
      <c r="C4042" s="28">
        <v>45519</v>
      </c>
    </row>
    <row r="4043" spans="1:3" x14ac:dyDescent="0.45">
      <c r="A4043" s="33" t="s">
        <v>91</v>
      </c>
      <c r="B4043" s="32">
        <v>173268.69</v>
      </c>
      <c r="C4043" s="28">
        <v>45762</v>
      </c>
    </row>
    <row r="4044" spans="1:3" x14ac:dyDescent="0.45">
      <c r="A4044" s="33" t="s">
        <v>92</v>
      </c>
      <c r="B4044" s="32">
        <v>38640.06</v>
      </c>
      <c r="C4044" s="28">
        <v>45762</v>
      </c>
    </row>
    <row r="4045" spans="1:3" x14ac:dyDescent="0.45">
      <c r="A4045" s="33" t="s">
        <v>93</v>
      </c>
      <c r="B4045" s="32">
        <v>1647710.29</v>
      </c>
      <c r="C4045" s="28">
        <v>45519</v>
      </c>
    </row>
    <row r="4046" spans="1:3" x14ac:dyDescent="0.45">
      <c r="A4046" s="33" t="s">
        <v>94</v>
      </c>
      <c r="B4046" s="32">
        <v>367450.22</v>
      </c>
      <c r="C4046" s="28">
        <v>45519</v>
      </c>
    </row>
    <row r="4047" spans="1:3" x14ac:dyDescent="0.45">
      <c r="A4047" s="27" t="s">
        <v>382</v>
      </c>
      <c r="B4047" s="32"/>
    </row>
    <row r="4048" spans="1:3" x14ac:dyDescent="0.45">
      <c r="A4048" s="33" t="s">
        <v>47</v>
      </c>
      <c r="B4048" s="32">
        <v>99936.47</v>
      </c>
      <c r="C4048" s="28">
        <v>45519</v>
      </c>
    </row>
    <row r="4049" spans="1:3" x14ac:dyDescent="0.45">
      <c r="A4049" s="33" t="s">
        <v>48</v>
      </c>
      <c r="B4049" s="32">
        <v>27204.49</v>
      </c>
      <c r="C4049" s="28">
        <v>45519</v>
      </c>
    </row>
    <row r="4050" spans="1:3" x14ac:dyDescent="0.45">
      <c r="A4050" s="33" t="s">
        <v>49</v>
      </c>
      <c r="B4050" s="32">
        <v>96642.1</v>
      </c>
      <c r="C4050" s="28">
        <v>45519</v>
      </c>
    </row>
    <row r="4051" spans="1:3" x14ac:dyDescent="0.45">
      <c r="A4051" s="33" t="s">
        <v>50</v>
      </c>
      <c r="B4051" s="32">
        <v>26307.7</v>
      </c>
      <c r="C4051" s="28">
        <v>45519</v>
      </c>
    </row>
    <row r="4052" spans="1:3" x14ac:dyDescent="0.45">
      <c r="A4052" s="33" t="s">
        <v>53</v>
      </c>
      <c r="B4052" s="32">
        <v>114228.95</v>
      </c>
      <c r="C4052" s="28">
        <v>45519</v>
      </c>
    </row>
    <row r="4053" spans="1:3" x14ac:dyDescent="0.45">
      <c r="A4053" s="33" t="s">
        <v>54</v>
      </c>
      <c r="B4053" s="32">
        <v>29943.919999999998</v>
      </c>
      <c r="C4053" s="28">
        <v>45519</v>
      </c>
    </row>
    <row r="4054" spans="1:3" x14ac:dyDescent="0.45">
      <c r="A4054" s="33" t="s">
        <v>55</v>
      </c>
      <c r="B4054" s="32">
        <v>89548.81</v>
      </c>
      <c r="C4054" s="28">
        <v>45519</v>
      </c>
    </row>
    <row r="4055" spans="1:3" x14ac:dyDescent="0.45">
      <c r="A4055" s="33" t="s">
        <v>56</v>
      </c>
      <c r="B4055" s="32">
        <v>23474.28</v>
      </c>
      <c r="C4055" s="28">
        <v>45519</v>
      </c>
    </row>
    <row r="4056" spans="1:3" x14ac:dyDescent="0.45">
      <c r="A4056" s="33" t="s">
        <v>43</v>
      </c>
      <c r="B4056" s="32">
        <v>299438.12</v>
      </c>
      <c r="C4056" s="28">
        <v>45504</v>
      </c>
    </row>
    <row r="4057" spans="1:3" x14ac:dyDescent="0.45">
      <c r="A4057" s="33" t="s">
        <v>62</v>
      </c>
      <c r="B4057" s="32">
        <v>23514.76</v>
      </c>
      <c r="C4057" s="28">
        <v>45504</v>
      </c>
    </row>
    <row r="4058" spans="1:3" x14ac:dyDescent="0.45">
      <c r="A4058" s="33" t="s">
        <v>63</v>
      </c>
      <c r="B4058" s="32">
        <v>45757.96</v>
      </c>
      <c r="C4058" s="28">
        <v>45504</v>
      </c>
    </row>
    <row r="4059" spans="1:3" x14ac:dyDescent="0.45">
      <c r="A4059" s="33" t="s">
        <v>72</v>
      </c>
      <c r="B4059" s="32">
        <v>261736.11</v>
      </c>
      <c r="C4059" s="28">
        <v>45488</v>
      </c>
    </row>
    <row r="4060" spans="1:3" x14ac:dyDescent="0.45">
      <c r="A4060" s="33" t="s">
        <v>73</v>
      </c>
      <c r="B4060" s="32">
        <v>58700.959999999999</v>
      </c>
      <c r="C4060" s="28">
        <v>45488</v>
      </c>
    </row>
    <row r="4061" spans="1:3" x14ac:dyDescent="0.45">
      <c r="A4061" s="33" t="s">
        <v>81</v>
      </c>
      <c r="B4061" s="32">
        <v>90777.68</v>
      </c>
      <c r="C4061" s="28">
        <v>45519</v>
      </c>
    </row>
    <row r="4062" spans="1:3" x14ac:dyDescent="0.45">
      <c r="A4062" s="33" t="s">
        <v>82</v>
      </c>
      <c r="B4062" s="32">
        <v>24711.31</v>
      </c>
      <c r="C4062" s="28">
        <v>45519</v>
      </c>
    </row>
    <row r="4063" spans="1:3" x14ac:dyDescent="0.45">
      <c r="A4063" s="33" t="s">
        <v>83</v>
      </c>
      <c r="B4063" s="32">
        <v>88011.04</v>
      </c>
      <c r="C4063" s="28">
        <v>45519</v>
      </c>
    </row>
    <row r="4064" spans="1:3" x14ac:dyDescent="0.45">
      <c r="A4064" s="33" t="s">
        <v>84</v>
      </c>
      <c r="B4064" s="32">
        <v>23958.18</v>
      </c>
      <c r="C4064" s="28">
        <v>45519</v>
      </c>
    </row>
    <row r="4065" spans="1:3" x14ac:dyDescent="0.45">
      <c r="A4065" s="33" t="s">
        <v>87</v>
      </c>
      <c r="B4065" s="32">
        <v>134016.76999999999</v>
      </c>
      <c r="C4065" s="28">
        <v>45519</v>
      </c>
    </row>
    <row r="4066" spans="1:3" x14ac:dyDescent="0.45">
      <c r="A4066" s="33" t="s">
        <v>88</v>
      </c>
      <c r="B4066" s="32">
        <v>35131.089999999997</v>
      </c>
      <c r="C4066" s="28">
        <v>45519</v>
      </c>
    </row>
    <row r="4067" spans="1:3" x14ac:dyDescent="0.45">
      <c r="A4067" s="33" t="s">
        <v>89</v>
      </c>
      <c r="B4067" s="32">
        <v>88460.02</v>
      </c>
      <c r="C4067" s="28">
        <v>45519</v>
      </c>
    </row>
    <row r="4068" spans="1:3" x14ac:dyDescent="0.45">
      <c r="A4068" s="33" t="s">
        <v>90</v>
      </c>
      <c r="B4068" s="32">
        <v>23188.87</v>
      </c>
      <c r="C4068" s="28">
        <v>45519</v>
      </c>
    </row>
    <row r="4069" spans="1:3" x14ac:dyDescent="0.45">
      <c r="A4069" s="33" t="s">
        <v>91</v>
      </c>
      <c r="B4069" s="32">
        <v>88460.02</v>
      </c>
      <c r="C4069" s="28">
        <v>45762</v>
      </c>
    </row>
    <row r="4070" spans="1:3" x14ac:dyDescent="0.45">
      <c r="A4070" s="33" t="s">
        <v>92</v>
      </c>
      <c r="B4070" s="32">
        <v>23188.87</v>
      </c>
      <c r="C4070" s="28">
        <v>45762</v>
      </c>
    </row>
    <row r="4071" spans="1:3" x14ac:dyDescent="0.45">
      <c r="A4071" s="33" t="s">
        <v>93</v>
      </c>
      <c r="B4071" s="32">
        <v>841216.45</v>
      </c>
      <c r="C4071" s="28">
        <v>45519</v>
      </c>
    </row>
    <row r="4072" spans="1:3" x14ac:dyDescent="0.45">
      <c r="A4072" s="33" t="s">
        <v>94</v>
      </c>
      <c r="B4072" s="32">
        <v>220516.07</v>
      </c>
      <c r="C4072" s="28">
        <v>45519</v>
      </c>
    </row>
    <row r="4073" spans="1:3" x14ac:dyDescent="0.45">
      <c r="A4073" s="27" t="s">
        <v>383</v>
      </c>
      <c r="B4073" s="32"/>
    </row>
    <row r="4074" spans="1:3" x14ac:dyDescent="0.45">
      <c r="A4074" s="33" t="s">
        <v>47</v>
      </c>
      <c r="B4074" s="32">
        <v>13293.16</v>
      </c>
      <c r="C4074" s="28">
        <v>45519</v>
      </c>
    </row>
    <row r="4075" spans="1:3" x14ac:dyDescent="0.45">
      <c r="A4075" s="33" t="s">
        <v>49</v>
      </c>
      <c r="B4075" s="32">
        <v>12854.95</v>
      </c>
      <c r="C4075" s="28">
        <v>45519</v>
      </c>
    </row>
    <row r="4076" spans="1:3" x14ac:dyDescent="0.45">
      <c r="A4076" s="33" t="s">
        <v>53</v>
      </c>
      <c r="B4076" s="32">
        <v>15194.29</v>
      </c>
      <c r="C4076" s="28">
        <v>45519</v>
      </c>
    </row>
    <row r="4077" spans="1:3" x14ac:dyDescent="0.45">
      <c r="A4077" s="33" t="s">
        <v>55</v>
      </c>
      <c r="B4077" s="32">
        <v>11911.43</v>
      </c>
      <c r="C4077" s="28">
        <v>45519</v>
      </c>
    </row>
    <row r="4078" spans="1:3" x14ac:dyDescent="0.45">
      <c r="A4078" s="33" t="s">
        <v>43</v>
      </c>
      <c r="B4078" s="32">
        <v>39830.080000000002</v>
      </c>
      <c r="C4078" s="28">
        <v>45504</v>
      </c>
    </row>
    <row r="4079" spans="1:3" x14ac:dyDescent="0.45">
      <c r="A4079" s="33" t="s">
        <v>72</v>
      </c>
      <c r="B4079" s="32">
        <v>34815.11</v>
      </c>
      <c r="C4079" s="28">
        <v>45488</v>
      </c>
    </row>
    <row r="4080" spans="1:3" x14ac:dyDescent="0.45">
      <c r="A4080" s="33" t="s">
        <v>81</v>
      </c>
      <c r="B4080" s="32">
        <v>12074.89</v>
      </c>
      <c r="C4080" s="28">
        <v>45519</v>
      </c>
    </row>
    <row r="4081" spans="1:3" x14ac:dyDescent="0.45">
      <c r="A4081" s="33" t="s">
        <v>83</v>
      </c>
      <c r="B4081" s="32">
        <v>11706.88</v>
      </c>
      <c r="C4081" s="28">
        <v>45519</v>
      </c>
    </row>
    <row r="4082" spans="1:3" x14ac:dyDescent="0.45">
      <c r="A4082" s="33" t="s">
        <v>87</v>
      </c>
      <c r="B4082" s="32">
        <v>17826.38</v>
      </c>
      <c r="C4082" s="28">
        <v>45519</v>
      </c>
    </row>
    <row r="4083" spans="1:3" x14ac:dyDescent="0.45">
      <c r="A4083" s="33" t="s">
        <v>89</v>
      </c>
      <c r="B4083" s="32">
        <v>11766.6</v>
      </c>
      <c r="C4083" s="28">
        <v>45519</v>
      </c>
    </row>
    <row r="4084" spans="1:3" x14ac:dyDescent="0.45">
      <c r="A4084" s="33" t="s">
        <v>91</v>
      </c>
      <c r="B4084" s="32">
        <v>11766.6</v>
      </c>
      <c r="C4084" s="28">
        <v>45762</v>
      </c>
    </row>
    <row r="4085" spans="1:3" x14ac:dyDescent="0.45">
      <c r="A4085" s="33" t="s">
        <v>93</v>
      </c>
      <c r="B4085" s="32">
        <v>111895.3</v>
      </c>
      <c r="C4085" s="28">
        <v>45519</v>
      </c>
    </row>
    <row r="4086" spans="1:3" x14ac:dyDescent="0.45">
      <c r="A4086" s="27" t="s">
        <v>384</v>
      </c>
      <c r="B4086" s="32"/>
    </row>
    <row r="4087" spans="1:3" x14ac:dyDescent="0.45">
      <c r="A4087" s="33" t="s">
        <v>47</v>
      </c>
      <c r="B4087" s="32">
        <v>15001.77</v>
      </c>
      <c r="C4087" s="28">
        <v>45519</v>
      </c>
    </row>
    <row r="4088" spans="1:3" x14ac:dyDescent="0.45">
      <c r="A4088" s="33" t="s">
        <v>49</v>
      </c>
      <c r="B4088" s="32">
        <v>14507.24</v>
      </c>
      <c r="C4088" s="28">
        <v>45519</v>
      </c>
    </row>
    <row r="4089" spans="1:3" x14ac:dyDescent="0.45">
      <c r="A4089" s="33" t="s">
        <v>53</v>
      </c>
      <c r="B4089" s="32">
        <v>17147.259999999998</v>
      </c>
      <c r="C4089" s="28">
        <v>45519</v>
      </c>
    </row>
    <row r="4090" spans="1:3" x14ac:dyDescent="0.45">
      <c r="A4090" s="33" t="s">
        <v>55</v>
      </c>
      <c r="B4090" s="32">
        <v>13442.45</v>
      </c>
      <c r="C4090" s="28">
        <v>45519</v>
      </c>
    </row>
    <row r="4091" spans="1:3" x14ac:dyDescent="0.45">
      <c r="A4091" s="33" t="s">
        <v>43</v>
      </c>
      <c r="B4091" s="32">
        <v>44949.57</v>
      </c>
      <c r="C4091" s="28">
        <v>45504</v>
      </c>
    </row>
    <row r="4092" spans="1:3" x14ac:dyDescent="0.45">
      <c r="A4092" s="33" t="s">
        <v>72</v>
      </c>
      <c r="B4092" s="32">
        <v>39290.01</v>
      </c>
      <c r="C4092" s="28">
        <v>45488</v>
      </c>
    </row>
    <row r="4093" spans="1:3" x14ac:dyDescent="0.45">
      <c r="A4093" s="33" t="s">
        <v>81</v>
      </c>
      <c r="B4093" s="32">
        <v>13626.92</v>
      </c>
      <c r="C4093" s="28">
        <v>45519</v>
      </c>
    </row>
    <row r="4094" spans="1:3" x14ac:dyDescent="0.45">
      <c r="A4094" s="33" t="s">
        <v>83</v>
      </c>
      <c r="B4094" s="32">
        <v>13211.61</v>
      </c>
      <c r="C4094" s="28">
        <v>45519</v>
      </c>
    </row>
    <row r="4095" spans="1:3" x14ac:dyDescent="0.45">
      <c r="A4095" s="33" t="s">
        <v>87</v>
      </c>
      <c r="B4095" s="32">
        <v>20117.669999999998</v>
      </c>
      <c r="C4095" s="28">
        <v>45519</v>
      </c>
    </row>
    <row r="4096" spans="1:3" x14ac:dyDescent="0.45">
      <c r="A4096" s="33" t="s">
        <v>89</v>
      </c>
      <c r="B4096" s="32">
        <v>13279</v>
      </c>
      <c r="C4096" s="28">
        <v>45519</v>
      </c>
    </row>
    <row r="4097" spans="1:3" x14ac:dyDescent="0.45">
      <c r="A4097" s="33" t="s">
        <v>91</v>
      </c>
      <c r="B4097" s="32">
        <v>13279</v>
      </c>
      <c r="C4097" s="28">
        <v>45762</v>
      </c>
    </row>
    <row r="4098" spans="1:3" x14ac:dyDescent="0.45">
      <c r="A4098" s="33" t="s">
        <v>93</v>
      </c>
      <c r="B4098" s="32">
        <v>126277.58</v>
      </c>
      <c r="C4098" s="28">
        <v>45519</v>
      </c>
    </row>
    <row r="4099" spans="1:3" x14ac:dyDescent="0.45">
      <c r="A4099" s="27" t="s">
        <v>385</v>
      </c>
      <c r="B4099" s="32"/>
    </row>
    <row r="4100" spans="1:3" x14ac:dyDescent="0.45">
      <c r="A4100" s="33" t="s">
        <v>47</v>
      </c>
      <c r="B4100" s="32">
        <v>7925.25</v>
      </c>
      <c r="C4100" s="28">
        <v>45519</v>
      </c>
    </row>
    <row r="4101" spans="1:3" x14ac:dyDescent="0.45">
      <c r="A4101" s="33" t="s">
        <v>49</v>
      </c>
      <c r="B4101" s="32">
        <v>7663.99</v>
      </c>
      <c r="C4101" s="28">
        <v>45519</v>
      </c>
    </row>
    <row r="4102" spans="1:3" x14ac:dyDescent="0.45">
      <c r="A4102" s="33" t="s">
        <v>53</v>
      </c>
      <c r="B4102" s="32">
        <v>9058.68</v>
      </c>
      <c r="C4102" s="28">
        <v>45519</v>
      </c>
    </row>
    <row r="4103" spans="1:3" x14ac:dyDescent="0.45">
      <c r="A4103" s="33" t="s">
        <v>55</v>
      </c>
      <c r="B4103" s="32">
        <v>7101.48</v>
      </c>
      <c r="C4103" s="28">
        <v>45519</v>
      </c>
    </row>
    <row r="4104" spans="1:3" x14ac:dyDescent="0.45">
      <c r="A4104" s="33" t="s">
        <v>43</v>
      </c>
      <c r="B4104" s="32">
        <v>23746.29</v>
      </c>
      <c r="C4104" s="28">
        <v>45504</v>
      </c>
    </row>
    <row r="4105" spans="1:3" x14ac:dyDescent="0.45">
      <c r="A4105" s="33" t="s">
        <v>72</v>
      </c>
      <c r="B4105" s="32">
        <v>20756.419999999998</v>
      </c>
      <c r="C4105" s="28">
        <v>45488</v>
      </c>
    </row>
    <row r="4106" spans="1:3" x14ac:dyDescent="0.45">
      <c r="A4106" s="33" t="s">
        <v>81</v>
      </c>
      <c r="B4106" s="32">
        <v>7198.93</v>
      </c>
      <c r="C4106" s="28">
        <v>45519</v>
      </c>
    </row>
    <row r="4107" spans="1:3" x14ac:dyDescent="0.45">
      <c r="A4107" s="33" t="s">
        <v>83</v>
      </c>
      <c r="B4107" s="32">
        <v>6979.53</v>
      </c>
      <c r="C4107" s="28">
        <v>45519</v>
      </c>
    </row>
    <row r="4108" spans="1:3" x14ac:dyDescent="0.45">
      <c r="A4108" s="33" t="s">
        <v>87</v>
      </c>
      <c r="B4108" s="32">
        <v>10627.91</v>
      </c>
      <c r="C4108" s="28">
        <v>45519</v>
      </c>
    </row>
    <row r="4109" spans="1:3" x14ac:dyDescent="0.45">
      <c r="A4109" s="33" t="s">
        <v>89</v>
      </c>
      <c r="B4109" s="32">
        <v>7015.13</v>
      </c>
      <c r="C4109" s="28">
        <v>45519</v>
      </c>
    </row>
    <row r="4110" spans="1:3" x14ac:dyDescent="0.45">
      <c r="A4110" s="33" t="s">
        <v>91</v>
      </c>
      <c r="B4110" s="32">
        <v>7015.13</v>
      </c>
      <c r="C4110" s="28">
        <v>45762</v>
      </c>
    </row>
    <row r="4111" spans="1:3" x14ac:dyDescent="0.45">
      <c r="A4111" s="33" t="s">
        <v>93</v>
      </c>
      <c r="B4111" s="32">
        <v>66710.86</v>
      </c>
      <c r="C4111" s="28">
        <v>45519</v>
      </c>
    </row>
    <row r="4112" spans="1:3" x14ac:dyDescent="0.45">
      <c r="A4112" s="27" t="s">
        <v>386</v>
      </c>
      <c r="B4112" s="32"/>
    </row>
    <row r="4113" spans="1:3" x14ac:dyDescent="0.45">
      <c r="A4113" s="33" t="s">
        <v>47</v>
      </c>
      <c r="B4113" s="32">
        <v>8808.1299999999992</v>
      </c>
      <c r="C4113" s="28">
        <v>45519</v>
      </c>
    </row>
    <row r="4114" spans="1:3" x14ac:dyDescent="0.45">
      <c r="A4114" s="33" t="s">
        <v>49</v>
      </c>
      <c r="B4114" s="32">
        <v>8517.77</v>
      </c>
      <c r="C4114" s="28">
        <v>45519</v>
      </c>
    </row>
    <row r="4115" spans="1:3" x14ac:dyDescent="0.45">
      <c r="A4115" s="33" t="s">
        <v>53</v>
      </c>
      <c r="B4115" s="32">
        <v>10067.83</v>
      </c>
      <c r="C4115" s="28">
        <v>45519</v>
      </c>
    </row>
    <row r="4116" spans="1:3" x14ac:dyDescent="0.45">
      <c r="A4116" s="33" t="s">
        <v>55</v>
      </c>
      <c r="B4116" s="32">
        <v>7892.59</v>
      </c>
      <c r="C4116" s="28">
        <v>45519</v>
      </c>
    </row>
    <row r="4117" spans="1:3" x14ac:dyDescent="0.45">
      <c r="A4117" s="33" t="s">
        <v>43</v>
      </c>
      <c r="B4117" s="32">
        <v>26391.66</v>
      </c>
      <c r="C4117" s="28">
        <v>45504</v>
      </c>
    </row>
    <row r="4118" spans="1:3" x14ac:dyDescent="0.45">
      <c r="A4118" s="33" t="s">
        <v>72</v>
      </c>
      <c r="B4118" s="32">
        <v>23068.71</v>
      </c>
      <c r="C4118" s="28">
        <v>45488</v>
      </c>
    </row>
    <row r="4119" spans="1:3" x14ac:dyDescent="0.45">
      <c r="A4119" s="33" t="s">
        <v>81</v>
      </c>
      <c r="B4119" s="32">
        <v>8000.9</v>
      </c>
      <c r="C4119" s="28">
        <v>45519</v>
      </c>
    </row>
    <row r="4120" spans="1:3" x14ac:dyDescent="0.45">
      <c r="A4120" s="33" t="s">
        <v>83</v>
      </c>
      <c r="B4120" s="32">
        <v>7757.05</v>
      </c>
      <c r="C4120" s="28">
        <v>45519</v>
      </c>
    </row>
    <row r="4121" spans="1:3" x14ac:dyDescent="0.45">
      <c r="A4121" s="33" t="s">
        <v>87</v>
      </c>
      <c r="B4121" s="32">
        <v>11811.87</v>
      </c>
      <c r="C4121" s="28">
        <v>45519</v>
      </c>
    </row>
    <row r="4122" spans="1:3" x14ac:dyDescent="0.45">
      <c r="A4122" s="33" t="s">
        <v>89</v>
      </c>
      <c r="B4122" s="32">
        <v>7796.63</v>
      </c>
      <c r="C4122" s="28">
        <v>45519</v>
      </c>
    </row>
    <row r="4123" spans="1:3" x14ac:dyDescent="0.45">
      <c r="A4123" s="33" t="s">
        <v>91</v>
      </c>
      <c r="B4123" s="32">
        <v>7796.63</v>
      </c>
      <c r="C4123" s="28">
        <v>45762</v>
      </c>
    </row>
    <row r="4124" spans="1:3" x14ac:dyDescent="0.45">
      <c r="A4124" s="33" t="s">
        <v>93</v>
      </c>
      <c r="B4124" s="32">
        <v>74142.53</v>
      </c>
      <c r="C4124" s="28">
        <v>45519</v>
      </c>
    </row>
    <row r="4125" spans="1:3" x14ac:dyDescent="0.45">
      <c r="A4125" s="27" t="s">
        <v>387</v>
      </c>
      <c r="B4125" s="32"/>
    </row>
    <row r="4126" spans="1:3" x14ac:dyDescent="0.45">
      <c r="A4126" s="33" t="s">
        <v>47</v>
      </c>
      <c r="B4126" s="32">
        <v>10606.74</v>
      </c>
      <c r="C4126" s="28">
        <v>45519</v>
      </c>
    </row>
    <row r="4127" spans="1:3" x14ac:dyDescent="0.45">
      <c r="A4127" s="33" t="s">
        <v>49</v>
      </c>
      <c r="B4127" s="32">
        <v>10257.09</v>
      </c>
      <c r="C4127" s="28">
        <v>45519</v>
      </c>
    </row>
    <row r="4128" spans="1:3" x14ac:dyDescent="0.45">
      <c r="A4128" s="33" t="s">
        <v>53</v>
      </c>
      <c r="B4128" s="32">
        <v>12123.67</v>
      </c>
      <c r="C4128" s="28">
        <v>45519</v>
      </c>
    </row>
    <row r="4129" spans="1:3" x14ac:dyDescent="0.45">
      <c r="A4129" s="33" t="s">
        <v>55</v>
      </c>
      <c r="B4129" s="32">
        <v>9504.25</v>
      </c>
      <c r="C4129" s="28">
        <v>45519</v>
      </c>
    </row>
    <row r="4130" spans="1:3" x14ac:dyDescent="0.45">
      <c r="A4130" s="33" t="s">
        <v>43</v>
      </c>
      <c r="B4130" s="32">
        <v>31780.81</v>
      </c>
      <c r="C4130" s="28">
        <v>45504</v>
      </c>
    </row>
    <row r="4131" spans="1:3" x14ac:dyDescent="0.45">
      <c r="A4131" s="33" t="s">
        <v>72</v>
      </c>
      <c r="B4131" s="32">
        <v>27779.31</v>
      </c>
      <c r="C4131" s="28">
        <v>45488</v>
      </c>
    </row>
    <row r="4132" spans="1:3" x14ac:dyDescent="0.45">
      <c r="A4132" s="33" t="s">
        <v>81</v>
      </c>
      <c r="B4132" s="32">
        <v>9634.67</v>
      </c>
      <c r="C4132" s="28">
        <v>45519</v>
      </c>
    </row>
    <row r="4133" spans="1:3" x14ac:dyDescent="0.45">
      <c r="A4133" s="33" t="s">
        <v>83</v>
      </c>
      <c r="B4133" s="32">
        <v>9341.0300000000007</v>
      </c>
      <c r="C4133" s="28">
        <v>45519</v>
      </c>
    </row>
    <row r="4134" spans="1:3" x14ac:dyDescent="0.45">
      <c r="A4134" s="33" t="s">
        <v>87</v>
      </c>
      <c r="B4134" s="32">
        <v>14223.84</v>
      </c>
      <c r="C4134" s="28">
        <v>45519</v>
      </c>
    </row>
    <row r="4135" spans="1:3" x14ac:dyDescent="0.45">
      <c r="A4135" s="33" t="s">
        <v>89</v>
      </c>
      <c r="B4135" s="32">
        <v>9388.69</v>
      </c>
      <c r="C4135" s="28">
        <v>45519</v>
      </c>
    </row>
    <row r="4136" spans="1:3" x14ac:dyDescent="0.45">
      <c r="A4136" s="33" t="s">
        <v>91</v>
      </c>
      <c r="B4136" s="32">
        <v>9388.69</v>
      </c>
      <c r="C4136" s="28">
        <v>45762</v>
      </c>
    </row>
    <row r="4137" spans="1:3" x14ac:dyDescent="0.45">
      <c r="A4137" s="33" t="s">
        <v>93</v>
      </c>
      <c r="B4137" s="32">
        <v>89282.35</v>
      </c>
      <c r="C4137" s="28">
        <v>45519</v>
      </c>
    </row>
    <row r="4138" spans="1:3" x14ac:dyDescent="0.45">
      <c r="A4138" s="27" t="s">
        <v>388</v>
      </c>
      <c r="B4138" s="32"/>
    </row>
    <row r="4139" spans="1:3" x14ac:dyDescent="0.45">
      <c r="A4139" s="33" t="s">
        <v>47</v>
      </c>
      <c r="B4139" s="32">
        <v>24401.439999999999</v>
      </c>
      <c r="C4139" s="28">
        <v>45519</v>
      </c>
    </row>
    <row r="4140" spans="1:3" x14ac:dyDescent="0.45">
      <c r="A4140" s="33" t="s">
        <v>49</v>
      </c>
      <c r="B4140" s="32">
        <v>23597.06</v>
      </c>
      <c r="C4140" s="28">
        <v>45519</v>
      </c>
    </row>
    <row r="4141" spans="1:3" x14ac:dyDescent="0.45">
      <c r="A4141" s="33" t="s">
        <v>53</v>
      </c>
      <c r="B4141" s="32">
        <v>27891.23</v>
      </c>
      <c r="C4141" s="28">
        <v>45519</v>
      </c>
    </row>
    <row r="4142" spans="1:3" x14ac:dyDescent="0.45">
      <c r="A4142" s="33" t="s">
        <v>55</v>
      </c>
      <c r="B4142" s="32">
        <v>21865.09</v>
      </c>
      <c r="C4142" s="28">
        <v>45519</v>
      </c>
    </row>
    <row r="4143" spans="1:3" x14ac:dyDescent="0.45">
      <c r="A4143" s="33" t="s">
        <v>43</v>
      </c>
      <c r="B4143" s="32">
        <v>73113.67</v>
      </c>
      <c r="C4143" s="28">
        <v>45504</v>
      </c>
    </row>
    <row r="4144" spans="1:3" x14ac:dyDescent="0.45">
      <c r="A4144" s="33" t="s">
        <v>72</v>
      </c>
      <c r="B4144" s="32">
        <v>63907.99</v>
      </c>
      <c r="C4144" s="28">
        <v>45488</v>
      </c>
    </row>
    <row r="4145" spans="1:3" x14ac:dyDescent="0.45">
      <c r="A4145" s="33" t="s">
        <v>81</v>
      </c>
      <c r="B4145" s="32">
        <v>22165.14</v>
      </c>
      <c r="C4145" s="28">
        <v>45519</v>
      </c>
    </row>
    <row r="4146" spans="1:3" x14ac:dyDescent="0.45">
      <c r="A4146" s="33" t="s">
        <v>83</v>
      </c>
      <c r="B4146" s="32">
        <v>21489.61</v>
      </c>
      <c r="C4146" s="28">
        <v>45519</v>
      </c>
    </row>
    <row r="4147" spans="1:3" x14ac:dyDescent="0.45">
      <c r="A4147" s="33" t="s">
        <v>87</v>
      </c>
      <c r="B4147" s="32">
        <v>32722.81</v>
      </c>
      <c r="C4147" s="28">
        <v>45519</v>
      </c>
    </row>
    <row r="4148" spans="1:3" x14ac:dyDescent="0.45">
      <c r="A4148" s="33" t="s">
        <v>89</v>
      </c>
      <c r="B4148" s="32">
        <v>21599.24</v>
      </c>
      <c r="C4148" s="28">
        <v>45519</v>
      </c>
    </row>
    <row r="4149" spans="1:3" x14ac:dyDescent="0.45">
      <c r="A4149" s="33" t="s">
        <v>91</v>
      </c>
      <c r="B4149" s="32">
        <v>21599.24</v>
      </c>
      <c r="C4149" s="28">
        <v>45762</v>
      </c>
    </row>
    <row r="4150" spans="1:3" x14ac:dyDescent="0.45">
      <c r="A4150" s="33" t="s">
        <v>93</v>
      </c>
      <c r="B4150" s="32">
        <v>205399.43</v>
      </c>
      <c r="C4150" s="28">
        <v>45519</v>
      </c>
    </row>
    <row r="4151" spans="1:3" x14ac:dyDescent="0.45">
      <c r="A4151" s="27" t="s">
        <v>389</v>
      </c>
      <c r="B4151" s="32"/>
    </row>
    <row r="4152" spans="1:3" x14ac:dyDescent="0.45">
      <c r="A4152" s="33" t="s">
        <v>47</v>
      </c>
      <c r="B4152" s="32">
        <v>34325.65</v>
      </c>
      <c r="C4152" s="28">
        <v>45519</v>
      </c>
    </row>
    <row r="4153" spans="1:3" x14ac:dyDescent="0.45">
      <c r="A4153" s="33" t="s">
        <v>49</v>
      </c>
      <c r="B4153" s="32">
        <v>33194.120000000003</v>
      </c>
      <c r="C4153" s="28">
        <v>45519</v>
      </c>
    </row>
    <row r="4154" spans="1:3" x14ac:dyDescent="0.45">
      <c r="A4154" s="33" t="s">
        <v>53</v>
      </c>
      <c r="B4154" s="32">
        <v>39234.76</v>
      </c>
      <c r="C4154" s="28">
        <v>45519</v>
      </c>
    </row>
    <row r="4155" spans="1:3" x14ac:dyDescent="0.45">
      <c r="A4155" s="33" t="s">
        <v>55</v>
      </c>
      <c r="B4155" s="32">
        <v>30757.759999999998</v>
      </c>
      <c r="C4155" s="28">
        <v>45519</v>
      </c>
    </row>
    <row r="4156" spans="1:3" x14ac:dyDescent="0.45">
      <c r="A4156" s="33" t="s">
        <v>43</v>
      </c>
      <c r="B4156" s="32">
        <v>102849.43</v>
      </c>
      <c r="C4156" s="28">
        <v>45504</v>
      </c>
    </row>
    <row r="4157" spans="1:3" x14ac:dyDescent="0.45">
      <c r="A4157" s="33" t="s">
        <v>72</v>
      </c>
      <c r="B4157" s="32">
        <v>89899.75</v>
      </c>
      <c r="C4157" s="28">
        <v>45488</v>
      </c>
    </row>
    <row r="4158" spans="1:3" x14ac:dyDescent="0.45">
      <c r="A4158" s="33" t="s">
        <v>81</v>
      </c>
      <c r="B4158" s="32">
        <v>31179.84</v>
      </c>
      <c r="C4158" s="28">
        <v>45519</v>
      </c>
    </row>
    <row r="4159" spans="1:3" x14ac:dyDescent="0.45">
      <c r="A4159" s="33" t="s">
        <v>83</v>
      </c>
      <c r="B4159" s="32">
        <v>30229.57</v>
      </c>
      <c r="C4159" s="28">
        <v>45519</v>
      </c>
    </row>
    <row r="4160" spans="1:3" x14ac:dyDescent="0.45">
      <c r="A4160" s="33" t="s">
        <v>87</v>
      </c>
      <c r="B4160" s="32">
        <v>46031.37</v>
      </c>
      <c r="C4160" s="28">
        <v>45519</v>
      </c>
    </row>
    <row r="4161" spans="1:3" x14ac:dyDescent="0.45">
      <c r="A4161" s="33" t="s">
        <v>89</v>
      </c>
      <c r="B4161" s="32">
        <v>30383.78</v>
      </c>
      <c r="C4161" s="28">
        <v>45519</v>
      </c>
    </row>
    <row r="4162" spans="1:3" x14ac:dyDescent="0.45">
      <c r="A4162" s="33" t="s">
        <v>91</v>
      </c>
      <c r="B4162" s="32">
        <v>30383.78</v>
      </c>
      <c r="C4162" s="28">
        <v>45762</v>
      </c>
    </row>
    <row r="4163" spans="1:3" x14ac:dyDescent="0.45">
      <c r="A4163" s="33" t="s">
        <v>93</v>
      </c>
      <c r="B4163" s="32">
        <v>288936.61</v>
      </c>
      <c r="C4163" s="28">
        <v>45519</v>
      </c>
    </row>
    <row r="4164" spans="1:3" x14ac:dyDescent="0.45">
      <c r="A4164" s="27" t="s">
        <v>390</v>
      </c>
      <c r="B4164" s="32"/>
    </row>
    <row r="4165" spans="1:3" x14ac:dyDescent="0.45">
      <c r="A4165" s="33" t="s">
        <v>47</v>
      </c>
      <c r="B4165" s="32">
        <v>510587.66</v>
      </c>
      <c r="C4165" s="28">
        <v>45519</v>
      </c>
    </row>
    <row r="4166" spans="1:3" x14ac:dyDescent="0.45">
      <c r="A4166" s="33" t="s">
        <v>48</v>
      </c>
      <c r="B4166" s="32">
        <v>122780.81</v>
      </c>
      <c r="C4166" s="28">
        <v>45519</v>
      </c>
    </row>
    <row r="4167" spans="1:3" x14ac:dyDescent="0.45">
      <c r="A4167" s="33" t="s">
        <v>49</v>
      </c>
      <c r="B4167" s="32">
        <v>493756.3</v>
      </c>
      <c r="C4167" s="28">
        <v>45519</v>
      </c>
    </row>
    <row r="4168" spans="1:3" x14ac:dyDescent="0.45">
      <c r="A4168" s="33" t="s">
        <v>50</v>
      </c>
      <c r="B4168" s="32">
        <v>118733.38</v>
      </c>
      <c r="C4168" s="28">
        <v>45519</v>
      </c>
    </row>
    <row r="4169" spans="1:3" x14ac:dyDescent="0.45">
      <c r="A4169" s="33" t="s">
        <v>53</v>
      </c>
      <c r="B4169" s="32">
        <v>583609.66</v>
      </c>
      <c r="C4169" s="28">
        <v>45519</v>
      </c>
    </row>
    <row r="4170" spans="1:3" x14ac:dyDescent="0.45">
      <c r="A4170" s="33" t="s">
        <v>54</v>
      </c>
      <c r="B4170" s="32">
        <v>135144.54999999999</v>
      </c>
      <c r="C4170" s="28">
        <v>45519</v>
      </c>
    </row>
    <row r="4171" spans="1:3" x14ac:dyDescent="0.45">
      <c r="A4171" s="33" t="s">
        <v>55</v>
      </c>
      <c r="B4171" s="32">
        <v>457515.84</v>
      </c>
      <c r="C4171" s="28">
        <v>45519</v>
      </c>
    </row>
    <row r="4172" spans="1:3" x14ac:dyDescent="0.45">
      <c r="A4172" s="33" t="s">
        <v>56</v>
      </c>
      <c r="B4172" s="32">
        <v>105945.42</v>
      </c>
      <c r="C4172" s="28">
        <v>45519</v>
      </c>
    </row>
    <row r="4173" spans="1:3" x14ac:dyDescent="0.45">
      <c r="A4173" s="33" t="s">
        <v>43</v>
      </c>
      <c r="B4173" s="32">
        <v>1529865.97</v>
      </c>
      <c r="C4173" s="28">
        <v>45504</v>
      </c>
    </row>
    <row r="4174" spans="1:3" x14ac:dyDescent="0.45">
      <c r="A4174" s="33" t="s">
        <v>62</v>
      </c>
      <c r="B4174" s="32">
        <v>54994.5</v>
      </c>
      <c r="C4174" s="28">
        <v>45504</v>
      </c>
    </row>
    <row r="4175" spans="1:3" x14ac:dyDescent="0.45">
      <c r="A4175" s="33" t="s">
        <v>63</v>
      </c>
      <c r="B4175" s="32">
        <v>254701.61</v>
      </c>
      <c r="C4175" s="28">
        <v>45504</v>
      </c>
    </row>
    <row r="4176" spans="1:3" x14ac:dyDescent="0.45">
      <c r="A4176" s="33" t="s">
        <v>72</v>
      </c>
      <c r="B4176" s="32">
        <v>1337241.83</v>
      </c>
      <c r="C4176" s="28">
        <v>45488</v>
      </c>
    </row>
    <row r="4177" spans="1:3" x14ac:dyDescent="0.45">
      <c r="A4177" s="33" t="s">
        <v>73</v>
      </c>
      <c r="B4177" s="32">
        <v>309660.65000000002</v>
      </c>
      <c r="C4177" s="28">
        <v>45488</v>
      </c>
    </row>
    <row r="4178" spans="1:3" x14ac:dyDescent="0.45">
      <c r="A4178" s="33" t="s">
        <v>81</v>
      </c>
      <c r="B4178" s="32">
        <v>463794.29</v>
      </c>
      <c r="C4178" s="28">
        <v>45519</v>
      </c>
    </row>
    <row r="4179" spans="1:3" x14ac:dyDescent="0.45">
      <c r="A4179" s="33" t="s">
        <v>82</v>
      </c>
      <c r="B4179" s="32">
        <v>111528.42</v>
      </c>
      <c r="C4179" s="28">
        <v>45519</v>
      </c>
    </row>
    <row r="4180" spans="1:3" x14ac:dyDescent="0.45">
      <c r="A4180" s="33" t="s">
        <v>83</v>
      </c>
      <c r="B4180" s="32">
        <v>449659.16</v>
      </c>
      <c r="C4180" s="28">
        <v>45519</v>
      </c>
    </row>
    <row r="4181" spans="1:3" x14ac:dyDescent="0.45">
      <c r="A4181" s="33" t="s">
        <v>84</v>
      </c>
      <c r="B4181" s="32">
        <v>108129.35</v>
      </c>
      <c r="C4181" s="28">
        <v>45519</v>
      </c>
    </row>
    <row r="4182" spans="1:3" x14ac:dyDescent="0.45">
      <c r="A4182" s="33" t="s">
        <v>87</v>
      </c>
      <c r="B4182" s="32">
        <v>684708.05</v>
      </c>
      <c r="C4182" s="28">
        <v>45519</v>
      </c>
    </row>
    <row r="4183" spans="1:3" x14ac:dyDescent="0.45">
      <c r="A4183" s="33" t="s">
        <v>88</v>
      </c>
      <c r="B4183" s="32">
        <v>158555.57</v>
      </c>
      <c r="C4183" s="28">
        <v>45519</v>
      </c>
    </row>
    <row r="4184" spans="1:3" x14ac:dyDescent="0.45">
      <c r="A4184" s="33" t="s">
        <v>89</v>
      </c>
      <c r="B4184" s="32">
        <v>451953.05</v>
      </c>
      <c r="C4184" s="28">
        <v>45519</v>
      </c>
    </row>
    <row r="4185" spans="1:3" x14ac:dyDescent="0.45">
      <c r="A4185" s="33" t="s">
        <v>90</v>
      </c>
      <c r="B4185" s="32">
        <v>104657.27</v>
      </c>
      <c r="C4185" s="28">
        <v>45519</v>
      </c>
    </row>
    <row r="4186" spans="1:3" x14ac:dyDescent="0.45">
      <c r="A4186" s="33" t="s">
        <v>91</v>
      </c>
      <c r="B4186" s="32">
        <v>451953.05</v>
      </c>
      <c r="C4186" s="28">
        <v>45762</v>
      </c>
    </row>
    <row r="4187" spans="1:3" x14ac:dyDescent="0.45">
      <c r="A4187" s="33" t="s">
        <v>92</v>
      </c>
      <c r="B4187" s="32">
        <v>104657.27</v>
      </c>
      <c r="C4187" s="28">
        <v>45762</v>
      </c>
    </row>
    <row r="4188" spans="1:3" x14ac:dyDescent="0.45">
      <c r="A4188" s="33" t="s">
        <v>93</v>
      </c>
      <c r="B4188" s="32">
        <v>4297877.7699999996</v>
      </c>
      <c r="C4188" s="28">
        <v>45519</v>
      </c>
    </row>
    <row r="4189" spans="1:3" x14ac:dyDescent="0.45">
      <c r="A4189" s="33" t="s">
        <v>94</v>
      </c>
      <c r="B4189" s="32">
        <v>995245.27</v>
      </c>
      <c r="C4189" s="28">
        <v>45519</v>
      </c>
    </row>
    <row r="4190" spans="1:3" x14ac:dyDescent="0.45">
      <c r="A4190" s="27" t="s">
        <v>393</v>
      </c>
      <c r="B4190" s="32"/>
    </row>
    <row r="4191" spans="1:3" x14ac:dyDescent="0.45">
      <c r="A4191" s="33" t="s">
        <v>47</v>
      </c>
      <c r="B4191" s="32">
        <v>6731.98</v>
      </c>
      <c r="C4191" s="28">
        <v>45519</v>
      </c>
    </row>
    <row r="4192" spans="1:3" x14ac:dyDescent="0.45">
      <c r="A4192" s="33" t="s">
        <v>49</v>
      </c>
      <c r="B4192" s="32">
        <v>6510.06</v>
      </c>
      <c r="C4192" s="28">
        <v>45519</v>
      </c>
    </row>
    <row r="4193" spans="1:3" x14ac:dyDescent="0.45">
      <c r="A4193" s="33" t="s">
        <v>53</v>
      </c>
      <c r="B4193" s="32">
        <v>7694.75</v>
      </c>
      <c r="C4193" s="28">
        <v>45519</v>
      </c>
    </row>
    <row r="4194" spans="1:3" x14ac:dyDescent="0.45">
      <c r="A4194" s="33" t="s">
        <v>55</v>
      </c>
      <c r="B4194" s="32">
        <v>6032.24</v>
      </c>
      <c r="C4194" s="28">
        <v>45519</v>
      </c>
    </row>
    <row r="4195" spans="1:3" x14ac:dyDescent="0.45">
      <c r="A4195" s="33" t="s">
        <v>43</v>
      </c>
      <c r="B4195" s="32">
        <v>20170.919999999998</v>
      </c>
      <c r="C4195" s="28">
        <v>45504</v>
      </c>
    </row>
    <row r="4196" spans="1:3" x14ac:dyDescent="0.45">
      <c r="A4196" s="33" t="s">
        <v>72</v>
      </c>
      <c r="B4196" s="32">
        <v>17631.21</v>
      </c>
      <c r="C4196" s="28">
        <v>45488</v>
      </c>
    </row>
    <row r="4197" spans="1:3" x14ac:dyDescent="0.45">
      <c r="A4197" s="33" t="s">
        <v>81</v>
      </c>
      <c r="B4197" s="32">
        <v>6115.02</v>
      </c>
      <c r="C4197" s="28">
        <v>45519</v>
      </c>
    </row>
    <row r="4198" spans="1:3" x14ac:dyDescent="0.45">
      <c r="A4198" s="33" t="s">
        <v>83</v>
      </c>
      <c r="B4198" s="32">
        <v>5928.65</v>
      </c>
      <c r="C4198" s="28">
        <v>45519</v>
      </c>
    </row>
    <row r="4199" spans="1:3" x14ac:dyDescent="0.45">
      <c r="A4199" s="33" t="s">
        <v>87</v>
      </c>
      <c r="B4199" s="32">
        <v>9027.7099999999991</v>
      </c>
      <c r="C4199" s="28">
        <v>45519</v>
      </c>
    </row>
    <row r="4200" spans="1:3" x14ac:dyDescent="0.45">
      <c r="A4200" s="33" t="s">
        <v>89</v>
      </c>
      <c r="B4200" s="32">
        <v>5958.89</v>
      </c>
      <c r="C4200" s="28">
        <v>45519</v>
      </c>
    </row>
    <row r="4201" spans="1:3" x14ac:dyDescent="0.45">
      <c r="A4201" s="33" t="s">
        <v>91</v>
      </c>
      <c r="B4201" s="32">
        <v>5958.89</v>
      </c>
      <c r="C4201" s="28">
        <v>45762</v>
      </c>
    </row>
    <row r="4202" spans="1:3" x14ac:dyDescent="0.45">
      <c r="A4202" s="33" t="s">
        <v>93</v>
      </c>
      <c r="B4202" s="32">
        <v>56666.49</v>
      </c>
      <c r="C4202" s="28">
        <v>45519</v>
      </c>
    </row>
    <row r="4203" spans="1:3" x14ac:dyDescent="0.45">
      <c r="A4203" s="27" t="s">
        <v>394</v>
      </c>
      <c r="B4203" s="32"/>
    </row>
    <row r="4204" spans="1:3" x14ac:dyDescent="0.45">
      <c r="A4204" s="33" t="s">
        <v>47</v>
      </c>
      <c r="B4204" s="32">
        <v>10623.82</v>
      </c>
      <c r="C4204" s="28">
        <v>45519</v>
      </c>
    </row>
    <row r="4205" spans="1:3" x14ac:dyDescent="0.45">
      <c r="A4205" s="33" t="s">
        <v>49</v>
      </c>
      <c r="B4205" s="32">
        <v>10273.61</v>
      </c>
      <c r="C4205" s="28">
        <v>45519</v>
      </c>
    </row>
    <row r="4206" spans="1:3" x14ac:dyDescent="0.45">
      <c r="A4206" s="33" t="s">
        <v>53</v>
      </c>
      <c r="B4206" s="32">
        <v>12143.19</v>
      </c>
      <c r="C4206" s="28">
        <v>45519</v>
      </c>
    </row>
    <row r="4207" spans="1:3" x14ac:dyDescent="0.45">
      <c r="A4207" s="33" t="s">
        <v>55</v>
      </c>
      <c r="B4207" s="32">
        <v>9519.5499999999993</v>
      </c>
      <c r="C4207" s="28">
        <v>45519</v>
      </c>
    </row>
    <row r="4208" spans="1:3" x14ac:dyDescent="0.45">
      <c r="A4208" s="33" t="s">
        <v>43</v>
      </c>
      <c r="B4208" s="32">
        <v>31831.98</v>
      </c>
      <c r="C4208" s="28">
        <v>45504</v>
      </c>
    </row>
    <row r="4209" spans="1:3" x14ac:dyDescent="0.45">
      <c r="A4209" s="33" t="s">
        <v>81</v>
      </c>
      <c r="B4209" s="32">
        <v>9650.19</v>
      </c>
      <c r="C4209" s="28">
        <v>45519</v>
      </c>
    </row>
    <row r="4210" spans="1:3" x14ac:dyDescent="0.45">
      <c r="A4210" s="33" t="s">
        <v>83</v>
      </c>
      <c r="B4210" s="32">
        <v>9356.08</v>
      </c>
      <c r="C4210" s="28">
        <v>45519</v>
      </c>
    </row>
    <row r="4211" spans="1:3" x14ac:dyDescent="0.45">
      <c r="A4211" s="33" t="s">
        <v>87</v>
      </c>
      <c r="B4211" s="32">
        <v>14246.75</v>
      </c>
      <c r="C4211" s="28">
        <v>45519</v>
      </c>
    </row>
    <row r="4212" spans="1:3" x14ac:dyDescent="0.45">
      <c r="A4212" s="33" t="s">
        <v>89</v>
      </c>
      <c r="B4212" s="32">
        <v>9403.7999999999993</v>
      </c>
      <c r="C4212" s="28">
        <v>45519</v>
      </c>
    </row>
    <row r="4213" spans="1:3" x14ac:dyDescent="0.45">
      <c r="A4213" s="33" t="s">
        <v>91</v>
      </c>
      <c r="B4213" s="32">
        <v>9403.7999999999993</v>
      </c>
      <c r="C4213" s="28">
        <v>45762</v>
      </c>
    </row>
    <row r="4214" spans="1:3" x14ac:dyDescent="0.45">
      <c r="A4214" s="33" t="s">
        <v>93</v>
      </c>
      <c r="B4214" s="32">
        <v>89426.11</v>
      </c>
      <c r="C4214" s="28">
        <v>45519</v>
      </c>
    </row>
    <row r="4215" spans="1:3" x14ac:dyDescent="0.45">
      <c r="A4215" s="27" t="s">
        <v>395</v>
      </c>
      <c r="B4215" s="32"/>
    </row>
    <row r="4216" spans="1:3" x14ac:dyDescent="0.45">
      <c r="A4216" s="33" t="s">
        <v>47</v>
      </c>
      <c r="B4216" s="32">
        <v>10108.469999999999</v>
      </c>
      <c r="C4216" s="28">
        <v>45519</v>
      </c>
    </row>
    <row r="4217" spans="1:3" x14ac:dyDescent="0.45">
      <c r="A4217" s="33" t="s">
        <v>49</v>
      </c>
      <c r="B4217" s="32">
        <v>9775.25</v>
      </c>
      <c r="C4217" s="28">
        <v>45519</v>
      </c>
    </row>
    <row r="4218" spans="1:3" x14ac:dyDescent="0.45">
      <c r="A4218" s="33" t="s">
        <v>53</v>
      </c>
      <c r="B4218" s="32">
        <v>11554.14</v>
      </c>
      <c r="C4218" s="28">
        <v>45519</v>
      </c>
    </row>
    <row r="4219" spans="1:3" x14ac:dyDescent="0.45">
      <c r="A4219" s="33" t="s">
        <v>55</v>
      </c>
      <c r="B4219" s="32">
        <v>9057.77</v>
      </c>
      <c r="C4219" s="28">
        <v>45519</v>
      </c>
    </row>
    <row r="4220" spans="1:3" x14ac:dyDescent="0.45">
      <c r="A4220" s="33" t="s">
        <v>43</v>
      </c>
      <c r="B4220" s="32">
        <v>30287.87</v>
      </c>
      <c r="C4220" s="28">
        <v>45504</v>
      </c>
    </row>
    <row r="4221" spans="1:3" x14ac:dyDescent="0.45">
      <c r="A4221" s="33" t="s">
        <v>81</v>
      </c>
      <c r="B4221" s="32">
        <v>9182.07</v>
      </c>
      <c r="C4221" s="28">
        <v>45519</v>
      </c>
    </row>
    <row r="4222" spans="1:3" x14ac:dyDescent="0.45">
      <c r="A4222" s="33" t="s">
        <v>83</v>
      </c>
      <c r="B4222" s="32">
        <v>8902.23</v>
      </c>
      <c r="C4222" s="28">
        <v>45519</v>
      </c>
    </row>
    <row r="4223" spans="1:3" x14ac:dyDescent="0.45">
      <c r="A4223" s="33" t="s">
        <v>87</v>
      </c>
      <c r="B4223" s="32">
        <v>13555.66</v>
      </c>
      <c r="C4223" s="28">
        <v>45519</v>
      </c>
    </row>
    <row r="4224" spans="1:3" x14ac:dyDescent="0.45">
      <c r="A4224" s="33" t="s">
        <v>89</v>
      </c>
      <c r="B4224" s="32">
        <v>8947.64</v>
      </c>
      <c r="C4224" s="28">
        <v>45519</v>
      </c>
    </row>
    <row r="4225" spans="1:3" x14ac:dyDescent="0.45">
      <c r="A4225" s="33" t="s">
        <v>91</v>
      </c>
      <c r="B4225" s="32">
        <v>8947.64</v>
      </c>
      <c r="C4225" s="28">
        <v>45762</v>
      </c>
    </row>
    <row r="4226" spans="1:3" x14ac:dyDescent="0.45">
      <c r="A4226" s="33" t="s">
        <v>93</v>
      </c>
      <c r="B4226" s="32">
        <v>85088.2</v>
      </c>
      <c r="C4226" s="28">
        <v>45519</v>
      </c>
    </row>
    <row r="4227" spans="1:3" x14ac:dyDescent="0.45">
      <c r="A4227" s="27" t="s">
        <v>396</v>
      </c>
      <c r="B4227" s="32"/>
    </row>
    <row r="4228" spans="1:3" x14ac:dyDescent="0.45">
      <c r="A4228" s="33" t="s">
        <v>47</v>
      </c>
      <c r="B4228" s="32">
        <v>2711.71</v>
      </c>
      <c r="C4228" s="28">
        <v>45519</v>
      </c>
    </row>
    <row r="4229" spans="1:3" x14ac:dyDescent="0.45">
      <c r="A4229" s="33" t="s">
        <v>49</v>
      </c>
      <c r="B4229" s="32">
        <v>2622.32</v>
      </c>
      <c r="C4229" s="28">
        <v>45519</v>
      </c>
    </row>
    <row r="4230" spans="1:3" x14ac:dyDescent="0.45">
      <c r="A4230" s="33" t="s">
        <v>53</v>
      </c>
      <c r="B4230" s="32">
        <v>3099.53</v>
      </c>
      <c r="C4230" s="28">
        <v>45519</v>
      </c>
    </row>
    <row r="4231" spans="1:3" x14ac:dyDescent="0.45">
      <c r="A4231" s="33" t="s">
        <v>55</v>
      </c>
      <c r="B4231" s="32">
        <v>2429.85</v>
      </c>
      <c r="C4231" s="28">
        <v>45519</v>
      </c>
    </row>
    <row r="4232" spans="1:3" x14ac:dyDescent="0.45">
      <c r="A4232" s="33" t="s">
        <v>43</v>
      </c>
      <c r="B4232" s="32">
        <v>8125.05</v>
      </c>
      <c r="C4232" s="28">
        <v>45504</v>
      </c>
    </row>
    <row r="4233" spans="1:3" x14ac:dyDescent="0.45">
      <c r="A4233" s="33" t="s">
        <v>72</v>
      </c>
      <c r="B4233" s="32">
        <v>7102.03</v>
      </c>
      <c r="C4233" s="28">
        <v>45488</v>
      </c>
    </row>
    <row r="4234" spans="1:3" x14ac:dyDescent="0.45">
      <c r="A4234" s="33" t="s">
        <v>81</v>
      </c>
      <c r="B4234" s="32">
        <v>2463.19</v>
      </c>
      <c r="C4234" s="28">
        <v>45519</v>
      </c>
    </row>
    <row r="4235" spans="1:3" x14ac:dyDescent="0.45">
      <c r="A4235" s="33" t="s">
        <v>83</v>
      </c>
      <c r="B4235" s="32">
        <v>2388.12</v>
      </c>
      <c r="C4235" s="28">
        <v>45519</v>
      </c>
    </row>
    <row r="4236" spans="1:3" x14ac:dyDescent="0.45">
      <c r="A4236" s="33" t="s">
        <v>87</v>
      </c>
      <c r="B4236" s="32">
        <v>3636.46</v>
      </c>
      <c r="C4236" s="28">
        <v>45519</v>
      </c>
    </row>
    <row r="4237" spans="1:3" x14ac:dyDescent="0.45">
      <c r="A4237" s="33" t="s">
        <v>89</v>
      </c>
      <c r="B4237" s="32">
        <v>2400.3000000000002</v>
      </c>
      <c r="C4237" s="28">
        <v>45519</v>
      </c>
    </row>
    <row r="4238" spans="1:3" x14ac:dyDescent="0.45">
      <c r="A4238" s="33" t="s">
        <v>91</v>
      </c>
      <c r="B4238" s="32">
        <v>2400.3000000000002</v>
      </c>
      <c r="C4238" s="28">
        <v>45762</v>
      </c>
    </row>
    <row r="4239" spans="1:3" x14ac:dyDescent="0.45">
      <c r="A4239" s="33" t="s">
        <v>93</v>
      </c>
      <c r="B4239" s="32">
        <v>22825.85</v>
      </c>
      <c r="C4239" s="28">
        <v>45519</v>
      </c>
    </row>
    <row r="4240" spans="1:3" x14ac:dyDescent="0.45">
      <c r="A4240" s="27" t="s">
        <v>397</v>
      </c>
      <c r="B4240" s="32"/>
    </row>
    <row r="4241" spans="1:3" x14ac:dyDescent="0.45">
      <c r="A4241" s="33" t="s">
        <v>47</v>
      </c>
      <c r="B4241" s="32">
        <v>13601.9</v>
      </c>
      <c r="C4241" s="28">
        <v>45519</v>
      </c>
    </row>
    <row r="4242" spans="1:3" x14ac:dyDescent="0.45">
      <c r="A4242" s="33" t="s">
        <v>49</v>
      </c>
      <c r="B4242" s="32">
        <v>13153.52</v>
      </c>
      <c r="C4242" s="28">
        <v>45519</v>
      </c>
    </row>
    <row r="4243" spans="1:3" x14ac:dyDescent="0.45">
      <c r="A4243" s="33" t="s">
        <v>53</v>
      </c>
      <c r="B4243" s="32">
        <v>15547.19</v>
      </c>
      <c r="C4243" s="28">
        <v>45519</v>
      </c>
    </row>
    <row r="4244" spans="1:3" x14ac:dyDescent="0.45">
      <c r="A4244" s="33" t="s">
        <v>55</v>
      </c>
      <c r="B4244" s="32">
        <v>12188.08</v>
      </c>
      <c r="C4244" s="28">
        <v>45519</v>
      </c>
    </row>
    <row r="4245" spans="1:3" x14ac:dyDescent="0.45">
      <c r="A4245" s="33" t="s">
        <v>43</v>
      </c>
      <c r="B4245" s="32">
        <v>40755.17</v>
      </c>
      <c r="C4245" s="28">
        <v>45504</v>
      </c>
    </row>
    <row r="4246" spans="1:3" x14ac:dyDescent="0.45">
      <c r="A4246" s="33" t="s">
        <v>72</v>
      </c>
      <c r="B4246" s="32">
        <v>35623.72</v>
      </c>
      <c r="C4246" s="28">
        <v>45488</v>
      </c>
    </row>
    <row r="4247" spans="1:3" x14ac:dyDescent="0.45">
      <c r="A4247" s="33" t="s">
        <v>81</v>
      </c>
      <c r="B4247" s="32">
        <v>12355.34</v>
      </c>
      <c r="C4247" s="28">
        <v>45519</v>
      </c>
    </row>
    <row r="4248" spans="1:3" x14ac:dyDescent="0.45">
      <c r="A4248" s="33" t="s">
        <v>83</v>
      </c>
      <c r="B4248" s="32">
        <v>11978.78</v>
      </c>
      <c r="C4248" s="28">
        <v>45519</v>
      </c>
    </row>
    <row r="4249" spans="1:3" x14ac:dyDescent="0.45">
      <c r="A4249" s="33" t="s">
        <v>87</v>
      </c>
      <c r="B4249" s="32">
        <v>18240.419999999998</v>
      </c>
      <c r="C4249" s="28">
        <v>45519</v>
      </c>
    </row>
    <row r="4250" spans="1:3" x14ac:dyDescent="0.45">
      <c r="A4250" s="33" t="s">
        <v>89</v>
      </c>
      <c r="B4250" s="32">
        <v>12039.89</v>
      </c>
      <c r="C4250" s="28">
        <v>45519</v>
      </c>
    </row>
    <row r="4251" spans="1:3" x14ac:dyDescent="0.45">
      <c r="A4251" s="33" t="s">
        <v>91</v>
      </c>
      <c r="B4251" s="32">
        <v>12039.89</v>
      </c>
      <c r="C4251" s="28">
        <v>45762</v>
      </c>
    </row>
    <row r="4252" spans="1:3" x14ac:dyDescent="0.45">
      <c r="A4252" s="33" t="s">
        <v>93</v>
      </c>
      <c r="B4252" s="32">
        <v>114494.18</v>
      </c>
      <c r="C4252" s="28">
        <v>45519</v>
      </c>
    </row>
    <row r="4253" spans="1:3" x14ac:dyDescent="0.45">
      <c r="A4253" s="27" t="s">
        <v>398</v>
      </c>
      <c r="B4253" s="32"/>
    </row>
    <row r="4254" spans="1:3" x14ac:dyDescent="0.45">
      <c r="A4254" s="33" t="s">
        <v>47</v>
      </c>
      <c r="B4254" s="32">
        <v>21436.5</v>
      </c>
      <c r="C4254" s="28">
        <v>45519</v>
      </c>
    </row>
    <row r="4255" spans="1:3" x14ac:dyDescent="0.45">
      <c r="A4255" s="33" t="s">
        <v>48</v>
      </c>
      <c r="B4255" s="32">
        <v>5835.4</v>
      </c>
      <c r="C4255" s="28">
        <v>45519</v>
      </c>
    </row>
    <row r="4256" spans="1:3" x14ac:dyDescent="0.45">
      <c r="A4256" s="33" t="s">
        <v>49</v>
      </c>
      <c r="B4256" s="32">
        <v>20729.849999999999</v>
      </c>
      <c r="C4256" s="28">
        <v>45519</v>
      </c>
    </row>
    <row r="4257" spans="1:3" x14ac:dyDescent="0.45">
      <c r="A4257" s="33" t="s">
        <v>50</v>
      </c>
      <c r="B4257" s="32">
        <v>5643.03</v>
      </c>
      <c r="C4257" s="28">
        <v>45519</v>
      </c>
    </row>
    <row r="4258" spans="1:3" x14ac:dyDescent="0.45">
      <c r="A4258" s="33" t="s">
        <v>53</v>
      </c>
      <c r="B4258" s="32">
        <v>24502.25</v>
      </c>
      <c r="C4258" s="28">
        <v>45519</v>
      </c>
    </row>
    <row r="4259" spans="1:3" x14ac:dyDescent="0.45">
      <c r="A4259" s="33" t="s">
        <v>54</v>
      </c>
      <c r="B4259" s="32">
        <v>6423.01</v>
      </c>
      <c r="C4259" s="28">
        <v>45519</v>
      </c>
    </row>
    <row r="4260" spans="1:3" x14ac:dyDescent="0.45">
      <c r="A4260" s="33" t="s">
        <v>55</v>
      </c>
      <c r="B4260" s="32">
        <v>19208.330000000002</v>
      </c>
      <c r="C4260" s="28">
        <v>45519</v>
      </c>
    </row>
    <row r="4261" spans="1:3" x14ac:dyDescent="0.45">
      <c r="A4261" s="33" t="s">
        <v>56</v>
      </c>
      <c r="B4261" s="32">
        <v>5035.26</v>
      </c>
      <c r="C4261" s="28">
        <v>45519</v>
      </c>
    </row>
    <row r="4262" spans="1:3" x14ac:dyDescent="0.45">
      <c r="A4262" s="33" t="s">
        <v>43</v>
      </c>
      <c r="B4262" s="32">
        <v>64229.84</v>
      </c>
      <c r="C4262" s="28">
        <v>45504</v>
      </c>
    </row>
    <row r="4263" spans="1:3" x14ac:dyDescent="0.45">
      <c r="A4263" s="33" t="s">
        <v>63</v>
      </c>
      <c r="B4263" s="32">
        <v>12105.19</v>
      </c>
      <c r="C4263" s="28">
        <v>45504</v>
      </c>
    </row>
    <row r="4264" spans="1:3" x14ac:dyDescent="0.45">
      <c r="A4264" s="33" t="s">
        <v>72</v>
      </c>
      <c r="B4264" s="32">
        <v>56142.720000000001</v>
      </c>
      <c r="C4264" s="28">
        <v>45488</v>
      </c>
    </row>
    <row r="4265" spans="1:3" x14ac:dyDescent="0.45">
      <c r="A4265" s="33" t="s">
        <v>73</v>
      </c>
      <c r="B4265" s="32">
        <v>14717.22</v>
      </c>
      <c r="C4265" s="28">
        <v>45488</v>
      </c>
    </row>
    <row r="4266" spans="1:3" x14ac:dyDescent="0.45">
      <c r="A4266" s="33" t="s">
        <v>81</v>
      </c>
      <c r="B4266" s="32">
        <v>19471.919999999998</v>
      </c>
      <c r="C4266" s="28">
        <v>45519</v>
      </c>
    </row>
    <row r="4267" spans="1:3" x14ac:dyDescent="0.45">
      <c r="A4267" s="33" t="s">
        <v>82</v>
      </c>
      <c r="B4267" s="32">
        <v>5300.61</v>
      </c>
      <c r="C4267" s="28">
        <v>45519</v>
      </c>
    </row>
    <row r="4268" spans="1:3" x14ac:dyDescent="0.45">
      <c r="A4268" s="33" t="s">
        <v>83</v>
      </c>
      <c r="B4268" s="32">
        <v>18878.47</v>
      </c>
      <c r="C4268" s="28">
        <v>45519</v>
      </c>
    </row>
    <row r="4269" spans="1:3" x14ac:dyDescent="0.45">
      <c r="A4269" s="33" t="s">
        <v>84</v>
      </c>
      <c r="B4269" s="32">
        <v>5139.0600000000004</v>
      </c>
      <c r="C4269" s="28">
        <v>45519</v>
      </c>
    </row>
    <row r="4270" spans="1:3" x14ac:dyDescent="0.45">
      <c r="A4270" s="33" t="s">
        <v>87</v>
      </c>
      <c r="B4270" s="32">
        <v>28746.76</v>
      </c>
      <c r="C4270" s="28">
        <v>45519</v>
      </c>
    </row>
    <row r="4271" spans="1:3" x14ac:dyDescent="0.45">
      <c r="A4271" s="33" t="s">
        <v>88</v>
      </c>
      <c r="B4271" s="32">
        <v>7535.66</v>
      </c>
      <c r="C4271" s="28">
        <v>45519</v>
      </c>
    </row>
    <row r="4272" spans="1:3" x14ac:dyDescent="0.45">
      <c r="A4272" s="33" t="s">
        <v>89</v>
      </c>
      <c r="B4272" s="32">
        <v>18974.78</v>
      </c>
      <c r="C4272" s="28">
        <v>45519</v>
      </c>
    </row>
    <row r="4273" spans="1:3" x14ac:dyDescent="0.45">
      <c r="A4273" s="33" t="s">
        <v>90</v>
      </c>
      <c r="B4273" s="32">
        <v>4974.04</v>
      </c>
      <c r="C4273" s="28">
        <v>45519</v>
      </c>
    </row>
    <row r="4274" spans="1:3" x14ac:dyDescent="0.45">
      <c r="A4274" s="33" t="s">
        <v>91</v>
      </c>
      <c r="B4274" s="32">
        <v>18974.78</v>
      </c>
      <c r="C4274" s="28">
        <v>45762</v>
      </c>
    </row>
    <row r="4275" spans="1:3" x14ac:dyDescent="0.45">
      <c r="A4275" s="33" t="s">
        <v>92</v>
      </c>
      <c r="B4275" s="32">
        <v>4974.04</v>
      </c>
      <c r="C4275" s="28">
        <v>45762</v>
      </c>
    </row>
    <row r="4276" spans="1:3" x14ac:dyDescent="0.45">
      <c r="A4276" s="33" t="s">
        <v>93</v>
      </c>
      <c r="B4276" s="32">
        <v>180441.96</v>
      </c>
      <c r="C4276" s="28">
        <v>45519</v>
      </c>
    </row>
    <row r="4277" spans="1:3" x14ac:dyDescent="0.45">
      <c r="A4277" s="33" t="s">
        <v>94</v>
      </c>
      <c r="B4277" s="32">
        <v>47300.97</v>
      </c>
      <c r="C4277" s="28">
        <v>45519</v>
      </c>
    </row>
    <row r="4278" spans="1:3" x14ac:dyDescent="0.45">
      <c r="A4278" s="27" t="s">
        <v>399</v>
      </c>
      <c r="B4278" s="32"/>
    </row>
    <row r="4279" spans="1:3" x14ac:dyDescent="0.45">
      <c r="A4279" s="33" t="s">
        <v>47</v>
      </c>
      <c r="B4279" s="32">
        <v>6511.58</v>
      </c>
      <c r="C4279" s="28">
        <v>45519</v>
      </c>
    </row>
    <row r="4280" spans="1:3" x14ac:dyDescent="0.45">
      <c r="A4280" s="33" t="s">
        <v>49</v>
      </c>
      <c r="B4280" s="32">
        <v>6296.93</v>
      </c>
      <c r="C4280" s="28">
        <v>45519</v>
      </c>
    </row>
    <row r="4281" spans="1:3" x14ac:dyDescent="0.45">
      <c r="A4281" s="33" t="s">
        <v>53</v>
      </c>
      <c r="B4281" s="32">
        <v>7442.84</v>
      </c>
      <c r="C4281" s="28">
        <v>45519</v>
      </c>
    </row>
    <row r="4282" spans="1:3" x14ac:dyDescent="0.45">
      <c r="A4282" s="33" t="s">
        <v>55</v>
      </c>
      <c r="B4282" s="32">
        <v>5834.75</v>
      </c>
      <c r="C4282" s="28">
        <v>45519</v>
      </c>
    </row>
    <row r="4283" spans="1:3" x14ac:dyDescent="0.45">
      <c r="A4283" s="33" t="s">
        <v>43</v>
      </c>
      <c r="B4283" s="32">
        <v>19510.560000000001</v>
      </c>
      <c r="C4283" s="28">
        <v>45504</v>
      </c>
    </row>
    <row r="4284" spans="1:3" x14ac:dyDescent="0.45">
      <c r="A4284" s="33" t="s">
        <v>72</v>
      </c>
      <c r="B4284" s="32">
        <v>17054</v>
      </c>
      <c r="C4284" s="28">
        <v>45488</v>
      </c>
    </row>
    <row r="4285" spans="1:3" x14ac:dyDescent="0.45">
      <c r="A4285" s="33" t="s">
        <v>81</v>
      </c>
      <c r="B4285" s="32">
        <v>5914.82</v>
      </c>
      <c r="C4285" s="28">
        <v>45519</v>
      </c>
    </row>
    <row r="4286" spans="1:3" x14ac:dyDescent="0.45">
      <c r="A4286" s="33" t="s">
        <v>83</v>
      </c>
      <c r="B4286" s="32">
        <v>5734.56</v>
      </c>
      <c r="C4286" s="28">
        <v>45519</v>
      </c>
    </row>
    <row r="4287" spans="1:3" x14ac:dyDescent="0.45">
      <c r="A4287" s="33" t="s">
        <v>87</v>
      </c>
      <c r="B4287" s="32">
        <v>8732.16</v>
      </c>
      <c r="C4287" s="28">
        <v>45519</v>
      </c>
    </row>
    <row r="4288" spans="1:3" x14ac:dyDescent="0.45">
      <c r="A4288" s="33" t="s">
        <v>89</v>
      </c>
      <c r="B4288" s="32">
        <v>5763.81</v>
      </c>
      <c r="C4288" s="28">
        <v>45519</v>
      </c>
    </row>
    <row r="4289" spans="1:3" x14ac:dyDescent="0.45">
      <c r="A4289" s="33" t="s">
        <v>91</v>
      </c>
      <c r="B4289" s="32">
        <v>5763.81</v>
      </c>
      <c r="C4289" s="28">
        <v>45762</v>
      </c>
    </row>
    <row r="4290" spans="1:3" x14ac:dyDescent="0.45">
      <c r="A4290" s="33" t="s">
        <v>93</v>
      </c>
      <c r="B4290" s="32">
        <v>54811.34</v>
      </c>
      <c r="C4290" s="28">
        <v>45519</v>
      </c>
    </row>
    <row r="4291" spans="1:3" x14ac:dyDescent="0.45">
      <c r="A4291" s="27" t="s">
        <v>400</v>
      </c>
      <c r="B4291" s="32"/>
    </row>
    <row r="4292" spans="1:3" x14ac:dyDescent="0.45">
      <c r="A4292" s="33" t="s">
        <v>47</v>
      </c>
      <c r="B4292" s="32">
        <v>11942.23</v>
      </c>
      <c r="C4292" s="28">
        <v>45519</v>
      </c>
    </row>
    <row r="4293" spans="1:3" x14ac:dyDescent="0.45">
      <c r="A4293" s="33" t="s">
        <v>49</v>
      </c>
      <c r="B4293" s="32">
        <v>11548.56</v>
      </c>
      <c r="C4293" s="28">
        <v>45519</v>
      </c>
    </row>
    <row r="4294" spans="1:3" x14ac:dyDescent="0.45">
      <c r="A4294" s="33" t="s">
        <v>53</v>
      </c>
      <c r="B4294" s="32">
        <v>13650.15</v>
      </c>
      <c r="C4294" s="28">
        <v>45519</v>
      </c>
    </row>
    <row r="4295" spans="1:3" x14ac:dyDescent="0.45">
      <c r="A4295" s="33" t="s">
        <v>55</v>
      </c>
      <c r="B4295" s="32">
        <v>10700.92</v>
      </c>
      <c r="C4295" s="28">
        <v>45519</v>
      </c>
    </row>
    <row r="4296" spans="1:3" x14ac:dyDescent="0.45">
      <c r="A4296" s="33" t="s">
        <v>43</v>
      </c>
      <c r="B4296" s="32">
        <v>35782.32</v>
      </c>
      <c r="C4296" s="28">
        <v>45504</v>
      </c>
    </row>
    <row r="4297" spans="1:3" x14ac:dyDescent="0.45">
      <c r="A4297" s="33" t="s">
        <v>72</v>
      </c>
      <c r="B4297" s="32">
        <v>31276.99</v>
      </c>
      <c r="C4297" s="28">
        <v>45488</v>
      </c>
    </row>
    <row r="4298" spans="1:3" x14ac:dyDescent="0.45">
      <c r="A4298" s="33" t="s">
        <v>81</v>
      </c>
      <c r="B4298" s="32">
        <v>10847.77</v>
      </c>
      <c r="C4298" s="28">
        <v>45519</v>
      </c>
    </row>
    <row r="4299" spans="1:3" x14ac:dyDescent="0.45">
      <c r="A4299" s="33" t="s">
        <v>83</v>
      </c>
      <c r="B4299" s="32">
        <v>10517.16</v>
      </c>
      <c r="C4299" s="28">
        <v>45519</v>
      </c>
    </row>
    <row r="4300" spans="1:3" x14ac:dyDescent="0.45">
      <c r="A4300" s="33" t="s">
        <v>87</v>
      </c>
      <c r="B4300" s="32">
        <v>16014.76</v>
      </c>
      <c r="C4300" s="28">
        <v>45519</v>
      </c>
    </row>
    <row r="4301" spans="1:3" x14ac:dyDescent="0.45">
      <c r="A4301" s="33" t="s">
        <v>89</v>
      </c>
      <c r="B4301" s="32">
        <v>10570.81</v>
      </c>
      <c r="C4301" s="28">
        <v>45519</v>
      </c>
    </row>
    <row r="4302" spans="1:3" x14ac:dyDescent="0.45">
      <c r="A4302" s="33" t="s">
        <v>91</v>
      </c>
      <c r="B4302" s="32">
        <v>10570.81</v>
      </c>
      <c r="C4302" s="28">
        <v>45762</v>
      </c>
    </row>
    <row r="4303" spans="1:3" x14ac:dyDescent="0.45">
      <c r="A4303" s="33" t="s">
        <v>93</v>
      </c>
      <c r="B4303" s="32">
        <v>100523.85</v>
      </c>
      <c r="C4303" s="28">
        <v>45519</v>
      </c>
    </row>
    <row r="4304" spans="1:3" x14ac:dyDescent="0.45">
      <c r="A4304" s="27" t="s">
        <v>401</v>
      </c>
      <c r="B4304" s="32"/>
    </row>
    <row r="4305" spans="1:3" x14ac:dyDescent="0.45">
      <c r="A4305" s="33" t="s">
        <v>47</v>
      </c>
      <c r="B4305" s="32">
        <v>84807.59</v>
      </c>
      <c r="C4305" s="28">
        <v>45519</v>
      </c>
    </row>
    <row r="4306" spans="1:3" x14ac:dyDescent="0.45">
      <c r="A4306" s="33" t="s">
        <v>48</v>
      </c>
      <c r="B4306" s="32">
        <v>20013.18</v>
      </c>
      <c r="C4306" s="28">
        <v>45519</v>
      </c>
    </row>
    <row r="4307" spans="1:3" x14ac:dyDescent="0.45">
      <c r="A4307" s="33" t="s">
        <v>49</v>
      </c>
      <c r="B4307" s="32">
        <v>82011.929999999993</v>
      </c>
      <c r="C4307" s="28">
        <v>45519</v>
      </c>
    </row>
    <row r="4308" spans="1:3" x14ac:dyDescent="0.45">
      <c r="A4308" s="33" t="s">
        <v>50</v>
      </c>
      <c r="B4308" s="32">
        <v>19353.45</v>
      </c>
      <c r="C4308" s="28">
        <v>45519</v>
      </c>
    </row>
    <row r="4309" spans="1:3" x14ac:dyDescent="0.45">
      <c r="A4309" s="33" t="s">
        <v>53</v>
      </c>
      <c r="B4309" s="32">
        <v>96936.4</v>
      </c>
      <c r="C4309" s="28">
        <v>45519</v>
      </c>
    </row>
    <row r="4310" spans="1:3" x14ac:dyDescent="0.45">
      <c r="A4310" s="33" t="s">
        <v>54</v>
      </c>
      <c r="B4310" s="32">
        <v>22028.46</v>
      </c>
      <c r="C4310" s="28">
        <v>45519</v>
      </c>
    </row>
    <row r="4311" spans="1:3" x14ac:dyDescent="0.45">
      <c r="A4311" s="33" t="s">
        <v>55</v>
      </c>
      <c r="B4311" s="32">
        <v>75992.47</v>
      </c>
      <c r="C4311" s="28">
        <v>45519</v>
      </c>
    </row>
    <row r="4312" spans="1:3" x14ac:dyDescent="0.45">
      <c r="A4312" s="33" t="s">
        <v>56</v>
      </c>
      <c r="B4312" s="32">
        <v>17269.03</v>
      </c>
      <c r="C4312" s="28">
        <v>45519</v>
      </c>
    </row>
    <row r="4313" spans="1:3" x14ac:dyDescent="0.45">
      <c r="A4313" s="33" t="s">
        <v>43</v>
      </c>
      <c r="B4313" s="32">
        <v>254107.68</v>
      </c>
      <c r="C4313" s="28">
        <v>45504</v>
      </c>
    </row>
    <row r="4314" spans="1:3" x14ac:dyDescent="0.45">
      <c r="A4314" s="33" t="s">
        <v>62</v>
      </c>
      <c r="B4314" s="32">
        <v>22500</v>
      </c>
      <c r="C4314" s="28">
        <v>45504</v>
      </c>
    </row>
    <row r="4315" spans="1:3" x14ac:dyDescent="0.45">
      <c r="A4315" s="33" t="s">
        <v>63</v>
      </c>
      <c r="B4315" s="32">
        <v>33662.17</v>
      </c>
      <c r="C4315" s="28">
        <v>45504</v>
      </c>
    </row>
    <row r="4316" spans="1:3" x14ac:dyDescent="0.45">
      <c r="A4316" s="33" t="s">
        <v>72</v>
      </c>
      <c r="B4316" s="32">
        <v>222113.2</v>
      </c>
      <c r="C4316" s="28">
        <v>45488</v>
      </c>
    </row>
    <row r="4317" spans="1:3" x14ac:dyDescent="0.45">
      <c r="A4317" s="33" t="s">
        <v>73</v>
      </c>
      <c r="B4317" s="32">
        <v>43183.77</v>
      </c>
      <c r="C4317" s="28">
        <v>45488</v>
      </c>
    </row>
    <row r="4318" spans="1:3" x14ac:dyDescent="0.45">
      <c r="A4318" s="33" t="s">
        <v>81</v>
      </c>
      <c r="B4318" s="32">
        <v>77035.31</v>
      </c>
      <c r="C4318" s="28">
        <v>45519</v>
      </c>
    </row>
    <row r="4319" spans="1:3" x14ac:dyDescent="0.45">
      <c r="A4319" s="33" t="s">
        <v>82</v>
      </c>
      <c r="B4319" s="32">
        <v>18179.05</v>
      </c>
      <c r="C4319" s="28">
        <v>45519</v>
      </c>
    </row>
    <row r="4320" spans="1:3" x14ac:dyDescent="0.45">
      <c r="A4320" s="33" t="s">
        <v>83</v>
      </c>
      <c r="B4320" s="32">
        <v>74687.490000000005</v>
      </c>
      <c r="C4320" s="28">
        <v>45519</v>
      </c>
    </row>
    <row r="4321" spans="1:3" x14ac:dyDescent="0.45">
      <c r="A4321" s="33" t="s">
        <v>84</v>
      </c>
      <c r="B4321" s="32">
        <v>17625</v>
      </c>
      <c r="C4321" s="28">
        <v>45519</v>
      </c>
    </row>
    <row r="4322" spans="1:3" x14ac:dyDescent="0.45">
      <c r="A4322" s="33" t="s">
        <v>87</v>
      </c>
      <c r="B4322" s="32">
        <v>113728.64</v>
      </c>
      <c r="C4322" s="28">
        <v>45519</v>
      </c>
    </row>
    <row r="4323" spans="1:3" x14ac:dyDescent="0.45">
      <c r="A4323" s="33" t="s">
        <v>88</v>
      </c>
      <c r="B4323" s="32">
        <v>25844.44</v>
      </c>
      <c r="C4323" s="28">
        <v>45519</v>
      </c>
    </row>
    <row r="4324" spans="1:3" x14ac:dyDescent="0.45">
      <c r="A4324" s="33" t="s">
        <v>89</v>
      </c>
      <c r="B4324" s="32">
        <v>75068.5</v>
      </c>
      <c r="C4324" s="28">
        <v>45519</v>
      </c>
    </row>
    <row r="4325" spans="1:3" x14ac:dyDescent="0.45">
      <c r="A4325" s="33" t="s">
        <v>90</v>
      </c>
      <c r="B4325" s="32">
        <v>17059.060000000001</v>
      </c>
      <c r="C4325" s="28">
        <v>45519</v>
      </c>
    </row>
    <row r="4326" spans="1:3" x14ac:dyDescent="0.45">
      <c r="A4326" s="33" t="s">
        <v>91</v>
      </c>
      <c r="B4326" s="32">
        <v>75068.5</v>
      </c>
      <c r="C4326" s="28">
        <v>45762</v>
      </c>
    </row>
    <row r="4327" spans="1:3" x14ac:dyDescent="0.45">
      <c r="A4327" s="33" t="s">
        <v>92</v>
      </c>
      <c r="B4327" s="32">
        <v>17059.060000000001</v>
      </c>
      <c r="C4327" s="28">
        <v>45762</v>
      </c>
    </row>
    <row r="4328" spans="1:3" x14ac:dyDescent="0.45">
      <c r="A4328" s="33" t="s">
        <v>93</v>
      </c>
      <c r="B4328" s="32">
        <v>713868.93</v>
      </c>
      <c r="C4328" s="28">
        <v>45519</v>
      </c>
    </row>
    <row r="4329" spans="1:3" x14ac:dyDescent="0.45">
      <c r="A4329" s="33" t="s">
        <v>94</v>
      </c>
      <c r="B4329" s="32">
        <v>162224.24</v>
      </c>
      <c r="C4329" s="28">
        <v>45519</v>
      </c>
    </row>
    <row r="4330" spans="1:3" x14ac:dyDescent="0.45">
      <c r="A4330" s="27" t="s">
        <v>403</v>
      </c>
      <c r="B4330" s="32"/>
    </row>
    <row r="4331" spans="1:3" x14ac:dyDescent="0.45">
      <c r="A4331" s="33" t="s">
        <v>47</v>
      </c>
      <c r="B4331" s="32">
        <v>44065.599999999999</v>
      </c>
      <c r="C4331" s="28">
        <v>45519</v>
      </c>
    </row>
    <row r="4332" spans="1:3" x14ac:dyDescent="0.45">
      <c r="A4332" s="33" t="s">
        <v>48</v>
      </c>
      <c r="B4332" s="32">
        <v>11995.44</v>
      </c>
      <c r="C4332" s="28">
        <v>45519</v>
      </c>
    </row>
    <row r="4333" spans="1:3" x14ac:dyDescent="0.45">
      <c r="A4333" s="33" t="s">
        <v>49</v>
      </c>
      <c r="B4333" s="32">
        <v>42613</v>
      </c>
      <c r="C4333" s="28">
        <v>45519</v>
      </c>
    </row>
    <row r="4334" spans="1:3" x14ac:dyDescent="0.45">
      <c r="A4334" s="33" t="s">
        <v>50</v>
      </c>
      <c r="B4334" s="32">
        <v>11600.02</v>
      </c>
      <c r="C4334" s="28">
        <v>45519</v>
      </c>
    </row>
    <row r="4335" spans="1:3" x14ac:dyDescent="0.45">
      <c r="A4335" s="33" t="s">
        <v>53</v>
      </c>
      <c r="B4335" s="32">
        <v>50367.67</v>
      </c>
      <c r="C4335" s="28">
        <v>45519</v>
      </c>
    </row>
    <row r="4336" spans="1:3" x14ac:dyDescent="0.45">
      <c r="A4336" s="33" t="s">
        <v>54</v>
      </c>
      <c r="B4336" s="32">
        <v>13203.36</v>
      </c>
      <c r="C4336" s="28">
        <v>45519</v>
      </c>
    </row>
    <row r="4337" spans="1:3" x14ac:dyDescent="0.45">
      <c r="A4337" s="33" t="s">
        <v>55</v>
      </c>
      <c r="B4337" s="32">
        <v>39485.31</v>
      </c>
      <c r="C4337" s="28">
        <v>45519</v>
      </c>
    </row>
    <row r="4338" spans="1:3" x14ac:dyDescent="0.45">
      <c r="A4338" s="33" t="s">
        <v>56</v>
      </c>
      <c r="B4338" s="32">
        <v>10350.66</v>
      </c>
      <c r="C4338" s="28">
        <v>45519</v>
      </c>
    </row>
    <row r="4339" spans="1:3" x14ac:dyDescent="0.45">
      <c r="A4339" s="33" t="s">
        <v>43</v>
      </c>
      <c r="B4339" s="32">
        <v>132033.09</v>
      </c>
      <c r="C4339" s="28">
        <v>45504</v>
      </c>
    </row>
    <row r="4340" spans="1:3" x14ac:dyDescent="0.45">
      <c r="A4340" s="33" t="s">
        <v>62</v>
      </c>
      <c r="B4340" s="32">
        <v>40743.11</v>
      </c>
      <c r="C4340" s="28">
        <v>45504</v>
      </c>
    </row>
    <row r="4341" spans="1:3" x14ac:dyDescent="0.45">
      <c r="A4341" s="33" t="s">
        <v>63</v>
      </c>
      <c r="B4341" s="32">
        <v>20176.34</v>
      </c>
      <c r="C4341" s="28">
        <v>45504</v>
      </c>
    </row>
    <row r="4342" spans="1:3" x14ac:dyDescent="0.45">
      <c r="A4342" s="33" t="s">
        <v>72</v>
      </c>
      <c r="B4342" s="32">
        <v>120910.29</v>
      </c>
      <c r="C4342" s="28">
        <v>45488</v>
      </c>
    </row>
    <row r="4343" spans="1:3" x14ac:dyDescent="0.45">
      <c r="A4343" s="33" t="s">
        <v>73</v>
      </c>
      <c r="B4343" s="32">
        <v>25883.38</v>
      </c>
      <c r="C4343" s="28">
        <v>45488</v>
      </c>
    </row>
    <row r="4344" spans="1:3" x14ac:dyDescent="0.45">
      <c r="A4344" s="33" t="s">
        <v>81</v>
      </c>
      <c r="B4344" s="32">
        <v>40027.160000000003</v>
      </c>
      <c r="C4344" s="28">
        <v>45519</v>
      </c>
    </row>
    <row r="4345" spans="1:3" x14ac:dyDescent="0.45">
      <c r="A4345" s="33" t="s">
        <v>82</v>
      </c>
      <c r="B4345" s="32">
        <v>10896.11</v>
      </c>
      <c r="C4345" s="28">
        <v>45519</v>
      </c>
    </row>
    <row r="4346" spans="1:3" x14ac:dyDescent="0.45">
      <c r="A4346" s="33" t="s">
        <v>83</v>
      </c>
      <c r="B4346" s="32">
        <v>38807.25</v>
      </c>
      <c r="C4346" s="28">
        <v>45519</v>
      </c>
    </row>
    <row r="4347" spans="1:3" x14ac:dyDescent="0.45">
      <c r="A4347" s="33" t="s">
        <v>84</v>
      </c>
      <c r="B4347" s="32">
        <v>10564.03</v>
      </c>
      <c r="C4347" s="28">
        <v>45519</v>
      </c>
    </row>
    <row r="4348" spans="1:3" x14ac:dyDescent="0.45">
      <c r="A4348" s="33" t="s">
        <v>87</v>
      </c>
      <c r="B4348" s="32">
        <v>59092.84</v>
      </c>
      <c r="C4348" s="28">
        <v>45519</v>
      </c>
    </row>
    <row r="4349" spans="1:3" x14ac:dyDescent="0.45">
      <c r="A4349" s="33" t="s">
        <v>88</v>
      </c>
      <c r="B4349" s="32">
        <v>15490.57</v>
      </c>
      <c r="C4349" s="28">
        <v>45519</v>
      </c>
    </row>
    <row r="4350" spans="1:3" x14ac:dyDescent="0.45">
      <c r="A4350" s="33" t="s">
        <v>89</v>
      </c>
      <c r="B4350" s="32">
        <v>39005.22</v>
      </c>
      <c r="C4350" s="28">
        <v>45519</v>
      </c>
    </row>
    <row r="4351" spans="1:3" x14ac:dyDescent="0.45">
      <c r="A4351" s="33" t="s">
        <v>90</v>
      </c>
      <c r="B4351" s="32">
        <v>10224.81</v>
      </c>
      <c r="C4351" s="28">
        <v>45519</v>
      </c>
    </row>
    <row r="4352" spans="1:3" x14ac:dyDescent="0.45">
      <c r="A4352" s="33" t="s">
        <v>91</v>
      </c>
      <c r="B4352" s="32">
        <v>39005.22</v>
      </c>
      <c r="C4352" s="28">
        <v>45762</v>
      </c>
    </row>
    <row r="4353" spans="1:3" x14ac:dyDescent="0.45">
      <c r="A4353" s="33" t="s">
        <v>92</v>
      </c>
      <c r="B4353" s="32">
        <v>10224.81</v>
      </c>
      <c r="C4353" s="28">
        <v>45762</v>
      </c>
    </row>
    <row r="4354" spans="1:3" x14ac:dyDescent="0.45">
      <c r="A4354" s="33" t="s">
        <v>93</v>
      </c>
      <c r="B4354" s="32">
        <v>370922.75</v>
      </c>
      <c r="C4354" s="28">
        <v>45519</v>
      </c>
    </row>
    <row r="4355" spans="1:3" x14ac:dyDescent="0.45">
      <c r="A4355" s="33" t="s">
        <v>94</v>
      </c>
      <c r="B4355" s="32">
        <v>97233.51</v>
      </c>
      <c r="C4355" s="28">
        <v>45519</v>
      </c>
    </row>
    <row r="4356" spans="1:3" x14ac:dyDescent="0.45">
      <c r="A4356" s="27" t="s">
        <v>404</v>
      </c>
      <c r="B4356" s="32"/>
    </row>
    <row r="4357" spans="1:3" x14ac:dyDescent="0.45">
      <c r="A4357" s="33" t="s">
        <v>47</v>
      </c>
      <c r="B4357" s="32">
        <v>3217.86</v>
      </c>
      <c r="C4357" s="28">
        <v>45519</v>
      </c>
    </row>
    <row r="4358" spans="1:3" x14ac:dyDescent="0.45">
      <c r="A4358" s="33" t="s">
        <v>49</v>
      </c>
      <c r="B4358" s="32">
        <v>3111.78</v>
      </c>
      <c r="C4358" s="28">
        <v>45519</v>
      </c>
    </row>
    <row r="4359" spans="1:3" x14ac:dyDescent="0.45">
      <c r="A4359" s="33" t="s">
        <v>53</v>
      </c>
      <c r="B4359" s="32">
        <v>3678.06</v>
      </c>
      <c r="C4359" s="28">
        <v>45519</v>
      </c>
    </row>
    <row r="4360" spans="1:3" x14ac:dyDescent="0.45">
      <c r="A4360" s="33" t="s">
        <v>55</v>
      </c>
      <c r="B4360" s="32">
        <v>2883.38</v>
      </c>
      <c r="C4360" s="28">
        <v>45519</v>
      </c>
    </row>
    <row r="4361" spans="1:3" x14ac:dyDescent="0.45">
      <c r="A4361" s="33" t="s">
        <v>43</v>
      </c>
      <c r="B4361" s="32">
        <v>9641.61</v>
      </c>
      <c r="C4361" s="28">
        <v>45504</v>
      </c>
    </row>
    <row r="4362" spans="1:3" x14ac:dyDescent="0.45">
      <c r="A4362" s="33" t="s">
        <v>72</v>
      </c>
      <c r="B4362" s="32">
        <v>8427.64</v>
      </c>
      <c r="C4362" s="28">
        <v>45488</v>
      </c>
    </row>
    <row r="4363" spans="1:3" x14ac:dyDescent="0.45">
      <c r="A4363" s="33" t="s">
        <v>81</v>
      </c>
      <c r="B4363" s="32">
        <v>2922.95</v>
      </c>
      <c r="C4363" s="28">
        <v>45519</v>
      </c>
    </row>
    <row r="4364" spans="1:3" x14ac:dyDescent="0.45">
      <c r="A4364" s="33" t="s">
        <v>83</v>
      </c>
      <c r="B4364" s="32">
        <v>2833.87</v>
      </c>
      <c r="C4364" s="28">
        <v>45519</v>
      </c>
    </row>
    <row r="4365" spans="1:3" x14ac:dyDescent="0.45">
      <c r="A4365" s="33" t="s">
        <v>87</v>
      </c>
      <c r="B4365" s="32">
        <v>4315.21</v>
      </c>
      <c r="C4365" s="28">
        <v>45519</v>
      </c>
    </row>
    <row r="4366" spans="1:3" x14ac:dyDescent="0.45">
      <c r="A4366" s="33" t="s">
        <v>89</v>
      </c>
      <c r="B4366" s="32">
        <v>2848.33</v>
      </c>
      <c r="C4366" s="28">
        <v>45519</v>
      </c>
    </row>
    <row r="4367" spans="1:3" x14ac:dyDescent="0.45">
      <c r="A4367" s="33" t="s">
        <v>91</v>
      </c>
      <c r="B4367" s="32">
        <v>2848.33</v>
      </c>
      <c r="C4367" s="28">
        <v>45762</v>
      </c>
    </row>
    <row r="4368" spans="1:3" x14ac:dyDescent="0.45">
      <c r="A4368" s="33" t="s">
        <v>93</v>
      </c>
      <c r="B4368" s="32">
        <v>27086.34</v>
      </c>
      <c r="C4368" s="28">
        <v>45519</v>
      </c>
    </row>
    <row r="4369" spans="1:3" hidden="1" x14ac:dyDescent="0.45">
      <c r="A4369" s="29"/>
      <c r="B4369" s="29"/>
      <c r="C4369" s="29"/>
    </row>
    <row r="4370" spans="1:3" hidden="1" x14ac:dyDescent="0.45">
      <c r="A4370" s="29"/>
      <c r="B4370" s="29"/>
      <c r="C4370" s="29"/>
    </row>
    <row r="4371" spans="1:3" hidden="1" x14ac:dyDescent="0.45">
      <c r="A4371" s="29"/>
      <c r="B4371" s="29"/>
      <c r="C4371" s="29"/>
    </row>
    <row r="4372" spans="1:3" hidden="1" x14ac:dyDescent="0.45">
      <c r="A4372" s="29"/>
      <c r="B4372" s="29"/>
      <c r="C4372" s="29"/>
    </row>
    <row r="4373" spans="1:3" hidden="1" x14ac:dyDescent="0.45">
      <c r="A4373" s="29"/>
      <c r="B4373" s="29"/>
      <c r="C4373" s="29"/>
    </row>
    <row r="4374" spans="1:3" hidden="1" x14ac:dyDescent="0.45">
      <c r="A4374" s="29"/>
      <c r="B4374" s="29"/>
      <c r="C4374" s="29"/>
    </row>
    <row r="4375" spans="1:3" hidden="1" x14ac:dyDescent="0.45">
      <c r="A4375" s="29"/>
      <c r="B4375" s="29"/>
      <c r="C4375" s="29"/>
    </row>
    <row r="4376" spans="1:3" hidden="1" x14ac:dyDescent="0.45">
      <c r="A4376" s="29"/>
      <c r="B4376" s="29"/>
      <c r="C4376" s="29"/>
    </row>
    <row r="4377" spans="1:3" hidden="1" x14ac:dyDescent="0.45">
      <c r="A4377" s="29"/>
      <c r="B4377" s="29"/>
      <c r="C4377" s="29"/>
    </row>
    <row r="4378" spans="1:3" hidden="1" x14ac:dyDescent="0.45">
      <c r="A4378" s="29"/>
      <c r="B4378" s="29"/>
      <c r="C4378" s="29"/>
    </row>
    <row r="4379" spans="1:3" hidden="1" x14ac:dyDescent="0.45">
      <c r="A4379" s="29"/>
      <c r="B4379" s="29"/>
      <c r="C4379" s="29"/>
    </row>
    <row r="4380" spans="1:3" hidden="1" x14ac:dyDescent="0.45">
      <c r="A4380" s="29"/>
      <c r="B4380" s="29"/>
      <c r="C4380" s="29"/>
    </row>
    <row r="4381" spans="1:3" hidden="1" x14ac:dyDescent="0.45">
      <c r="A4381" s="29"/>
      <c r="B4381" s="29"/>
      <c r="C4381" s="29"/>
    </row>
    <row r="4382" spans="1:3" hidden="1" x14ac:dyDescent="0.45">
      <c r="A4382" s="29"/>
      <c r="B4382" s="29"/>
      <c r="C4382" s="29"/>
    </row>
    <row r="4383" spans="1:3" hidden="1" x14ac:dyDescent="0.45">
      <c r="A4383" s="29"/>
      <c r="B4383" s="29"/>
      <c r="C4383" s="29"/>
    </row>
    <row r="4384" spans="1:3" hidden="1" x14ac:dyDescent="0.45">
      <c r="A4384" s="29"/>
      <c r="B4384" s="29"/>
      <c r="C4384" s="29"/>
    </row>
    <row r="4385" spans="1:3" hidden="1" x14ac:dyDescent="0.45">
      <c r="A4385" s="29"/>
      <c r="B4385" s="29"/>
      <c r="C4385" s="29"/>
    </row>
    <row r="4386" spans="1:3" hidden="1" x14ac:dyDescent="0.45">
      <c r="A4386" s="29"/>
      <c r="B4386" s="29"/>
      <c r="C4386" s="29"/>
    </row>
    <row r="4387" spans="1:3" hidden="1" x14ac:dyDescent="0.45">
      <c r="A4387" s="29"/>
      <c r="B4387" s="29"/>
      <c r="C4387" s="29"/>
    </row>
    <row r="4388" spans="1:3" hidden="1" x14ac:dyDescent="0.45">
      <c r="A4388" s="29"/>
      <c r="B4388" s="29"/>
      <c r="C4388" s="29"/>
    </row>
    <row r="4389" spans="1:3" hidden="1" x14ac:dyDescent="0.45">
      <c r="A4389" s="29"/>
      <c r="B4389" s="29"/>
      <c r="C4389" s="29"/>
    </row>
    <row r="4390" spans="1:3" hidden="1" x14ac:dyDescent="0.45">
      <c r="A4390" s="29"/>
      <c r="B4390" s="29"/>
      <c r="C4390" s="29"/>
    </row>
    <row r="4391" spans="1:3" hidden="1" x14ac:dyDescent="0.45">
      <c r="A4391" s="29"/>
      <c r="B4391" s="29"/>
      <c r="C4391" s="29"/>
    </row>
    <row r="4392" spans="1:3" hidden="1" x14ac:dyDescent="0.45">
      <c r="A4392" s="29"/>
      <c r="B4392" s="29"/>
      <c r="C4392" s="29"/>
    </row>
    <row r="4393" spans="1:3" hidden="1" x14ac:dyDescent="0.45">
      <c r="A4393" s="29"/>
      <c r="B4393" s="29"/>
      <c r="C4393" s="29"/>
    </row>
    <row r="4394" spans="1:3" hidden="1" x14ac:dyDescent="0.45">
      <c r="A4394" s="29"/>
      <c r="B4394" s="29"/>
      <c r="C4394" s="29"/>
    </row>
    <row r="4395" spans="1:3" hidden="1" x14ac:dyDescent="0.45">
      <c r="A4395" s="29"/>
      <c r="B4395" s="29"/>
      <c r="C4395" s="29"/>
    </row>
    <row r="4396" spans="1:3" hidden="1" x14ac:dyDescent="0.45">
      <c r="A4396" s="29"/>
      <c r="B4396" s="29"/>
      <c r="C4396" s="29"/>
    </row>
    <row r="4397" spans="1:3" hidden="1" x14ac:dyDescent="0.45">
      <c r="A4397" s="29"/>
      <c r="B4397" s="29"/>
      <c r="C4397" s="29"/>
    </row>
    <row r="4398" spans="1:3" hidden="1" x14ac:dyDescent="0.45">
      <c r="A4398" s="29"/>
      <c r="B4398" s="29"/>
      <c r="C4398" s="29"/>
    </row>
    <row r="4399" spans="1:3" hidden="1" x14ac:dyDescent="0.45">
      <c r="A4399" s="29"/>
      <c r="B4399" s="29"/>
      <c r="C4399" s="29"/>
    </row>
    <row r="4400" spans="1:3" hidden="1" x14ac:dyDescent="0.45">
      <c r="A4400" s="29"/>
      <c r="B4400" s="29"/>
      <c r="C4400" s="29"/>
    </row>
    <row r="4401" spans="1:3" hidden="1" x14ac:dyDescent="0.45">
      <c r="A4401" s="29"/>
      <c r="B4401" s="29"/>
      <c r="C4401" s="29"/>
    </row>
    <row r="4402" spans="1:3" hidden="1" x14ac:dyDescent="0.45">
      <c r="A4402" s="29"/>
      <c r="B4402" s="29"/>
      <c r="C4402" s="29"/>
    </row>
    <row r="4403" spans="1:3" hidden="1" x14ac:dyDescent="0.45">
      <c r="A4403" s="29"/>
      <c r="B4403" s="29"/>
      <c r="C4403" s="29"/>
    </row>
    <row r="4404" spans="1:3" hidden="1" x14ac:dyDescent="0.45">
      <c r="A4404" s="29"/>
      <c r="B4404" s="29"/>
      <c r="C4404" s="29"/>
    </row>
    <row r="4405" spans="1:3" hidden="1" x14ac:dyDescent="0.45">
      <c r="A4405" s="29"/>
      <c r="B4405" s="29"/>
      <c r="C4405" s="29"/>
    </row>
    <row r="4406" spans="1:3" hidden="1" x14ac:dyDescent="0.45">
      <c r="A4406" s="29"/>
      <c r="B4406" s="29"/>
      <c r="C4406" s="29"/>
    </row>
    <row r="4407" spans="1:3" hidden="1" x14ac:dyDescent="0.45">
      <c r="A4407" s="29"/>
      <c r="B4407" s="29"/>
      <c r="C4407" s="29"/>
    </row>
    <row r="4408" spans="1:3" hidden="1" x14ac:dyDescent="0.45">
      <c r="A4408" s="29"/>
      <c r="B4408" s="29"/>
      <c r="C4408" s="29"/>
    </row>
    <row r="4409" spans="1:3" hidden="1" x14ac:dyDescent="0.45">
      <c r="A4409" s="29"/>
      <c r="B4409" s="29"/>
      <c r="C4409" s="29"/>
    </row>
    <row r="4410" spans="1:3" hidden="1" x14ac:dyDescent="0.45">
      <c r="A4410" s="29"/>
      <c r="B4410" s="29"/>
      <c r="C4410" s="29"/>
    </row>
    <row r="4411" spans="1:3" hidden="1" x14ac:dyDescent="0.45">
      <c r="A4411" s="29"/>
      <c r="B4411" s="29"/>
      <c r="C4411" s="29"/>
    </row>
    <row r="4412" spans="1:3" hidden="1" x14ac:dyDescent="0.45">
      <c r="A4412" s="29"/>
      <c r="B4412" s="29"/>
      <c r="C4412" s="29"/>
    </row>
    <row r="4413" spans="1:3" hidden="1" x14ac:dyDescent="0.45">
      <c r="A4413" s="29"/>
      <c r="B4413" s="29"/>
      <c r="C4413" s="29"/>
    </row>
    <row r="4414" spans="1:3" hidden="1" x14ac:dyDescent="0.45">
      <c r="A4414" s="29"/>
      <c r="B4414" s="29"/>
      <c r="C4414" s="29"/>
    </row>
    <row r="4415" spans="1:3" hidden="1" x14ac:dyDescent="0.45">
      <c r="A4415" s="29"/>
      <c r="B4415" s="29"/>
      <c r="C4415" s="29"/>
    </row>
    <row r="4416" spans="1:3" hidden="1" x14ac:dyDescent="0.45">
      <c r="A4416" s="29"/>
      <c r="B4416" s="29"/>
      <c r="C4416" s="29"/>
    </row>
    <row r="4417" spans="1:3" hidden="1" x14ac:dyDescent="0.45">
      <c r="A4417" s="29"/>
      <c r="B4417" s="29"/>
      <c r="C4417" s="29"/>
    </row>
    <row r="4418" spans="1:3" hidden="1" x14ac:dyDescent="0.45">
      <c r="A4418" s="29"/>
      <c r="B4418" s="29"/>
      <c r="C4418" s="29"/>
    </row>
    <row r="4419" spans="1:3" hidden="1" x14ac:dyDescent="0.45">
      <c r="A4419" s="29"/>
      <c r="B4419" s="29"/>
      <c r="C4419" s="29"/>
    </row>
    <row r="4420" spans="1:3" hidden="1" x14ac:dyDescent="0.45">
      <c r="A4420" s="29"/>
      <c r="B4420" s="29"/>
      <c r="C4420" s="29"/>
    </row>
    <row r="4421" spans="1:3" hidden="1" x14ac:dyDescent="0.45">
      <c r="A4421" s="29"/>
      <c r="B4421" s="29"/>
      <c r="C4421" s="29"/>
    </row>
    <row r="4422" spans="1:3" hidden="1" x14ac:dyDescent="0.45">
      <c r="A4422" s="29"/>
      <c r="B4422" s="29"/>
      <c r="C4422" s="29"/>
    </row>
    <row r="4423" spans="1:3" hidden="1" x14ac:dyDescent="0.45">
      <c r="A4423" s="29"/>
      <c r="B4423" s="29"/>
      <c r="C4423" s="29"/>
    </row>
    <row r="4424" spans="1:3" hidden="1" x14ac:dyDescent="0.45">
      <c r="A4424" s="29"/>
      <c r="B4424" s="29"/>
      <c r="C4424" s="29"/>
    </row>
    <row r="4425" spans="1:3" hidden="1" x14ac:dyDescent="0.45">
      <c r="A4425" s="29"/>
      <c r="B4425" s="29"/>
      <c r="C4425" s="29"/>
    </row>
    <row r="4426" spans="1:3" hidden="1" x14ac:dyDescent="0.45">
      <c r="A4426" s="29"/>
      <c r="B4426" s="29"/>
      <c r="C4426" s="29"/>
    </row>
    <row r="4427" spans="1:3" hidden="1" x14ac:dyDescent="0.45">
      <c r="A4427" s="29"/>
      <c r="B4427" s="29"/>
      <c r="C4427" s="29"/>
    </row>
    <row r="4428" spans="1:3" hidden="1" x14ac:dyDescent="0.45">
      <c r="A4428" s="29"/>
      <c r="B4428" s="29"/>
      <c r="C4428" s="29"/>
    </row>
    <row r="4429" spans="1:3" hidden="1" x14ac:dyDescent="0.45">
      <c r="A4429" s="29"/>
      <c r="B4429" s="29"/>
      <c r="C4429" s="29"/>
    </row>
    <row r="4430" spans="1:3" hidden="1" x14ac:dyDescent="0.45">
      <c r="A4430" s="29"/>
      <c r="B4430" s="29"/>
      <c r="C4430" s="29"/>
    </row>
    <row r="4431" spans="1:3" hidden="1" x14ac:dyDescent="0.45">
      <c r="A4431" s="29"/>
      <c r="B4431" s="29"/>
      <c r="C4431" s="29"/>
    </row>
    <row r="4432" spans="1:3" hidden="1" x14ac:dyDescent="0.45">
      <c r="A4432" s="29"/>
      <c r="B4432" s="29"/>
      <c r="C4432" s="29"/>
    </row>
    <row r="4433" spans="1:3" hidden="1" x14ac:dyDescent="0.45">
      <c r="A4433" s="29"/>
      <c r="B4433" s="29"/>
      <c r="C4433" s="29"/>
    </row>
    <row r="4434" spans="1:3" hidden="1" x14ac:dyDescent="0.45">
      <c r="A4434" s="29"/>
      <c r="B4434" s="29"/>
      <c r="C4434" s="29"/>
    </row>
    <row r="4435" spans="1:3" hidden="1" x14ac:dyDescent="0.45">
      <c r="A4435" s="29"/>
      <c r="B4435" s="29"/>
      <c r="C4435" s="29"/>
    </row>
    <row r="4436" spans="1:3" hidden="1" x14ac:dyDescent="0.45">
      <c r="A4436" s="29"/>
      <c r="B4436" s="29"/>
      <c r="C4436" s="29"/>
    </row>
    <row r="4437" spans="1:3" hidden="1" x14ac:dyDescent="0.45">
      <c r="A4437" s="29"/>
      <c r="B4437" s="29"/>
      <c r="C4437" s="29"/>
    </row>
    <row r="4438" spans="1:3" hidden="1" x14ac:dyDescent="0.45">
      <c r="A4438" s="29"/>
      <c r="B4438" s="29"/>
      <c r="C4438" s="29"/>
    </row>
    <row r="4439" spans="1:3" hidden="1" x14ac:dyDescent="0.45">
      <c r="A4439" s="29"/>
      <c r="B4439" s="29"/>
      <c r="C4439" s="29"/>
    </row>
    <row r="4440" spans="1:3" hidden="1" x14ac:dyDescent="0.45">
      <c r="A4440" s="29"/>
      <c r="B4440" s="29"/>
      <c r="C4440" s="29"/>
    </row>
    <row r="4441" spans="1:3" hidden="1" x14ac:dyDescent="0.45">
      <c r="A4441" s="29"/>
      <c r="B4441" s="29"/>
      <c r="C4441" s="29"/>
    </row>
    <row r="4442" spans="1:3" hidden="1" x14ac:dyDescent="0.45">
      <c r="A4442" s="29"/>
      <c r="B4442" s="29"/>
      <c r="C4442" s="29"/>
    </row>
    <row r="4443" spans="1:3" hidden="1" x14ac:dyDescent="0.45">
      <c r="A4443" s="29"/>
      <c r="B4443" s="29"/>
      <c r="C4443" s="29"/>
    </row>
    <row r="4444" spans="1:3" hidden="1" x14ac:dyDescent="0.45">
      <c r="A4444" s="29"/>
      <c r="B4444" s="29"/>
      <c r="C4444" s="29"/>
    </row>
    <row r="4445" spans="1:3" hidden="1" x14ac:dyDescent="0.45">
      <c r="A4445" s="29"/>
      <c r="B4445" s="29"/>
      <c r="C4445" s="29"/>
    </row>
    <row r="4446" spans="1:3" hidden="1" x14ac:dyDescent="0.45">
      <c r="A4446" s="29"/>
      <c r="B4446" s="29"/>
      <c r="C4446" s="29"/>
    </row>
    <row r="4447" spans="1:3" hidden="1" x14ac:dyDescent="0.45">
      <c r="A4447" s="29"/>
      <c r="B4447" s="29"/>
      <c r="C4447" s="29"/>
    </row>
    <row r="4448" spans="1:3" hidden="1" x14ac:dyDescent="0.45">
      <c r="A4448" s="29"/>
      <c r="B4448" s="29"/>
      <c r="C4448" s="29"/>
    </row>
    <row r="4449" spans="1:3" hidden="1" x14ac:dyDescent="0.45">
      <c r="A4449" s="29"/>
      <c r="B4449" s="29"/>
      <c r="C4449" s="29"/>
    </row>
    <row r="4450" spans="1:3" hidden="1" x14ac:dyDescent="0.45">
      <c r="A4450" s="29"/>
      <c r="B4450" s="29"/>
      <c r="C4450" s="29"/>
    </row>
    <row r="4451" spans="1:3" hidden="1" x14ac:dyDescent="0.45">
      <c r="A4451" s="29"/>
      <c r="B4451" s="29"/>
      <c r="C4451" s="29"/>
    </row>
    <row r="4452" spans="1:3" hidden="1" x14ac:dyDescent="0.45">
      <c r="A4452" s="29"/>
      <c r="B4452" s="29"/>
      <c r="C4452" s="29"/>
    </row>
    <row r="4453" spans="1:3" hidden="1" x14ac:dyDescent="0.45">
      <c r="A4453" s="29"/>
      <c r="B4453" s="29"/>
      <c r="C4453" s="29"/>
    </row>
    <row r="4454" spans="1:3" hidden="1" x14ac:dyDescent="0.45">
      <c r="A4454" s="29"/>
      <c r="B4454" s="29"/>
      <c r="C4454" s="29"/>
    </row>
    <row r="4455" spans="1:3" hidden="1" x14ac:dyDescent="0.45">
      <c r="A4455" s="29"/>
      <c r="B4455" s="29"/>
      <c r="C4455" s="29"/>
    </row>
    <row r="4456" spans="1:3" hidden="1" x14ac:dyDescent="0.45">
      <c r="A4456" s="29"/>
      <c r="B4456" s="29"/>
      <c r="C4456" s="29"/>
    </row>
    <row r="4457" spans="1:3" hidden="1" x14ac:dyDescent="0.45">
      <c r="A4457" s="29"/>
      <c r="B4457" s="29"/>
      <c r="C4457" s="29"/>
    </row>
    <row r="4458" spans="1:3" hidden="1" x14ac:dyDescent="0.45">
      <c r="A4458" s="29"/>
      <c r="B4458" s="29"/>
      <c r="C4458" s="29"/>
    </row>
    <row r="4459" spans="1:3" hidden="1" x14ac:dyDescent="0.45">
      <c r="A4459" s="29"/>
      <c r="B4459" s="29"/>
      <c r="C4459" s="29"/>
    </row>
    <row r="4460" spans="1:3" hidden="1" x14ac:dyDescent="0.45">
      <c r="A4460" s="29"/>
      <c r="B4460" s="29"/>
      <c r="C4460" s="29"/>
    </row>
    <row r="4461" spans="1:3" hidden="1" x14ac:dyDescent="0.45">
      <c r="A4461" s="29"/>
      <c r="B4461" s="29"/>
      <c r="C4461" s="29"/>
    </row>
    <row r="4462" spans="1:3" hidden="1" x14ac:dyDescent="0.45">
      <c r="A4462" s="29"/>
      <c r="B4462" s="29"/>
      <c r="C4462" s="29"/>
    </row>
    <row r="4463" spans="1:3" hidden="1" x14ac:dyDescent="0.45">
      <c r="A4463" s="29"/>
      <c r="B4463" s="29"/>
      <c r="C4463" s="29"/>
    </row>
    <row r="4464" spans="1:3" hidden="1" x14ac:dyDescent="0.45">
      <c r="A4464" s="29"/>
      <c r="B4464" s="29"/>
      <c r="C4464" s="29"/>
    </row>
    <row r="4465" spans="1:3" hidden="1" x14ac:dyDescent="0.45">
      <c r="A4465" s="29"/>
      <c r="B4465" s="29"/>
      <c r="C4465" s="29"/>
    </row>
    <row r="4466" spans="1:3" hidden="1" x14ac:dyDescent="0.45">
      <c r="A4466" s="29"/>
      <c r="B4466" s="29"/>
      <c r="C4466" s="29"/>
    </row>
    <row r="4467" spans="1:3" hidden="1" x14ac:dyDescent="0.45">
      <c r="A4467" s="29"/>
      <c r="B4467" s="29"/>
      <c r="C4467" s="29"/>
    </row>
    <row r="4468" spans="1:3" hidden="1" x14ac:dyDescent="0.45">
      <c r="A4468" s="29"/>
      <c r="B4468" s="29"/>
      <c r="C4468" s="29"/>
    </row>
    <row r="4469" spans="1:3" hidden="1" x14ac:dyDescent="0.45">
      <c r="A4469" s="29"/>
      <c r="B4469" s="29"/>
      <c r="C4469" s="29"/>
    </row>
    <row r="4470" spans="1:3" hidden="1" x14ac:dyDescent="0.45">
      <c r="A4470" s="29"/>
      <c r="B4470" s="29"/>
      <c r="C4470" s="29"/>
    </row>
    <row r="4471" spans="1:3" hidden="1" x14ac:dyDescent="0.45">
      <c r="A4471" s="29"/>
      <c r="B4471" s="29"/>
      <c r="C4471" s="29"/>
    </row>
    <row r="4472" spans="1:3" hidden="1" x14ac:dyDescent="0.45">
      <c r="A4472" s="29"/>
      <c r="B4472" s="29"/>
      <c r="C4472" s="29"/>
    </row>
    <row r="4473" spans="1:3" hidden="1" x14ac:dyDescent="0.45">
      <c r="A4473" s="29"/>
      <c r="B4473" s="29"/>
      <c r="C4473" s="29"/>
    </row>
    <row r="4474" spans="1:3" hidden="1" x14ac:dyDescent="0.45">
      <c r="A4474" s="29"/>
      <c r="B4474" s="29"/>
      <c r="C4474" s="29"/>
    </row>
    <row r="4475" spans="1:3" hidden="1" x14ac:dyDescent="0.45">
      <c r="A4475" s="29"/>
      <c r="B4475" s="29"/>
      <c r="C4475" s="29"/>
    </row>
    <row r="4476" spans="1:3" hidden="1" x14ac:dyDescent="0.45">
      <c r="A4476" s="29"/>
      <c r="B4476" s="29"/>
      <c r="C4476" s="29"/>
    </row>
    <row r="4477" spans="1:3" hidden="1" x14ac:dyDescent="0.45">
      <c r="A4477" s="29"/>
      <c r="B4477" s="29"/>
      <c r="C4477" s="29"/>
    </row>
    <row r="4478" spans="1:3" hidden="1" x14ac:dyDescent="0.45">
      <c r="A4478" s="29"/>
      <c r="B4478" s="29"/>
      <c r="C4478" s="29"/>
    </row>
    <row r="4479" spans="1:3" hidden="1" x14ac:dyDescent="0.45">
      <c r="A4479" s="29"/>
      <c r="B4479" s="29"/>
      <c r="C4479" s="29"/>
    </row>
    <row r="4480" spans="1:3" hidden="1" x14ac:dyDescent="0.45">
      <c r="A4480" s="29"/>
      <c r="B4480" s="29"/>
      <c r="C4480" s="29"/>
    </row>
    <row r="4481" spans="1:3" hidden="1" x14ac:dyDescent="0.45">
      <c r="A4481" s="29"/>
      <c r="B4481" s="29"/>
      <c r="C4481" s="29"/>
    </row>
    <row r="4482" spans="1:3" hidden="1" x14ac:dyDescent="0.45">
      <c r="A4482" s="29"/>
      <c r="B4482" s="29"/>
      <c r="C4482" s="29"/>
    </row>
    <row r="4483" spans="1:3" hidden="1" x14ac:dyDescent="0.45">
      <c r="A4483" s="29"/>
      <c r="B4483" s="29"/>
      <c r="C4483" s="29"/>
    </row>
    <row r="4484" spans="1:3" hidden="1" x14ac:dyDescent="0.45">
      <c r="A4484" s="29"/>
      <c r="B4484" s="29"/>
      <c r="C4484" s="29"/>
    </row>
    <row r="4485" spans="1:3" hidden="1" x14ac:dyDescent="0.45">
      <c r="A4485" s="29"/>
      <c r="B4485" s="29"/>
      <c r="C4485" s="29"/>
    </row>
    <row r="4486" spans="1:3" hidden="1" x14ac:dyDescent="0.45">
      <c r="A4486" s="29"/>
      <c r="B4486" s="29"/>
      <c r="C4486" s="29"/>
    </row>
    <row r="4487" spans="1:3" hidden="1" x14ac:dyDescent="0.45">
      <c r="A4487" s="29"/>
      <c r="B4487" s="29"/>
      <c r="C4487" s="29"/>
    </row>
    <row r="4488" spans="1:3" hidden="1" x14ac:dyDescent="0.45">
      <c r="A4488" s="29"/>
      <c r="B4488" s="29"/>
      <c r="C4488" s="29"/>
    </row>
    <row r="4489" spans="1:3" hidden="1" x14ac:dyDescent="0.45">
      <c r="A4489" s="29"/>
      <c r="B4489" s="29"/>
      <c r="C4489" s="29"/>
    </row>
    <row r="4490" spans="1:3" hidden="1" x14ac:dyDescent="0.45">
      <c r="A4490" s="29"/>
      <c r="B4490" s="29"/>
      <c r="C4490" s="29"/>
    </row>
    <row r="4491" spans="1:3" hidden="1" x14ac:dyDescent="0.45">
      <c r="A4491" s="29"/>
      <c r="B4491" s="29"/>
      <c r="C4491" s="29"/>
    </row>
    <row r="4492" spans="1:3" hidden="1" x14ac:dyDescent="0.45">
      <c r="A4492" s="29"/>
      <c r="B4492" s="29"/>
      <c r="C4492" s="29"/>
    </row>
    <row r="4493" spans="1:3" hidden="1" x14ac:dyDescent="0.45">
      <c r="A4493" s="29"/>
      <c r="B4493" s="29"/>
      <c r="C4493" s="29"/>
    </row>
    <row r="4494" spans="1:3" hidden="1" x14ac:dyDescent="0.45">
      <c r="A4494" s="29"/>
      <c r="B4494" s="29"/>
      <c r="C4494" s="29"/>
    </row>
    <row r="4495" spans="1:3" hidden="1" x14ac:dyDescent="0.45">
      <c r="A4495" s="29"/>
      <c r="B4495" s="29"/>
      <c r="C4495" s="29"/>
    </row>
    <row r="4496" spans="1:3" hidden="1" x14ac:dyDescent="0.45">
      <c r="A4496" s="29"/>
      <c r="B4496" s="29"/>
      <c r="C4496" s="29"/>
    </row>
    <row r="4497" spans="1:3" hidden="1" x14ac:dyDescent="0.45">
      <c r="A4497" s="29"/>
      <c r="B4497" s="29"/>
      <c r="C4497" s="29"/>
    </row>
    <row r="4498" spans="1:3" hidden="1" x14ac:dyDescent="0.45">
      <c r="A4498" s="29"/>
      <c r="B4498" s="29"/>
      <c r="C4498" s="29"/>
    </row>
    <row r="4499" spans="1:3" hidden="1" x14ac:dyDescent="0.45">
      <c r="A4499" s="29"/>
      <c r="B4499" s="29"/>
      <c r="C4499" s="29"/>
    </row>
    <row r="4500" spans="1:3" hidden="1" x14ac:dyDescent="0.45">
      <c r="A4500" s="29"/>
      <c r="B4500" s="29"/>
      <c r="C4500" s="29"/>
    </row>
    <row r="4501" spans="1:3" hidden="1" x14ac:dyDescent="0.45">
      <c r="A4501" s="29"/>
      <c r="B4501" s="29"/>
      <c r="C4501" s="29"/>
    </row>
    <row r="4502" spans="1:3" hidden="1" x14ac:dyDescent="0.45">
      <c r="A4502" s="29"/>
      <c r="B4502" s="29"/>
      <c r="C4502" s="29"/>
    </row>
    <row r="4503" spans="1:3" hidden="1" x14ac:dyDescent="0.45">
      <c r="A4503" s="29"/>
      <c r="B4503" s="29"/>
      <c r="C4503" s="29"/>
    </row>
    <row r="4504" spans="1:3" hidden="1" x14ac:dyDescent="0.45">
      <c r="A4504" s="29"/>
      <c r="B4504" s="29"/>
      <c r="C4504" s="29"/>
    </row>
    <row r="4505" spans="1:3" hidden="1" x14ac:dyDescent="0.45">
      <c r="A4505" s="29"/>
      <c r="B4505" s="29"/>
      <c r="C4505" s="29"/>
    </row>
    <row r="4506" spans="1:3" hidden="1" x14ac:dyDescent="0.45">
      <c r="A4506" s="29"/>
      <c r="B4506" s="29"/>
      <c r="C4506" s="29"/>
    </row>
    <row r="4507" spans="1:3" hidden="1" x14ac:dyDescent="0.45">
      <c r="A4507" s="29"/>
      <c r="B4507" s="29"/>
      <c r="C4507" s="29"/>
    </row>
    <row r="4508" spans="1:3" hidden="1" x14ac:dyDescent="0.45">
      <c r="A4508" s="29"/>
      <c r="B4508" s="29"/>
      <c r="C4508" s="29"/>
    </row>
    <row r="4509" spans="1:3" hidden="1" x14ac:dyDescent="0.45">
      <c r="A4509" s="29"/>
      <c r="B4509" s="29"/>
      <c r="C4509" s="29"/>
    </row>
    <row r="4510" spans="1:3" hidden="1" x14ac:dyDescent="0.45">
      <c r="A4510" s="29"/>
      <c r="B4510" s="29"/>
      <c r="C4510" s="29"/>
    </row>
    <row r="4511" spans="1:3" hidden="1" x14ac:dyDescent="0.45">
      <c r="A4511" s="29"/>
      <c r="B4511" s="29"/>
      <c r="C4511" s="29"/>
    </row>
    <row r="4512" spans="1:3" hidden="1" x14ac:dyDescent="0.45">
      <c r="A4512" s="29"/>
      <c r="B4512" s="29"/>
      <c r="C4512" s="29"/>
    </row>
    <row r="4513" spans="1:3" hidden="1" x14ac:dyDescent="0.45">
      <c r="A4513" s="29"/>
      <c r="B4513" s="29"/>
      <c r="C4513" s="29"/>
    </row>
    <row r="4514" spans="1:3" hidden="1" x14ac:dyDescent="0.45">
      <c r="A4514" s="29"/>
      <c r="B4514" s="29"/>
      <c r="C4514" s="29"/>
    </row>
    <row r="4515" spans="1:3" hidden="1" x14ac:dyDescent="0.45">
      <c r="A4515" s="29"/>
      <c r="B4515" s="29"/>
      <c r="C4515" s="29"/>
    </row>
    <row r="4516" spans="1:3" hidden="1" x14ac:dyDescent="0.45">
      <c r="A4516" s="29"/>
      <c r="B4516" s="29"/>
      <c r="C4516" s="29"/>
    </row>
    <row r="4517" spans="1:3" hidden="1" x14ac:dyDescent="0.45">
      <c r="A4517" s="29"/>
      <c r="B4517" s="29"/>
      <c r="C4517" s="29"/>
    </row>
    <row r="4518" spans="1:3" hidden="1" x14ac:dyDescent="0.45">
      <c r="A4518" s="29"/>
      <c r="B4518" s="29"/>
      <c r="C4518" s="29"/>
    </row>
    <row r="4519" spans="1:3" hidden="1" x14ac:dyDescent="0.45">
      <c r="A4519" s="29"/>
      <c r="B4519" s="29"/>
      <c r="C4519" s="29"/>
    </row>
    <row r="4520" spans="1:3" hidden="1" x14ac:dyDescent="0.45">
      <c r="A4520" s="29"/>
      <c r="B4520" s="29"/>
      <c r="C4520" s="29"/>
    </row>
    <row r="4521" spans="1:3" hidden="1" x14ac:dyDescent="0.45">
      <c r="A4521" s="29"/>
      <c r="B4521" s="29"/>
      <c r="C4521" s="29"/>
    </row>
    <row r="4522" spans="1:3" hidden="1" x14ac:dyDescent="0.45">
      <c r="A4522" s="29"/>
      <c r="B4522" s="29"/>
      <c r="C4522" s="29"/>
    </row>
    <row r="4523" spans="1:3" hidden="1" x14ac:dyDescent="0.45">
      <c r="A4523" s="29"/>
      <c r="B4523" s="29"/>
      <c r="C4523" s="29"/>
    </row>
    <row r="4524" spans="1:3" hidden="1" x14ac:dyDescent="0.45">
      <c r="A4524" s="29"/>
      <c r="B4524" s="29"/>
      <c r="C4524" s="29"/>
    </row>
    <row r="4525" spans="1:3" hidden="1" x14ac:dyDescent="0.45">
      <c r="A4525" s="29"/>
      <c r="B4525" s="29"/>
      <c r="C4525" s="29"/>
    </row>
    <row r="4526" spans="1:3" hidden="1" x14ac:dyDescent="0.45">
      <c r="A4526" s="29"/>
      <c r="B4526" s="29"/>
      <c r="C4526" s="29"/>
    </row>
    <row r="4527" spans="1:3" hidden="1" x14ac:dyDescent="0.45">
      <c r="A4527" s="29"/>
      <c r="B4527" s="29"/>
      <c r="C4527" s="29"/>
    </row>
    <row r="4528" spans="1:3" hidden="1" x14ac:dyDescent="0.45">
      <c r="A4528" s="29"/>
      <c r="B4528" s="29"/>
      <c r="C4528" s="29"/>
    </row>
    <row r="4529" spans="1:3" hidden="1" x14ac:dyDescent="0.45">
      <c r="A4529" s="29"/>
      <c r="B4529" s="29"/>
      <c r="C4529" s="29"/>
    </row>
    <row r="4530" spans="1:3" hidden="1" x14ac:dyDescent="0.45">
      <c r="A4530" s="29"/>
      <c r="B4530" s="29"/>
      <c r="C4530" s="29"/>
    </row>
    <row r="4531" spans="1:3" hidden="1" x14ac:dyDescent="0.45">
      <c r="A4531" s="29"/>
      <c r="B4531" s="29"/>
      <c r="C4531" s="29"/>
    </row>
    <row r="4532" spans="1:3" hidden="1" x14ac:dyDescent="0.45">
      <c r="A4532" s="29"/>
      <c r="B4532" s="29"/>
      <c r="C4532" s="29"/>
    </row>
    <row r="4533" spans="1:3" hidden="1" x14ac:dyDescent="0.45">
      <c r="A4533" s="29"/>
      <c r="B4533" s="29"/>
      <c r="C4533" s="29"/>
    </row>
    <row r="4534" spans="1:3" hidden="1" x14ac:dyDescent="0.45">
      <c r="A4534" s="29"/>
      <c r="B4534" s="29"/>
      <c r="C4534" s="29"/>
    </row>
    <row r="4535" spans="1:3" hidden="1" x14ac:dyDescent="0.45">
      <c r="A4535" s="29"/>
      <c r="B4535" s="29"/>
      <c r="C4535" s="29"/>
    </row>
    <row r="4536" spans="1:3" hidden="1" x14ac:dyDescent="0.45">
      <c r="A4536" s="29"/>
      <c r="B4536" s="29"/>
      <c r="C4536" s="29"/>
    </row>
    <row r="4537" spans="1:3" hidden="1" x14ac:dyDescent="0.45">
      <c r="A4537" s="29"/>
      <c r="B4537" s="29"/>
      <c r="C4537" s="29"/>
    </row>
    <row r="4538" spans="1:3" hidden="1" x14ac:dyDescent="0.45">
      <c r="A4538" s="29"/>
      <c r="B4538" s="29"/>
      <c r="C4538" s="29"/>
    </row>
    <row r="4539" spans="1:3" hidden="1" x14ac:dyDescent="0.45">
      <c r="A4539" s="29"/>
      <c r="B4539" s="29"/>
      <c r="C4539" s="29"/>
    </row>
    <row r="4540" spans="1:3" hidden="1" x14ac:dyDescent="0.45">
      <c r="A4540" s="29"/>
      <c r="B4540" s="29"/>
      <c r="C4540" s="29"/>
    </row>
    <row r="4541" spans="1:3" hidden="1" x14ac:dyDescent="0.45">
      <c r="A4541" s="29"/>
      <c r="B4541" s="29"/>
      <c r="C4541" s="29"/>
    </row>
    <row r="4542" spans="1:3" hidden="1" x14ac:dyDescent="0.45">
      <c r="A4542" s="29"/>
      <c r="B4542" s="29"/>
      <c r="C4542" s="29"/>
    </row>
    <row r="4543" spans="1:3" hidden="1" x14ac:dyDescent="0.45">
      <c r="A4543" s="29"/>
      <c r="B4543" s="29"/>
      <c r="C4543" s="29"/>
    </row>
    <row r="4544" spans="1:3" hidden="1" x14ac:dyDescent="0.45">
      <c r="A4544" s="29"/>
      <c r="B4544" s="29"/>
      <c r="C4544" s="29"/>
    </row>
    <row r="4545" spans="1:3" hidden="1" x14ac:dyDescent="0.45">
      <c r="A4545" s="29"/>
      <c r="B4545" s="29"/>
      <c r="C4545" s="29"/>
    </row>
    <row r="4546" spans="1:3" hidden="1" x14ac:dyDescent="0.45">
      <c r="A4546" s="29"/>
      <c r="B4546" s="29"/>
      <c r="C4546" s="29"/>
    </row>
    <row r="4547" spans="1:3" hidden="1" x14ac:dyDescent="0.45">
      <c r="A4547" s="29"/>
      <c r="B4547" s="29"/>
      <c r="C4547" s="29"/>
    </row>
    <row r="4548" spans="1:3" hidden="1" x14ac:dyDescent="0.45">
      <c r="A4548" s="29"/>
      <c r="B4548" s="29"/>
      <c r="C4548" s="29"/>
    </row>
    <row r="4549" spans="1:3" hidden="1" x14ac:dyDescent="0.45">
      <c r="A4549" s="29"/>
      <c r="B4549" s="29"/>
      <c r="C4549" s="29"/>
    </row>
    <row r="4550" spans="1:3" hidden="1" x14ac:dyDescent="0.45">
      <c r="A4550" s="29"/>
      <c r="B4550" s="29"/>
      <c r="C4550" s="29"/>
    </row>
    <row r="4551" spans="1:3" hidden="1" x14ac:dyDescent="0.45">
      <c r="A4551" s="29"/>
      <c r="B4551" s="29"/>
      <c r="C4551" s="29"/>
    </row>
    <row r="4552" spans="1:3" hidden="1" x14ac:dyDescent="0.45">
      <c r="A4552" s="29"/>
      <c r="B4552" s="29"/>
      <c r="C4552" s="29"/>
    </row>
    <row r="4553" spans="1:3" hidden="1" x14ac:dyDescent="0.45">
      <c r="A4553" s="29"/>
      <c r="B4553" s="29"/>
      <c r="C4553" s="29"/>
    </row>
    <row r="4554" spans="1:3" hidden="1" x14ac:dyDescent="0.45">
      <c r="A4554" s="29"/>
      <c r="B4554" s="29"/>
      <c r="C4554" s="29"/>
    </row>
    <row r="4555" spans="1:3" hidden="1" x14ac:dyDescent="0.45">
      <c r="A4555" s="29"/>
      <c r="B4555" s="29"/>
      <c r="C4555" s="29"/>
    </row>
    <row r="4556" spans="1:3" hidden="1" x14ac:dyDescent="0.45">
      <c r="A4556" s="29"/>
      <c r="B4556" s="29"/>
      <c r="C4556" s="29"/>
    </row>
    <row r="4557" spans="1:3" hidden="1" x14ac:dyDescent="0.45">
      <c r="A4557" s="29"/>
      <c r="B4557" s="29"/>
      <c r="C4557" s="29"/>
    </row>
    <row r="4558" spans="1:3" hidden="1" x14ac:dyDescent="0.45">
      <c r="A4558" s="29"/>
      <c r="B4558" s="29"/>
      <c r="C4558" s="29"/>
    </row>
    <row r="4559" spans="1:3" hidden="1" x14ac:dyDescent="0.45">
      <c r="A4559" s="29"/>
      <c r="B4559" s="29"/>
      <c r="C4559" s="29"/>
    </row>
    <row r="4560" spans="1:3" hidden="1" x14ac:dyDescent="0.45">
      <c r="A4560" s="29"/>
      <c r="B4560" s="29"/>
      <c r="C4560" s="29"/>
    </row>
    <row r="4561" spans="1:3" hidden="1" x14ac:dyDescent="0.45">
      <c r="A4561" s="29"/>
      <c r="B4561" s="29"/>
      <c r="C4561" s="29"/>
    </row>
    <row r="4562" spans="1:3" hidden="1" x14ac:dyDescent="0.45">
      <c r="A4562" s="29"/>
      <c r="B4562" s="29"/>
      <c r="C4562" s="29"/>
    </row>
    <row r="4563" spans="1:3" hidden="1" x14ac:dyDescent="0.45">
      <c r="A4563" s="29"/>
      <c r="B4563" s="29"/>
      <c r="C4563" s="29"/>
    </row>
    <row r="4564" spans="1:3" hidden="1" x14ac:dyDescent="0.45">
      <c r="A4564" s="29"/>
      <c r="B4564" s="29"/>
      <c r="C4564" s="29"/>
    </row>
    <row r="4565" spans="1:3" hidden="1" x14ac:dyDescent="0.45">
      <c r="A4565" s="29"/>
      <c r="B4565" s="29"/>
      <c r="C4565" s="29"/>
    </row>
    <row r="4566" spans="1:3" hidden="1" x14ac:dyDescent="0.45">
      <c r="A4566" s="29"/>
      <c r="B4566" s="29"/>
      <c r="C4566" s="29"/>
    </row>
    <row r="4567" spans="1:3" hidden="1" x14ac:dyDescent="0.45">
      <c r="A4567" s="29"/>
      <c r="B4567" s="29"/>
      <c r="C4567" s="29"/>
    </row>
    <row r="4568" spans="1:3" hidden="1" x14ac:dyDescent="0.45">
      <c r="A4568" s="29"/>
      <c r="B4568" s="29"/>
      <c r="C4568" s="29"/>
    </row>
    <row r="4569" spans="1:3" hidden="1" x14ac:dyDescent="0.45">
      <c r="A4569" s="29"/>
      <c r="B4569" s="29"/>
      <c r="C4569" s="29"/>
    </row>
    <row r="4570" spans="1:3" hidden="1" x14ac:dyDescent="0.45">
      <c r="A4570" s="29"/>
      <c r="B4570" s="29"/>
      <c r="C4570" s="29"/>
    </row>
    <row r="4571" spans="1:3" hidden="1" x14ac:dyDescent="0.45">
      <c r="A4571" s="29"/>
      <c r="B4571" s="29"/>
      <c r="C4571" s="29"/>
    </row>
    <row r="4572" spans="1:3" hidden="1" x14ac:dyDescent="0.45">
      <c r="A4572" s="29"/>
      <c r="B4572" s="29"/>
      <c r="C4572" s="29"/>
    </row>
    <row r="4573" spans="1:3" hidden="1" x14ac:dyDescent="0.45">
      <c r="A4573" s="29"/>
      <c r="B4573" s="29"/>
      <c r="C4573" s="29"/>
    </row>
    <row r="4574" spans="1:3" hidden="1" x14ac:dyDescent="0.45">
      <c r="A4574" s="29"/>
      <c r="B4574" s="29"/>
      <c r="C4574" s="29"/>
    </row>
    <row r="4575" spans="1:3" hidden="1" x14ac:dyDescent="0.45">
      <c r="A4575" s="29"/>
      <c r="B4575" s="29"/>
      <c r="C4575" s="29"/>
    </row>
    <row r="4576" spans="1:3" hidden="1" x14ac:dyDescent="0.45">
      <c r="A4576" s="29"/>
      <c r="B4576" s="29"/>
      <c r="C4576" s="29"/>
    </row>
    <row r="4577" spans="1:3" hidden="1" x14ac:dyDescent="0.45">
      <c r="A4577" s="29"/>
      <c r="B4577" s="29"/>
      <c r="C4577" s="29"/>
    </row>
    <row r="4578" spans="1:3" hidden="1" x14ac:dyDescent="0.45">
      <c r="A4578" s="29"/>
      <c r="B4578" s="29"/>
      <c r="C4578" s="29"/>
    </row>
    <row r="4579" spans="1:3" hidden="1" x14ac:dyDescent="0.45">
      <c r="A4579" s="29"/>
      <c r="B4579" s="29"/>
      <c r="C4579" s="29"/>
    </row>
    <row r="4580" spans="1:3" hidden="1" x14ac:dyDescent="0.45">
      <c r="A4580" s="29"/>
      <c r="B4580" s="29"/>
      <c r="C4580" s="29"/>
    </row>
    <row r="4581" spans="1:3" hidden="1" x14ac:dyDescent="0.45">
      <c r="A4581" s="29"/>
      <c r="B4581" s="29"/>
      <c r="C4581" s="29"/>
    </row>
    <row r="4582" spans="1:3" hidden="1" x14ac:dyDescent="0.45">
      <c r="A4582" s="29"/>
      <c r="B4582" s="29"/>
      <c r="C4582" s="29"/>
    </row>
    <row r="4583" spans="1:3" hidden="1" x14ac:dyDescent="0.45">
      <c r="A4583" s="29"/>
      <c r="B4583" s="29"/>
      <c r="C4583" s="29"/>
    </row>
    <row r="4584" spans="1:3" hidden="1" x14ac:dyDescent="0.45">
      <c r="A4584" s="29"/>
      <c r="B4584" s="29"/>
      <c r="C4584" s="29"/>
    </row>
    <row r="4585" spans="1:3" hidden="1" x14ac:dyDescent="0.45">
      <c r="A4585" s="29"/>
      <c r="B4585" s="29"/>
      <c r="C4585" s="29"/>
    </row>
    <row r="4586" spans="1:3" hidden="1" x14ac:dyDescent="0.45">
      <c r="A4586" s="29"/>
      <c r="B4586" s="29"/>
      <c r="C4586" s="29"/>
    </row>
    <row r="4587" spans="1:3" hidden="1" x14ac:dyDescent="0.45">
      <c r="A4587" s="29"/>
      <c r="B4587" s="29"/>
      <c r="C4587" s="29"/>
    </row>
    <row r="4588" spans="1:3" hidden="1" x14ac:dyDescent="0.45">
      <c r="A4588" s="29"/>
      <c r="B4588" s="29"/>
      <c r="C4588" s="29"/>
    </row>
    <row r="4589" spans="1:3" hidden="1" x14ac:dyDescent="0.45">
      <c r="A4589" s="29"/>
      <c r="B4589" s="29"/>
      <c r="C4589" s="29"/>
    </row>
    <row r="4590" spans="1:3" hidden="1" x14ac:dyDescent="0.45">
      <c r="A4590" s="29"/>
      <c r="B4590" s="29"/>
      <c r="C4590" s="29"/>
    </row>
    <row r="4591" spans="1:3" hidden="1" x14ac:dyDescent="0.45">
      <c r="A4591" s="29"/>
      <c r="B4591" s="29"/>
      <c r="C4591" s="29"/>
    </row>
    <row r="4592" spans="1:3" hidden="1" x14ac:dyDescent="0.45">
      <c r="A4592" s="29"/>
      <c r="B4592" s="29"/>
      <c r="C4592" s="29"/>
    </row>
    <row r="4593" spans="1:3" hidden="1" x14ac:dyDescent="0.45">
      <c r="A4593" s="29"/>
      <c r="B4593" s="29"/>
      <c r="C4593" s="29"/>
    </row>
    <row r="4594" spans="1:3" hidden="1" x14ac:dyDescent="0.45">
      <c r="A4594" s="29"/>
      <c r="B4594" s="29"/>
      <c r="C4594" s="29"/>
    </row>
    <row r="4595" spans="1:3" hidden="1" x14ac:dyDescent="0.45">
      <c r="A4595" s="29"/>
      <c r="B4595" s="29"/>
      <c r="C4595" s="29"/>
    </row>
    <row r="4596" spans="1:3" hidden="1" x14ac:dyDescent="0.45">
      <c r="A4596" s="29"/>
      <c r="B4596" s="29"/>
      <c r="C4596" s="29"/>
    </row>
    <row r="4597" spans="1:3" hidden="1" x14ac:dyDescent="0.45">
      <c r="A4597" s="29"/>
      <c r="B4597" s="29"/>
      <c r="C4597" s="29"/>
    </row>
    <row r="4598" spans="1:3" hidden="1" x14ac:dyDescent="0.45">
      <c r="A4598" s="29"/>
      <c r="B4598" s="29"/>
      <c r="C4598" s="29"/>
    </row>
    <row r="4599" spans="1:3" hidden="1" x14ac:dyDescent="0.45">
      <c r="A4599" s="29"/>
      <c r="B4599" s="29"/>
      <c r="C4599" s="29"/>
    </row>
    <row r="4600" spans="1:3" hidden="1" x14ac:dyDescent="0.45">
      <c r="A4600" s="29"/>
      <c r="B4600" s="29"/>
      <c r="C4600" s="29"/>
    </row>
    <row r="4601" spans="1:3" hidden="1" x14ac:dyDescent="0.45">
      <c r="A4601" s="29"/>
      <c r="B4601" s="29"/>
      <c r="C4601" s="29"/>
    </row>
    <row r="4602" spans="1:3" hidden="1" x14ac:dyDescent="0.45">
      <c r="A4602" s="29"/>
      <c r="B4602" s="29"/>
      <c r="C4602" s="29"/>
    </row>
    <row r="4603" spans="1:3" hidden="1" x14ac:dyDescent="0.45">
      <c r="A4603" s="29"/>
      <c r="B4603" s="29"/>
      <c r="C4603" s="29"/>
    </row>
    <row r="4604" spans="1:3" hidden="1" x14ac:dyDescent="0.45">
      <c r="A4604" s="29"/>
      <c r="B4604" s="29"/>
      <c r="C4604" s="29"/>
    </row>
    <row r="4605" spans="1:3" hidden="1" x14ac:dyDescent="0.45">
      <c r="A4605" s="29"/>
      <c r="B4605" s="29"/>
      <c r="C4605" s="29"/>
    </row>
    <row r="4606" spans="1:3" hidden="1" x14ac:dyDescent="0.45">
      <c r="A4606" s="29"/>
      <c r="B4606" s="29"/>
      <c r="C4606" s="29"/>
    </row>
    <row r="4607" spans="1:3" hidden="1" x14ac:dyDescent="0.45">
      <c r="A4607" s="29"/>
      <c r="B4607" s="29"/>
      <c r="C4607" s="29"/>
    </row>
    <row r="4608" spans="1:3" hidden="1" x14ac:dyDescent="0.45">
      <c r="A4608" s="29"/>
      <c r="B4608" s="29"/>
      <c r="C4608" s="29"/>
    </row>
    <row r="4609" spans="1:3" hidden="1" x14ac:dyDescent="0.45">
      <c r="A4609" s="29"/>
      <c r="B4609" s="29"/>
      <c r="C4609" s="29"/>
    </row>
    <row r="4610" spans="1:3" hidden="1" x14ac:dyDescent="0.45">
      <c r="A4610" s="29"/>
      <c r="B4610" s="29"/>
      <c r="C4610" s="29"/>
    </row>
    <row r="4611" spans="1:3" hidden="1" x14ac:dyDescent="0.45">
      <c r="A4611" s="29"/>
      <c r="B4611" s="29"/>
      <c r="C4611" s="29"/>
    </row>
    <row r="4612" spans="1:3" hidden="1" x14ac:dyDescent="0.45">
      <c r="A4612" s="29"/>
      <c r="B4612" s="29"/>
      <c r="C4612" s="29"/>
    </row>
    <row r="4613" spans="1:3" hidden="1" x14ac:dyDescent="0.45">
      <c r="A4613" s="29"/>
      <c r="B4613" s="29"/>
      <c r="C4613" s="29"/>
    </row>
    <row r="4614" spans="1:3" hidden="1" x14ac:dyDescent="0.45">
      <c r="A4614" s="29"/>
      <c r="B4614" s="29"/>
      <c r="C4614" s="29"/>
    </row>
    <row r="4615" spans="1:3" hidden="1" x14ac:dyDescent="0.45">
      <c r="A4615" s="29"/>
      <c r="B4615" s="29"/>
      <c r="C4615" s="29"/>
    </row>
    <row r="4616" spans="1:3" hidden="1" x14ac:dyDescent="0.45">
      <c r="A4616" s="29"/>
      <c r="B4616" s="29"/>
      <c r="C4616" s="29"/>
    </row>
    <row r="4617" spans="1:3" hidden="1" x14ac:dyDescent="0.45">
      <c r="A4617" s="29"/>
      <c r="B4617" s="29"/>
      <c r="C4617" s="29"/>
    </row>
    <row r="4618" spans="1:3" hidden="1" x14ac:dyDescent="0.45">
      <c r="A4618" s="29"/>
      <c r="B4618" s="29"/>
      <c r="C4618" s="29"/>
    </row>
    <row r="4619" spans="1:3" hidden="1" x14ac:dyDescent="0.45">
      <c r="A4619" s="29"/>
      <c r="B4619" s="29"/>
      <c r="C4619" s="29"/>
    </row>
    <row r="4620" spans="1:3" hidden="1" x14ac:dyDescent="0.45">
      <c r="A4620" s="29"/>
      <c r="B4620" s="29"/>
      <c r="C4620" s="29"/>
    </row>
    <row r="4621" spans="1:3" hidden="1" x14ac:dyDescent="0.45">
      <c r="A4621" s="29"/>
      <c r="B4621" s="29"/>
      <c r="C4621" s="29"/>
    </row>
    <row r="4622" spans="1:3" hidden="1" x14ac:dyDescent="0.45">
      <c r="A4622" s="29"/>
      <c r="B4622" s="29"/>
      <c r="C4622" s="29"/>
    </row>
    <row r="4623" spans="1:3" hidden="1" x14ac:dyDescent="0.45">
      <c r="A4623" s="29"/>
      <c r="B4623" s="29"/>
      <c r="C4623" s="29"/>
    </row>
    <row r="4624" spans="1:3" hidden="1" x14ac:dyDescent="0.45">
      <c r="A4624" s="29"/>
      <c r="B4624" s="29"/>
      <c r="C4624" s="29"/>
    </row>
    <row r="4625" spans="1:3" hidden="1" x14ac:dyDescent="0.45">
      <c r="A4625" s="29"/>
      <c r="B4625" s="29"/>
      <c r="C4625" s="29"/>
    </row>
    <row r="4626" spans="1:3" hidden="1" x14ac:dyDescent="0.45">
      <c r="A4626" s="29"/>
      <c r="B4626" s="29"/>
      <c r="C4626" s="29"/>
    </row>
    <row r="4627" spans="1:3" hidden="1" x14ac:dyDescent="0.45">
      <c r="A4627" s="29"/>
      <c r="B4627" s="29"/>
      <c r="C4627" s="29"/>
    </row>
    <row r="4628" spans="1:3" hidden="1" x14ac:dyDescent="0.45">
      <c r="A4628" s="29"/>
      <c r="B4628" s="29"/>
      <c r="C4628" s="29"/>
    </row>
    <row r="4629" spans="1:3" hidden="1" x14ac:dyDescent="0.45">
      <c r="A4629" s="29"/>
      <c r="B4629" s="29"/>
      <c r="C4629" s="29"/>
    </row>
    <row r="4630" spans="1:3" hidden="1" x14ac:dyDescent="0.45">
      <c r="A4630" s="29"/>
      <c r="B4630" s="29"/>
      <c r="C4630" s="29"/>
    </row>
    <row r="4631" spans="1:3" hidden="1" x14ac:dyDescent="0.45">
      <c r="A4631" s="29"/>
      <c r="B4631" s="29"/>
      <c r="C4631" s="29"/>
    </row>
    <row r="4632" spans="1:3" hidden="1" x14ac:dyDescent="0.45">
      <c r="A4632" s="29"/>
      <c r="B4632" s="29"/>
      <c r="C4632" s="29"/>
    </row>
    <row r="4633" spans="1:3" hidden="1" x14ac:dyDescent="0.45">
      <c r="A4633" s="29"/>
      <c r="B4633" s="29"/>
      <c r="C4633" s="29"/>
    </row>
    <row r="4634" spans="1:3" hidden="1" x14ac:dyDescent="0.45">
      <c r="A4634" s="29"/>
      <c r="B4634" s="29"/>
      <c r="C4634" s="29"/>
    </row>
    <row r="4635" spans="1:3" hidden="1" x14ac:dyDescent="0.45">
      <c r="A4635" s="29"/>
      <c r="B4635" s="29"/>
      <c r="C4635" s="29"/>
    </row>
    <row r="4636" spans="1:3" hidden="1" x14ac:dyDescent="0.45">
      <c r="A4636" s="29"/>
      <c r="B4636" s="29"/>
      <c r="C4636" s="29"/>
    </row>
    <row r="4637" spans="1:3" hidden="1" x14ac:dyDescent="0.45">
      <c r="A4637" s="29"/>
      <c r="B4637" s="29"/>
      <c r="C4637" s="29"/>
    </row>
    <row r="4638" spans="1:3" hidden="1" x14ac:dyDescent="0.45">
      <c r="A4638" s="29"/>
      <c r="B4638" s="29"/>
      <c r="C4638" s="29"/>
    </row>
    <row r="4639" spans="1:3" hidden="1" x14ac:dyDescent="0.45">
      <c r="A4639" s="29"/>
      <c r="B4639" s="29"/>
      <c r="C4639" s="29"/>
    </row>
    <row r="4640" spans="1:3" hidden="1" x14ac:dyDescent="0.45">
      <c r="A4640" s="29"/>
      <c r="B4640" s="29"/>
      <c r="C4640" s="29"/>
    </row>
    <row r="4641" spans="1:3" hidden="1" x14ac:dyDescent="0.45">
      <c r="A4641" s="29"/>
      <c r="B4641" s="29"/>
      <c r="C4641" s="29"/>
    </row>
    <row r="4642" spans="1:3" hidden="1" x14ac:dyDescent="0.45">
      <c r="A4642" s="29"/>
      <c r="B4642" s="29"/>
      <c r="C4642" s="29"/>
    </row>
    <row r="4643" spans="1:3" hidden="1" x14ac:dyDescent="0.45">
      <c r="A4643" s="29"/>
      <c r="B4643" s="29"/>
      <c r="C4643" s="29"/>
    </row>
    <row r="4644" spans="1:3" hidden="1" x14ac:dyDescent="0.45">
      <c r="A4644" s="29"/>
      <c r="B4644" s="29"/>
      <c r="C4644" s="29"/>
    </row>
    <row r="4645" spans="1:3" hidden="1" x14ac:dyDescent="0.45">
      <c r="A4645" s="29"/>
      <c r="B4645" s="29"/>
      <c r="C4645" s="29"/>
    </row>
    <row r="4646" spans="1:3" hidden="1" x14ac:dyDescent="0.45">
      <c r="A4646" s="29"/>
      <c r="B4646" s="29"/>
      <c r="C4646" s="29"/>
    </row>
    <row r="4647" spans="1:3" hidden="1" x14ac:dyDescent="0.45">
      <c r="A4647" s="29"/>
      <c r="B4647" s="29"/>
      <c r="C4647" s="29"/>
    </row>
    <row r="4648" spans="1:3" hidden="1" x14ac:dyDescent="0.45">
      <c r="A4648" s="29"/>
      <c r="B4648" s="29"/>
      <c r="C4648" s="29"/>
    </row>
    <row r="4649" spans="1:3" hidden="1" x14ac:dyDescent="0.45">
      <c r="A4649" s="29"/>
      <c r="B4649" s="29"/>
      <c r="C4649" s="29"/>
    </row>
    <row r="4650" spans="1:3" hidden="1" x14ac:dyDescent="0.45">
      <c r="A4650" s="29"/>
      <c r="B4650" s="29"/>
      <c r="C4650" s="29"/>
    </row>
    <row r="4651" spans="1:3" hidden="1" x14ac:dyDescent="0.45">
      <c r="A4651" s="29"/>
      <c r="B4651" s="29"/>
      <c r="C4651" s="29"/>
    </row>
    <row r="4652" spans="1:3" hidden="1" x14ac:dyDescent="0.45">
      <c r="A4652" s="29"/>
      <c r="B4652" s="29"/>
      <c r="C4652" s="29"/>
    </row>
    <row r="4653" spans="1:3" hidden="1" x14ac:dyDescent="0.45">
      <c r="A4653" s="29"/>
      <c r="B4653" s="29"/>
      <c r="C4653" s="29"/>
    </row>
    <row r="4654" spans="1:3" hidden="1" x14ac:dyDescent="0.45">
      <c r="A4654" s="29"/>
      <c r="B4654" s="29"/>
      <c r="C4654" s="29"/>
    </row>
    <row r="4655" spans="1:3" hidden="1" x14ac:dyDescent="0.45">
      <c r="A4655" s="29"/>
      <c r="B4655" s="29"/>
      <c r="C4655" s="29"/>
    </row>
    <row r="4656" spans="1:3" hidden="1" x14ac:dyDescent="0.45">
      <c r="A4656" s="29"/>
      <c r="B4656" s="29"/>
      <c r="C4656" s="29"/>
    </row>
    <row r="4657" spans="1:3" hidden="1" x14ac:dyDescent="0.45">
      <c r="A4657" s="29"/>
      <c r="B4657" s="29"/>
      <c r="C4657" s="29"/>
    </row>
    <row r="4658" spans="1:3" hidden="1" x14ac:dyDescent="0.45">
      <c r="A4658" s="29"/>
      <c r="B4658" s="29"/>
      <c r="C4658" s="29"/>
    </row>
    <row r="4659" spans="1:3" hidden="1" x14ac:dyDescent="0.45">
      <c r="A4659" s="29"/>
      <c r="B4659" s="29"/>
      <c r="C4659" s="29"/>
    </row>
    <row r="4660" spans="1:3" hidden="1" x14ac:dyDescent="0.45">
      <c r="A4660" s="29"/>
      <c r="B4660" s="29"/>
      <c r="C4660" s="29"/>
    </row>
    <row r="4661" spans="1:3" hidden="1" x14ac:dyDescent="0.45">
      <c r="A4661" s="29"/>
      <c r="B4661" s="29"/>
      <c r="C4661" s="29"/>
    </row>
    <row r="4662" spans="1:3" hidden="1" x14ac:dyDescent="0.45">
      <c r="A4662" s="29"/>
      <c r="B4662" s="29"/>
      <c r="C4662" s="29"/>
    </row>
    <row r="4663" spans="1:3" hidden="1" x14ac:dyDescent="0.45">
      <c r="A4663" s="29"/>
      <c r="B4663" s="29"/>
      <c r="C4663" s="29"/>
    </row>
    <row r="4664" spans="1:3" hidden="1" x14ac:dyDescent="0.45">
      <c r="A4664" s="29"/>
      <c r="B4664" s="29"/>
      <c r="C4664" s="29"/>
    </row>
    <row r="4665" spans="1:3" hidden="1" x14ac:dyDescent="0.45">
      <c r="A4665" s="29"/>
      <c r="B4665" s="29"/>
      <c r="C4665" s="29"/>
    </row>
    <row r="4666" spans="1:3" hidden="1" x14ac:dyDescent="0.45">
      <c r="A4666" s="29"/>
      <c r="B4666" s="29"/>
      <c r="C4666" s="29"/>
    </row>
    <row r="4667" spans="1:3" hidden="1" x14ac:dyDescent="0.45">
      <c r="A4667" s="29"/>
      <c r="B4667" s="29"/>
      <c r="C4667" s="29"/>
    </row>
    <row r="4668" spans="1:3" hidden="1" x14ac:dyDescent="0.45">
      <c r="A4668" s="29"/>
      <c r="B4668" s="29"/>
      <c r="C4668" s="29"/>
    </row>
    <row r="4669" spans="1:3" hidden="1" x14ac:dyDescent="0.45">
      <c r="A4669" s="29"/>
      <c r="B4669" s="29"/>
      <c r="C4669" s="29"/>
    </row>
    <row r="4670" spans="1:3" hidden="1" x14ac:dyDescent="0.45">
      <c r="A4670" s="29"/>
      <c r="B4670" s="29"/>
      <c r="C4670" s="29"/>
    </row>
    <row r="4671" spans="1:3" hidden="1" x14ac:dyDescent="0.45">
      <c r="A4671" s="29"/>
      <c r="B4671" s="29"/>
      <c r="C4671" s="29"/>
    </row>
    <row r="4672" spans="1:3" hidden="1" x14ac:dyDescent="0.45">
      <c r="A4672" s="29"/>
      <c r="B4672" s="29"/>
      <c r="C4672" s="29"/>
    </row>
    <row r="4673" spans="1:3" hidden="1" x14ac:dyDescent="0.45">
      <c r="A4673" s="29"/>
      <c r="B4673" s="29"/>
      <c r="C4673" s="29"/>
    </row>
    <row r="4674" spans="1:3" hidden="1" x14ac:dyDescent="0.45">
      <c r="A4674" s="29"/>
      <c r="B4674" s="29"/>
      <c r="C4674" s="29"/>
    </row>
    <row r="4675" spans="1:3" hidden="1" x14ac:dyDescent="0.45">
      <c r="A4675" s="29"/>
      <c r="B4675" s="29"/>
      <c r="C4675" s="29"/>
    </row>
    <row r="4676" spans="1:3" hidden="1" x14ac:dyDescent="0.45">
      <c r="A4676" s="29"/>
      <c r="B4676" s="29"/>
      <c r="C4676" s="29"/>
    </row>
    <row r="4677" spans="1:3" hidden="1" x14ac:dyDescent="0.45">
      <c r="A4677" s="29"/>
      <c r="B4677" s="29"/>
      <c r="C4677" s="29"/>
    </row>
    <row r="4678" spans="1:3" hidden="1" x14ac:dyDescent="0.45">
      <c r="A4678" s="29"/>
      <c r="B4678" s="29"/>
      <c r="C4678" s="29"/>
    </row>
    <row r="4679" spans="1:3" hidden="1" x14ac:dyDescent="0.45">
      <c r="A4679" s="29"/>
      <c r="B4679" s="29"/>
      <c r="C4679" s="29"/>
    </row>
    <row r="4680" spans="1:3" hidden="1" x14ac:dyDescent="0.45">
      <c r="A4680" s="29"/>
      <c r="B4680" s="29"/>
      <c r="C4680" s="29"/>
    </row>
    <row r="4681" spans="1:3" hidden="1" x14ac:dyDescent="0.45">
      <c r="A4681" s="29"/>
      <c r="B4681" s="29"/>
      <c r="C4681" s="29"/>
    </row>
    <row r="4682" spans="1:3" hidden="1" x14ac:dyDescent="0.45">
      <c r="A4682" s="29"/>
      <c r="B4682" s="29"/>
      <c r="C4682" s="29"/>
    </row>
    <row r="4683" spans="1:3" hidden="1" x14ac:dyDescent="0.45">
      <c r="A4683" s="29"/>
      <c r="B4683" s="29"/>
      <c r="C4683" s="29"/>
    </row>
    <row r="4684" spans="1:3" hidden="1" x14ac:dyDescent="0.45">
      <c r="A4684" s="29"/>
      <c r="B4684" s="29"/>
      <c r="C4684" s="29"/>
    </row>
    <row r="4685" spans="1:3" hidden="1" x14ac:dyDescent="0.45">
      <c r="A4685" s="29"/>
      <c r="B4685" s="29"/>
      <c r="C4685" s="29"/>
    </row>
    <row r="4686" spans="1:3" hidden="1" x14ac:dyDescent="0.45">
      <c r="A4686" s="29"/>
      <c r="B4686" s="29"/>
      <c r="C4686" s="29"/>
    </row>
    <row r="4687" spans="1:3" hidden="1" x14ac:dyDescent="0.45">
      <c r="A4687" s="29"/>
      <c r="B4687" s="29"/>
      <c r="C4687" s="29"/>
    </row>
    <row r="4688" spans="1:3" hidden="1" x14ac:dyDescent="0.45">
      <c r="A4688" s="29"/>
      <c r="B4688" s="29"/>
      <c r="C4688" s="29"/>
    </row>
    <row r="4689" spans="1:3" hidden="1" x14ac:dyDescent="0.45">
      <c r="A4689" s="29"/>
      <c r="B4689" s="29"/>
      <c r="C4689" s="29"/>
    </row>
    <row r="4690" spans="1:3" hidden="1" x14ac:dyDescent="0.45">
      <c r="A4690" s="29"/>
      <c r="B4690" s="29"/>
      <c r="C4690" s="29"/>
    </row>
    <row r="4691" spans="1:3" hidden="1" x14ac:dyDescent="0.45">
      <c r="A4691" s="29"/>
      <c r="B4691" s="29"/>
      <c r="C4691" s="29"/>
    </row>
    <row r="4692" spans="1:3" hidden="1" x14ac:dyDescent="0.45">
      <c r="A4692" s="29"/>
      <c r="B4692" s="29"/>
      <c r="C4692" s="29"/>
    </row>
    <row r="4693" spans="1:3" hidden="1" x14ac:dyDescent="0.45">
      <c r="A4693" s="29"/>
      <c r="B4693" s="29"/>
      <c r="C4693" s="29"/>
    </row>
    <row r="4694" spans="1:3" hidden="1" x14ac:dyDescent="0.45">
      <c r="A4694" s="29"/>
      <c r="B4694" s="29"/>
      <c r="C4694" s="29"/>
    </row>
    <row r="4695" spans="1:3" hidden="1" x14ac:dyDescent="0.45">
      <c r="A4695" s="29"/>
      <c r="B4695" s="29"/>
      <c r="C4695" s="29"/>
    </row>
    <row r="4696" spans="1:3" hidden="1" x14ac:dyDescent="0.45">
      <c r="A4696" s="29"/>
      <c r="B4696" s="29"/>
      <c r="C4696" s="29"/>
    </row>
    <row r="4697" spans="1:3" hidden="1" x14ac:dyDescent="0.45">
      <c r="A4697" s="29"/>
      <c r="B4697" s="29"/>
      <c r="C4697" s="29"/>
    </row>
    <row r="4698" spans="1:3" hidden="1" x14ac:dyDescent="0.45">
      <c r="A4698" s="29"/>
      <c r="B4698" s="29"/>
      <c r="C4698" s="29"/>
    </row>
    <row r="4699" spans="1:3" hidden="1" x14ac:dyDescent="0.45">
      <c r="A4699" s="29"/>
      <c r="B4699" s="29"/>
      <c r="C4699" s="29"/>
    </row>
    <row r="4700" spans="1:3" hidden="1" x14ac:dyDescent="0.45">
      <c r="A4700" s="29"/>
      <c r="B4700" s="29"/>
      <c r="C4700" s="29"/>
    </row>
    <row r="4701" spans="1:3" hidden="1" x14ac:dyDescent="0.45">
      <c r="A4701" s="29"/>
      <c r="B4701" s="29"/>
      <c r="C4701" s="29"/>
    </row>
    <row r="4702" spans="1:3" hidden="1" x14ac:dyDescent="0.45">
      <c r="A4702" s="29"/>
      <c r="B4702" s="29"/>
      <c r="C4702" s="29"/>
    </row>
    <row r="4703" spans="1:3" hidden="1" x14ac:dyDescent="0.45">
      <c r="A4703" s="29"/>
      <c r="B4703" s="29"/>
      <c r="C4703" s="29"/>
    </row>
    <row r="4704" spans="1:3" hidden="1" x14ac:dyDescent="0.45">
      <c r="A4704" s="29"/>
      <c r="B4704" s="29"/>
      <c r="C4704" s="29"/>
    </row>
    <row r="4705" spans="1:3" hidden="1" x14ac:dyDescent="0.45">
      <c r="A4705" s="29"/>
      <c r="B4705" s="29"/>
      <c r="C4705" s="29"/>
    </row>
    <row r="4706" spans="1:3" hidden="1" x14ac:dyDescent="0.45">
      <c r="A4706" s="29"/>
      <c r="B4706" s="29"/>
      <c r="C4706" s="29"/>
    </row>
    <row r="4707" spans="1:3" hidden="1" x14ac:dyDescent="0.45">
      <c r="A4707" s="29"/>
      <c r="B4707" s="29"/>
      <c r="C4707" s="29"/>
    </row>
    <row r="4708" spans="1:3" hidden="1" x14ac:dyDescent="0.45">
      <c r="A4708" s="29"/>
      <c r="B4708" s="29"/>
      <c r="C4708" s="29"/>
    </row>
    <row r="4709" spans="1:3" hidden="1" x14ac:dyDescent="0.45">
      <c r="A4709" s="29"/>
      <c r="B4709" s="29"/>
      <c r="C4709" s="29"/>
    </row>
    <row r="4710" spans="1:3" hidden="1" x14ac:dyDescent="0.45">
      <c r="A4710" s="29"/>
      <c r="B4710" s="29"/>
      <c r="C4710" s="29"/>
    </row>
    <row r="4711" spans="1:3" hidden="1" x14ac:dyDescent="0.45">
      <c r="A4711" s="29"/>
      <c r="B4711" s="29"/>
      <c r="C4711" s="29"/>
    </row>
    <row r="4712" spans="1:3" hidden="1" x14ac:dyDescent="0.45">
      <c r="A4712" s="29"/>
      <c r="B4712" s="29"/>
      <c r="C4712" s="29"/>
    </row>
    <row r="4713" spans="1:3" hidden="1" x14ac:dyDescent="0.45">
      <c r="A4713" s="29"/>
      <c r="B4713" s="29"/>
      <c r="C4713" s="29"/>
    </row>
    <row r="4714" spans="1:3" hidden="1" x14ac:dyDescent="0.45">
      <c r="A4714" s="29"/>
      <c r="B4714" s="29"/>
      <c r="C4714" s="29"/>
    </row>
    <row r="4715" spans="1:3" hidden="1" x14ac:dyDescent="0.45">
      <c r="A4715" s="29"/>
      <c r="B4715" s="29"/>
      <c r="C4715" s="29"/>
    </row>
    <row r="4716" spans="1:3" hidden="1" x14ac:dyDescent="0.45">
      <c r="A4716" s="29"/>
      <c r="B4716" s="29"/>
      <c r="C4716" s="29"/>
    </row>
    <row r="4717" spans="1:3" hidden="1" x14ac:dyDescent="0.45">
      <c r="A4717" s="29"/>
      <c r="B4717" s="29"/>
      <c r="C4717" s="29"/>
    </row>
    <row r="4718" spans="1:3" hidden="1" x14ac:dyDescent="0.45">
      <c r="A4718" s="29"/>
      <c r="B4718" s="29"/>
      <c r="C4718" s="29"/>
    </row>
    <row r="4719" spans="1:3" hidden="1" x14ac:dyDescent="0.45">
      <c r="A4719" s="29"/>
      <c r="B4719" s="29"/>
      <c r="C4719" s="29"/>
    </row>
    <row r="4720" spans="1:3" hidden="1" x14ac:dyDescent="0.45">
      <c r="A4720" s="29"/>
      <c r="B4720" s="29"/>
      <c r="C4720" s="29"/>
    </row>
    <row r="4721" spans="1:3" hidden="1" x14ac:dyDescent="0.45">
      <c r="A4721" s="29"/>
      <c r="B4721" s="29"/>
      <c r="C4721" s="29"/>
    </row>
    <row r="4722" spans="1:3" hidden="1" x14ac:dyDescent="0.45">
      <c r="A4722" s="29"/>
      <c r="B4722" s="29"/>
      <c r="C4722" s="29"/>
    </row>
    <row r="4723" spans="1:3" hidden="1" x14ac:dyDescent="0.45">
      <c r="A4723" s="29"/>
      <c r="B4723" s="29"/>
      <c r="C4723" s="29"/>
    </row>
    <row r="4724" spans="1:3" hidden="1" x14ac:dyDescent="0.45">
      <c r="A4724" s="29"/>
      <c r="B4724" s="29"/>
      <c r="C4724" s="29"/>
    </row>
    <row r="4725" spans="1:3" hidden="1" x14ac:dyDescent="0.45">
      <c r="A4725" s="29"/>
      <c r="B4725" s="29"/>
      <c r="C4725" s="29"/>
    </row>
    <row r="4726" spans="1:3" hidden="1" x14ac:dyDescent="0.45">
      <c r="A4726" s="29"/>
      <c r="B4726" s="29"/>
      <c r="C4726" s="29"/>
    </row>
    <row r="4727" spans="1:3" hidden="1" x14ac:dyDescent="0.45">
      <c r="A4727" s="29"/>
      <c r="B4727" s="29"/>
      <c r="C4727" s="29"/>
    </row>
    <row r="4728" spans="1:3" hidden="1" x14ac:dyDescent="0.45">
      <c r="A4728" s="29"/>
      <c r="B4728" s="29"/>
      <c r="C4728" s="29"/>
    </row>
    <row r="4729" spans="1:3" hidden="1" x14ac:dyDescent="0.45">
      <c r="A4729" s="29"/>
      <c r="B4729" s="29"/>
      <c r="C4729" s="29"/>
    </row>
    <row r="4730" spans="1:3" hidden="1" x14ac:dyDescent="0.45">
      <c r="A4730" s="29"/>
      <c r="B4730" s="29"/>
      <c r="C4730" s="29"/>
    </row>
    <row r="4731" spans="1:3" hidden="1" x14ac:dyDescent="0.45">
      <c r="A4731" s="29"/>
      <c r="B4731" s="29"/>
      <c r="C4731" s="29"/>
    </row>
    <row r="4732" spans="1:3" hidden="1" x14ac:dyDescent="0.45">
      <c r="A4732" s="29"/>
      <c r="B4732" s="29"/>
      <c r="C4732" s="29"/>
    </row>
    <row r="4733" spans="1:3" hidden="1" x14ac:dyDescent="0.45">
      <c r="A4733" s="29"/>
      <c r="B4733" s="29"/>
      <c r="C4733" s="29"/>
    </row>
    <row r="4734" spans="1:3" hidden="1" x14ac:dyDescent="0.45">
      <c r="A4734" s="29"/>
      <c r="B4734" s="29"/>
      <c r="C4734" s="29"/>
    </row>
    <row r="4735" spans="1:3" hidden="1" x14ac:dyDescent="0.45">
      <c r="A4735" s="29"/>
      <c r="B4735" s="29"/>
      <c r="C4735" s="29"/>
    </row>
    <row r="4736" spans="1:3" hidden="1" x14ac:dyDescent="0.45">
      <c r="A4736" s="29"/>
      <c r="B4736" s="29"/>
      <c r="C4736" s="29"/>
    </row>
    <row r="4737" spans="1:3" hidden="1" x14ac:dyDescent="0.45">
      <c r="A4737" s="29"/>
      <c r="B4737" s="29"/>
      <c r="C4737" s="29"/>
    </row>
    <row r="4738" spans="1:3" hidden="1" x14ac:dyDescent="0.45">
      <c r="A4738" s="29"/>
      <c r="B4738" s="29"/>
      <c r="C4738" s="29"/>
    </row>
    <row r="4739" spans="1:3" hidden="1" x14ac:dyDescent="0.45">
      <c r="A4739" s="29"/>
      <c r="B4739" s="29"/>
      <c r="C4739" s="29"/>
    </row>
    <row r="4740" spans="1:3" hidden="1" x14ac:dyDescent="0.45">
      <c r="A4740" s="29"/>
      <c r="B4740" s="29"/>
      <c r="C4740" s="29"/>
    </row>
    <row r="4741" spans="1:3" hidden="1" x14ac:dyDescent="0.45">
      <c r="A4741" s="29"/>
      <c r="B4741" s="29"/>
      <c r="C4741" s="29"/>
    </row>
    <row r="4742" spans="1:3" hidden="1" x14ac:dyDescent="0.45">
      <c r="A4742" s="29"/>
      <c r="B4742" s="29"/>
      <c r="C4742" s="29"/>
    </row>
    <row r="4743" spans="1:3" hidden="1" x14ac:dyDescent="0.45">
      <c r="A4743" s="29"/>
      <c r="B4743" s="29"/>
      <c r="C4743" s="29"/>
    </row>
    <row r="4744" spans="1:3" hidden="1" x14ac:dyDescent="0.45">
      <c r="A4744" s="29"/>
      <c r="B4744" s="29"/>
      <c r="C4744" s="29"/>
    </row>
    <row r="4745" spans="1:3" hidden="1" x14ac:dyDescent="0.45">
      <c r="A4745" s="29"/>
      <c r="B4745" s="29"/>
      <c r="C4745" s="29"/>
    </row>
    <row r="4746" spans="1:3" hidden="1" x14ac:dyDescent="0.45">
      <c r="A4746" s="29"/>
      <c r="B4746" s="29"/>
      <c r="C4746" s="29"/>
    </row>
    <row r="4747" spans="1:3" hidden="1" x14ac:dyDescent="0.45">
      <c r="A4747" s="29"/>
      <c r="B4747" s="29"/>
      <c r="C4747" s="29"/>
    </row>
    <row r="4748" spans="1:3" hidden="1" x14ac:dyDescent="0.45">
      <c r="A4748" s="29"/>
      <c r="B4748" s="29"/>
      <c r="C4748" s="29"/>
    </row>
    <row r="4749" spans="1:3" hidden="1" x14ac:dyDescent="0.45">
      <c r="A4749" s="29"/>
      <c r="B4749" s="29"/>
      <c r="C4749" s="29"/>
    </row>
    <row r="4750" spans="1:3" hidden="1" x14ac:dyDescent="0.45">
      <c r="A4750" s="29"/>
      <c r="B4750" s="29"/>
      <c r="C4750" s="29"/>
    </row>
    <row r="4751" spans="1:3" hidden="1" x14ac:dyDescent="0.45">
      <c r="A4751" s="29"/>
      <c r="B4751" s="29"/>
      <c r="C4751" s="29"/>
    </row>
    <row r="4752" spans="1:3" hidden="1" x14ac:dyDescent="0.45">
      <c r="A4752" s="29"/>
      <c r="B4752" s="29"/>
      <c r="C4752" s="29"/>
    </row>
    <row r="4753" spans="1:3" hidden="1" x14ac:dyDescent="0.45">
      <c r="A4753" s="29"/>
      <c r="B4753" s="29"/>
      <c r="C4753" s="29"/>
    </row>
    <row r="4754" spans="1:3" hidden="1" x14ac:dyDescent="0.45">
      <c r="A4754" s="29"/>
      <c r="B4754" s="29"/>
      <c r="C4754" s="29"/>
    </row>
    <row r="4755" spans="1:3" hidden="1" x14ac:dyDescent="0.45">
      <c r="A4755" s="29"/>
      <c r="B4755" s="29"/>
      <c r="C4755" s="29"/>
    </row>
    <row r="4756" spans="1:3" hidden="1" x14ac:dyDescent="0.45">
      <c r="A4756" s="29"/>
      <c r="B4756" s="29"/>
      <c r="C4756" s="29"/>
    </row>
    <row r="4757" spans="1:3" hidden="1" x14ac:dyDescent="0.45">
      <c r="A4757" s="29"/>
      <c r="B4757" s="29"/>
      <c r="C4757" s="29"/>
    </row>
    <row r="4758" spans="1:3" hidden="1" x14ac:dyDescent="0.45">
      <c r="A4758" s="29"/>
      <c r="B4758" s="29"/>
      <c r="C4758" s="29"/>
    </row>
    <row r="4759" spans="1:3" hidden="1" x14ac:dyDescent="0.45">
      <c r="A4759" s="29"/>
      <c r="B4759" s="29"/>
      <c r="C4759" s="29"/>
    </row>
    <row r="4760" spans="1:3" hidden="1" x14ac:dyDescent="0.45">
      <c r="A4760" s="29"/>
      <c r="B4760" s="29"/>
      <c r="C4760" s="29"/>
    </row>
    <row r="4761" spans="1:3" hidden="1" x14ac:dyDescent="0.45">
      <c r="A4761" s="29"/>
      <c r="B4761" s="29"/>
      <c r="C4761" s="29"/>
    </row>
    <row r="4762" spans="1:3" hidden="1" x14ac:dyDescent="0.45">
      <c r="A4762" s="29"/>
      <c r="B4762" s="29"/>
      <c r="C4762" s="29"/>
    </row>
    <row r="4763" spans="1:3" hidden="1" x14ac:dyDescent="0.45">
      <c r="A4763" s="29"/>
      <c r="B4763" s="29"/>
      <c r="C4763" s="29"/>
    </row>
    <row r="4764" spans="1:3" hidden="1" x14ac:dyDescent="0.45">
      <c r="A4764" s="29"/>
      <c r="B4764" s="29"/>
      <c r="C4764" s="29"/>
    </row>
    <row r="4765" spans="1:3" hidden="1" x14ac:dyDescent="0.45">
      <c r="A4765" s="29"/>
      <c r="B4765" s="29"/>
      <c r="C4765" s="29"/>
    </row>
    <row r="4766" spans="1:3" hidden="1" x14ac:dyDescent="0.45">
      <c r="A4766" s="29"/>
      <c r="B4766" s="29"/>
      <c r="C4766" s="29"/>
    </row>
    <row r="4767" spans="1:3" hidden="1" x14ac:dyDescent="0.45">
      <c r="A4767" s="29"/>
      <c r="B4767" s="29"/>
      <c r="C4767" s="29"/>
    </row>
    <row r="4768" spans="1:3" hidden="1" x14ac:dyDescent="0.45">
      <c r="A4768" s="29"/>
      <c r="B4768" s="29"/>
      <c r="C4768" s="29"/>
    </row>
    <row r="4769" spans="1:3" hidden="1" x14ac:dyDescent="0.45">
      <c r="A4769" s="29"/>
      <c r="B4769" s="29"/>
      <c r="C4769" s="29"/>
    </row>
    <row r="4770" spans="1:3" hidden="1" x14ac:dyDescent="0.45">
      <c r="A4770" s="29"/>
      <c r="B4770" s="29"/>
      <c r="C4770" s="29"/>
    </row>
    <row r="4771" spans="1:3" hidden="1" x14ac:dyDescent="0.45">
      <c r="A4771" s="29"/>
      <c r="B4771" s="29"/>
      <c r="C4771" s="29"/>
    </row>
    <row r="4772" spans="1:3" hidden="1" x14ac:dyDescent="0.45">
      <c r="A4772" s="29"/>
      <c r="B4772" s="29"/>
      <c r="C4772" s="29"/>
    </row>
    <row r="4773" spans="1:3" hidden="1" x14ac:dyDescent="0.45">
      <c r="A4773" s="29"/>
      <c r="B4773" s="29"/>
      <c r="C4773" s="29"/>
    </row>
    <row r="4774" spans="1:3" hidden="1" x14ac:dyDescent="0.45">
      <c r="A4774" s="29"/>
      <c r="B4774" s="29"/>
      <c r="C4774" s="29"/>
    </row>
    <row r="4775" spans="1:3" hidden="1" x14ac:dyDescent="0.45">
      <c r="A4775" s="29"/>
      <c r="B4775" s="29"/>
      <c r="C4775" s="29"/>
    </row>
    <row r="4776" spans="1:3" hidden="1" x14ac:dyDescent="0.45">
      <c r="A4776" s="29"/>
      <c r="B4776" s="29"/>
      <c r="C4776" s="29"/>
    </row>
    <row r="4777" spans="1:3" hidden="1" x14ac:dyDescent="0.45">
      <c r="A4777" s="29"/>
      <c r="B4777" s="29"/>
      <c r="C4777" s="29"/>
    </row>
    <row r="4778" spans="1:3" hidden="1" x14ac:dyDescent="0.45">
      <c r="A4778" s="29"/>
      <c r="B4778" s="29"/>
      <c r="C4778" s="29"/>
    </row>
    <row r="4779" spans="1:3" hidden="1" x14ac:dyDescent="0.45">
      <c r="A4779" s="29"/>
      <c r="B4779" s="29"/>
      <c r="C4779" s="29"/>
    </row>
    <row r="4780" spans="1:3" hidden="1" x14ac:dyDescent="0.45">
      <c r="A4780" s="29"/>
      <c r="B4780" s="29"/>
      <c r="C4780" s="29"/>
    </row>
    <row r="4781" spans="1:3" hidden="1" x14ac:dyDescent="0.45">
      <c r="A4781" s="29"/>
      <c r="B4781" s="29"/>
      <c r="C4781" s="29"/>
    </row>
    <row r="4782" spans="1:3" hidden="1" x14ac:dyDescent="0.45">
      <c r="A4782" s="29"/>
      <c r="B4782" s="29"/>
      <c r="C4782" s="29"/>
    </row>
    <row r="4783" spans="1:3" hidden="1" x14ac:dyDescent="0.45">
      <c r="A4783" s="29"/>
      <c r="B4783" s="29"/>
      <c r="C4783" s="29"/>
    </row>
    <row r="4784" spans="1:3" hidden="1" x14ac:dyDescent="0.45">
      <c r="A4784" s="29"/>
      <c r="B4784" s="29"/>
      <c r="C4784" s="29"/>
    </row>
    <row r="4785" spans="1:3" hidden="1" x14ac:dyDescent="0.45">
      <c r="A4785" s="29"/>
      <c r="B4785" s="29"/>
      <c r="C4785" s="29"/>
    </row>
    <row r="4786" spans="1:3" hidden="1" x14ac:dyDescent="0.45">
      <c r="A4786" s="29"/>
      <c r="B4786" s="29"/>
      <c r="C4786" s="29"/>
    </row>
    <row r="4787" spans="1:3" hidden="1" x14ac:dyDescent="0.45">
      <c r="A4787" s="29"/>
      <c r="B4787" s="29"/>
      <c r="C4787" s="29"/>
    </row>
    <row r="4788" spans="1:3" hidden="1" x14ac:dyDescent="0.45">
      <c r="A4788" s="29"/>
      <c r="B4788" s="29"/>
      <c r="C4788" s="29"/>
    </row>
    <row r="4789" spans="1:3" hidden="1" x14ac:dyDescent="0.45">
      <c r="A4789" s="29"/>
      <c r="B4789" s="29"/>
      <c r="C4789" s="29"/>
    </row>
    <row r="4790" spans="1:3" hidden="1" x14ac:dyDescent="0.45">
      <c r="A4790" s="29"/>
      <c r="B4790" s="29"/>
      <c r="C4790" s="29"/>
    </row>
    <row r="4791" spans="1:3" hidden="1" x14ac:dyDescent="0.45">
      <c r="A4791" s="29"/>
      <c r="B4791" s="29"/>
      <c r="C4791" s="29"/>
    </row>
    <row r="4792" spans="1:3" hidden="1" x14ac:dyDescent="0.45">
      <c r="A4792" s="29"/>
      <c r="B4792" s="29"/>
      <c r="C4792" s="29"/>
    </row>
    <row r="4793" spans="1:3" hidden="1" x14ac:dyDescent="0.45">
      <c r="A4793" s="29"/>
      <c r="B4793" s="29"/>
      <c r="C4793" s="29"/>
    </row>
    <row r="4794" spans="1:3" hidden="1" x14ac:dyDescent="0.45">
      <c r="A4794" s="29"/>
      <c r="B4794" s="29"/>
      <c r="C4794" s="29"/>
    </row>
    <row r="4795" spans="1:3" hidden="1" x14ac:dyDescent="0.45">
      <c r="A4795" s="29"/>
      <c r="B4795" s="29"/>
      <c r="C4795" s="29"/>
    </row>
    <row r="4796" spans="1:3" hidden="1" x14ac:dyDescent="0.45">
      <c r="A4796" s="29"/>
      <c r="B4796" s="29"/>
      <c r="C4796" s="29"/>
    </row>
    <row r="4797" spans="1:3" hidden="1" x14ac:dyDescent="0.45">
      <c r="A4797" s="29"/>
      <c r="B4797" s="29"/>
      <c r="C4797" s="29"/>
    </row>
    <row r="4798" spans="1:3" hidden="1" x14ac:dyDescent="0.45">
      <c r="A4798" s="29"/>
      <c r="B4798" s="29"/>
      <c r="C4798" s="29"/>
    </row>
    <row r="4799" spans="1:3" hidden="1" x14ac:dyDescent="0.45">
      <c r="A4799" s="29"/>
      <c r="B4799" s="29"/>
      <c r="C4799" s="29"/>
    </row>
    <row r="4800" spans="1:3" hidden="1" x14ac:dyDescent="0.45">
      <c r="A4800" s="29"/>
      <c r="B4800" s="29"/>
      <c r="C4800" s="29"/>
    </row>
    <row r="4801" spans="1:3" hidden="1" x14ac:dyDescent="0.45">
      <c r="A4801" s="29"/>
      <c r="B4801" s="29"/>
      <c r="C4801" s="29"/>
    </row>
    <row r="4802" spans="1:3" hidden="1" x14ac:dyDescent="0.45">
      <c r="A4802" s="29"/>
      <c r="B4802" s="29"/>
      <c r="C4802" s="29"/>
    </row>
    <row r="4803" spans="1:3" hidden="1" x14ac:dyDescent="0.45">
      <c r="A4803" s="29"/>
      <c r="B4803" s="29"/>
      <c r="C4803" s="29"/>
    </row>
    <row r="4804" spans="1:3" hidden="1" x14ac:dyDescent="0.45">
      <c r="A4804" s="29"/>
      <c r="B4804" s="29"/>
      <c r="C4804" s="29"/>
    </row>
    <row r="4805" spans="1:3" hidden="1" x14ac:dyDescent="0.45">
      <c r="A4805" s="29"/>
      <c r="B4805" s="29"/>
      <c r="C4805" s="29"/>
    </row>
    <row r="4806" spans="1:3" hidden="1" x14ac:dyDescent="0.45">
      <c r="A4806" s="29"/>
      <c r="B4806" s="29"/>
      <c r="C4806" s="29"/>
    </row>
    <row r="4807" spans="1:3" hidden="1" x14ac:dyDescent="0.45">
      <c r="A4807" s="29"/>
      <c r="B4807" s="29"/>
      <c r="C4807" s="29"/>
    </row>
    <row r="4808" spans="1:3" hidden="1" x14ac:dyDescent="0.45">
      <c r="A4808" s="29"/>
      <c r="B4808" s="29"/>
      <c r="C4808" s="29"/>
    </row>
    <row r="4809" spans="1:3" hidden="1" x14ac:dyDescent="0.45">
      <c r="A4809" s="29"/>
      <c r="B4809" s="29"/>
      <c r="C4809" s="29"/>
    </row>
    <row r="4810" spans="1:3" hidden="1" x14ac:dyDescent="0.45">
      <c r="A4810" s="29"/>
      <c r="B4810" s="29"/>
      <c r="C4810" s="29"/>
    </row>
    <row r="4811" spans="1:3" hidden="1" x14ac:dyDescent="0.45">
      <c r="A4811" s="29"/>
      <c r="B4811" s="29"/>
      <c r="C4811" s="29"/>
    </row>
    <row r="4812" spans="1:3" hidden="1" x14ac:dyDescent="0.45">
      <c r="A4812" s="29"/>
      <c r="B4812" s="29"/>
      <c r="C4812" s="29"/>
    </row>
    <row r="4813" spans="1:3" hidden="1" x14ac:dyDescent="0.45">
      <c r="A4813" s="29"/>
      <c r="B4813" s="29"/>
      <c r="C4813" s="29"/>
    </row>
    <row r="4814" spans="1:3" hidden="1" x14ac:dyDescent="0.45">
      <c r="A4814" s="29"/>
      <c r="B4814" s="29"/>
      <c r="C4814" s="29"/>
    </row>
    <row r="4815" spans="1:3" hidden="1" x14ac:dyDescent="0.45">
      <c r="A4815" s="29"/>
      <c r="B4815" s="29"/>
      <c r="C4815" s="29"/>
    </row>
    <row r="4816" spans="1:3" hidden="1" x14ac:dyDescent="0.45">
      <c r="A4816" s="29"/>
      <c r="B4816" s="29"/>
      <c r="C4816" s="29"/>
    </row>
    <row r="4817" spans="1:3" hidden="1" x14ac:dyDescent="0.45">
      <c r="A4817" s="29"/>
      <c r="B4817" s="29"/>
      <c r="C4817" s="29"/>
    </row>
    <row r="4818" spans="1:3" hidden="1" x14ac:dyDescent="0.45">
      <c r="A4818" s="29"/>
      <c r="B4818" s="29"/>
      <c r="C4818" s="29"/>
    </row>
    <row r="4819" spans="1:3" hidden="1" x14ac:dyDescent="0.45">
      <c r="A4819" s="29"/>
      <c r="B4819" s="29"/>
      <c r="C4819" s="29"/>
    </row>
    <row r="4820" spans="1:3" hidden="1" x14ac:dyDescent="0.45">
      <c r="A4820" s="29"/>
      <c r="B4820" s="29"/>
      <c r="C4820" s="29"/>
    </row>
    <row r="4821" spans="1:3" hidden="1" x14ac:dyDescent="0.45">
      <c r="A4821" s="29"/>
      <c r="B4821" s="29"/>
      <c r="C4821" s="29"/>
    </row>
    <row r="4822" spans="1:3" hidden="1" x14ac:dyDescent="0.45">
      <c r="A4822" s="29"/>
      <c r="B4822" s="29"/>
      <c r="C4822" s="29"/>
    </row>
    <row r="4823" spans="1:3" hidden="1" x14ac:dyDescent="0.45">
      <c r="A4823" s="29"/>
      <c r="B4823" s="29"/>
      <c r="C4823" s="29"/>
    </row>
    <row r="4824" spans="1:3" hidden="1" x14ac:dyDescent="0.45">
      <c r="A4824" s="29"/>
      <c r="B4824" s="29"/>
      <c r="C4824" s="29"/>
    </row>
    <row r="4825" spans="1:3" hidden="1" x14ac:dyDescent="0.45">
      <c r="A4825" s="29"/>
      <c r="B4825" s="29"/>
      <c r="C4825" s="29"/>
    </row>
    <row r="4826" spans="1:3" hidden="1" x14ac:dyDescent="0.45">
      <c r="A4826" s="29"/>
      <c r="B4826" s="29"/>
      <c r="C4826" s="29"/>
    </row>
    <row r="4827" spans="1:3" hidden="1" x14ac:dyDescent="0.45">
      <c r="A4827" s="29"/>
      <c r="B4827" s="29"/>
      <c r="C4827" s="29"/>
    </row>
    <row r="4828" spans="1:3" hidden="1" x14ac:dyDescent="0.45">
      <c r="A4828" s="29"/>
      <c r="B4828" s="29"/>
      <c r="C4828" s="29"/>
    </row>
    <row r="4829" spans="1:3" hidden="1" x14ac:dyDescent="0.45">
      <c r="A4829" s="29"/>
      <c r="B4829" s="29"/>
      <c r="C4829" s="29"/>
    </row>
    <row r="4830" spans="1:3" hidden="1" x14ac:dyDescent="0.45">
      <c r="A4830" s="29"/>
      <c r="B4830" s="29"/>
      <c r="C4830" s="29"/>
    </row>
    <row r="4831" spans="1:3" hidden="1" x14ac:dyDescent="0.45">
      <c r="A4831" s="29"/>
      <c r="B4831" s="29"/>
      <c r="C4831" s="29"/>
    </row>
    <row r="4832" spans="1:3" hidden="1" x14ac:dyDescent="0.45">
      <c r="A4832" s="29"/>
      <c r="B4832" s="29"/>
      <c r="C4832" s="29"/>
    </row>
    <row r="4833" spans="1:3" hidden="1" x14ac:dyDescent="0.45">
      <c r="A4833" s="29"/>
      <c r="B4833" s="29"/>
      <c r="C4833" s="29"/>
    </row>
    <row r="4834" spans="1:3" hidden="1" x14ac:dyDescent="0.45">
      <c r="A4834" s="29"/>
      <c r="B4834" s="29"/>
      <c r="C4834" s="29"/>
    </row>
    <row r="4835" spans="1:3" hidden="1" x14ac:dyDescent="0.45">
      <c r="A4835" s="29"/>
      <c r="B4835" s="29"/>
      <c r="C4835" s="29"/>
    </row>
    <row r="4836" spans="1:3" hidden="1" x14ac:dyDescent="0.45">
      <c r="A4836" s="29"/>
      <c r="B4836" s="29"/>
      <c r="C4836" s="29"/>
    </row>
    <row r="4837" spans="1:3" hidden="1" x14ac:dyDescent="0.45">
      <c r="A4837" s="29"/>
      <c r="B4837" s="29"/>
      <c r="C4837" s="29"/>
    </row>
    <row r="4838" spans="1:3" hidden="1" x14ac:dyDescent="0.45">
      <c r="A4838" s="29"/>
      <c r="B4838" s="29"/>
      <c r="C4838" s="29"/>
    </row>
    <row r="4839" spans="1:3" hidden="1" x14ac:dyDescent="0.45">
      <c r="A4839" s="29"/>
      <c r="B4839" s="29"/>
      <c r="C4839" s="29"/>
    </row>
    <row r="4840" spans="1:3" hidden="1" x14ac:dyDescent="0.45">
      <c r="A4840" s="29"/>
      <c r="B4840" s="29"/>
      <c r="C4840" s="29"/>
    </row>
    <row r="4841" spans="1:3" hidden="1" x14ac:dyDescent="0.45">
      <c r="A4841" s="29"/>
      <c r="B4841" s="29"/>
      <c r="C4841" s="29"/>
    </row>
    <row r="4842" spans="1:3" hidden="1" x14ac:dyDescent="0.45">
      <c r="A4842" s="29"/>
      <c r="B4842" s="29"/>
      <c r="C4842" s="29"/>
    </row>
    <row r="4843" spans="1:3" hidden="1" x14ac:dyDescent="0.45">
      <c r="A4843" s="29"/>
      <c r="B4843" s="29"/>
      <c r="C4843" s="29"/>
    </row>
    <row r="4844" spans="1:3" hidden="1" x14ac:dyDescent="0.45">
      <c r="A4844" s="29"/>
      <c r="B4844" s="29"/>
      <c r="C4844" s="29"/>
    </row>
    <row r="4845" spans="1:3" hidden="1" x14ac:dyDescent="0.45">
      <c r="A4845" s="29"/>
      <c r="B4845" s="29"/>
      <c r="C4845" s="29"/>
    </row>
    <row r="4846" spans="1:3" hidden="1" x14ac:dyDescent="0.45">
      <c r="A4846" s="29"/>
      <c r="B4846" s="29"/>
      <c r="C4846" s="29"/>
    </row>
    <row r="4847" spans="1:3" hidden="1" x14ac:dyDescent="0.45">
      <c r="A4847" s="29"/>
      <c r="B4847" s="29"/>
      <c r="C4847" s="29"/>
    </row>
    <row r="4848" spans="1:3" hidden="1" x14ac:dyDescent="0.45">
      <c r="A4848" s="29"/>
      <c r="B4848" s="29"/>
      <c r="C4848" s="29"/>
    </row>
    <row r="4849" spans="1:3" hidden="1" x14ac:dyDescent="0.45">
      <c r="A4849" s="29"/>
      <c r="B4849" s="29"/>
      <c r="C4849" s="29"/>
    </row>
    <row r="4850" spans="1:3" hidden="1" x14ac:dyDescent="0.45">
      <c r="A4850" s="29"/>
      <c r="B4850" s="29"/>
      <c r="C4850" s="29"/>
    </row>
    <row r="4851" spans="1:3" hidden="1" x14ac:dyDescent="0.45">
      <c r="A4851" s="29"/>
      <c r="B4851" s="29"/>
      <c r="C4851" s="29"/>
    </row>
    <row r="4852" spans="1:3" hidden="1" x14ac:dyDescent="0.45">
      <c r="A4852" s="29"/>
      <c r="B4852" s="29"/>
      <c r="C4852" s="29"/>
    </row>
    <row r="4853" spans="1:3" hidden="1" x14ac:dyDescent="0.45">
      <c r="A4853" s="29"/>
      <c r="B4853" s="29"/>
      <c r="C4853" s="29"/>
    </row>
    <row r="4854" spans="1:3" hidden="1" x14ac:dyDescent="0.45">
      <c r="A4854" s="29"/>
      <c r="B4854" s="29"/>
      <c r="C4854" s="29"/>
    </row>
    <row r="4855" spans="1:3" hidden="1" x14ac:dyDescent="0.45">
      <c r="A4855" s="29"/>
      <c r="B4855" s="29"/>
      <c r="C4855" s="29"/>
    </row>
    <row r="4856" spans="1:3" hidden="1" x14ac:dyDescent="0.45">
      <c r="A4856" s="29"/>
      <c r="B4856" s="29"/>
      <c r="C4856" s="29"/>
    </row>
    <row r="4857" spans="1:3" hidden="1" x14ac:dyDescent="0.45">
      <c r="A4857" s="29"/>
      <c r="B4857" s="29"/>
      <c r="C4857" s="29"/>
    </row>
    <row r="4858" spans="1:3" hidden="1" x14ac:dyDescent="0.45">
      <c r="A4858" s="29"/>
      <c r="B4858" s="29"/>
      <c r="C4858" s="29"/>
    </row>
    <row r="4859" spans="1:3" hidden="1" x14ac:dyDescent="0.45">
      <c r="A4859" s="29"/>
      <c r="B4859" s="29"/>
      <c r="C4859" s="29"/>
    </row>
    <row r="4860" spans="1:3" hidden="1" x14ac:dyDescent="0.45">
      <c r="A4860" s="29"/>
      <c r="B4860" s="29"/>
      <c r="C4860" s="29"/>
    </row>
    <row r="4861" spans="1:3" hidden="1" x14ac:dyDescent="0.45">
      <c r="A4861" s="29"/>
      <c r="B4861" s="29"/>
      <c r="C4861" s="29"/>
    </row>
    <row r="4862" spans="1:3" hidden="1" x14ac:dyDescent="0.45">
      <c r="A4862" s="29"/>
      <c r="B4862" s="29"/>
      <c r="C4862" s="29"/>
    </row>
    <row r="4863" spans="1:3" hidden="1" x14ac:dyDescent="0.45">
      <c r="A4863" s="29"/>
      <c r="B4863" s="29"/>
      <c r="C4863" s="29"/>
    </row>
    <row r="4864" spans="1:3" hidden="1" x14ac:dyDescent="0.45">
      <c r="A4864" s="29"/>
      <c r="B4864" s="29"/>
      <c r="C4864" s="29"/>
    </row>
    <row r="4865" spans="1:3" hidden="1" x14ac:dyDescent="0.45">
      <c r="A4865" s="29"/>
      <c r="B4865" s="29"/>
      <c r="C4865" s="29"/>
    </row>
    <row r="4866" spans="1:3" hidden="1" x14ac:dyDescent="0.45">
      <c r="A4866" s="29"/>
      <c r="B4866" s="29"/>
      <c r="C4866" s="29"/>
    </row>
    <row r="4867" spans="1:3" hidden="1" x14ac:dyDescent="0.45">
      <c r="A4867" s="29"/>
      <c r="B4867" s="29"/>
      <c r="C4867" s="29"/>
    </row>
    <row r="4868" spans="1:3" hidden="1" x14ac:dyDescent="0.45">
      <c r="A4868" s="29"/>
      <c r="B4868" s="29"/>
      <c r="C4868" s="29"/>
    </row>
    <row r="4869" spans="1:3" hidden="1" x14ac:dyDescent="0.45">
      <c r="A4869" s="29"/>
      <c r="B4869" s="29"/>
      <c r="C4869" s="29"/>
    </row>
    <row r="4870" spans="1:3" hidden="1" x14ac:dyDescent="0.45">
      <c r="A4870" s="29"/>
      <c r="B4870" s="29"/>
      <c r="C4870" s="29"/>
    </row>
    <row r="4871" spans="1:3" hidden="1" x14ac:dyDescent="0.45">
      <c r="A4871" s="29"/>
      <c r="B4871" s="29"/>
      <c r="C4871" s="29"/>
    </row>
    <row r="4872" spans="1:3" hidden="1" x14ac:dyDescent="0.45">
      <c r="A4872" s="29"/>
      <c r="B4872" s="29"/>
      <c r="C4872" s="29"/>
    </row>
    <row r="4873" spans="1:3" hidden="1" x14ac:dyDescent="0.45">
      <c r="A4873" s="29"/>
      <c r="B4873" s="29"/>
      <c r="C4873" s="29"/>
    </row>
    <row r="4874" spans="1:3" hidden="1" x14ac:dyDescent="0.45">
      <c r="A4874" s="29"/>
      <c r="B4874" s="29"/>
      <c r="C4874" s="29"/>
    </row>
    <row r="4875" spans="1:3" hidden="1" x14ac:dyDescent="0.45">
      <c r="A4875" s="29"/>
      <c r="B4875" s="29"/>
      <c r="C4875" s="29"/>
    </row>
    <row r="4876" spans="1:3" hidden="1" x14ac:dyDescent="0.45">
      <c r="A4876" s="29"/>
      <c r="B4876" s="29"/>
      <c r="C4876" s="29"/>
    </row>
    <row r="4877" spans="1:3" hidden="1" x14ac:dyDescent="0.45">
      <c r="A4877" s="29"/>
      <c r="B4877" s="29"/>
      <c r="C4877" s="29"/>
    </row>
    <row r="4878" spans="1:3" hidden="1" x14ac:dyDescent="0.45">
      <c r="A4878" s="29"/>
      <c r="B4878" s="29"/>
      <c r="C4878" s="29"/>
    </row>
    <row r="4879" spans="1:3" hidden="1" x14ac:dyDescent="0.45">
      <c r="A4879" s="29"/>
      <c r="B4879" s="29"/>
      <c r="C4879" s="29"/>
    </row>
    <row r="4880" spans="1:3" hidden="1" x14ac:dyDescent="0.45">
      <c r="A4880" s="29"/>
      <c r="B4880" s="29"/>
      <c r="C4880" s="29"/>
    </row>
    <row r="4881" spans="1:3" hidden="1" x14ac:dyDescent="0.45">
      <c r="A4881" s="29"/>
      <c r="B4881" s="29"/>
      <c r="C4881" s="29"/>
    </row>
    <row r="4882" spans="1:3" hidden="1" x14ac:dyDescent="0.45">
      <c r="A4882" s="29"/>
      <c r="B4882" s="29"/>
      <c r="C4882" s="29"/>
    </row>
    <row r="4883" spans="1:3" hidden="1" x14ac:dyDescent="0.45">
      <c r="A4883" s="29"/>
      <c r="B4883" s="29"/>
      <c r="C4883" s="29"/>
    </row>
    <row r="4884" spans="1:3" hidden="1" x14ac:dyDescent="0.45">
      <c r="A4884" s="29"/>
      <c r="B4884" s="29"/>
      <c r="C4884" s="29"/>
    </row>
    <row r="4885" spans="1:3" hidden="1" x14ac:dyDescent="0.45">
      <c r="A4885" s="29"/>
      <c r="B4885" s="29"/>
      <c r="C4885" s="29"/>
    </row>
    <row r="4886" spans="1:3" hidden="1" x14ac:dyDescent="0.45">
      <c r="A4886" s="29"/>
      <c r="B4886" s="29"/>
      <c r="C4886" s="29"/>
    </row>
    <row r="4887" spans="1:3" hidden="1" x14ac:dyDescent="0.45">
      <c r="A4887" s="29"/>
      <c r="B4887" s="29"/>
      <c r="C4887" s="29"/>
    </row>
    <row r="4888" spans="1:3" hidden="1" x14ac:dyDescent="0.45">
      <c r="A4888" s="29"/>
      <c r="B4888" s="29"/>
      <c r="C4888" s="29"/>
    </row>
    <row r="4889" spans="1:3" hidden="1" x14ac:dyDescent="0.45">
      <c r="A4889" s="29"/>
      <c r="B4889" s="29"/>
      <c r="C4889" s="29"/>
    </row>
    <row r="4890" spans="1:3" hidden="1" x14ac:dyDescent="0.45">
      <c r="A4890" s="29"/>
      <c r="B4890" s="29"/>
      <c r="C4890" s="29"/>
    </row>
    <row r="4891" spans="1:3" hidden="1" x14ac:dyDescent="0.45">
      <c r="A4891" s="29"/>
      <c r="B4891" s="29"/>
      <c r="C4891" s="29"/>
    </row>
    <row r="4892" spans="1:3" hidden="1" x14ac:dyDescent="0.45">
      <c r="A4892" s="29"/>
      <c r="B4892" s="29"/>
      <c r="C4892" s="29"/>
    </row>
    <row r="4893" spans="1:3" hidden="1" x14ac:dyDescent="0.45">
      <c r="A4893" s="29"/>
      <c r="B4893" s="29"/>
      <c r="C4893" s="29"/>
    </row>
    <row r="4894" spans="1:3" hidden="1" x14ac:dyDescent="0.45">
      <c r="A4894" s="29"/>
      <c r="B4894" s="29"/>
      <c r="C4894" s="29"/>
    </row>
    <row r="4895" spans="1:3" hidden="1" x14ac:dyDescent="0.45">
      <c r="A4895" s="29"/>
      <c r="B4895" s="29"/>
      <c r="C4895" s="29"/>
    </row>
    <row r="4896" spans="1:3" hidden="1" x14ac:dyDescent="0.45">
      <c r="A4896" s="29"/>
      <c r="B4896" s="29"/>
      <c r="C4896" s="29"/>
    </row>
    <row r="4897" spans="1:3" hidden="1" x14ac:dyDescent="0.45">
      <c r="A4897" s="29"/>
      <c r="B4897" s="29"/>
      <c r="C4897" s="29"/>
    </row>
    <row r="4898" spans="1:3" hidden="1" x14ac:dyDescent="0.45">
      <c r="A4898" s="29"/>
      <c r="B4898" s="29"/>
      <c r="C4898" s="29"/>
    </row>
    <row r="4899" spans="1:3" hidden="1" x14ac:dyDescent="0.45">
      <c r="A4899" s="29"/>
      <c r="B4899" s="29"/>
      <c r="C4899" s="29"/>
    </row>
    <row r="4900" spans="1:3" hidden="1" x14ac:dyDescent="0.45">
      <c r="A4900" s="29"/>
      <c r="B4900" s="29"/>
      <c r="C4900" s="29"/>
    </row>
    <row r="4901" spans="1:3" hidden="1" x14ac:dyDescent="0.45">
      <c r="A4901" s="29"/>
      <c r="B4901" s="29"/>
      <c r="C4901" s="29"/>
    </row>
    <row r="4902" spans="1:3" hidden="1" x14ac:dyDescent="0.45">
      <c r="A4902" s="29"/>
      <c r="B4902" s="29"/>
      <c r="C4902" s="29"/>
    </row>
    <row r="4903" spans="1:3" hidden="1" x14ac:dyDescent="0.45">
      <c r="A4903" s="29"/>
      <c r="B4903" s="29"/>
      <c r="C4903" s="29"/>
    </row>
    <row r="4904" spans="1:3" hidden="1" x14ac:dyDescent="0.45">
      <c r="A4904" s="29"/>
      <c r="B4904" s="29"/>
      <c r="C4904" s="29"/>
    </row>
    <row r="4905" spans="1:3" hidden="1" x14ac:dyDescent="0.45">
      <c r="A4905" s="29"/>
      <c r="B4905" s="29"/>
      <c r="C4905" s="29"/>
    </row>
    <row r="4906" spans="1:3" hidden="1" x14ac:dyDescent="0.45">
      <c r="A4906" s="29"/>
      <c r="B4906" s="29"/>
      <c r="C4906" s="29"/>
    </row>
    <row r="4907" spans="1:3" hidden="1" x14ac:dyDescent="0.45">
      <c r="A4907" s="29"/>
      <c r="B4907" s="29"/>
      <c r="C4907" s="29"/>
    </row>
    <row r="4908" spans="1:3" hidden="1" x14ac:dyDescent="0.45">
      <c r="A4908" s="29"/>
      <c r="B4908" s="29"/>
      <c r="C4908" s="29"/>
    </row>
    <row r="4909" spans="1:3" hidden="1" x14ac:dyDescent="0.45">
      <c r="A4909" s="29"/>
      <c r="B4909" s="29"/>
      <c r="C4909" s="29"/>
    </row>
    <row r="4910" spans="1:3" hidden="1" x14ac:dyDescent="0.45">
      <c r="A4910" s="29"/>
      <c r="B4910" s="29"/>
      <c r="C4910" s="29"/>
    </row>
    <row r="4911" spans="1:3" hidden="1" x14ac:dyDescent="0.45">
      <c r="A4911" s="29"/>
      <c r="B4911" s="29"/>
      <c r="C4911" s="29"/>
    </row>
    <row r="4912" spans="1:3" hidden="1" x14ac:dyDescent="0.45">
      <c r="A4912" s="29"/>
      <c r="B4912" s="29"/>
      <c r="C4912" s="29"/>
    </row>
    <row r="4913" spans="1:3" hidden="1" x14ac:dyDescent="0.45">
      <c r="A4913" s="29"/>
      <c r="B4913" s="29"/>
      <c r="C4913" s="29"/>
    </row>
    <row r="4914" spans="1:3" hidden="1" x14ac:dyDescent="0.45">
      <c r="A4914" s="29"/>
      <c r="B4914" s="29"/>
      <c r="C4914" s="29"/>
    </row>
    <row r="4915" spans="1:3" hidden="1" x14ac:dyDescent="0.45">
      <c r="A4915" s="29"/>
      <c r="B4915" s="29"/>
      <c r="C4915" s="29"/>
    </row>
    <row r="4916" spans="1:3" hidden="1" x14ac:dyDescent="0.45">
      <c r="A4916" s="29"/>
      <c r="B4916" s="29"/>
      <c r="C4916" s="29"/>
    </row>
    <row r="4917" spans="1:3" hidden="1" x14ac:dyDescent="0.45">
      <c r="A4917" s="29"/>
      <c r="B4917" s="29"/>
      <c r="C4917" s="29"/>
    </row>
    <row r="4918" spans="1:3" hidden="1" x14ac:dyDescent="0.45">
      <c r="A4918" s="29"/>
      <c r="B4918" s="29"/>
      <c r="C4918" s="29"/>
    </row>
    <row r="4919" spans="1:3" hidden="1" x14ac:dyDescent="0.45">
      <c r="A4919" s="29"/>
      <c r="B4919" s="29"/>
      <c r="C4919" s="29"/>
    </row>
    <row r="4920" spans="1:3" hidden="1" x14ac:dyDescent="0.45">
      <c r="A4920" s="29"/>
      <c r="B4920" s="29"/>
      <c r="C4920" s="29"/>
    </row>
    <row r="4921" spans="1:3" hidden="1" x14ac:dyDescent="0.45">
      <c r="A4921" s="29"/>
      <c r="B4921" s="29"/>
      <c r="C4921" s="29"/>
    </row>
    <row r="4922" spans="1:3" hidden="1" x14ac:dyDescent="0.45">
      <c r="A4922" s="29"/>
      <c r="B4922" s="29"/>
      <c r="C4922" s="29"/>
    </row>
    <row r="4923" spans="1:3" hidden="1" x14ac:dyDescent="0.45">
      <c r="A4923" s="29"/>
      <c r="B4923" s="29"/>
      <c r="C4923" s="29"/>
    </row>
    <row r="4924" spans="1:3" hidden="1" x14ac:dyDescent="0.45">
      <c r="A4924" s="29"/>
      <c r="B4924" s="29"/>
      <c r="C4924" s="29"/>
    </row>
    <row r="4925" spans="1:3" hidden="1" x14ac:dyDescent="0.45">
      <c r="A4925" s="29"/>
      <c r="B4925" s="29"/>
      <c r="C4925" s="29"/>
    </row>
    <row r="4926" spans="1:3" hidden="1" x14ac:dyDescent="0.45">
      <c r="A4926" s="29"/>
      <c r="B4926" s="29"/>
      <c r="C4926" s="29"/>
    </row>
    <row r="4927" spans="1:3" hidden="1" x14ac:dyDescent="0.45">
      <c r="A4927" s="29"/>
      <c r="B4927" s="29"/>
      <c r="C4927" s="29"/>
    </row>
    <row r="4928" spans="1:3" hidden="1" x14ac:dyDescent="0.45">
      <c r="A4928" s="29"/>
      <c r="B4928" s="29"/>
      <c r="C4928" s="29"/>
    </row>
    <row r="4929" spans="1:3" hidden="1" x14ac:dyDescent="0.45">
      <c r="A4929" s="29"/>
      <c r="B4929" s="29"/>
      <c r="C4929" s="29"/>
    </row>
    <row r="4930" spans="1:3" hidden="1" x14ac:dyDescent="0.45">
      <c r="A4930" s="29"/>
      <c r="B4930" s="29"/>
      <c r="C4930" s="29"/>
    </row>
    <row r="4931" spans="1:3" hidden="1" x14ac:dyDescent="0.45">
      <c r="A4931" s="29"/>
      <c r="B4931" s="29"/>
      <c r="C4931" s="29"/>
    </row>
    <row r="4932" spans="1:3" hidden="1" x14ac:dyDescent="0.45">
      <c r="A4932" s="29"/>
      <c r="B4932" s="29"/>
      <c r="C4932" s="29"/>
    </row>
    <row r="4933" spans="1:3" hidden="1" x14ac:dyDescent="0.45">
      <c r="A4933" s="29"/>
      <c r="B4933" s="29"/>
      <c r="C4933" s="29"/>
    </row>
    <row r="4934" spans="1:3" hidden="1" x14ac:dyDescent="0.45">
      <c r="A4934" s="29"/>
      <c r="B4934" s="29"/>
      <c r="C4934" s="29"/>
    </row>
    <row r="4935" spans="1:3" hidden="1" x14ac:dyDescent="0.45">
      <c r="A4935" s="29"/>
      <c r="B4935" s="29"/>
      <c r="C4935" s="29"/>
    </row>
    <row r="4936" spans="1:3" hidden="1" x14ac:dyDescent="0.45">
      <c r="A4936" s="29"/>
      <c r="B4936" s="29"/>
      <c r="C4936" s="29"/>
    </row>
    <row r="4937" spans="1:3" hidden="1" x14ac:dyDescent="0.45">
      <c r="A4937" s="29"/>
      <c r="B4937" s="29"/>
      <c r="C4937" s="29"/>
    </row>
    <row r="4938" spans="1:3" hidden="1" x14ac:dyDescent="0.45">
      <c r="A4938" s="29"/>
      <c r="B4938" s="29"/>
      <c r="C4938" s="29"/>
    </row>
    <row r="4939" spans="1:3" hidden="1" x14ac:dyDescent="0.45">
      <c r="A4939" s="29"/>
      <c r="B4939" s="29"/>
      <c r="C4939" s="29"/>
    </row>
    <row r="4940" spans="1:3" hidden="1" x14ac:dyDescent="0.45">
      <c r="A4940" s="29"/>
      <c r="B4940" s="29"/>
      <c r="C4940" s="29"/>
    </row>
    <row r="4941" spans="1:3" hidden="1" x14ac:dyDescent="0.45">
      <c r="A4941" s="29"/>
      <c r="B4941" s="29"/>
      <c r="C4941" s="29"/>
    </row>
    <row r="4942" spans="1:3" hidden="1" x14ac:dyDescent="0.45">
      <c r="A4942" s="29"/>
      <c r="B4942" s="29"/>
      <c r="C4942" s="29"/>
    </row>
    <row r="4943" spans="1:3" hidden="1" x14ac:dyDescent="0.45">
      <c r="A4943" s="29"/>
      <c r="B4943" s="29"/>
      <c r="C4943" s="29"/>
    </row>
    <row r="4944" spans="1:3" hidden="1" x14ac:dyDescent="0.45">
      <c r="A4944" s="29"/>
      <c r="B4944" s="29"/>
      <c r="C4944" s="29"/>
    </row>
    <row r="4945" spans="1:3" hidden="1" x14ac:dyDescent="0.45">
      <c r="A4945" s="29"/>
      <c r="B4945" s="29"/>
      <c r="C4945" s="29"/>
    </row>
    <row r="4946" spans="1:3" hidden="1" x14ac:dyDescent="0.45">
      <c r="A4946" s="29"/>
      <c r="B4946" s="29"/>
      <c r="C4946" s="29"/>
    </row>
    <row r="4947" spans="1:3" hidden="1" x14ac:dyDescent="0.45">
      <c r="A4947" s="29"/>
      <c r="B4947" s="29"/>
      <c r="C4947" s="29"/>
    </row>
    <row r="4948" spans="1:3" hidden="1" x14ac:dyDescent="0.45">
      <c r="A4948" s="29"/>
      <c r="B4948" s="29"/>
      <c r="C4948" s="29"/>
    </row>
    <row r="4949" spans="1:3" hidden="1" x14ac:dyDescent="0.45">
      <c r="A4949" s="29"/>
      <c r="B4949" s="29"/>
      <c r="C4949" s="29"/>
    </row>
    <row r="4950" spans="1:3" hidden="1" x14ac:dyDescent="0.45">
      <c r="A4950" s="29"/>
      <c r="B4950" s="29"/>
      <c r="C4950" s="29"/>
    </row>
    <row r="4951" spans="1:3" hidden="1" x14ac:dyDescent="0.45">
      <c r="A4951" s="29"/>
      <c r="B4951" s="29"/>
      <c r="C4951" s="29"/>
    </row>
    <row r="4952" spans="1:3" hidden="1" x14ac:dyDescent="0.45">
      <c r="A4952" s="29"/>
      <c r="B4952" s="29"/>
      <c r="C4952" s="29"/>
    </row>
    <row r="4953" spans="1:3" hidden="1" x14ac:dyDescent="0.45">
      <c r="A4953" s="29"/>
      <c r="B4953" s="29"/>
      <c r="C4953" s="29"/>
    </row>
    <row r="4954" spans="1:3" hidden="1" x14ac:dyDescent="0.45">
      <c r="A4954" s="29"/>
      <c r="B4954" s="29"/>
      <c r="C4954" s="29"/>
    </row>
    <row r="4955" spans="1:3" hidden="1" x14ac:dyDescent="0.45">
      <c r="A4955" s="29"/>
      <c r="B4955" s="29"/>
      <c r="C4955" s="29"/>
    </row>
    <row r="4956" spans="1:3" hidden="1" x14ac:dyDescent="0.45">
      <c r="A4956" s="29"/>
      <c r="B4956" s="29"/>
      <c r="C4956" s="29"/>
    </row>
    <row r="4957" spans="1:3" hidden="1" x14ac:dyDescent="0.45">
      <c r="A4957" s="29"/>
      <c r="B4957" s="29"/>
      <c r="C4957" s="29"/>
    </row>
    <row r="4958" spans="1:3" hidden="1" x14ac:dyDescent="0.45">
      <c r="A4958" s="29"/>
      <c r="B4958" s="29"/>
      <c r="C4958" s="29"/>
    </row>
    <row r="4959" spans="1:3" hidden="1" x14ac:dyDescent="0.45">
      <c r="A4959" s="29"/>
      <c r="B4959" s="29"/>
      <c r="C4959" s="29"/>
    </row>
    <row r="4960" spans="1:3" hidden="1" x14ac:dyDescent="0.45">
      <c r="A4960" s="29"/>
      <c r="B4960" s="29"/>
      <c r="C4960" s="29"/>
    </row>
    <row r="4961" spans="1:3" hidden="1" x14ac:dyDescent="0.45">
      <c r="A4961" s="29"/>
      <c r="B4961" s="29"/>
      <c r="C4961" s="29"/>
    </row>
    <row r="4962" spans="1:3" hidden="1" x14ac:dyDescent="0.45">
      <c r="A4962" s="29"/>
      <c r="B4962" s="29"/>
      <c r="C4962" s="29"/>
    </row>
    <row r="4963" spans="1:3" hidden="1" x14ac:dyDescent="0.45">
      <c r="A4963" s="29"/>
      <c r="B4963" s="29"/>
      <c r="C4963" s="29"/>
    </row>
    <row r="4964" spans="1:3" hidden="1" x14ac:dyDescent="0.45">
      <c r="A4964" s="29"/>
      <c r="B4964" s="29"/>
      <c r="C4964" s="29"/>
    </row>
    <row r="4965" spans="1:3" hidden="1" x14ac:dyDescent="0.45">
      <c r="A4965" s="29"/>
      <c r="B4965" s="29"/>
      <c r="C4965" s="29"/>
    </row>
    <row r="4966" spans="1:3" hidden="1" x14ac:dyDescent="0.45">
      <c r="A4966" s="29"/>
      <c r="B4966" s="29"/>
      <c r="C4966" s="29"/>
    </row>
    <row r="4967" spans="1:3" hidden="1" x14ac:dyDescent="0.45">
      <c r="A4967" s="29"/>
      <c r="B4967" s="29"/>
      <c r="C4967" s="29"/>
    </row>
    <row r="4968" spans="1:3" hidden="1" x14ac:dyDescent="0.45">
      <c r="A4968" s="29"/>
      <c r="B4968" s="29"/>
      <c r="C4968" s="29"/>
    </row>
    <row r="4969" spans="1:3" hidden="1" x14ac:dyDescent="0.45">
      <c r="A4969" s="29"/>
      <c r="B4969" s="29"/>
      <c r="C4969" s="29"/>
    </row>
    <row r="4970" spans="1:3" hidden="1" x14ac:dyDescent="0.45">
      <c r="A4970" s="29"/>
      <c r="B4970" s="29"/>
      <c r="C4970" s="29"/>
    </row>
    <row r="4971" spans="1:3" hidden="1" x14ac:dyDescent="0.45">
      <c r="A4971" s="29"/>
      <c r="B4971" s="29"/>
      <c r="C4971" s="29"/>
    </row>
    <row r="4972" spans="1:3" hidden="1" x14ac:dyDescent="0.45">
      <c r="A4972" s="29"/>
      <c r="B4972" s="29"/>
      <c r="C4972" s="29"/>
    </row>
    <row r="4973" spans="1:3" hidden="1" x14ac:dyDescent="0.45">
      <c r="A4973" s="29"/>
      <c r="B4973" s="29"/>
      <c r="C4973" s="29"/>
    </row>
    <row r="4974" spans="1:3" hidden="1" x14ac:dyDescent="0.45">
      <c r="A4974" s="29"/>
      <c r="B4974" s="29"/>
      <c r="C4974" s="29"/>
    </row>
    <row r="4975" spans="1:3" hidden="1" x14ac:dyDescent="0.45">
      <c r="A4975" s="29"/>
      <c r="B4975" s="29"/>
      <c r="C4975" s="29"/>
    </row>
    <row r="4976" spans="1:3" hidden="1" x14ac:dyDescent="0.45">
      <c r="A4976" s="29"/>
      <c r="B4976" s="29"/>
      <c r="C4976" s="29"/>
    </row>
    <row r="4977" spans="1:3" hidden="1" x14ac:dyDescent="0.45">
      <c r="A4977" s="29"/>
      <c r="B4977" s="29"/>
      <c r="C4977" s="29"/>
    </row>
    <row r="4978" spans="1:3" hidden="1" x14ac:dyDescent="0.45">
      <c r="A4978" s="29"/>
      <c r="B4978" s="29"/>
      <c r="C4978" s="29"/>
    </row>
    <row r="4979" spans="1:3" hidden="1" x14ac:dyDescent="0.45">
      <c r="A4979" s="29"/>
      <c r="B4979" s="29"/>
      <c r="C4979" s="29"/>
    </row>
    <row r="4980" spans="1:3" hidden="1" x14ac:dyDescent="0.45">
      <c r="A4980" s="29"/>
      <c r="B4980" s="29"/>
      <c r="C4980" s="29"/>
    </row>
    <row r="4981" spans="1:3" hidden="1" x14ac:dyDescent="0.45">
      <c r="A4981" s="29"/>
      <c r="B4981" s="29"/>
      <c r="C4981" s="29"/>
    </row>
    <row r="4982" spans="1:3" hidden="1" x14ac:dyDescent="0.45">
      <c r="A4982" s="29"/>
      <c r="B4982" s="29"/>
      <c r="C4982" s="29"/>
    </row>
    <row r="4983" spans="1:3" hidden="1" x14ac:dyDescent="0.45">
      <c r="A4983" s="29"/>
      <c r="B4983" s="29"/>
      <c r="C4983" s="29"/>
    </row>
    <row r="4984" spans="1:3" hidden="1" x14ac:dyDescent="0.45">
      <c r="A4984" s="29"/>
      <c r="B4984" s="29"/>
      <c r="C4984" s="29"/>
    </row>
    <row r="4985" spans="1:3" hidden="1" x14ac:dyDescent="0.45">
      <c r="A4985" s="29"/>
      <c r="B4985" s="29"/>
      <c r="C4985" s="29"/>
    </row>
    <row r="4986" spans="1:3" hidden="1" x14ac:dyDescent="0.45">
      <c r="A4986" s="29"/>
      <c r="B4986" s="29"/>
      <c r="C4986" s="29"/>
    </row>
    <row r="4987" spans="1:3" hidden="1" x14ac:dyDescent="0.45">
      <c r="A4987" s="29"/>
      <c r="B4987" s="29"/>
      <c r="C4987" s="29"/>
    </row>
    <row r="4988" spans="1:3" hidden="1" x14ac:dyDescent="0.45">
      <c r="A4988" s="29"/>
      <c r="B4988" s="29"/>
      <c r="C4988" s="29"/>
    </row>
    <row r="4989" spans="1:3" hidden="1" x14ac:dyDescent="0.45">
      <c r="A4989" s="29"/>
      <c r="B4989" s="29"/>
      <c r="C4989" s="29"/>
    </row>
    <row r="4990" spans="1:3" hidden="1" x14ac:dyDescent="0.45">
      <c r="A4990" s="29"/>
      <c r="B4990" s="29"/>
      <c r="C4990" s="29"/>
    </row>
    <row r="4991" spans="1:3" hidden="1" x14ac:dyDescent="0.45">
      <c r="A4991" s="29"/>
      <c r="B4991" s="29"/>
      <c r="C4991" s="29"/>
    </row>
    <row r="4992" spans="1:3" hidden="1" x14ac:dyDescent="0.45">
      <c r="A4992" s="29"/>
      <c r="B4992" s="29"/>
      <c r="C4992" s="29"/>
    </row>
    <row r="4993" spans="1:3" hidden="1" x14ac:dyDescent="0.45">
      <c r="A4993" s="29"/>
      <c r="B4993" s="29"/>
      <c r="C4993" s="29"/>
    </row>
    <row r="4994" spans="1:3" hidden="1" x14ac:dyDescent="0.45">
      <c r="A4994" s="29"/>
      <c r="B4994" s="29"/>
      <c r="C4994" s="29"/>
    </row>
    <row r="4995" spans="1:3" hidden="1" x14ac:dyDescent="0.45">
      <c r="A4995" s="29"/>
      <c r="B4995" s="29"/>
      <c r="C4995" s="29"/>
    </row>
    <row r="4996" spans="1:3" hidden="1" x14ac:dyDescent="0.45">
      <c r="A4996" s="29"/>
      <c r="B4996" s="29"/>
      <c r="C4996" s="29"/>
    </row>
    <row r="4997" spans="1:3" hidden="1" x14ac:dyDescent="0.45">
      <c r="A4997" s="29"/>
      <c r="B4997" s="29"/>
      <c r="C4997" s="29"/>
    </row>
    <row r="4998" spans="1:3" hidden="1" x14ac:dyDescent="0.45">
      <c r="A4998" s="29"/>
      <c r="B4998" s="29"/>
      <c r="C4998" s="29"/>
    </row>
    <row r="4999" spans="1:3" hidden="1" x14ac:dyDescent="0.45">
      <c r="A4999" s="29"/>
      <c r="B4999" s="29"/>
      <c r="C4999" s="29"/>
    </row>
    <row r="5000" spans="1:3" hidden="1" x14ac:dyDescent="0.45">
      <c r="A5000" s="29"/>
      <c r="B5000" s="29"/>
      <c r="C5000" s="29"/>
    </row>
    <row r="5001" spans="1:3" hidden="1" x14ac:dyDescent="0.45">
      <c r="A5001" s="29"/>
      <c r="B5001" s="29"/>
      <c r="C5001" s="29"/>
    </row>
    <row r="5002" spans="1:3" hidden="1" x14ac:dyDescent="0.45">
      <c r="A5002" s="29"/>
      <c r="B5002" s="29"/>
      <c r="C5002" s="29"/>
    </row>
    <row r="5003" spans="1:3" hidden="1" x14ac:dyDescent="0.45">
      <c r="A5003" s="29"/>
      <c r="B5003" s="29"/>
      <c r="C5003" s="29"/>
    </row>
    <row r="5004" spans="1:3" hidden="1" x14ac:dyDescent="0.45">
      <c r="A5004" s="29"/>
      <c r="B5004" s="29"/>
      <c r="C5004" s="29"/>
    </row>
    <row r="5005" spans="1:3" hidden="1" x14ac:dyDescent="0.45">
      <c r="A5005" s="29"/>
      <c r="B5005" s="29"/>
      <c r="C5005" s="29"/>
    </row>
    <row r="5006" spans="1:3" hidden="1" x14ac:dyDescent="0.45">
      <c r="A5006" s="29"/>
      <c r="B5006" s="29"/>
      <c r="C5006" s="29"/>
    </row>
    <row r="5007" spans="1:3" hidden="1" x14ac:dyDescent="0.45">
      <c r="A5007" s="29"/>
      <c r="B5007" s="29"/>
      <c r="C5007" s="29"/>
    </row>
    <row r="5008" spans="1:3" hidden="1" x14ac:dyDescent="0.45">
      <c r="A5008" s="29"/>
      <c r="B5008" s="29"/>
      <c r="C5008" s="29"/>
    </row>
    <row r="5009" spans="1:3" hidden="1" x14ac:dyDescent="0.45">
      <c r="A5009" s="29"/>
      <c r="B5009" s="29"/>
      <c r="C5009" s="29"/>
    </row>
    <row r="5010" spans="1:3" hidden="1" x14ac:dyDescent="0.45">
      <c r="A5010" s="29"/>
      <c r="B5010" s="29"/>
      <c r="C5010" s="29"/>
    </row>
    <row r="5011" spans="1:3" hidden="1" x14ac:dyDescent="0.45">
      <c r="A5011" s="29"/>
      <c r="B5011" s="29"/>
      <c r="C5011" s="29"/>
    </row>
    <row r="5012" spans="1:3" hidden="1" x14ac:dyDescent="0.45">
      <c r="A5012" s="29"/>
      <c r="B5012" s="29"/>
      <c r="C5012" s="29"/>
    </row>
    <row r="5013" spans="1:3" hidden="1" x14ac:dyDescent="0.45">
      <c r="A5013" s="29"/>
      <c r="B5013" s="29"/>
      <c r="C5013" s="29"/>
    </row>
    <row r="5014" spans="1:3" hidden="1" x14ac:dyDescent="0.45">
      <c r="A5014" s="29"/>
      <c r="B5014" s="29"/>
      <c r="C5014" s="29"/>
    </row>
    <row r="5015" spans="1:3" hidden="1" x14ac:dyDescent="0.45">
      <c r="A5015" s="29"/>
      <c r="B5015" s="29"/>
      <c r="C5015" s="29"/>
    </row>
    <row r="5016" spans="1:3" hidden="1" x14ac:dyDescent="0.45">
      <c r="A5016" s="29"/>
      <c r="B5016" s="29"/>
      <c r="C5016" s="29"/>
    </row>
    <row r="5017" spans="1:3" hidden="1" x14ac:dyDescent="0.45">
      <c r="A5017" s="29"/>
      <c r="B5017" s="29"/>
      <c r="C5017" s="29"/>
    </row>
    <row r="5018" spans="1:3" hidden="1" x14ac:dyDescent="0.45">
      <c r="A5018" s="29"/>
      <c r="B5018" s="29"/>
      <c r="C5018" s="29"/>
    </row>
    <row r="5019" spans="1:3" hidden="1" x14ac:dyDescent="0.45">
      <c r="A5019" s="29"/>
      <c r="B5019" s="29"/>
      <c r="C5019" s="29"/>
    </row>
    <row r="5020" spans="1:3" hidden="1" x14ac:dyDescent="0.45">
      <c r="A5020" s="29"/>
      <c r="B5020" s="29"/>
      <c r="C5020" s="29"/>
    </row>
    <row r="5021" spans="1:3" hidden="1" x14ac:dyDescent="0.45">
      <c r="A5021" s="29"/>
      <c r="B5021" s="29"/>
      <c r="C5021" s="29"/>
    </row>
    <row r="5022" spans="1:3" hidden="1" x14ac:dyDescent="0.45">
      <c r="A5022" s="29"/>
      <c r="B5022" s="29"/>
      <c r="C5022" s="29"/>
    </row>
    <row r="5023" spans="1:3" hidden="1" x14ac:dyDescent="0.45">
      <c r="A5023" s="29"/>
      <c r="B5023" s="29"/>
      <c r="C5023" s="29"/>
    </row>
    <row r="5024" spans="1:3" hidden="1" x14ac:dyDescent="0.45">
      <c r="A5024" s="29"/>
      <c r="B5024" s="29"/>
      <c r="C5024" s="29"/>
    </row>
    <row r="5025" spans="1:3" hidden="1" x14ac:dyDescent="0.45">
      <c r="A5025" s="29"/>
      <c r="B5025" s="29"/>
      <c r="C5025" s="29"/>
    </row>
    <row r="5026" spans="1:3" hidden="1" x14ac:dyDescent="0.45">
      <c r="A5026" s="29"/>
      <c r="B5026" s="29"/>
      <c r="C5026" s="29"/>
    </row>
    <row r="5027" spans="1:3" hidden="1" x14ac:dyDescent="0.45">
      <c r="A5027" s="29"/>
      <c r="B5027" s="29"/>
      <c r="C5027" s="29"/>
    </row>
    <row r="5028" spans="1:3" hidden="1" x14ac:dyDescent="0.45">
      <c r="A5028" s="29"/>
      <c r="B5028" s="29"/>
      <c r="C5028" s="29"/>
    </row>
    <row r="5029" spans="1:3" hidden="1" x14ac:dyDescent="0.45">
      <c r="A5029" s="29"/>
      <c r="B5029" s="29"/>
      <c r="C5029" s="29"/>
    </row>
    <row r="5030" spans="1:3" hidden="1" x14ac:dyDescent="0.45">
      <c r="A5030" s="29"/>
      <c r="B5030" s="29"/>
      <c r="C5030" s="29"/>
    </row>
    <row r="5031" spans="1:3" hidden="1" x14ac:dyDescent="0.45">
      <c r="A5031" s="29"/>
      <c r="B5031" s="29"/>
      <c r="C5031" s="29"/>
    </row>
    <row r="5032" spans="1:3" hidden="1" x14ac:dyDescent="0.45">
      <c r="A5032" s="29"/>
      <c r="B5032" s="29"/>
      <c r="C5032" s="29"/>
    </row>
    <row r="5033" spans="1:3" hidden="1" x14ac:dyDescent="0.45">
      <c r="A5033" s="29"/>
      <c r="B5033" s="29"/>
      <c r="C5033" s="29"/>
    </row>
    <row r="5034" spans="1:3" hidden="1" x14ac:dyDescent="0.45">
      <c r="A5034" s="29"/>
      <c r="B5034" s="29"/>
      <c r="C5034" s="29"/>
    </row>
    <row r="5035" spans="1:3" hidden="1" x14ac:dyDescent="0.45">
      <c r="A5035" s="29"/>
      <c r="B5035" s="29"/>
      <c r="C5035" s="29"/>
    </row>
    <row r="5036" spans="1:3" hidden="1" x14ac:dyDescent="0.45">
      <c r="A5036" s="29"/>
      <c r="B5036" s="29"/>
      <c r="C5036" s="29"/>
    </row>
    <row r="5037" spans="1:3" hidden="1" x14ac:dyDescent="0.45">
      <c r="A5037" s="29"/>
      <c r="B5037" s="29"/>
      <c r="C5037" s="29"/>
    </row>
    <row r="5038" spans="1:3" hidden="1" x14ac:dyDescent="0.45">
      <c r="A5038" s="29"/>
      <c r="B5038" s="29"/>
      <c r="C5038" s="29"/>
    </row>
    <row r="5039" spans="1:3" hidden="1" x14ac:dyDescent="0.45">
      <c r="A5039" s="29"/>
      <c r="B5039" s="29"/>
      <c r="C5039" s="29"/>
    </row>
    <row r="5040" spans="1:3" hidden="1" x14ac:dyDescent="0.45">
      <c r="A5040" s="29"/>
      <c r="B5040" s="29"/>
      <c r="C5040" s="29"/>
    </row>
    <row r="5041" spans="1:3" hidden="1" x14ac:dyDescent="0.45">
      <c r="A5041" s="29"/>
      <c r="B5041" s="29"/>
      <c r="C5041" s="29"/>
    </row>
    <row r="5042" spans="1:3" hidden="1" x14ac:dyDescent="0.45">
      <c r="A5042" s="29"/>
      <c r="B5042" s="29"/>
      <c r="C5042" s="29"/>
    </row>
    <row r="5043" spans="1:3" hidden="1" x14ac:dyDescent="0.45">
      <c r="A5043" s="29"/>
      <c r="B5043" s="29"/>
      <c r="C5043" s="29"/>
    </row>
    <row r="5044" spans="1:3" hidden="1" x14ac:dyDescent="0.45">
      <c r="A5044" s="29"/>
      <c r="B5044" s="29"/>
      <c r="C5044" s="29"/>
    </row>
    <row r="5045" spans="1:3" hidden="1" x14ac:dyDescent="0.45">
      <c r="A5045" s="29"/>
      <c r="B5045" s="29"/>
      <c r="C5045" s="29"/>
    </row>
    <row r="5046" spans="1:3" hidden="1" x14ac:dyDescent="0.45">
      <c r="A5046" s="29"/>
      <c r="B5046" s="29"/>
      <c r="C5046" s="29"/>
    </row>
    <row r="5047" spans="1:3" hidden="1" x14ac:dyDescent="0.45">
      <c r="A5047" s="29"/>
      <c r="B5047" s="29"/>
      <c r="C5047" s="29"/>
    </row>
    <row r="5048" spans="1:3" hidden="1" x14ac:dyDescent="0.45">
      <c r="A5048" s="29"/>
      <c r="B5048" s="29"/>
      <c r="C5048" s="29"/>
    </row>
    <row r="5049" spans="1:3" hidden="1" x14ac:dyDescent="0.45">
      <c r="A5049" s="29"/>
      <c r="B5049" s="29"/>
      <c r="C5049" s="29"/>
    </row>
    <row r="5050" spans="1:3" hidden="1" x14ac:dyDescent="0.45">
      <c r="A5050" s="29"/>
      <c r="B5050" s="29"/>
      <c r="C5050" s="29"/>
    </row>
    <row r="5051" spans="1:3" hidden="1" x14ac:dyDescent="0.45">
      <c r="A5051" s="29"/>
      <c r="B5051" s="29"/>
      <c r="C5051" s="29"/>
    </row>
    <row r="5052" spans="1:3" hidden="1" x14ac:dyDescent="0.45">
      <c r="A5052" s="29"/>
      <c r="B5052" s="29"/>
      <c r="C5052" s="29"/>
    </row>
    <row r="5053" spans="1:3" hidden="1" x14ac:dyDescent="0.45">
      <c r="A5053" s="29"/>
      <c r="B5053" s="29"/>
      <c r="C5053" s="29"/>
    </row>
    <row r="5054" spans="1:3" hidden="1" x14ac:dyDescent="0.45">
      <c r="A5054" s="29"/>
      <c r="B5054" s="29"/>
      <c r="C5054" s="29"/>
    </row>
    <row r="5055" spans="1:3" hidden="1" x14ac:dyDescent="0.45">
      <c r="A5055" s="29"/>
      <c r="B5055" s="29"/>
      <c r="C5055" s="29"/>
    </row>
    <row r="5056" spans="1:3" hidden="1" x14ac:dyDescent="0.45">
      <c r="A5056" s="29"/>
      <c r="B5056" s="29"/>
      <c r="C5056" s="29"/>
    </row>
    <row r="5057" spans="1:3" hidden="1" x14ac:dyDescent="0.45">
      <c r="A5057" s="29"/>
      <c r="B5057" s="29"/>
      <c r="C5057" s="29"/>
    </row>
    <row r="5058" spans="1:3" hidden="1" x14ac:dyDescent="0.45">
      <c r="A5058" s="29"/>
      <c r="B5058" s="29"/>
      <c r="C5058" s="29"/>
    </row>
    <row r="5059" spans="1:3" hidden="1" x14ac:dyDescent="0.45">
      <c r="A5059" s="29"/>
      <c r="B5059" s="29"/>
      <c r="C5059" s="29"/>
    </row>
    <row r="5060" spans="1:3" hidden="1" x14ac:dyDescent="0.45">
      <c r="A5060" s="29"/>
      <c r="B5060" s="29"/>
      <c r="C5060" s="29"/>
    </row>
    <row r="5061" spans="1:3" hidden="1" x14ac:dyDescent="0.45">
      <c r="A5061" s="29"/>
      <c r="B5061" s="29"/>
      <c r="C5061" s="29"/>
    </row>
    <row r="5062" spans="1:3" hidden="1" x14ac:dyDescent="0.45">
      <c r="A5062" s="29"/>
      <c r="B5062" s="29"/>
      <c r="C5062" s="29"/>
    </row>
    <row r="5063" spans="1:3" hidden="1" x14ac:dyDescent="0.45">
      <c r="A5063" s="29"/>
      <c r="B5063" s="29"/>
      <c r="C5063" s="29"/>
    </row>
    <row r="5064" spans="1:3" hidden="1" x14ac:dyDescent="0.45">
      <c r="A5064" s="29"/>
      <c r="B5064" s="29"/>
      <c r="C5064" s="29"/>
    </row>
    <row r="5065" spans="1:3" hidden="1" x14ac:dyDescent="0.45">
      <c r="A5065" s="29"/>
      <c r="B5065" s="29"/>
      <c r="C5065" s="29"/>
    </row>
    <row r="5066" spans="1:3" hidden="1" x14ac:dyDescent="0.45">
      <c r="A5066" s="29"/>
      <c r="B5066" s="29"/>
      <c r="C5066" s="29"/>
    </row>
    <row r="5067" spans="1:3" hidden="1" x14ac:dyDescent="0.45">
      <c r="A5067" s="29"/>
      <c r="B5067" s="29"/>
      <c r="C5067" s="29"/>
    </row>
    <row r="5068" spans="1:3" hidden="1" x14ac:dyDescent="0.45">
      <c r="A5068" s="29"/>
      <c r="B5068" s="29"/>
      <c r="C5068" s="29"/>
    </row>
    <row r="5069" spans="1:3" hidden="1" x14ac:dyDescent="0.45">
      <c r="A5069" s="29"/>
      <c r="B5069" s="29"/>
      <c r="C5069" s="29"/>
    </row>
    <row r="5070" spans="1:3" hidden="1" x14ac:dyDescent="0.45">
      <c r="A5070" s="29"/>
      <c r="B5070" s="29"/>
      <c r="C5070" s="29"/>
    </row>
    <row r="5071" spans="1:3" hidden="1" x14ac:dyDescent="0.45">
      <c r="A5071" s="29"/>
      <c r="B5071" s="29"/>
      <c r="C5071" s="29"/>
    </row>
    <row r="5072" spans="1:3" hidden="1" x14ac:dyDescent="0.45">
      <c r="A5072" s="29"/>
      <c r="B5072" s="29"/>
      <c r="C5072" s="29"/>
    </row>
    <row r="5073" spans="1:3" hidden="1" x14ac:dyDescent="0.45">
      <c r="A5073" s="29"/>
      <c r="B5073" s="29"/>
      <c r="C5073" s="29"/>
    </row>
    <row r="5074" spans="1:3" hidden="1" x14ac:dyDescent="0.45">
      <c r="A5074" s="29"/>
      <c r="B5074" s="29"/>
      <c r="C5074" s="29"/>
    </row>
    <row r="5075" spans="1:3" hidden="1" x14ac:dyDescent="0.45">
      <c r="A5075" s="29"/>
      <c r="B5075" s="29"/>
      <c r="C5075" s="29"/>
    </row>
    <row r="5076" spans="1:3" hidden="1" x14ac:dyDescent="0.45">
      <c r="A5076" s="29"/>
      <c r="B5076" s="29"/>
      <c r="C5076" s="29"/>
    </row>
    <row r="5077" spans="1:3" hidden="1" x14ac:dyDescent="0.45">
      <c r="A5077" s="29"/>
      <c r="B5077" s="29"/>
      <c r="C5077" s="29"/>
    </row>
    <row r="5078" spans="1:3" hidden="1" x14ac:dyDescent="0.45">
      <c r="A5078" s="29"/>
      <c r="B5078" s="29"/>
      <c r="C5078" s="29"/>
    </row>
    <row r="5079" spans="1:3" hidden="1" x14ac:dyDescent="0.45">
      <c r="A5079" s="29"/>
      <c r="B5079" s="29"/>
      <c r="C5079" s="29"/>
    </row>
    <row r="5080" spans="1:3" hidden="1" x14ac:dyDescent="0.45">
      <c r="A5080" s="29"/>
      <c r="B5080" s="29"/>
      <c r="C5080" s="29"/>
    </row>
    <row r="5081" spans="1:3" hidden="1" x14ac:dyDescent="0.45">
      <c r="A5081" s="29"/>
      <c r="B5081" s="29"/>
      <c r="C5081" s="29"/>
    </row>
    <row r="5082" spans="1:3" hidden="1" x14ac:dyDescent="0.45">
      <c r="A5082" s="29"/>
      <c r="B5082" s="29"/>
      <c r="C5082" s="29"/>
    </row>
    <row r="5083" spans="1:3" hidden="1" x14ac:dyDescent="0.45">
      <c r="A5083" s="29"/>
      <c r="B5083" s="29"/>
      <c r="C5083" s="29"/>
    </row>
    <row r="5084" spans="1:3" hidden="1" x14ac:dyDescent="0.45">
      <c r="A5084" s="29"/>
      <c r="B5084" s="29"/>
      <c r="C5084" s="29"/>
    </row>
    <row r="5085" spans="1:3" hidden="1" x14ac:dyDescent="0.45">
      <c r="A5085" s="29"/>
      <c r="B5085" s="29"/>
      <c r="C5085" s="29"/>
    </row>
    <row r="5086" spans="1:3" hidden="1" x14ac:dyDescent="0.45">
      <c r="A5086" s="29"/>
      <c r="B5086" s="29"/>
      <c r="C5086" s="29"/>
    </row>
    <row r="5087" spans="1:3" hidden="1" x14ac:dyDescent="0.45">
      <c r="A5087" s="29"/>
      <c r="B5087" s="29"/>
      <c r="C5087" s="29"/>
    </row>
    <row r="5088" spans="1:3" hidden="1" x14ac:dyDescent="0.45">
      <c r="A5088" s="29"/>
      <c r="B5088" s="29"/>
      <c r="C5088" s="29"/>
    </row>
    <row r="5089" spans="1:3" hidden="1" x14ac:dyDescent="0.45">
      <c r="A5089" s="29"/>
      <c r="B5089" s="29"/>
      <c r="C5089" s="29"/>
    </row>
    <row r="5090" spans="1:3" hidden="1" x14ac:dyDescent="0.45">
      <c r="A5090" s="29"/>
      <c r="B5090" s="29"/>
      <c r="C5090" s="29"/>
    </row>
    <row r="5091" spans="1:3" hidden="1" x14ac:dyDescent="0.45">
      <c r="A5091" s="29"/>
      <c r="B5091" s="29"/>
      <c r="C5091" s="29"/>
    </row>
    <row r="5092" spans="1:3" hidden="1" x14ac:dyDescent="0.45">
      <c r="A5092" s="29"/>
      <c r="B5092" s="29"/>
      <c r="C5092" s="29"/>
    </row>
    <row r="5093" spans="1:3" hidden="1" x14ac:dyDescent="0.45">
      <c r="A5093" s="29"/>
      <c r="B5093" s="29"/>
      <c r="C5093" s="29"/>
    </row>
    <row r="5094" spans="1:3" hidden="1" x14ac:dyDescent="0.45">
      <c r="A5094" s="29"/>
      <c r="B5094" s="29"/>
      <c r="C5094" s="29"/>
    </row>
    <row r="5095" spans="1:3" hidden="1" x14ac:dyDescent="0.45">
      <c r="A5095" s="29"/>
      <c r="B5095" s="29"/>
      <c r="C5095" s="29"/>
    </row>
    <row r="5096" spans="1:3" hidden="1" x14ac:dyDescent="0.45">
      <c r="A5096" s="29"/>
      <c r="B5096" s="29"/>
      <c r="C5096" s="29"/>
    </row>
    <row r="5097" spans="1:3" hidden="1" x14ac:dyDescent="0.45">
      <c r="A5097" s="29"/>
      <c r="B5097" s="29"/>
      <c r="C5097" s="29"/>
    </row>
    <row r="5098" spans="1:3" hidden="1" x14ac:dyDescent="0.45">
      <c r="A5098" s="29"/>
      <c r="B5098" s="29"/>
      <c r="C5098" s="29"/>
    </row>
    <row r="5099" spans="1:3" hidden="1" x14ac:dyDescent="0.45">
      <c r="A5099" s="29"/>
      <c r="B5099" s="29"/>
      <c r="C5099" s="29"/>
    </row>
    <row r="5100" spans="1:3" hidden="1" x14ac:dyDescent="0.45">
      <c r="A5100" s="29"/>
      <c r="B5100" s="29"/>
      <c r="C5100" s="29"/>
    </row>
    <row r="5101" spans="1:3" hidden="1" x14ac:dyDescent="0.45">
      <c r="A5101" s="29"/>
      <c r="B5101" s="29"/>
      <c r="C5101" s="29"/>
    </row>
    <row r="5102" spans="1:3" hidden="1" x14ac:dyDescent="0.45">
      <c r="A5102" s="29"/>
      <c r="B5102" s="29"/>
      <c r="C5102" s="29"/>
    </row>
    <row r="5103" spans="1:3" hidden="1" x14ac:dyDescent="0.45">
      <c r="A5103" s="29"/>
      <c r="B5103" s="29"/>
      <c r="C5103" s="29"/>
    </row>
    <row r="5104" spans="1:3" hidden="1" x14ac:dyDescent="0.45">
      <c r="A5104" s="29"/>
      <c r="B5104" s="29"/>
      <c r="C5104" s="29"/>
    </row>
    <row r="5105" spans="1:3" hidden="1" x14ac:dyDescent="0.45">
      <c r="A5105" s="29"/>
      <c r="B5105" s="29"/>
      <c r="C5105" s="29"/>
    </row>
    <row r="5106" spans="1:3" hidden="1" x14ac:dyDescent="0.45">
      <c r="A5106" s="29"/>
      <c r="B5106" s="29"/>
      <c r="C5106" s="29"/>
    </row>
    <row r="5107" spans="1:3" hidden="1" x14ac:dyDescent="0.45">
      <c r="A5107" s="29"/>
      <c r="B5107" s="29"/>
      <c r="C5107" s="29"/>
    </row>
    <row r="5108" spans="1:3" hidden="1" x14ac:dyDescent="0.45">
      <c r="A5108" s="29"/>
      <c r="B5108" s="29"/>
      <c r="C5108" s="29"/>
    </row>
    <row r="5109" spans="1:3" hidden="1" x14ac:dyDescent="0.45">
      <c r="A5109" s="29"/>
      <c r="B5109" s="29"/>
      <c r="C5109" s="29"/>
    </row>
    <row r="5110" spans="1:3" hidden="1" x14ac:dyDescent="0.45">
      <c r="A5110" s="29"/>
      <c r="B5110" s="29"/>
      <c r="C5110" s="29"/>
    </row>
    <row r="5111" spans="1:3" hidden="1" x14ac:dyDescent="0.45">
      <c r="A5111" s="29"/>
      <c r="B5111" s="29"/>
      <c r="C5111" s="29"/>
    </row>
    <row r="5112" spans="1:3" hidden="1" x14ac:dyDescent="0.45">
      <c r="A5112" s="29"/>
      <c r="B5112" s="29"/>
      <c r="C5112" s="29"/>
    </row>
    <row r="5113" spans="1:3" hidden="1" x14ac:dyDescent="0.45">
      <c r="A5113" s="29"/>
      <c r="B5113" s="29"/>
      <c r="C5113" s="29"/>
    </row>
    <row r="5114" spans="1:3" hidden="1" x14ac:dyDescent="0.45">
      <c r="A5114" s="29"/>
      <c r="B5114" s="29"/>
      <c r="C5114" s="29"/>
    </row>
    <row r="5115" spans="1:3" hidden="1" x14ac:dyDescent="0.45">
      <c r="A5115" s="29"/>
      <c r="B5115" s="29"/>
      <c r="C5115" s="29"/>
    </row>
    <row r="5116" spans="1:3" hidden="1" x14ac:dyDescent="0.45">
      <c r="A5116" s="29"/>
      <c r="B5116" s="29"/>
      <c r="C5116" s="29"/>
    </row>
    <row r="5117" spans="1:3" hidden="1" x14ac:dyDescent="0.45">
      <c r="A5117" s="29"/>
      <c r="B5117" s="29"/>
      <c r="C5117" s="29"/>
    </row>
    <row r="5118" spans="1:3" hidden="1" x14ac:dyDescent="0.45">
      <c r="A5118" s="29"/>
      <c r="B5118" s="29"/>
      <c r="C5118" s="29"/>
    </row>
    <row r="5119" spans="1:3" hidden="1" x14ac:dyDescent="0.45">
      <c r="A5119" s="29"/>
      <c r="B5119" s="29"/>
      <c r="C5119" s="29"/>
    </row>
    <row r="5120" spans="1:3" hidden="1" x14ac:dyDescent="0.45">
      <c r="A5120" s="29"/>
      <c r="B5120" s="29"/>
      <c r="C5120" s="29"/>
    </row>
    <row r="5121" spans="1:3" hidden="1" x14ac:dyDescent="0.45">
      <c r="A5121" s="29"/>
      <c r="B5121" s="29"/>
      <c r="C5121" s="29"/>
    </row>
    <row r="5122" spans="1:3" hidden="1" x14ac:dyDescent="0.45">
      <c r="A5122" s="29"/>
      <c r="B5122" s="29"/>
      <c r="C5122" s="29"/>
    </row>
    <row r="5123" spans="1:3" hidden="1" x14ac:dyDescent="0.45">
      <c r="A5123" s="29"/>
      <c r="B5123" s="29"/>
      <c r="C5123" s="29"/>
    </row>
    <row r="5124" spans="1:3" hidden="1" x14ac:dyDescent="0.45">
      <c r="A5124" s="29"/>
      <c r="B5124" s="29"/>
      <c r="C5124" s="29"/>
    </row>
    <row r="5125" spans="1:3" hidden="1" x14ac:dyDescent="0.45">
      <c r="A5125" s="29"/>
      <c r="B5125" s="29"/>
      <c r="C5125" s="29"/>
    </row>
    <row r="5126" spans="1:3" hidden="1" x14ac:dyDescent="0.45">
      <c r="A5126" s="29"/>
      <c r="B5126" s="29"/>
      <c r="C5126" s="29"/>
    </row>
    <row r="5127" spans="1:3" hidden="1" x14ac:dyDescent="0.45">
      <c r="A5127" s="29"/>
      <c r="B5127" s="29"/>
      <c r="C5127" s="29"/>
    </row>
    <row r="5128" spans="1:3" hidden="1" x14ac:dyDescent="0.45">
      <c r="A5128" s="29"/>
      <c r="B5128" s="29"/>
      <c r="C5128" s="29"/>
    </row>
    <row r="5129" spans="1:3" hidden="1" x14ac:dyDescent="0.45">
      <c r="A5129" s="29"/>
      <c r="B5129" s="29"/>
      <c r="C5129" s="29"/>
    </row>
    <row r="5130" spans="1:3" hidden="1" x14ac:dyDescent="0.45">
      <c r="A5130" s="29"/>
      <c r="B5130" s="29"/>
      <c r="C5130" s="29"/>
    </row>
    <row r="5131" spans="1:3" hidden="1" x14ac:dyDescent="0.45">
      <c r="A5131" s="29"/>
      <c r="B5131" s="29"/>
      <c r="C5131" s="29"/>
    </row>
    <row r="5132" spans="1:3" hidden="1" x14ac:dyDescent="0.45">
      <c r="A5132" s="29"/>
      <c r="B5132" s="29"/>
      <c r="C5132" s="29"/>
    </row>
    <row r="5133" spans="1:3" hidden="1" x14ac:dyDescent="0.45">
      <c r="A5133" s="29"/>
      <c r="B5133" s="29"/>
      <c r="C5133" s="29"/>
    </row>
    <row r="5134" spans="1:3" hidden="1" x14ac:dyDescent="0.45">
      <c r="A5134" s="29"/>
      <c r="B5134" s="29"/>
      <c r="C5134" s="29"/>
    </row>
    <row r="5135" spans="1:3" hidden="1" x14ac:dyDescent="0.45">
      <c r="A5135" s="29"/>
      <c r="B5135" s="29"/>
      <c r="C5135" s="29"/>
    </row>
    <row r="5136" spans="1:3" hidden="1" x14ac:dyDescent="0.45">
      <c r="A5136" s="29"/>
      <c r="B5136" s="29"/>
      <c r="C5136" s="29"/>
    </row>
    <row r="5137" spans="1:3" hidden="1" x14ac:dyDescent="0.45">
      <c r="A5137" s="29"/>
      <c r="B5137" s="29"/>
      <c r="C5137" s="29"/>
    </row>
    <row r="5138" spans="1:3" hidden="1" x14ac:dyDescent="0.45">
      <c r="A5138" s="29"/>
      <c r="B5138" s="29"/>
      <c r="C5138" s="29"/>
    </row>
    <row r="5139" spans="1:3" hidden="1" x14ac:dyDescent="0.45">
      <c r="A5139" s="29"/>
      <c r="B5139" s="29"/>
      <c r="C5139" s="29"/>
    </row>
    <row r="5140" spans="1:3" hidden="1" x14ac:dyDescent="0.45">
      <c r="A5140" s="29"/>
      <c r="B5140" s="29"/>
      <c r="C5140" s="29"/>
    </row>
    <row r="5141" spans="1:3" hidden="1" x14ac:dyDescent="0.45">
      <c r="A5141" s="29"/>
      <c r="B5141" s="29"/>
      <c r="C5141" s="29"/>
    </row>
    <row r="5142" spans="1:3" hidden="1" x14ac:dyDescent="0.45">
      <c r="A5142" s="29"/>
      <c r="B5142" s="29"/>
      <c r="C5142" s="29"/>
    </row>
    <row r="5143" spans="1:3" hidden="1" x14ac:dyDescent="0.45">
      <c r="A5143" s="29"/>
      <c r="B5143" s="29"/>
      <c r="C5143" s="29"/>
    </row>
    <row r="5144" spans="1:3" hidden="1" x14ac:dyDescent="0.45">
      <c r="A5144" s="29"/>
      <c r="B5144" s="29"/>
      <c r="C5144" s="29"/>
    </row>
    <row r="5145" spans="1:3" hidden="1" x14ac:dyDescent="0.45">
      <c r="A5145" s="29"/>
      <c r="B5145" s="29"/>
      <c r="C5145" s="29"/>
    </row>
    <row r="5146" spans="1:3" hidden="1" x14ac:dyDescent="0.45">
      <c r="A5146" s="29"/>
      <c r="B5146" s="29"/>
      <c r="C5146" s="29"/>
    </row>
    <row r="5147" spans="1:3" hidden="1" x14ac:dyDescent="0.45">
      <c r="A5147" s="29"/>
      <c r="B5147" s="29"/>
      <c r="C5147" s="29"/>
    </row>
    <row r="5148" spans="1:3" hidden="1" x14ac:dyDescent="0.45">
      <c r="A5148" s="29"/>
      <c r="B5148" s="29"/>
      <c r="C5148" s="29"/>
    </row>
    <row r="5149" spans="1:3" hidden="1" x14ac:dyDescent="0.45">
      <c r="A5149" s="29"/>
      <c r="B5149" s="29"/>
      <c r="C5149" s="29"/>
    </row>
    <row r="5150" spans="1:3" hidden="1" x14ac:dyDescent="0.45">
      <c r="A5150" s="29"/>
      <c r="B5150" s="29"/>
      <c r="C5150" s="29"/>
    </row>
    <row r="5151" spans="1:3" hidden="1" x14ac:dyDescent="0.45">
      <c r="A5151" s="29"/>
      <c r="B5151" s="29"/>
      <c r="C5151" s="29"/>
    </row>
    <row r="5152" spans="1:3" hidden="1" x14ac:dyDescent="0.45">
      <c r="A5152" s="29"/>
      <c r="B5152" s="29"/>
      <c r="C5152" s="29"/>
    </row>
    <row r="5153" spans="1:3" hidden="1" x14ac:dyDescent="0.45">
      <c r="A5153" s="29"/>
      <c r="B5153" s="29"/>
      <c r="C5153" s="29"/>
    </row>
    <row r="5154" spans="1:3" hidden="1" x14ac:dyDescent="0.45">
      <c r="A5154" s="29"/>
      <c r="B5154" s="29"/>
      <c r="C5154" s="29"/>
    </row>
    <row r="5155" spans="1:3" hidden="1" x14ac:dyDescent="0.45">
      <c r="A5155" s="29"/>
      <c r="B5155" s="29"/>
      <c r="C5155" s="29"/>
    </row>
    <row r="5156" spans="1:3" hidden="1" x14ac:dyDescent="0.45">
      <c r="A5156" s="29"/>
      <c r="B5156" s="29"/>
      <c r="C5156" s="29"/>
    </row>
    <row r="5157" spans="1:3" hidden="1" x14ac:dyDescent="0.45">
      <c r="A5157" s="29"/>
      <c r="B5157" s="29"/>
      <c r="C5157" s="29"/>
    </row>
    <row r="5158" spans="1:3" hidden="1" x14ac:dyDescent="0.45">
      <c r="A5158" s="29"/>
      <c r="B5158" s="29"/>
      <c r="C5158" s="29"/>
    </row>
    <row r="5159" spans="1:3" hidden="1" x14ac:dyDescent="0.45">
      <c r="A5159" s="29"/>
      <c r="B5159" s="29"/>
      <c r="C5159" s="29"/>
    </row>
    <row r="5160" spans="1:3" hidden="1" x14ac:dyDescent="0.45">
      <c r="A5160" s="29"/>
      <c r="B5160" s="29"/>
      <c r="C5160" s="29"/>
    </row>
    <row r="5161" spans="1:3" hidden="1" x14ac:dyDescent="0.45">
      <c r="A5161" s="29"/>
      <c r="B5161" s="29"/>
      <c r="C5161" s="29"/>
    </row>
    <row r="5162" spans="1:3" hidden="1" x14ac:dyDescent="0.45">
      <c r="A5162" s="29"/>
      <c r="B5162" s="29"/>
      <c r="C5162" s="29"/>
    </row>
    <row r="5163" spans="1:3" hidden="1" x14ac:dyDescent="0.45">
      <c r="A5163" s="29"/>
      <c r="B5163" s="29"/>
      <c r="C5163" s="29"/>
    </row>
    <row r="5164" spans="1:3" hidden="1" x14ac:dyDescent="0.45">
      <c r="A5164" s="29"/>
      <c r="B5164" s="29"/>
      <c r="C5164" s="29"/>
    </row>
    <row r="5165" spans="1:3" hidden="1" x14ac:dyDescent="0.45">
      <c r="A5165" s="29"/>
      <c r="B5165" s="29"/>
      <c r="C5165" s="29"/>
    </row>
    <row r="5166" spans="1:3" hidden="1" x14ac:dyDescent="0.45">
      <c r="A5166" s="29"/>
      <c r="B5166" s="29"/>
      <c r="C5166" s="29"/>
    </row>
    <row r="5167" spans="1:3" hidden="1" x14ac:dyDescent="0.45">
      <c r="A5167" s="29"/>
      <c r="B5167" s="29"/>
      <c r="C5167" s="29"/>
    </row>
    <row r="5168" spans="1:3" hidden="1" x14ac:dyDescent="0.45">
      <c r="A5168" s="29"/>
      <c r="B5168" s="29"/>
      <c r="C5168" s="29"/>
    </row>
    <row r="5169" spans="1:3" hidden="1" x14ac:dyDescent="0.45">
      <c r="A5169" s="29"/>
      <c r="B5169" s="29"/>
      <c r="C5169" s="29"/>
    </row>
    <row r="5170" spans="1:3" hidden="1" x14ac:dyDescent="0.45">
      <c r="A5170" s="29"/>
      <c r="B5170" s="29"/>
      <c r="C5170" s="29"/>
    </row>
    <row r="5171" spans="1:3" hidden="1" x14ac:dyDescent="0.45">
      <c r="A5171" s="29"/>
      <c r="B5171" s="29"/>
      <c r="C5171" s="29"/>
    </row>
    <row r="5172" spans="1:3" hidden="1" x14ac:dyDescent="0.45">
      <c r="A5172" s="29"/>
      <c r="B5172" s="29"/>
      <c r="C5172" s="29"/>
    </row>
    <row r="5173" spans="1:3" hidden="1" x14ac:dyDescent="0.45">
      <c r="A5173" s="29"/>
      <c r="B5173" s="29"/>
      <c r="C5173" s="29"/>
    </row>
    <row r="5174" spans="1:3" hidden="1" x14ac:dyDescent="0.45">
      <c r="A5174" s="29"/>
      <c r="B5174" s="29"/>
      <c r="C5174" s="29"/>
    </row>
    <row r="5175" spans="1:3" hidden="1" x14ac:dyDescent="0.45">
      <c r="A5175" s="29"/>
      <c r="B5175" s="29"/>
      <c r="C5175" s="29"/>
    </row>
    <row r="5176" spans="1:3" hidden="1" x14ac:dyDescent="0.45">
      <c r="A5176" s="29"/>
      <c r="B5176" s="29"/>
      <c r="C5176" s="29"/>
    </row>
    <row r="5177" spans="1:3" hidden="1" x14ac:dyDescent="0.45">
      <c r="A5177" s="29"/>
      <c r="B5177" s="29"/>
      <c r="C5177" s="29"/>
    </row>
    <row r="5178" spans="1:3" hidden="1" x14ac:dyDescent="0.45">
      <c r="A5178" s="29"/>
      <c r="B5178" s="29"/>
      <c r="C5178" s="29"/>
    </row>
    <row r="5179" spans="1:3" hidden="1" x14ac:dyDescent="0.45">
      <c r="A5179" s="29"/>
      <c r="B5179" s="29"/>
      <c r="C5179" s="29"/>
    </row>
    <row r="5180" spans="1:3" hidden="1" x14ac:dyDescent="0.45">
      <c r="A5180" s="29"/>
      <c r="B5180" s="29"/>
      <c r="C5180" s="29"/>
    </row>
    <row r="5181" spans="1:3" hidden="1" x14ac:dyDescent="0.45">
      <c r="A5181" s="29"/>
      <c r="B5181" s="29"/>
      <c r="C5181" s="29"/>
    </row>
    <row r="5182" spans="1:3" hidden="1" x14ac:dyDescent="0.45">
      <c r="A5182" s="29"/>
      <c r="B5182" s="29"/>
      <c r="C5182" s="29"/>
    </row>
    <row r="5183" spans="1:3" hidden="1" x14ac:dyDescent="0.45">
      <c r="A5183" s="29"/>
      <c r="B5183" s="29"/>
      <c r="C5183" s="29"/>
    </row>
    <row r="5184" spans="1:3" hidden="1" x14ac:dyDescent="0.45">
      <c r="A5184" s="29"/>
      <c r="B5184" s="29"/>
      <c r="C5184" s="29"/>
    </row>
    <row r="5185" spans="1:3" hidden="1" x14ac:dyDescent="0.45">
      <c r="A5185" s="29"/>
      <c r="B5185" s="29"/>
      <c r="C5185" s="29"/>
    </row>
    <row r="5186" spans="1:3" hidden="1" x14ac:dyDescent="0.45">
      <c r="A5186" s="29"/>
      <c r="B5186" s="29"/>
      <c r="C5186" s="29"/>
    </row>
    <row r="5187" spans="1:3" hidden="1" x14ac:dyDescent="0.45">
      <c r="A5187" s="29"/>
      <c r="B5187" s="29"/>
      <c r="C5187" s="29"/>
    </row>
    <row r="5188" spans="1:3" hidden="1" x14ac:dyDescent="0.45">
      <c r="A5188" s="29"/>
      <c r="B5188" s="29"/>
      <c r="C5188" s="29"/>
    </row>
    <row r="5189" spans="1:3" hidden="1" x14ac:dyDescent="0.45">
      <c r="A5189" s="29"/>
      <c r="B5189" s="29"/>
      <c r="C5189" s="29"/>
    </row>
    <row r="5190" spans="1:3" hidden="1" x14ac:dyDescent="0.45">
      <c r="A5190" s="29"/>
      <c r="B5190" s="29"/>
      <c r="C5190" s="29"/>
    </row>
    <row r="5191" spans="1:3" hidden="1" x14ac:dyDescent="0.45">
      <c r="A5191" s="29"/>
      <c r="B5191" s="29"/>
      <c r="C5191" s="29"/>
    </row>
    <row r="5192" spans="1:3" hidden="1" x14ac:dyDescent="0.45">
      <c r="A5192" s="29"/>
      <c r="B5192" s="29"/>
      <c r="C5192" s="29"/>
    </row>
    <row r="5193" spans="1:3" hidden="1" x14ac:dyDescent="0.45">
      <c r="A5193" s="29"/>
      <c r="B5193" s="29"/>
      <c r="C5193" s="29"/>
    </row>
    <row r="5194" spans="1:3" hidden="1" x14ac:dyDescent="0.45">
      <c r="A5194" s="29"/>
      <c r="B5194" s="29"/>
      <c r="C5194" s="29"/>
    </row>
    <row r="5195" spans="1:3" hidden="1" x14ac:dyDescent="0.45">
      <c r="A5195" s="29"/>
      <c r="B5195" s="29"/>
      <c r="C5195" s="29"/>
    </row>
    <row r="5196" spans="1:3" hidden="1" x14ac:dyDescent="0.45">
      <c r="A5196" s="29"/>
      <c r="B5196" s="29"/>
      <c r="C5196" s="29"/>
    </row>
    <row r="5197" spans="1:3" hidden="1" x14ac:dyDescent="0.45">
      <c r="A5197" s="29"/>
      <c r="B5197" s="29"/>
      <c r="C5197" s="29"/>
    </row>
    <row r="5198" spans="1:3" hidden="1" x14ac:dyDescent="0.45">
      <c r="A5198" s="29"/>
      <c r="B5198" s="29"/>
      <c r="C5198" s="29"/>
    </row>
    <row r="5199" spans="1:3" hidden="1" x14ac:dyDescent="0.45">
      <c r="A5199" s="29"/>
      <c r="B5199" s="29"/>
      <c r="C5199" s="29"/>
    </row>
    <row r="5200" spans="1:3" hidden="1" x14ac:dyDescent="0.45">
      <c r="A5200" s="29"/>
      <c r="B5200" s="29"/>
      <c r="C5200" s="29"/>
    </row>
    <row r="5201" spans="1:3" hidden="1" x14ac:dyDescent="0.45">
      <c r="A5201" s="29"/>
      <c r="B5201" s="29"/>
      <c r="C5201" s="29"/>
    </row>
    <row r="5202" spans="1:3" hidden="1" x14ac:dyDescent="0.45">
      <c r="A5202" s="29"/>
      <c r="B5202" s="29"/>
      <c r="C5202" s="29"/>
    </row>
    <row r="5203" spans="1:3" hidden="1" x14ac:dyDescent="0.45">
      <c r="A5203" s="29"/>
      <c r="B5203" s="29"/>
      <c r="C5203" s="29"/>
    </row>
    <row r="5204" spans="1:3" hidden="1" x14ac:dyDescent="0.45">
      <c r="A5204" s="29"/>
      <c r="B5204" s="29"/>
      <c r="C5204" s="29"/>
    </row>
    <row r="5205" spans="1:3" hidden="1" x14ac:dyDescent="0.45">
      <c r="A5205" s="29"/>
      <c r="B5205" s="29"/>
      <c r="C5205" s="29"/>
    </row>
    <row r="5206" spans="1:3" hidden="1" x14ac:dyDescent="0.45">
      <c r="A5206" s="29"/>
      <c r="B5206" s="29"/>
      <c r="C5206" s="29"/>
    </row>
    <row r="5207" spans="1:3" hidden="1" x14ac:dyDescent="0.45">
      <c r="A5207" s="29"/>
      <c r="B5207" s="29"/>
      <c r="C5207" s="29"/>
    </row>
    <row r="5208" spans="1:3" hidden="1" x14ac:dyDescent="0.45">
      <c r="A5208" s="29"/>
      <c r="B5208" s="29"/>
      <c r="C5208" s="29"/>
    </row>
    <row r="5209" spans="1:3" hidden="1" x14ac:dyDescent="0.45">
      <c r="A5209" s="29"/>
      <c r="B5209" s="29"/>
      <c r="C5209" s="29"/>
    </row>
    <row r="5210" spans="1:3" hidden="1" x14ac:dyDescent="0.45">
      <c r="A5210" s="29"/>
      <c r="B5210" s="29"/>
      <c r="C5210" s="29"/>
    </row>
    <row r="5211" spans="1:3" hidden="1" x14ac:dyDescent="0.45">
      <c r="A5211" s="29"/>
      <c r="B5211" s="29"/>
      <c r="C5211" s="29"/>
    </row>
    <row r="5212" spans="1:3" hidden="1" x14ac:dyDescent="0.45">
      <c r="A5212" s="29"/>
      <c r="B5212" s="29"/>
      <c r="C5212" s="29"/>
    </row>
    <row r="5213" spans="1:3" hidden="1" x14ac:dyDescent="0.45">
      <c r="A5213" s="29"/>
      <c r="B5213" s="29"/>
      <c r="C5213" s="29"/>
    </row>
    <row r="5214" spans="1:3" hidden="1" x14ac:dyDescent="0.45">
      <c r="A5214" s="29"/>
      <c r="B5214" s="29"/>
      <c r="C5214" s="29"/>
    </row>
    <row r="5215" spans="1:3" hidden="1" x14ac:dyDescent="0.45">
      <c r="A5215" s="29"/>
      <c r="B5215" s="29"/>
      <c r="C5215" s="29"/>
    </row>
    <row r="5216" spans="1:3" hidden="1" x14ac:dyDescent="0.45">
      <c r="A5216" s="29"/>
      <c r="B5216" s="29"/>
      <c r="C5216" s="29"/>
    </row>
    <row r="5217" spans="1:3" hidden="1" x14ac:dyDescent="0.45">
      <c r="A5217" s="29"/>
      <c r="B5217" s="29"/>
      <c r="C5217" s="29"/>
    </row>
    <row r="5218" spans="1:3" hidden="1" x14ac:dyDescent="0.45">
      <c r="A5218" s="29"/>
      <c r="B5218" s="29"/>
      <c r="C5218" s="29"/>
    </row>
    <row r="5219" spans="1:3" hidden="1" x14ac:dyDescent="0.45">
      <c r="A5219" s="29"/>
      <c r="B5219" s="29"/>
      <c r="C5219" s="29"/>
    </row>
    <row r="5220" spans="1:3" hidden="1" x14ac:dyDescent="0.45">
      <c r="A5220" s="29"/>
      <c r="B5220" s="29"/>
      <c r="C5220" s="29"/>
    </row>
    <row r="5221" spans="1:3" hidden="1" x14ac:dyDescent="0.45">
      <c r="A5221" s="29"/>
      <c r="B5221" s="29"/>
      <c r="C5221" s="29"/>
    </row>
    <row r="5222" spans="1:3" hidden="1" x14ac:dyDescent="0.45">
      <c r="A5222" s="29"/>
      <c r="B5222" s="29"/>
      <c r="C5222" s="29"/>
    </row>
    <row r="5223" spans="1:3" hidden="1" x14ac:dyDescent="0.45">
      <c r="A5223" s="29"/>
      <c r="B5223" s="29"/>
      <c r="C5223" s="29"/>
    </row>
    <row r="5224" spans="1:3" hidden="1" x14ac:dyDescent="0.45">
      <c r="A5224" s="29"/>
      <c r="B5224" s="29"/>
      <c r="C5224" s="29"/>
    </row>
    <row r="5225" spans="1:3" hidden="1" x14ac:dyDescent="0.45">
      <c r="A5225" s="29"/>
      <c r="B5225" s="29"/>
      <c r="C5225" s="29"/>
    </row>
    <row r="5226" spans="1:3" hidden="1" x14ac:dyDescent="0.45">
      <c r="A5226" s="29"/>
      <c r="B5226" s="29"/>
      <c r="C5226" s="29"/>
    </row>
    <row r="5227" spans="1:3" hidden="1" x14ac:dyDescent="0.45">
      <c r="A5227" s="29"/>
      <c r="B5227" s="29"/>
      <c r="C5227" s="29"/>
    </row>
    <row r="5228" spans="1:3" hidden="1" x14ac:dyDescent="0.45">
      <c r="A5228" s="29"/>
      <c r="B5228" s="29"/>
      <c r="C5228" s="29"/>
    </row>
    <row r="5229" spans="1:3" hidden="1" x14ac:dyDescent="0.45">
      <c r="A5229" s="29"/>
      <c r="B5229" s="29"/>
      <c r="C5229" s="29"/>
    </row>
    <row r="5230" spans="1:3" hidden="1" x14ac:dyDescent="0.45">
      <c r="A5230" s="29"/>
      <c r="B5230" s="29"/>
      <c r="C5230" s="29"/>
    </row>
    <row r="5231" spans="1:3" hidden="1" x14ac:dyDescent="0.45">
      <c r="A5231" s="29"/>
      <c r="B5231" s="29"/>
      <c r="C5231" s="29"/>
    </row>
    <row r="5232" spans="1:3" hidden="1" x14ac:dyDescent="0.45">
      <c r="A5232" s="29"/>
      <c r="B5232" s="29"/>
      <c r="C5232" s="29"/>
    </row>
    <row r="5233" spans="1:3" hidden="1" x14ac:dyDescent="0.45">
      <c r="A5233" s="29"/>
      <c r="B5233" s="29"/>
      <c r="C5233" s="29"/>
    </row>
    <row r="5234" spans="1:3" hidden="1" x14ac:dyDescent="0.45">
      <c r="A5234" s="29"/>
      <c r="B5234" s="29"/>
      <c r="C5234" s="29"/>
    </row>
    <row r="5235" spans="1:3" hidden="1" x14ac:dyDescent="0.45">
      <c r="A5235" s="29"/>
      <c r="B5235" s="29"/>
      <c r="C5235" s="29"/>
    </row>
    <row r="5236" spans="1:3" hidden="1" x14ac:dyDescent="0.45">
      <c r="A5236" s="29"/>
      <c r="B5236" s="29"/>
      <c r="C5236" s="29"/>
    </row>
    <row r="5237" spans="1:3" hidden="1" x14ac:dyDescent="0.45">
      <c r="A5237" s="29"/>
      <c r="B5237" s="29"/>
      <c r="C5237" s="29"/>
    </row>
    <row r="5238" spans="1:3" hidden="1" x14ac:dyDescent="0.45">
      <c r="A5238" s="29"/>
      <c r="B5238" s="29"/>
      <c r="C5238" s="29"/>
    </row>
    <row r="5239" spans="1:3" hidden="1" x14ac:dyDescent="0.45">
      <c r="A5239" s="29"/>
      <c r="B5239" s="29"/>
      <c r="C5239" s="29"/>
    </row>
    <row r="5240" spans="1:3" hidden="1" x14ac:dyDescent="0.45">
      <c r="A5240" s="29"/>
      <c r="B5240" s="29"/>
      <c r="C5240" s="29"/>
    </row>
    <row r="5241" spans="1:3" hidden="1" x14ac:dyDescent="0.45">
      <c r="A5241" s="29"/>
      <c r="B5241" s="29"/>
      <c r="C5241" s="29"/>
    </row>
    <row r="5242" spans="1:3" hidden="1" x14ac:dyDescent="0.45">
      <c r="A5242" s="29"/>
      <c r="B5242" s="29"/>
      <c r="C5242" s="29"/>
    </row>
    <row r="5243" spans="1:3" hidden="1" x14ac:dyDescent="0.45">
      <c r="A5243" s="29"/>
      <c r="B5243" s="29"/>
      <c r="C5243" s="29"/>
    </row>
    <row r="5244" spans="1:3" hidden="1" x14ac:dyDescent="0.45">
      <c r="A5244" s="29"/>
      <c r="B5244" s="29"/>
      <c r="C5244" s="29"/>
    </row>
    <row r="5245" spans="1:3" hidden="1" x14ac:dyDescent="0.45">
      <c r="A5245" s="29"/>
      <c r="B5245" s="29"/>
      <c r="C5245" s="29"/>
    </row>
    <row r="5246" spans="1:3" hidden="1" x14ac:dyDescent="0.45">
      <c r="A5246" s="29"/>
      <c r="B5246" s="29"/>
      <c r="C5246" s="29"/>
    </row>
    <row r="5247" spans="1:3" hidden="1" x14ac:dyDescent="0.45">
      <c r="A5247" s="29"/>
      <c r="B5247" s="29"/>
      <c r="C5247" s="29"/>
    </row>
    <row r="5248" spans="1:3" hidden="1" x14ac:dyDescent="0.45">
      <c r="A5248" s="29"/>
      <c r="B5248" s="29"/>
      <c r="C5248" s="29"/>
    </row>
    <row r="5249" spans="1:3" hidden="1" x14ac:dyDescent="0.45">
      <c r="A5249" s="29"/>
      <c r="B5249" s="29"/>
      <c r="C5249" s="29"/>
    </row>
    <row r="5250" spans="1:3" hidden="1" x14ac:dyDescent="0.45">
      <c r="A5250" s="29"/>
      <c r="B5250" s="29"/>
      <c r="C5250" s="29"/>
    </row>
    <row r="5251" spans="1:3" hidden="1" x14ac:dyDescent="0.45">
      <c r="A5251" s="29"/>
      <c r="B5251" s="29"/>
      <c r="C5251" s="29"/>
    </row>
    <row r="5252" spans="1:3" hidden="1" x14ac:dyDescent="0.45">
      <c r="A5252" s="29"/>
      <c r="B5252" s="29"/>
      <c r="C5252" s="29"/>
    </row>
    <row r="5253" spans="1:3" hidden="1" x14ac:dyDescent="0.45">
      <c r="A5253" s="29"/>
      <c r="B5253" s="29"/>
      <c r="C5253" s="29"/>
    </row>
    <row r="5254" spans="1:3" hidden="1" x14ac:dyDescent="0.45">
      <c r="A5254" s="29"/>
      <c r="B5254" s="29"/>
      <c r="C5254" s="29"/>
    </row>
    <row r="5255" spans="1:3" hidden="1" x14ac:dyDescent="0.45">
      <c r="A5255" s="29"/>
      <c r="B5255" s="29"/>
      <c r="C5255" s="29"/>
    </row>
    <row r="5256" spans="1:3" hidden="1" x14ac:dyDescent="0.45">
      <c r="A5256" s="29"/>
      <c r="B5256" s="29"/>
      <c r="C5256" s="29"/>
    </row>
    <row r="5257" spans="1:3" hidden="1" x14ac:dyDescent="0.45">
      <c r="A5257" s="29"/>
      <c r="B5257" s="29"/>
      <c r="C5257" s="29"/>
    </row>
    <row r="5258" spans="1:3" hidden="1" x14ac:dyDescent="0.45">
      <c r="A5258" s="29"/>
      <c r="B5258" s="29"/>
      <c r="C5258" s="29"/>
    </row>
    <row r="5259" spans="1:3" hidden="1" x14ac:dyDescent="0.45">
      <c r="A5259" s="29"/>
      <c r="B5259" s="29"/>
      <c r="C5259" s="29"/>
    </row>
    <row r="5260" spans="1:3" hidden="1" x14ac:dyDescent="0.45">
      <c r="A5260" s="29"/>
      <c r="B5260" s="29"/>
      <c r="C5260" s="29"/>
    </row>
    <row r="5261" spans="1:3" hidden="1" x14ac:dyDescent="0.45">
      <c r="A5261" s="29"/>
      <c r="B5261" s="29"/>
      <c r="C5261" s="29"/>
    </row>
    <row r="5262" spans="1:3" hidden="1" x14ac:dyDescent="0.45">
      <c r="A5262" s="29"/>
      <c r="B5262" s="29"/>
      <c r="C5262" s="29"/>
    </row>
    <row r="5263" spans="1:3" hidden="1" x14ac:dyDescent="0.45">
      <c r="A5263" s="29"/>
      <c r="B5263" s="29"/>
      <c r="C5263" s="29"/>
    </row>
    <row r="5264" spans="1:3" hidden="1" x14ac:dyDescent="0.45">
      <c r="A5264" s="29"/>
      <c r="B5264" s="29"/>
      <c r="C5264" s="29"/>
    </row>
    <row r="5265" spans="1:3" hidden="1" x14ac:dyDescent="0.45">
      <c r="A5265" s="29"/>
      <c r="B5265" s="29"/>
      <c r="C5265" s="29"/>
    </row>
    <row r="5266" spans="1:3" hidden="1" x14ac:dyDescent="0.45">
      <c r="A5266" s="29"/>
      <c r="B5266" s="29"/>
      <c r="C5266" s="29"/>
    </row>
    <row r="5267" spans="1:3" hidden="1" x14ac:dyDescent="0.45">
      <c r="A5267" s="29"/>
      <c r="B5267" s="29"/>
      <c r="C5267" s="29"/>
    </row>
    <row r="5268" spans="1:3" hidden="1" x14ac:dyDescent="0.45">
      <c r="A5268" s="29"/>
      <c r="B5268" s="29"/>
      <c r="C5268" s="29"/>
    </row>
    <row r="5269" spans="1:3" hidden="1" x14ac:dyDescent="0.45">
      <c r="A5269" s="29"/>
      <c r="B5269" s="29"/>
      <c r="C5269" s="29"/>
    </row>
    <row r="5270" spans="1:3" hidden="1" x14ac:dyDescent="0.45">
      <c r="A5270" s="29"/>
      <c r="B5270" s="29"/>
      <c r="C5270" s="29"/>
    </row>
    <row r="5271" spans="1:3" hidden="1" x14ac:dyDescent="0.45">
      <c r="A5271" s="29"/>
      <c r="B5271" s="29"/>
      <c r="C5271" s="29"/>
    </row>
    <row r="5272" spans="1:3" hidden="1" x14ac:dyDescent="0.45">
      <c r="A5272" s="29"/>
      <c r="B5272" s="29"/>
      <c r="C5272" s="29"/>
    </row>
    <row r="5273" spans="1:3" hidden="1" x14ac:dyDescent="0.45">
      <c r="A5273" s="29"/>
      <c r="B5273" s="29"/>
      <c r="C5273" s="29"/>
    </row>
    <row r="5274" spans="1:3" hidden="1" x14ac:dyDescent="0.45">
      <c r="A5274" s="29"/>
      <c r="B5274" s="29"/>
      <c r="C5274" s="29"/>
    </row>
    <row r="5275" spans="1:3" hidden="1" x14ac:dyDescent="0.45">
      <c r="A5275" s="29"/>
      <c r="B5275" s="29"/>
      <c r="C5275" s="29"/>
    </row>
    <row r="5276" spans="1:3" hidden="1" x14ac:dyDescent="0.45">
      <c r="A5276" s="29"/>
      <c r="B5276" s="29"/>
      <c r="C5276" s="29"/>
    </row>
    <row r="5277" spans="1:3" hidden="1" x14ac:dyDescent="0.45">
      <c r="A5277" s="29"/>
      <c r="B5277" s="29"/>
      <c r="C5277" s="29"/>
    </row>
    <row r="5278" spans="1:3" hidden="1" x14ac:dyDescent="0.45">
      <c r="A5278" s="29"/>
      <c r="B5278" s="29"/>
      <c r="C5278" s="29"/>
    </row>
    <row r="5279" spans="1:3" hidden="1" x14ac:dyDescent="0.45">
      <c r="A5279" s="29"/>
      <c r="B5279" s="29"/>
      <c r="C5279" s="29"/>
    </row>
    <row r="5280" spans="1:3" hidden="1" x14ac:dyDescent="0.45">
      <c r="A5280" s="29"/>
      <c r="B5280" s="29"/>
      <c r="C5280" s="29"/>
    </row>
    <row r="5281" spans="1:3" hidden="1" x14ac:dyDescent="0.45">
      <c r="A5281" s="29"/>
      <c r="B5281" s="29"/>
      <c r="C5281" s="29"/>
    </row>
    <row r="5282" spans="1:3" hidden="1" x14ac:dyDescent="0.45">
      <c r="A5282" s="29"/>
      <c r="B5282" s="29"/>
      <c r="C5282" s="29"/>
    </row>
    <row r="5283" spans="1:3" hidden="1" x14ac:dyDescent="0.45">
      <c r="A5283" s="29"/>
      <c r="B5283" s="29"/>
      <c r="C5283" s="29"/>
    </row>
    <row r="5284" spans="1:3" hidden="1" x14ac:dyDescent="0.45">
      <c r="A5284" s="29"/>
      <c r="B5284" s="29"/>
      <c r="C5284" s="29"/>
    </row>
    <row r="5285" spans="1:3" hidden="1" x14ac:dyDescent="0.45">
      <c r="A5285" s="29"/>
      <c r="B5285" s="29"/>
      <c r="C5285" s="29"/>
    </row>
    <row r="5286" spans="1:3" hidden="1" x14ac:dyDescent="0.45">
      <c r="A5286" s="29"/>
      <c r="B5286" s="29"/>
      <c r="C5286" s="29"/>
    </row>
    <row r="5287" spans="1:3" hidden="1" x14ac:dyDescent="0.45">
      <c r="A5287" s="29"/>
      <c r="B5287" s="29"/>
      <c r="C5287" s="29"/>
    </row>
    <row r="5288" spans="1:3" hidden="1" x14ac:dyDescent="0.45">
      <c r="A5288" s="29"/>
      <c r="B5288" s="29"/>
      <c r="C5288" s="29"/>
    </row>
    <row r="5289" spans="1:3" hidden="1" x14ac:dyDescent="0.45">
      <c r="A5289" s="29"/>
      <c r="B5289" s="29"/>
      <c r="C5289" s="29"/>
    </row>
    <row r="5290" spans="1:3" hidden="1" x14ac:dyDescent="0.45">
      <c r="A5290" s="29"/>
      <c r="B5290" s="29"/>
      <c r="C5290" s="29"/>
    </row>
    <row r="5291" spans="1:3" hidden="1" x14ac:dyDescent="0.45">
      <c r="A5291" s="29"/>
      <c r="B5291" s="29"/>
      <c r="C5291" s="29"/>
    </row>
    <row r="5292" spans="1:3" hidden="1" x14ac:dyDescent="0.45">
      <c r="A5292" s="29"/>
      <c r="B5292" s="29"/>
      <c r="C5292" s="29"/>
    </row>
    <row r="5293" spans="1:3" hidden="1" x14ac:dyDescent="0.45">
      <c r="A5293" s="29"/>
      <c r="B5293" s="29"/>
      <c r="C5293" s="29"/>
    </row>
    <row r="5294" spans="1:3" hidden="1" x14ac:dyDescent="0.45">
      <c r="A5294" s="29"/>
      <c r="B5294" s="29"/>
      <c r="C5294" s="29"/>
    </row>
    <row r="5295" spans="1:3" hidden="1" x14ac:dyDescent="0.45">
      <c r="A5295" s="29"/>
      <c r="B5295" s="29"/>
      <c r="C5295" s="29"/>
    </row>
    <row r="5296" spans="1:3" hidden="1" x14ac:dyDescent="0.45">
      <c r="A5296" s="29"/>
      <c r="B5296" s="29"/>
      <c r="C5296" s="29"/>
    </row>
    <row r="5297" spans="1:3" hidden="1" x14ac:dyDescent="0.45">
      <c r="A5297" s="29"/>
      <c r="B5297" s="29"/>
      <c r="C5297" s="29"/>
    </row>
    <row r="5298" spans="1:3" hidden="1" x14ac:dyDescent="0.45">
      <c r="A5298" s="29"/>
      <c r="B5298" s="29"/>
      <c r="C5298" s="29"/>
    </row>
    <row r="5299" spans="1:3" hidden="1" x14ac:dyDescent="0.45">
      <c r="A5299" s="29"/>
      <c r="B5299" s="29"/>
      <c r="C5299" s="29"/>
    </row>
    <row r="5300" spans="1:3" hidden="1" x14ac:dyDescent="0.45">
      <c r="A5300" s="29"/>
      <c r="B5300" s="29"/>
      <c r="C5300" s="29"/>
    </row>
    <row r="5301" spans="1:3" hidden="1" x14ac:dyDescent="0.45">
      <c r="A5301" s="29"/>
      <c r="B5301" s="29"/>
      <c r="C5301" s="29"/>
    </row>
    <row r="5302" spans="1:3" hidden="1" x14ac:dyDescent="0.45">
      <c r="A5302" s="29"/>
      <c r="B5302" s="29"/>
      <c r="C5302" s="29"/>
    </row>
    <row r="5303" spans="1:3" hidden="1" x14ac:dyDescent="0.45">
      <c r="A5303" s="29"/>
      <c r="B5303" s="29"/>
      <c r="C5303" s="29"/>
    </row>
    <row r="5304" spans="1:3" hidden="1" x14ac:dyDescent="0.45">
      <c r="A5304" s="29"/>
      <c r="B5304" s="29"/>
      <c r="C5304" s="29"/>
    </row>
    <row r="5305" spans="1:3" hidden="1" x14ac:dyDescent="0.45">
      <c r="A5305" s="29"/>
      <c r="B5305" s="29"/>
      <c r="C5305" s="29"/>
    </row>
    <row r="5306" spans="1:3" hidden="1" x14ac:dyDescent="0.45">
      <c r="A5306" s="29"/>
      <c r="B5306" s="29"/>
      <c r="C5306" s="29"/>
    </row>
    <row r="5307" spans="1:3" hidden="1" x14ac:dyDescent="0.45">
      <c r="A5307" s="29"/>
      <c r="B5307" s="29"/>
      <c r="C5307" s="29"/>
    </row>
    <row r="5308" spans="1:3" hidden="1" x14ac:dyDescent="0.45">
      <c r="A5308" s="29"/>
      <c r="B5308" s="29"/>
      <c r="C5308" s="29"/>
    </row>
    <row r="5309" spans="1:3" hidden="1" x14ac:dyDescent="0.45">
      <c r="A5309" s="29"/>
      <c r="B5309" s="29"/>
      <c r="C5309" s="29"/>
    </row>
    <row r="5310" spans="1:3" hidden="1" x14ac:dyDescent="0.45">
      <c r="A5310" s="29"/>
      <c r="B5310" s="29"/>
      <c r="C5310" s="29"/>
    </row>
    <row r="5311" spans="1:3" hidden="1" x14ac:dyDescent="0.45">
      <c r="A5311" s="29"/>
      <c r="B5311" s="29"/>
      <c r="C5311" s="29"/>
    </row>
    <row r="5312" spans="1:3" hidden="1" x14ac:dyDescent="0.45">
      <c r="A5312" s="29"/>
      <c r="B5312" s="29"/>
      <c r="C5312" s="29"/>
    </row>
    <row r="5313" spans="1:3" hidden="1" x14ac:dyDescent="0.45">
      <c r="A5313" s="29"/>
      <c r="B5313" s="29"/>
      <c r="C5313" s="29"/>
    </row>
    <row r="5314" spans="1:3" hidden="1" x14ac:dyDescent="0.45">
      <c r="A5314" s="29"/>
      <c r="B5314" s="29"/>
      <c r="C5314" s="29"/>
    </row>
    <row r="5315" spans="1:3" hidden="1" x14ac:dyDescent="0.45">
      <c r="A5315" s="29"/>
      <c r="B5315" s="29"/>
      <c r="C5315" s="29"/>
    </row>
    <row r="5316" spans="1:3" hidden="1" x14ac:dyDescent="0.45">
      <c r="A5316" s="29"/>
      <c r="B5316" s="29"/>
      <c r="C5316" s="29"/>
    </row>
    <row r="5317" spans="1:3" hidden="1" x14ac:dyDescent="0.45">
      <c r="A5317" s="29"/>
      <c r="B5317" s="29"/>
      <c r="C5317" s="29"/>
    </row>
    <row r="5318" spans="1:3" hidden="1" x14ac:dyDescent="0.45">
      <c r="A5318" s="29"/>
      <c r="B5318" s="29"/>
      <c r="C5318" s="29"/>
    </row>
    <row r="5319" spans="1:3" hidden="1" x14ac:dyDescent="0.45">
      <c r="A5319" s="29"/>
      <c r="B5319" s="29"/>
      <c r="C5319" s="29"/>
    </row>
    <row r="5320" spans="1:3" hidden="1" x14ac:dyDescent="0.45">
      <c r="A5320" s="29"/>
      <c r="B5320" s="29"/>
      <c r="C5320" s="29"/>
    </row>
    <row r="5321" spans="1:3" hidden="1" x14ac:dyDescent="0.45">
      <c r="A5321" s="29"/>
      <c r="B5321" s="29"/>
      <c r="C5321" s="29"/>
    </row>
    <row r="5322" spans="1:3" hidden="1" x14ac:dyDescent="0.45">
      <c r="A5322" s="29"/>
      <c r="B5322" s="29"/>
      <c r="C5322" s="29"/>
    </row>
    <row r="5323" spans="1:3" hidden="1" x14ac:dyDescent="0.45">
      <c r="A5323" s="29"/>
      <c r="B5323" s="29"/>
      <c r="C5323" s="29"/>
    </row>
    <row r="5324" spans="1:3" hidden="1" x14ac:dyDescent="0.45">
      <c r="A5324" s="29"/>
      <c r="B5324" s="29"/>
      <c r="C5324" s="29"/>
    </row>
    <row r="5325" spans="1:3" hidden="1" x14ac:dyDescent="0.45">
      <c r="A5325" s="29"/>
      <c r="B5325" s="29"/>
      <c r="C5325" s="29"/>
    </row>
    <row r="5326" spans="1:3" hidden="1" x14ac:dyDescent="0.45">
      <c r="A5326" s="29"/>
      <c r="B5326" s="29"/>
      <c r="C5326" s="29"/>
    </row>
    <row r="5327" spans="1:3" hidden="1" x14ac:dyDescent="0.45">
      <c r="A5327" s="29"/>
      <c r="B5327" s="29"/>
      <c r="C5327" s="29"/>
    </row>
    <row r="5328" spans="1:3" hidden="1" x14ac:dyDescent="0.45">
      <c r="A5328" s="29"/>
      <c r="B5328" s="29"/>
      <c r="C5328" s="29"/>
    </row>
    <row r="5329" spans="1:3" hidden="1" x14ac:dyDescent="0.45">
      <c r="A5329" s="29"/>
      <c r="B5329" s="29"/>
      <c r="C5329" s="29"/>
    </row>
    <row r="5330" spans="1:3" hidden="1" x14ac:dyDescent="0.45">
      <c r="A5330" s="29"/>
      <c r="B5330" s="29"/>
      <c r="C5330" s="29"/>
    </row>
    <row r="5331" spans="1:3" hidden="1" x14ac:dyDescent="0.45">
      <c r="A5331" s="29"/>
      <c r="B5331" s="29"/>
      <c r="C5331" s="29"/>
    </row>
    <row r="5332" spans="1:3" hidden="1" x14ac:dyDescent="0.45">
      <c r="A5332" s="29"/>
      <c r="B5332" s="29"/>
      <c r="C5332" s="29"/>
    </row>
    <row r="5333" spans="1:3" hidden="1" x14ac:dyDescent="0.45">
      <c r="A5333" s="29"/>
      <c r="B5333" s="29"/>
      <c r="C5333" s="29"/>
    </row>
    <row r="5334" spans="1:3" hidden="1" x14ac:dyDescent="0.45">
      <c r="A5334" s="29"/>
      <c r="B5334" s="29"/>
      <c r="C5334" s="29"/>
    </row>
    <row r="5335" spans="1:3" hidden="1" x14ac:dyDescent="0.45">
      <c r="A5335" s="29"/>
      <c r="B5335" s="29"/>
      <c r="C5335" s="29"/>
    </row>
    <row r="5336" spans="1:3" hidden="1" x14ac:dyDescent="0.45">
      <c r="A5336" s="29"/>
      <c r="B5336" s="29"/>
      <c r="C5336" s="29"/>
    </row>
    <row r="5337" spans="1:3" hidden="1" x14ac:dyDescent="0.45">
      <c r="A5337" s="29"/>
      <c r="B5337" s="29"/>
      <c r="C5337" s="29"/>
    </row>
    <row r="5338" spans="1:3" hidden="1" x14ac:dyDescent="0.45">
      <c r="A5338" s="29"/>
      <c r="B5338" s="29"/>
      <c r="C5338" s="29"/>
    </row>
    <row r="5339" spans="1:3" hidden="1" x14ac:dyDescent="0.45">
      <c r="A5339" s="29"/>
      <c r="B5339" s="29"/>
      <c r="C5339" s="29"/>
    </row>
    <row r="5340" spans="1:3" hidden="1" x14ac:dyDescent="0.45">
      <c r="A5340" s="29"/>
      <c r="B5340" s="29"/>
      <c r="C5340" s="29"/>
    </row>
    <row r="5341" spans="1:3" hidden="1" x14ac:dyDescent="0.45">
      <c r="A5341" s="29"/>
      <c r="B5341" s="29"/>
      <c r="C5341" s="29"/>
    </row>
    <row r="5342" spans="1:3" hidden="1" x14ac:dyDescent="0.45">
      <c r="A5342" s="29"/>
      <c r="B5342" s="29"/>
      <c r="C5342" s="29"/>
    </row>
    <row r="5343" spans="1:3" hidden="1" x14ac:dyDescent="0.45">
      <c r="A5343" s="29"/>
      <c r="B5343" s="29"/>
      <c r="C5343" s="29"/>
    </row>
    <row r="5344" spans="1:3" hidden="1" x14ac:dyDescent="0.45">
      <c r="A5344" s="29"/>
      <c r="B5344" s="29"/>
      <c r="C5344" s="29"/>
    </row>
    <row r="5345" spans="1:3" hidden="1" x14ac:dyDescent="0.45">
      <c r="A5345" s="29"/>
      <c r="B5345" s="29"/>
      <c r="C5345" s="29"/>
    </row>
    <row r="5346" spans="1:3" hidden="1" x14ac:dyDescent="0.45">
      <c r="A5346" s="29"/>
      <c r="B5346" s="29"/>
      <c r="C5346" s="29"/>
    </row>
    <row r="5347" spans="1:3" hidden="1" x14ac:dyDescent="0.45">
      <c r="A5347" s="29"/>
      <c r="B5347" s="29"/>
      <c r="C5347" s="29"/>
    </row>
    <row r="5348" spans="1:3" hidden="1" x14ac:dyDescent="0.45">
      <c r="A5348" s="29"/>
      <c r="B5348" s="29"/>
      <c r="C5348" s="29"/>
    </row>
    <row r="5349" spans="1:3" hidden="1" x14ac:dyDescent="0.45">
      <c r="A5349" s="29"/>
      <c r="B5349" s="29"/>
      <c r="C5349" s="29"/>
    </row>
    <row r="5350" spans="1:3" hidden="1" x14ac:dyDescent="0.45">
      <c r="A5350" s="29"/>
      <c r="B5350" s="29"/>
      <c r="C5350" s="29"/>
    </row>
    <row r="5351" spans="1:3" hidden="1" x14ac:dyDescent="0.45">
      <c r="A5351" s="29"/>
      <c r="B5351" s="29"/>
      <c r="C5351" s="29"/>
    </row>
    <row r="5352" spans="1:3" hidden="1" x14ac:dyDescent="0.45">
      <c r="A5352" s="29"/>
      <c r="B5352" s="29"/>
      <c r="C5352" s="29"/>
    </row>
    <row r="5353" spans="1:3" hidden="1" x14ac:dyDescent="0.45">
      <c r="A5353" s="29"/>
      <c r="B5353" s="29"/>
      <c r="C5353" s="29"/>
    </row>
    <row r="5354" spans="1:3" hidden="1" x14ac:dyDescent="0.45">
      <c r="A5354" s="29"/>
      <c r="B5354" s="29"/>
      <c r="C5354" s="29"/>
    </row>
    <row r="5355" spans="1:3" hidden="1" x14ac:dyDescent="0.45">
      <c r="A5355" s="29"/>
      <c r="B5355" s="29"/>
      <c r="C5355" s="29"/>
    </row>
    <row r="5356" spans="1:3" hidden="1" x14ac:dyDescent="0.45">
      <c r="A5356" s="29"/>
      <c r="B5356" s="29"/>
      <c r="C5356" s="29"/>
    </row>
    <row r="5357" spans="1:3" hidden="1" x14ac:dyDescent="0.45">
      <c r="A5357" s="29"/>
      <c r="B5357" s="29"/>
      <c r="C5357" s="29"/>
    </row>
    <row r="5358" spans="1:3" hidden="1" x14ac:dyDescent="0.45">
      <c r="A5358" s="29"/>
      <c r="B5358" s="29"/>
      <c r="C5358" s="29"/>
    </row>
    <row r="5359" spans="1:3" hidden="1" x14ac:dyDescent="0.45">
      <c r="A5359" s="29"/>
      <c r="B5359" s="29"/>
      <c r="C5359" s="29"/>
    </row>
    <row r="5360" spans="1:3" hidden="1" x14ac:dyDescent="0.45">
      <c r="A5360" s="29"/>
      <c r="B5360" s="29"/>
      <c r="C5360" s="29"/>
    </row>
    <row r="5361" spans="1:3" hidden="1" x14ac:dyDescent="0.45">
      <c r="A5361" s="29"/>
      <c r="B5361" s="29"/>
      <c r="C5361" s="29"/>
    </row>
    <row r="5362" spans="1:3" hidden="1" x14ac:dyDescent="0.45">
      <c r="A5362" s="29"/>
      <c r="B5362" s="29"/>
      <c r="C5362" s="29"/>
    </row>
    <row r="5363" spans="1:3" hidden="1" x14ac:dyDescent="0.45">
      <c r="A5363" s="29"/>
      <c r="B5363" s="29"/>
      <c r="C5363" s="29"/>
    </row>
    <row r="5364" spans="1:3" hidden="1" x14ac:dyDescent="0.45">
      <c r="A5364" s="29"/>
      <c r="B5364" s="29"/>
      <c r="C5364" s="29"/>
    </row>
    <row r="5365" spans="1:3" hidden="1" x14ac:dyDescent="0.45">
      <c r="A5365" s="29"/>
      <c r="B5365" s="29"/>
      <c r="C5365" s="29"/>
    </row>
    <row r="5366" spans="1:3" hidden="1" x14ac:dyDescent="0.45">
      <c r="A5366" s="29"/>
      <c r="B5366" s="29"/>
      <c r="C5366" s="29"/>
    </row>
    <row r="5367" spans="1:3" hidden="1" x14ac:dyDescent="0.45">
      <c r="A5367" s="29"/>
      <c r="B5367" s="29"/>
      <c r="C5367" s="29"/>
    </row>
    <row r="5368" spans="1:3" hidden="1" x14ac:dyDescent="0.45">
      <c r="A5368" s="29"/>
      <c r="B5368" s="29"/>
      <c r="C5368" s="29"/>
    </row>
    <row r="5369" spans="1:3" hidden="1" x14ac:dyDescent="0.45">
      <c r="A5369" s="29"/>
      <c r="B5369" s="29"/>
      <c r="C5369" s="29"/>
    </row>
    <row r="5370" spans="1:3" hidden="1" x14ac:dyDescent="0.45">
      <c r="A5370" s="29"/>
      <c r="B5370" s="29"/>
      <c r="C5370" s="29"/>
    </row>
    <row r="5371" spans="1:3" hidden="1" x14ac:dyDescent="0.45">
      <c r="A5371" s="29"/>
      <c r="B5371" s="29"/>
      <c r="C5371" s="29"/>
    </row>
    <row r="5372" spans="1:3" hidden="1" x14ac:dyDescent="0.45">
      <c r="A5372" s="29"/>
      <c r="B5372" s="29"/>
      <c r="C5372" s="29"/>
    </row>
    <row r="5373" spans="1:3" hidden="1" x14ac:dyDescent="0.45">
      <c r="A5373" s="29"/>
      <c r="B5373" s="29"/>
      <c r="C5373" s="29"/>
    </row>
    <row r="5374" spans="1:3" hidden="1" x14ac:dyDescent="0.45">
      <c r="A5374" s="29"/>
      <c r="B5374" s="29"/>
      <c r="C5374" s="29"/>
    </row>
    <row r="5375" spans="1:3" hidden="1" x14ac:dyDescent="0.45">
      <c r="A5375" s="29"/>
      <c r="B5375" s="29"/>
      <c r="C5375" s="29"/>
    </row>
    <row r="5376" spans="1:3" hidden="1" x14ac:dyDescent="0.45">
      <c r="A5376" s="29"/>
      <c r="B5376" s="29"/>
      <c r="C5376" s="29"/>
    </row>
    <row r="5377" spans="1:3" hidden="1" x14ac:dyDescent="0.45">
      <c r="A5377" s="29"/>
      <c r="B5377" s="29"/>
      <c r="C5377" s="29"/>
    </row>
    <row r="5378" spans="1:3" hidden="1" x14ac:dyDescent="0.45">
      <c r="A5378" s="29"/>
      <c r="B5378" s="29"/>
      <c r="C5378" s="29"/>
    </row>
    <row r="5379" spans="1:3" hidden="1" x14ac:dyDescent="0.45">
      <c r="A5379" s="29"/>
      <c r="B5379" s="29"/>
      <c r="C5379" s="29"/>
    </row>
    <row r="5380" spans="1:3" hidden="1" x14ac:dyDescent="0.45">
      <c r="A5380" s="29"/>
      <c r="B5380" s="29"/>
      <c r="C5380" s="29"/>
    </row>
    <row r="5381" spans="1:3" hidden="1" x14ac:dyDescent="0.45">
      <c r="A5381" s="29"/>
      <c r="B5381" s="29"/>
      <c r="C5381" s="29"/>
    </row>
    <row r="5382" spans="1:3" hidden="1" x14ac:dyDescent="0.45">
      <c r="A5382" s="29"/>
      <c r="B5382" s="29"/>
      <c r="C5382" s="29"/>
    </row>
    <row r="5383" spans="1:3" hidden="1" x14ac:dyDescent="0.45">
      <c r="A5383" s="29"/>
      <c r="B5383" s="29"/>
      <c r="C5383" s="29"/>
    </row>
    <row r="5384" spans="1:3" hidden="1" x14ac:dyDescent="0.45">
      <c r="A5384" s="29"/>
      <c r="B5384" s="29"/>
      <c r="C5384" s="29"/>
    </row>
    <row r="5385" spans="1:3" hidden="1" x14ac:dyDescent="0.45">
      <c r="A5385" s="29"/>
      <c r="B5385" s="29"/>
      <c r="C5385" s="29"/>
    </row>
    <row r="5386" spans="1:3" hidden="1" x14ac:dyDescent="0.45">
      <c r="A5386" s="29"/>
      <c r="B5386" s="29"/>
      <c r="C5386" s="29"/>
    </row>
    <row r="5387" spans="1:3" hidden="1" x14ac:dyDescent="0.45">
      <c r="A5387" s="29"/>
      <c r="B5387" s="29"/>
      <c r="C5387" s="29"/>
    </row>
    <row r="5388" spans="1:3" hidden="1" x14ac:dyDescent="0.45">
      <c r="A5388" s="29"/>
      <c r="B5388" s="29"/>
      <c r="C5388" s="29"/>
    </row>
    <row r="5389" spans="1:3" hidden="1" x14ac:dyDescent="0.45">
      <c r="A5389" s="29"/>
      <c r="B5389" s="29"/>
      <c r="C5389" s="29"/>
    </row>
    <row r="5390" spans="1:3" hidden="1" x14ac:dyDescent="0.45">
      <c r="A5390" s="29"/>
      <c r="B5390" s="29"/>
      <c r="C5390" s="29"/>
    </row>
    <row r="5391" spans="1:3" hidden="1" x14ac:dyDescent="0.45">
      <c r="A5391" s="29"/>
      <c r="B5391" s="29"/>
      <c r="C5391" s="29"/>
    </row>
    <row r="5392" spans="1:3" hidden="1" x14ac:dyDescent="0.45">
      <c r="A5392" s="29"/>
      <c r="B5392" s="29"/>
      <c r="C5392" s="29"/>
    </row>
    <row r="5393" spans="1:3" hidden="1" x14ac:dyDescent="0.45">
      <c r="A5393" s="29"/>
      <c r="B5393" s="29"/>
      <c r="C5393" s="29"/>
    </row>
    <row r="5394" spans="1:3" hidden="1" x14ac:dyDescent="0.45">
      <c r="A5394" s="29"/>
      <c r="B5394" s="29"/>
      <c r="C5394" s="29"/>
    </row>
    <row r="5395" spans="1:3" hidden="1" x14ac:dyDescent="0.45">
      <c r="A5395" s="29"/>
      <c r="B5395" s="29"/>
      <c r="C5395" s="29"/>
    </row>
    <row r="5396" spans="1:3" hidden="1" x14ac:dyDescent="0.45">
      <c r="A5396" s="29"/>
      <c r="B5396" s="29"/>
      <c r="C5396" s="29"/>
    </row>
    <row r="5397" spans="1:3" hidden="1" x14ac:dyDescent="0.45">
      <c r="A5397" s="29"/>
      <c r="B5397" s="29"/>
      <c r="C5397" s="29"/>
    </row>
    <row r="5398" spans="1:3" hidden="1" x14ac:dyDescent="0.45">
      <c r="A5398" s="29"/>
      <c r="B5398" s="29"/>
      <c r="C5398" s="29"/>
    </row>
    <row r="5399" spans="1:3" hidden="1" x14ac:dyDescent="0.45">
      <c r="A5399" s="29"/>
      <c r="B5399" s="29"/>
      <c r="C5399" s="29"/>
    </row>
    <row r="5400" spans="1:3" hidden="1" x14ac:dyDescent="0.45">
      <c r="A5400" s="29"/>
      <c r="B5400" s="29"/>
      <c r="C5400" s="29"/>
    </row>
    <row r="5401" spans="1:3" hidden="1" x14ac:dyDescent="0.45">
      <c r="A5401" s="29"/>
      <c r="B5401" s="29"/>
      <c r="C5401" s="29"/>
    </row>
    <row r="5402" spans="1:3" hidden="1" x14ac:dyDescent="0.45">
      <c r="A5402" s="29"/>
      <c r="B5402" s="29"/>
      <c r="C5402" s="29"/>
    </row>
    <row r="5403" spans="1:3" hidden="1" x14ac:dyDescent="0.45">
      <c r="A5403" s="29"/>
      <c r="B5403" s="29"/>
      <c r="C5403" s="29"/>
    </row>
    <row r="5404" spans="1:3" hidden="1" x14ac:dyDescent="0.45">
      <c r="A5404" s="29"/>
      <c r="B5404" s="29"/>
      <c r="C5404" s="29"/>
    </row>
    <row r="5405" spans="1:3" hidden="1" x14ac:dyDescent="0.45">
      <c r="A5405" s="29"/>
      <c r="B5405" s="29"/>
      <c r="C5405" s="29"/>
    </row>
    <row r="5406" spans="1:3" hidden="1" x14ac:dyDescent="0.45">
      <c r="A5406" s="29"/>
      <c r="B5406" s="29"/>
      <c r="C5406" s="29"/>
    </row>
    <row r="5407" spans="1:3" hidden="1" x14ac:dyDescent="0.45">
      <c r="A5407" s="29"/>
      <c r="B5407" s="29"/>
      <c r="C5407" s="29"/>
    </row>
    <row r="5408" spans="1:3" hidden="1" x14ac:dyDescent="0.45">
      <c r="A5408" s="29"/>
      <c r="B5408" s="29"/>
      <c r="C5408" s="29"/>
    </row>
    <row r="5409" spans="1:3" hidden="1" x14ac:dyDescent="0.45">
      <c r="A5409" s="29"/>
      <c r="B5409" s="29"/>
      <c r="C5409" s="29"/>
    </row>
    <row r="5410" spans="1:3" hidden="1" x14ac:dyDescent="0.45">
      <c r="A5410" s="29"/>
      <c r="B5410" s="29"/>
      <c r="C5410" s="29"/>
    </row>
    <row r="5411" spans="1:3" hidden="1" x14ac:dyDescent="0.45">
      <c r="A5411" s="29"/>
      <c r="B5411" s="29"/>
      <c r="C5411" s="29"/>
    </row>
    <row r="5412" spans="1:3" hidden="1" x14ac:dyDescent="0.45">
      <c r="A5412" s="29"/>
      <c r="B5412" s="29"/>
      <c r="C5412" s="29"/>
    </row>
    <row r="5413" spans="1:3" hidden="1" x14ac:dyDescent="0.45">
      <c r="A5413" s="29"/>
      <c r="B5413" s="29"/>
      <c r="C5413" s="29"/>
    </row>
    <row r="5414" spans="1:3" hidden="1" x14ac:dyDescent="0.45">
      <c r="A5414" s="29"/>
      <c r="B5414" s="29"/>
      <c r="C5414" s="29"/>
    </row>
    <row r="5415" spans="1:3" hidden="1" x14ac:dyDescent="0.45">
      <c r="A5415" s="29"/>
      <c r="B5415" s="29"/>
      <c r="C5415" s="29"/>
    </row>
    <row r="5416" spans="1:3" hidden="1" x14ac:dyDescent="0.45">
      <c r="A5416" s="29"/>
      <c r="B5416" s="29"/>
      <c r="C5416" s="29"/>
    </row>
    <row r="5417" spans="1:3" hidden="1" x14ac:dyDescent="0.45">
      <c r="A5417" s="29"/>
      <c r="B5417" s="29"/>
      <c r="C5417" s="29"/>
    </row>
    <row r="5418" spans="1:3" hidden="1" x14ac:dyDescent="0.45">
      <c r="A5418" s="29"/>
      <c r="B5418" s="29"/>
      <c r="C5418" s="29"/>
    </row>
    <row r="5419" spans="1:3" hidden="1" x14ac:dyDescent="0.45">
      <c r="A5419" s="29"/>
      <c r="B5419" s="29"/>
      <c r="C5419" s="29"/>
    </row>
    <row r="5420" spans="1:3" hidden="1" x14ac:dyDescent="0.45">
      <c r="A5420" s="29"/>
      <c r="B5420" s="29"/>
      <c r="C5420" s="29"/>
    </row>
    <row r="5421" spans="1:3" hidden="1" x14ac:dyDescent="0.45">
      <c r="A5421" s="29"/>
      <c r="B5421" s="29"/>
      <c r="C5421" s="29"/>
    </row>
    <row r="5422" spans="1:3" hidden="1" x14ac:dyDescent="0.45">
      <c r="A5422" s="29"/>
      <c r="B5422" s="29"/>
      <c r="C5422" s="29"/>
    </row>
    <row r="5423" spans="1:3" hidden="1" x14ac:dyDescent="0.45">
      <c r="A5423" s="29"/>
      <c r="B5423" s="29"/>
      <c r="C5423" s="29"/>
    </row>
    <row r="5424" spans="1:3" hidden="1" x14ac:dyDescent="0.45">
      <c r="A5424" s="29"/>
      <c r="B5424" s="29"/>
      <c r="C5424" s="29"/>
    </row>
    <row r="5425" spans="1:3" hidden="1" x14ac:dyDescent="0.45">
      <c r="A5425" s="29"/>
      <c r="B5425" s="29"/>
      <c r="C5425" s="29"/>
    </row>
    <row r="5426" spans="1:3" hidden="1" x14ac:dyDescent="0.45">
      <c r="A5426" s="29"/>
      <c r="B5426" s="29"/>
      <c r="C5426" s="29"/>
    </row>
    <row r="5427" spans="1:3" hidden="1" x14ac:dyDescent="0.45">
      <c r="A5427" s="29"/>
      <c r="B5427" s="29"/>
      <c r="C5427" s="29"/>
    </row>
    <row r="5428" spans="1:3" hidden="1" x14ac:dyDescent="0.45">
      <c r="A5428" s="29"/>
      <c r="B5428" s="29"/>
      <c r="C5428" s="29"/>
    </row>
    <row r="5429" spans="1:3" hidden="1" x14ac:dyDescent="0.45">
      <c r="A5429" s="29"/>
      <c r="B5429" s="29"/>
      <c r="C5429" s="29"/>
    </row>
    <row r="5430" spans="1:3" hidden="1" x14ac:dyDescent="0.45">
      <c r="A5430" s="29"/>
      <c r="B5430" s="29"/>
      <c r="C5430" s="29"/>
    </row>
    <row r="5431" spans="1:3" hidden="1" x14ac:dyDescent="0.45">
      <c r="A5431" s="29"/>
      <c r="B5431" s="29"/>
      <c r="C5431" s="29"/>
    </row>
    <row r="5432" spans="1:3" hidden="1" x14ac:dyDescent="0.45">
      <c r="A5432" s="29"/>
      <c r="B5432" s="29"/>
      <c r="C5432" s="29"/>
    </row>
    <row r="5433" spans="1:3" hidden="1" x14ac:dyDescent="0.45">
      <c r="A5433" s="29"/>
      <c r="B5433" s="29"/>
      <c r="C5433" s="29"/>
    </row>
    <row r="5434" spans="1:3" hidden="1" x14ac:dyDescent="0.45">
      <c r="A5434" s="29"/>
      <c r="B5434" s="29"/>
      <c r="C5434" s="29"/>
    </row>
    <row r="5435" spans="1:3" hidden="1" x14ac:dyDescent="0.45">
      <c r="A5435" s="29"/>
      <c r="B5435" s="29"/>
      <c r="C5435" s="29"/>
    </row>
    <row r="5436" spans="1:3" hidden="1" x14ac:dyDescent="0.45">
      <c r="A5436" s="29"/>
      <c r="B5436" s="29"/>
      <c r="C5436" s="29"/>
    </row>
    <row r="5437" spans="1:3" hidden="1" x14ac:dyDescent="0.45">
      <c r="A5437" s="29"/>
      <c r="B5437" s="29"/>
      <c r="C5437" s="29"/>
    </row>
    <row r="5438" spans="1:3" hidden="1" x14ac:dyDescent="0.45">
      <c r="A5438" s="29"/>
      <c r="B5438" s="29"/>
      <c r="C5438" s="29"/>
    </row>
    <row r="5439" spans="1:3" hidden="1" x14ac:dyDescent="0.45">
      <c r="A5439" s="29"/>
      <c r="B5439" s="29"/>
      <c r="C5439" s="29"/>
    </row>
    <row r="5440" spans="1:3" hidden="1" x14ac:dyDescent="0.45">
      <c r="A5440" s="29"/>
      <c r="B5440" s="29"/>
      <c r="C5440" s="29"/>
    </row>
    <row r="5441" spans="1:3" hidden="1" x14ac:dyDescent="0.45">
      <c r="A5441" s="29"/>
      <c r="B5441" s="29"/>
      <c r="C5441" s="29"/>
    </row>
    <row r="5442" spans="1:3" hidden="1" x14ac:dyDescent="0.45">
      <c r="A5442" s="29"/>
      <c r="B5442" s="29"/>
      <c r="C5442" s="29"/>
    </row>
    <row r="5443" spans="1:3" hidden="1" x14ac:dyDescent="0.45">
      <c r="A5443" s="29"/>
      <c r="B5443" s="29"/>
      <c r="C5443" s="29"/>
    </row>
    <row r="5444" spans="1:3" hidden="1" x14ac:dyDescent="0.45">
      <c r="A5444" s="29"/>
      <c r="B5444" s="29"/>
      <c r="C5444" s="29"/>
    </row>
    <row r="5445" spans="1:3" hidden="1" x14ac:dyDescent="0.45">
      <c r="A5445" s="29"/>
      <c r="B5445" s="29"/>
      <c r="C5445" s="29"/>
    </row>
    <row r="5446" spans="1:3" hidden="1" x14ac:dyDescent="0.45">
      <c r="A5446" s="29"/>
      <c r="B5446" s="29"/>
      <c r="C5446" s="29"/>
    </row>
    <row r="5447" spans="1:3" hidden="1" x14ac:dyDescent="0.45">
      <c r="A5447" s="29"/>
      <c r="B5447" s="29"/>
      <c r="C5447" s="29"/>
    </row>
    <row r="5448" spans="1:3" hidden="1" x14ac:dyDescent="0.45">
      <c r="A5448" s="29"/>
      <c r="B5448" s="29"/>
      <c r="C5448" s="29"/>
    </row>
    <row r="5449" spans="1:3" hidden="1" x14ac:dyDescent="0.45">
      <c r="A5449" s="29"/>
      <c r="B5449" s="29"/>
      <c r="C5449" s="29"/>
    </row>
    <row r="5450" spans="1:3" hidden="1" x14ac:dyDescent="0.45">
      <c r="A5450" s="29"/>
      <c r="B5450" s="29"/>
      <c r="C5450" s="29"/>
    </row>
    <row r="5451" spans="1:3" hidden="1" x14ac:dyDescent="0.45">
      <c r="A5451" s="29"/>
      <c r="B5451" s="29"/>
      <c r="C5451" s="29"/>
    </row>
    <row r="5452" spans="1:3" hidden="1" x14ac:dyDescent="0.45">
      <c r="A5452" s="29"/>
      <c r="B5452" s="29"/>
      <c r="C5452" s="29"/>
    </row>
    <row r="5453" spans="1:3" hidden="1" x14ac:dyDescent="0.45">
      <c r="A5453" s="29"/>
      <c r="B5453" s="29"/>
      <c r="C5453" s="29"/>
    </row>
    <row r="5454" spans="1:3" hidden="1" x14ac:dyDescent="0.45">
      <c r="A5454" s="29"/>
      <c r="B5454" s="29"/>
      <c r="C5454" s="29"/>
    </row>
    <row r="5455" spans="1:3" hidden="1" x14ac:dyDescent="0.45">
      <c r="A5455" s="29"/>
      <c r="B5455" s="29"/>
      <c r="C5455" s="29"/>
    </row>
    <row r="5456" spans="1:3" hidden="1" x14ac:dyDescent="0.45">
      <c r="A5456" s="29"/>
      <c r="B5456" s="29"/>
      <c r="C5456" s="29"/>
    </row>
    <row r="5457" spans="1:3" hidden="1" x14ac:dyDescent="0.45">
      <c r="A5457" s="29"/>
      <c r="B5457" s="29"/>
      <c r="C5457" s="29"/>
    </row>
    <row r="5458" spans="1:3" hidden="1" x14ac:dyDescent="0.45">
      <c r="A5458" s="29"/>
      <c r="B5458" s="29"/>
      <c r="C5458" s="29"/>
    </row>
    <row r="5459" spans="1:3" hidden="1" x14ac:dyDescent="0.45">
      <c r="A5459" s="29"/>
      <c r="B5459" s="29"/>
      <c r="C5459" s="29"/>
    </row>
    <row r="5460" spans="1:3" hidden="1" x14ac:dyDescent="0.45">
      <c r="A5460" s="29"/>
      <c r="B5460" s="29"/>
      <c r="C5460" s="29"/>
    </row>
    <row r="5461" spans="1:3" hidden="1" x14ac:dyDescent="0.45">
      <c r="A5461" s="29"/>
      <c r="B5461" s="29"/>
      <c r="C5461" s="29"/>
    </row>
    <row r="5462" spans="1:3" hidden="1" x14ac:dyDescent="0.45">
      <c r="A5462" s="29"/>
      <c r="B5462" s="29"/>
      <c r="C5462" s="29"/>
    </row>
    <row r="5463" spans="1:3" hidden="1" x14ac:dyDescent="0.45">
      <c r="A5463" s="29"/>
      <c r="B5463" s="29"/>
      <c r="C5463" s="29"/>
    </row>
    <row r="5464" spans="1:3" hidden="1" x14ac:dyDescent="0.45">
      <c r="A5464" s="29"/>
      <c r="B5464" s="29"/>
      <c r="C5464" s="29"/>
    </row>
    <row r="5465" spans="1:3" hidden="1" x14ac:dyDescent="0.45">
      <c r="A5465" s="29"/>
      <c r="B5465" s="29"/>
      <c r="C5465" s="29"/>
    </row>
    <row r="5466" spans="1:3" hidden="1" x14ac:dyDescent="0.45">
      <c r="A5466" s="29"/>
      <c r="B5466" s="29"/>
      <c r="C5466" s="29"/>
    </row>
    <row r="5467" spans="1:3" hidden="1" x14ac:dyDescent="0.45">
      <c r="A5467" s="29"/>
      <c r="B5467" s="29"/>
      <c r="C5467" s="29"/>
    </row>
    <row r="5468" spans="1:3" hidden="1" x14ac:dyDescent="0.45">
      <c r="A5468" s="29"/>
      <c r="B5468" s="29"/>
      <c r="C5468" s="29"/>
    </row>
    <row r="5469" spans="1:3" hidden="1" x14ac:dyDescent="0.45">
      <c r="A5469" s="29"/>
      <c r="B5469" s="29"/>
      <c r="C5469" s="29"/>
    </row>
    <row r="5470" spans="1:3" hidden="1" x14ac:dyDescent="0.45">
      <c r="A5470" s="29"/>
      <c r="B5470" s="29"/>
      <c r="C5470" s="29"/>
    </row>
    <row r="5471" spans="1:3" hidden="1" x14ac:dyDescent="0.45">
      <c r="A5471" s="29"/>
      <c r="B5471" s="29"/>
      <c r="C5471" s="29"/>
    </row>
    <row r="5472" spans="1:3" hidden="1" x14ac:dyDescent="0.45">
      <c r="A5472" s="29"/>
      <c r="B5472" s="29"/>
      <c r="C5472" s="29"/>
    </row>
    <row r="5473" spans="1:3" hidden="1" x14ac:dyDescent="0.45">
      <c r="A5473" s="29"/>
      <c r="B5473" s="29"/>
      <c r="C5473" s="29"/>
    </row>
    <row r="5474" spans="1:3" hidden="1" x14ac:dyDescent="0.45">
      <c r="A5474" s="29"/>
      <c r="B5474" s="29"/>
      <c r="C5474" s="29"/>
    </row>
    <row r="5475" spans="1:3" hidden="1" x14ac:dyDescent="0.45">
      <c r="A5475" s="29"/>
      <c r="B5475" s="29"/>
      <c r="C5475" s="29"/>
    </row>
    <row r="5476" spans="1:3" hidden="1" x14ac:dyDescent="0.45">
      <c r="A5476" s="29"/>
      <c r="B5476" s="29"/>
      <c r="C5476" s="29"/>
    </row>
    <row r="5477" spans="1:3" hidden="1" x14ac:dyDescent="0.45">
      <c r="A5477" s="29"/>
      <c r="B5477" s="29"/>
      <c r="C5477" s="29"/>
    </row>
    <row r="5478" spans="1:3" hidden="1" x14ac:dyDescent="0.45">
      <c r="A5478" s="29"/>
      <c r="B5478" s="29"/>
      <c r="C5478" s="29"/>
    </row>
    <row r="5479" spans="1:3" hidden="1" x14ac:dyDescent="0.45">
      <c r="A5479" s="29"/>
      <c r="B5479" s="29"/>
      <c r="C5479" s="29"/>
    </row>
    <row r="5480" spans="1:3" hidden="1" x14ac:dyDescent="0.45">
      <c r="A5480" s="29"/>
      <c r="B5480" s="29"/>
      <c r="C5480" s="29"/>
    </row>
    <row r="5481" spans="1:3" hidden="1" x14ac:dyDescent="0.45">
      <c r="A5481" s="29"/>
      <c r="B5481" s="29"/>
      <c r="C5481" s="29"/>
    </row>
    <row r="5482" spans="1:3" hidden="1" x14ac:dyDescent="0.45">
      <c r="A5482" s="29"/>
      <c r="B5482" s="29"/>
      <c r="C5482" s="29"/>
    </row>
    <row r="5483" spans="1:3" hidden="1" x14ac:dyDescent="0.45">
      <c r="A5483" s="29"/>
      <c r="B5483" s="29"/>
      <c r="C5483" s="29"/>
    </row>
    <row r="5484" spans="1:3" hidden="1" x14ac:dyDescent="0.45">
      <c r="A5484" s="29"/>
      <c r="B5484" s="29"/>
      <c r="C5484" s="29"/>
    </row>
    <row r="5485" spans="1:3" hidden="1" x14ac:dyDescent="0.45">
      <c r="A5485" s="29"/>
      <c r="B5485" s="29"/>
      <c r="C5485" s="29"/>
    </row>
    <row r="5486" spans="1:3" hidden="1" x14ac:dyDescent="0.45">
      <c r="A5486" s="29"/>
      <c r="B5486" s="29"/>
      <c r="C5486" s="29"/>
    </row>
    <row r="5487" spans="1:3" hidden="1" x14ac:dyDescent="0.45">
      <c r="A5487" s="29"/>
      <c r="B5487" s="29"/>
      <c r="C5487" s="29"/>
    </row>
    <row r="5488" spans="1:3" hidden="1" x14ac:dyDescent="0.45">
      <c r="A5488" s="29"/>
      <c r="B5488" s="29"/>
      <c r="C5488" s="29"/>
    </row>
    <row r="5489" spans="1:3" hidden="1" x14ac:dyDescent="0.45">
      <c r="A5489" s="29"/>
      <c r="B5489" s="29"/>
      <c r="C5489" s="29"/>
    </row>
    <row r="5490" spans="1:3" hidden="1" x14ac:dyDescent="0.45">
      <c r="A5490" s="29"/>
      <c r="B5490" s="29"/>
      <c r="C5490" s="29"/>
    </row>
    <row r="5491" spans="1:3" hidden="1" x14ac:dyDescent="0.45">
      <c r="A5491" s="29"/>
      <c r="B5491" s="29"/>
      <c r="C5491" s="29"/>
    </row>
    <row r="5492" spans="1:3" hidden="1" x14ac:dyDescent="0.45">
      <c r="A5492" s="29"/>
      <c r="B5492" s="29"/>
      <c r="C5492" s="29"/>
    </row>
    <row r="5493" spans="1:3" hidden="1" x14ac:dyDescent="0.45">
      <c r="A5493" s="29"/>
      <c r="B5493" s="29"/>
      <c r="C5493" s="29"/>
    </row>
    <row r="5494" spans="1:3" hidden="1" x14ac:dyDescent="0.45">
      <c r="A5494" s="29"/>
      <c r="B5494" s="29"/>
      <c r="C5494" s="29"/>
    </row>
    <row r="5495" spans="1:3" hidden="1" x14ac:dyDescent="0.45">
      <c r="A5495" s="29"/>
      <c r="B5495" s="29"/>
      <c r="C5495" s="29"/>
    </row>
    <row r="5496" spans="1:3" hidden="1" x14ac:dyDescent="0.45">
      <c r="A5496" s="29"/>
      <c r="B5496" s="29"/>
      <c r="C5496" s="29"/>
    </row>
    <row r="5497" spans="1:3" hidden="1" x14ac:dyDescent="0.45">
      <c r="A5497" s="29"/>
      <c r="B5497" s="29"/>
      <c r="C5497" s="29"/>
    </row>
    <row r="5498" spans="1:3" hidden="1" x14ac:dyDescent="0.45">
      <c r="A5498" s="29"/>
      <c r="B5498" s="29"/>
      <c r="C5498" s="29"/>
    </row>
    <row r="5499" spans="1:3" hidden="1" x14ac:dyDescent="0.45">
      <c r="A5499" s="29"/>
      <c r="B5499" s="29"/>
      <c r="C5499" s="29"/>
    </row>
    <row r="5500" spans="1:3" hidden="1" x14ac:dyDescent="0.45">
      <c r="A5500" s="29"/>
      <c r="B5500" s="29"/>
      <c r="C5500" s="29"/>
    </row>
    <row r="5501" spans="1:3" hidden="1" x14ac:dyDescent="0.45">
      <c r="A5501" s="29"/>
      <c r="B5501" s="29"/>
      <c r="C5501" s="29"/>
    </row>
    <row r="5502" spans="1:3" hidden="1" x14ac:dyDescent="0.45">
      <c r="A5502" s="29"/>
      <c r="B5502" s="29"/>
      <c r="C5502" s="29"/>
    </row>
    <row r="5503" spans="1:3" hidden="1" x14ac:dyDescent="0.45">
      <c r="A5503" s="29"/>
      <c r="B5503" s="29"/>
      <c r="C5503" s="29"/>
    </row>
    <row r="5504" spans="1:3" hidden="1" x14ac:dyDescent="0.45">
      <c r="A5504" s="29"/>
      <c r="B5504" s="29"/>
      <c r="C5504" s="29"/>
    </row>
    <row r="5505" spans="1:3" hidden="1" x14ac:dyDescent="0.45">
      <c r="A5505" s="29"/>
      <c r="B5505" s="29"/>
      <c r="C5505" s="29"/>
    </row>
    <row r="5506" spans="1:3" hidden="1" x14ac:dyDescent="0.45">
      <c r="A5506" s="29"/>
      <c r="B5506" s="29"/>
      <c r="C5506" s="29"/>
    </row>
    <row r="5507" spans="1:3" hidden="1" x14ac:dyDescent="0.45">
      <c r="A5507" s="29"/>
      <c r="B5507" s="29"/>
      <c r="C5507" s="29"/>
    </row>
    <row r="5508" spans="1:3" hidden="1" x14ac:dyDescent="0.45">
      <c r="A5508" s="29"/>
      <c r="B5508" s="29"/>
      <c r="C5508" s="29"/>
    </row>
    <row r="5509" spans="1:3" hidden="1" x14ac:dyDescent="0.45">
      <c r="A5509" s="29"/>
      <c r="B5509" s="29"/>
      <c r="C5509" s="29"/>
    </row>
    <row r="5510" spans="1:3" hidden="1" x14ac:dyDescent="0.45">
      <c r="A5510" s="29"/>
      <c r="B5510" s="29"/>
      <c r="C5510" s="29"/>
    </row>
    <row r="5511" spans="1:3" hidden="1" x14ac:dyDescent="0.45">
      <c r="A5511" s="29"/>
      <c r="B5511" s="29"/>
      <c r="C5511" s="29"/>
    </row>
    <row r="5512" spans="1:3" hidden="1" x14ac:dyDescent="0.45">
      <c r="A5512" s="29"/>
      <c r="B5512" s="29"/>
      <c r="C5512" s="29"/>
    </row>
    <row r="5513" spans="1:3" hidden="1" x14ac:dyDescent="0.45">
      <c r="A5513" s="29"/>
      <c r="B5513" s="29"/>
      <c r="C5513" s="29"/>
    </row>
    <row r="5514" spans="1:3" hidden="1" x14ac:dyDescent="0.45">
      <c r="A5514" s="29"/>
      <c r="B5514" s="29"/>
      <c r="C5514" s="29"/>
    </row>
    <row r="5515" spans="1:3" hidden="1" x14ac:dyDescent="0.45">
      <c r="A5515" s="29"/>
      <c r="B5515" s="29"/>
      <c r="C5515" s="29"/>
    </row>
    <row r="5516" spans="1:3" hidden="1" x14ac:dyDescent="0.45">
      <c r="A5516" s="29"/>
      <c r="B5516" s="29"/>
      <c r="C5516" s="29"/>
    </row>
    <row r="5517" spans="1:3" hidden="1" x14ac:dyDescent="0.45">
      <c r="A5517" s="29"/>
      <c r="B5517" s="29"/>
      <c r="C5517" s="29"/>
    </row>
    <row r="5518" spans="1:3" hidden="1" x14ac:dyDescent="0.45">
      <c r="A5518" s="29"/>
      <c r="B5518" s="29"/>
      <c r="C5518" s="29"/>
    </row>
    <row r="5519" spans="1:3" hidden="1" x14ac:dyDescent="0.45">
      <c r="A5519" s="29"/>
      <c r="B5519" s="29"/>
      <c r="C5519" s="29"/>
    </row>
    <row r="5520" spans="1:3" hidden="1" x14ac:dyDescent="0.45">
      <c r="A5520" s="29"/>
      <c r="B5520" s="29"/>
      <c r="C5520" s="29"/>
    </row>
    <row r="5521" spans="1:3" hidden="1" x14ac:dyDescent="0.45">
      <c r="A5521" s="29"/>
      <c r="B5521" s="29"/>
      <c r="C5521" s="29"/>
    </row>
    <row r="5522" spans="1:3" hidden="1" x14ac:dyDescent="0.45">
      <c r="A5522" s="29"/>
      <c r="B5522" s="29"/>
      <c r="C5522" s="29"/>
    </row>
    <row r="5523" spans="1:3" hidden="1" x14ac:dyDescent="0.45">
      <c r="A5523" s="29"/>
      <c r="B5523" s="29"/>
      <c r="C5523" s="29"/>
    </row>
    <row r="5524" spans="1:3" hidden="1" x14ac:dyDescent="0.45">
      <c r="A5524" s="29"/>
      <c r="B5524" s="29"/>
      <c r="C5524" s="29"/>
    </row>
    <row r="5525" spans="1:3" hidden="1" x14ac:dyDescent="0.45">
      <c r="A5525" s="29"/>
      <c r="B5525" s="29"/>
      <c r="C5525" s="29"/>
    </row>
    <row r="5526" spans="1:3" hidden="1" x14ac:dyDescent="0.45">
      <c r="A5526" s="29"/>
      <c r="B5526" s="29"/>
      <c r="C5526" s="29"/>
    </row>
    <row r="5527" spans="1:3" hidden="1" x14ac:dyDescent="0.45">
      <c r="A5527" s="29"/>
      <c r="B5527" s="29"/>
      <c r="C5527" s="29"/>
    </row>
    <row r="5528" spans="1:3" hidden="1" x14ac:dyDescent="0.45">
      <c r="A5528" s="29"/>
      <c r="B5528" s="29"/>
      <c r="C5528" s="29"/>
    </row>
    <row r="5529" spans="1:3" hidden="1" x14ac:dyDescent="0.45">
      <c r="A5529" s="29"/>
      <c r="B5529" s="29"/>
      <c r="C5529" s="29"/>
    </row>
    <row r="5530" spans="1:3" hidden="1" x14ac:dyDescent="0.45">
      <c r="A5530" s="29"/>
      <c r="B5530" s="29"/>
      <c r="C5530" s="29"/>
    </row>
    <row r="5531" spans="1:3" hidden="1" x14ac:dyDescent="0.45">
      <c r="A5531" s="29"/>
      <c r="B5531" s="29"/>
      <c r="C5531" s="29"/>
    </row>
    <row r="5532" spans="1:3" hidden="1" x14ac:dyDescent="0.45">
      <c r="A5532" s="29"/>
      <c r="B5532" s="29"/>
      <c r="C5532" s="29"/>
    </row>
    <row r="5533" spans="1:3" hidden="1" x14ac:dyDescent="0.45">
      <c r="A5533" s="29"/>
      <c r="B5533" s="29"/>
      <c r="C5533" s="29"/>
    </row>
    <row r="5534" spans="1:3" hidden="1" x14ac:dyDescent="0.45">
      <c r="A5534" s="29"/>
      <c r="B5534" s="29"/>
      <c r="C5534" s="29"/>
    </row>
    <row r="5535" spans="1:3" hidden="1" x14ac:dyDescent="0.45">
      <c r="A5535" s="29"/>
      <c r="B5535" s="29"/>
      <c r="C5535" s="29"/>
    </row>
    <row r="5536" spans="1:3" hidden="1" x14ac:dyDescent="0.45">
      <c r="A5536" s="29"/>
      <c r="B5536" s="29"/>
      <c r="C5536" s="29"/>
    </row>
    <row r="5537" spans="1:3" hidden="1" x14ac:dyDescent="0.45">
      <c r="A5537" s="29"/>
      <c r="B5537" s="29"/>
      <c r="C5537" s="29"/>
    </row>
    <row r="5538" spans="1:3" hidden="1" x14ac:dyDescent="0.45">
      <c r="A5538" s="29"/>
      <c r="B5538" s="29"/>
      <c r="C5538" s="29"/>
    </row>
    <row r="5539" spans="1:3" hidden="1" x14ac:dyDescent="0.45">
      <c r="A5539" s="29"/>
      <c r="B5539" s="29"/>
      <c r="C5539" s="29"/>
    </row>
    <row r="5540" spans="1:3" hidden="1" x14ac:dyDescent="0.45">
      <c r="A5540" s="29"/>
      <c r="B5540" s="29"/>
      <c r="C5540" s="29"/>
    </row>
    <row r="5541" spans="1:3" hidden="1" x14ac:dyDescent="0.45">
      <c r="A5541" s="29"/>
      <c r="B5541" s="29"/>
      <c r="C5541" s="29"/>
    </row>
    <row r="5542" spans="1:3" hidden="1" x14ac:dyDescent="0.45">
      <c r="A5542" s="29"/>
      <c r="B5542" s="29"/>
      <c r="C5542" s="29"/>
    </row>
    <row r="5543" spans="1:3" hidden="1" x14ac:dyDescent="0.45">
      <c r="A5543" s="29"/>
      <c r="B5543" s="29"/>
      <c r="C5543" s="29"/>
    </row>
    <row r="5544" spans="1:3" hidden="1" x14ac:dyDescent="0.45">
      <c r="A5544" s="29"/>
      <c r="B5544" s="29"/>
      <c r="C5544" s="29"/>
    </row>
    <row r="5545" spans="1:3" hidden="1" x14ac:dyDescent="0.45">
      <c r="A5545" s="29"/>
      <c r="B5545" s="29"/>
      <c r="C5545" s="29"/>
    </row>
    <row r="5546" spans="1:3" hidden="1" x14ac:dyDescent="0.45">
      <c r="A5546" s="29"/>
      <c r="B5546" s="29"/>
      <c r="C5546" s="29"/>
    </row>
    <row r="5547" spans="1:3" hidden="1" x14ac:dyDescent="0.45">
      <c r="A5547" s="29"/>
      <c r="B5547" s="29"/>
      <c r="C5547" s="29"/>
    </row>
    <row r="5548" spans="1:3" hidden="1" x14ac:dyDescent="0.45">
      <c r="A5548" s="29"/>
      <c r="B5548" s="29"/>
      <c r="C5548" s="29"/>
    </row>
    <row r="5549" spans="1:3" hidden="1" x14ac:dyDescent="0.45">
      <c r="A5549" s="29"/>
      <c r="B5549" s="29"/>
      <c r="C5549" s="29"/>
    </row>
    <row r="5550" spans="1:3" hidden="1" x14ac:dyDescent="0.45">
      <c r="A5550" s="29"/>
      <c r="B5550" s="29"/>
      <c r="C5550" s="29"/>
    </row>
    <row r="5551" spans="1:3" hidden="1" x14ac:dyDescent="0.45">
      <c r="A5551" s="29"/>
      <c r="B5551" s="29"/>
      <c r="C5551" s="29"/>
    </row>
    <row r="5552" spans="1:3" hidden="1" x14ac:dyDescent="0.45">
      <c r="A5552" s="29"/>
      <c r="B5552" s="29"/>
      <c r="C5552" s="29"/>
    </row>
    <row r="5553" spans="1:3" hidden="1" x14ac:dyDescent="0.45">
      <c r="A5553" s="29"/>
      <c r="B5553" s="29"/>
      <c r="C5553" s="29"/>
    </row>
    <row r="5554" spans="1:3" hidden="1" x14ac:dyDescent="0.45">
      <c r="A5554" s="29"/>
      <c r="B5554" s="29"/>
      <c r="C5554" s="29"/>
    </row>
    <row r="5555" spans="1:3" hidden="1" x14ac:dyDescent="0.45">
      <c r="A5555" s="29"/>
      <c r="B5555" s="29"/>
      <c r="C5555" s="29"/>
    </row>
    <row r="5556" spans="1:3" hidden="1" x14ac:dyDescent="0.45">
      <c r="A5556" s="29"/>
      <c r="B5556" s="29"/>
      <c r="C5556" s="29"/>
    </row>
    <row r="5557" spans="1:3" hidden="1" x14ac:dyDescent="0.45">
      <c r="A5557" s="29"/>
      <c r="B5557" s="29"/>
      <c r="C5557" s="29"/>
    </row>
    <row r="5558" spans="1:3" hidden="1" x14ac:dyDescent="0.45">
      <c r="A5558" s="29"/>
      <c r="B5558" s="29"/>
      <c r="C5558" s="29"/>
    </row>
    <row r="5559" spans="1:3" hidden="1" x14ac:dyDescent="0.45">
      <c r="A5559" s="29"/>
      <c r="B5559" s="29"/>
      <c r="C5559" s="29"/>
    </row>
    <row r="5560" spans="1:3" hidden="1" x14ac:dyDescent="0.45">
      <c r="A5560" s="29"/>
      <c r="B5560" s="29"/>
      <c r="C5560" s="29"/>
    </row>
    <row r="5561" spans="1:3" hidden="1" x14ac:dyDescent="0.45">
      <c r="A5561" s="29"/>
      <c r="B5561" s="29"/>
      <c r="C5561" s="29"/>
    </row>
    <row r="5562" spans="1:3" hidden="1" x14ac:dyDescent="0.45">
      <c r="A5562" s="29"/>
      <c r="B5562" s="29"/>
      <c r="C5562" s="29"/>
    </row>
    <row r="5563" spans="1:3" hidden="1" x14ac:dyDescent="0.45">
      <c r="A5563" s="29"/>
      <c r="B5563" s="29"/>
      <c r="C5563" s="29"/>
    </row>
    <row r="5564" spans="1:3" hidden="1" x14ac:dyDescent="0.45">
      <c r="A5564" s="29"/>
      <c r="B5564" s="29"/>
      <c r="C5564" s="29"/>
    </row>
    <row r="5565" spans="1:3" hidden="1" x14ac:dyDescent="0.45">
      <c r="A5565" s="29"/>
      <c r="B5565" s="29"/>
      <c r="C5565" s="29"/>
    </row>
    <row r="5566" spans="1:3" hidden="1" x14ac:dyDescent="0.45">
      <c r="A5566" s="29"/>
      <c r="B5566" s="29"/>
      <c r="C5566" s="29"/>
    </row>
    <row r="5567" spans="1:3" hidden="1" x14ac:dyDescent="0.45">
      <c r="A5567" s="29"/>
      <c r="B5567" s="29"/>
      <c r="C5567" s="29"/>
    </row>
    <row r="5568" spans="1:3" hidden="1" x14ac:dyDescent="0.45">
      <c r="A5568" s="29"/>
      <c r="B5568" s="29"/>
      <c r="C5568" s="29"/>
    </row>
    <row r="5569" spans="1:3" hidden="1" x14ac:dyDescent="0.45">
      <c r="A5569" s="29"/>
      <c r="B5569" s="29"/>
      <c r="C5569" s="29"/>
    </row>
    <row r="5570" spans="1:3" hidden="1" x14ac:dyDescent="0.45">
      <c r="A5570" s="29"/>
      <c r="B5570" s="29"/>
      <c r="C5570" s="29"/>
    </row>
    <row r="5571" spans="1:3" hidden="1" x14ac:dyDescent="0.45">
      <c r="A5571" s="29"/>
      <c r="B5571" s="29"/>
      <c r="C5571" s="29"/>
    </row>
    <row r="5572" spans="1:3" hidden="1" x14ac:dyDescent="0.45">
      <c r="A5572" s="29"/>
      <c r="B5572" s="29"/>
      <c r="C5572" s="29"/>
    </row>
    <row r="5573" spans="1:3" hidden="1" x14ac:dyDescent="0.45">
      <c r="A5573" s="29"/>
      <c r="B5573" s="29"/>
      <c r="C5573" s="29"/>
    </row>
    <row r="5574" spans="1:3" hidden="1" x14ac:dyDescent="0.45">
      <c r="A5574" s="29"/>
      <c r="B5574" s="29"/>
      <c r="C5574" s="29"/>
    </row>
    <row r="5575" spans="1:3" hidden="1" x14ac:dyDescent="0.45">
      <c r="A5575" s="29"/>
      <c r="B5575" s="29"/>
      <c r="C5575" s="29"/>
    </row>
    <row r="5576" spans="1:3" hidden="1" x14ac:dyDescent="0.45">
      <c r="A5576" s="29"/>
      <c r="B5576" s="29"/>
      <c r="C5576" s="29"/>
    </row>
    <row r="5577" spans="1:3" hidden="1" x14ac:dyDescent="0.45">
      <c r="A5577" s="29"/>
      <c r="B5577" s="29"/>
      <c r="C5577" s="29"/>
    </row>
    <row r="5578" spans="1:3" hidden="1" x14ac:dyDescent="0.45">
      <c r="A5578" s="29"/>
      <c r="B5578" s="29"/>
      <c r="C5578" s="29"/>
    </row>
    <row r="5579" spans="1:3" hidden="1" x14ac:dyDescent="0.45">
      <c r="A5579" s="29"/>
      <c r="B5579" s="29"/>
      <c r="C5579" s="29"/>
    </row>
    <row r="5580" spans="1:3" hidden="1" x14ac:dyDescent="0.45">
      <c r="A5580" s="29"/>
      <c r="B5580" s="29"/>
      <c r="C5580" s="29"/>
    </row>
    <row r="5581" spans="1:3" hidden="1" x14ac:dyDescent="0.45">
      <c r="A5581" s="29"/>
      <c r="B5581" s="29"/>
      <c r="C5581" s="29"/>
    </row>
    <row r="5582" spans="1:3" hidden="1" x14ac:dyDescent="0.45">
      <c r="A5582" s="29"/>
      <c r="B5582" s="29"/>
      <c r="C5582" s="29"/>
    </row>
    <row r="5583" spans="1:3" hidden="1" x14ac:dyDescent="0.45">
      <c r="A5583" s="29"/>
      <c r="B5583" s="29"/>
      <c r="C5583" s="29"/>
    </row>
    <row r="5584" spans="1:3" hidden="1" x14ac:dyDescent="0.45">
      <c r="A5584" s="29"/>
      <c r="B5584" s="29"/>
      <c r="C5584" s="29"/>
    </row>
    <row r="5585" spans="1:3" hidden="1" x14ac:dyDescent="0.45">
      <c r="A5585" s="29"/>
      <c r="B5585" s="29"/>
      <c r="C5585" s="29"/>
    </row>
    <row r="5586" spans="1:3" hidden="1" x14ac:dyDescent="0.45">
      <c r="A5586" s="29"/>
      <c r="B5586" s="29"/>
      <c r="C5586" s="29"/>
    </row>
    <row r="5587" spans="1:3" hidden="1" x14ac:dyDescent="0.45">
      <c r="A5587" s="29"/>
      <c r="B5587" s="29"/>
      <c r="C5587" s="29"/>
    </row>
    <row r="5588" spans="1:3" hidden="1" x14ac:dyDescent="0.45">
      <c r="A5588" s="29"/>
      <c r="B5588" s="29"/>
      <c r="C5588" s="29"/>
    </row>
    <row r="5589" spans="1:3" hidden="1" x14ac:dyDescent="0.45">
      <c r="A5589" s="29"/>
      <c r="B5589" s="29"/>
      <c r="C5589" s="29"/>
    </row>
    <row r="5590" spans="1:3" hidden="1" x14ac:dyDescent="0.45">
      <c r="A5590" s="29"/>
      <c r="B5590" s="29"/>
      <c r="C5590" s="29"/>
    </row>
    <row r="5591" spans="1:3" hidden="1" x14ac:dyDescent="0.45">
      <c r="A5591" s="29"/>
      <c r="B5591" s="29"/>
      <c r="C5591" s="29"/>
    </row>
    <row r="5592" spans="1:3" hidden="1" x14ac:dyDescent="0.45">
      <c r="A5592" s="29"/>
      <c r="B5592" s="29"/>
      <c r="C5592" s="29"/>
    </row>
    <row r="5593" spans="1:3" hidden="1" x14ac:dyDescent="0.45">
      <c r="A5593" s="29"/>
      <c r="B5593" s="29"/>
      <c r="C5593" s="29"/>
    </row>
    <row r="5594" spans="1:3" hidden="1" x14ac:dyDescent="0.45">
      <c r="A5594" s="29"/>
      <c r="B5594" s="29"/>
      <c r="C5594" s="29"/>
    </row>
    <row r="5595" spans="1:3" hidden="1" x14ac:dyDescent="0.45">
      <c r="A5595" s="29"/>
      <c r="B5595" s="29"/>
      <c r="C5595" s="29"/>
    </row>
    <row r="5596" spans="1:3" hidden="1" x14ac:dyDescent="0.45">
      <c r="A5596" s="29"/>
      <c r="B5596" s="29"/>
      <c r="C5596" s="29"/>
    </row>
    <row r="5597" spans="1:3" hidden="1" x14ac:dyDescent="0.45">
      <c r="A5597" s="29"/>
      <c r="B5597" s="29"/>
      <c r="C5597" s="29"/>
    </row>
    <row r="5598" spans="1:3" hidden="1" x14ac:dyDescent="0.45">
      <c r="A5598" s="29"/>
      <c r="B5598" s="29"/>
      <c r="C5598" s="29"/>
    </row>
    <row r="5599" spans="1:3" hidden="1" x14ac:dyDescent="0.45">
      <c r="A5599" s="29"/>
      <c r="B5599" s="29"/>
      <c r="C5599" s="29"/>
    </row>
    <row r="5600" spans="1:3" hidden="1" x14ac:dyDescent="0.45">
      <c r="A5600" s="29"/>
      <c r="B5600" s="29"/>
      <c r="C5600" s="29"/>
    </row>
    <row r="5601" spans="1:3" hidden="1" x14ac:dyDescent="0.45">
      <c r="A5601" s="29"/>
      <c r="B5601" s="29"/>
      <c r="C5601" s="29"/>
    </row>
    <row r="5602" spans="1:3" hidden="1" x14ac:dyDescent="0.45">
      <c r="A5602" s="29"/>
      <c r="B5602" s="29"/>
      <c r="C5602" s="29"/>
    </row>
    <row r="5603" spans="1:3" hidden="1" x14ac:dyDescent="0.45">
      <c r="A5603" s="29"/>
      <c r="B5603" s="29"/>
      <c r="C5603" s="29"/>
    </row>
    <row r="5604" spans="1:3" hidden="1" x14ac:dyDescent="0.45">
      <c r="A5604" s="29"/>
      <c r="B5604" s="29"/>
      <c r="C5604" s="29"/>
    </row>
    <row r="5605" spans="1:3" hidden="1" x14ac:dyDescent="0.45">
      <c r="A5605" s="29"/>
      <c r="B5605" s="29"/>
      <c r="C5605" s="29"/>
    </row>
    <row r="5606" spans="1:3" hidden="1" x14ac:dyDescent="0.45">
      <c r="A5606" s="29"/>
      <c r="B5606" s="29"/>
      <c r="C5606" s="29"/>
    </row>
    <row r="5607" spans="1:3" hidden="1" x14ac:dyDescent="0.45">
      <c r="A5607" s="29"/>
      <c r="B5607" s="29"/>
      <c r="C5607" s="29"/>
    </row>
    <row r="5608" spans="1:3" hidden="1" x14ac:dyDescent="0.45">
      <c r="A5608" s="29"/>
      <c r="B5608" s="29"/>
      <c r="C5608" s="29"/>
    </row>
    <row r="5609" spans="1:3" hidden="1" x14ac:dyDescent="0.45">
      <c r="A5609" s="29"/>
      <c r="B5609" s="29"/>
      <c r="C5609" s="29"/>
    </row>
    <row r="5610" spans="1:3" hidden="1" x14ac:dyDescent="0.45">
      <c r="A5610" s="29"/>
      <c r="B5610" s="29"/>
      <c r="C5610" s="29"/>
    </row>
    <row r="5611" spans="1:3" hidden="1" x14ac:dyDescent="0.45">
      <c r="A5611" s="29"/>
      <c r="B5611" s="29"/>
      <c r="C5611" s="29"/>
    </row>
    <row r="5612" spans="1:3" hidden="1" x14ac:dyDescent="0.45">
      <c r="A5612" s="29"/>
      <c r="B5612" s="29"/>
      <c r="C5612" s="29"/>
    </row>
    <row r="5613" spans="1:3" hidden="1" x14ac:dyDescent="0.45">
      <c r="A5613" s="29"/>
      <c r="B5613" s="29"/>
      <c r="C5613" s="29"/>
    </row>
    <row r="5614" spans="1:3" hidden="1" x14ac:dyDescent="0.45">
      <c r="A5614" s="29"/>
      <c r="B5614" s="29"/>
      <c r="C5614" s="29"/>
    </row>
    <row r="5615" spans="1:3" hidden="1" x14ac:dyDescent="0.45">
      <c r="A5615" s="29"/>
      <c r="B5615" s="29"/>
      <c r="C5615" s="29"/>
    </row>
    <row r="5616" spans="1:3" hidden="1" x14ac:dyDescent="0.45">
      <c r="A5616" s="29"/>
      <c r="B5616" s="29"/>
      <c r="C5616" s="29"/>
    </row>
    <row r="5617" spans="1:3" hidden="1" x14ac:dyDescent="0.45">
      <c r="A5617" s="29"/>
      <c r="B5617" s="29"/>
      <c r="C5617" s="29"/>
    </row>
    <row r="5618" spans="1:3" hidden="1" x14ac:dyDescent="0.45">
      <c r="A5618" s="29"/>
      <c r="B5618" s="29"/>
      <c r="C5618" s="29"/>
    </row>
    <row r="5619" spans="1:3" hidden="1" x14ac:dyDescent="0.45">
      <c r="A5619" s="29"/>
      <c r="B5619" s="29"/>
      <c r="C5619" s="29"/>
    </row>
    <row r="5620" spans="1:3" hidden="1" x14ac:dyDescent="0.45">
      <c r="A5620" s="29"/>
      <c r="B5620" s="29"/>
      <c r="C5620" s="29"/>
    </row>
    <row r="5621" spans="1:3" hidden="1" x14ac:dyDescent="0.45">
      <c r="A5621" s="29"/>
      <c r="B5621" s="29"/>
      <c r="C5621" s="29"/>
    </row>
    <row r="5622" spans="1:3" hidden="1" x14ac:dyDescent="0.45">
      <c r="A5622" s="29"/>
      <c r="B5622" s="29"/>
      <c r="C5622" s="29"/>
    </row>
    <row r="5623" spans="1:3" hidden="1" x14ac:dyDescent="0.45">
      <c r="A5623" s="29"/>
      <c r="B5623" s="29"/>
      <c r="C5623" s="29"/>
    </row>
    <row r="5624" spans="1:3" hidden="1" x14ac:dyDescent="0.45">
      <c r="A5624" s="29"/>
      <c r="B5624" s="29"/>
      <c r="C5624" s="29"/>
    </row>
    <row r="5625" spans="1:3" hidden="1" x14ac:dyDescent="0.45">
      <c r="A5625" s="29"/>
      <c r="B5625" s="29"/>
      <c r="C5625" s="29"/>
    </row>
    <row r="5626" spans="1:3" hidden="1" x14ac:dyDescent="0.45">
      <c r="A5626" s="29"/>
      <c r="B5626" s="29"/>
      <c r="C5626" s="29"/>
    </row>
    <row r="5627" spans="1:3" hidden="1" x14ac:dyDescent="0.45">
      <c r="A5627" s="29"/>
      <c r="B5627" s="29"/>
      <c r="C5627" s="29"/>
    </row>
    <row r="5628" spans="1:3" hidden="1" x14ac:dyDescent="0.45">
      <c r="A5628" s="29"/>
      <c r="B5628" s="29"/>
      <c r="C5628" s="29"/>
    </row>
    <row r="5629" spans="1:3" hidden="1" x14ac:dyDescent="0.45">
      <c r="A5629" s="29"/>
      <c r="B5629" s="29"/>
      <c r="C5629" s="29"/>
    </row>
    <row r="5630" spans="1:3" hidden="1" x14ac:dyDescent="0.45">
      <c r="A5630" s="29"/>
      <c r="B5630" s="29"/>
      <c r="C5630" s="29"/>
    </row>
    <row r="5631" spans="1:3" hidden="1" x14ac:dyDescent="0.45">
      <c r="A5631" s="29"/>
      <c r="B5631" s="29"/>
      <c r="C5631" s="29"/>
    </row>
    <row r="5632" spans="1:3" hidden="1" x14ac:dyDescent="0.45">
      <c r="A5632" s="29"/>
      <c r="B5632" s="29"/>
      <c r="C5632" s="29"/>
    </row>
    <row r="5633" spans="1:3" hidden="1" x14ac:dyDescent="0.45">
      <c r="A5633" s="29"/>
      <c r="B5633" s="29"/>
      <c r="C5633" s="29"/>
    </row>
    <row r="5634" spans="1:3" hidden="1" x14ac:dyDescent="0.45">
      <c r="A5634" s="29"/>
      <c r="B5634" s="29"/>
      <c r="C5634" s="29"/>
    </row>
    <row r="5635" spans="1:3" hidden="1" x14ac:dyDescent="0.45">
      <c r="A5635" s="29"/>
      <c r="B5635" s="29"/>
      <c r="C5635" s="29"/>
    </row>
    <row r="5636" spans="1:3" hidden="1" x14ac:dyDescent="0.45">
      <c r="A5636" s="29"/>
      <c r="B5636" s="29"/>
      <c r="C5636" s="29"/>
    </row>
    <row r="5637" spans="1:3" hidden="1" x14ac:dyDescent="0.45">
      <c r="A5637" s="29"/>
      <c r="B5637" s="29"/>
      <c r="C5637" s="29"/>
    </row>
    <row r="5638" spans="1:3" hidden="1" x14ac:dyDescent="0.45">
      <c r="A5638" s="29"/>
      <c r="B5638" s="29"/>
      <c r="C5638" s="29"/>
    </row>
    <row r="5639" spans="1:3" hidden="1" x14ac:dyDescent="0.45">
      <c r="A5639" s="29"/>
      <c r="B5639" s="29"/>
      <c r="C5639" s="29"/>
    </row>
    <row r="5640" spans="1:3" hidden="1" x14ac:dyDescent="0.45">
      <c r="A5640" s="29"/>
      <c r="B5640" s="29"/>
      <c r="C5640" s="29"/>
    </row>
    <row r="5641" spans="1:3" hidden="1" x14ac:dyDescent="0.45">
      <c r="A5641" s="29"/>
      <c r="B5641" s="29"/>
      <c r="C5641" s="29"/>
    </row>
    <row r="5642" spans="1:3" hidden="1" x14ac:dyDescent="0.45">
      <c r="A5642" s="29"/>
      <c r="B5642" s="29"/>
      <c r="C5642" s="29"/>
    </row>
    <row r="5643" spans="1:3" hidden="1" x14ac:dyDescent="0.45">
      <c r="A5643" s="29"/>
      <c r="B5643" s="29"/>
      <c r="C5643" s="29"/>
    </row>
    <row r="5644" spans="1:3" hidden="1" x14ac:dyDescent="0.45">
      <c r="A5644" s="29"/>
      <c r="B5644" s="29"/>
      <c r="C5644" s="29"/>
    </row>
    <row r="5645" spans="1:3" hidden="1" x14ac:dyDescent="0.45">
      <c r="A5645" s="29"/>
      <c r="B5645" s="29"/>
      <c r="C5645" s="29"/>
    </row>
    <row r="5646" spans="1:3" hidden="1" x14ac:dyDescent="0.45">
      <c r="A5646" s="29"/>
      <c r="B5646" s="29"/>
      <c r="C5646" s="29"/>
    </row>
    <row r="5647" spans="1:3" hidden="1" x14ac:dyDescent="0.45">
      <c r="A5647" s="29"/>
      <c r="B5647" s="29"/>
      <c r="C5647" s="29"/>
    </row>
    <row r="5648" spans="1:3" hidden="1" x14ac:dyDescent="0.45">
      <c r="A5648" s="29"/>
      <c r="B5648" s="29"/>
      <c r="C5648" s="29"/>
    </row>
    <row r="5649" spans="1:3" hidden="1" x14ac:dyDescent="0.45">
      <c r="A5649" s="29"/>
      <c r="B5649" s="29"/>
      <c r="C5649" s="29"/>
    </row>
    <row r="5650" spans="1:3" hidden="1" x14ac:dyDescent="0.45">
      <c r="A5650" s="29"/>
      <c r="B5650" s="29"/>
      <c r="C5650" s="29"/>
    </row>
    <row r="5651" spans="1:3" hidden="1" x14ac:dyDescent="0.45">
      <c r="A5651" s="29"/>
      <c r="B5651" s="29"/>
      <c r="C5651" s="29"/>
    </row>
    <row r="5652" spans="1:3" hidden="1" x14ac:dyDescent="0.45">
      <c r="A5652" s="29"/>
      <c r="B5652" s="29"/>
      <c r="C5652" s="29"/>
    </row>
    <row r="5653" spans="1:3" hidden="1" x14ac:dyDescent="0.45">
      <c r="A5653" s="29"/>
      <c r="B5653" s="29"/>
      <c r="C5653" s="29"/>
    </row>
    <row r="5654" spans="1:3" hidden="1" x14ac:dyDescent="0.45">
      <c r="A5654" s="29"/>
      <c r="B5654" s="29"/>
      <c r="C5654" s="29"/>
    </row>
    <row r="5655" spans="1:3" hidden="1" x14ac:dyDescent="0.45">
      <c r="A5655" s="29"/>
      <c r="B5655" s="29"/>
      <c r="C5655" s="29"/>
    </row>
    <row r="5656" spans="1:3" hidden="1" x14ac:dyDescent="0.45">
      <c r="A5656" s="29"/>
      <c r="B5656" s="29"/>
      <c r="C5656" s="29"/>
    </row>
    <row r="5657" spans="1:3" hidden="1" x14ac:dyDescent="0.45">
      <c r="A5657" s="29"/>
      <c r="B5657" s="29"/>
      <c r="C5657" s="29"/>
    </row>
    <row r="5658" spans="1:3" hidden="1" x14ac:dyDescent="0.45">
      <c r="A5658" s="29"/>
      <c r="B5658" s="29"/>
      <c r="C5658" s="29"/>
    </row>
    <row r="5659" spans="1:3" hidden="1" x14ac:dyDescent="0.45">
      <c r="A5659" s="29"/>
      <c r="B5659" s="29"/>
      <c r="C5659" s="29"/>
    </row>
    <row r="5660" spans="1:3" hidden="1" x14ac:dyDescent="0.45">
      <c r="A5660" s="29"/>
      <c r="B5660" s="29"/>
      <c r="C5660" s="29"/>
    </row>
    <row r="5661" spans="1:3" hidden="1" x14ac:dyDescent="0.45">
      <c r="A5661" s="29"/>
      <c r="B5661" s="29"/>
      <c r="C5661" s="29"/>
    </row>
    <row r="5662" spans="1:3" hidden="1" x14ac:dyDescent="0.45">
      <c r="A5662" s="29"/>
      <c r="B5662" s="29"/>
      <c r="C5662" s="29"/>
    </row>
    <row r="5663" spans="1:3" hidden="1" x14ac:dyDescent="0.45">
      <c r="A5663" s="29"/>
      <c r="B5663" s="29"/>
      <c r="C5663" s="29"/>
    </row>
    <row r="5664" spans="1:3" hidden="1" x14ac:dyDescent="0.45">
      <c r="A5664" s="29"/>
      <c r="B5664" s="29"/>
      <c r="C5664" s="29"/>
    </row>
    <row r="5665" spans="1:3" hidden="1" x14ac:dyDescent="0.45">
      <c r="A5665" s="29"/>
      <c r="B5665" s="29"/>
      <c r="C5665" s="29"/>
    </row>
    <row r="5666" spans="1:3" hidden="1" x14ac:dyDescent="0.45">
      <c r="A5666" s="29"/>
      <c r="B5666" s="29"/>
      <c r="C5666" s="29"/>
    </row>
    <row r="5667" spans="1:3" hidden="1" x14ac:dyDescent="0.45">
      <c r="A5667" s="29"/>
      <c r="B5667" s="29"/>
      <c r="C5667" s="29"/>
    </row>
    <row r="5668" spans="1:3" hidden="1" x14ac:dyDescent="0.45">
      <c r="A5668" s="29"/>
      <c r="B5668" s="29"/>
      <c r="C5668" s="29"/>
    </row>
    <row r="5669" spans="1:3" hidden="1" x14ac:dyDescent="0.45">
      <c r="A5669" s="29"/>
      <c r="B5669" s="29"/>
      <c r="C5669" s="29"/>
    </row>
    <row r="5670" spans="1:3" hidden="1" x14ac:dyDescent="0.45">
      <c r="A5670" s="29"/>
      <c r="B5670" s="29"/>
      <c r="C5670" s="29"/>
    </row>
    <row r="5671" spans="1:3" hidden="1" x14ac:dyDescent="0.45">
      <c r="A5671" s="29"/>
      <c r="B5671" s="29"/>
      <c r="C5671" s="29"/>
    </row>
    <row r="5672" spans="1:3" hidden="1" x14ac:dyDescent="0.45">
      <c r="A5672" s="29"/>
      <c r="B5672" s="29"/>
      <c r="C5672" s="29"/>
    </row>
    <row r="5673" spans="1:3" hidden="1" x14ac:dyDescent="0.45">
      <c r="A5673" s="29"/>
      <c r="B5673" s="29"/>
      <c r="C5673" s="29"/>
    </row>
    <row r="5674" spans="1:3" hidden="1" x14ac:dyDescent="0.45">
      <c r="A5674" s="29"/>
      <c r="B5674" s="29"/>
      <c r="C5674" s="29"/>
    </row>
    <row r="5675" spans="1:3" hidden="1" x14ac:dyDescent="0.45">
      <c r="A5675" s="29"/>
      <c r="B5675" s="29"/>
      <c r="C5675" s="29"/>
    </row>
    <row r="5676" spans="1:3" hidden="1" x14ac:dyDescent="0.45">
      <c r="A5676" s="29"/>
      <c r="B5676" s="29"/>
      <c r="C5676" s="29"/>
    </row>
    <row r="5677" spans="1:3" hidden="1" x14ac:dyDescent="0.45">
      <c r="A5677" s="29"/>
      <c r="B5677" s="29"/>
      <c r="C5677" s="29"/>
    </row>
    <row r="5678" spans="1:3" hidden="1" x14ac:dyDescent="0.45">
      <c r="A5678" s="29"/>
      <c r="B5678" s="29"/>
      <c r="C5678" s="29"/>
    </row>
    <row r="5679" spans="1:3" hidden="1" x14ac:dyDescent="0.45">
      <c r="A5679" s="29"/>
      <c r="B5679" s="29"/>
      <c r="C5679" s="29"/>
    </row>
    <row r="5680" spans="1:3" hidden="1" x14ac:dyDescent="0.45">
      <c r="A5680" s="29"/>
      <c r="B5680" s="29"/>
      <c r="C5680" s="29"/>
    </row>
    <row r="5681" spans="1:3" hidden="1" x14ac:dyDescent="0.45">
      <c r="A5681" s="29"/>
      <c r="B5681" s="29"/>
      <c r="C5681" s="29"/>
    </row>
    <row r="5682" spans="1:3" hidden="1" x14ac:dyDescent="0.45">
      <c r="A5682" s="29"/>
      <c r="B5682" s="29"/>
      <c r="C5682" s="29"/>
    </row>
    <row r="5683" spans="1:3" hidden="1" x14ac:dyDescent="0.45">
      <c r="A5683" s="29"/>
      <c r="B5683" s="29"/>
      <c r="C5683" s="29"/>
    </row>
    <row r="5684" spans="1:3" hidden="1" x14ac:dyDescent="0.45">
      <c r="A5684" s="29"/>
      <c r="B5684" s="29"/>
      <c r="C5684" s="29"/>
    </row>
    <row r="5685" spans="1:3" hidden="1" x14ac:dyDescent="0.45">
      <c r="A5685" s="29"/>
      <c r="B5685" s="29"/>
      <c r="C5685" s="29"/>
    </row>
    <row r="5686" spans="1:3" hidden="1" x14ac:dyDescent="0.45">
      <c r="A5686" s="29"/>
      <c r="B5686" s="29"/>
      <c r="C5686" s="29"/>
    </row>
    <row r="5687" spans="1:3" hidden="1" x14ac:dyDescent="0.45">
      <c r="A5687" s="29"/>
      <c r="B5687" s="29"/>
      <c r="C5687" s="29"/>
    </row>
    <row r="5688" spans="1:3" hidden="1" x14ac:dyDescent="0.45">
      <c r="A5688" s="29"/>
      <c r="B5688" s="29"/>
      <c r="C5688" s="29"/>
    </row>
    <row r="5689" spans="1:3" hidden="1" x14ac:dyDescent="0.45">
      <c r="A5689" s="29"/>
      <c r="B5689" s="29"/>
      <c r="C5689" s="29"/>
    </row>
    <row r="5690" spans="1:3" hidden="1" x14ac:dyDescent="0.45">
      <c r="A5690" s="29"/>
      <c r="B5690" s="29"/>
      <c r="C5690" s="29"/>
    </row>
    <row r="5691" spans="1:3" hidden="1" x14ac:dyDescent="0.45">
      <c r="A5691" s="29"/>
      <c r="B5691" s="29"/>
      <c r="C5691" s="29"/>
    </row>
    <row r="5692" spans="1:3" hidden="1" x14ac:dyDescent="0.45">
      <c r="A5692" s="29"/>
      <c r="B5692" s="29"/>
      <c r="C5692" s="29"/>
    </row>
    <row r="5693" spans="1:3" hidden="1" x14ac:dyDescent="0.45">
      <c r="A5693" s="29"/>
      <c r="B5693" s="29"/>
      <c r="C5693" s="29"/>
    </row>
    <row r="5694" spans="1:3" hidden="1" x14ac:dyDescent="0.45">
      <c r="A5694" s="29"/>
      <c r="B5694" s="29"/>
      <c r="C5694" s="29"/>
    </row>
    <row r="5695" spans="1:3" hidden="1" x14ac:dyDescent="0.45">
      <c r="A5695" s="29"/>
      <c r="B5695" s="29"/>
      <c r="C5695" s="29"/>
    </row>
    <row r="5696" spans="1:3" hidden="1" x14ac:dyDescent="0.45">
      <c r="A5696" s="29"/>
      <c r="B5696" s="29"/>
      <c r="C5696" s="29"/>
    </row>
    <row r="5697" spans="1:3" hidden="1" x14ac:dyDescent="0.45">
      <c r="A5697" s="29"/>
      <c r="B5697" s="29"/>
      <c r="C5697" s="29"/>
    </row>
    <row r="5698" spans="1:3" hidden="1" x14ac:dyDescent="0.45">
      <c r="A5698" s="29"/>
      <c r="B5698" s="29"/>
      <c r="C5698" s="29"/>
    </row>
    <row r="5699" spans="1:3" hidden="1" x14ac:dyDescent="0.45">
      <c r="A5699" s="29"/>
      <c r="B5699" s="29"/>
      <c r="C5699" s="29"/>
    </row>
    <row r="5700" spans="1:3" hidden="1" x14ac:dyDescent="0.45">
      <c r="A5700" s="29"/>
      <c r="B5700" s="29"/>
      <c r="C5700" s="29"/>
    </row>
    <row r="5701" spans="1:3" hidden="1" x14ac:dyDescent="0.45">
      <c r="A5701" s="29"/>
      <c r="B5701" s="29"/>
      <c r="C5701" s="29"/>
    </row>
    <row r="5702" spans="1:3" hidden="1" x14ac:dyDescent="0.45">
      <c r="A5702" s="29"/>
      <c r="B5702" s="29"/>
      <c r="C5702" s="29"/>
    </row>
    <row r="5703" spans="1:3" hidden="1" x14ac:dyDescent="0.45">
      <c r="A5703" s="29"/>
      <c r="B5703" s="29"/>
      <c r="C5703" s="29"/>
    </row>
    <row r="5704" spans="1:3" hidden="1" x14ac:dyDescent="0.45">
      <c r="A5704" s="29"/>
      <c r="B5704" s="29"/>
      <c r="C5704" s="29"/>
    </row>
    <row r="5705" spans="1:3" hidden="1" x14ac:dyDescent="0.45">
      <c r="A5705" s="29"/>
      <c r="B5705" s="29"/>
      <c r="C5705" s="29"/>
    </row>
    <row r="5706" spans="1:3" hidden="1" x14ac:dyDescent="0.45">
      <c r="A5706" s="29"/>
      <c r="B5706" s="29"/>
      <c r="C5706" s="29"/>
    </row>
    <row r="5707" spans="1:3" hidden="1" x14ac:dyDescent="0.45">
      <c r="A5707" s="29"/>
      <c r="B5707" s="29"/>
      <c r="C5707" s="29"/>
    </row>
    <row r="5708" spans="1:3" hidden="1" x14ac:dyDescent="0.45">
      <c r="A5708" s="29"/>
      <c r="B5708" s="29"/>
      <c r="C5708" s="29"/>
    </row>
    <row r="5709" spans="1:3" hidden="1" x14ac:dyDescent="0.45">
      <c r="A5709" s="29"/>
      <c r="B5709" s="29"/>
      <c r="C5709" s="29"/>
    </row>
    <row r="5710" spans="1:3" hidden="1" x14ac:dyDescent="0.45">
      <c r="A5710" s="29"/>
      <c r="B5710" s="29"/>
      <c r="C5710" s="29"/>
    </row>
    <row r="5711" spans="1:3" hidden="1" x14ac:dyDescent="0.45">
      <c r="A5711" s="29"/>
      <c r="B5711" s="29"/>
      <c r="C5711" s="29"/>
    </row>
    <row r="5712" spans="1:3" hidden="1" x14ac:dyDescent="0.45">
      <c r="A5712" s="29"/>
      <c r="B5712" s="29"/>
      <c r="C5712" s="29"/>
    </row>
    <row r="5713" spans="1:3" hidden="1" x14ac:dyDescent="0.45">
      <c r="A5713" s="29"/>
      <c r="B5713" s="29"/>
      <c r="C5713" s="29"/>
    </row>
    <row r="5714" spans="1:3" hidden="1" x14ac:dyDescent="0.45">
      <c r="A5714" s="29"/>
      <c r="B5714" s="29"/>
      <c r="C5714" s="29"/>
    </row>
    <row r="5715" spans="1:3" hidden="1" x14ac:dyDescent="0.45">
      <c r="A5715" s="29"/>
      <c r="B5715" s="29"/>
      <c r="C5715" s="29"/>
    </row>
    <row r="5716" spans="1:3" hidden="1" x14ac:dyDescent="0.45">
      <c r="A5716" s="29"/>
      <c r="B5716" s="29"/>
      <c r="C5716" s="29"/>
    </row>
    <row r="5717" spans="1:3" hidden="1" x14ac:dyDescent="0.45">
      <c r="A5717" s="29"/>
      <c r="B5717" s="29"/>
      <c r="C5717" s="29"/>
    </row>
    <row r="5718" spans="1:3" hidden="1" x14ac:dyDescent="0.45">
      <c r="A5718" s="29"/>
      <c r="B5718" s="29"/>
      <c r="C5718" s="29"/>
    </row>
    <row r="5719" spans="1:3" hidden="1" x14ac:dyDescent="0.45">
      <c r="A5719" s="29"/>
      <c r="B5719" s="29"/>
      <c r="C5719" s="29"/>
    </row>
    <row r="5720" spans="1:3" hidden="1" x14ac:dyDescent="0.45">
      <c r="A5720" s="29"/>
      <c r="B5720" s="29"/>
      <c r="C5720" s="29"/>
    </row>
    <row r="5721" spans="1:3" hidden="1" x14ac:dyDescent="0.45">
      <c r="A5721" s="29"/>
      <c r="B5721" s="29"/>
      <c r="C5721" s="29"/>
    </row>
    <row r="5722" spans="1:3" hidden="1" x14ac:dyDescent="0.45">
      <c r="A5722" s="29"/>
      <c r="B5722" s="29"/>
      <c r="C5722" s="29"/>
    </row>
    <row r="5723" spans="1:3" hidden="1" x14ac:dyDescent="0.45">
      <c r="A5723" s="29"/>
      <c r="B5723" s="29"/>
      <c r="C5723" s="29"/>
    </row>
    <row r="5724" spans="1:3" hidden="1" x14ac:dyDescent="0.45">
      <c r="A5724" s="29"/>
      <c r="B5724" s="29"/>
      <c r="C5724" s="29"/>
    </row>
    <row r="5725" spans="1:3" hidden="1" x14ac:dyDescent="0.45">
      <c r="A5725" s="29"/>
      <c r="B5725" s="29"/>
      <c r="C5725" s="29"/>
    </row>
    <row r="5726" spans="1:3" hidden="1" x14ac:dyDescent="0.45">
      <c r="A5726" s="29"/>
      <c r="B5726" s="29"/>
      <c r="C5726" s="29"/>
    </row>
    <row r="5727" spans="1:3" hidden="1" x14ac:dyDescent="0.45">
      <c r="A5727" s="29"/>
      <c r="B5727" s="29"/>
      <c r="C5727" s="29"/>
    </row>
    <row r="5728" spans="1:3" hidden="1" x14ac:dyDescent="0.45">
      <c r="A5728" s="29"/>
      <c r="B5728" s="29"/>
      <c r="C5728" s="29"/>
    </row>
    <row r="5729" spans="1:3" hidden="1" x14ac:dyDescent="0.45">
      <c r="A5729" s="29"/>
      <c r="B5729" s="29"/>
      <c r="C5729" s="29"/>
    </row>
    <row r="5730" spans="1:3" hidden="1" x14ac:dyDescent="0.45">
      <c r="A5730" s="29"/>
      <c r="B5730" s="29"/>
      <c r="C5730" s="29"/>
    </row>
    <row r="5731" spans="1:3" hidden="1" x14ac:dyDescent="0.45">
      <c r="A5731" s="29"/>
      <c r="B5731" s="29"/>
      <c r="C5731" s="29"/>
    </row>
    <row r="5732" spans="1:3" hidden="1" x14ac:dyDescent="0.45">
      <c r="A5732" s="29"/>
      <c r="B5732" s="29"/>
      <c r="C5732" s="29"/>
    </row>
    <row r="5733" spans="1:3" hidden="1" x14ac:dyDescent="0.45">
      <c r="A5733" s="29"/>
      <c r="B5733" s="29"/>
      <c r="C5733" s="29"/>
    </row>
    <row r="5734" spans="1:3" hidden="1" x14ac:dyDescent="0.45">
      <c r="A5734" s="29"/>
      <c r="B5734" s="29"/>
      <c r="C5734" s="29"/>
    </row>
    <row r="5735" spans="1:3" hidden="1" x14ac:dyDescent="0.45">
      <c r="A5735" s="29"/>
      <c r="B5735" s="29"/>
      <c r="C5735" s="29"/>
    </row>
    <row r="5736" spans="1:3" hidden="1" x14ac:dyDescent="0.45">
      <c r="A5736" s="29"/>
      <c r="B5736" s="29"/>
      <c r="C5736" s="29"/>
    </row>
    <row r="5737" spans="1:3" hidden="1" x14ac:dyDescent="0.45">
      <c r="A5737" s="29"/>
      <c r="B5737" s="29"/>
      <c r="C5737" s="29"/>
    </row>
    <row r="5738" spans="1:3" hidden="1" x14ac:dyDescent="0.45">
      <c r="A5738" s="29"/>
      <c r="B5738" s="29"/>
      <c r="C5738" s="29"/>
    </row>
    <row r="5739" spans="1:3" hidden="1" x14ac:dyDescent="0.45">
      <c r="A5739" s="29"/>
      <c r="B5739" s="29"/>
      <c r="C5739" s="29"/>
    </row>
    <row r="5740" spans="1:3" hidden="1" x14ac:dyDescent="0.45">
      <c r="A5740" s="29"/>
      <c r="B5740" s="29"/>
      <c r="C5740" s="29"/>
    </row>
    <row r="5741" spans="1:3" hidden="1" x14ac:dyDescent="0.45">
      <c r="A5741" s="29"/>
      <c r="B5741" s="29"/>
      <c r="C5741" s="29"/>
    </row>
    <row r="5742" spans="1:3" hidden="1" x14ac:dyDescent="0.45">
      <c r="A5742" s="29"/>
      <c r="B5742" s="29"/>
      <c r="C5742" s="29"/>
    </row>
    <row r="5743" spans="1:3" hidden="1" x14ac:dyDescent="0.45">
      <c r="A5743" s="29"/>
      <c r="B5743" s="29"/>
      <c r="C5743" s="29"/>
    </row>
    <row r="5744" spans="1:3" hidden="1" x14ac:dyDescent="0.45">
      <c r="A5744" s="29"/>
      <c r="B5744" s="29"/>
      <c r="C5744" s="29"/>
    </row>
    <row r="5745" spans="1:3" hidden="1" x14ac:dyDescent="0.45">
      <c r="A5745" s="29"/>
      <c r="B5745" s="29"/>
      <c r="C5745" s="29"/>
    </row>
    <row r="5746" spans="1:3" hidden="1" x14ac:dyDescent="0.45">
      <c r="A5746" s="29"/>
      <c r="B5746" s="29"/>
      <c r="C5746" s="29"/>
    </row>
    <row r="5747" spans="1:3" hidden="1" x14ac:dyDescent="0.45">
      <c r="A5747" s="29"/>
      <c r="B5747" s="29"/>
      <c r="C5747" s="29"/>
    </row>
    <row r="5748" spans="1:3" hidden="1" x14ac:dyDescent="0.45">
      <c r="A5748" s="29"/>
      <c r="B5748" s="29"/>
      <c r="C5748" s="29"/>
    </row>
    <row r="5749" spans="1:3" hidden="1" x14ac:dyDescent="0.45">
      <c r="A5749" s="29"/>
      <c r="B5749" s="29"/>
      <c r="C5749" s="29"/>
    </row>
    <row r="5750" spans="1:3" hidden="1" x14ac:dyDescent="0.45">
      <c r="A5750" s="29"/>
      <c r="B5750" s="29"/>
      <c r="C5750" s="29"/>
    </row>
    <row r="5751" spans="1:3" hidden="1" x14ac:dyDescent="0.45">
      <c r="A5751" s="29"/>
      <c r="B5751" s="29"/>
      <c r="C5751" s="29"/>
    </row>
    <row r="5752" spans="1:3" hidden="1" x14ac:dyDescent="0.45">
      <c r="A5752" s="29"/>
      <c r="B5752" s="29"/>
      <c r="C5752" s="29"/>
    </row>
    <row r="5753" spans="1:3" hidden="1" x14ac:dyDescent="0.45">
      <c r="A5753" s="29"/>
      <c r="B5753" s="29"/>
      <c r="C5753" s="29"/>
    </row>
    <row r="5754" spans="1:3" hidden="1" x14ac:dyDescent="0.45">
      <c r="A5754" s="29"/>
      <c r="B5754" s="29"/>
      <c r="C5754" s="29"/>
    </row>
    <row r="5755" spans="1:3" hidden="1" x14ac:dyDescent="0.45">
      <c r="A5755" s="29"/>
      <c r="B5755" s="29"/>
      <c r="C5755" s="29"/>
    </row>
    <row r="5756" spans="1:3" hidden="1" x14ac:dyDescent="0.45">
      <c r="A5756" s="29"/>
      <c r="B5756" s="29"/>
      <c r="C5756" s="29"/>
    </row>
    <row r="5757" spans="1:3" hidden="1" x14ac:dyDescent="0.45">
      <c r="A5757" s="29"/>
      <c r="B5757" s="29"/>
      <c r="C5757" s="29"/>
    </row>
    <row r="5758" spans="1:3" hidden="1" x14ac:dyDescent="0.45">
      <c r="A5758" s="29"/>
      <c r="B5758" s="29"/>
      <c r="C5758" s="29"/>
    </row>
    <row r="5759" spans="1:3" hidden="1" x14ac:dyDescent="0.45">
      <c r="A5759" s="29"/>
      <c r="B5759" s="29"/>
      <c r="C5759" s="29"/>
    </row>
    <row r="5760" spans="1:3" hidden="1" x14ac:dyDescent="0.45">
      <c r="A5760" s="29"/>
      <c r="B5760" s="29"/>
      <c r="C5760" s="29"/>
    </row>
    <row r="5761" spans="1:3" hidden="1" x14ac:dyDescent="0.45">
      <c r="A5761" s="29"/>
      <c r="B5761" s="29"/>
      <c r="C5761" s="29"/>
    </row>
    <row r="5762" spans="1:3" hidden="1" x14ac:dyDescent="0.45">
      <c r="A5762" s="29"/>
      <c r="B5762" s="29"/>
      <c r="C5762" s="29"/>
    </row>
    <row r="5763" spans="1:3" hidden="1" x14ac:dyDescent="0.45">
      <c r="A5763" s="29"/>
      <c r="B5763" s="29"/>
      <c r="C5763" s="29"/>
    </row>
    <row r="5764" spans="1:3" hidden="1" x14ac:dyDescent="0.45">
      <c r="A5764" s="29"/>
      <c r="B5764" s="29"/>
      <c r="C5764" s="29"/>
    </row>
    <row r="5765" spans="1:3" hidden="1" x14ac:dyDescent="0.45">
      <c r="A5765" s="29"/>
      <c r="B5765" s="29"/>
      <c r="C5765" s="29"/>
    </row>
    <row r="5766" spans="1:3" hidden="1" x14ac:dyDescent="0.45">
      <c r="A5766" s="29"/>
      <c r="B5766" s="29"/>
      <c r="C5766" s="29"/>
    </row>
    <row r="5767" spans="1:3" hidden="1" x14ac:dyDescent="0.45">
      <c r="A5767" s="29"/>
      <c r="B5767" s="29"/>
      <c r="C5767" s="29"/>
    </row>
    <row r="5768" spans="1:3" hidden="1" x14ac:dyDescent="0.45">
      <c r="A5768" s="29"/>
      <c r="B5768" s="29"/>
      <c r="C5768" s="29"/>
    </row>
    <row r="5769" spans="1:3" hidden="1" x14ac:dyDescent="0.45">
      <c r="A5769" s="29"/>
      <c r="B5769" s="29"/>
      <c r="C5769" s="29"/>
    </row>
    <row r="5770" spans="1:3" hidden="1" x14ac:dyDescent="0.45">
      <c r="A5770" s="29"/>
      <c r="B5770" s="29"/>
      <c r="C5770" s="29"/>
    </row>
    <row r="5771" spans="1:3" hidden="1" x14ac:dyDescent="0.45">
      <c r="A5771" s="29"/>
      <c r="B5771" s="29"/>
      <c r="C5771" s="29"/>
    </row>
    <row r="5772" spans="1:3" hidden="1" x14ac:dyDescent="0.45">
      <c r="A5772" s="29"/>
      <c r="B5772" s="29"/>
      <c r="C5772" s="29"/>
    </row>
    <row r="5773" spans="1:3" hidden="1" x14ac:dyDescent="0.45">
      <c r="A5773" s="29"/>
      <c r="B5773" s="29"/>
      <c r="C5773" s="29"/>
    </row>
    <row r="5774" spans="1:3" hidden="1" x14ac:dyDescent="0.45">
      <c r="A5774" s="29"/>
      <c r="B5774" s="29"/>
      <c r="C5774" s="29"/>
    </row>
    <row r="5775" spans="1:3" hidden="1" x14ac:dyDescent="0.45">
      <c r="A5775" s="29"/>
      <c r="B5775" s="29"/>
      <c r="C5775" s="29"/>
    </row>
    <row r="5776" spans="1:3" hidden="1" x14ac:dyDescent="0.45">
      <c r="A5776" s="29"/>
      <c r="B5776" s="29"/>
      <c r="C5776" s="29"/>
    </row>
    <row r="5777" spans="1:3" hidden="1" x14ac:dyDescent="0.45">
      <c r="A5777" s="29"/>
      <c r="B5777" s="29"/>
      <c r="C5777" s="29"/>
    </row>
    <row r="5778" spans="1:3" hidden="1" x14ac:dyDescent="0.45">
      <c r="A5778" s="29"/>
      <c r="B5778" s="29"/>
      <c r="C5778" s="29"/>
    </row>
    <row r="5779" spans="1:3" hidden="1" x14ac:dyDescent="0.45">
      <c r="A5779" s="29"/>
      <c r="B5779" s="29"/>
      <c r="C5779" s="29"/>
    </row>
    <row r="5780" spans="1:3" hidden="1" x14ac:dyDescent="0.45">
      <c r="A5780" s="29"/>
      <c r="B5780" s="29"/>
      <c r="C5780" s="29"/>
    </row>
    <row r="5781" spans="1:3" hidden="1" x14ac:dyDescent="0.45">
      <c r="A5781" s="29"/>
      <c r="B5781" s="29"/>
      <c r="C5781" s="29"/>
    </row>
    <row r="5782" spans="1:3" hidden="1" x14ac:dyDescent="0.45">
      <c r="A5782" s="29"/>
      <c r="B5782" s="29"/>
      <c r="C5782" s="29"/>
    </row>
    <row r="5783" spans="1:3" hidden="1" x14ac:dyDescent="0.45">
      <c r="A5783" s="29"/>
      <c r="B5783" s="29"/>
      <c r="C5783" s="29"/>
    </row>
    <row r="5784" spans="1:3" hidden="1" x14ac:dyDescent="0.45">
      <c r="A5784" s="29"/>
      <c r="B5784" s="29"/>
      <c r="C5784" s="29"/>
    </row>
    <row r="5785" spans="1:3" hidden="1" x14ac:dyDescent="0.45">
      <c r="A5785" s="29"/>
      <c r="B5785" s="29"/>
      <c r="C5785" s="29"/>
    </row>
    <row r="5786" spans="1:3" hidden="1" x14ac:dyDescent="0.45">
      <c r="A5786" s="29"/>
      <c r="B5786" s="29"/>
      <c r="C5786" s="29"/>
    </row>
    <row r="5787" spans="1:3" hidden="1" x14ac:dyDescent="0.45">
      <c r="A5787" s="29"/>
      <c r="B5787" s="29"/>
      <c r="C5787" s="29"/>
    </row>
    <row r="5788" spans="1:3" hidden="1" x14ac:dyDescent="0.45">
      <c r="A5788" s="29"/>
      <c r="B5788" s="29"/>
      <c r="C5788" s="29"/>
    </row>
    <row r="5789" spans="1:3" hidden="1" x14ac:dyDescent="0.45">
      <c r="A5789" s="29"/>
      <c r="B5789" s="29"/>
      <c r="C5789" s="29"/>
    </row>
    <row r="5790" spans="1:3" hidden="1" x14ac:dyDescent="0.45">
      <c r="A5790" s="29"/>
      <c r="B5790" s="29"/>
      <c r="C5790" s="29"/>
    </row>
    <row r="5791" spans="1:3" hidden="1" x14ac:dyDescent="0.45">
      <c r="A5791" s="29"/>
      <c r="B5791" s="29"/>
      <c r="C5791" s="29"/>
    </row>
    <row r="5792" spans="1:3" hidden="1" x14ac:dyDescent="0.45">
      <c r="A5792" s="29"/>
      <c r="B5792" s="29"/>
      <c r="C5792" s="29"/>
    </row>
    <row r="5793" spans="1:3" hidden="1" x14ac:dyDescent="0.45">
      <c r="A5793" s="29"/>
      <c r="B5793" s="29"/>
      <c r="C5793" s="29"/>
    </row>
    <row r="5794" spans="1:3" hidden="1" x14ac:dyDescent="0.45">
      <c r="A5794" s="29"/>
      <c r="B5794" s="29"/>
      <c r="C5794" s="29"/>
    </row>
    <row r="5795" spans="1:3" hidden="1" x14ac:dyDescent="0.45">
      <c r="A5795" s="29"/>
      <c r="B5795" s="29"/>
      <c r="C5795" s="29"/>
    </row>
    <row r="5796" spans="1:3" hidden="1" x14ac:dyDescent="0.45">
      <c r="A5796" s="29"/>
      <c r="B5796" s="29"/>
      <c r="C5796" s="29"/>
    </row>
    <row r="5797" spans="1:3" hidden="1" x14ac:dyDescent="0.45">
      <c r="A5797" s="29"/>
      <c r="B5797" s="29"/>
      <c r="C5797" s="29"/>
    </row>
    <row r="5798" spans="1:3" hidden="1" x14ac:dyDescent="0.45">
      <c r="A5798" s="29"/>
      <c r="B5798" s="29"/>
      <c r="C5798" s="29"/>
    </row>
    <row r="5799" spans="1:3" hidden="1" x14ac:dyDescent="0.45">
      <c r="A5799" s="29"/>
      <c r="B5799" s="29"/>
      <c r="C5799" s="29"/>
    </row>
    <row r="5800" spans="1:3" hidden="1" x14ac:dyDescent="0.45">
      <c r="A5800" s="29"/>
      <c r="B5800" s="29"/>
      <c r="C5800" s="29"/>
    </row>
    <row r="5801" spans="1:3" hidden="1" x14ac:dyDescent="0.45">
      <c r="A5801" s="29"/>
      <c r="B5801" s="29"/>
      <c r="C5801" s="29"/>
    </row>
    <row r="5802" spans="1:3" hidden="1" x14ac:dyDescent="0.45">
      <c r="A5802" s="29"/>
      <c r="B5802" s="29"/>
      <c r="C5802" s="29"/>
    </row>
    <row r="5803" spans="1:3" hidden="1" x14ac:dyDescent="0.45">
      <c r="A5803" s="29"/>
      <c r="B5803" s="29"/>
      <c r="C5803" s="29"/>
    </row>
    <row r="5804" spans="1:3" hidden="1" x14ac:dyDescent="0.45">
      <c r="A5804" s="29"/>
      <c r="B5804" s="29"/>
      <c r="C5804" s="29"/>
    </row>
    <row r="5805" spans="1:3" hidden="1" x14ac:dyDescent="0.45">
      <c r="A5805" s="29"/>
      <c r="B5805" s="29"/>
      <c r="C5805" s="29"/>
    </row>
    <row r="5806" spans="1:3" hidden="1" x14ac:dyDescent="0.45">
      <c r="A5806" s="29"/>
      <c r="B5806" s="29"/>
      <c r="C5806" s="29"/>
    </row>
    <row r="5807" spans="1:3" hidden="1" x14ac:dyDescent="0.45">
      <c r="A5807" s="29"/>
      <c r="B5807" s="29"/>
      <c r="C5807" s="29"/>
    </row>
    <row r="5808" spans="1:3" hidden="1" x14ac:dyDescent="0.45">
      <c r="A5808" s="29"/>
      <c r="B5808" s="29"/>
      <c r="C5808" s="29"/>
    </row>
    <row r="5809" spans="1:3" hidden="1" x14ac:dyDescent="0.45">
      <c r="A5809" s="29"/>
      <c r="B5809" s="29"/>
      <c r="C5809" s="29"/>
    </row>
    <row r="5810" spans="1:3" hidden="1" x14ac:dyDescent="0.45">
      <c r="A5810" s="29"/>
      <c r="B5810" s="29"/>
      <c r="C5810" s="29"/>
    </row>
    <row r="5811" spans="1:3" hidden="1" x14ac:dyDescent="0.45">
      <c r="A5811" s="29"/>
      <c r="B5811" s="29"/>
      <c r="C5811" s="29"/>
    </row>
    <row r="5812" spans="1:3" hidden="1" x14ac:dyDescent="0.45">
      <c r="A5812" s="29"/>
      <c r="B5812" s="29"/>
      <c r="C5812" s="29"/>
    </row>
    <row r="5813" spans="1:3" hidden="1" x14ac:dyDescent="0.45">
      <c r="A5813" s="29"/>
      <c r="B5813" s="29"/>
      <c r="C5813" s="29"/>
    </row>
    <row r="5814" spans="1:3" hidden="1" x14ac:dyDescent="0.45">
      <c r="A5814" s="29"/>
      <c r="B5814" s="29"/>
      <c r="C5814" s="29"/>
    </row>
    <row r="5815" spans="1:3" hidden="1" x14ac:dyDescent="0.45">
      <c r="A5815" s="29"/>
      <c r="B5815" s="29"/>
      <c r="C5815" s="29"/>
    </row>
    <row r="5816" spans="1:3" hidden="1" x14ac:dyDescent="0.45">
      <c r="A5816" s="29"/>
      <c r="B5816" s="29"/>
      <c r="C5816" s="29"/>
    </row>
    <row r="5817" spans="1:3" hidden="1" x14ac:dyDescent="0.45">
      <c r="A5817" s="29"/>
      <c r="B5817" s="29"/>
      <c r="C5817" s="29"/>
    </row>
    <row r="5818" spans="1:3" hidden="1" x14ac:dyDescent="0.45">
      <c r="A5818" s="29"/>
      <c r="B5818" s="29"/>
      <c r="C5818" s="29"/>
    </row>
    <row r="5819" spans="1:3" hidden="1" x14ac:dyDescent="0.45">
      <c r="A5819" s="29"/>
      <c r="B5819" s="29"/>
      <c r="C5819" s="29"/>
    </row>
    <row r="5820" spans="1:3" hidden="1" x14ac:dyDescent="0.45">
      <c r="A5820" s="29"/>
      <c r="B5820" s="29"/>
      <c r="C5820" s="29"/>
    </row>
    <row r="5821" spans="1:3" hidden="1" x14ac:dyDescent="0.45">
      <c r="A5821" s="29"/>
      <c r="B5821" s="29"/>
      <c r="C5821" s="29"/>
    </row>
    <row r="5822" spans="1:3" hidden="1" x14ac:dyDescent="0.45">
      <c r="A5822" s="29"/>
      <c r="B5822" s="29"/>
      <c r="C5822" s="29"/>
    </row>
    <row r="5823" spans="1:3" hidden="1" x14ac:dyDescent="0.45">
      <c r="A5823" s="29"/>
      <c r="B5823" s="29"/>
      <c r="C5823" s="29"/>
    </row>
    <row r="5824" spans="1:3" hidden="1" x14ac:dyDescent="0.45">
      <c r="A5824" s="29"/>
      <c r="B5824" s="29"/>
      <c r="C5824" s="29"/>
    </row>
    <row r="5825" spans="1:3" hidden="1" x14ac:dyDescent="0.45">
      <c r="A5825" s="29"/>
      <c r="B5825" s="29"/>
      <c r="C5825" s="29"/>
    </row>
    <row r="5826" spans="1:3" hidden="1" x14ac:dyDescent="0.45">
      <c r="A5826" s="29"/>
      <c r="B5826" s="29"/>
      <c r="C5826" s="29"/>
    </row>
    <row r="5827" spans="1:3" hidden="1" x14ac:dyDescent="0.45">
      <c r="A5827" s="29"/>
      <c r="B5827" s="29"/>
      <c r="C5827" s="29"/>
    </row>
    <row r="5828" spans="1:3" hidden="1" x14ac:dyDescent="0.45">
      <c r="A5828" s="29"/>
      <c r="B5828" s="29"/>
      <c r="C5828" s="29"/>
    </row>
    <row r="5829" spans="1:3" hidden="1" x14ac:dyDescent="0.45">
      <c r="A5829" s="29"/>
      <c r="B5829" s="29"/>
      <c r="C5829" s="29"/>
    </row>
    <row r="5830" spans="1:3" hidden="1" x14ac:dyDescent="0.45">
      <c r="A5830" s="29"/>
      <c r="B5830" s="29"/>
      <c r="C5830" s="29"/>
    </row>
    <row r="5831" spans="1:3" hidden="1" x14ac:dyDescent="0.45">
      <c r="A5831" s="29"/>
      <c r="B5831" s="29"/>
      <c r="C5831" s="29"/>
    </row>
    <row r="5832" spans="1:3" hidden="1" x14ac:dyDescent="0.45">
      <c r="A5832" s="29"/>
      <c r="B5832" s="29"/>
      <c r="C5832" s="29"/>
    </row>
    <row r="5833" spans="1:3" hidden="1" x14ac:dyDescent="0.45">
      <c r="A5833" s="29"/>
      <c r="B5833" s="29"/>
      <c r="C5833" s="29"/>
    </row>
    <row r="5834" spans="1:3" hidden="1" x14ac:dyDescent="0.45">
      <c r="A5834" s="29"/>
      <c r="B5834" s="29"/>
      <c r="C5834" s="29"/>
    </row>
    <row r="5835" spans="1:3" hidden="1" x14ac:dyDescent="0.45">
      <c r="A5835" s="29"/>
      <c r="B5835" s="29"/>
      <c r="C5835" s="29"/>
    </row>
    <row r="5836" spans="1:3" hidden="1" x14ac:dyDescent="0.45">
      <c r="A5836" s="29"/>
      <c r="B5836" s="29"/>
      <c r="C5836" s="29"/>
    </row>
    <row r="5837" spans="1:3" hidden="1" x14ac:dyDescent="0.45">
      <c r="A5837" s="29"/>
      <c r="B5837" s="29"/>
      <c r="C5837" s="29"/>
    </row>
    <row r="5838" spans="1:3" hidden="1" x14ac:dyDescent="0.45">
      <c r="A5838" s="29"/>
      <c r="B5838" s="29"/>
      <c r="C5838" s="29"/>
    </row>
    <row r="5839" spans="1:3" hidden="1" x14ac:dyDescent="0.45">
      <c r="A5839" s="29"/>
      <c r="B5839" s="29"/>
      <c r="C5839" s="29"/>
    </row>
    <row r="5840" spans="1:3" hidden="1" x14ac:dyDescent="0.45">
      <c r="A5840" s="29"/>
      <c r="B5840" s="29"/>
      <c r="C5840" s="29"/>
    </row>
    <row r="5841" spans="1:3" hidden="1" x14ac:dyDescent="0.45">
      <c r="A5841" s="29"/>
      <c r="B5841" s="29"/>
      <c r="C5841" s="29"/>
    </row>
    <row r="5842" spans="1:3" hidden="1" x14ac:dyDescent="0.45">
      <c r="A5842" s="29"/>
      <c r="B5842" s="29"/>
      <c r="C5842" s="29"/>
    </row>
    <row r="5843" spans="1:3" hidden="1" x14ac:dyDescent="0.45">
      <c r="A5843" s="29"/>
      <c r="B5843" s="29"/>
      <c r="C5843" s="29"/>
    </row>
    <row r="5844" spans="1:3" hidden="1" x14ac:dyDescent="0.45">
      <c r="A5844" s="29"/>
      <c r="B5844" s="29"/>
      <c r="C5844" s="29"/>
    </row>
    <row r="5845" spans="1:3" hidden="1" x14ac:dyDescent="0.45">
      <c r="A5845" s="29"/>
      <c r="B5845" s="29"/>
      <c r="C5845" s="29"/>
    </row>
    <row r="5846" spans="1:3" hidden="1" x14ac:dyDescent="0.45">
      <c r="A5846" s="29"/>
      <c r="B5846" s="29"/>
      <c r="C5846" s="29"/>
    </row>
    <row r="5847" spans="1:3" hidden="1" x14ac:dyDescent="0.45">
      <c r="A5847" s="29"/>
      <c r="B5847" s="29"/>
      <c r="C5847" s="29"/>
    </row>
    <row r="5848" spans="1:3" hidden="1" x14ac:dyDescent="0.45">
      <c r="A5848" s="29"/>
      <c r="B5848" s="29"/>
      <c r="C5848" s="29"/>
    </row>
    <row r="5849" spans="1:3" hidden="1" x14ac:dyDescent="0.45">
      <c r="A5849" s="29"/>
      <c r="B5849" s="29"/>
      <c r="C5849" s="29"/>
    </row>
    <row r="5850" spans="1:3" hidden="1" x14ac:dyDescent="0.45">
      <c r="A5850" s="29"/>
      <c r="B5850" s="29"/>
      <c r="C5850" s="29"/>
    </row>
    <row r="5851" spans="1:3" hidden="1" x14ac:dyDescent="0.45">
      <c r="A5851" s="29"/>
      <c r="B5851" s="29"/>
      <c r="C5851" s="29"/>
    </row>
    <row r="5852" spans="1:3" hidden="1" x14ac:dyDescent="0.45">
      <c r="A5852" s="29"/>
      <c r="B5852" s="29"/>
      <c r="C5852" s="29"/>
    </row>
    <row r="5853" spans="1:3" hidden="1" x14ac:dyDescent="0.45">
      <c r="A5853" s="29"/>
      <c r="B5853" s="29"/>
      <c r="C5853" s="29"/>
    </row>
    <row r="5854" spans="1:3" hidden="1" x14ac:dyDescent="0.45">
      <c r="A5854" s="29"/>
      <c r="B5854" s="29"/>
      <c r="C5854" s="29"/>
    </row>
    <row r="5855" spans="1:3" hidden="1" x14ac:dyDescent="0.45">
      <c r="A5855" s="29"/>
      <c r="B5855" s="29"/>
      <c r="C5855" s="29"/>
    </row>
    <row r="5856" spans="1:3" hidden="1" x14ac:dyDescent="0.45">
      <c r="A5856" s="29"/>
      <c r="B5856" s="29"/>
      <c r="C5856" s="29"/>
    </row>
    <row r="5857" spans="1:3" hidden="1" x14ac:dyDescent="0.45">
      <c r="A5857" s="29"/>
      <c r="B5857" s="29"/>
      <c r="C5857" s="29"/>
    </row>
    <row r="5858" spans="1:3" hidden="1" x14ac:dyDescent="0.45">
      <c r="A5858" s="29"/>
      <c r="B5858" s="29"/>
      <c r="C5858" s="29"/>
    </row>
    <row r="5859" spans="1:3" hidden="1" x14ac:dyDescent="0.45">
      <c r="A5859" s="29"/>
      <c r="B5859" s="29"/>
      <c r="C5859" s="29"/>
    </row>
    <row r="5860" spans="1:3" hidden="1" x14ac:dyDescent="0.45">
      <c r="A5860" s="29"/>
      <c r="B5860" s="29"/>
      <c r="C5860" s="29"/>
    </row>
    <row r="5861" spans="1:3" hidden="1" x14ac:dyDescent="0.45">
      <c r="A5861" s="29"/>
      <c r="B5861" s="29"/>
      <c r="C5861" s="29"/>
    </row>
    <row r="5862" spans="1:3" hidden="1" x14ac:dyDescent="0.45">
      <c r="A5862" s="29"/>
      <c r="B5862" s="29"/>
      <c r="C5862" s="29"/>
    </row>
    <row r="5863" spans="1:3" hidden="1" x14ac:dyDescent="0.45">
      <c r="A5863" s="29"/>
      <c r="B5863" s="29"/>
      <c r="C5863" s="29"/>
    </row>
    <row r="5864" spans="1:3" hidden="1" x14ac:dyDescent="0.45">
      <c r="A5864" s="29"/>
      <c r="B5864" s="29"/>
      <c r="C5864" s="29"/>
    </row>
    <row r="5865" spans="1:3" hidden="1" x14ac:dyDescent="0.45">
      <c r="A5865" s="29"/>
      <c r="B5865" s="29"/>
      <c r="C5865" s="29"/>
    </row>
    <row r="5866" spans="1:3" hidden="1" x14ac:dyDescent="0.45">
      <c r="A5866" s="29"/>
      <c r="B5866" s="29"/>
      <c r="C5866" s="29"/>
    </row>
    <row r="5867" spans="1:3" hidden="1" x14ac:dyDescent="0.45">
      <c r="A5867" s="29"/>
      <c r="B5867" s="29"/>
      <c r="C5867" s="29"/>
    </row>
    <row r="5868" spans="1:3" hidden="1" x14ac:dyDescent="0.45">
      <c r="A5868" s="29"/>
      <c r="B5868" s="29"/>
      <c r="C5868" s="29"/>
    </row>
    <row r="5869" spans="1:3" hidden="1" x14ac:dyDescent="0.45">
      <c r="A5869" s="29"/>
      <c r="B5869" s="29"/>
      <c r="C5869" s="29"/>
    </row>
    <row r="5870" spans="1:3" hidden="1" x14ac:dyDescent="0.45">
      <c r="A5870" s="29"/>
      <c r="B5870" s="29"/>
      <c r="C5870" s="29"/>
    </row>
    <row r="5871" spans="1:3" hidden="1" x14ac:dyDescent="0.45">
      <c r="A5871" s="29"/>
      <c r="B5871" s="29"/>
      <c r="C5871" s="29"/>
    </row>
    <row r="5872" spans="1:3" hidden="1" x14ac:dyDescent="0.45">
      <c r="A5872" s="29"/>
      <c r="B5872" s="29"/>
      <c r="C5872" s="29"/>
    </row>
    <row r="5873" spans="1:3" hidden="1" x14ac:dyDescent="0.45">
      <c r="A5873" s="29"/>
      <c r="B5873" s="29"/>
      <c r="C5873" s="29"/>
    </row>
    <row r="5874" spans="1:3" hidden="1" x14ac:dyDescent="0.45">
      <c r="A5874" s="29"/>
      <c r="B5874" s="29"/>
      <c r="C5874" s="29"/>
    </row>
    <row r="5875" spans="1:3" hidden="1" x14ac:dyDescent="0.45">
      <c r="A5875" s="29"/>
      <c r="B5875" s="29"/>
      <c r="C5875" s="29"/>
    </row>
    <row r="5876" spans="1:3" hidden="1" x14ac:dyDescent="0.45">
      <c r="A5876" s="29"/>
      <c r="B5876" s="29"/>
      <c r="C5876" s="29"/>
    </row>
    <row r="5877" spans="1:3" hidden="1" x14ac:dyDescent="0.45">
      <c r="A5877" s="29"/>
      <c r="B5877" s="29"/>
      <c r="C5877" s="29"/>
    </row>
    <row r="5878" spans="1:3" hidden="1" x14ac:dyDescent="0.45">
      <c r="A5878" s="29"/>
      <c r="B5878" s="29"/>
      <c r="C5878" s="29"/>
    </row>
    <row r="5879" spans="1:3" hidden="1" x14ac:dyDescent="0.45">
      <c r="A5879" s="29"/>
      <c r="B5879" s="29"/>
      <c r="C5879" s="29"/>
    </row>
    <row r="5880" spans="1:3" hidden="1" x14ac:dyDescent="0.45">
      <c r="A5880" s="29"/>
      <c r="B5880" s="29"/>
      <c r="C5880" s="29"/>
    </row>
    <row r="5881" spans="1:3" hidden="1" x14ac:dyDescent="0.45">
      <c r="A5881" s="29"/>
      <c r="B5881" s="29"/>
      <c r="C5881" s="29"/>
    </row>
    <row r="5882" spans="1:3" hidden="1" x14ac:dyDescent="0.45">
      <c r="A5882" s="29"/>
      <c r="B5882" s="29"/>
      <c r="C5882" s="29"/>
    </row>
    <row r="5883" spans="1:3" hidden="1" x14ac:dyDescent="0.45">
      <c r="A5883" s="29"/>
      <c r="B5883" s="29"/>
      <c r="C5883" s="29"/>
    </row>
    <row r="5884" spans="1:3" hidden="1" x14ac:dyDescent="0.45">
      <c r="A5884" s="29"/>
      <c r="B5884" s="29"/>
      <c r="C5884" s="29"/>
    </row>
    <row r="5885" spans="1:3" hidden="1" x14ac:dyDescent="0.45">
      <c r="A5885" s="29"/>
      <c r="B5885" s="29"/>
      <c r="C5885" s="29"/>
    </row>
    <row r="5886" spans="1:3" hidden="1" x14ac:dyDescent="0.45">
      <c r="A5886" s="29"/>
      <c r="B5886" s="29"/>
      <c r="C5886" s="29"/>
    </row>
    <row r="5887" spans="1:3" hidden="1" x14ac:dyDescent="0.45">
      <c r="A5887" s="29"/>
      <c r="B5887" s="29"/>
      <c r="C5887" s="29"/>
    </row>
    <row r="5888" spans="1:3" hidden="1" x14ac:dyDescent="0.45">
      <c r="A5888" s="29"/>
      <c r="B5888" s="29"/>
      <c r="C5888" s="29"/>
    </row>
    <row r="5889" spans="1:3" hidden="1" x14ac:dyDescent="0.45">
      <c r="A5889" s="29"/>
      <c r="B5889" s="29"/>
      <c r="C5889" s="29"/>
    </row>
    <row r="5890" spans="1:3" hidden="1" x14ac:dyDescent="0.45">
      <c r="A5890" s="29"/>
      <c r="B5890" s="29"/>
      <c r="C5890" s="29"/>
    </row>
    <row r="5891" spans="1:3" hidden="1" x14ac:dyDescent="0.45">
      <c r="A5891" s="29"/>
      <c r="B5891" s="29"/>
      <c r="C5891" s="29"/>
    </row>
    <row r="5892" spans="1:3" hidden="1" x14ac:dyDescent="0.45">
      <c r="A5892" s="29"/>
      <c r="B5892" s="29"/>
      <c r="C5892" s="29"/>
    </row>
    <row r="5893" spans="1:3" hidden="1" x14ac:dyDescent="0.45">
      <c r="A5893" s="29"/>
      <c r="B5893" s="29"/>
      <c r="C5893" s="29"/>
    </row>
    <row r="5894" spans="1:3" hidden="1" x14ac:dyDescent="0.45">
      <c r="A5894" s="29"/>
      <c r="B5894" s="29"/>
      <c r="C5894" s="29"/>
    </row>
    <row r="5895" spans="1:3" hidden="1" x14ac:dyDescent="0.45">
      <c r="A5895" s="29"/>
      <c r="B5895" s="29"/>
      <c r="C5895" s="29"/>
    </row>
    <row r="5896" spans="1:3" hidden="1" x14ac:dyDescent="0.45">
      <c r="A5896" s="29"/>
      <c r="B5896" s="29"/>
      <c r="C5896" s="29"/>
    </row>
    <row r="5897" spans="1:3" hidden="1" x14ac:dyDescent="0.45">
      <c r="A5897" s="29"/>
      <c r="B5897" s="29"/>
      <c r="C5897" s="29"/>
    </row>
    <row r="5898" spans="1:3" hidden="1" x14ac:dyDescent="0.45">
      <c r="A5898" s="29"/>
      <c r="B5898" s="29"/>
      <c r="C5898" s="29"/>
    </row>
    <row r="5899" spans="1:3" hidden="1" x14ac:dyDescent="0.45">
      <c r="A5899" s="29"/>
      <c r="B5899" s="29"/>
      <c r="C5899" s="29"/>
    </row>
    <row r="5900" spans="1:3" hidden="1" x14ac:dyDescent="0.45">
      <c r="A5900" s="29"/>
      <c r="B5900" s="29"/>
      <c r="C5900" s="29"/>
    </row>
    <row r="5901" spans="1:3" hidden="1" x14ac:dyDescent="0.45">
      <c r="A5901" s="29"/>
      <c r="B5901" s="29"/>
      <c r="C5901" s="29"/>
    </row>
    <row r="5902" spans="1:3" hidden="1" x14ac:dyDescent="0.45">
      <c r="A5902" s="29"/>
      <c r="B5902" s="29"/>
      <c r="C5902" s="29"/>
    </row>
    <row r="5903" spans="1:3" hidden="1" x14ac:dyDescent="0.45">
      <c r="A5903" s="29"/>
      <c r="B5903" s="29"/>
      <c r="C5903" s="29"/>
    </row>
    <row r="5904" spans="1:3" hidden="1" x14ac:dyDescent="0.45">
      <c r="A5904" s="29"/>
      <c r="B5904" s="29"/>
      <c r="C5904" s="29"/>
    </row>
    <row r="5905" spans="1:3" hidden="1" x14ac:dyDescent="0.45">
      <c r="A5905" s="29"/>
      <c r="B5905" s="29"/>
      <c r="C5905" s="29"/>
    </row>
    <row r="5906" spans="1:3" hidden="1" x14ac:dyDescent="0.45">
      <c r="A5906" s="29"/>
      <c r="B5906" s="29"/>
      <c r="C5906" s="29"/>
    </row>
    <row r="5907" spans="1:3" hidden="1" x14ac:dyDescent="0.45">
      <c r="A5907" s="29"/>
      <c r="B5907" s="29"/>
      <c r="C5907" s="29"/>
    </row>
    <row r="5908" spans="1:3" hidden="1" x14ac:dyDescent="0.45">
      <c r="A5908" s="29"/>
      <c r="B5908" s="29"/>
      <c r="C5908" s="29"/>
    </row>
    <row r="5909" spans="1:3" hidden="1" x14ac:dyDescent="0.45">
      <c r="A5909" s="29"/>
      <c r="B5909" s="29"/>
      <c r="C5909" s="29"/>
    </row>
    <row r="5910" spans="1:3" hidden="1" x14ac:dyDescent="0.45">
      <c r="A5910" s="29"/>
      <c r="B5910" s="29"/>
      <c r="C5910" s="29"/>
    </row>
    <row r="5911" spans="1:3" hidden="1" x14ac:dyDescent="0.45">
      <c r="A5911" s="29"/>
      <c r="B5911" s="29"/>
      <c r="C5911" s="29"/>
    </row>
    <row r="5912" spans="1:3" hidden="1" x14ac:dyDescent="0.45">
      <c r="A5912" s="29"/>
      <c r="B5912" s="29"/>
      <c r="C5912" s="29"/>
    </row>
    <row r="5913" spans="1:3" hidden="1" x14ac:dyDescent="0.45">
      <c r="A5913" s="29"/>
      <c r="B5913" s="29"/>
      <c r="C5913" s="29"/>
    </row>
    <row r="5914" spans="1:3" hidden="1" x14ac:dyDescent="0.45">
      <c r="A5914" s="29"/>
      <c r="B5914" s="29"/>
      <c r="C5914" s="29"/>
    </row>
    <row r="5915" spans="1:3" hidden="1" x14ac:dyDescent="0.45">
      <c r="A5915" s="29"/>
      <c r="B5915" s="29"/>
      <c r="C5915" s="29"/>
    </row>
    <row r="5916" spans="1:3" hidden="1" x14ac:dyDescent="0.45">
      <c r="A5916" s="29"/>
      <c r="B5916" s="29"/>
      <c r="C5916" s="29"/>
    </row>
    <row r="5917" spans="1:3" hidden="1" x14ac:dyDescent="0.45">
      <c r="A5917" s="29"/>
      <c r="B5917" s="29"/>
      <c r="C5917" s="29"/>
    </row>
    <row r="5918" spans="1:3" hidden="1" x14ac:dyDescent="0.45">
      <c r="A5918" s="29"/>
      <c r="B5918" s="29"/>
      <c r="C5918" s="29"/>
    </row>
    <row r="5919" spans="1:3" hidden="1" x14ac:dyDescent="0.45">
      <c r="A5919" s="29"/>
      <c r="B5919" s="29"/>
      <c r="C5919" s="29"/>
    </row>
    <row r="5920" spans="1:3" hidden="1" x14ac:dyDescent="0.45">
      <c r="A5920" s="29"/>
      <c r="B5920" s="29"/>
      <c r="C5920" s="29"/>
    </row>
    <row r="5921" spans="1:3" hidden="1" x14ac:dyDescent="0.45">
      <c r="A5921" s="29"/>
      <c r="B5921" s="29"/>
      <c r="C5921" s="29"/>
    </row>
    <row r="5922" spans="1:3" hidden="1" x14ac:dyDescent="0.45">
      <c r="A5922" s="29"/>
      <c r="B5922" s="29"/>
      <c r="C5922" s="29"/>
    </row>
    <row r="5923" spans="1:3" hidden="1" x14ac:dyDescent="0.45">
      <c r="A5923" s="29"/>
      <c r="B5923" s="29"/>
      <c r="C5923" s="29"/>
    </row>
    <row r="5924" spans="1:3" hidden="1" x14ac:dyDescent="0.45">
      <c r="A5924" s="29"/>
      <c r="B5924" s="29"/>
      <c r="C5924" s="29"/>
    </row>
    <row r="5925" spans="1:3" hidden="1" x14ac:dyDescent="0.45">
      <c r="A5925" s="29"/>
      <c r="B5925" s="29"/>
      <c r="C5925" s="29"/>
    </row>
    <row r="5926" spans="1:3" hidden="1" x14ac:dyDescent="0.45">
      <c r="A5926" s="29"/>
      <c r="B5926" s="29"/>
      <c r="C5926" s="29"/>
    </row>
    <row r="5927" spans="1:3" hidden="1" x14ac:dyDescent="0.45">
      <c r="A5927" s="29"/>
      <c r="B5927" s="29"/>
      <c r="C5927" s="29"/>
    </row>
    <row r="5928" spans="1:3" hidden="1" x14ac:dyDescent="0.45">
      <c r="A5928" s="29"/>
      <c r="B5928" s="29"/>
      <c r="C5928" s="29"/>
    </row>
    <row r="5929" spans="1:3" hidden="1" x14ac:dyDescent="0.45">
      <c r="A5929" s="29"/>
      <c r="B5929" s="29"/>
      <c r="C5929" s="29"/>
    </row>
    <row r="5930" spans="1:3" hidden="1" x14ac:dyDescent="0.45">
      <c r="A5930" s="29"/>
      <c r="B5930" s="29"/>
      <c r="C5930" s="29"/>
    </row>
    <row r="5931" spans="1:3" hidden="1" x14ac:dyDescent="0.45">
      <c r="A5931" s="29"/>
      <c r="B5931" s="29"/>
      <c r="C5931" s="29"/>
    </row>
    <row r="5932" spans="1:3" hidden="1" x14ac:dyDescent="0.45">
      <c r="A5932" s="29"/>
      <c r="B5932" s="29"/>
      <c r="C5932" s="29"/>
    </row>
    <row r="5933" spans="1:3" hidden="1" x14ac:dyDescent="0.45">
      <c r="A5933" s="29"/>
      <c r="B5933" s="29"/>
      <c r="C5933" s="29"/>
    </row>
    <row r="5934" spans="1:3" hidden="1" x14ac:dyDescent="0.45">
      <c r="A5934" s="29"/>
      <c r="B5934" s="29"/>
      <c r="C5934" s="29"/>
    </row>
    <row r="5935" spans="1:3" hidden="1" x14ac:dyDescent="0.45">
      <c r="A5935" s="29"/>
      <c r="B5935" s="29"/>
      <c r="C5935" s="29"/>
    </row>
    <row r="5936" spans="1:3" hidden="1" x14ac:dyDescent="0.45">
      <c r="A5936" s="29"/>
      <c r="B5936" s="29"/>
      <c r="C5936" s="29"/>
    </row>
    <row r="5937" spans="1:3" hidden="1" x14ac:dyDescent="0.45">
      <c r="A5937" s="29"/>
      <c r="B5937" s="29"/>
      <c r="C5937" s="29"/>
    </row>
    <row r="5938" spans="1:3" hidden="1" x14ac:dyDescent="0.45">
      <c r="A5938" s="29"/>
      <c r="B5938" s="29"/>
      <c r="C5938" s="29"/>
    </row>
    <row r="5939" spans="1:3" hidden="1" x14ac:dyDescent="0.45">
      <c r="A5939" s="29"/>
      <c r="B5939" s="29"/>
      <c r="C5939" s="29"/>
    </row>
    <row r="5940" spans="1:3" hidden="1" x14ac:dyDescent="0.45">
      <c r="A5940" s="29"/>
      <c r="B5940" s="29"/>
      <c r="C5940" s="29"/>
    </row>
    <row r="5941" spans="1:3" hidden="1" x14ac:dyDescent="0.45">
      <c r="A5941" s="29"/>
      <c r="B5941" s="29"/>
      <c r="C5941" s="29"/>
    </row>
    <row r="5942" spans="1:3" hidden="1" x14ac:dyDescent="0.45">
      <c r="A5942" s="29"/>
      <c r="B5942" s="29"/>
      <c r="C5942" s="29"/>
    </row>
    <row r="5943" spans="1:3" hidden="1" x14ac:dyDescent="0.45">
      <c r="A5943" s="29"/>
      <c r="B5943" s="29"/>
      <c r="C5943" s="29"/>
    </row>
    <row r="5944" spans="1:3" hidden="1" x14ac:dyDescent="0.45">
      <c r="A5944" s="29"/>
      <c r="B5944" s="29"/>
      <c r="C5944" s="29"/>
    </row>
    <row r="5945" spans="1:3" hidden="1" x14ac:dyDescent="0.45">
      <c r="A5945" s="29"/>
      <c r="B5945" s="29"/>
      <c r="C5945" s="29"/>
    </row>
    <row r="5946" spans="1:3" hidden="1" x14ac:dyDescent="0.45">
      <c r="A5946" s="29"/>
      <c r="B5946" s="29"/>
      <c r="C5946" s="29"/>
    </row>
    <row r="5947" spans="1:3" hidden="1" x14ac:dyDescent="0.45">
      <c r="A5947" s="29"/>
      <c r="B5947" s="29"/>
      <c r="C5947" s="29"/>
    </row>
    <row r="5948" spans="1:3" hidden="1" x14ac:dyDescent="0.45">
      <c r="A5948" s="29"/>
      <c r="B5948" s="29"/>
      <c r="C5948" s="29"/>
    </row>
    <row r="5949" spans="1:3" hidden="1" x14ac:dyDescent="0.45">
      <c r="A5949" s="29"/>
      <c r="B5949" s="29"/>
      <c r="C5949" s="29"/>
    </row>
    <row r="5950" spans="1:3" hidden="1" x14ac:dyDescent="0.45">
      <c r="A5950" s="29"/>
      <c r="B5950" s="29"/>
      <c r="C5950" s="29"/>
    </row>
    <row r="5951" spans="1:3" hidden="1" x14ac:dyDescent="0.45">
      <c r="A5951" s="29"/>
      <c r="B5951" s="29"/>
      <c r="C5951" s="29"/>
    </row>
    <row r="5952" spans="1:3" hidden="1" x14ac:dyDescent="0.45">
      <c r="A5952" s="29"/>
      <c r="B5952" s="29"/>
      <c r="C5952" s="29"/>
    </row>
    <row r="5953" spans="1:3" hidden="1" x14ac:dyDescent="0.45">
      <c r="A5953" s="29"/>
      <c r="B5953" s="29"/>
      <c r="C5953" s="29"/>
    </row>
    <row r="5954" spans="1:3" hidden="1" x14ac:dyDescent="0.45">
      <c r="A5954" s="29"/>
      <c r="B5954" s="29"/>
      <c r="C5954" s="29"/>
    </row>
    <row r="5955" spans="1:3" hidden="1" x14ac:dyDescent="0.45">
      <c r="A5955" s="29"/>
      <c r="B5955" s="29"/>
      <c r="C5955" s="29"/>
    </row>
    <row r="5956" spans="1:3" hidden="1" x14ac:dyDescent="0.45">
      <c r="A5956" s="29"/>
      <c r="B5956" s="29"/>
      <c r="C5956" s="29"/>
    </row>
    <row r="5957" spans="1:3" hidden="1" x14ac:dyDescent="0.45">
      <c r="A5957" s="29"/>
      <c r="B5957" s="29"/>
      <c r="C5957" s="29"/>
    </row>
    <row r="5958" spans="1:3" hidden="1" x14ac:dyDescent="0.45">
      <c r="A5958" s="29"/>
      <c r="B5958" s="29"/>
      <c r="C5958" s="29"/>
    </row>
    <row r="5959" spans="1:3" hidden="1" x14ac:dyDescent="0.45">
      <c r="A5959" s="29"/>
      <c r="B5959" s="29"/>
      <c r="C5959" s="29"/>
    </row>
    <row r="5960" spans="1:3" hidden="1" x14ac:dyDescent="0.45">
      <c r="A5960" s="29"/>
      <c r="B5960" s="29"/>
      <c r="C5960" s="29"/>
    </row>
    <row r="5961" spans="1:3" hidden="1" x14ac:dyDescent="0.45">
      <c r="A5961" s="29"/>
      <c r="B5961" s="29"/>
      <c r="C5961" s="29"/>
    </row>
    <row r="5962" spans="1:3" hidden="1" x14ac:dyDescent="0.45">
      <c r="A5962" s="29"/>
      <c r="B5962" s="29"/>
      <c r="C5962" s="29"/>
    </row>
    <row r="5963" spans="1:3" hidden="1" x14ac:dyDescent="0.45">
      <c r="A5963" s="29"/>
      <c r="B5963" s="29"/>
      <c r="C5963" s="29"/>
    </row>
    <row r="5964" spans="1:3" hidden="1" x14ac:dyDescent="0.45">
      <c r="A5964" s="29"/>
      <c r="B5964" s="29"/>
      <c r="C5964" s="29"/>
    </row>
    <row r="5965" spans="1:3" hidden="1" x14ac:dyDescent="0.45">
      <c r="A5965" s="29"/>
      <c r="B5965" s="29"/>
      <c r="C5965" s="29"/>
    </row>
    <row r="5966" spans="1:3" hidden="1" x14ac:dyDescent="0.45">
      <c r="A5966" s="29"/>
      <c r="B5966" s="29"/>
      <c r="C5966" s="29"/>
    </row>
    <row r="5967" spans="1:3" hidden="1" x14ac:dyDescent="0.45">
      <c r="A5967" s="29"/>
      <c r="B5967" s="29"/>
      <c r="C5967" s="29"/>
    </row>
    <row r="5968" spans="1:3" hidden="1" x14ac:dyDescent="0.45">
      <c r="A5968" s="29"/>
      <c r="B5968" s="29"/>
      <c r="C5968" s="29"/>
    </row>
    <row r="5969" spans="1:3" hidden="1" x14ac:dyDescent="0.45">
      <c r="A5969" s="29"/>
      <c r="B5969" s="29"/>
      <c r="C5969" s="29"/>
    </row>
    <row r="5970" spans="1:3" hidden="1" x14ac:dyDescent="0.45">
      <c r="A5970" s="29"/>
      <c r="B5970" s="29"/>
      <c r="C5970" s="29"/>
    </row>
    <row r="5971" spans="1:3" hidden="1" x14ac:dyDescent="0.45">
      <c r="A5971" s="29"/>
      <c r="B5971" s="29"/>
      <c r="C5971" s="29"/>
    </row>
    <row r="5972" spans="1:3" hidden="1" x14ac:dyDescent="0.45">
      <c r="A5972" s="29"/>
      <c r="B5972" s="29"/>
      <c r="C5972" s="29"/>
    </row>
    <row r="5973" spans="1:3" hidden="1" x14ac:dyDescent="0.45">
      <c r="A5973" s="29"/>
      <c r="B5973" s="29"/>
      <c r="C5973" s="29"/>
    </row>
    <row r="5974" spans="1:3" hidden="1" x14ac:dyDescent="0.45">
      <c r="A5974" s="29"/>
      <c r="B5974" s="29"/>
      <c r="C5974" s="29"/>
    </row>
    <row r="5975" spans="1:3" hidden="1" x14ac:dyDescent="0.45">
      <c r="A5975" s="29"/>
      <c r="B5975" s="29"/>
      <c r="C5975" s="29"/>
    </row>
    <row r="5976" spans="1:3" hidden="1" x14ac:dyDescent="0.45">
      <c r="A5976" s="29"/>
      <c r="B5976" s="29"/>
      <c r="C5976" s="29"/>
    </row>
    <row r="5977" spans="1:3" hidden="1" x14ac:dyDescent="0.45">
      <c r="A5977" s="29"/>
      <c r="B5977" s="29"/>
      <c r="C5977" s="29"/>
    </row>
    <row r="5978" spans="1:3" hidden="1" x14ac:dyDescent="0.45">
      <c r="A5978" s="29"/>
      <c r="B5978" s="29"/>
      <c r="C5978" s="29"/>
    </row>
    <row r="5979" spans="1:3" hidden="1" x14ac:dyDescent="0.45">
      <c r="A5979" s="29"/>
      <c r="B5979" s="29"/>
      <c r="C5979" s="29"/>
    </row>
    <row r="5980" spans="1:3" hidden="1" x14ac:dyDescent="0.45">
      <c r="A5980" s="29"/>
      <c r="B5980" s="29"/>
      <c r="C5980" s="29"/>
    </row>
    <row r="5981" spans="1:3" hidden="1" x14ac:dyDescent="0.45">
      <c r="A5981" s="29"/>
      <c r="B5981" s="29"/>
      <c r="C5981" s="29"/>
    </row>
    <row r="5982" spans="1:3" hidden="1" x14ac:dyDescent="0.45">
      <c r="A5982" s="29"/>
      <c r="B5982" s="29"/>
      <c r="C5982" s="29"/>
    </row>
    <row r="5983" spans="1:3" hidden="1" x14ac:dyDescent="0.45">
      <c r="A5983" s="29"/>
      <c r="B5983" s="29"/>
      <c r="C5983" s="29"/>
    </row>
    <row r="5984" spans="1:3" hidden="1" x14ac:dyDescent="0.45">
      <c r="A5984" s="29"/>
      <c r="B5984" s="29"/>
      <c r="C5984" s="29"/>
    </row>
    <row r="5985" spans="1:3" hidden="1" x14ac:dyDescent="0.45">
      <c r="A5985" s="29"/>
      <c r="B5985" s="29"/>
      <c r="C5985" s="29"/>
    </row>
    <row r="5986" spans="1:3" hidden="1" x14ac:dyDescent="0.45">
      <c r="A5986" s="29"/>
      <c r="B5986" s="29"/>
      <c r="C5986" s="29"/>
    </row>
    <row r="5987" spans="1:3" hidden="1" x14ac:dyDescent="0.45">
      <c r="A5987" s="29"/>
      <c r="B5987" s="29"/>
      <c r="C5987" s="29"/>
    </row>
    <row r="5988" spans="1:3" hidden="1" x14ac:dyDescent="0.45">
      <c r="A5988" s="29"/>
      <c r="B5988" s="29"/>
      <c r="C5988" s="29"/>
    </row>
    <row r="5989" spans="1:3" hidden="1" x14ac:dyDescent="0.45">
      <c r="A5989" s="29"/>
      <c r="B5989" s="29"/>
      <c r="C5989" s="29"/>
    </row>
    <row r="5990" spans="1:3" hidden="1" x14ac:dyDescent="0.45">
      <c r="A5990" s="29"/>
      <c r="B5990" s="29"/>
      <c r="C5990" s="29"/>
    </row>
    <row r="5991" spans="1:3" hidden="1" x14ac:dyDescent="0.45">
      <c r="A5991" s="29"/>
      <c r="B5991" s="29"/>
      <c r="C5991" s="29"/>
    </row>
    <row r="5992" spans="1:3" hidden="1" x14ac:dyDescent="0.45">
      <c r="A5992" s="29"/>
      <c r="B5992" s="29"/>
      <c r="C5992" s="29"/>
    </row>
    <row r="5993" spans="1:3" hidden="1" x14ac:dyDescent="0.45">
      <c r="A5993" s="29"/>
      <c r="B5993" s="29"/>
      <c r="C5993" s="29"/>
    </row>
    <row r="5994" spans="1:3" hidden="1" x14ac:dyDescent="0.45">
      <c r="A5994" s="29"/>
      <c r="B5994" s="29"/>
      <c r="C5994" s="29"/>
    </row>
    <row r="5995" spans="1:3" hidden="1" x14ac:dyDescent="0.45">
      <c r="A5995" s="29"/>
      <c r="B5995" s="29"/>
      <c r="C5995" s="29"/>
    </row>
    <row r="5996" spans="1:3" hidden="1" x14ac:dyDescent="0.45">
      <c r="A5996" s="29"/>
      <c r="B5996" s="29"/>
      <c r="C5996" s="29"/>
    </row>
    <row r="5997" spans="1:3" hidden="1" x14ac:dyDescent="0.45">
      <c r="A5997" s="29"/>
      <c r="B5997" s="29"/>
      <c r="C5997" s="29"/>
    </row>
    <row r="5998" spans="1:3" hidden="1" x14ac:dyDescent="0.45">
      <c r="A5998" s="29"/>
      <c r="B5998" s="29"/>
      <c r="C5998" s="29"/>
    </row>
    <row r="5999" spans="1:3" hidden="1" x14ac:dyDescent="0.45">
      <c r="A5999" s="29"/>
      <c r="B5999" s="29"/>
      <c r="C5999" s="29"/>
    </row>
    <row r="6000" spans="1:3" hidden="1" x14ac:dyDescent="0.45">
      <c r="A6000" s="29"/>
      <c r="B6000" s="29"/>
      <c r="C6000" s="29"/>
    </row>
    <row r="6001" spans="1:3" hidden="1" x14ac:dyDescent="0.45">
      <c r="A6001" s="29"/>
      <c r="B6001" s="29"/>
      <c r="C6001" s="29"/>
    </row>
    <row r="6002" spans="1:3" hidden="1" x14ac:dyDescent="0.45">
      <c r="A6002" s="29"/>
      <c r="B6002" s="29"/>
      <c r="C6002" s="29"/>
    </row>
    <row r="6003" spans="1:3" hidden="1" x14ac:dyDescent="0.45">
      <c r="A6003" s="29"/>
      <c r="B6003" s="29"/>
      <c r="C6003" s="29"/>
    </row>
    <row r="6004" spans="1:3" hidden="1" x14ac:dyDescent="0.45">
      <c r="A6004" s="29"/>
      <c r="B6004" s="29"/>
      <c r="C6004" s="29"/>
    </row>
    <row r="6005" spans="1:3" hidden="1" x14ac:dyDescent="0.45">
      <c r="A6005" s="29"/>
      <c r="B6005" s="29"/>
      <c r="C6005" s="29"/>
    </row>
    <row r="6006" spans="1:3" hidden="1" x14ac:dyDescent="0.45">
      <c r="A6006" s="29"/>
      <c r="B6006" s="29"/>
      <c r="C6006" s="29"/>
    </row>
    <row r="6007" spans="1:3" hidden="1" x14ac:dyDescent="0.45">
      <c r="A6007" s="29"/>
      <c r="B6007" s="29"/>
      <c r="C6007" s="29"/>
    </row>
    <row r="6008" spans="1:3" hidden="1" x14ac:dyDescent="0.45">
      <c r="A6008" s="29"/>
      <c r="B6008" s="29"/>
      <c r="C6008" s="29"/>
    </row>
    <row r="6009" spans="1:3" hidden="1" x14ac:dyDescent="0.45">
      <c r="A6009" s="29"/>
      <c r="B6009" s="29"/>
      <c r="C6009" s="29"/>
    </row>
    <row r="6010" spans="1:3" hidden="1" x14ac:dyDescent="0.45">
      <c r="A6010" s="29"/>
      <c r="B6010" s="29"/>
      <c r="C6010" s="29"/>
    </row>
    <row r="6011" spans="1:3" hidden="1" x14ac:dyDescent="0.45">
      <c r="A6011" s="29"/>
      <c r="B6011" s="29"/>
      <c r="C6011" s="29"/>
    </row>
    <row r="6012" spans="1:3" hidden="1" x14ac:dyDescent="0.45">
      <c r="A6012" s="29"/>
      <c r="B6012" s="29"/>
      <c r="C6012" s="29"/>
    </row>
    <row r="6013" spans="1:3" hidden="1" x14ac:dyDescent="0.45">
      <c r="A6013" s="29"/>
      <c r="B6013" s="29"/>
      <c r="C6013" s="29"/>
    </row>
    <row r="6014" spans="1:3" hidden="1" x14ac:dyDescent="0.45">
      <c r="A6014" s="29"/>
      <c r="B6014" s="29"/>
      <c r="C6014" s="29"/>
    </row>
    <row r="6015" spans="1:3" hidden="1" x14ac:dyDescent="0.45">
      <c r="A6015" s="29"/>
      <c r="B6015" s="29"/>
      <c r="C6015" s="29"/>
    </row>
    <row r="6016" spans="1:3" hidden="1" x14ac:dyDescent="0.45">
      <c r="A6016" s="29"/>
      <c r="B6016" s="29"/>
      <c r="C6016" s="29"/>
    </row>
    <row r="6017" spans="1:3" hidden="1" x14ac:dyDescent="0.45">
      <c r="A6017" s="29"/>
      <c r="B6017" s="29"/>
      <c r="C6017" s="29"/>
    </row>
    <row r="6018" spans="1:3" hidden="1" x14ac:dyDescent="0.45">
      <c r="A6018" s="29"/>
      <c r="B6018" s="29"/>
      <c r="C6018" s="29"/>
    </row>
    <row r="6019" spans="1:3" hidden="1" x14ac:dyDescent="0.45">
      <c r="A6019" s="29"/>
      <c r="B6019" s="29"/>
      <c r="C6019" s="29"/>
    </row>
    <row r="6020" spans="1:3" hidden="1" x14ac:dyDescent="0.45">
      <c r="A6020" s="29"/>
      <c r="B6020" s="29"/>
      <c r="C6020" s="29"/>
    </row>
    <row r="6021" spans="1:3" hidden="1" x14ac:dyDescent="0.45">
      <c r="A6021" s="29"/>
      <c r="B6021" s="29"/>
      <c r="C6021" s="29"/>
    </row>
    <row r="6022" spans="1:3" hidden="1" x14ac:dyDescent="0.45">
      <c r="A6022" s="29"/>
      <c r="B6022" s="29"/>
      <c r="C6022" s="29"/>
    </row>
    <row r="6023" spans="1:3" hidden="1" x14ac:dyDescent="0.45">
      <c r="A6023" s="29"/>
      <c r="B6023" s="29"/>
      <c r="C6023" s="29"/>
    </row>
    <row r="6024" spans="1:3" hidden="1" x14ac:dyDescent="0.45">
      <c r="A6024" s="29"/>
      <c r="B6024" s="29"/>
      <c r="C6024" s="29"/>
    </row>
    <row r="6025" spans="1:3" hidden="1" x14ac:dyDescent="0.45">
      <c r="A6025" s="29"/>
      <c r="B6025" s="29"/>
      <c r="C6025" s="29"/>
    </row>
    <row r="6026" spans="1:3" hidden="1" x14ac:dyDescent="0.45">
      <c r="A6026" s="29"/>
      <c r="B6026" s="29"/>
      <c r="C6026" s="29"/>
    </row>
    <row r="6027" spans="1:3" hidden="1" x14ac:dyDescent="0.45">
      <c r="A6027" s="29"/>
      <c r="B6027" s="29"/>
      <c r="C6027" s="29"/>
    </row>
    <row r="6028" spans="1:3" hidden="1" x14ac:dyDescent="0.45">
      <c r="A6028" s="29"/>
      <c r="B6028" s="29"/>
      <c r="C6028" s="29"/>
    </row>
    <row r="6029" spans="1:3" hidden="1" x14ac:dyDescent="0.45">
      <c r="A6029" s="29"/>
      <c r="B6029" s="29"/>
      <c r="C6029" s="29"/>
    </row>
    <row r="6030" spans="1:3" hidden="1" x14ac:dyDescent="0.45">
      <c r="A6030" s="29"/>
      <c r="B6030" s="29"/>
      <c r="C6030" s="29"/>
    </row>
    <row r="6031" spans="1:3" hidden="1" x14ac:dyDescent="0.45">
      <c r="A6031" s="29"/>
      <c r="B6031" s="29"/>
      <c r="C6031" s="29"/>
    </row>
    <row r="6032" spans="1:3" hidden="1" x14ac:dyDescent="0.45">
      <c r="A6032" s="29"/>
      <c r="B6032" s="29"/>
      <c r="C6032" s="29"/>
    </row>
    <row r="6033" spans="1:3" hidden="1" x14ac:dyDescent="0.45">
      <c r="A6033" s="29"/>
      <c r="B6033" s="29"/>
      <c r="C6033" s="29"/>
    </row>
    <row r="6034" spans="1:3" hidden="1" x14ac:dyDescent="0.45">
      <c r="A6034" s="29"/>
      <c r="B6034" s="29"/>
      <c r="C6034" s="29"/>
    </row>
    <row r="6035" spans="1:3" hidden="1" x14ac:dyDescent="0.45">
      <c r="A6035" s="29"/>
      <c r="B6035" s="29"/>
      <c r="C6035" s="29"/>
    </row>
    <row r="6036" spans="1:3" hidden="1" x14ac:dyDescent="0.45">
      <c r="A6036" s="29"/>
      <c r="B6036" s="29"/>
      <c r="C6036" s="29"/>
    </row>
    <row r="6037" spans="1:3" hidden="1" x14ac:dyDescent="0.45">
      <c r="A6037" s="29"/>
      <c r="B6037" s="29"/>
      <c r="C6037" s="29"/>
    </row>
    <row r="6038" spans="1:3" hidden="1" x14ac:dyDescent="0.45">
      <c r="A6038" s="29"/>
      <c r="B6038" s="29"/>
      <c r="C6038" s="29"/>
    </row>
    <row r="6039" spans="1:3" hidden="1" x14ac:dyDescent="0.45">
      <c r="A6039" s="29"/>
      <c r="B6039" s="29"/>
      <c r="C6039" s="29"/>
    </row>
    <row r="6040" spans="1:3" hidden="1" x14ac:dyDescent="0.45">
      <c r="A6040" s="29"/>
      <c r="B6040" s="29"/>
      <c r="C6040" s="29"/>
    </row>
    <row r="6041" spans="1:3" hidden="1" x14ac:dyDescent="0.45">
      <c r="A6041" s="29"/>
      <c r="B6041" s="29"/>
      <c r="C6041" s="29"/>
    </row>
    <row r="6042" spans="1:3" hidden="1" x14ac:dyDescent="0.45">
      <c r="A6042" s="29"/>
      <c r="B6042" s="29"/>
      <c r="C6042" s="29"/>
    </row>
    <row r="6043" spans="1:3" hidden="1" x14ac:dyDescent="0.45">
      <c r="A6043" s="29"/>
      <c r="B6043" s="29"/>
      <c r="C6043" s="29"/>
    </row>
    <row r="6044" spans="1:3" hidden="1" x14ac:dyDescent="0.45">
      <c r="A6044" s="29"/>
      <c r="B6044" s="29"/>
      <c r="C6044" s="29"/>
    </row>
    <row r="6045" spans="1:3" hidden="1" x14ac:dyDescent="0.45">
      <c r="A6045" s="29"/>
      <c r="B6045" s="29"/>
      <c r="C6045" s="29"/>
    </row>
    <row r="6046" spans="1:3" hidden="1" x14ac:dyDescent="0.45">
      <c r="A6046" s="29"/>
      <c r="B6046" s="29"/>
      <c r="C6046" s="29"/>
    </row>
    <row r="6047" spans="1:3" hidden="1" x14ac:dyDescent="0.45">
      <c r="A6047" s="29"/>
      <c r="B6047" s="29"/>
      <c r="C6047" s="29"/>
    </row>
    <row r="6048" spans="1:3" hidden="1" x14ac:dyDescent="0.45">
      <c r="A6048" s="29"/>
      <c r="B6048" s="29"/>
      <c r="C6048" s="29"/>
    </row>
    <row r="6049" spans="1:3" hidden="1" x14ac:dyDescent="0.45">
      <c r="A6049" s="29"/>
      <c r="B6049" s="29"/>
      <c r="C6049" s="29"/>
    </row>
    <row r="6050" spans="1:3" hidden="1" x14ac:dyDescent="0.45">
      <c r="A6050" s="29"/>
      <c r="B6050" s="29"/>
      <c r="C6050" s="29"/>
    </row>
    <row r="6051" spans="1:3" hidden="1" x14ac:dyDescent="0.45">
      <c r="A6051" s="29"/>
      <c r="B6051" s="29"/>
      <c r="C6051" s="29"/>
    </row>
    <row r="6052" spans="1:3" hidden="1" x14ac:dyDescent="0.45">
      <c r="A6052" s="29"/>
      <c r="B6052" s="29"/>
      <c r="C6052" s="29"/>
    </row>
    <row r="6053" spans="1:3" hidden="1" x14ac:dyDescent="0.45">
      <c r="A6053" s="29"/>
      <c r="B6053" s="29"/>
      <c r="C6053" s="29"/>
    </row>
    <row r="6054" spans="1:3" hidden="1" x14ac:dyDescent="0.45">
      <c r="A6054" s="29"/>
      <c r="B6054" s="29"/>
      <c r="C6054" s="29"/>
    </row>
    <row r="6055" spans="1:3" hidden="1" x14ac:dyDescent="0.45">
      <c r="A6055" s="29"/>
      <c r="B6055" s="29"/>
      <c r="C6055" s="29"/>
    </row>
    <row r="6056" spans="1:3" hidden="1" x14ac:dyDescent="0.45">
      <c r="A6056" s="29"/>
      <c r="B6056" s="29"/>
      <c r="C6056" s="29"/>
    </row>
    <row r="6057" spans="1:3" hidden="1" x14ac:dyDescent="0.45">
      <c r="A6057" s="29"/>
      <c r="B6057" s="29"/>
      <c r="C6057" s="29"/>
    </row>
    <row r="6058" spans="1:3" hidden="1" x14ac:dyDescent="0.45">
      <c r="A6058" s="29"/>
      <c r="B6058" s="29"/>
      <c r="C6058" s="29"/>
    </row>
    <row r="6059" spans="1:3" hidden="1" x14ac:dyDescent="0.45">
      <c r="A6059" s="29"/>
      <c r="B6059" s="29"/>
      <c r="C6059" s="29"/>
    </row>
    <row r="6060" spans="1:3" hidden="1" x14ac:dyDescent="0.45">
      <c r="A6060" s="29"/>
      <c r="B6060" s="29"/>
      <c r="C6060" s="29"/>
    </row>
    <row r="6061" spans="1:3" hidden="1" x14ac:dyDescent="0.45">
      <c r="A6061" s="29"/>
      <c r="B6061" s="29"/>
      <c r="C6061" s="29"/>
    </row>
    <row r="6062" spans="1:3" hidden="1" x14ac:dyDescent="0.45">
      <c r="A6062" s="29"/>
      <c r="B6062" s="29"/>
      <c r="C6062" s="29"/>
    </row>
    <row r="6063" spans="1:3" hidden="1" x14ac:dyDescent="0.45">
      <c r="A6063" s="29"/>
      <c r="B6063" s="29"/>
      <c r="C6063" s="29"/>
    </row>
    <row r="6064" spans="1:3" hidden="1" x14ac:dyDescent="0.45">
      <c r="A6064" s="29"/>
      <c r="B6064" s="29"/>
      <c r="C6064" s="29"/>
    </row>
    <row r="6065" spans="1:3" hidden="1" x14ac:dyDescent="0.45">
      <c r="A6065" s="29"/>
      <c r="B6065" s="29"/>
      <c r="C6065" s="29"/>
    </row>
    <row r="6066" spans="1:3" hidden="1" x14ac:dyDescent="0.45">
      <c r="A6066" s="29"/>
      <c r="B6066" s="29"/>
      <c r="C6066" s="29"/>
    </row>
    <row r="6067" spans="1:3" hidden="1" x14ac:dyDescent="0.45">
      <c r="A6067" s="29"/>
      <c r="B6067" s="29"/>
      <c r="C6067" s="29"/>
    </row>
    <row r="6068" spans="1:3" hidden="1" x14ac:dyDescent="0.45">
      <c r="A6068" s="29"/>
      <c r="B6068" s="29"/>
      <c r="C6068" s="29"/>
    </row>
    <row r="6069" spans="1:3" hidden="1" x14ac:dyDescent="0.45">
      <c r="A6069" s="29"/>
      <c r="B6069" s="29"/>
      <c r="C6069" s="29"/>
    </row>
    <row r="6070" spans="1:3" hidden="1" x14ac:dyDescent="0.45">
      <c r="A6070" s="29"/>
      <c r="B6070" s="29"/>
      <c r="C6070" s="29"/>
    </row>
    <row r="6071" spans="1:3" hidden="1" x14ac:dyDescent="0.45">
      <c r="A6071" s="29"/>
      <c r="B6071" s="29"/>
      <c r="C6071" s="29"/>
    </row>
    <row r="6072" spans="1:3" hidden="1" x14ac:dyDescent="0.45">
      <c r="A6072" s="29"/>
      <c r="B6072" s="29"/>
      <c r="C6072" s="29"/>
    </row>
    <row r="6073" spans="1:3" hidden="1" x14ac:dyDescent="0.45">
      <c r="A6073" s="29"/>
      <c r="B6073" s="29"/>
      <c r="C6073" s="29"/>
    </row>
    <row r="6074" spans="1:3" hidden="1" x14ac:dyDescent="0.45">
      <c r="A6074" s="29"/>
      <c r="B6074" s="29"/>
      <c r="C6074" s="29"/>
    </row>
    <row r="6075" spans="1:3" hidden="1" x14ac:dyDescent="0.45">
      <c r="A6075" s="29"/>
      <c r="B6075" s="29"/>
      <c r="C6075" s="29"/>
    </row>
    <row r="6076" spans="1:3" hidden="1" x14ac:dyDescent="0.45">
      <c r="A6076" s="29"/>
      <c r="B6076" s="29"/>
      <c r="C6076" s="29"/>
    </row>
    <row r="6077" spans="1:3" hidden="1" x14ac:dyDescent="0.45">
      <c r="A6077" s="29"/>
      <c r="B6077" s="29"/>
      <c r="C6077" s="29"/>
    </row>
    <row r="6078" spans="1:3" hidden="1" x14ac:dyDescent="0.45">
      <c r="A6078" s="29"/>
      <c r="B6078" s="29"/>
      <c r="C6078" s="29"/>
    </row>
    <row r="6079" spans="1:3" hidden="1" x14ac:dyDescent="0.45">
      <c r="A6079" s="29"/>
      <c r="B6079" s="29"/>
      <c r="C6079" s="29"/>
    </row>
    <row r="6080" spans="1:3" hidden="1" x14ac:dyDescent="0.45">
      <c r="A6080" s="29"/>
      <c r="B6080" s="29"/>
      <c r="C6080" s="29"/>
    </row>
    <row r="6081" spans="1:3" hidden="1" x14ac:dyDescent="0.45">
      <c r="A6081" s="29"/>
      <c r="B6081" s="29"/>
      <c r="C6081" s="29"/>
    </row>
    <row r="6082" spans="1:3" hidden="1" x14ac:dyDescent="0.45">
      <c r="A6082" s="29"/>
      <c r="B6082" s="29"/>
      <c r="C6082" s="29"/>
    </row>
    <row r="6083" spans="1:3" hidden="1" x14ac:dyDescent="0.45">
      <c r="A6083" s="29"/>
      <c r="B6083" s="29"/>
      <c r="C6083" s="29"/>
    </row>
    <row r="6084" spans="1:3" hidden="1" x14ac:dyDescent="0.45">
      <c r="A6084" s="29"/>
      <c r="B6084" s="29"/>
      <c r="C6084" s="29"/>
    </row>
    <row r="6085" spans="1:3" hidden="1" x14ac:dyDescent="0.45">
      <c r="A6085" s="29"/>
      <c r="B6085" s="29"/>
      <c r="C6085" s="29"/>
    </row>
    <row r="6086" spans="1:3" hidden="1" x14ac:dyDescent="0.45">
      <c r="A6086" s="29"/>
      <c r="B6086" s="29"/>
      <c r="C6086" s="29"/>
    </row>
    <row r="6087" spans="1:3" hidden="1" x14ac:dyDescent="0.45">
      <c r="A6087" s="29"/>
      <c r="B6087" s="29"/>
      <c r="C6087" s="29"/>
    </row>
    <row r="6088" spans="1:3" hidden="1" x14ac:dyDescent="0.45">
      <c r="A6088" s="29"/>
      <c r="B6088" s="29"/>
      <c r="C6088" s="29"/>
    </row>
    <row r="6089" spans="1:3" hidden="1" x14ac:dyDescent="0.45">
      <c r="A6089" s="29"/>
      <c r="B6089" s="29"/>
      <c r="C6089" s="29"/>
    </row>
    <row r="6090" spans="1:3" hidden="1" x14ac:dyDescent="0.45">
      <c r="A6090" s="29"/>
      <c r="B6090" s="29"/>
      <c r="C6090" s="29"/>
    </row>
    <row r="6091" spans="1:3" hidden="1" x14ac:dyDescent="0.45">
      <c r="A6091" s="29"/>
      <c r="B6091" s="29"/>
      <c r="C6091" s="29"/>
    </row>
    <row r="6092" spans="1:3" hidden="1" x14ac:dyDescent="0.45">
      <c r="A6092" s="29"/>
      <c r="B6092" s="29"/>
      <c r="C6092" s="29"/>
    </row>
    <row r="6093" spans="1:3" hidden="1" x14ac:dyDescent="0.45">
      <c r="A6093" s="29"/>
      <c r="B6093" s="29"/>
      <c r="C6093" s="29"/>
    </row>
    <row r="6094" spans="1:3" hidden="1" x14ac:dyDescent="0.45">
      <c r="A6094" s="29"/>
      <c r="B6094" s="29"/>
      <c r="C6094" s="29"/>
    </row>
    <row r="6095" spans="1:3" hidden="1" x14ac:dyDescent="0.45">
      <c r="A6095" s="29"/>
      <c r="B6095" s="29"/>
      <c r="C6095" s="29"/>
    </row>
    <row r="6096" spans="1:3" hidden="1" x14ac:dyDescent="0.45">
      <c r="A6096" s="29"/>
      <c r="B6096" s="29"/>
      <c r="C6096" s="29"/>
    </row>
    <row r="6097" spans="1:3" hidden="1" x14ac:dyDescent="0.45">
      <c r="A6097" s="29"/>
      <c r="B6097" s="29"/>
      <c r="C6097" s="29"/>
    </row>
    <row r="6098" spans="1:3" hidden="1" x14ac:dyDescent="0.45">
      <c r="A6098" s="29"/>
      <c r="B6098" s="29"/>
      <c r="C6098" s="29"/>
    </row>
    <row r="6099" spans="1:3" hidden="1" x14ac:dyDescent="0.45">
      <c r="A6099" s="29"/>
      <c r="B6099" s="29"/>
      <c r="C6099" s="29"/>
    </row>
    <row r="6100" spans="1:3" hidden="1" x14ac:dyDescent="0.45">
      <c r="A6100" s="29"/>
      <c r="B6100" s="29"/>
      <c r="C6100" s="29"/>
    </row>
    <row r="6101" spans="1:3" hidden="1" x14ac:dyDescent="0.45">
      <c r="A6101" s="29"/>
      <c r="B6101" s="29"/>
      <c r="C6101" s="29"/>
    </row>
    <row r="6102" spans="1:3" hidden="1" x14ac:dyDescent="0.45">
      <c r="A6102" s="29"/>
      <c r="B6102" s="29"/>
      <c r="C6102" s="29"/>
    </row>
    <row r="6103" spans="1:3" hidden="1" x14ac:dyDescent="0.45">
      <c r="A6103" s="29"/>
      <c r="B6103" s="29"/>
      <c r="C6103" s="29"/>
    </row>
    <row r="6104" spans="1:3" hidden="1" x14ac:dyDescent="0.45">
      <c r="A6104" s="29"/>
      <c r="B6104" s="29"/>
      <c r="C6104" s="29"/>
    </row>
    <row r="6105" spans="1:3" hidden="1" x14ac:dyDescent="0.45">
      <c r="A6105" s="29"/>
      <c r="B6105" s="29"/>
      <c r="C6105" s="29"/>
    </row>
    <row r="6106" spans="1:3" hidden="1" x14ac:dyDescent="0.45">
      <c r="A6106" s="29"/>
      <c r="B6106" s="29"/>
      <c r="C6106" s="29"/>
    </row>
    <row r="6107" spans="1:3" hidden="1" x14ac:dyDescent="0.45">
      <c r="A6107" s="29"/>
      <c r="B6107" s="29"/>
      <c r="C6107" s="29"/>
    </row>
    <row r="6108" spans="1:3" hidden="1" x14ac:dyDescent="0.45">
      <c r="A6108" s="29"/>
      <c r="B6108" s="29"/>
      <c r="C6108" s="29"/>
    </row>
    <row r="6109" spans="1:3" hidden="1" x14ac:dyDescent="0.45">
      <c r="A6109" s="29"/>
      <c r="B6109" s="29"/>
      <c r="C6109" s="29"/>
    </row>
    <row r="6110" spans="1:3" hidden="1" x14ac:dyDescent="0.45">
      <c r="A6110" s="29"/>
      <c r="B6110" s="29"/>
      <c r="C6110" s="29"/>
    </row>
    <row r="6111" spans="1:3" hidden="1" x14ac:dyDescent="0.45">
      <c r="A6111" s="29"/>
      <c r="B6111" s="29"/>
      <c r="C6111" s="29"/>
    </row>
    <row r="6112" spans="1:3" hidden="1" x14ac:dyDescent="0.45">
      <c r="A6112" s="29"/>
      <c r="B6112" s="29"/>
      <c r="C6112" s="29"/>
    </row>
    <row r="6113" spans="1:3" hidden="1" x14ac:dyDescent="0.45">
      <c r="A6113" s="29"/>
      <c r="B6113" s="29"/>
      <c r="C6113" s="29"/>
    </row>
    <row r="6114" spans="1:3" hidden="1" x14ac:dyDescent="0.45">
      <c r="A6114" s="29"/>
      <c r="B6114" s="29"/>
      <c r="C6114" s="29"/>
    </row>
    <row r="6115" spans="1:3" hidden="1" x14ac:dyDescent="0.45">
      <c r="A6115" s="29"/>
      <c r="B6115" s="29"/>
      <c r="C6115" s="29"/>
    </row>
    <row r="6116" spans="1:3" hidden="1" x14ac:dyDescent="0.45">
      <c r="A6116" s="29"/>
      <c r="B6116" s="29"/>
      <c r="C6116" s="29"/>
    </row>
    <row r="6117" spans="1:3" hidden="1" x14ac:dyDescent="0.45">
      <c r="A6117" s="29"/>
      <c r="B6117" s="29"/>
      <c r="C6117" s="29"/>
    </row>
    <row r="6118" spans="1:3" hidden="1" x14ac:dyDescent="0.45">
      <c r="A6118" s="29"/>
      <c r="B6118" s="29"/>
      <c r="C6118" s="29"/>
    </row>
    <row r="6119" spans="1:3" hidden="1" x14ac:dyDescent="0.45">
      <c r="A6119" s="29"/>
      <c r="B6119" s="29"/>
      <c r="C6119" s="29"/>
    </row>
    <row r="6120" spans="1:3" hidden="1" x14ac:dyDescent="0.45">
      <c r="A6120" s="29"/>
      <c r="B6120" s="29"/>
      <c r="C6120" s="29"/>
    </row>
    <row r="6121" spans="1:3" hidden="1" x14ac:dyDescent="0.45">
      <c r="A6121" s="29"/>
      <c r="B6121" s="29"/>
      <c r="C6121" s="29"/>
    </row>
    <row r="6122" spans="1:3" hidden="1" x14ac:dyDescent="0.45">
      <c r="A6122" s="29"/>
      <c r="B6122" s="29"/>
      <c r="C6122" s="29"/>
    </row>
    <row r="6123" spans="1:3" hidden="1" x14ac:dyDescent="0.45">
      <c r="A6123" s="29"/>
      <c r="B6123" s="29"/>
      <c r="C6123" s="29"/>
    </row>
    <row r="6124" spans="1:3" hidden="1" x14ac:dyDescent="0.45">
      <c r="A6124" s="29"/>
      <c r="B6124" s="29"/>
      <c r="C6124" s="29"/>
    </row>
    <row r="6125" spans="1:3" hidden="1" x14ac:dyDescent="0.45">
      <c r="A6125" s="29"/>
      <c r="B6125" s="29"/>
      <c r="C6125" s="29"/>
    </row>
    <row r="6126" spans="1:3" hidden="1" x14ac:dyDescent="0.45">
      <c r="A6126" s="29"/>
      <c r="B6126" s="29"/>
      <c r="C6126" s="29"/>
    </row>
    <row r="6127" spans="1:3" hidden="1" x14ac:dyDescent="0.45">
      <c r="A6127" s="29"/>
      <c r="B6127" s="29"/>
      <c r="C6127" s="29"/>
    </row>
    <row r="6128" spans="1:3" hidden="1" x14ac:dyDescent="0.45">
      <c r="A6128" s="29"/>
      <c r="B6128" s="29"/>
      <c r="C6128" s="29"/>
    </row>
    <row r="6129" spans="1:3" hidden="1" x14ac:dyDescent="0.45">
      <c r="A6129" s="29"/>
      <c r="B6129" s="29"/>
      <c r="C6129" s="29"/>
    </row>
    <row r="6130" spans="1:3" hidden="1" x14ac:dyDescent="0.45">
      <c r="A6130" s="29"/>
      <c r="B6130" s="29"/>
      <c r="C6130" s="29"/>
    </row>
    <row r="6131" spans="1:3" hidden="1" x14ac:dyDescent="0.45">
      <c r="A6131" s="29"/>
      <c r="B6131" s="29"/>
      <c r="C6131" s="29"/>
    </row>
    <row r="6132" spans="1:3" hidden="1" x14ac:dyDescent="0.45">
      <c r="A6132" s="29"/>
      <c r="B6132" s="29"/>
      <c r="C6132" s="29"/>
    </row>
    <row r="6133" spans="1:3" hidden="1" x14ac:dyDescent="0.45">
      <c r="A6133" s="29"/>
      <c r="B6133" s="29"/>
      <c r="C6133" s="29"/>
    </row>
    <row r="6134" spans="1:3" hidden="1" x14ac:dyDescent="0.45">
      <c r="A6134" s="29"/>
      <c r="B6134" s="29"/>
      <c r="C6134" s="29"/>
    </row>
    <row r="6135" spans="1:3" hidden="1" x14ac:dyDescent="0.45">
      <c r="A6135" s="29"/>
      <c r="B6135" s="29"/>
      <c r="C6135" s="29"/>
    </row>
    <row r="6136" spans="1:3" hidden="1" x14ac:dyDescent="0.45">
      <c r="A6136" s="29"/>
      <c r="B6136" s="29"/>
      <c r="C6136" s="29"/>
    </row>
    <row r="6137" spans="1:3" hidden="1" x14ac:dyDescent="0.45">
      <c r="A6137" s="29"/>
      <c r="B6137" s="29"/>
      <c r="C6137" s="29"/>
    </row>
    <row r="6138" spans="1:3" hidden="1" x14ac:dyDescent="0.45">
      <c r="A6138" s="29"/>
      <c r="B6138" s="29"/>
      <c r="C6138" s="29"/>
    </row>
    <row r="6139" spans="1:3" hidden="1" x14ac:dyDescent="0.45">
      <c r="A6139" s="29"/>
      <c r="B6139" s="29"/>
      <c r="C6139" s="29"/>
    </row>
    <row r="6140" spans="1:3" hidden="1" x14ac:dyDescent="0.45">
      <c r="A6140" s="29"/>
      <c r="B6140" s="29"/>
      <c r="C6140" s="29"/>
    </row>
    <row r="6141" spans="1:3" hidden="1" x14ac:dyDescent="0.45">
      <c r="A6141" s="29"/>
      <c r="B6141" s="29"/>
      <c r="C6141" s="29"/>
    </row>
    <row r="6142" spans="1:3" hidden="1" x14ac:dyDescent="0.45">
      <c r="A6142" s="29"/>
      <c r="B6142" s="29"/>
      <c r="C6142" s="29"/>
    </row>
    <row r="6143" spans="1:3" hidden="1" x14ac:dyDescent="0.45">
      <c r="A6143" s="29"/>
      <c r="B6143" s="29"/>
      <c r="C6143" s="29"/>
    </row>
    <row r="6144" spans="1:3" hidden="1" x14ac:dyDescent="0.45">
      <c r="A6144" s="29"/>
      <c r="B6144" s="29"/>
      <c r="C6144" s="29"/>
    </row>
    <row r="6145" spans="1:3" hidden="1" x14ac:dyDescent="0.45">
      <c r="A6145" s="29"/>
      <c r="B6145" s="29"/>
      <c r="C6145" s="29"/>
    </row>
    <row r="6146" spans="1:3" hidden="1" x14ac:dyDescent="0.45">
      <c r="A6146" s="29"/>
      <c r="B6146" s="29"/>
      <c r="C6146" s="29"/>
    </row>
    <row r="6147" spans="1:3" hidden="1" x14ac:dyDescent="0.45">
      <c r="A6147" s="29"/>
      <c r="B6147" s="29"/>
      <c r="C6147" s="29"/>
    </row>
    <row r="6148" spans="1:3" hidden="1" x14ac:dyDescent="0.45">
      <c r="A6148" s="29"/>
      <c r="B6148" s="29"/>
      <c r="C6148" s="29"/>
    </row>
    <row r="6149" spans="1:3" hidden="1" x14ac:dyDescent="0.45">
      <c r="A6149" s="29"/>
      <c r="B6149" s="29"/>
      <c r="C6149" s="29"/>
    </row>
    <row r="6150" spans="1:3" hidden="1" x14ac:dyDescent="0.45">
      <c r="A6150" s="29"/>
      <c r="B6150" s="29"/>
      <c r="C6150" s="29"/>
    </row>
    <row r="6151" spans="1:3" hidden="1" x14ac:dyDescent="0.45">
      <c r="A6151" s="29"/>
      <c r="B6151" s="29"/>
      <c r="C6151" s="29"/>
    </row>
    <row r="6152" spans="1:3" hidden="1" x14ac:dyDescent="0.45">
      <c r="A6152" s="29"/>
      <c r="B6152" s="29"/>
      <c r="C6152" s="29"/>
    </row>
    <row r="6153" spans="1:3" hidden="1" x14ac:dyDescent="0.45">
      <c r="A6153" s="29"/>
      <c r="B6153" s="29"/>
      <c r="C6153" s="29"/>
    </row>
    <row r="6154" spans="1:3" hidden="1" x14ac:dyDescent="0.45">
      <c r="A6154" s="29"/>
      <c r="B6154" s="29"/>
      <c r="C6154" s="29"/>
    </row>
    <row r="6155" spans="1:3" hidden="1" x14ac:dyDescent="0.45">
      <c r="A6155" s="29"/>
      <c r="B6155" s="29"/>
      <c r="C6155" s="29"/>
    </row>
    <row r="6156" spans="1:3" hidden="1" x14ac:dyDescent="0.45">
      <c r="A6156" s="29"/>
      <c r="B6156" s="29"/>
      <c r="C6156" s="29"/>
    </row>
    <row r="6157" spans="1:3" hidden="1" x14ac:dyDescent="0.45">
      <c r="A6157" s="29"/>
      <c r="B6157" s="29"/>
      <c r="C6157" s="29"/>
    </row>
    <row r="6158" spans="1:3" hidden="1" x14ac:dyDescent="0.45">
      <c r="A6158" s="29"/>
      <c r="B6158" s="29"/>
      <c r="C6158" s="29"/>
    </row>
    <row r="6159" spans="1:3" hidden="1" x14ac:dyDescent="0.45">
      <c r="A6159" s="29"/>
      <c r="B6159" s="29"/>
      <c r="C6159" s="29"/>
    </row>
    <row r="6160" spans="1:3" hidden="1" x14ac:dyDescent="0.45">
      <c r="A6160" s="29"/>
      <c r="B6160" s="29"/>
      <c r="C6160" s="29"/>
    </row>
    <row r="6161" spans="1:3" hidden="1" x14ac:dyDescent="0.45">
      <c r="A6161" s="29"/>
      <c r="B6161" s="29"/>
      <c r="C6161" s="29"/>
    </row>
    <row r="6162" spans="1:3" hidden="1" x14ac:dyDescent="0.45">
      <c r="A6162" s="29"/>
      <c r="B6162" s="29"/>
      <c r="C6162" s="29"/>
    </row>
    <row r="6163" spans="1:3" hidden="1" x14ac:dyDescent="0.45">
      <c r="A6163" s="29"/>
      <c r="B6163" s="29"/>
      <c r="C6163" s="29"/>
    </row>
    <row r="6164" spans="1:3" hidden="1" x14ac:dyDescent="0.45">
      <c r="A6164" s="29"/>
      <c r="B6164" s="29"/>
      <c r="C6164" s="29"/>
    </row>
    <row r="6165" spans="1:3" hidden="1" x14ac:dyDescent="0.45">
      <c r="A6165" s="29"/>
      <c r="B6165" s="29"/>
      <c r="C6165" s="29"/>
    </row>
    <row r="6166" spans="1:3" hidden="1" x14ac:dyDescent="0.45">
      <c r="A6166" s="29"/>
      <c r="B6166" s="29"/>
      <c r="C6166" s="29"/>
    </row>
    <row r="6167" spans="1:3" hidden="1" x14ac:dyDescent="0.45">
      <c r="A6167" s="29"/>
      <c r="B6167" s="29"/>
      <c r="C6167" s="29"/>
    </row>
    <row r="6168" spans="1:3" hidden="1" x14ac:dyDescent="0.45">
      <c r="A6168" s="29"/>
      <c r="B6168" s="29"/>
      <c r="C6168" s="29"/>
    </row>
    <row r="6169" spans="1:3" hidden="1" x14ac:dyDescent="0.45">
      <c r="A6169" s="29"/>
      <c r="B6169" s="29"/>
      <c r="C6169" s="29"/>
    </row>
    <row r="6170" spans="1:3" hidden="1" x14ac:dyDescent="0.45">
      <c r="A6170" s="29"/>
      <c r="B6170" s="29"/>
      <c r="C6170" s="29"/>
    </row>
    <row r="6171" spans="1:3" hidden="1" x14ac:dyDescent="0.45">
      <c r="A6171" s="29"/>
      <c r="B6171" s="29"/>
      <c r="C6171" s="29"/>
    </row>
    <row r="6172" spans="1:3" hidden="1" x14ac:dyDescent="0.45">
      <c r="A6172" s="29"/>
      <c r="B6172" s="29"/>
      <c r="C6172" s="29"/>
    </row>
    <row r="6173" spans="1:3" hidden="1" x14ac:dyDescent="0.45">
      <c r="A6173" s="29"/>
      <c r="B6173" s="29"/>
      <c r="C6173" s="29"/>
    </row>
    <row r="6174" spans="1:3" hidden="1" x14ac:dyDescent="0.45">
      <c r="A6174" s="29"/>
      <c r="B6174" s="29"/>
      <c r="C6174" s="29"/>
    </row>
    <row r="6175" spans="1:3" hidden="1" x14ac:dyDescent="0.45">
      <c r="A6175" s="29"/>
      <c r="B6175" s="29"/>
      <c r="C6175" s="29"/>
    </row>
    <row r="6176" spans="1:3" hidden="1" x14ac:dyDescent="0.45">
      <c r="A6176" s="29"/>
      <c r="B6176" s="29"/>
      <c r="C6176" s="29"/>
    </row>
    <row r="6177" spans="1:3" hidden="1" x14ac:dyDescent="0.45">
      <c r="A6177" s="29"/>
      <c r="B6177" s="29"/>
      <c r="C6177" s="29"/>
    </row>
    <row r="6178" spans="1:3" hidden="1" x14ac:dyDescent="0.45">
      <c r="A6178" s="29"/>
      <c r="B6178" s="29"/>
      <c r="C6178" s="29"/>
    </row>
    <row r="6179" spans="1:3" hidden="1" x14ac:dyDescent="0.45">
      <c r="A6179" s="29"/>
      <c r="B6179" s="29"/>
      <c r="C6179" s="29"/>
    </row>
    <row r="6180" spans="1:3" hidden="1" x14ac:dyDescent="0.45">
      <c r="A6180" s="29"/>
      <c r="B6180" s="29"/>
      <c r="C6180" s="29"/>
    </row>
    <row r="6181" spans="1:3" hidden="1" x14ac:dyDescent="0.45">
      <c r="A6181" s="29"/>
      <c r="B6181" s="29"/>
      <c r="C6181" s="29"/>
    </row>
    <row r="6182" spans="1:3" hidden="1" x14ac:dyDescent="0.45">
      <c r="A6182" s="29"/>
      <c r="B6182" s="29"/>
      <c r="C6182" s="29"/>
    </row>
    <row r="6183" spans="1:3" hidden="1" x14ac:dyDescent="0.45">
      <c r="A6183" s="29"/>
      <c r="B6183" s="29"/>
      <c r="C6183" s="29"/>
    </row>
    <row r="6184" spans="1:3" hidden="1" x14ac:dyDescent="0.45">
      <c r="A6184" s="29"/>
      <c r="B6184" s="29"/>
      <c r="C6184" s="29"/>
    </row>
    <row r="6185" spans="1:3" hidden="1" x14ac:dyDescent="0.45">
      <c r="A6185" s="29"/>
      <c r="B6185" s="29"/>
      <c r="C6185" s="29"/>
    </row>
    <row r="6186" spans="1:3" hidden="1" x14ac:dyDescent="0.45">
      <c r="A6186" s="29"/>
      <c r="B6186" s="29"/>
      <c r="C6186" s="29"/>
    </row>
    <row r="6187" spans="1:3" hidden="1" x14ac:dyDescent="0.45">
      <c r="A6187" s="29"/>
      <c r="B6187" s="29"/>
      <c r="C6187" s="29"/>
    </row>
    <row r="6188" spans="1:3" hidden="1" x14ac:dyDescent="0.45">
      <c r="A6188" s="29"/>
      <c r="B6188" s="29"/>
      <c r="C6188" s="29"/>
    </row>
    <row r="6189" spans="1:3" hidden="1" x14ac:dyDescent="0.45">
      <c r="A6189" s="29"/>
      <c r="B6189" s="29"/>
      <c r="C6189" s="29"/>
    </row>
    <row r="6190" spans="1:3" hidden="1" x14ac:dyDescent="0.45">
      <c r="A6190" s="29"/>
      <c r="B6190" s="29"/>
      <c r="C6190" s="29"/>
    </row>
    <row r="6191" spans="1:3" hidden="1" x14ac:dyDescent="0.45">
      <c r="A6191" s="29"/>
      <c r="B6191" s="29"/>
      <c r="C6191" s="29"/>
    </row>
    <row r="6192" spans="1:3" hidden="1" x14ac:dyDescent="0.45">
      <c r="A6192" s="29"/>
      <c r="B6192" s="29"/>
      <c r="C6192" s="29"/>
    </row>
    <row r="6193" spans="1:3" hidden="1" x14ac:dyDescent="0.45">
      <c r="A6193" s="29"/>
      <c r="B6193" s="29"/>
      <c r="C6193" s="29"/>
    </row>
    <row r="6194" spans="1:3" hidden="1" x14ac:dyDescent="0.45">
      <c r="A6194" s="29"/>
      <c r="B6194" s="29"/>
      <c r="C6194" s="29"/>
    </row>
    <row r="6195" spans="1:3" hidden="1" x14ac:dyDescent="0.45">
      <c r="A6195" s="29"/>
      <c r="B6195" s="29"/>
      <c r="C6195" s="29"/>
    </row>
    <row r="6196" spans="1:3" hidden="1" x14ac:dyDescent="0.45">
      <c r="A6196" s="29"/>
      <c r="B6196" s="29"/>
      <c r="C6196" s="29"/>
    </row>
    <row r="6197" spans="1:3" hidden="1" x14ac:dyDescent="0.45">
      <c r="A6197" s="29"/>
      <c r="B6197" s="29"/>
      <c r="C6197" s="29"/>
    </row>
    <row r="6198" spans="1:3" hidden="1" x14ac:dyDescent="0.45">
      <c r="A6198" s="29"/>
      <c r="B6198" s="29"/>
      <c r="C6198" s="29"/>
    </row>
    <row r="6199" spans="1:3" hidden="1" x14ac:dyDescent="0.45">
      <c r="A6199" s="29"/>
      <c r="B6199" s="29"/>
      <c r="C6199" s="29"/>
    </row>
    <row r="6200" spans="1:3" hidden="1" x14ac:dyDescent="0.45">
      <c r="A6200" s="29"/>
      <c r="B6200" s="29"/>
      <c r="C6200" s="29"/>
    </row>
    <row r="6201" spans="1:3" hidden="1" x14ac:dyDescent="0.45">
      <c r="A6201" s="29"/>
      <c r="B6201" s="29"/>
      <c r="C6201" s="29"/>
    </row>
    <row r="6202" spans="1:3" hidden="1" x14ac:dyDescent="0.45">
      <c r="A6202" s="29"/>
      <c r="B6202" s="29"/>
      <c r="C6202" s="29"/>
    </row>
    <row r="6203" spans="1:3" hidden="1" x14ac:dyDescent="0.45">
      <c r="A6203" s="29"/>
      <c r="B6203" s="29"/>
      <c r="C6203" s="29"/>
    </row>
    <row r="6204" spans="1:3" hidden="1" x14ac:dyDescent="0.45">
      <c r="A6204" s="29"/>
      <c r="B6204" s="29"/>
      <c r="C6204" s="29"/>
    </row>
    <row r="6205" spans="1:3" hidden="1" x14ac:dyDescent="0.45">
      <c r="A6205" s="29"/>
      <c r="B6205" s="29"/>
      <c r="C6205" s="29"/>
    </row>
    <row r="6206" spans="1:3" hidden="1" x14ac:dyDescent="0.45">
      <c r="A6206" s="29"/>
      <c r="B6206" s="29"/>
      <c r="C6206" s="29"/>
    </row>
    <row r="6207" spans="1:3" hidden="1" x14ac:dyDescent="0.45">
      <c r="A6207" s="29"/>
      <c r="B6207" s="29"/>
      <c r="C6207" s="29"/>
    </row>
    <row r="6208" spans="1:3" hidden="1" x14ac:dyDescent="0.45">
      <c r="A6208" s="29"/>
      <c r="B6208" s="29"/>
      <c r="C6208" s="29"/>
    </row>
    <row r="6209" spans="1:3" hidden="1" x14ac:dyDescent="0.45">
      <c r="A6209" s="29"/>
      <c r="B6209" s="29"/>
      <c r="C6209" s="29"/>
    </row>
    <row r="6210" spans="1:3" hidden="1" x14ac:dyDescent="0.45">
      <c r="A6210" s="29"/>
      <c r="B6210" s="29"/>
      <c r="C6210" s="29"/>
    </row>
    <row r="6211" spans="1:3" hidden="1" x14ac:dyDescent="0.45">
      <c r="A6211" s="29"/>
      <c r="B6211" s="29"/>
      <c r="C6211" s="29"/>
    </row>
    <row r="6212" spans="1:3" hidden="1" x14ac:dyDescent="0.45">
      <c r="A6212" s="29"/>
      <c r="B6212" s="29"/>
      <c r="C6212" s="29"/>
    </row>
    <row r="6213" spans="1:3" hidden="1" x14ac:dyDescent="0.45">
      <c r="A6213" s="29"/>
      <c r="B6213" s="29"/>
      <c r="C6213" s="29"/>
    </row>
    <row r="6214" spans="1:3" hidden="1" x14ac:dyDescent="0.45">
      <c r="A6214" s="29"/>
      <c r="B6214" s="29"/>
      <c r="C6214" s="29"/>
    </row>
    <row r="6215" spans="1:3" hidden="1" x14ac:dyDescent="0.45">
      <c r="A6215" s="29"/>
      <c r="B6215" s="29"/>
      <c r="C6215" s="29"/>
    </row>
    <row r="6216" spans="1:3" hidden="1" x14ac:dyDescent="0.45">
      <c r="A6216" s="29"/>
      <c r="B6216" s="29"/>
      <c r="C6216" s="29"/>
    </row>
    <row r="6217" spans="1:3" hidden="1" x14ac:dyDescent="0.45">
      <c r="A6217" s="29"/>
      <c r="B6217" s="29"/>
      <c r="C6217" s="29"/>
    </row>
    <row r="6218" spans="1:3" hidden="1" x14ac:dyDescent="0.45">
      <c r="A6218" s="29"/>
      <c r="B6218" s="29"/>
      <c r="C6218" s="29"/>
    </row>
    <row r="6219" spans="1:3" hidden="1" x14ac:dyDescent="0.45">
      <c r="A6219" s="29"/>
      <c r="B6219" s="29"/>
      <c r="C6219" s="29"/>
    </row>
    <row r="6220" spans="1:3" hidden="1" x14ac:dyDescent="0.45">
      <c r="A6220" s="29"/>
      <c r="B6220" s="29"/>
      <c r="C6220" s="29"/>
    </row>
    <row r="6221" spans="1:3" hidden="1" x14ac:dyDescent="0.45">
      <c r="A6221" s="29"/>
      <c r="B6221" s="29"/>
      <c r="C6221" s="29"/>
    </row>
    <row r="6222" spans="1:3" hidden="1" x14ac:dyDescent="0.45">
      <c r="A6222" s="29"/>
      <c r="B6222" s="29"/>
      <c r="C6222" s="29"/>
    </row>
    <row r="6223" spans="1:3" hidden="1" x14ac:dyDescent="0.45">
      <c r="A6223" s="29"/>
      <c r="B6223" s="29"/>
      <c r="C6223" s="29"/>
    </row>
    <row r="6224" spans="1:3" hidden="1" x14ac:dyDescent="0.45">
      <c r="A6224" s="29"/>
      <c r="B6224" s="29"/>
      <c r="C6224" s="29"/>
    </row>
    <row r="6225" spans="1:3" hidden="1" x14ac:dyDescent="0.45">
      <c r="A6225" s="29"/>
      <c r="B6225" s="29"/>
      <c r="C6225" s="29"/>
    </row>
    <row r="6226" spans="1:3" hidden="1" x14ac:dyDescent="0.45">
      <c r="A6226" s="29"/>
      <c r="B6226" s="29"/>
      <c r="C6226" s="29"/>
    </row>
    <row r="6227" spans="1:3" hidden="1" x14ac:dyDescent="0.45">
      <c r="A6227" s="29"/>
      <c r="B6227" s="29"/>
      <c r="C6227" s="29"/>
    </row>
    <row r="6228" spans="1:3" hidden="1" x14ac:dyDescent="0.45">
      <c r="A6228" s="29"/>
      <c r="B6228" s="29"/>
      <c r="C6228" s="29"/>
    </row>
    <row r="6229" spans="1:3" hidden="1" x14ac:dyDescent="0.45">
      <c r="A6229" s="29"/>
      <c r="B6229" s="29"/>
      <c r="C6229" s="29"/>
    </row>
    <row r="6230" spans="1:3" hidden="1" x14ac:dyDescent="0.45">
      <c r="A6230" s="29"/>
      <c r="B6230" s="29"/>
      <c r="C6230" s="29"/>
    </row>
    <row r="6231" spans="1:3" hidden="1" x14ac:dyDescent="0.45">
      <c r="A6231" s="29"/>
      <c r="B6231" s="29"/>
      <c r="C6231" s="29"/>
    </row>
    <row r="6232" spans="1:3" hidden="1" x14ac:dyDescent="0.45">
      <c r="A6232" s="29"/>
      <c r="B6232" s="29"/>
      <c r="C6232" s="29"/>
    </row>
    <row r="6233" spans="1:3" hidden="1" x14ac:dyDescent="0.45">
      <c r="A6233" s="29"/>
      <c r="B6233" s="29"/>
      <c r="C6233" s="29"/>
    </row>
    <row r="6234" spans="1:3" hidden="1" x14ac:dyDescent="0.45">
      <c r="A6234" s="29"/>
      <c r="B6234" s="29"/>
      <c r="C6234" s="29"/>
    </row>
    <row r="6235" spans="1:3" hidden="1" x14ac:dyDescent="0.45">
      <c r="A6235" s="29"/>
      <c r="B6235" s="29"/>
      <c r="C6235" s="29"/>
    </row>
    <row r="6236" spans="1:3" hidden="1" x14ac:dyDescent="0.45">
      <c r="A6236" s="29"/>
      <c r="B6236" s="29"/>
      <c r="C6236" s="29"/>
    </row>
    <row r="6237" spans="1:3" hidden="1" x14ac:dyDescent="0.45">
      <c r="A6237" s="29"/>
      <c r="B6237" s="29"/>
      <c r="C6237" s="29"/>
    </row>
    <row r="6238" spans="1:3" hidden="1" x14ac:dyDescent="0.45">
      <c r="A6238" s="29"/>
      <c r="B6238" s="29"/>
      <c r="C6238" s="29"/>
    </row>
    <row r="6239" spans="1:3" hidden="1" x14ac:dyDescent="0.45">
      <c r="A6239" s="29"/>
      <c r="B6239" s="29"/>
      <c r="C6239" s="29"/>
    </row>
    <row r="6240" spans="1:3" hidden="1" x14ac:dyDescent="0.45">
      <c r="A6240" s="29"/>
      <c r="B6240" s="29"/>
      <c r="C6240" s="29"/>
    </row>
    <row r="6241" spans="1:3" hidden="1" x14ac:dyDescent="0.45">
      <c r="A6241" s="29"/>
      <c r="B6241" s="29"/>
      <c r="C6241" s="29"/>
    </row>
    <row r="6242" spans="1:3" hidden="1" x14ac:dyDescent="0.45">
      <c r="A6242" s="29"/>
      <c r="B6242" s="29"/>
      <c r="C6242" s="29"/>
    </row>
    <row r="6243" spans="1:3" hidden="1" x14ac:dyDescent="0.45">
      <c r="A6243" s="29"/>
      <c r="B6243" s="29"/>
      <c r="C6243" s="29"/>
    </row>
    <row r="6244" spans="1:3" hidden="1" x14ac:dyDescent="0.45">
      <c r="A6244" s="29"/>
      <c r="B6244" s="29"/>
      <c r="C6244" s="29"/>
    </row>
    <row r="6245" spans="1:3" hidden="1" x14ac:dyDescent="0.45">
      <c r="A6245" s="29"/>
      <c r="B6245" s="29"/>
      <c r="C6245" s="29"/>
    </row>
    <row r="6246" spans="1:3" hidden="1" x14ac:dyDescent="0.45">
      <c r="A6246" s="29"/>
      <c r="B6246" s="29"/>
      <c r="C6246" s="29"/>
    </row>
    <row r="6247" spans="1:3" hidden="1" x14ac:dyDescent="0.45">
      <c r="A6247" s="29"/>
      <c r="B6247" s="29"/>
      <c r="C6247" s="29"/>
    </row>
    <row r="6248" spans="1:3" hidden="1" x14ac:dyDescent="0.45">
      <c r="A6248" s="29"/>
      <c r="B6248" s="29"/>
      <c r="C6248" s="29"/>
    </row>
    <row r="6249" spans="1:3" hidden="1" x14ac:dyDescent="0.45">
      <c r="A6249" s="29"/>
      <c r="B6249" s="29"/>
      <c r="C6249" s="29"/>
    </row>
    <row r="6250" spans="1:3" hidden="1" x14ac:dyDescent="0.45">
      <c r="A6250" s="29"/>
      <c r="B6250" s="29"/>
      <c r="C6250" s="29"/>
    </row>
    <row r="6251" spans="1:3" hidden="1" x14ac:dyDescent="0.45">
      <c r="A6251" s="29"/>
      <c r="B6251" s="29"/>
      <c r="C6251" s="29"/>
    </row>
    <row r="6252" spans="1:3" hidden="1" x14ac:dyDescent="0.45">
      <c r="A6252" s="29"/>
      <c r="B6252" s="29"/>
      <c r="C6252" s="29"/>
    </row>
    <row r="6253" spans="1:3" hidden="1" x14ac:dyDescent="0.45">
      <c r="A6253" s="29"/>
      <c r="B6253" s="29"/>
      <c r="C6253" s="29"/>
    </row>
    <row r="6254" spans="1:3" hidden="1" x14ac:dyDescent="0.45">
      <c r="A6254" s="29"/>
      <c r="B6254" s="29"/>
      <c r="C6254" s="29"/>
    </row>
    <row r="6255" spans="1:3" hidden="1" x14ac:dyDescent="0.45">
      <c r="A6255" s="29"/>
      <c r="B6255" s="29"/>
      <c r="C6255" s="29"/>
    </row>
    <row r="6256" spans="1:3" hidden="1" x14ac:dyDescent="0.45">
      <c r="A6256" s="29"/>
      <c r="B6256" s="29"/>
      <c r="C6256" s="29"/>
    </row>
    <row r="6257" spans="1:3" hidden="1" x14ac:dyDescent="0.45">
      <c r="A6257" s="29"/>
      <c r="B6257" s="29"/>
      <c r="C6257" s="29"/>
    </row>
    <row r="6258" spans="1:3" hidden="1" x14ac:dyDescent="0.45">
      <c r="A6258" s="29"/>
      <c r="B6258" s="29"/>
      <c r="C6258" s="29"/>
    </row>
    <row r="6259" spans="1:3" hidden="1" x14ac:dyDescent="0.45">
      <c r="A6259" s="29"/>
      <c r="B6259" s="29"/>
      <c r="C6259" s="29"/>
    </row>
    <row r="6260" spans="1:3" hidden="1" x14ac:dyDescent="0.45">
      <c r="A6260" s="29"/>
      <c r="B6260" s="29"/>
      <c r="C6260" s="29"/>
    </row>
    <row r="6261" spans="1:3" hidden="1" x14ac:dyDescent="0.45">
      <c r="A6261" s="29"/>
      <c r="B6261" s="29"/>
      <c r="C6261" s="29"/>
    </row>
    <row r="6262" spans="1:3" hidden="1" x14ac:dyDescent="0.45">
      <c r="A6262" s="29"/>
      <c r="B6262" s="29"/>
      <c r="C6262" s="29"/>
    </row>
    <row r="6263" spans="1:3" hidden="1" x14ac:dyDescent="0.45">
      <c r="A6263" s="29"/>
      <c r="B6263" s="29"/>
      <c r="C6263" s="29"/>
    </row>
    <row r="6264" spans="1:3" hidden="1" x14ac:dyDescent="0.45">
      <c r="A6264" s="29"/>
      <c r="B6264" s="29"/>
      <c r="C6264" s="29"/>
    </row>
    <row r="6265" spans="1:3" hidden="1" x14ac:dyDescent="0.45">
      <c r="A6265" s="29"/>
      <c r="B6265" s="29"/>
      <c r="C6265" s="29"/>
    </row>
    <row r="6266" spans="1:3" hidden="1" x14ac:dyDescent="0.45">
      <c r="A6266" s="29"/>
      <c r="B6266" s="29"/>
      <c r="C6266" s="29"/>
    </row>
    <row r="6267" spans="1:3" hidden="1" x14ac:dyDescent="0.45">
      <c r="A6267" s="29"/>
      <c r="B6267" s="29"/>
      <c r="C6267" s="29"/>
    </row>
    <row r="6268" spans="1:3" hidden="1" x14ac:dyDescent="0.45">
      <c r="A6268" s="29"/>
      <c r="B6268" s="29"/>
      <c r="C6268" s="29"/>
    </row>
    <row r="6269" spans="1:3" hidden="1" x14ac:dyDescent="0.45">
      <c r="A6269" s="29"/>
      <c r="B6269" s="29"/>
      <c r="C6269" s="29"/>
    </row>
    <row r="6270" spans="1:3" hidden="1" x14ac:dyDescent="0.45">
      <c r="A6270" s="29"/>
      <c r="B6270" s="29"/>
      <c r="C6270" s="29"/>
    </row>
    <row r="6271" spans="1:3" hidden="1" x14ac:dyDescent="0.45">
      <c r="A6271" s="29"/>
      <c r="B6271" s="29"/>
      <c r="C6271" s="29"/>
    </row>
    <row r="6272" spans="1:3" hidden="1" x14ac:dyDescent="0.45">
      <c r="A6272" s="29"/>
      <c r="B6272" s="29"/>
      <c r="C6272" s="29"/>
    </row>
    <row r="6273" spans="1:3" hidden="1" x14ac:dyDescent="0.45">
      <c r="A6273" s="29"/>
      <c r="B6273" s="29"/>
      <c r="C6273" s="29"/>
    </row>
    <row r="6274" spans="1:3" hidden="1" x14ac:dyDescent="0.45">
      <c r="A6274" s="29"/>
      <c r="B6274" s="29"/>
      <c r="C6274" s="29"/>
    </row>
    <row r="6275" spans="1:3" hidden="1" x14ac:dyDescent="0.45">
      <c r="A6275" s="29"/>
      <c r="B6275" s="29"/>
      <c r="C6275" s="29"/>
    </row>
    <row r="6276" spans="1:3" hidden="1" x14ac:dyDescent="0.45">
      <c r="A6276" s="29"/>
      <c r="B6276" s="29"/>
      <c r="C6276" s="29"/>
    </row>
    <row r="6277" spans="1:3" hidden="1" x14ac:dyDescent="0.45">
      <c r="A6277" s="29"/>
      <c r="B6277" s="29"/>
      <c r="C6277" s="29"/>
    </row>
    <row r="6278" spans="1:3" hidden="1" x14ac:dyDescent="0.45">
      <c r="A6278" s="29"/>
      <c r="B6278" s="29"/>
      <c r="C6278" s="29"/>
    </row>
    <row r="6279" spans="1:3" hidden="1" x14ac:dyDescent="0.45">
      <c r="A6279" s="29"/>
      <c r="B6279" s="29"/>
      <c r="C6279" s="29"/>
    </row>
    <row r="6280" spans="1:3" hidden="1" x14ac:dyDescent="0.45">
      <c r="A6280" s="29"/>
      <c r="B6280" s="29"/>
      <c r="C6280" s="29"/>
    </row>
    <row r="6281" spans="1:3" hidden="1" x14ac:dyDescent="0.45">
      <c r="A6281" s="29"/>
      <c r="B6281" s="29"/>
      <c r="C6281" s="29"/>
    </row>
    <row r="6282" spans="1:3" hidden="1" x14ac:dyDescent="0.45">
      <c r="A6282" s="29"/>
      <c r="B6282" s="29"/>
      <c r="C6282" s="29"/>
    </row>
    <row r="6283" spans="1:3" hidden="1" x14ac:dyDescent="0.45">
      <c r="A6283" s="29"/>
      <c r="B6283" s="29"/>
      <c r="C6283" s="29"/>
    </row>
    <row r="6284" spans="1:3" hidden="1" x14ac:dyDescent="0.45">
      <c r="A6284" s="29"/>
      <c r="B6284" s="29"/>
      <c r="C6284" s="29"/>
    </row>
    <row r="6285" spans="1:3" hidden="1" x14ac:dyDescent="0.45">
      <c r="A6285" s="29"/>
      <c r="B6285" s="29"/>
      <c r="C6285" s="29"/>
    </row>
    <row r="6286" spans="1:3" hidden="1" x14ac:dyDescent="0.45">
      <c r="A6286" s="29"/>
      <c r="B6286" s="29"/>
      <c r="C6286" s="29"/>
    </row>
    <row r="6287" spans="1:3" hidden="1" x14ac:dyDescent="0.45">
      <c r="A6287" s="29"/>
      <c r="B6287" s="29"/>
      <c r="C6287" s="29"/>
    </row>
    <row r="6288" spans="1:3" hidden="1" x14ac:dyDescent="0.45">
      <c r="A6288" s="29"/>
      <c r="B6288" s="29"/>
      <c r="C6288" s="29"/>
    </row>
    <row r="6289" spans="1:3" hidden="1" x14ac:dyDescent="0.45">
      <c r="A6289" s="29"/>
      <c r="B6289" s="29"/>
      <c r="C6289" s="29"/>
    </row>
    <row r="6290" spans="1:3" hidden="1" x14ac:dyDescent="0.45">
      <c r="A6290" s="29"/>
      <c r="B6290" s="29"/>
      <c r="C6290" s="29"/>
    </row>
    <row r="6291" spans="1:3" hidden="1" x14ac:dyDescent="0.45">
      <c r="A6291" s="29"/>
      <c r="B6291" s="29"/>
      <c r="C6291" s="29"/>
    </row>
    <row r="6292" spans="1:3" hidden="1" x14ac:dyDescent="0.45">
      <c r="A6292" s="29"/>
      <c r="B6292" s="29"/>
      <c r="C6292" s="29"/>
    </row>
    <row r="6293" spans="1:3" hidden="1" x14ac:dyDescent="0.45">
      <c r="A6293" s="29"/>
      <c r="B6293" s="29"/>
      <c r="C6293" s="29"/>
    </row>
    <row r="6294" spans="1:3" hidden="1" x14ac:dyDescent="0.45">
      <c r="A6294" s="29"/>
      <c r="B6294" s="29"/>
      <c r="C6294" s="29"/>
    </row>
    <row r="6295" spans="1:3" hidden="1" x14ac:dyDescent="0.45">
      <c r="A6295" s="29"/>
      <c r="B6295" s="29"/>
      <c r="C6295" s="29"/>
    </row>
    <row r="6296" spans="1:3" hidden="1" x14ac:dyDescent="0.45">
      <c r="A6296" s="29"/>
      <c r="B6296" s="29"/>
      <c r="C6296" s="29"/>
    </row>
    <row r="6297" spans="1:3" hidden="1" x14ac:dyDescent="0.45">
      <c r="A6297" s="29"/>
      <c r="B6297" s="29"/>
      <c r="C6297" s="29"/>
    </row>
    <row r="6298" spans="1:3" hidden="1" x14ac:dyDescent="0.45">
      <c r="A6298" s="29"/>
      <c r="B6298" s="29"/>
      <c r="C6298" s="29"/>
    </row>
    <row r="6299" spans="1:3" hidden="1" x14ac:dyDescent="0.45">
      <c r="A6299" s="29"/>
      <c r="B6299" s="29"/>
      <c r="C6299" s="29"/>
    </row>
    <row r="6300" spans="1:3" hidden="1" x14ac:dyDescent="0.45">
      <c r="A6300" s="29"/>
      <c r="B6300" s="29"/>
      <c r="C6300" s="29"/>
    </row>
    <row r="6301" spans="1:3" hidden="1" x14ac:dyDescent="0.45">
      <c r="A6301" s="29"/>
      <c r="B6301" s="29"/>
      <c r="C6301" s="29"/>
    </row>
    <row r="6302" spans="1:3" hidden="1" x14ac:dyDescent="0.45">
      <c r="A6302" s="29"/>
      <c r="B6302" s="29"/>
      <c r="C6302" s="29"/>
    </row>
    <row r="6303" spans="1:3" hidden="1" x14ac:dyDescent="0.45">
      <c r="A6303" s="29"/>
      <c r="B6303" s="29"/>
      <c r="C6303" s="29"/>
    </row>
    <row r="6304" spans="1:3" hidden="1" x14ac:dyDescent="0.45">
      <c r="A6304" s="29"/>
      <c r="B6304" s="29"/>
      <c r="C6304" s="29"/>
    </row>
    <row r="6305" spans="1:3" hidden="1" x14ac:dyDescent="0.45">
      <c r="A6305" s="29"/>
      <c r="B6305" s="29"/>
      <c r="C6305" s="29"/>
    </row>
    <row r="6306" spans="1:3" hidden="1" x14ac:dyDescent="0.45">
      <c r="A6306" s="29"/>
      <c r="B6306" s="29"/>
      <c r="C6306" s="29"/>
    </row>
    <row r="6307" spans="1:3" hidden="1" x14ac:dyDescent="0.45">
      <c r="A6307" s="29"/>
      <c r="B6307" s="29"/>
      <c r="C6307" s="29"/>
    </row>
    <row r="6308" spans="1:3" hidden="1" x14ac:dyDescent="0.45">
      <c r="A6308" s="29"/>
      <c r="B6308" s="29"/>
      <c r="C6308" s="29"/>
    </row>
    <row r="6309" spans="1:3" hidden="1" x14ac:dyDescent="0.45">
      <c r="A6309" s="29"/>
      <c r="B6309" s="29"/>
      <c r="C6309" s="29"/>
    </row>
    <row r="6310" spans="1:3" hidden="1" x14ac:dyDescent="0.45">
      <c r="A6310" s="29"/>
      <c r="B6310" s="29"/>
      <c r="C6310" s="29"/>
    </row>
    <row r="6311" spans="1:3" hidden="1" x14ac:dyDescent="0.45">
      <c r="A6311" s="29"/>
      <c r="B6311" s="29"/>
      <c r="C6311" s="29"/>
    </row>
    <row r="6312" spans="1:3" hidden="1" x14ac:dyDescent="0.45">
      <c r="A6312" s="29"/>
      <c r="B6312" s="29"/>
      <c r="C6312" s="29"/>
    </row>
    <row r="6313" spans="1:3" hidden="1" x14ac:dyDescent="0.45">
      <c r="A6313" s="29"/>
      <c r="B6313" s="29"/>
      <c r="C6313" s="29"/>
    </row>
    <row r="6314" spans="1:3" hidden="1" x14ac:dyDescent="0.45">
      <c r="A6314" s="29"/>
      <c r="B6314" s="29"/>
      <c r="C6314" s="29"/>
    </row>
    <row r="6315" spans="1:3" hidden="1" x14ac:dyDescent="0.45">
      <c r="A6315" s="29"/>
      <c r="B6315" s="29"/>
      <c r="C6315" s="29"/>
    </row>
    <row r="6316" spans="1:3" hidden="1" x14ac:dyDescent="0.45">
      <c r="A6316" s="29"/>
      <c r="B6316" s="29"/>
      <c r="C6316" s="29"/>
    </row>
    <row r="6317" spans="1:3" hidden="1" x14ac:dyDescent="0.45">
      <c r="A6317" s="29"/>
      <c r="B6317" s="29"/>
      <c r="C6317" s="29"/>
    </row>
    <row r="6318" spans="1:3" hidden="1" x14ac:dyDescent="0.45">
      <c r="A6318" s="29"/>
      <c r="B6318" s="29"/>
      <c r="C6318" s="29"/>
    </row>
    <row r="6319" spans="1:3" hidden="1" x14ac:dyDescent="0.45">
      <c r="A6319" s="29"/>
      <c r="B6319" s="29"/>
      <c r="C6319" s="29"/>
    </row>
    <row r="6320" spans="1:3" hidden="1" x14ac:dyDescent="0.45">
      <c r="A6320" s="29"/>
      <c r="B6320" s="29"/>
      <c r="C6320" s="29"/>
    </row>
    <row r="6321" spans="1:3" hidden="1" x14ac:dyDescent="0.45">
      <c r="A6321" s="29"/>
      <c r="B6321" s="29"/>
      <c r="C6321" s="29"/>
    </row>
    <row r="6322" spans="1:3" hidden="1" x14ac:dyDescent="0.45">
      <c r="A6322" s="29"/>
      <c r="B6322" s="29"/>
      <c r="C6322" s="29"/>
    </row>
    <row r="6323" spans="1:3" hidden="1" x14ac:dyDescent="0.45">
      <c r="A6323" s="29"/>
      <c r="B6323" s="29"/>
      <c r="C6323" s="29"/>
    </row>
    <row r="6324" spans="1:3" hidden="1" x14ac:dyDescent="0.45">
      <c r="A6324" s="29"/>
      <c r="B6324" s="29"/>
      <c r="C6324" s="29"/>
    </row>
    <row r="6325" spans="1:3" hidden="1" x14ac:dyDescent="0.45">
      <c r="A6325" s="29"/>
      <c r="B6325" s="29"/>
      <c r="C6325" s="29"/>
    </row>
    <row r="6326" spans="1:3" hidden="1" x14ac:dyDescent="0.45">
      <c r="A6326" s="29"/>
      <c r="B6326" s="29"/>
      <c r="C6326" s="29"/>
    </row>
    <row r="6327" spans="1:3" hidden="1" x14ac:dyDescent="0.45">
      <c r="A6327" s="29"/>
      <c r="B6327" s="29"/>
      <c r="C6327" s="29"/>
    </row>
    <row r="6328" spans="1:3" hidden="1" x14ac:dyDescent="0.45">
      <c r="A6328" s="29"/>
      <c r="B6328" s="29"/>
      <c r="C6328" s="29"/>
    </row>
    <row r="6329" spans="1:3" hidden="1" x14ac:dyDescent="0.45">
      <c r="A6329" s="29"/>
      <c r="B6329" s="29"/>
      <c r="C6329" s="29"/>
    </row>
    <row r="6330" spans="1:3" hidden="1" x14ac:dyDescent="0.45">
      <c r="A6330" s="29"/>
      <c r="B6330" s="29"/>
      <c r="C6330" s="29"/>
    </row>
    <row r="6331" spans="1:3" hidden="1" x14ac:dyDescent="0.45">
      <c r="A6331" s="29"/>
      <c r="B6331" s="29"/>
      <c r="C6331" s="29"/>
    </row>
    <row r="6332" spans="1:3" hidden="1" x14ac:dyDescent="0.45">
      <c r="A6332" s="29"/>
      <c r="B6332" s="29"/>
      <c r="C6332" s="29"/>
    </row>
    <row r="6333" spans="1:3" hidden="1" x14ac:dyDescent="0.45">
      <c r="A6333" s="29"/>
      <c r="B6333" s="29"/>
      <c r="C6333" s="29"/>
    </row>
    <row r="6334" spans="1:3" hidden="1" x14ac:dyDescent="0.45">
      <c r="A6334" s="29"/>
      <c r="B6334" s="29"/>
      <c r="C6334" s="29"/>
    </row>
    <row r="6335" spans="1:3" hidden="1" x14ac:dyDescent="0.45">
      <c r="A6335" s="29"/>
      <c r="B6335" s="29"/>
      <c r="C6335" s="29"/>
    </row>
    <row r="6336" spans="1:3" hidden="1" x14ac:dyDescent="0.45">
      <c r="A6336" s="29"/>
      <c r="B6336" s="29"/>
      <c r="C6336" s="29"/>
    </row>
    <row r="6337" spans="1:3" hidden="1" x14ac:dyDescent="0.45">
      <c r="A6337" s="29"/>
      <c r="B6337" s="29"/>
      <c r="C6337" s="29"/>
    </row>
    <row r="6338" spans="1:3" hidden="1" x14ac:dyDescent="0.45">
      <c r="A6338" s="29"/>
      <c r="B6338" s="29"/>
      <c r="C6338" s="29"/>
    </row>
    <row r="6339" spans="1:3" hidden="1" x14ac:dyDescent="0.45">
      <c r="A6339" s="29"/>
      <c r="B6339" s="29"/>
      <c r="C6339" s="29"/>
    </row>
    <row r="6340" spans="1:3" hidden="1" x14ac:dyDescent="0.45">
      <c r="A6340" s="29"/>
      <c r="B6340" s="29"/>
      <c r="C6340" s="29"/>
    </row>
    <row r="6341" spans="1:3" hidden="1" x14ac:dyDescent="0.45">
      <c r="A6341" s="29"/>
      <c r="B6341" s="29"/>
      <c r="C6341" s="29"/>
    </row>
    <row r="6342" spans="1:3" hidden="1" x14ac:dyDescent="0.45">
      <c r="A6342" s="29"/>
      <c r="B6342" s="29"/>
      <c r="C6342" s="29"/>
    </row>
    <row r="6343" spans="1:3" hidden="1" x14ac:dyDescent="0.45">
      <c r="A6343" s="29"/>
      <c r="B6343" s="29"/>
      <c r="C6343" s="29"/>
    </row>
    <row r="6344" spans="1:3" hidden="1" x14ac:dyDescent="0.45">
      <c r="A6344" s="29"/>
      <c r="B6344" s="29"/>
      <c r="C6344" s="29"/>
    </row>
    <row r="6345" spans="1:3" hidden="1" x14ac:dyDescent="0.45">
      <c r="A6345" s="29"/>
      <c r="B6345" s="29"/>
      <c r="C6345" s="29"/>
    </row>
    <row r="6346" spans="1:3" hidden="1" x14ac:dyDescent="0.45">
      <c r="A6346" s="29"/>
      <c r="B6346" s="29"/>
      <c r="C6346" s="29"/>
    </row>
    <row r="6347" spans="1:3" hidden="1" x14ac:dyDescent="0.45">
      <c r="A6347" s="29"/>
      <c r="B6347" s="29"/>
      <c r="C6347" s="29"/>
    </row>
    <row r="6348" spans="1:3" hidden="1" x14ac:dyDescent="0.45">
      <c r="A6348" s="29"/>
      <c r="B6348" s="29"/>
      <c r="C6348" s="29"/>
    </row>
    <row r="6349" spans="1:3" hidden="1" x14ac:dyDescent="0.45">
      <c r="A6349" s="29"/>
      <c r="B6349" s="29"/>
      <c r="C6349" s="29"/>
    </row>
    <row r="6350" spans="1:3" hidden="1" x14ac:dyDescent="0.45">
      <c r="A6350" s="29"/>
      <c r="B6350" s="29"/>
      <c r="C6350" s="29"/>
    </row>
    <row r="6351" spans="1:3" hidden="1" x14ac:dyDescent="0.45">
      <c r="A6351" s="29"/>
      <c r="B6351" s="29"/>
      <c r="C6351" s="29"/>
    </row>
    <row r="6352" spans="1:3" hidden="1" x14ac:dyDescent="0.45">
      <c r="A6352" s="29"/>
      <c r="B6352" s="29"/>
      <c r="C6352" s="29"/>
    </row>
    <row r="6353" spans="1:3" hidden="1" x14ac:dyDescent="0.45">
      <c r="A6353" s="29"/>
      <c r="B6353" s="29"/>
      <c r="C6353" s="29"/>
    </row>
    <row r="6354" spans="1:3" hidden="1" x14ac:dyDescent="0.45">
      <c r="A6354" s="29"/>
      <c r="B6354" s="29"/>
      <c r="C6354" s="29"/>
    </row>
    <row r="6355" spans="1:3" hidden="1" x14ac:dyDescent="0.45">
      <c r="A6355" s="29"/>
      <c r="B6355" s="29"/>
      <c r="C6355" s="29"/>
    </row>
    <row r="6356" spans="1:3" hidden="1" x14ac:dyDescent="0.45">
      <c r="A6356" s="29"/>
      <c r="B6356" s="29"/>
      <c r="C6356" s="29"/>
    </row>
    <row r="6357" spans="1:3" hidden="1" x14ac:dyDescent="0.45">
      <c r="A6357" s="29"/>
      <c r="B6357" s="29"/>
      <c r="C6357" s="29"/>
    </row>
    <row r="6358" spans="1:3" hidden="1" x14ac:dyDescent="0.45">
      <c r="A6358" s="29"/>
      <c r="B6358" s="29"/>
      <c r="C6358" s="29"/>
    </row>
    <row r="6359" spans="1:3" hidden="1" x14ac:dyDescent="0.45">
      <c r="A6359" s="29"/>
      <c r="B6359" s="29"/>
      <c r="C6359" s="29"/>
    </row>
    <row r="6360" spans="1:3" hidden="1" x14ac:dyDescent="0.45">
      <c r="A6360" s="29"/>
      <c r="B6360" s="29"/>
      <c r="C6360" s="29"/>
    </row>
    <row r="6361" spans="1:3" hidden="1" x14ac:dyDescent="0.45">
      <c r="A6361" s="29"/>
      <c r="B6361" s="29"/>
      <c r="C6361" s="29"/>
    </row>
    <row r="6362" spans="1:3" hidden="1" x14ac:dyDescent="0.45">
      <c r="A6362" s="29"/>
      <c r="B6362" s="29"/>
      <c r="C6362" s="29"/>
    </row>
    <row r="6363" spans="1:3" hidden="1" x14ac:dyDescent="0.45">
      <c r="A6363" s="29"/>
      <c r="B6363" s="29"/>
      <c r="C6363" s="29"/>
    </row>
    <row r="6364" spans="1:3" hidden="1" x14ac:dyDescent="0.45">
      <c r="A6364" s="29"/>
      <c r="B6364" s="29"/>
      <c r="C6364" s="29"/>
    </row>
    <row r="6365" spans="1:3" hidden="1" x14ac:dyDescent="0.45">
      <c r="A6365" s="29"/>
      <c r="B6365" s="29"/>
      <c r="C6365" s="29"/>
    </row>
    <row r="6366" spans="1:3" hidden="1" x14ac:dyDescent="0.45">
      <c r="A6366" s="29"/>
      <c r="B6366" s="29"/>
      <c r="C6366" s="29"/>
    </row>
    <row r="6367" spans="1:3" hidden="1" x14ac:dyDescent="0.45">
      <c r="A6367" s="29"/>
      <c r="B6367" s="29"/>
      <c r="C6367" s="29"/>
    </row>
    <row r="6368" spans="1:3" hidden="1" x14ac:dyDescent="0.45">
      <c r="A6368" s="29"/>
      <c r="B6368" s="29"/>
      <c r="C6368" s="29"/>
    </row>
    <row r="6369" spans="1:3" hidden="1" x14ac:dyDescent="0.45">
      <c r="A6369" s="29"/>
      <c r="B6369" s="29"/>
      <c r="C6369" s="29"/>
    </row>
    <row r="6370" spans="1:3" hidden="1" x14ac:dyDescent="0.45">
      <c r="A6370" s="29"/>
      <c r="B6370" s="29"/>
      <c r="C6370" s="29"/>
    </row>
    <row r="6371" spans="1:3" hidden="1" x14ac:dyDescent="0.45">
      <c r="A6371" s="29"/>
      <c r="B6371" s="29"/>
      <c r="C6371" s="29"/>
    </row>
    <row r="6372" spans="1:3" hidden="1" x14ac:dyDescent="0.45">
      <c r="A6372" s="29"/>
      <c r="B6372" s="29"/>
      <c r="C6372" s="29"/>
    </row>
    <row r="6373" spans="1:3" hidden="1" x14ac:dyDescent="0.45">
      <c r="A6373" s="29"/>
      <c r="B6373" s="29"/>
      <c r="C6373" s="29"/>
    </row>
    <row r="6374" spans="1:3" hidden="1" x14ac:dyDescent="0.45">
      <c r="A6374" s="29"/>
      <c r="B6374" s="29"/>
      <c r="C6374" s="29"/>
    </row>
    <row r="6375" spans="1:3" hidden="1" x14ac:dyDescent="0.45">
      <c r="A6375" s="29"/>
      <c r="B6375" s="29"/>
      <c r="C6375" s="29"/>
    </row>
    <row r="6376" spans="1:3" hidden="1" x14ac:dyDescent="0.45">
      <c r="A6376" s="29"/>
      <c r="B6376" s="29"/>
      <c r="C6376" s="29"/>
    </row>
    <row r="6377" spans="1:3" hidden="1" x14ac:dyDescent="0.45">
      <c r="A6377" s="29"/>
      <c r="B6377" s="29"/>
      <c r="C6377" s="29"/>
    </row>
    <row r="6378" spans="1:3" hidden="1" x14ac:dyDescent="0.45">
      <c r="A6378" s="29"/>
      <c r="B6378" s="29"/>
      <c r="C6378" s="29"/>
    </row>
    <row r="6379" spans="1:3" hidden="1" x14ac:dyDescent="0.45">
      <c r="A6379" s="29"/>
      <c r="B6379" s="29"/>
      <c r="C6379" s="29"/>
    </row>
    <row r="6380" spans="1:3" hidden="1" x14ac:dyDescent="0.45">
      <c r="A6380" s="29"/>
      <c r="B6380" s="29"/>
      <c r="C6380" s="29"/>
    </row>
    <row r="6381" spans="1:3" hidden="1" x14ac:dyDescent="0.45">
      <c r="A6381" s="29"/>
      <c r="B6381" s="29"/>
      <c r="C6381" s="29"/>
    </row>
    <row r="6382" spans="1:3" hidden="1" x14ac:dyDescent="0.45">
      <c r="A6382" s="29"/>
      <c r="B6382" s="29"/>
      <c r="C6382" s="29"/>
    </row>
    <row r="6383" spans="1:3" hidden="1" x14ac:dyDescent="0.45">
      <c r="A6383" s="29"/>
      <c r="B6383" s="29"/>
      <c r="C6383" s="29"/>
    </row>
    <row r="6384" spans="1:3" hidden="1" x14ac:dyDescent="0.45">
      <c r="A6384" s="29"/>
      <c r="B6384" s="29"/>
      <c r="C6384" s="29"/>
    </row>
    <row r="6385" spans="1:3" hidden="1" x14ac:dyDescent="0.45">
      <c r="A6385" s="29"/>
      <c r="B6385" s="29"/>
      <c r="C6385" s="29"/>
    </row>
    <row r="6386" spans="1:3" hidden="1" x14ac:dyDescent="0.45">
      <c r="A6386" s="29"/>
      <c r="B6386" s="29"/>
      <c r="C6386" s="29"/>
    </row>
    <row r="6387" spans="1:3" hidden="1" x14ac:dyDescent="0.45">
      <c r="A6387" s="29"/>
      <c r="B6387" s="29"/>
      <c r="C6387" s="29"/>
    </row>
    <row r="6388" spans="1:3" hidden="1" x14ac:dyDescent="0.45">
      <c r="A6388" s="29"/>
      <c r="B6388" s="29"/>
      <c r="C6388" s="29"/>
    </row>
    <row r="6389" spans="1:3" hidden="1" x14ac:dyDescent="0.45">
      <c r="A6389" s="29"/>
      <c r="B6389" s="29"/>
      <c r="C6389" s="29"/>
    </row>
    <row r="6390" spans="1:3" hidden="1" x14ac:dyDescent="0.45">
      <c r="A6390" s="29"/>
      <c r="B6390" s="29"/>
      <c r="C6390" s="29"/>
    </row>
    <row r="6391" spans="1:3" hidden="1" x14ac:dyDescent="0.45">
      <c r="A6391" s="29"/>
      <c r="B6391" s="29"/>
      <c r="C6391" s="29"/>
    </row>
    <row r="6392" spans="1:3" hidden="1" x14ac:dyDescent="0.45">
      <c r="A6392" s="29"/>
      <c r="B6392" s="29"/>
      <c r="C6392" s="29"/>
    </row>
    <row r="6393" spans="1:3" hidden="1" x14ac:dyDescent="0.45">
      <c r="A6393" s="29"/>
      <c r="B6393" s="29"/>
      <c r="C6393" s="29"/>
    </row>
    <row r="6394" spans="1:3" hidden="1" x14ac:dyDescent="0.45">
      <c r="A6394" s="29"/>
      <c r="B6394" s="29"/>
      <c r="C6394" s="29"/>
    </row>
    <row r="6395" spans="1:3" hidden="1" x14ac:dyDescent="0.45">
      <c r="A6395" s="29"/>
      <c r="B6395" s="29"/>
      <c r="C6395" s="29"/>
    </row>
    <row r="6396" spans="1:3" hidden="1" x14ac:dyDescent="0.45">
      <c r="A6396" s="29"/>
      <c r="B6396" s="29"/>
      <c r="C6396" s="29"/>
    </row>
    <row r="6397" spans="1:3" hidden="1" x14ac:dyDescent="0.45">
      <c r="A6397" s="29"/>
      <c r="B6397" s="29"/>
      <c r="C6397" s="29"/>
    </row>
    <row r="6398" spans="1:3" hidden="1" x14ac:dyDescent="0.45">
      <c r="A6398" s="29"/>
      <c r="B6398" s="29"/>
      <c r="C6398" s="29"/>
    </row>
    <row r="6399" spans="1:3" hidden="1" x14ac:dyDescent="0.45">
      <c r="A6399" s="29"/>
      <c r="B6399" s="29"/>
      <c r="C6399" s="29"/>
    </row>
    <row r="6400" spans="1:3" hidden="1" x14ac:dyDescent="0.45">
      <c r="A6400" s="29"/>
      <c r="B6400" s="29"/>
      <c r="C6400" s="29"/>
    </row>
    <row r="6401" spans="1:3" hidden="1" x14ac:dyDescent="0.45">
      <c r="A6401" s="29"/>
      <c r="B6401" s="29"/>
      <c r="C6401" s="29"/>
    </row>
    <row r="6402" spans="1:3" hidden="1" x14ac:dyDescent="0.45">
      <c r="A6402" s="29"/>
      <c r="B6402" s="29"/>
      <c r="C6402" s="29"/>
    </row>
    <row r="6403" spans="1:3" hidden="1" x14ac:dyDescent="0.45">
      <c r="A6403" s="29"/>
      <c r="B6403" s="29"/>
      <c r="C6403" s="29"/>
    </row>
    <row r="6404" spans="1:3" hidden="1" x14ac:dyDescent="0.45">
      <c r="A6404" s="29"/>
      <c r="B6404" s="29"/>
      <c r="C6404" s="29"/>
    </row>
    <row r="6405" spans="1:3" hidden="1" x14ac:dyDescent="0.45">
      <c r="A6405" s="29"/>
      <c r="B6405" s="29"/>
      <c r="C6405" s="29"/>
    </row>
    <row r="6406" spans="1:3" hidden="1" x14ac:dyDescent="0.45">
      <c r="A6406" s="29"/>
      <c r="B6406" s="29"/>
      <c r="C6406" s="29"/>
    </row>
    <row r="6407" spans="1:3" hidden="1" x14ac:dyDescent="0.45">
      <c r="A6407" s="29"/>
      <c r="B6407" s="29"/>
      <c r="C6407" s="29"/>
    </row>
    <row r="6408" spans="1:3" hidden="1" x14ac:dyDescent="0.45">
      <c r="A6408" s="29"/>
      <c r="B6408" s="29"/>
      <c r="C6408" s="29"/>
    </row>
    <row r="6409" spans="1:3" hidden="1" x14ac:dyDescent="0.45">
      <c r="A6409" s="29"/>
      <c r="B6409" s="29"/>
      <c r="C6409" s="29"/>
    </row>
    <row r="6410" spans="1:3" hidden="1" x14ac:dyDescent="0.45">
      <c r="A6410" s="29"/>
      <c r="B6410" s="29"/>
      <c r="C6410" s="29"/>
    </row>
    <row r="6411" spans="1:3" hidden="1" x14ac:dyDescent="0.45">
      <c r="A6411" s="29"/>
      <c r="B6411" s="29"/>
      <c r="C6411" s="29"/>
    </row>
    <row r="6412" spans="1:3" hidden="1" x14ac:dyDescent="0.45">
      <c r="A6412" s="29"/>
      <c r="B6412" s="29"/>
      <c r="C6412" s="29"/>
    </row>
    <row r="6413" spans="1:3" hidden="1" x14ac:dyDescent="0.45">
      <c r="A6413" s="29"/>
      <c r="B6413" s="29"/>
      <c r="C6413" s="29"/>
    </row>
    <row r="6414" spans="1:3" hidden="1" x14ac:dyDescent="0.45">
      <c r="A6414" s="29"/>
      <c r="B6414" s="29"/>
      <c r="C6414" s="29"/>
    </row>
    <row r="6415" spans="1:3" hidden="1" x14ac:dyDescent="0.45">
      <c r="A6415" s="29"/>
      <c r="B6415" s="29"/>
      <c r="C6415" s="29"/>
    </row>
    <row r="6416" spans="1:3" hidden="1" x14ac:dyDescent="0.45">
      <c r="A6416" s="29"/>
      <c r="B6416" s="29"/>
      <c r="C6416" s="29"/>
    </row>
    <row r="6417" spans="1:3" hidden="1" x14ac:dyDescent="0.45">
      <c r="A6417" s="29"/>
      <c r="B6417" s="29"/>
      <c r="C6417" s="29"/>
    </row>
    <row r="6418" spans="1:3" hidden="1" x14ac:dyDescent="0.45">
      <c r="A6418" s="29"/>
      <c r="B6418" s="29"/>
      <c r="C6418" s="29"/>
    </row>
    <row r="6419" spans="1:3" hidden="1" x14ac:dyDescent="0.45">
      <c r="A6419" s="29"/>
      <c r="B6419" s="29"/>
      <c r="C6419" s="29"/>
    </row>
    <row r="6420" spans="1:3" hidden="1" x14ac:dyDescent="0.45">
      <c r="A6420" s="29"/>
      <c r="B6420" s="29"/>
      <c r="C6420" s="29"/>
    </row>
    <row r="6421" spans="1:3" hidden="1" x14ac:dyDescent="0.45">
      <c r="A6421" s="29"/>
      <c r="B6421" s="29"/>
      <c r="C6421" s="29"/>
    </row>
    <row r="6422" spans="1:3" hidden="1" x14ac:dyDescent="0.45">
      <c r="A6422" s="29"/>
      <c r="B6422" s="29"/>
      <c r="C6422" s="29"/>
    </row>
    <row r="6423" spans="1:3" hidden="1" x14ac:dyDescent="0.45">
      <c r="A6423" s="29"/>
      <c r="B6423" s="29"/>
      <c r="C6423" s="29"/>
    </row>
    <row r="6424" spans="1:3" hidden="1" x14ac:dyDescent="0.45">
      <c r="A6424" s="29"/>
      <c r="B6424" s="29"/>
      <c r="C6424" s="29"/>
    </row>
    <row r="6425" spans="1:3" hidden="1" x14ac:dyDescent="0.45">
      <c r="A6425" s="29"/>
      <c r="B6425" s="29"/>
      <c r="C6425" s="29"/>
    </row>
    <row r="6426" spans="1:3" hidden="1" x14ac:dyDescent="0.45">
      <c r="A6426" s="29"/>
      <c r="B6426" s="29"/>
      <c r="C6426" s="29"/>
    </row>
    <row r="6427" spans="1:3" hidden="1" x14ac:dyDescent="0.45">
      <c r="A6427" s="29"/>
      <c r="B6427" s="29"/>
      <c r="C6427" s="29"/>
    </row>
    <row r="6428" spans="1:3" hidden="1" x14ac:dyDescent="0.45">
      <c r="A6428" s="29"/>
      <c r="B6428" s="29"/>
      <c r="C6428" s="29"/>
    </row>
    <row r="6429" spans="1:3" hidden="1" x14ac:dyDescent="0.45">
      <c r="A6429" s="29"/>
      <c r="B6429" s="29"/>
      <c r="C6429" s="29"/>
    </row>
    <row r="6430" spans="1:3" hidden="1" x14ac:dyDescent="0.45">
      <c r="A6430" s="29"/>
      <c r="B6430" s="29"/>
      <c r="C6430" s="29"/>
    </row>
    <row r="6431" spans="1:3" hidden="1" x14ac:dyDescent="0.45">
      <c r="A6431" s="29"/>
      <c r="B6431" s="29"/>
      <c r="C6431" s="29"/>
    </row>
    <row r="6432" spans="1:3" hidden="1" x14ac:dyDescent="0.45">
      <c r="A6432" s="29"/>
      <c r="B6432" s="29"/>
      <c r="C6432" s="29"/>
    </row>
    <row r="6433" spans="1:3" hidden="1" x14ac:dyDescent="0.45">
      <c r="A6433" s="29"/>
      <c r="B6433" s="29"/>
      <c r="C6433" s="29"/>
    </row>
    <row r="6434" spans="1:3" hidden="1" x14ac:dyDescent="0.45">
      <c r="A6434" s="29"/>
      <c r="B6434" s="29"/>
      <c r="C6434" s="29"/>
    </row>
    <row r="6435" spans="1:3" hidden="1" x14ac:dyDescent="0.45">
      <c r="A6435" s="29"/>
      <c r="B6435" s="29"/>
      <c r="C6435" s="29"/>
    </row>
    <row r="6436" spans="1:3" hidden="1" x14ac:dyDescent="0.45">
      <c r="A6436" s="29"/>
      <c r="B6436" s="29"/>
      <c r="C6436" s="29"/>
    </row>
    <row r="6437" spans="1:3" hidden="1" x14ac:dyDescent="0.45">
      <c r="A6437" s="29"/>
      <c r="B6437" s="29"/>
      <c r="C6437" s="29"/>
    </row>
    <row r="6438" spans="1:3" hidden="1" x14ac:dyDescent="0.45">
      <c r="A6438" s="29"/>
      <c r="B6438" s="29"/>
      <c r="C6438" s="29"/>
    </row>
    <row r="6439" spans="1:3" hidden="1" x14ac:dyDescent="0.45">
      <c r="A6439" s="29"/>
      <c r="B6439" s="29"/>
      <c r="C6439" s="29"/>
    </row>
    <row r="6440" spans="1:3" hidden="1" x14ac:dyDescent="0.45">
      <c r="A6440" s="29"/>
      <c r="B6440" s="29"/>
      <c r="C6440" s="29"/>
    </row>
    <row r="6441" spans="1:3" hidden="1" x14ac:dyDescent="0.45">
      <c r="A6441" s="29"/>
      <c r="B6441" s="29"/>
      <c r="C6441" s="29"/>
    </row>
    <row r="6442" spans="1:3" hidden="1" x14ac:dyDescent="0.45">
      <c r="A6442" s="29"/>
      <c r="B6442" s="29"/>
      <c r="C6442" s="29"/>
    </row>
    <row r="6443" spans="1:3" hidden="1" x14ac:dyDescent="0.45">
      <c r="A6443" s="29"/>
      <c r="B6443" s="29"/>
      <c r="C6443" s="29"/>
    </row>
    <row r="6444" spans="1:3" hidden="1" x14ac:dyDescent="0.45">
      <c r="A6444" s="29"/>
      <c r="B6444" s="29"/>
      <c r="C6444" s="29"/>
    </row>
    <row r="6445" spans="1:3" hidden="1" x14ac:dyDescent="0.45">
      <c r="A6445" s="29"/>
      <c r="B6445" s="29"/>
      <c r="C6445" s="29"/>
    </row>
    <row r="6446" spans="1:3" hidden="1" x14ac:dyDescent="0.45">
      <c r="A6446" s="29"/>
      <c r="B6446" s="29"/>
      <c r="C6446" s="29"/>
    </row>
    <row r="6447" spans="1:3" hidden="1" x14ac:dyDescent="0.45">
      <c r="A6447" s="29"/>
      <c r="B6447" s="29"/>
      <c r="C6447" s="29"/>
    </row>
    <row r="6448" spans="1:3" hidden="1" x14ac:dyDescent="0.45">
      <c r="A6448" s="29"/>
      <c r="B6448" s="29"/>
      <c r="C6448" s="29"/>
    </row>
    <row r="6449" spans="1:3" hidden="1" x14ac:dyDescent="0.45">
      <c r="A6449" s="29"/>
      <c r="B6449" s="29"/>
      <c r="C6449" s="29"/>
    </row>
    <row r="6450" spans="1:3" hidden="1" x14ac:dyDescent="0.45">
      <c r="A6450" s="29"/>
      <c r="B6450" s="29"/>
      <c r="C6450" s="29"/>
    </row>
    <row r="6451" spans="1:3" hidden="1" x14ac:dyDescent="0.45">
      <c r="A6451" s="29"/>
      <c r="B6451" s="29"/>
      <c r="C6451" s="29"/>
    </row>
    <row r="6452" spans="1:3" hidden="1" x14ac:dyDescent="0.45">
      <c r="A6452" s="29"/>
      <c r="B6452" s="29"/>
      <c r="C6452" s="29"/>
    </row>
    <row r="6453" spans="1:3" hidden="1" x14ac:dyDescent="0.45">
      <c r="A6453" s="29"/>
      <c r="B6453" s="29"/>
      <c r="C6453" s="29"/>
    </row>
    <row r="6454" spans="1:3" hidden="1" x14ac:dyDescent="0.45">
      <c r="A6454" s="29"/>
      <c r="B6454" s="29"/>
      <c r="C6454" s="29"/>
    </row>
    <row r="6455" spans="1:3" hidden="1" x14ac:dyDescent="0.45">
      <c r="A6455" s="29"/>
      <c r="B6455" s="29"/>
      <c r="C6455" s="29"/>
    </row>
    <row r="6456" spans="1:3" hidden="1" x14ac:dyDescent="0.45">
      <c r="A6456" s="29"/>
      <c r="B6456" s="29"/>
      <c r="C6456" s="29"/>
    </row>
    <row r="6457" spans="1:3" hidden="1" x14ac:dyDescent="0.45">
      <c r="A6457" s="29"/>
      <c r="B6457" s="29"/>
      <c r="C6457" s="29"/>
    </row>
    <row r="6458" spans="1:3" hidden="1" x14ac:dyDescent="0.45">
      <c r="A6458" s="29"/>
      <c r="B6458" s="29"/>
      <c r="C6458" s="29"/>
    </row>
    <row r="6459" spans="1:3" hidden="1" x14ac:dyDescent="0.45">
      <c r="A6459" s="29"/>
      <c r="B6459" s="29"/>
      <c r="C6459" s="29"/>
    </row>
    <row r="6460" spans="1:3" hidden="1" x14ac:dyDescent="0.45">
      <c r="A6460" s="29"/>
      <c r="B6460" s="29"/>
      <c r="C6460" s="29"/>
    </row>
    <row r="6461" spans="1:3" hidden="1" x14ac:dyDescent="0.45">
      <c r="A6461" s="29"/>
      <c r="B6461" s="29"/>
      <c r="C6461" s="29"/>
    </row>
    <row r="6462" spans="1:3" hidden="1" x14ac:dyDescent="0.45">
      <c r="A6462" s="29"/>
      <c r="B6462" s="29"/>
      <c r="C6462" s="29"/>
    </row>
    <row r="6463" spans="1:3" hidden="1" x14ac:dyDescent="0.45">
      <c r="A6463" s="29"/>
      <c r="B6463" s="29"/>
      <c r="C6463" s="29"/>
    </row>
    <row r="6464" spans="1:3" hidden="1" x14ac:dyDescent="0.45">
      <c r="A6464" s="29"/>
      <c r="B6464" s="29"/>
      <c r="C6464" s="29"/>
    </row>
    <row r="6465" spans="1:3" hidden="1" x14ac:dyDescent="0.45">
      <c r="A6465" s="29"/>
      <c r="B6465" s="29"/>
      <c r="C6465" s="29"/>
    </row>
    <row r="6466" spans="1:3" hidden="1" x14ac:dyDescent="0.45">
      <c r="A6466" s="29"/>
      <c r="B6466" s="29"/>
      <c r="C6466" s="29"/>
    </row>
    <row r="6467" spans="1:3" hidden="1" x14ac:dyDescent="0.45">
      <c r="A6467" s="29"/>
      <c r="B6467" s="29"/>
      <c r="C6467" s="29"/>
    </row>
    <row r="6468" spans="1:3" hidden="1" x14ac:dyDescent="0.45">
      <c r="A6468" s="29"/>
      <c r="B6468" s="29"/>
      <c r="C6468" s="29"/>
    </row>
    <row r="6469" spans="1:3" hidden="1" x14ac:dyDescent="0.45">
      <c r="A6469" s="29"/>
      <c r="B6469" s="29"/>
      <c r="C6469" s="29"/>
    </row>
    <row r="6470" spans="1:3" hidden="1" x14ac:dyDescent="0.45">
      <c r="A6470" s="29"/>
      <c r="B6470" s="29"/>
      <c r="C6470" s="29"/>
    </row>
    <row r="6471" spans="1:3" hidden="1" x14ac:dyDescent="0.45">
      <c r="A6471" s="29"/>
      <c r="B6471" s="29"/>
      <c r="C6471" s="29"/>
    </row>
    <row r="6472" spans="1:3" hidden="1" x14ac:dyDescent="0.45">
      <c r="A6472" s="29"/>
      <c r="B6472" s="29"/>
      <c r="C6472" s="29"/>
    </row>
    <row r="6473" spans="1:3" hidden="1" x14ac:dyDescent="0.45">
      <c r="A6473" s="29"/>
      <c r="B6473" s="29"/>
      <c r="C6473" s="29"/>
    </row>
    <row r="6474" spans="1:3" hidden="1" x14ac:dyDescent="0.45">
      <c r="A6474" s="29"/>
      <c r="B6474" s="29"/>
      <c r="C6474" s="29"/>
    </row>
    <row r="6475" spans="1:3" hidden="1" x14ac:dyDescent="0.45">
      <c r="A6475" s="29"/>
      <c r="B6475" s="29"/>
      <c r="C6475" s="29"/>
    </row>
    <row r="6476" spans="1:3" hidden="1" x14ac:dyDescent="0.45">
      <c r="A6476" s="29"/>
      <c r="B6476" s="29"/>
      <c r="C6476" s="29"/>
    </row>
    <row r="6477" spans="1:3" hidden="1" x14ac:dyDescent="0.45">
      <c r="A6477" s="29"/>
      <c r="B6477" s="29"/>
      <c r="C6477" s="29"/>
    </row>
    <row r="6478" spans="1:3" hidden="1" x14ac:dyDescent="0.45">
      <c r="A6478" s="29"/>
      <c r="B6478" s="29"/>
      <c r="C6478" s="29"/>
    </row>
    <row r="6479" spans="1:3" hidden="1" x14ac:dyDescent="0.45">
      <c r="A6479" s="29"/>
      <c r="B6479" s="29"/>
      <c r="C6479" s="29"/>
    </row>
    <row r="6480" spans="1:3" hidden="1" x14ac:dyDescent="0.45">
      <c r="A6480" s="29"/>
      <c r="B6480" s="29"/>
      <c r="C6480" s="29"/>
    </row>
    <row r="6481" spans="1:3" hidden="1" x14ac:dyDescent="0.45">
      <c r="A6481" s="29"/>
      <c r="B6481" s="29"/>
      <c r="C6481" s="29"/>
    </row>
    <row r="6482" spans="1:3" hidden="1" x14ac:dyDescent="0.45">
      <c r="A6482" s="29"/>
      <c r="B6482" s="29"/>
      <c r="C6482" s="29"/>
    </row>
    <row r="6483" spans="1:3" hidden="1" x14ac:dyDescent="0.45">
      <c r="A6483" s="29"/>
      <c r="B6483" s="29"/>
      <c r="C6483" s="29"/>
    </row>
    <row r="6484" spans="1:3" hidden="1" x14ac:dyDescent="0.45">
      <c r="A6484" s="29"/>
      <c r="B6484" s="29"/>
      <c r="C6484" s="29"/>
    </row>
    <row r="6485" spans="1:3" hidden="1" x14ac:dyDescent="0.45">
      <c r="A6485" s="29"/>
      <c r="B6485" s="29"/>
      <c r="C6485" s="29"/>
    </row>
    <row r="6486" spans="1:3" hidden="1" x14ac:dyDescent="0.45">
      <c r="A6486" s="29"/>
      <c r="B6486" s="29"/>
      <c r="C6486" s="29"/>
    </row>
    <row r="6487" spans="1:3" hidden="1" x14ac:dyDescent="0.45">
      <c r="A6487" s="29"/>
      <c r="B6487" s="29"/>
      <c r="C6487" s="29"/>
    </row>
    <row r="6488" spans="1:3" hidden="1" x14ac:dyDescent="0.45">
      <c r="A6488" s="29"/>
      <c r="B6488" s="29"/>
      <c r="C6488" s="29"/>
    </row>
    <row r="6489" spans="1:3" hidden="1" x14ac:dyDescent="0.45">
      <c r="A6489" s="29"/>
      <c r="B6489" s="29"/>
      <c r="C6489" s="29"/>
    </row>
    <row r="6490" spans="1:3" hidden="1" x14ac:dyDescent="0.45">
      <c r="A6490" s="29"/>
      <c r="B6490" s="29"/>
      <c r="C6490" s="29"/>
    </row>
    <row r="6491" spans="1:3" hidden="1" x14ac:dyDescent="0.45">
      <c r="A6491" s="29"/>
      <c r="B6491" s="29"/>
      <c r="C6491" s="29"/>
    </row>
    <row r="6492" spans="1:3" hidden="1" x14ac:dyDescent="0.45">
      <c r="A6492" s="29"/>
      <c r="B6492" s="29"/>
      <c r="C6492" s="29"/>
    </row>
    <row r="6493" spans="1:3" hidden="1" x14ac:dyDescent="0.45">
      <c r="A6493" s="29"/>
      <c r="B6493" s="29"/>
      <c r="C6493" s="29"/>
    </row>
    <row r="6494" spans="1:3" hidden="1" x14ac:dyDescent="0.45">
      <c r="A6494" s="29"/>
      <c r="B6494" s="29"/>
      <c r="C6494" s="29"/>
    </row>
    <row r="6495" spans="1:3" hidden="1" x14ac:dyDescent="0.45">
      <c r="A6495" s="29"/>
      <c r="B6495" s="29"/>
      <c r="C6495" s="29"/>
    </row>
    <row r="6496" spans="1:3" hidden="1" x14ac:dyDescent="0.45">
      <c r="A6496" s="29"/>
      <c r="B6496" s="29"/>
      <c r="C6496" s="29"/>
    </row>
    <row r="6497" spans="1:3" hidden="1" x14ac:dyDescent="0.45">
      <c r="A6497" s="29"/>
      <c r="B6497" s="29"/>
      <c r="C6497" s="29"/>
    </row>
    <row r="6498" spans="1:3" hidden="1" x14ac:dyDescent="0.45">
      <c r="A6498" s="29"/>
      <c r="B6498" s="29"/>
      <c r="C6498" s="29"/>
    </row>
    <row r="6499" spans="1:3" hidden="1" x14ac:dyDescent="0.45">
      <c r="A6499" s="29"/>
      <c r="B6499" s="29"/>
      <c r="C6499" s="29"/>
    </row>
    <row r="6500" spans="1:3" hidden="1" x14ac:dyDescent="0.45">
      <c r="A6500" s="29"/>
      <c r="B6500" s="29"/>
      <c r="C6500" s="29"/>
    </row>
    <row r="6501" spans="1:3" hidden="1" x14ac:dyDescent="0.45">
      <c r="A6501" s="29"/>
      <c r="B6501" s="29"/>
      <c r="C6501" s="29"/>
    </row>
    <row r="6502" spans="1:3" hidden="1" x14ac:dyDescent="0.45">
      <c r="A6502" s="29"/>
      <c r="B6502" s="29"/>
      <c r="C6502" s="29"/>
    </row>
    <row r="6503" spans="1:3" hidden="1" x14ac:dyDescent="0.45">
      <c r="A6503" s="29"/>
      <c r="B6503" s="29"/>
      <c r="C6503" s="29"/>
    </row>
    <row r="6504" spans="1:3" hidden="1" x14ac:dyDescent="0.45">
      <c r="A6504" s="29"/>
      <c r="B6504" s="29"/>
      <c r="C6504" s="29"/>
    </row>
    <row r="6505" spans="1:3" hidden="1" x14ac:dyDescent="0.45">
      <c r="A6505" s="29"/>
      <c r="B6505" s="29"/>
      <c r="C6505" s="29"/>
    </row>
    <row r="6506" spans="1:3" hidden="1" x14ac:dyDescent="0.45">
      <c r="A6506" s="29"/>
      <c r="B6506" s="29"/>
      <c r="C6506" s="29"/>
    </row>
    <row r="6507" spans="1:3" hidden="1" x14ac:dyDescent="0.45">
      <c r="A6507" s="29"/>
      <c r="B6507" s="29"/>
      <c r="C6507" s="29"/>
    </row>
    <row r="6508" spans="1:3" hidden="1" x14ac:dyDescent="0.45">
      <c r="A6508" s="29"/>
      <c r="B6508" s="29"/>
      <c r="C6508" s="29"/>
    </row>
    <row r="6509" spans="1:3" hidden="1" x14ac:dyDescent="0.45">
      <c r="A6509" s="29"/>
      <c r="B6509" s="29"/>
      <c r="C6509" s="29"/>
    </row>
    <row r="6510" spans="1:3" hidden="1" x14ac:dyDescent="0.45">
      <c r="A6510" s="29"/>
      <c r="B6510" s="29"/>
      <c r="C6510" s="29"/>
    </row>
    <row r="6511" spans="1:3" hidden="1" x14ac:dyDescent="0.45">
      <c r="A6511" s="29"/>
      <c r="B6511" s="29"/>
      <c r="C6511" s="29"/>
    </row>
    <row r="6512" spans="1:3" hidden="1" x14ac:dyDescent="0.45">
      <c r="A6512" s="29"/>
      <c r="B6512" s="29"/>
      <c r="C6512" s="29"/>
    </row>
    <row r="6513" spans="1:3" hidden="1" x14ac:dyDescent="0.45">
      <c r="A6513" s="29"/>
      <c r="B6513" s="29"/>
      <c r="C6513" s="29"/>
    </row>
    <row r="6514" spans="1:3" hidden="1" x14ac:dyDescent="0.45">
      <c r="A6514" s="29"/>
      <c r="B6514" s="29"/>
      <c r="C6514" s="29"/>
    </row>
    <row r="6515" spans="1:3" hidden="1" x14ac:dyDescent="0.45">
      <c r="A6515" s="29"/>
      <c r="B6515" s="29"/>
      <c r="C6515" s="29"/>
    </row>
    <row r="6516" spans="1:3" hidden="1" x14ac:dyDescent="0.45">
      <c r="A6516" s="29"/>
      <c r="B6516" s="29"/>
      <c r="C6516" s="29"/>
    </row>
    <row r="6517" spans="1:3" hidden="1" x14ac:dyDescent="0.45">
      <c r="A6517" s="29"/>
      <c r="B6517" s="29"/>
      <c r="C6517" s="29"/>
    </row>
    <row r="6518" spans="1:3" hidden="1" x14ac:dyDescent="0.45">
      <c r="A6518" s="29"/>
      <c r="B6518" s="29"/>
      <c r="C6518" s="29"/>
    </row>
    <row r="6519" spans="1:3" hidden="1" x14ac:dyDescent="0.45">
      <c r="A6519" s="29"/>
      <c r="B6519" s="29"/>
      <c r="C6519" s="29"/>
    </row>
    <row r="6520" spans="1:3" hidden="1" x14ac:dyDescent="0.45">
      <c r="A6520" s="29"/>
      <c r="B6520" s="29"/>
      <c r="C6520" s="29"/>
    </row>
    <row r="6521" spans="1:3" hidden="1" x14ac:dyDescent="0.45">
      <c r="A6521" s="29"/>
      <c r="B6521" s="29"/>
      <c r="C6521" s="29"/>
    </row>
    <row r="6522" spans="1:3" hidden="1" x14ac:dyDescent="0.45">
      <c r="A6522" s="29"/>
      <c r="B6522" s="29"/>
      <c r="C6522" s="29"/>
    </row>
    <row r="6523" spans="1:3" hidden="1" x14ac:dyDescent="0.45">
      <c r="A6523" s="29"/>
      <c r="B6523" s="29"/>
      <c r="C6523" s="29"/>
    </row>
    <row r="6524" spans="1:3" hidden="1" x14ac:dyDescent="0.45">
      <c r="A6524" s="29"/>
      <c r="B6524" s="29"/>
      <c r="C6524" s="29"/>
    </row>
    <row r="6525" spans="1:3" hidden="1" x14ac:dyDescent="0.45">
      <c r="A6525" s="29"/>
      <c r="B6525" s="29"/>
      <c r="C6525" s="29"/>
    </row>
    <row r="6526" spans="1:3" hidden="1" x14ac:dyDescent="0.45">
      <c r="A6526" s="29"/>
      <c r="B6526" s="29"/>
      <c r="C6526" s="29"/>
    </row>
    <row r="6527" spans="1:3" hidden="1" x14ac:dyDescent="0.45">
      <c r="A6527" s="29"/>
      <c r="B6527" s="29"/>
      <c r="C6527" s="29"/>
    </row>
    <row r="6528" spans="1:3" hidden="1" x14ac:dyDescent="0.45">
      <c r="A6528" s="29"/>
      <c r="B6528" s="29"/>
      <c r="C6528" s="29"/>
    </row>
    <row r="6529" spans="1:3" hidden="1" x14ac:dyDescent="0.45">
      <c r="A6529" s="29"/>
      <c r="B6529" s="29"/>
      <c r="C6529" s="29"/>
    </row>
    <row r="6530" spans="1:3" hidden="1" x14ac:dyDescent="0.45">
      <c r="A6530" s="29"/>
      <c r="B6530" s="29"/>
      <c r="C6530" s="29"/>
    </row>
    <row r="6531" spans="1:3" hidden="1" x14ac:dyDescent="0.45">
      <c r="A6531" s="29"/>
      <c r="B6531" s="29"/>
      <c r="C6531" s="29"/>
    </row>
    <row r="6532" spans="1:3" hidden="1" x14ac:dyDescent="0.45">
      <c r="A6532" s="29"/>
      <c r="B6532" s="29"/>
      <c r="C6532" s="29"/>
    </row>
    <row r="6533" spans="1:3" hidden="1" x14ac:dyDescent="0.45">
      <c r="A6533" s="29"/>
      <c r="B6533" s="29"/>
      <c r="C6533" s="29"/>
    </row>
    <row r="6534" spans="1:3" hidden="1" x14ac:dyDescent="0.45">
      <c r="A6534" s="29"/>
      <c r="B6534" s="29"/>
      <c r="C6534" s="29"/>
    </row>
    <row r="6535" spans="1:3" hidden="1" x14ac:dyDescent="0.45">
      <c r="A6535" s="29"/>
      <c r="B6535" s="29"/>
      <c r="C6535" s="29"/>
    </row>
    <row r="6536" spans="1:3" hidden="1" x14ac:dyDescent="0.45">
      <c r="A6536" s="29"/>
      <c r="B6536" s="29"/>
      <c r="C6536" s="29"/>
    </row>
    <row r="6537" spans="1:3" hidden="1" x14ac:dyDescent="0.45">
      <c r="A6537" s="29"/>
      <c r="B6537" s="29"/>
      <c r="C6537" s="29"/>
    </row>
    <row r="6538" spans="1:3" hidden="1" x14ac:dyDescent="0.45">
      <c r="A6538" s="29"/>
      <c r="B6538" s="29"/>
      <c r="C6538" s="29"/>
    </row>
    <row r="6539" spans="1:3" hidden="1" x14ac:dyDescent="0.45">
      <c r="A6539" s="29"/>
      <c r="B6539" s="29"/>
      <c r="C6539" s="29"/>
    </row>
    <row r="6540" spans="1:3" hidden="1" x14ac:dyDescent="0.45">
      <c r="A6540" s="29"/>
      <c r="B6540" s="29"/>
      <c r="C6540" s="29"/>
    </row>
    <row r="6541" spans="1:3" hidden="1" x14ac:dyDescent="0.45">
      <c r="A6541" s="29"/>
      <c r="B6541" s="29"/>
      <c r="C6541" s="29"/>
    </row>
    <row r="6542" spans="1:3" hidden="1" x14ac:dyDescent="0.45">
      <c r="A6542" s="29"/>
      <c r="B6542" s="29"/>
      <c r="C6542" s="29"/>
    </row>
    <row r="6543" spans="1:3" hidden="1" x14ac:dyDescent="0.45">
      <c r="A6543" s="29"/>
      <c r="B6543" s="29"/>
      <c r="C6543" s="29"/>
    </row>
    <row r="6544" spans="1:3" hidden="1" x14ac:dyDescent="0.45">
      <c r="A6544" s="29"/>
      <c r="B6544" s="29"/>
      <c r="C6544" s="29"/>
    </row>
    <row r="6545" spans="1:3" hidden="1" x14ac:dyDescent="0.45">
      <c r="A6545" s="29"/>
      <c r="B6545" s="29"/>
      <c r="C6545" s="29"/>
    </row>
    <row r="6546" spans="1:3" hidden="1" x14ac:dyDescent="0.45">
      <c r="A6546" s="29"/>
      <c r="B6546" s="29"/>
      <c r="C6546" s="29"/>
    </row>
    <row r="6547" spans="1:3" hidden="1" x14ac:dyDescent="0.45">
      <c r="A6547" s="29"/>
      <c r="B6547" s="29"/>
      <c r="C6547" s="29"/>
    </row>
    <row r="6548" spans="1:3" hidden="1" x14ac:dyDescent="0.45">
      <c r="A6548" s="29"/>
      <c r="B6548" s="29"/>
      <c r="C6548" s="29"/>
    </row>
    <row r="6549" spans="1:3" hidden="1" x14ac:dyDescent="0.45">
      <c r="A6549" s="29"/>
      <c r="B6549" s="29"/>
      <c r="C6549" s="29"/>
    </row>
    <row r="6550" spans="1:3" hidden="1" x14ac:dyDescent="0.45">
      <c r="A6550" s="29"/>
      <c r="B6550" s="29"/>
      <c r="C6550" s="29"/>
    </row>
    <row r="6551" spans="1:3" hidden="1" x14ac:dyDescent="0.45">
      <c r="A6551" s="29"/>
      <c r="B6551" s="29"/>
      <c r="C6551" s="29"/>
    </row>
    <row r="6552" spans="1:3" hidden="1" x14ac:dyDescent="0.45">
      <c r="A6552" s="29"/>
      <c r="B6552" s="29"/>
      <c r="C6552" s="29"/>
    </row>
    <row r="6553" spans="1:3" hidden="1" x14ac:dyDescent="0.45">
      <c r="A6553" s="29"/>
      <c r="B6553" s="29"/>
      <c r="C6553" s="29"/>
    </row>
    <row r="6554" spans="1:3" hidden="1" x14ac:dyDescent="0.45">
      <c r="A6554" s="29"/>
      <c r="B6554" s="29"/>
      <c r="C6554" s="29"/>
    </row>
    <row r="6555" spans="1:3" hidden="1" x14ac:dyDescent="0.45">
      <c r="A6555" s="29"/>
      <c r="B6555" s="29"/>
      <c r="C6555" s="29"/>
    </row>
    <row r="6556" spans="1:3" hidden="1" x14ac:dyDescent="0.45">
      <c r="A6556" s="29"/>
      <c r="B6556" s="29"/>
      <c r="C6556" s="29"/>
    </row>
    <row r="6557" spans="1:3" hidden="1" x14ac:dyDescent="0.45">
      <c r="A6557" s="29"/>
      <c r="B6557" s="29"/>
      <c r="C6557" s="29"/>
    </row>
    <row r="6558" spans="1:3" hidden="1" x14ac:dyDescent="0.45">
      <c r="A6558" s="29"/>
      <c r="B6558" s="29"/>
      <c r="C6558" s="29"/>
    </row>
    <row r="6559" spans="1:3" hidden="1" x14ac:dyDescent="0.45">
      <c r="A6559" s="29"/>
      <c r="B6559" s="29"/>
      <c r="C6559" s="29"/>
    </row>
    <row r="6560" spans="1:3" hidden="1" x14ac:dyDescent="0.45">
      <c r="A6560" s="29"/>
      <c r="B6560" s="29"/>
      <c r="C6560" s="29"/>
    </row>
    <row r="6561" spans="1:3" hidden="1" x14ac:dyDescent="0.45">
      <c r="A6561" s="29"/>
      <c r="B6561" s="29"/>
      <c r="C6561" s="29"/>
    </row>
    <row r="6562" spans="1:3" hidden="1" x14ac:dyDescent="0.45">
      <c r="A6562" s="29"/>
      <c r="B6562" s="29"/>
      <c r="C6562" s="29"/>
    </row>
    <row r="6563" spans="1:3" hidden="1" x14ac:dyDescent="0.45">
      <c r="A6563" s="29"/>
      <c r="B6563" s="29"/>
      <c r="C6563" s="29"/>
    </row>
    <row r="6564" spans="1:3" hidden="1" x14ac:dyDescent="0.45">
      <c r="A6564" s="29"/>
      <c r="B6564" s="29"/>
      <c r="C6564" s="29"/>
    </row>
    <row r="6565" spans="1:3" hidden="1" x14ac:dyDescent="0.45">
      <c r="A6565" s="29"/>
      <c r="B6565" s="29"/>
      <c r="C6565" s="29"/>
    </row>
    <row r="6566" spans="1:3" hidden="1" x14ac:dyDescent="0.45">
      <c r="A6566" s="29"/>
      <c r="B6566" s="29"/>
      <c r="C6566" s="29"/>
    </row>
    <row r="6567" spans="1:3" hidden="1" x14ac:dyDescent="0.45">
      <c r="A6567" s="29"/>
      <c r="B6567" s="29"/>
      <c r="C6567" s="29"/>
    </row>
    <row r="6568" spans="1:3" hidden="1" x14ac:dyDescent="0.45">
      <c r="A6568" s="29"/>
      <c r="B6568" s="29"/>
      <c r="C6568" s="29"/>
    </row>
    <row r="6569" spans="1:3" hidden="1" x14ac:dyDescent="0.45">
      <c r="A6569" s="29"/>
      <c r="B6569" s="29"/>
      <c r="C6569" s="29"/>
    </row>
    <row r="6570" spans="1:3" hidden="1" x14ac:dyDescent="0.45">
      <c r="A6570" s="29"/>
      <c r="B6570" s="29"/>
      <c r="C6570" s="29"/>
    </row>
    <row r="6571" spans="1:3" hidden="1" x14ac:dyDescent="0.45">
      <c r="A6571" s="29"/>
      <c r="B6571" s="29"/>
      <c r="C6571" s="29"/>
    </row>
    <row r="6572" spans="1:3" hidden="1" x14ac:dyDescent="0.45">
      <c r="A6572" s="29"/>
      <c r="B6572" s="29"/>
      <c r="C6572" s="29"/>
    </row>
    <row r="6573" spans="1:3" hidden="1" x14ac:dyDescent="0.45">
      <c r="A6573" s="29"/>
      <c r="B6573" s="29"/>
      <c r="C6573" s="29"/>
    </row>
    <row r="6574" spans="1:3" hidden="1" x14ac:dyDescent="0.45">
      <c r="A6574" s="29"/>
      <c r="B6574" s="29"/>
      <c r="C6574" s="29"/>
    </row>
    <row r="6575" spans="1:3" hidden="1" x14ac:dyDescent="0.45">
      <c r="A6575" s="29"/>
      <c r="B6575" s="29"/>
      <c r="C6575" s="29"/>
    </row>
    <row r="6576" spans="1:3" hidden="1" x14ac:dyDescent="0.45">
      <c r="A6576" s="29"/>
      <c r="B6576" s="29"/>
      <c r="C6576" s="29"/>
    </row>
    <row r="6577" spans="1:3" hidden="1" x14ac:dyDescent="0.45">
      <c r="A6577" s="29"/>
      <c r="B6577" s="29"/>
      <c r="C6577" s="29"/>
    </row>
    <row r="6578" spans="1:3" hidden="1" x14ac:dyDescent="0.45">
      <c r="A6578" s="29"/>
      <c r="B6578" s="29"/>
      <c r="C6578" s="29"/>
    </row>
    <row r="6579" spans="1:3" hidden="1" x14ac:dyDescent="0.45">
      <c r="A6579" s="29"/>
      <c r="B6579" s="29"/>
      <c r="C6579" s="29"/>
    </row>
    <row r="6580" spans="1:3" hidden="1" x14ac:dyDescent="0.45">
      <c r="A6580" s="29"/>
      <c r="B6580" s="29"/>
      <c r="C6580" s="29"/>
    </row>
    <row r="6581" spans="1:3" hidden="1" x14ac:dyDescent="0.45">
      <c r="A6581" s="29"/>
      <c r="B6581" s="29"/>
      <c r="C6581" s="29"/>
    </row>
    <row r="6582" spans="1:3" hidden="1" x14ac:dyDescent="0.45">
      <c r="A6582" s="29"/>
      <c r="B6582" s="29"/>
      <c r="C6582" s="29"/>
    </row>
    <row r="6583" spans="1:3" hidden="1" x14ac:dyDescent="0.45">
      <c r="A6583" s="29"/>
      <c r="B6583" s="29"/>
      <c r="C6583" s="29"/>
    </row>
    <row r="6584" spans="1:3" hidden="1" x14ac:dyDescent="0.45">
      <c r="A6584" s="29"/>
      <c r="B6584" s="29"/>
      <c r="C6584" s="29"/>
    </row>
    <row r="6585" spans="1:3" hidden="1" x14ac:dyDescent="0.45">
      <c r="A6585" s="29"/>
      <c r="B6585" s="29"/>
      <c r="C6585" s="29"/>
    </row>
    <row r="6586" spans="1:3" hidden="1" x14ac:dyDescent="0.45">
      <c r="A6586" s="29"/>
      <c r="B6586" s="29"/>
      <c r="C6586" s="29"/>
    </row>
    <row r="6587" spans="1:3" hidden="1" x14ac:dyDescent="0.45">
      <c r="A6587" s="29"/>
      <c r="B6587" s="29"/>
      <c r="C6587" s="29"/>
    </row>
    <row r="6588" spans="1:3" hidden="1" x14ac:dyDescent="0.45">
      <c r="A6588" s="29"/>
      <c r="B6588" s="29"/>
      <c r="C6588" s="29"/>
    </row>
    <row r="6589" spans="1:3" hidden="1" x14ac:dyDescent="0.45">
      <c r="A6589" s="29"/>
      <c r="B6589" s="29"/>
      <c r="C6589" s="29"/>
    </row>
    <row r="6590" spans="1:3" hidden="1" x14ac:dyDescent="0.45">
      <c r="A6590" s="29"/>
      <c r="B6590" s="29"/>
      <c r="C6590" s="29"/>
    </row>
    <row r="6591" spans="1:3" hidden="1" x14ac:dyDescent="0.45">
      <c r="A6591" s="29"/>
      <c r="B6591" s="29"/>
      <c r="C6591" s="29"/>
    </row>
    <row r="6592" spans="1:3" hidden="1" x14ac:dyDescent="0.45">
      <c r="A6592" s="29"/>
      <c r="B6592" s="29"/>
      <c r="C6592" s="29"/>
    </row>
    <row r="6593" spans="1:3" hidden="1" x14ac:dyDescent="0.45">
      <c r="A6593" s="29"/>
      <c r="B6593" s="29"/>
      <c r="C6593" s="29"/>
    </row>
    <row r="6594" spans="1:3" hidden="1" x14ac:dyDescent="0.45">
      <c r="A6594" s="29"/>
      <c r="B6594" s="29"/>
      <c r="C6594" s="29"/>
    </row>
    <row r="6595" spans="1:3" hidden="1" x14ac:dyDescent="0.45">
      <c r="A6595" s="29"/>
      <c r="B6595" s="29"/>
      <c r="C6595" s="29"/>
    </row>
    <row r="6596" spans="1:3" hidden="1" x14ac:dyDescent="0.45">
      <c r="A6596" s="29"/>
      <c r="B6596" s="29"/>
      <c r="C6596" s="29"/>
    </row>
    <row r="6597" spans="1:3" hidden="1" x14ac:dyDescent="0.45">
      <c r="A6597" s="29"/>
      <c r="B6597" s="29"/>
      <c r="C6597" s="29"/>
    </row>
    <row r="6598" spans="1:3" hidden="1" x14ac:dyDescent="0.45">
      <c r="A6598" s="29"/>
      <c r="B6598" s="29"/>
      <c r="C6598" s="29"/>
    </row>
    <row r="6599" spans="1:3" hidden="1" x14ac:dyDescent="0.45">
      <c r="A6599" s="29"/>
      <c r="B6599" s="29"/>
      <c r="C6599" s="29"/>
    </row>
    <row r="6600" spans="1:3" hidden="1" x14ac:dyDescent="0.45">
      <c r="A6600" s="29"/>
      <c r="B6600" s="29"/>
      <c r="C6600" s="29"/>
    </row>
    <row r="6601" spans="1:3" hidden="1" x14ac:dyDescent="0.45">
      <c r="A6601" s="29"/>
      <c r="B6601" s="29"/>
      <c r="C6601" s="29"/>
    </row>
    <row r="6602" spans="1:3" hidden="1" x14ac:dyDescent="0.45">
      <c r="A6602" s="29"/>
      <c r="B6602" s="29"/>
      <c r="C6602" s="29"/>
    </row>
    <row r="6603" spans="1:3" hidden="1" x14ac:dyDescent="0.45">
      <c r="A6603" s="29"/>
      <c r="B6603" s="29"/>
      <c r="C6603" s="29"/>
    </row>
    <row r="6604" spans="1:3" hidden="1" x14ac:dyDescent="0.45">
      <c r="A6604" s="29"/>
      <c r="B6604" s="29"/>
      <c r="C6604" s="29"/>
    </row>
    <row r="6605" spans="1:3" hidden="1" x14ac:dyDescent="0.45">
      <c r="A6605" s="29"/>
      <c r="B6605" s="29"/>
      <c r="C6605" s="29"/>
    </row>
    <row r="6606" spans="1:3" hidden="1" x14ac:dyDescent="0.45">
      <c r="A6606" s="29"/>
      <c r="B6606" s="29"/>
      <c r="C6606" s="29"/>
    </row>
    <row r="6607" spans="1:3" hidden="1" x14ac:dyDescent="0.45">
      <c r="A6607" s="29"/>
      <c r="B6607" s="29"/>
      <c r="C6607" s="29"/>
    </row>
    <row r="6608" spans="1:3" hidden="1" x14ac:dyDescent="0.45">
      <c r="A6608" s="29"/>
      <c r="B6608" s="29"/>
      <c r="C6608" s="29"/>
    </row>
    <row r="6609" spans="1:3" hidden="1" x14ac:dyDescent="0.45">
      <c r="A6609" s="29"/>
      <c r="B6609" s="29"/>
      <c r="C6609" s="29"/>
    </row>
    <row r="6610" spans="1:3" hidden="1" x14ac:dyDescent="0.45">
      <c r="A6610" s="29"/>
      <c r="B6610" s="29"/>
      <c r="C6610" s="29"/>
    </row>
    <row r="6611" spans="1:3" hidden="1" x14ac:dyDescent="0.45">
      <c r="A6611" s="29"/>
      <c r="B6611" s="29"/>
      <c r="C6611" s="29"/>
    </row>
    <row r="6612" spans="1:3" hidden="1" x14ac:dyDescent="0.45">
      <c r="A6612" s="29"/>
      <c r="B6612" s="29"/>
      <c r="C6612" s="29"/>
    </row>
    <row r="6613" spans="1:3" hidden="1" x14ac:dyDescent="0.45">
      <c r="A6613" s="29"/>
      <c r="B6613" s="29"/>
      <c r="C6613" s="29"/>
    </row>
    <row r="6614" spans="1:3" hidden="1" x14ac:dyDescent="0.45">
      <c r="A6614" s="29"/>
      <c r="B6614" s="29"/>
      <c r="C6614" s="29"/>
    </row>
    <row r="6615" spans="1:3" hidden="1" x14ac:dyDescent="0.45">
      <c r="A6615" s="29"/>
      <c r="B6615" s="29"/>
      <c r="C6615" s="29"/>
    </row>
    <row r="6616" spans="1:3" hidden="1" x14ac:dyDescent="0.45">
      <c r="A6616" s="29"/>
      <c r="B6616" s="29"/>
      <c r="C6616" s="29"/>
    </row>
    <row r="6617" spans="1:3" hidden="1" x14ac:dyDescent="0.45">
      <c r="A6617" s="29"/>
      <c r="B6617" s="29"/>
      <c r="C6617" s="29"/>
    </row>
    <row r="6618" spans="1:3" hidden="1" x14ac:dyDescent="0.45">
      <c r="A6618" s="29"/>
      <c r="B6618" s="29"/>
      <c r="C6618" s="29"/>
    </row>
    <row r="6619" spans="1:3" hidden="1" x14ac:dyDescent="0.45">
      <c r="A6619" s="29"/>
      <c r="B6619" s="29"/>
      <c r="C6619" s="29"/>
    </row>
    <row r="6620" spans="1:3" hidden="1" x14ac:dyDescent="0.45">
      <c r="A6620" s="29"/>
      <c r="B6620" s="29"/>
      <c r="C6620" s="29"/>
    </row>
    <row r="6621" spans="1:3" hidden="1" x14ac:dyDescent="0.45">
      <c r="A6621" s="29"/>
      <c r="B6621" s="29"/>
      <c r="C6621" s="29"/>
    </row>
    <row r="6622" spans="1:3" hidden="1" x14ac:dyDescent="0.45">
      <c r="A6622" s="29"/>
      <c r="B6622" s="29"/>
      <c r="C6622" s="29"/>
    </row>
    <row r="6623" spans="1:3" hidden="1" x14ac:dyDescent="0.45">
      <c r="A6623" s="29"/>
      <c r="B6623" s="29"/>
      <c r="C6623" s="29"/>
    </row>
    <row r="6624" spans="1:3" hidden="1" x14ac:dyDescent="0.45">
      <c r="A6624" s="29"/>
      <c r="B6624" s="29"/>
      <c r="C6624" s="29"/>
    </row>
    <row r="6625" spans="1:3" hidden="1" x14ac:dyDescent="0.45">
      <c r="A6625" s="29"/>
      <c r="B6625" s="29"/>
      <c r="C6625" s="29"/>
    </row>
    <row r="6626" spans="1:3" hidden="1" x14ac:dyDescent="0.45">
      <c r="A6626" s="29"/>
      <c r="B6626" s="29"/>
      <c r="C6626" s="29"/>
    </row>
    <row r="6627" spans="1:3" hidden="1" x14ac:dyDescent="0.45">
      <c r="A6627" s="29"/>
      <c r="B6627" s="29"/>
      <c r="C6627" s="29"/>
    </row>
    <row r="6628" spans="1:3" hidden="1" x14ac:dyDescent="0.45">
      <c r="A6628" s="29"/>
      <c r="B6628" s="29"/>
      <c r="C6628" s="29"/>
    </row>
    <row r="6629" spans="1:3" hidden="1" x14ac:dyDescent="0.45">
      <c r="A6629" s="29"/>
      <c r="B6629" s="29"/>
      <c r="C6629" s="29"/>
    </row>
    <row r="6630" spans="1:3" hidden="1" x14ac:dyDescent="0.45">
      <c r="A6630" s="29"/>
      <c r="B6630" s="29"/>
      <c r="C6630" s="29"/>
    </row>
    <row r="6631" spans="1:3" hidden="1" x14ac:dyDescent="0.45">
      <c r="A6631" s="29"/>
      <c r="B6631" s="29"/>
      <c r="C6631" s="29"/>
    </row>
    <row r="6632" spans="1:3" hidden="1" x14ac:dyDescent="0.45">
      <c r="A6632" s="29"/>
      <c r="B6632" s="29"/>
      <c r="C6632" s="29"/>
    </row>
    <row r="6633" spans="1:3" hidden="1" x14ac:dyDescent="0.45">
      <c r="A6633" s="29"/>
      <c r="B6633" s="29"/>
      <c r="C6633" s="29"/>
    </row>
    <row r="6634" spans="1:3" hidden="1" x14ac:dyDescent="0.45">
      <c r="A6634" s="29"/>
      <c r="B6634" s="29"/>
      <c r="C6634" s="29"/>
    </row>
    <row r="6635" spans="1:3" hidden="1" x14ac:dyDescent="0.45">
      <c r="A6635" s="29"/>
      <c r="B6635" s="29"/>
      <c r="C6635" s="29"/>
    </row>
    <row r="6636" spans="1:3" hidden="1" x14ac:dyDescent="0.45">
      <c r="A6636" s="29"/>
      <c r="B6636" s="29"/>
      <c r="C6636" s="29"/>
    </row>
    <row r="6637" spans="1:3" hidden="1" x14ac:dyDescent="0.45">
      <c r="A6637" s="29"/>
      <c r="B6637" s="29"/>
      <c r="C6637" s="29"/>
    </row>
    <row r="6638" spans="1:3" hidden="1" x14ac:dyDescent="0.45">
      <c r="A6638" s="29"/>
      <c r="B6638" s="29"/>
      <c r="C6638" s="29"/>
    </row>
    <row r="6639" spans="1:3" hidden="1" x14ac:dyDescent="0.45">
      <c r="A6639" s="29"/>
      <c r="B6639" s="29"/>
      <c r="C6639" s="29"/>
    </row>
    <row r="6640" spans="1:3" hidden="1" x14ac:dyDescent="0.45">
      <c r="A6640" s="29"/>
      <c r="B6640" s="29"/>
      <c r="C6640" s="29"/>
    </row>
    <row r="6641" spans="1:3" hidden="1" x14ac:dyDescent="0.45">
      <c r="A6641" s="29"/>
      <c r="B6641" s="29"/>
      <c r="C6641" s="29"/>
    </row>
    <row r="6642" spans="1:3" hidden="1" x14ac:dyDescent="0.45">
      <c r="A6642" s="29"/>
      <c r="B6642" s="29"/>
      <c r="C6642" s="29"/>
    </row>
    <row r="6643" spans="1:3" hidden="1" x14ac:dyDescent="0.45">
      <c r="A6643" s="29"/>
      <c r="B6643" s="29"/>
      <c r="C6643" s="29"/>
    </row>
    <row r="6644" spans="1:3" hidden="1" x14ac:dyDescent="0.45">
      <c r="A6644" s="29"/>
      <c r="B6644" s="29"/>
      <c r="C6644" s="29"/>
    </row>
    <row r="6645" spans="1:3" hidden="1" x14ac:dyDescent="0.45">
      <c r="A6645" s="29"/>
      <c r="B6645" s="29"/>
      <c r="C6645" s="29"/>
    </row>
    <row r="6646" spans="1:3" hidden="1" x14ac:dyDescent="0.45">
      <c r="A6646" s="29"/>
      <c r="B6646" s="29"/>
      <c r="C6646" s="29"/>
    </row>
    <row r="6647" spans="1:3" hidden="1" x14ac:dyDescent="0.45">
      <c r="A6647" s="29"/>
      <c r="B6647" s="29"/>
      <c r="C6647" s="29"/>
    </row>
    <row r="6648" spans="1:3" hidden="1" x14ac:dyDescent="0.45">
      <c r="A6648" s="29"/>
      <c r="B6648" s="29"/>
      <c r="C6648" s="29"/>
    </row>
    <row r="6649" spans="1:3" hidden="1" x14ac:dyDescent="0.45">
      <c r="A6649" s="29"/>
      <c r="B6649" s="29"/>
      <c r="C6649" s="29"/>
    </row>
    <row r="6650" spans="1:3" hidden="1" x14ac:dyDescent="0.45">
      <c r="A6650" s="29"/>
      <c r="B6650" s="29"/>
      <c r="C6650" s="29"/>
    </row>
    <row r="6651" spans="1:3" hidden="1" x14ac:dyDescent="0.45">
      <c r="A6651" s="29"/>
      <c r="B6651" s="29"/>
      <c r="C6651" s="29"/>
    </row>
    <row r="6652" spans="1:3" hidden="1" x14ac:dyDescent="0.45">
      <c r="A6652" s="29"/>
      <c r="B6652" s="29"/>
      <c r="C6652" s="29"/>
    </row>
    <row r="6653" spans="1:3" hidden="1" x14ac:dyDescent="0.45">
      <c r="A6653" s="29"/>
      <c r="B6653" s="29"/>
      <c r="C6653" s="29"/>
    </row>
    <row r="6654" spans="1:3" hidden="1" x14ac:dyDescent="0.45">
      <c r="A6654" s="29"/>
      <c r="B6654" s="29"/>
      <c r="C6654" s="29"/>
    </row>
    <row r="6655" spans="1:3" hidden="1" x14ac:dyDescent="0.45">
      <c r="A6655" s="29"/>
      <c r="B6655" s="29"/>
      <c r="C6655" s="29"/>
    </row>
    <row r="6656" spans="1:3" hidden="1" x14ac:dyDescent="0.45">
      <c r="A6656" s="29"/>
      <c r="B6656" s="29"/>
      <c r="C6656" s="29"/>
    </row>
    <row r="6657" spans="1:3" hidden="1" x14ac:dyDescent="0.45">
      <c r="A6657" s="29"/>
      <c r="B6657" s="29"/>
      <c r="C6657" s="29"/>
    </row>
    <row r="6658" spans="1:3" hidden="1" x14ac:dyDescent="0.45">
      <c r="A6658" s="29"/>
      <c r="B6658" s="29"/>
      <c r="C6658" s="29"/>
    </row>
    <row r="6659" spans="1:3" hidden="1" x14ac:dyDescent="0.45">
      <c r="A6659" s="29"/>
      <c r="B6659" s="29"/>
      <c r="C6659" s="29"/>
    </row>
    <row r="6660" spans="1:3" hidden="1" x14ac:dyDescent="0.45">
      <c r="A6660" s="29"/>
      <c r="B6660" s="29"/>
      <c r="C6660" s="29"/>
    </row>
    <row r="6661" spans="1:3" hidden="1" x14ac:dyDescent="0.45">
      <c r="A6661" s="29"/>
      <c r="B6661" s="29"/>
      <c r="C6661" s="29"/>
    </row>
    <row r="6662" spans="1:3" hidden="1" x14ac:dyDescent="0.45">
      <c r="A6662" s="29"/>
      <c r="B6662" s="29"/>
      <c r="C6662" s="29"/>
    </row>
    <row r="6663" spans="1:3" hidden="1" x14ac:dyDescent="0.45">
      <c r="A6663" s="29"/>
      <c r="B6663" s="29"/>
      <c r="C6663" s="29"/>
    </row>
    <row r="6664" spans="1:3" hidden="1" x14ac:dyDescent="0.45">
      <c r="A6664" s="29"/>
      <c r="B6664" s="29"/>
      <c r="C6664" s="29"/>
    </row>
    <row r="6665" spans="1:3" hidden="1" x14ac:dyDescent="0.45">
      <c r="A6665" s="29"/>
      <c r="B6665" s="29"/>
      <c r="C6665" s="29"/>
    </row>
    <row r="6666" spans="1:3" hidden="1" x14ac:dyDescent="0.45">
      <c r="A6666" s="29"/>
      <c r="B6666" s="29"/>
      <c r="C6666" s="29"/>
    </row>
    <row r="6667" spans="1:3" hidden="1" x14ac:dyDescent="0.45">
      <c r="A6667" s="29"/>
      <c r="B6667" s="29"/>
      <c r="C6667" s="29"/>
    </row>
    <row r="6668" spans="1:3" hidden="1" x14ac:dyDescent="0.45">
      <c r="A6668" s="29"/>
      <c r="B6668" s="29"/>
      <c r="C6668" s="29"/>
    </row>
    <row r="6669" spans="1:3" hidden="1" x14ac:dyDescent="0.45">
      <c r="A6669" s="29"/>
      <c r="B6669" s="29"/>
      <c r="C6669" s="29"/>
    </row>
    <row r="6670" spans="1:3" hidden="1" x14ac:dyDescent="0.45">
      <c r="A6670" s="29"/>
      <c r="B6670" s="29"/>
      <c r="C6670" s="29"/>
    </row>
    <row r="6671" spans="1:3" hidden="1" x14ac:dyDescent="0.45">
      <c r="A6671" s="29"/>
      <c r="B6671" s="29"/>
      <c r="C6671" s="29"/>
    </row>
    <row r="6672" spans="1:3" hidden="1" x14ac:dyDescent="0.45">
      <c r="A6672" s="29"/>
      <c r="B6672" s="29"/>
      <c r="C6672" s="29"/>
    </row>
    <row r="6673" spans="1:3" hidden="1" x14ac:dyDescent="0.45">
      <c r="A6673" s="29"/>
      <c r="B6673" s="29"/>
      <c r="C6673" s="29"/>
    </row>
    <row r="6674" spans="1:3" hidden="1" x14ac:dyDescent="0.45">
      <c r="A6674" s="29"/>
      <c r="B6674" s="29"/>
      <c r="C6674" s="29"/>
    </row>
    <row r="6675" spans="1:3" hidden="1" x14ac:dyDescent="0.45">
      <c r="A6675" s="29"/>
      <c r="B6675" s="29"/>
      <c r="C6675" s="29"/>
    </row>
    <row r="6676" spans="1:3" hidden="1" x14ac:dyDescent="0.45">
      <c r="A6676" s="29"/>
      <c r="B6676" s="29"/>
      <c r="C6676" s="29"/>
    </row>
    <row r="6677" spans="1:3" hidden="1" x14ac:dyDescent="0.45">
      <c r="A6677" s="29"/>
      <c r="B6677" s="29"/>
      <c r="C6677" s="29"/>
    </row>
    <row r="6678" spans="1:3" hidden="1" x14ac:dyDescent="0.45">
      <c r="A6678" s="29"/>
      <c r="B6678" s="29"/>
      <c r="C6678" s="29"/>
    </row>
    <row r="6679" spans="1:3" hidden="1" x14ac:dyDescent="0.45">
      <c r="A6679" s="29"/>
      <c r="B6679" s="29"/>
      <c r="C6679" s="29"/>
    </row>
    <row r="6680" spans="1:3" hidden="1" x14ac:dyDescent="0.45">
      <c r="A6680" s="29"/>
      <c r="B6680" s="29"/>
      <c r="C6680" s="29"/>
    </row>
    <row r="6681" spans="1:3" hidden="1" x14ac:dyDescent="0.45">
      <c r="A6681" s="29"/>
      <c r="B6681" s="29"/>
      <c r="C6681" s="29"/>
    </row>
    <row r="6682" spans="1:3" hidden="1" x14ac:dyDescent="0.45">
      <c r="A6682" s="29"/>
      <c r="B6682" s="29"/>
      <c r="C6682" s="29"/>
    </row>
    <row r="6683" spans="1:3" hidden="1" x14ac:dyDescent="0.45">
      <c r="A6683" s="29"/>
      <c r="B6683" s="29"/>
      <c r="C6683" s="29"/>
    </row>
    <row r="6684" spans="1:3" hidden="1" x14ac:dyDescent="0.45">
      <c r="A6684" s="29"/>
      <c r="B6684" s="29"/>
      <c r="C6684" s="29"/>
    </row>
    <row r="6685" spans="1:3" hidden="1" x14ac:dyDescent="0.45">
      <c r="A6685" s="29"/>
      <c r="B6685" s="29"/>
      <c r="C6685" s="29"/>
    </row>
    <row r="6686" spans="1:3" hidden="1" x14ac:dyDescent="0.45">
      <c r="A6686" s="29"/>
      <c r="B6686" s="29"/>
      <c r="C6686" s="29"/>
    </row>
    <row r="6687" spans="1:3" hidden="1" x14ac:dyDescent="0.45">
      <c r="A6687" s="29"/>
      <c r="B6687" s="29"/>
      <c r="C6687" s="29"/>
    </row>
    <row r="6688" spans="1:3" hidden="1" x14ac:dyDescent="0.45">
      <c r="A6688" s="29"/>
      <c r="B6688" s="29"/>
      <c r="C6688" s="29"/>
    </row>
    <row r="6689" spans="1:3" hidden="1" x14ac:dyDescent="0.45">
      <c r="A6689" s="29"/>
      <c r="B6689" s="29"/>
      <c r="C6689" s="29"/>
    </row>
    <row r="6690" spans="1:3" hidden="1" x14ac:dyDescent="0.45">
      <c r="A6690" s="29"/>
      <c r="B6690" s="29"/>
      <c r="C6690" s="29"/>
    </row>
    <row r="6691" spans="1:3" hidden="1" x14ac:dyDescent="0.45">
      <c r="A6691" s="29"/>
      <c r="B6691" s="29"/>
      <c r="C6691" s="29"/>
    </row>
    <row r="6692" spans="1:3" hidden="1" x14ac:dyDescent="0.45">
      <c r="A6692" s="29"/>
      <c r="B6692" s="29"/>
      <c r="C6692" s="29"/>
    </row>
    <row r="6693" spans="1:3" hidden="1" x14ac:dyDescent="0.45">
      <c r="A6693" s="29"/>
      <c r="B6693" s="29"/>
      <c r="C6693" s="29"/>
    </row>
    <row r="6694" spans="1:3" hidden="1" x14ac:dyDescent="0.45">
      <c r="A6694" s="29"/>
      <c r="B6694" s="29"/>
      <c r="C6694" s="29"/>
    </row>
    <row r="6695" spans="1:3" hidden="1" x14ac:dyDescent="0.45">
      <c r="A6695" s="29"/>
      <c r="B6695" s="29"/>
      <c r="C6695" s="29"/>
    </row>
    <row r="6696" spans="1:3" hidden="1" x14ac:dyDescent="0.45">
      <c r="A6696" s="29"/>
      <c r="B6696" s="29"/>
      <c r="C6696" s="29"/>
    </row>
    <row r="6697" spans="1:3" hidden="1" x14ac:dyDescent="0.45">
      <c r="A6697" s="29"/>
      <c r="B6697" s="29"/>
      <c r="C6697" s="29"/>
    </row>
    <row r="6698" spans="1:3" hidden="1" x14ac:dyDescent="0.45">
      <c r="A6698" s="29"/>
      <c r="B6698" s="29"/>
      <c r="C6698" s="29"/>
    </row>
    <row r="6699" spans="1:3" hidden="1" x14ac:dyDescent="0.45">
      <c r="A6699" s="29"/>
      <c r="B6699" s="29"/>
      <c r="C6699" s="29"/>
    </row>
    <row r="6700" spans="1:3" hidden="1" x14ac:dyDescent="0.45">
      <c r="A6700" s="29"/>
      <c r="B6700" s="29"/>
      <c r="C6700" s="29"/>
    </row>
    <row r="6701" spans="1:3" hidden="1" x14ac:dyDescent="0.45">
      <c r="A6701" s="29"/>
      <c r="B6701" s="29"/>
      <c r="C6701" s="29"/>
    </row>
    <row r="6702" spans="1:3" hidden="1" x14ac:dyDescent="0.45">
      <c r="A6702" s="29"/>
      <c r="B6702" s="29"/>
      <c r="C6702" s="29"/>
    </row>
    <row r="6703" spans="1:3" hidden="1" x14ac:dyDescent="0.45">
      <c r="A6703" s="29"/>
      <c r="B6703" s="29"/>
      <c r="C6703" s="29"/>
    </row>
    <row r="6704" spans="1:3" hidden="1" x14ac:dyDescent="0.45">
      <c r="A6704" s="29"/>
      <c r="B6704" s="29"/>
      <c r="C6704" s="29"/>
    </row>
    <row r="6705" spans="1:3" hidden="1" x14ac:dyDescent="0.45">
      <c r="A6705" s="29"/>
      <c r="B6705" s="29"/>
      <c r="C6705" s="29"/>
    </row>
    <row r="6706" spans="1:3" hidden="1" x14ac:dyDescent="0.45">
      <c r="A6706" s="29"/>
      <c r="B6706" s="29"/>
      <c r="C6706" s="29"/>
    </row>
    <row r="6707" spans="1:3" hidden="1" x14ac:dyDescent="0.45">
      <c r="A6707" s="29"/>
      <c r="B6707" s="29"/>
      <c r="C6707" s="29"/>
    </row>
    <row r="6708" spans="1:3" hidden="1" x14ac:dyDescent="0.45">
      <c r="A6708" s="29"/>
      <c r="B6708" s="29"/>
      <c r="C6708" s="29"/>
    </row>
    <row r="6709" spans="1:3" hidden="1" x14ac:dyDescent="0.45">
      <c r="A6709" s="29"/>
      <c r="B6709" s="29"/>
      <c r="C6709" s="29"/>
    </row>
    <row r="6710" spans="1:3" hidden="1" x14ac:dyDescent="0.45">
      <c r="A6710" s="29"/>
      <c r="B6710" s="29"/>
      <c r="C6710" s="29"/>
    </row>
    <row r="6711" spans="1:3" hidden="1" x14ac:dyDescent="0.45">
      <c r="A6711" s="29"/>
      <c r="B6711" s="29"/>
      <c r="C6711" s="29"/>
    </row>
    <row r="6712" spans="1:3" hidden="1" x14ac:dyDescent="0.45">
      <c r="A6712" s="29"/>
      <c r="B6712" s="29"/>
      <c r="C6712" s="29"/>
    </row>
    <row r="6713" spans="1:3" hidden="1" x14ac:dyDescent="0.45">
      <c r="A6713" s="29"/>
      <c r="B6713" s="29"/>
      <c r="C6713" s="29"/>
    </row>
    <row r="6714" spans="1:3" hidden="1" x14ac:dyDescent="0.45">
      <c r="A6714" s="29"/>
      <c r="B6714" s="29"/>
      <c r="C6714" s="29"/>
    </row>
    <row r="6715" spans="1:3" hidden="1" x14ac:dyDescent="0.45">
      <c r="A6715" s="29"/>
      <c r="B6715" s="29"/>
      <c r="C6715" s="29"/>
    </row>
    <row r="6716" spans="1:3" hidden="1" x14ac:dyDescent="0.45">
      <c r="A6716" s="29"/>
      <c r="B6716" s="29"/>
      <c r="C6716" s="29"/>
    </row>
    <row r="6717" spans="1:3" hidden="1" x14ac:dyDescent="0.45">
      <c r="A6717" s="29"/>
      <c r="B6717" s="29"/>
      <c r="C6717" s="29"/>
    </row>
    <row r="6718" spans="1:3" hidden="1" x14ac:dyDescent="0.45">
      <c r="A6718" s="29"/>
      <c r="B6718" s="29"/>
      <c r="C6718" s="29"/>
    </row>
    <row r="6719" spans="1:3" hidden="1" x14ac:dyDescent="0.45">
      <c r="A6719" s="29"/>
      <c r="B6719" s="29"/>
      <c r="C6719" s="29"/>
    </row>
    <row r="6720" spans="1:3" hidden="1" x14ac:dyDescent="0.45">
      <c r="A6720" s="29"/>
      <c r="B6720" s="29"/>
      <c r="C6720" s="29"/>
    </row>
    <row r="6721" spans="1:3" hidden="1" x14ac:dyDescent="0.45">
      <c r="A6721" s="29"/>
      <c r="B6721" s="29"/>
      <c r="C6721" s="29"/>
    </row>
    <row r="6722" spans="1:3" hidden="1" x14ac:dyDescent="0.45">
      <c r="A6722" s="29"/>
      <c r="B6722" s="29"/>
      <c r="C6722" s="29"/>
    </row>
    <row r="6723" spans="1:3" hidden="1" x14ac:dyDescent="0.45">
      <c r="A6723" s="29"/>
      <c r="B6723" s="29"/>
      <c r="C6723" s="29"/>
    </row>
    <row r="6724" spans="1:3" hidden="1" x14ac:dyDescent="0.45">
      <c r="A6724" s="29"/>
      <c r="B6724" s="29"/>
      <c r="C6724" s="29"/>
    </row>
    <row r="6725" spans="1:3" hidden="1" x14ac:dyDescent="0.45">
      <c r="A6725" s="29"/>
      <c r="B6725" s="29"/>
      <c r="C6725" s="29"/>
    </row>
    <row r="6726" spans="1:3" hidden="1" x14ac:dyDescent="0.45">
      <c r="A6726" s="29"/>
      <c r="B6726" s="29"/>
      <c r="C6726" s="29"/>
    </row>
    <row r="6727" spans="1:3" hidden="1" x14ac:dyDescent="0.45">
      <c r="A6727" s="29"/>
      <c r="B6727" s="29"/>
      <c r="C6727" s="29"/>
    </row>
    <row r="6728" spans="1:3" hidden="1" x14ac:dyDescent="0.45">
      <c r="A6728" s="29"/>
      <c r="B6728" s="29"/>
      <c r="C6728" s="29"/>
    </row>
    <row r="6729" spans="1:3" hidden="1" x14ac:dyDescent="0.45">
      <c r="A6729" s="29"/>
      <c r="B6729" s="29"/>
      <c r="C6729" s="29"/>
    </row>
    <row r="6730" spans="1:3" hidden="1" x14ac:dyDescent="0.45">
      <c r="A6730" s="29"/>
      <c r="B6730" s="29"/>
      <c r="C6730" s="29"/>
    </row>
    <row r="6731" spans="1:3" hidden="1" x14ac:dyDescent="0.45">
      <c r="A6731" s="29"/>
      <c r="B6731" s="29"/>
      <c r="C6731" s="29"/>
    </row>
    <row r="6732" spans="1:3" hidden="1" x14ac:dyDescent="0.45">
      <c r="A6732" s="29"/>
      <c r="B6732" s="29"/>
      <c r="C6732" s="29"/>
    </row>
    <row r="6733" spans="1:3" hidden="1" x14ac:dyDescent="0.45">
      <c r="A6733" s="29"/>
      <c r="B6733" s="29"/>
      <c r="C6733" s="29"/>
    </row>
    <row r="6734" spans="1:3" hidden="1" x14ac:dyDescent="0.45">
      <c r="A6734" s="29"/>
      <c r="B6734" s="29"/>
      <c r="C6734" s="29"/>
    </row>
    <row r="6735" spans="1:3" hidden="1" x14ac:dyDescent="0.45">
      <c r="A6735" s="29"/>
      <c r="B6735" s="29"/>
      <c r="C6735" s="29"/>
    </row>
    <row r="6736" spans="1:3" hidden="1" x14ac:dyDescent="0.45">
      <c r="A6736" s="29"/>
      <c r="B6736" s="29"/>
      <c r="C6736" s="29"/>
    </row>
    <row r="6737" spans="1:3" hidden="1" x14ac:dyDescent="0.45">
      <c r="A6737" s="29"/>
      <c r="B6737" s="29"/>
      <c r="C6737" s="29"/>
    </row>
    <row r="6738" spans="1:3" hidden="1" x14ac:dyDescent="0.45">
      <c r="A6738" s="29"/>
      <c r="B6738" s="29"/>
      <c r="C6738" s="29"/>
    </row>
    <row r="6739" spans="1:3" hidden="1" x14ac:dyDescent="0.45">
      <c r="A6739" s="29"/>
      <c r="B6739" s="29"/>
      <c r="C6739" s="29"/>
    </row>
    <row r="6740" spans="1:3" hidden="1" x14ac:dyDescent="0.45">
      <c r="A6740" s="29"/>
      <c r="B6740" s="29"/>
      <c r="C6740" s="29"/>
    </row>
    <row r="6741" spans="1:3" hidden="1" x14ac:dyDescent="0.45">
      <c r="A6741" s="29"/>
      <c r="B6741" s="29"/>
      <c r="C6741" s="29"/>
    </row>
    <row r="6742" spans="1:3" hidden="1" x14ac:dyDescent="0.45">
      <c r="A6742" s="29"/>
      <c r="B6742" s="29"/>
      <c r="C6742" s="29"/>
    </row>
    <row r="6743" spans="1:3" hidden="1" x14ac:dyDescent="0.45">
      <c r="A6743" s="29"/>
      <c r="B6743" s="29"/>
      <c r="C6743" s="29"/>
    </row>
    <row r="6744" spans="1:3" hidden="1" x14ac:dyDescent="0.45">
      <c r="A6744" s="29"/>
      <c r="B6744" s="29"/>
      <c r="C6744" s="29"/>
    </row>
    <row r="6745" spans="1:3" hidden="1" x14ac:dyDescent="0.45">
      <c r="A6745" s="29"/>
      <c r="B6745" s="29"/>
      <c r="C6745" s="29"/>
    </row>
    <row r="6746" spans="1:3" hidden="1" x14ac:dyDescent="0.45">
      <c r="A6746" s="29"/>
      <c r="B6746" s="29"/>
      <c r="C6746" s="29"/>
    </row>
    <row r="6747" spans="1:3" hidden="1" x14ac:dyDescent="0.45">
      <c r="A6747" s="29"/>
      <c r="B6747" s="29"/>
      <c r="C6747" s="29"/>
    </row>
    <row r="6748" spans="1:3" hidden="1" x14ac:dyDescent="0.45">
      <c r="A6748" s="29"/>
      <c r="B6748" s="29"/>
      <c r="C6748" s="29"/>
    </row>
    <row r="6749" spans="1:3" hidden="1" x14ac:dyDescent="0.45">
      <c r="A6749" s="29"/>
      <c r="B6749" s="29"/>
      <c r="C6749" s="29"/>
    </row>
    <row r="6750" spans="1:3" hidden="1" x14ac:dyDescent="0.45">
      <c r="A6750" s="29"/>
      <c r="B6750" s="29"/>
      <c r="C6750" s="29"/>
    </row>
    <row r="6751" spans="1:3" hidden="1" x14ac:dyDescent="0.45">
      <c r="A6751" s="29"/>
      <c r="B6751" s="29"/>
      <c r="C6751" s="29"/>
    </row>
    <row r="6752" spans="1:3" hidden="1" x14ac:dyDescent="0.45">
      <c r="A6752" s="29"/>
      <c r="B6752" s="29"/>
      <c r="C6752" s="29"/>
    </row>
    <row r="6753" spans="1:3" hidden="1" x14ac:dyDescent="0.45">
      <c r="A6753" s="29"/>
      <c r="B6753" s="29"/>
      <c r="C6753" s="29"/>
    </row>
    <row r="6754" spans="1:3" hidden="1" x14ac:dyDescent="0.45">
      <c r="A6754" s="29"/>
      <c r="B6754" s="29"/>
      <c r="C6754" s="29"/>
    </row>
    <row r="6755" spans="1:3" hidden="1" x14ac:dyDescent="0.45">
      <c r="A6755" s="29"/>
      <c r="B6755" s="29"/>
      <c r="C6755" s="29"/>
    </row>
    <row r="6756" spans="1:3" hidden="1" x14ac:dyDescent="0.45">
      <c r="A6756" s="29"/>
      <c r="B6756" s="29"/>
      <c r="C6756" s="29"/>
    </row>
    <row r="6757" spans="1:3" hidden="1" x14ac:dyDescent="0.45">
      <c r="A6757" s="29"/>
      <c r="B6757" s="29"/>
      <c r="C6757" s="29"/>
    </row>
    <row r="6758" spans="1:3" hidden="1" x14ac:dyDescent="0.45">
      <c r="A6758" s="29"/>
      <c r="B6758" s="29"/>
      <c r="C6758" s="29"/>
    </row>
    <row r="6759" spans="1:3" hidden="1" x14ac:dyDescent="0.45">
      <c r="A6759" s="29"/>
      <c r="B6759" s="29"/>
      <c r="C6759" s="29"/>
    </row>
    <row r="6760" spans="1:3" hidden="1" x14ac:dyDescent="0.45">
      <c r="A6760" s="29"/>
      <c r="B6760" s="29"/>
      <c r="C6760" s="29"/>
    </row>
    <row r="6761" spans="1:3" hidden="1" x14ac:dyDescent="0.45">
      <c r="A6761" s="29"/>
      <c r="B6761" s="29"/>
      <c r="C6761" s="29"/>
    </row>
    <row r="6762" spans="1:3" hidden="1" x14ac:dyDescent="0.45">
      <c r="A6762" s="29"/>
      <c r="B6762" s="29"/>
      <c r="C6762" s="29"/>
    </row>
    <row r="6763" spans="1:3" hidden="1" x14ac:dyDescent="0.45">
      <c r="A6763" s="29"/>
      <c r="B6763" s="29"/>
      <c r="C6763" s="29"/>
    </row>
    <row r="6764" spans="1:3" hidden="1" x14ac:dyDescent="0.45">
      <c r="A6764" s="29"/>
      <c r="B6764" s="29"/>
      <c r="C6764" s="29"/>
    </row>
    <row r="6765" spans="1:3" hidden="1" x14ac:dyDescent="0.45">
      <c r="A6765" s="29"/>
      <c r="B6765" s="29"/>
      <c r="C6765" s="29"/>
    </row>
    <row r="6766" spans="1:3" hidden="1" x14ac:dyDescent="0.45">
      <c r="A6766" s="29"/>
      <c r="B6766" s="29"/>
      <c r="C6766" s="29"/>
    </row>
    <row r="6767" spans="1:3" hidden="1" x14ac:dyDescent="0.45">
      <c r="A6767" s="29"/>
      <c r="B6767" s="29"/>
      <c r="C6767" s="29"/>
    </row>
    <row r="6768" spans="1:3" hidden="1" x14ac:dyDescent="0.45">
      <c r="A6768" s="29"/>
      <c r="B6768" s="29"/>
      <c r="C6768" s="29"/>
    </row>
    <row r="6769" spans="1:3" hidden="1" x14ac:dyDescent="0.45">
      <c r="A6769" s="29"/>
      <c r="B6769" s="29"/>
      <c r="C6769" s="29"/>
    </row>
    <row r="6770" spans="1:3" hidden="1" x14ac:dyDescent="0.45">
      <c r="A6770" s="29"/>
      <c r="B6770" s="29"/>
      <c r="C6770" s="29"/>
    </row>
    <row r="6771" spans="1:3" hidden="1" x14ac:dyDescent="0.45">
      <c r="A6771" s="29"/>
      <c r="B6771" s="29"/>
      <c r="C6771" s="29"/>
    </row>
    <row r="6772" spans="1:3" hidden="1" x14ac:dyDescent="0.45">
      <c r="A6772" s="29"/>
      <c r="B6772" s="29"/>
      <c r="C6772" s="29"/>
    </row>
    <row r="6773" spans="1:3" hidden="1" x14ac:dyDescent="0.45">
      <c r="A6773" s="29"/>
      <c r="B6773" s="29"/>
      <c r="C6773" s="29"/>
    </row>
    <row r="6774" spans="1:3" hidden="1" x14ac:dyDescent="0.45">
      <c r="A6774" s="29"/>
      <c r="B6774" s="29"/>
      <c r="C6774" s="29"/>
    </row>
    <row r="6775" spans="1:3" hidden="1" x14ac:dyDescent="0.45">
      <c r="A6775" s="29"/>
      <c r="B6775" s="29"/>
      <c r="C6775" s="29"/>
    </row>
    <row r="6776" spans="1:3" hidden="1" x14ac:dyDescent="0.45">
      <c r="A6776" s="29"/>
      <c r="B6776" s="29"/>
      <c r="C6776" s="29"/>
    </row>
    <row r="6777" spans="1:3" hidden="1" x14ac:dyDescent="0.45">
      <c r="A6777" s="29"/>
      <c r="B6777" s="29"/>
      <c r="C6777" s="29"/>
    </row>
    <row r="6778" spans="1:3" hidden="1" x14ac:dyDescent="0.45">
      <c r="A6778" s="29"/>
      <c r="B6778" s="29"/>
      <c r="C6778" s="29"/>
    </row>
    <row r="6779" spans="1:3" hidden="1" x14ac:dyDescent="0.45">
      <c r="A6779" s="29"/>
      <c r="B6779" s="29"/>
      <c r="C6779" s="29"/>
    </row>
    <row r="6780" spans="1:3" hidden="1" x14ac:dyDescent="0.45">
      <c r="A6780" s="29"/>
      <c r="B6780" s="29"/>
      <c r="C6780" s="29"/>
    </row>
    <row r="6781" spans="1:3" hidden="1" x14ac:dyDescent="0.45">
      <c r="A6781" s="29"/>
      <c r="B6781" s="29"/>
      <c r="C6781" s="29"/>
    </row>
    <row r="6782" spans="1:3" hidden="1" x14ac:dyDescent="0.45">
      <c r="A6782" s="29"/>
      <c r="B6782" s="29"/>
      <c r="C6782" s="29"/>
    </row>
    <row r="6783" spans="1:3" hidden="1" x14ac:dyDescent="0.45">
      <c r="A6783" s="29"/>
      <c r="B6783" s="29"/>
      <c r="C6783" s="29"/>
    </row>
    <row r="6784" spans="1:3" hidden="1" x14ac:dyDescent="0.45">
      <c r="A6784" s="29"/>
      <c r="B6784" s="29"/>
      <c r="C6784" s="29"/>
    </row>
    <row r="6785" spans="1:3" hidden="1" x14ac:dyDescent="0.45">
      <c r="A6785" s="29"/>
      <c r="B6785" s="29"/>
      <c r="C6785" s="29"/>
    </row>
    <row r="6786" spans="1:3" hidden="1" x14ac:dyDescent="0.45">
      <c r="A6786" s="29"/>
      <c r="B6786" s="29"/>
      <c r="C6786" s="29"/>
    </row>
    <row r="6787" spans="1:3" hidden="1" x14ac:dyDescent="0.45">
      <c r="A6787" s="29"/>
      <c r="B6787" s="29"/>
      <c r="C6787" s="29"/>
    </row>
    <row r="6788" spans="1:3" hidden="1" x14ac:dyDescent="0.45">
      <c r="A6788" s="29"/>
      <c r="B6788" s="29"/>
      <c r="C6788" s="29"/>
    </row>
    <row r="6789" spans="1:3" hidden="1" x14ac:dyDescent="0.45">
      <c r="A6789" s="29"/>
      <c r="B6789" s="29"/>
      <c r="C6789" s="29"/>
    </row>
    <row r="6790" spans="1:3" hidden="1" x14ac:dyDescent="0.45">
      <c r="A6790" s="29"/>
      <c r="B6790" s="29"/>
      <c r="C6790" s="29"/>
    </row>
    <row r="6791" spans="1:3" hidden="1" x14ac:dyDescent="0.45">
      <c r="A6791" s="29"/>
      <c r="B6791" s="29"/>
      <c r="C6791" s="29"/>
    </row>
    <row r="6792" spans="1:3" hidden="1" x14ac:dyDescent="0.45">
      <c r="A6792" s="29"/>
      <c r="B6792" s="29"/>
      <c r="C6792" s="29"/>
    </row>
    <row r="6793" spans="1:3" hidden="1" x14ac:dyDescent="0.45">
      <c r="A6793" s="29"/>
      <c r="B6793" s="29"/>
      <c r="C6793" s="29"/>
    </row>
    <row r="6794" spans="1:3" hidden="1" x14ac:dyDescent="0.45">
      <c r="A6794" s="29"/>
      <c r="B6794" s="29"/>
      <c r="C6794" s="29"/>
    </row>
    <row r="6795" spans="1:3" hidden="1" x14ac:dyDescent="0.45">
      <c r="A6795" s="29"/>
      <c r="B6795" s="29"/>
      <c r="C6795" s="29"/>
    </row>
    <row r="6796" spans="1:3" hidden="1" x14ac:dyDescent="0.45">
      <c r="A6796" s="29"/>
      <c r="B6796" s="29"/>
      <c r="C6796" s="29"/>
    </row>
    <row r="6797" spans="1:3" hidden="1" x14ac:dyDescent="0.45">
      <c r="A6797" s="29"/>
      <c r="B6797" s="29"/>
      <c r="C6797" s="29"/>
    </row>
    <row r="6798" spans="1:3" hidden="1" x14ac:dyDescent="0.45">
      <c r="A6798" s="29"/>
      <c r="B6798" s="29"/>
      <c r="C6798" s="29"/>
    </row>
    <row r="6799" spans="1:3" hidden="1" x14ac:dyDescent="0.45">
      <c r="A6799" s="29"/>
      <c r="B6799" s="29"/>
      <c r="C6799" s="29"/>
    </row>
    <row r="6800" spans="1:3" hidden="1" x14ac:dyDescent="0.45">
      <c r="A6800" s="29"/>
      <c r="B6800" s="29"/>
      <c r="C6800" s="29"/>
    </row>
    <row r="6801" spans="1:3" hidden="1" x14ac:dyDescent="0.45">
      <c r="A6801" s="29"/>
      <c r="B6801" s="29"/>
      <c r="C6801" s="29"/>
    </row>
    <row r="6802" spans="1:3" hidden="1" x14ac:dyDescent="0.45">
      <c r="A6802" s="29"/>
      <c r="B6802" s="29"/>
      <c r="C6802" s="29"/>
    </row>
    <row r="6803" spans="1:3" hidden="1" x14ac:dyDescent="0.45">
      <c r="A6803" s="29"/>
      <c r="B6803" s="29"/>
      <c r="C6803" s="29"/>
    </row>
    <row r="6804" spans="1:3" hidden="1" x14ac:dyDescent="0.45">
      <c r="A6804" s="29"/>
      <c r="B6804" s="29"/>
      <c r="C6804" s="29"/>
    </row>
    <row r="6805" spans="1:3" hidden="1" x14ac:dyDescent="0.45">
      <c r="A6805" s="29"/>
      <c r="B6805" s="29"/>
      <c r="C6805" s="29"/>
    </row>
    <row r="6806" spans="1:3" hidden="1" x14ac:dyDescent="0.45">
      <c r="A6806" s="29"/>
      <c r="B6806" s="29"/>
      <c r="C6806" s="29"/>
    </row>
    <row r="6807" spans="1:3" hidden="1" x14ac:dyDescent="0.45">
      <c r="A6807" s="29"/>
      <c r="B6807" s="29"/>
      <c r="C6807" s="29"/>
    </row>
    <row r="6808" spans="1:3" hidden="1" x14ac:dyDescent="0.45">
      <c r="A6808" s="29"/>
      <c r="B6808" s="29"/>
      <c r="C6808" s="29"/>
    </row>
    <row r="6809" spans="1:3" hidden="1" x14ac:dyDescent="0.45">
      <c r="A6809" s="29"/>
      <c r="B6809" s="29"/>
      <c r="C6809" s="29"/>
    </row>
    <row r="6810" spans="1:3" hidden="1" x14ac:dyDescent="0.45">
      <c r="A6810" s="29"/>
      <c r="B6810" s="29"/>
      <c r="C6810" s="29"/>
    </row>
    <row r="6811" spans="1:3" hidden="1" x14ac:dyDescent="0.45">
      <c r="A6811" s="29"/>
      <c r="B6811" s="29"/>
      <c r="C6811" s="29"/>
    </row>
    <row r="6812" spans="1:3" hidden="1" x14ac:dyDescent="0.45">
      <c r="A6812" s="29"/>
      <c r="B6812" s="29"/>
      <c r="C6812" s="29"/>
    </row>
    <row r="6813" spans="1:3" hidden="1" x14ac:dyDescent="0.45">
      <c r="A6813" s="29"/>
      <c r="B6813" s="29"/>
      <c r="C6813" s="29"/>
    </row>
    <row r="6814" spans="1:3" hidden="1" x14ac:dyDescent="0.45">
      <c r="A6814" s="29"/>
      <c r="B6814" s="29"/>
      <c r="C6814" s="29"/>
    </row>
    <row r="6815" spans="1:3" hidden="1" x14ac:dyDescent="0.45">
      <c r="A6815" s="29"/>
      <c r="B6815" s="29"/>
      <c r="C6815" s="29"/>
    </row>
    <row r="6816" spans="1:3" hidden="1" x14ac:dyDescent="0.45">
      <c r="A6816" s="29"/>
      <c r="B6816" s="29"/>
      <c r="C6816" s="29"/>
    </row>
    <row r="6817" spans="1:3" hidden="1" x14ac:dyDescent="0.45">
      <c r="A6817" s="29"/>
      <c r="B6817" s="29"/>
      <c r="C6817" s="29"/>
    </row>
    <row r="6818" spans="1:3" hidden="1" x14ac:dyDescent="0.45">
      <c r="A6818" s="29"/>
      <c r="B6818" s="29"/>
      <c r="C6818" s="29"/>
    </row>
    <row r="6819" spans="1:3" hidden="1" x14ac:dyDescent="0.45">
      <c r="A6819" s="29"/>
      <c r="B6819" s="29"/>
      <c r="C6819" s="29"/>
    </row>
    <row r="6820" spans="1:3" hidden="1" x14ac:dyDescent="0.45">
      <c r="A6820" s="29"/>
      <c r="B6820" s="29"/>
      <c r="C6820" s="29"/>
    </row>
    <row r="6821" spans="1:3" hidden="1" x14ac:dyDescent="0.45">
      <c r="A6821" s="29"/>
      <c r="B6821" s="29"/>
      <c r="C6821" s="29"/>
    </row>
    <row r="6822" spans="1:3" hidden="1" x14ac:dyDescent="0.45">
      <c r="A6822" s="29"/>
      <c r="B6822" s="29"/>
      <c r="C6822" s="29"/>
    </row>
    <row r="6823" spans="1:3" hidden="1" x14ac:dyDescent="0.45">
      <c r="A6823" s="29"/>
      <c r="B6823" s="29"/>
      <c r="C6823" s="29"/>
    </row>
    <row r="6824" spans="1:3" hidden="1" x14ac:dyDescent="0.45">
      <c r="A6824" s="29"/>
      <c r="B6824" s="29"/>
      <c r="C6824" s="29"/>
    </row>
    <row r="6825" spans="1:3" hidden="1" x14ac:dyDescent="0.45">
      <c r="A6825" s="29"/>
      <c r="B6825" s="29"/>
      <c r="C6825" s="29"/>
    </row>
    <row r="6826" spans="1:3" hidden="1" x14ac:dyDescent="0.45">
      <c r="A6826" s="29"/>
      <c r="B6826" s="29"/>
      <c r="C6826" s="29"/>
    </row>
    <row r="6827" spans="1:3" hidden="1" x14ac:dyDescent="0.45">
      <c r="A6827" s="29"/>
      <c r="B6827" s="29"/>
      <c r="C6827" s="29"/>
    </row>
    <row r="6828" spans="1:3" hidden="1" x14ac:dyDescent="0.45">
      <c r="A6828" s="29"/>
      <c r="B6828" s="29"/>
      <c r="C6828" s="29"/>
    </row>
    <row r="6829" spans="1:3" hidden="1" x14ac:dyDescent="0.45">
      <c r="A6829" s="29"/>
      <c r="B6829" s="29"/>
      <c r="C6829" s="29"/>
    </row>
    <row r="6830" spans="1:3" hidden="1" x14ac:dyDescent="0.45">
      <c r="A6830" s="29"/>
      <c r="B6830" s="29"/>
      <c r="C6830" s="29"/>
    </row>
    <row r="6831" spans="1:3" hidden="1" x14ac:dyDescent="0.45">
      <c r="A6831" s="29"/>
      <c r="B6831" s="29"/>
      <c r="C6831" s="29"/>
    </row>
    <row r="6832" spans="1:3" hidden="1" x14ac:dyDescent="0.45">
      <c r="A6832" s="29"/>
      <c r="B6832" s="29"/>
      <c r="C6832" s="29"/>
    </row>
    <row r="6833" spans="1:3" hidden="1" x14ac:dyDescent="0.45">
      <c r="A6833" s="29"/>
      <c r="B6833" s="29"/>
      <c r="C6833" s="29"/>
    </row>
    <row r="6834" spans="1:3" hidden="1" x14ac:dyDescent="0.45">
      <c r="A6834" s="29"/>
      <c r="B6834" s="29"/>
      <c r="C6834" s="29"/>
    </row>
    <row r="6835" spans="1:3" hidden="1" x14ac:dyDescent="0.45">
      <c r="A6835" s="29"/>
      <c r="B6835" s="29"/>
      <c r="C6835" s="29"/>
    </row>
    <row r="6836" spans="1:3" hidden="1" x14ac:dyDescent="0.45">
      <c r="A6836" s="29"/>
      <c r="B6836" s="29"/>
      <c r="C6836" s="29"/>
    </row>
    <row r="6837" spans="1:3" hidden="1" x14ac:dyDescent="0.45">
      <c r="A6837" s="29"/>
      <c r="B6837" s="29"/>
      <c r="C6837" s="29"/>
    </row>
    <row r="6838" spans="1:3" hidden="1" x14ac:dyDescent="0.45">
      <c r="A6838" s="29"/>
      <c r="B6838" s="29"/>
      <c r="C6838" s="29"/>
    </row>
    <row r="6839" spans="1:3" hidden="1" x14ac:dyDescent="0.45">
      <c r="A6839" s="29"/>
      <c r="B6839" s="29"/>
      <c r="C6839" s="29"/>
    </row>
    <row r="6840" spans="1:3" hidden="1" x14ac:dyDescent="0.45">
      <c r="A6840" s="29"/>
      <c r="B6840" s="29"/>
      <c r="C6840" s="29"/>
    </row>
    <row r="6841" spans="1:3" hidden="1" x14ac:dyDescent="0.45">
      <c r="A6841" s="29"/>
      <c r="B6841" s="29"/>
      <c r="C6841" s="29"/>
    </row>
    <row r="6842" spans="1:3" hidden="1" x14ac:dyDescent="0.45">
      <c r="A6842" s="29"/>
      <c r="B6842" s="29"/>
      <c r="C6842" s="29"/>
    </row>
    <row r="6843" spans="1:3" hidden="1" x14ac:dyDescent="0.45">
      <c r="A6843" s="29"/>
      <c r="B6843" s="29"/>
      <c r="C6843" s="29"/>
    </row>
    <row r="6844" spans="1:3" hidden="1" x14ac:dyDescent="0.45">
      <c r="A6844" s="29"/>
      <c r="B6844" s="29"/>
      <c r="C6844" s="29"/>
    </row>
    <row r="6845" spans="1:3" hidden="1" x14ac:dyDescent="0.45">
      <c r="A6845" s="29"/>
      <c r="B6845" s="29"/>
      <c r="C6845" s="29"/>
    </row>
    <row r="6846" spans="1:3" hidden="1" x14ac:dyDescent="0.45">
      <c r="A6846" s="29"/>
      <c r="B6846" s="29"/>
      <c r="C6846" s="29"/>
    </row>
    <row r="6847" spans="1:3" hidden="1" x14ac:dyDescent="0.45">
      <c r="A6847" s="29"/>
      <c r="B6847" s="29"/>
      <c r="C6847" s="29"/>
    </row>
    <row r="6848" spans="1:3" hidden="1" x14ac:dyDescent="0.45">
      <c r="A6848" s="29"/>
      <c r="B6848" s="29"/>
      <c r="C6848" s="29"/>
    </row>
    <row r="6849" spans="1:3" hidden="1" x14ac:dyDescent="0.45">
      <c r="A6849" s="29"/>
      <c r="B6849" s="29"/>
      <c r="C6849" s="29"/>
    </row>
    <row r="6850" spans="1:3" hidden="1" x14ac:dyDescent="0.45">
      <c r="A6850" s="29"/>
      <c r="B6850" s="29"/>
      <c r="C6850" s="29"/>
    </row>
    <row r="6851" spans="1:3" hidden="1" x14ac:dyDescent="0.45">
      <c r="A6851" s="29"/>
      <c r="B6851" s="29"/>
      <c r="C6851" s="29"/>
    </row>
    <row r="6852" spans="1:3" hidden="1" x14ac:dyDescent="0.45">
      <c r="A6852" s="29"/>
      <c r="B6852" s="29"/>
      <c r="C6852" s="29"/>
    </row>
    <row r="6853" spans="1:3" hidden="1" x14ac:dyDescent="0.45">
      <c r="A6853" s="29"/>
      <c r="B6853" s="29"/>
      <c r="C6853" s="29"/>
    </row>
    <row r="6854" spans="1:3" hidden="1" x14ac:dyDescent="0.45">
      <c r="A6854" s="29"/>
      <c r="B6854" s="29"/>
      <c r="C6854" s="29"/>
    </row>
    <row r="6855" spans="1:3" hidden="1" x14ac:dyDescent="0.45">
      <c r="A6855" s="29"/>
      <c r="B6855" s="29"/>
      <c r="C6855" s="29"/>
    </row>
    <row r="6856" spans="1:3" hidden="1" x14ac:dyDescent="0.45">
      <c r="A6856" s="29"/>
      <c r="B6856" s="29"/>
      <c r="C6856" s="29"/>
    </row>
    <row r="6857" spans="1:3" hidden="1" x14ac:dyDescent="0.45">
      <c r="A6857" s="29"/>
      <c r="B6857" s="29"/>
      <c r="C6857" s="29"/>
    </row>
    <row r="6858" spans="1:3" hidden="1" x14ac:dyDescent="0.45">
      <c r="A6858" s="29"/>
      <c r="B6858" s="29"/>
      <c r="C6858" s="29"/>
    </row>
    <row r="6859" spans="1:3" hidden="1" x14ac:dyDescent="0.45">
      <c r="A6859" s="29"/>
      <c r="B6859" s="29"/>
      <c r="C6859" s="29"/>
    </row>
    <row r="6860" spans="1:3" hidden="1" x14ac:dyDescent="0.45">
      <c r="A6860" s="29"/>
      <c r="B6860" s="29"/>
      <c r="C6860" s="29"/>
    </row>
    <row r="6861" spans="1:3" hidden="1" x14ac:dyDescent="0.45">
      <c r="A6861" s="29"/>
      <c r="B6861" s="29"/>
      <c r="C6861" s="29"/>
    </row>
    <row r="6862" spans="1:3" hidden="1" x14ac:dyDescent="0.45">
      <c r="A6862" s="29"/>
      <c r="B6862" s="29"/>
      <c r="C6862" s="29"/>
    </row>
    <row r="6863" spans="1:3" hidden="1" x14ac:dyDescent="0.45">
      <c r="A6863" s="29"/>
      <c r="B6863" s="29"/>
      <c r="C6863" s="29"/>
    </row>
    <row r="6864" spans="1:3" hidden="1" x14ac:dyDescent="0.45">
      <c r="A6864" s="29"/>
      <c r="B6864" s="29"/>
      <c r="C6864" s="29"/>
    </row>
    <row r="6865" spans="1:3" hidden="1" x14ac:dyDescent="0.45">
      <c r="A6865" s="29"/>
      <c r="B6865" s="29"/>
      <c r="C6865" s="29"/>
    </row>
    <row r="6866" spans="1:3" hidden="1" x14ac:dyDescent="0.45">
      <c r="A6866" s="29"/>
      <c r="B6866" s="29"/>
      <c r="C6866" s="29"/>
    </row>
    <row r="6867" spans="1:3" hidden="1" x14ac:dyDescent="0.45">
      <c r="A6867" s="29"/>
      <c r="B6867" s="29"/>
      <c r="C6867" s="29"/>
    </row>
    <row r="6868" spans="1:3" hidden="1" x14ac:dyDescent="0.45">
      <c r="A6868" s="29"/>
      <c r="B6868" s="29"/>
      <c r="C6868" s="29"/>
    </row>
    <row r="6869" spans="1:3" hidden="1" x14ac:dyDescent="0.45">
      <c r="A6869" s="29"/>
      <c r="B6869" s="29"/>
      <c r="C6869" s="29"/>
    </row>
    <row r="6870" spans="1:3" hidden="1" x14ac:dyDescent="0.45">
      <c r="A6870" s="29"/>
      <c r="B6870" s="29"/>
      <c r="C6870" s="29"/>
    </row>
    <row r="6871" spans="1:3" hidden="1" x14ac:dyDescent="0.45">
      <c r="A6871" s="29"/>
      <c r="B6871" s="29"/>
      <c r="C6871" s="29"/>
    </row>
    <row r="6872" spans="1:3" hidden="1" x14ac:dyDescent="0.45">
      <c r="A6872" s="29"/>
      <c r="B6872" s="29"/>
      <c r="C6872" s="29"/>
    </row>
    <row r="6873" spans="1:3" hidden="1" x14ac:dyDescent="0.45">
      <c r="A6873" s="29"/>
      <c r="B6873" s="29"/>
      <c r="C6873" s="29"/>
    </row>
    <row r="6874" spans="1:3" hidden="1" x14ac:dyDescent="0.45">
      <c r="A6874" s="29"/>
      <c r="B6874" s="29"/>
      <c r="C6874" s="29"/>
    </row>
    <row r="6875" spans="1:3" hidden="1" x14ac:dyDescent="0.45">
      <c r="A6875" s="29"/>
      <c r="B6875" s="29"/>
      <c r="C6875" s="29"/>
    </row>
    <row r="6876" spans="1:3" hidden="1" x14ac:dyDescent="0.45">
      <c r="A6876" s="29"/>
      <c r="B6876" s="29"/>
      <c r="C6876" s="29"/>
    </row>
    <row r="6877" spans="1:3" hidden="1" x14ac:dyDescent="0.45">
      <c r="A6877" s="29"/>
      <c r="B6877" s="29"/>
      <c r="C6877" s="29"/>
    </row>
    <row r="6878" spans="1:3" hidden="1" x14ac:dyDescent="0.45">
      <c r="A6878" s="29"/>
      <c r="B6878" s="29"/>
      <c r="C6878" s="29"/>
    </row>
    <row r="6879" spans="1:3" hidden="1" x14ac:dyDescent="0.45">
      <c r="A6879" s="29"/>
      <c r="B6879" s="29"/>
      <c r="C6879" s="29"/>
    </row>
    <row r="6880" spans="1:3" hidden="1" x14ac:dyDescent="0.45">
      <c r="A6880" s="29"/>
      <c r="B6880" s="29"/>
      <c r="C6880" s="29"/>
    </row>
    <row r="6881" spans="1:3" hidden="1" x14ac:dyDescent="0.45">
      <c r="A6881" s="29"/>
      <c r="B6881" s="29"/>
      <c r="C6881" s="29"/>
    </row>
    <row r="6882" spans="1:3" hidden="1" x14ac:dyDescent="0.45">
      <c r="A6882" s="29"/>
      <c r="B6882" s="29"/>
      <c r="C6882" s="29"/>
    </row>
    <row r="6883" spans="1:3" hidden="1" x14ac:dyDescent="0.45">
      <c r="A6883" s="29"/>
      <c r="B6883" s="29"/>
      <c r="C6883" s="29"/>
    </row>
    <row r="6884" spans="1:3" hidden="1" x14ac:dyDescent="0.45">
      <c r="A6884" s="29"/>
      <c r="B6884" s="29"/>
      <c r="C6884" s="29"/>
    </row>
    <row r="6885" spans="1:3" hidden="1" x14ac:dyDescent="0.45">
      <c r="A6885" s="29"/>
      <c r="B6885" s="29"/>
      <c r="C6885" s="29"/>
    </row>
    <row r="6886" spans="1:3" hidden="1" x14ac:dyDescent="0.45">
      <c r="A6886" s="29"/>
      <c r="B6886" s="29"/>
      <c r="C6886" s="29"/>
    </row>
    <row r="6887" spans="1:3" hidden="1" x14ac:dyDescent="0.45">
      <c r="A6887" s="29"/>
      <c r="B6887" s="29"/>
      <c r="C6887" s="29"/>
    </row>
    <row r="6888" spans="1:3" hidden="1" x14ac:dyDescent="0.45">
      <c r="A6888" s="29"/>
      <c r="B6888" s="29"/>
      <c r="C6888" s="29"/>
    </row>
    <row r="6889" spans="1:3" hidden="1" x14ac:dyDescent="0.45">
      <c r="A6889" s="29"/>
      <c r="B6889" s="29"/>
      <c r="C6889" s="29"/>
    </row>
    <row r="6890" spans="1:3" hidden="1" x14ac:dyDescent="0.45">
      <c r="A6890" s="29"/>
      <c r="B6890" s="29"/>
      <c r="C6890" s="29"/>
    </row>
    <row r="6891" spans="1:3" hidden="1" x14ac:dyDescent="0.45">
      <c r="A6891" s="29"/>
      <c r="B6891" s="29"/>
      <c r="C6891" s="29"/>
    </row>
    <row r="6892" spans="1:3" hidden="1" x14ac:dyDescent="0.45">
      <c r="A6892" s="29"/>
      <c r="B6892" s="29"/>
      <c r="C6892" s="29"/>
    </row>
    <row r="6893" spans="1:3" hidden="1" x14ac:dyDescent="0.45">
      <c r="A6893" s="29"/>
      <c r="B6893" s="29"/>
      <c r="C6893" s="29"/>
    </row>
    <row r="6894" spans="1:3" hidden="1" x14ac:dyDescent="0.45">
      <c r="A6894" s="29"/>
      <c r="B6894" s="29"/>
      <c r="C6894" s="29"/>
    </row>
    <row r="6895" spans="1:3" hidden="1" x14ac:dyDescent="0.45">
      <c r="A6895" s="29"/>
      <c r="B6895" s="29"/>
      <c r="C6895" s="29"/>
    </row>
    <row r="6896" spans="1:3" hidden="1" x14ac:dyDescent="0.45">
      <c r="A6896" s="29"/>
      <c r="B6896" s="29"/>
      <c r="C6896" s="29"/>
    </row>
    <row r="6897" spans="1:3" hidden="1" x14ac:dyDescent="0.45">
      <c r="A6897" s="29"/>
      <c r="B6897" s="29"/>
      <c r="C6897" s="29"/>
    </row>
    <row r="6898" spans="1:3" hidden="1" x14ac:dyDescent="0.45">
      <c r="A6898" s="29"/>
      <c r="B6898" s="29"/>
      <c r="C6898" s="29"/>
    </row>
    <row r="6899" spans="1:3" hidden="1" x14ac:dyDescent="0.45">
      <c r="A6899" s="29"/>
      <c r="B6899" s="29"/>
      <c r="C6899" s="29"/>
    </row>
    <row r="6900" spans="1:3" hidden="1" x14ac:dyDescent="0.45">
      <c r="A6900" s="29"/>
      <c r="B6900" s="29"/>
      <c r="C6900" s="29"/>
    </row>
    <row r="6901" spans="1:3" hidden="1" x14ac:dyDescent="0.45">
      <c r="A6901" s="29"/>
      <c r="B6901" s="29"/>
      <c r="C6901" s="29"/>
    </row>
    <row r="6902" spans="1:3" hidden="1" x14ac:dyDescent="0.45">
      <c r="A6902" s="29"/>
      <c r="B6902" s="29"/>
      <c r="C6902" s="29"/>
    </row>
    <row r="6903" spans="1:3" hidden="1" x14ac:dyDescent="0.45">
      <c r="A6903" s="29"/>
      <c r="B6903" s="29"/>
      <c r="C6903" s="29"/>
    </row>
    <row r="6904" spans="1:3" hidden="1" x14ac:dyDescent="0.45">
      <c r="A6904" s="29"/>
      <c r="B6904" s="29"/>
      <c r="C6904" s="29"/>
    </row>
    <row r="6905" spans="1:3" hidden="1" x14ac:dyDescent="0.45">
      <c r="A6905" s="29"/>
      <c r="B6905" s="29"/>
      <c r="C6905" s="29"/>
    </row>
    <row r="6906" spans="1:3" hidden="1" x14ac:dyDescent="0.45">
      <c r="A6906" s="29"/>
      <c r="B6906" s="29"/>
      <c r="C6906" s="29"/>
    </row>
    <row r="6907" spans="1:3" hidden="1" x14ac:dyDescent="0.45">
      <c r="A6907" s="29"/>
      <c r="B6907" s="29"/>
      <c r="C6907" s="29"/>
    </row>
    <row r="6908" spans="1:3" hidden="1" x14ac:dyDescent="0.45">
      <c r="A6908" s="29"/>
      <c r="B6908" s="29"/>
      <c r="C6908" s="29"/>
    </row>
    <row r="6909" spans="1:3" hidden="1" x14ac:dyDescent="0.45">
      <c r="A6909" s="29"/>
      <c r="B6909" s="29"/>
      <c r="C6909" s="29"/>
    </row>
    <row r="6910" spans="1:3" hidden="1" x14ac:dyDescent="0.45">
      <c r="A6910" s="29"/>
      <c r="B6910" s="29"/>
      <c r="C6910" s="29"/>
    </row>
    <row r="6911" spans="1:3" hidden="1" x14ac:dyDescent="0.45">
      <c r="A6911" s="29"/>
      <c r="B6911" s="29"/>
      <c r="C6911" s="29"/>
    </row>
    <row r="6912" spans="1:3" hidden="1" x14ac:dyDescent="0.45">
      <c r="A6912" s="29"/>
      <c r="B6912" s="29"/>
      <c r="C6912" s="29"/>
    </row>
    <row r="6913" spans="1:3" hidden="1" x14ac:dyDescent="0.45">
      <c r="A6913" s="29"/>
      <c r="B6913" s="29"/>
      <c r="C6913" s="29"/>
    </row>
    <row r="6914" spans="1:3" hidden="1" x14ac:dyDescent="0.45">
      <c r="A6914" s="29"/>
      <c r="B6914" s="29"/>
      <c r="C6914" s="29"/>
    </row>
    <row r="6915" spans="1:3" hidden="1" x14ac:dyDescent="0.45">
      <c r="A6915" s="29"/>
      <c r="B6915" s="29"/>
      <c r="C6915" s="29"/>
    </row>
    <row r="6916" spans="1:3" hidden="1" x14ac:dyDescent="0.45">
      <c r="A6916" s="29"/>
      <c r="B6916" s="29"/>
      <c r="C6916" s="29"/>
    </row>
    <row r="6917" spans="1:3" hidden="1" x14ac:dyDescent="0.45">
      <c r="A6917" s="29"/>
      <c r="B6917" s="29"/>
      <c r="C6917" s="29"/>
    </row>
    <row r="6918" spans="1:3" hidden="1" x14ac:dyDescent="0.45">
      <c r="A6918" s="29"/>
      <c r="B6918" s="29"/>
      <c r="C6918" s="29"/>
    </row>
    <row r="6919" spans="1:3" hidden="1" x14ac:dyDescent="0.45">
      <c r="A6919" s="29"/>
      <c r="B6919" s="29"/>
      <c r="C6919" s="29"/>
    </row>
    <row r="6920" spans="1:3" hidden="1" x14ac:dyDescent="0.45">
      <c r="A6920" s="29"/>
      <c r="B6920" s="29"/>
      <c r="C6920" s="29"/>
    </row>
    <row r="6921" spans="1:3" hidden="1" x14ac:dyDescent="0.45">
      <c r="A6921" s="29"/>
      <c r="B6921" s="29"/>
      <c r="C6921" s="29"/>
    </row>
    <row r="6922" spans="1:3" hidden="1" x14ac:dyDescent="0.45">
      <c r="A6922" s="29"/>
      <c r="B6922" s="29"/>
      <c r="C6922" s="29"/>
    </row>
    <row r="6923" spans="1:3" hidden="1" x14ac:dyDescent="0.45">
      <c r="A6923" s="29"/>
      <c r="B6923" s="29"/>
      <c r="C6923" s="29"/>
    </row>
    <row r="6924" spans="1:3" hidden="1" x14ac:dyDescent="0.45">
      <c r="A6924" s="29"/>
      <c r="B6924" s="29"/>
      <c r="C6924" s="29"/>
    </row>
    <row r="6925" spans="1:3" hidden="1" x14ac:dyDescent="0.45">
      <c r="A6925" s="29"/>
      <c r="B6925" s="29"/>
      <c r="C6925" s="29"/>
    </row>
    <row r="6926" spans="1:3" hidden="1" x14ac:dyDescent="0.45">
      <c r="A6926" s="29"/>
      <c r="B6926" s="29"/>
      <c r="C6926" s="29"/>
    </row>
    <row r="6927" spans="1:3" hidden="1" x14ac:dyDescent="0.45">
      <c r="A6927" s="29"/>
      <c r="B6927" s="29"/>
      <c r="C6927" s="29"/>
    </row>
    <row r="6928" spans="1:3" hidden="1" x14ac:dyDescent="0.45">
      <c r="A6928" s="29"/>
      <c r="B6928" s="29"/>
      <c r="C6928" s="29"/>
    </row>
    <row r="6929" spans="1:3" hidden="1" x14ac:dyDescent="0.45">
      <c r="A6929" s="29"/>
      <c r="B6929" s="29"/>
      <c r="C6929" s="29"/>
    </row>
    <row r="6930" spans="1:3" hidden="1" x14ac:dyDescent="0.45">
      <c r="A6930" s="29"/>
      <c r="B6930" s="29"/>
      <c r="C6930" s="29"/>
    </row>
    <row r="6931" spans="1:3" hidden="1" x14ac:dyDescent="0.45">
      <c r="A6931" s="29"/>
      <c r="B6931" s="29"/>
      <c r="C6931" s="29"/>
    </row>
    <row r="6932" spans="1:3" hidden="1" x14ac:dyDescent="0.45">
      <c r="A6932" s="29"/>
      <c r="B6932" s="29"/>
      <c r="C6932" s="29"/>
    </row>
    <row r="6933" spans="1:3" hidden="1" x14ac:dyDescent="0.45">
      <c r="A6933" s="29"/>
      <c r="B6933" s="29"/>
      <c r="C6933" s="29"/>
    </row>
    <row r="6934" spans="1:3" hidden="1" x14ac:dyDescent="0.45">
      <c r="A6934" s="29"/>
      <c r="B6934" s="29"/>
      <c r="C6934" s="29"/>
    </row>
    <row r="6935" spans="1:3" hidden="1" x14ac:dyDescent="0.45">
      <c r="A6935" s="29"/>
      <c r="B6935" s="29"/>
      <c r="C6935" s="29"/>
    </row>
    <row r="6936" spans="1:3" hidden="1" x14ac:dyDescent="0.45">
      <c r="A6936" s="29"/>
      <c r="B6936" s="29"/>
      <c r="C6936" s="29"/>
    </row>
    <row r="6937" spans="1:3" hidden="1" x14ac:dyDescent="0.45">
      <c r="A6937" s="29"/>
      <c r="B6937" s="29"/>
      <c r="C6937" s="29"/>
    </row>
    <row r="6938" spans="1:3" hidden="1" x14ac:dyDescent="0.45">
      <c r="A6938" s="29"/>
      <c r="B6938" s="29"/>
      <c r="C6938" s="29"/>
    </row>
    <row r="6939" spans="1:3" hidden="1" x14ac:dyDescent="0.45">
      <c r="A6939" s="29"/>
      <c r="B6939" s="29"/>
      <c r="C6939" s="29"/>
    </row>
    <row r="6940" spans="1:3" hidden="1" x14ac:dyDescent="0.45">
      <c r="A6940" s="29"/>
      <c r="B6940" s="29"/>
      <c r="C6940" s="29"/>
    </row>
    <row r="6941" spans="1:3" hidden="1" x14ac:dyDescent="0.45">
      <c r="A6941" s="29"/>
      <c r="B6941" s="29"/>
      <c r="C6941" s="29"/>
    </row>
    <row r="6942" spans="1:3" hidden="1" x14ac:dyDescent="0.45">
      <c r="A6942" s="29"/>
      <c r="B6942" s="29"/>
      <c r="C6942" s="29"/>
    </row>
    <row r="6943" spans="1:3" hidden="1" x14ac:dyDescent="0.45">
      <c r="A6943" s="29"/>
      <c r="B6943" s="29"/>
      <c r="C6943" s="29"/>
    </row>
    <row r="6944" spans="1:3" hidden="1" x14ac:dyDescent="0.45">
      <c r="A6944" s="29"/>
      <c r="B6944" s="29"/>
      <c r="C6944" s="29"/>
    </row>
    <row r="6945" spans="1:3" hidden="1" x14ac:dyDescent="0.45">
      <c r="A6945" s="29"/>
      <c r="B6945" s="29"/>
      <c r="C6945" s="29"/>
    </row>
    <row r="6946" spans="1:3" hidden="1" x14ac:dyDescent="0.45">
      <c r="A6946" s="29"/>
      <c r="B6946" s="29"/>
      <c r="C6946" s="29"/>
    </row>
    <row r="6947" spans="1:3" hidden="1" x14ac:dyDescent="0.45">
      <c r="A6947" s="29"/>
      <c r="B6947" s="29"/>
      <c r="C6947" s="29"/>
    </row>
    <row r="6948" spans="1:3" hidden="1" x14ac:dyDescent="0.45">
      <c r="A6948" s="29"/>
      <c r="B6948" s="29"/>
      <c r="C6948" s="29"/>
    </row>
    <row r="6949" spans="1:3" hidden="1" x14ac:dyDescent="0.45">
      <c r="A6949" s="29"/>
      <c r="B6949" s="29"/>
      <c r="C6949" s="29"/>
    </row>
    <row r="6950" spans="1:3" hidden="1" x14ac:dyDescent="0.45">
      <c r="A6950" s="29"/>
      <c r="B6950" s="29"/>
      <c r="C6950" s="29"/>
    </row>
    <row r="6951" spans="1:3" hidden="1" x14ac:dyDescent="0.45">
      <c r="A6951" s="29"/>
      <c r="B6951" s="29"/>
      <c r="C6951" s="29"/>
    </row>
    <row r="6952" spans="1:3" hidden="1" x14ac:dyDescent="0.45">
      <c r="A6952" s="29"/>
      <c r="B6952" s="29"/>
      <c r="C6952" s="29"/>
    </row>
    <row r="6953" spans="1:3" hidden="1" x14ac:dyDescent="0.45">
      <c r="A6953" s="29"/>
      <c r="B6953" s="29"/>
      <c r="C6953" s="29"/>
    </row>
    <row r="6954" spans="1:3" hidden="1" x14ac:dyDescent="0.45">
      <c r="A6954" s="29"/>
      <c r="B6954" s="29"/>
      <c r="C6954" s="29"/>
    </row>
    <row r="6955" spans="1:3" hidden="1" x14ac:dyDescent="0.45">
      <c r="A6955" s="29"/>
      <c r="B6955" s="29"/>
      <c r="C6955" s="29"/>
    </row>
    <row r="6956" spans="1:3" hidden="1" x14ac:dyDescent="0.45">
      <c r="A6956" s="29"/>
      <c r="B6956" s="29"/>
      <c r="C6956" s="29"/>
    </row>
    <row r="6957" spans="1:3" hidden="1" x14ac:dyDescent="0.45">
      <c r="A6957" s="29"/>
      <c r="B6957" s="29"/>
      <c r="C6957" s="29"/>
    </row>
    <row r="6958" spans="1:3" hidden="1" x14ac:dyDescent="0.45">
      <c r="A6958" s="29"/>
      <c r="B6958" s="29"/>
      <c r="C6958" s="29"/>
    </row>
    <row r="6959" spans="1:3" hidden="1" x14ac:dyDescent="0.45">
      <c r="A6959" s="29"/>
      <c r="B6959" s="29"/>
      <c r="C6959" s="29"/>
    </row>
    <row r="6960" spans="1:3" hidden="1" x14ac:dyDescent="0.45">
      <c r="A6960" s="29"/>
      <c r="B6960" s="29"/>
      <c r="C6960" s="29"/>
    </row>
    <row r="6961" spans="1:3" hidden="1" x14ac:dyDescent="0.45">
      <c r="A6961" s="29"/>
      <c r="B6961" s="29"/>
      <c r="C6961" s="29"/>
    </row>
    <row r="6962" spans="1:3" hidden="1" x14ac:dyDescent="0.45">
      <c r="A6962" s="29"/>
      <c r="B6962" s="29"/>
      <c r="C6962" s="29"/>
    </row>
    <row r="6963" spans="1:3" hidden="1" x14ac:dyDescent="0.45">
      <c r="A6963" s="29"/>
      <c r="B6963" s="29"/>
      <c r="C6963" s="29"/>
    </row>
    <row r="6964" spans="1:3" hidden="1" x14ac:dyDescent="0.45">
      <c r="A6964" s="29"/>
      <c r="B6964" s="29"/>
      <c r="C6964" s="29"/>
    </row>
    <row r="6965" spans="1:3" hidden="1" x14ac:dyDescent="0.45">
      <c r="A6965" s="29"/>
      <c r="B6965" s="29"/>
      <c r="C6965" s="29"/>
    </row>
    <row r="6966" spans="1:3" hidden="1" x14ac:dyDescent="0.45">
      <c r="A6966" s="29"/>
      <c r="B6966" s="29"/>
      <c r="C6966" s="29"/>
    </row>
    <row r="6967" spans="1:3" hidden="1" x14ac:dyDescent="0.45">
      <c r="A6967" s="29"/>
      <c r="B6967" s="29"/>
      <c r="C6967" s="29"/>
    </row>
    <row r="6968" spans="1:3" hidden="1" x14ac:dyDescent="0.45">
      <c r="A6968" s="29"/>
      <c r="B6968" s="29"/>
      <c r="C6968" s="29"/>
    </row>
    <row r="6969" spans="1:3" hidden="1" x14ac:dyDescent="0.45">
      <c r="A6969" s="29"/>
      <c r="B6969" s="29"/>
      <c r="C6969" s="29"/>
    </row>
    <row r="6970" spans="1:3" hidden="1" x14ac:dyDescent="0.45">
      <c r="A6970" s="29"/>
      <c r="B6970" s="29"/>
      <c r="C6970" s="29"/>
    </row>
    <row r="6971" spans="1:3" hidden="1" x14ac:dyDescent="0.45">
      <c r="A6971" s="29"/>
      <c r="B6971" s="29"/>
      <c r="C6971" s="29"/>
    </row>
    <row r="6972" spans="1:3" hidden="1" x14ac:dyDescent="0.45">
      <c r="A6972" s="29"/>
      <c r="B6972" s="29"/>
      <c r="C6972" s="29"/>
    </row>
    <row r="6973" spans="1:3" hidden="1" x14ac:dyDescent="0.45">
      <c r="A6973" s="29"/>
      <c r="B6973" s="29"/>
      <c r="C6973" s="29"/>
    </row>
    <row r="6974" spans="1:3" hidden="1" x14ac:dyDescent="0.45">
      <c r="A6974" s="29"/>
      <c r="B6974" s="29"/>
      <c r="C6974" s="29"/>
    </row>
    <row r="6975" spans="1:3" hidden="1" x14ac:dyDescent="0.45">
      <c r="A6975" s="29"/>
      <c r="B6975" s="29"/>
      <c r="C6975" s="29"/>
    </row>
    <row r="6976" spans="1:3" hidden="1" x14ac:dyDescent="0.45">
      <c r="A6976" s="29"/>
      <c r="B6976" s="29"/>
      <c r="C6976" s="29"/>
    </row>
    <row r="6977" spans="1:3" hidden="1" x14ac:dyDescent="0.45">
      <c r="A6977" s="29"/>
      <c r="B6977" s="29"/>
      <c r="C6977" s="29"/>
    </row>
    <row r="6978" spans="1:3" hidden="1" x14ac:dyDescent="0.45">
      <c r="A6978" s="29"/>
      <c r="B6978" s="29"/>
      <c r="C6978" s="29"/>
    </row>
    <row r="6979" spans="1:3" hidden="1" x14ac:dyDescent="0.45">
      <c r="A6979" s="29"/>
      <c r="B6979" s="29"/>
      <c r="C6979" s="29"/>
    </row>
    <row r="6980" spans="1:3" hidden="1" x14ac:dyDescent="0.45">
      <c r="A6980" s="29"/>
      <c r="B6980" s="29"/>
      <c r="C6980" s="29"/>
    </row>
    <row r="6981" spans="1:3" hidden="1" x14ac:dyDescent="0.45">
      <c r="A6981" s="29"/>
      <c r="B6981" s="29"/>
      <c r="C6981" s="29"/>
    </row>
    <row r="6982" spans="1:3" hidden="1" x14ac:dyDescent="0.45">
      <c r="A6982" s="29"/>
      <c r="B6982" s="29"/>
      <c r="C6982" s="29"/>
    </row>
    <row r="6983" spans="1:3" hidden="1" x14ac:dyDescent="0.45">
      <c r="A6983" s="29"/>
      <c r="B6983" s="29"/>
      <c r="C6983" s="29"/>
    </row>
    <row r="6984" spans="1:3" hidden="1" x14ac:dyDescent="0.45">
      <c r="A6984" s="29"/>
      <c r="B6984" s="29"/>
      <c r="C6984" s="29"/>
    </row>
    <row r="6985" spans="1:3" hidden="1" x14ac:dyDescent="0.45">
      <c r="A6985" s="29"/>
      <c r="B6985" s="29"/>
      <c r="C6985" s="29"/>
    </row>
    <row r="6986" spans="1:3" hidden="1" x14ac:dyDescent="0.45">
      <c r="A6986" s="29"/>
      <c r="B6986" s="29"/>
      <c r="C6986" s="29"/>
    </row>
    <row r="6987" spans="1:3" hidden="1" x14ac:dyDescent="0.45">
      <c r="A6987" s="29"/>
      <c r="B6987" s="29"/>
      <c r="C6987" s="29"/>
    </row>
    <row r="6988" spans="1:3" hidden="1" x14ac:dyDescent="0.45">
      <c r="A6988" s="29"/>
      <c r="B6988" s="29"/>
      <c r="C6988" s="29"/>
    </row>
    <row r="6989" spans="1:3" hidden="1" x14ac:dyDescent="0.45">
      <c r="A6989" s="29"/>
      <c r="B6989" s="29"/>
      <c r="C6989" s="29"/>
    </row>
    <row r="6990" spans="1:3" hidden="1" x14ac:dyDescent="0.45">
      <c r="A6990" s="29"/>
      <c r="B6990" s="29"/>
      <c r="C6990" s="29"/>
    </row>
    <row r="6991" spans="1:3" hidden="1" x14ac:dyDescent="0.45">
      <c r="A6991" s="29"/>
      <c r="B6991" s="29"/>
      <c r="C6991" s="29"/>
    </row>
    <row r="6992" spans="1:3" hidden="1" x14ac:dyDescent="0.45">
      <c r="A6992" s="29"/>
      <c r="B6992" s="29"/>
      <c r="C6992" s="29"/>
    </row>
    <row r="6993" spans="1:3" hidden="1" x14ac:dyDescent="0.45">
      <c r="A6993" s="29"/>
      <c r="B6993" s="29"/>
      <c r="C6993" s="29"/>
    </row>
    <row r="6994" spans="1:3" hidden="1" x14ac:dyDescent="0.45">
      <c r="A6994" s="29"/>
      <c r="B6994" s="29"/>
      <c r="C6994" s="29"/>
    </row>
    <row r="6995" spans="1:3" hidden="1" x14ac:dyDescent="0.45">
      <c r="A6995" s="29"/>
      <c r="B6995" s="29"/>
      <c r="C6995" s="29"/>
    </row>
    <row r="6996" spans="1:3" hidden="1" x14ac:dyDescent="0.45">
      <c r="A6996" s="29"/>
      <c r="B6996" s="29"/>
      <c r="C6996" s="29"/>
    </row>
    <row r="6997" spans="1:3" hidden="1" x14ac:dyDescent="0.45">
      <c r="A6997" s="29"/>
      <c r="B6997" s="29"/>
      <c r="C6997" s="29"/>
    </row>
    <row r="6998" spans="1:3" hidden="1" x14ac:dyDescent="0.45">
      <c r="A6998" s="29"/>
      <c r="B6998" s="29"/>
      <c r="C6998" s="29"/>
    </row>
    <row r="6999" spans="1:3" hidden="1" x14ac:dyDescent="0.45">
      <c r="A6999" s="29"/>
      <c r="B6999" s="29"/>
      <c r="C6999" s="29"/>
    </row>
    <row r="7000" spans="1:3" hidden="1" x14ac:dyDescent="0.45">
      <c r="A7000" s="29"/>
      <c r="B7000" s="29"/>
      <c r="C7000" s="29"/>
    </row>
    <row r="7001" spans="1:3" hidden="1" x14ac:dyDescent="0.45">
      <c r="A7001" s="29"/>
      <c r="B7001" s="29"/>
      <c r="C7001" s="29"/>
    </row>
    <row r="7002" spans="1:3" hidden="1" x14ac:dyDescent="0.45">
      <c r="A7002" s="29"/>
      <c r="B7002" s="29"/>
      <c r="C7002" s="29"/>
    </row>
    <row r="7003" spans="1:3" hidden="1" x14ac:dyDescent="0.45">
      <c r="A7003" s="29"/>
      <c r="B7003" s="29"/>
      <c r="C7003" s="29"/>
    </row>
    <row r="7004" spans="1:3" hidden="1" x14ac:dyDescent="0.45">
      <c r="A7004" s="29"/>
      <c r="B7004" s="29"/>
      <c r="C7004" s="29"/>
    </row>
    <row r="7005" spans="1:3" hidden="1" x14ac:dyDescent="0.45">
      <c r="A7005" s="29"/>
      <c r="B7005" s="29"/>
      <c r="C7005" s="29"/>
    </row>
    <row r="7006" spans="1:3" hidden="1" x14ac:dyDescent="0.45">
      <c r="A7006" s="29"/>
      <c r="B7006" s="29"/>
      <c r="C7006" s="29"/>
    </row>
    <row r="7007" spans="1:3" hidden="1" x14ac:dyDescent="0.45">
      <c r="A7007" s="29"/>
      <c r="B7007" s="29"/>
      <c r="C7007" s="29"/>
    </row>
    <row r="7008" spans="1:3" hidden="1" x14ac:dyDescent="0.45">
      <c r="A7008" s="29"/>
      <c r="B7008" s="29"/>
      <c r="C7008" s="29"/>
    </row>
    <row r="7009" spans="1:3" hidden="1" x14ac:dyDescent="0.45">
      <c r="A7009" s="29"/>
      <c r="B7009" s="29"/>
      <c r="C7009" s="29"/>
    </row>
    <row r="7010" spans="1:3" hidden="1" x14ac:dyDescent="0.45">
      <c r="A7010" s="29"/>
      <c r="B7010" s="29"/>
      <c r="C7010" s="29"/>
    </row>
    <row r="7011" spans="1:3" hidden="1" x14ac:dyDescent="0.45">
      <c r="A7011" s="29"/>
      <c r="B7011" s="29"/>
      <c r="C7011" s="29"/>
    </row>
    <row r="7012" spans="1:3" hidden="1" x14ac:dyDescent="0.45">
      <c r="A7012" s="29"/>
      <c r="B7012" s="29"/>
      <c r="C7012" s="29"/>
    </row>
    <row r="7013" spans="1:3" hidden="1" x14ac:dyDescent="0.45">
      <c r="A7013" s="29"/>
      <c r="B7013" s="29"/>
      <c r="C7013" s="29"/>
    </row>
    <row r="7014" spans="1:3" hidden="1" x14ac:dyDescent="0.45">
      <c r="A7014" s="29"/>
      <c r="B7014" s="29"/>
      <c r="C7014" s="29"/>
    </row>
    <row r="7015" spans="1:3" hidden="1" x14ac:dyDescent="0.45">
      <c r="A7015" s="29"/>
      <c r="B7015" s="29"/>
      <c r="C7015" s="29"/>
    </row>
    <row r="7016" spans="1:3" hidden="1" x14ac:dyDescent="0.45">
      <c r="A7016" s="29"/>
      <c r="B7016" s="29"/>
      <c r="C7016" s="29"/>
    </row>
    <row r="7017" spans="1:3" hidden="1" x14ac:dyDescent="0.45">
      <c r="A7017" s="29"/>
      <c r="B7017" s="29"/>
      <c r="C7017" s="29"/>
    </row>
    <row r="7018" spans="1:3" hidden="1" x14ac:dyDescent="0.45">
      <c r="A7018" s="29"/>
      <c r="B7018" s="29"/>
      <c r="C7018" s="29"/>
    </row>
    <row r="7019" spans="1:3" hidden="1" x14ac:dyDescent="0.45">
      <c r="A7019" s="29"/>
      <c r="B7019" s="29"/>
      <c r="C7019" s="29"/>
    </row>
    <row r="7020" spans="1:3" hidden="1" x14ac:dyDescent="0.45">
      <c r="A7020" s="29"/>
      <c r="B7020" s="29"/>
      <c r="C7020" s="29"/>
    </row>
    <row r="7021" spans="1:3" hidden="1" x14ac:dyDescent="0.45">
      <c r="A7021" s="29"/>
      <c r="B7021" s="29"/>
      <c r="C7021" s="29"/>
    </row>
    <row r="7022" spans="1:3" hidden="1" x14ac:dyDescent="0.45">
      <c r="A7022" s="29"/>
      <c r="B7022" s="29"/>
      <c r="C7022" s="29"/>
    </row>
    <row r="7023" spans="1:3" hidden="1" x14ac:dyDescent="0.45">
      <c r="A7023" s="29"/>
      <c r="B7023" s="29"/>
      <c r="C7023" s="29"/>
    </row>
    <row r="7024" spans="1:3" hidden="1" x14ac:dyDescent="0.45">
      <c r="A7024" s="29"/>
      <c r="B7024" s="29"/>
      <c r="C7024" s="29"/>
    </row>
    <row r="7025" spans="1:3" hidden="1" x14ac:dyDescent="0.45">
      <c r="A7025" s="29"/>
      <c r="B7025" s="29"/>
      <c r="C7025" s="29"/>
    </row>
    <row r="7026" spans="1:3" hidden="1" x14ac:dyDescent="0.45">
      <c r="A7026" s="29"/>
      <c r="B7026" s="29"/>
      <c r="C7026" s="29"/>
    </row>
    <row r="7027" spans="1:3" hidden="1" x14ac:dyDescent="0.45">
      <c r="A7027" s="29"/>
      <c r="B7027" s="29"/>
      <c r="C7027" s="29"/>
    </row>
    <row r="7028" spans="1:3" hidden="1" x14ac:dyDescent="0.45">
      <c r="A7028" s="29"/>
      <c r="B7028" s="29"/>
      <c r="C7028" s="29"/>
    </row>
    <row r="7029" spans="1:3" hidden="1" x14ac:dyDescent="0.45">
      <c r="A7029" s="29"/>
      <c r="B7029" s="29"/>
      <c r="C7029" s="29"/>
    </row>
    <row r="7030" spans="1:3" hidden="1" x14ac:dyDescent="0.45">
      <c r="A7030" s="29"/>
      <c r="B7030" s="29"/>
      <c r="C7030" s="29"/>
    </row>
    <row r="7031" spans="1:3" hidden="1" x14ac:dyDescent="0.45">
      <c r="A7031" s="29"/>
      <c r="B7031" s="29"/>
      <c r="C7031" s="29"/>
    </row>
    <row r="7032" spans="1:3" hidden="1" x14ac:dyDescent="0.45">
      <c r="A7032" s="29"/>
      <c r="B7032" s="29"/>
      <c r="C7032" s="29"/>
    </row>
    <row r="7033" spans="1:3" hidden="1" x14ac:dyDescent="0.45">
      <c r="A7033" s="29"/>
      <c r="B7033" s="29"/>
      <c r="C7033" s="29"/>
    </row>
    <row r="7034" spans="1:3" hidden="1" x14ac:dyDescent="0.45">
      <c r="A7034" s="29"/>
      <c r="B7034" s="29"/>
      <c r="C7034" s="29"/>
    </row>
    <row r="7035" spans="1:3" hidden="1" x14ac:dyDescent="0.45">
      <c r="A7035" s="29"/>
      <c r="B7035" s="29"/>
      <c r="C7035" s="29"/>
    </row>
    <row r="7036" spans="1:3" hidden="1" x14ac:dyDescent="0.45">
      <c r="A7036" s="29"/>
      <c r="B7036" s="29"/>
      <c r="C7036" s="29"/>
    </row>
    <row r="7037" spans="1:3" hidden="1" x14ac:dyDescent="0.45">
      <c r="A7037" s="29"/>
      <c r="B7037" s="29"/>
      <c r="C7037" s="29"/>
    </row>
    <row r="7038" spans="1:3" hidden="1" x14ac:dyDescent="0.45">
      <c r="A7038" s="29"/>
      <c r="B7038" s="29"/>
      <c r="C7038" s="29"/>
    </row>
    <row r="7039" spans="1:3" hidden="1" x14ac:dyDescent="0.45">
      <c r="A7039" s="29"/>
      <c r="B7039" s="29"/>
      <c r="C7039" s="29"/>
    </row>
    <row r="7040" spans="1:3" hidden="1" x14ac:dyDescent="0.45">
      <c r="A7040" s="29"/>
      <c r="B7040" s="29"/>
      <c r="C7040" s="29"/>
    </row>
    <row r="7041" spans="1:3" hidden="1" x14ac:dyDescent="0.45">
      <c r="A7041" s="29"/>
      <c r="B7041" s="29"/>
      <c r="C7041" s="29"/>
    </row>
    <row r="7042" spans="1:3" hidden="1" x14ac:dyDescent="0.45">
      <c r="A7042" s="29"/>
      <c r="B7042" s="29"/>
      <c r="C7042" s="29"/>
    </row>
    <row r="7043" spans="1:3" hidden="1" x14ac:dyDescent="0.45">
      <c r="A7043" s="29"/>
      <c r="B7043" s="29"/>
      <c r="C7043" s="29"/>
    </row>
    <row r="7044" spans="1:3" hidden="1" x14ac:dyDescent="0.45">
      <c r="A7044" s="29"/>
      <c r="B7044" s="29"/>
      <c r="C7044" s="29"/>
    </row>
    <row r="7045" spans="1:3" hidden="1" x14ac:dyDescent="0.45">
      <c r="A7045" s="29"/>
      <c r="B7045" s="29"/>
      <c r="C7045" s="29"/>
    </row>
    <row r="7046" spans="1:3" hidden="1" x14ac:dyDescent="0.45">
      <c r="A7046" s="29"/>
      <c r="B7046" s="29"/>
      <c r="C7046" s="29"/>
    </row>
    <row r="7047" spans="1:3" hidden="1" x14ac:dyDescent="0.45">
      <c r="A7047" s="29"/>
      <c r="B7047" s="29"/>
      <c r="C7047" s="29"/>
    </row>
    <row r="7048" spans="1:3" hidden="1" x14ac:dyDescent="0.45">
      <c r="A7048" s="29"/>
      <c r="B7048" s="29"/>
      <c r="C7048" s="29"/>
    </row>
    <row r="7049" spans="1:3" hidden="1" x14ac:dyDescent="0.45">
      <c r="A7049" s="29"/>
      <c r="B7049" s="29"/>
      <c r="C7049" s="29"/>
    </row>
    <row r="7050" spans="1:3" hidden="1" x14ac:dyDescent="0.45">
      <c r="A7050" s="29"/>
      <c r="B7050" s="29"/>
      <c r="C7050" s="29"/>
    </row>
    <row r="7051" spans="1:3" hidden="1" x14ac:dyDescent="0.45">
      <c r="A7051" s="29"/>
      <c r="B7051" s="29"/>
      <c r="C7051" s="29"/>
    </row>
    <row r="7052" spans="1:3" hidden="1" x14ac:dyDescent="0.45">
      <c r="A7052" s="29"/>
      <c r="B7052" s="29"/>
      <c r="C7052" s="29"/>
    </row>
    <row r="7053" spans="1:3" hidden="1" x14ac:dyDescent="0.45">
      <c r="A7053" s="29"/>
      <c r="B7053" s="29"/>
      <c r="C7053" s="29"/>
    </row>
    <row r="7054" spans="1:3" hidden="1" x14ac:dyDescent="0.45">
      <c r="A7054" s="29"/>
      <c r="B7054" s="29"/>
      <c r="C7054" s="29"/>
    </row>
    <row r="7055" spans="1:3" hidden="1" x14ac:dyDescent="0.45">
      <c r="A7055" s="29"/>
      <c r="B7055" s="29"/>
      <c r="C7055" s="29"/>
    </row>
    <row r="7056" spans="1:3" hidden="1" x14ac:dyDescent="0.45">
      <c r="A7056" s="29"/>
      <c r="B7056" s="29"/>
      <c r="C7056" s="29"/>
    </row>
    <row r="7057" spans="1:3" hidden="1" x14ac:dyDescent="0.45">
      <c r="A7057" s="29"/>
      <c r="B7057" s="29"/>
      <c r="C7057" s="29"/>
    </row>
    <row r="7058" spans="1:3" hidden="1" x14ac:dyDescent="0.45">
      <c r="A7058" s="29"/>
      <c r="B7058" s="29"/>
      <c r="C7058" s="29"/>
    </row>
    <row r="7059" spans="1:3" hidden="1" x14ac:dyDescent="0.45">
      <c r="A7059" s="29"/>
      <c r="B7059" s="29"/>
      <c r="C7059" s="29"/>
    </row>
    <row r="7060" spans="1:3" hidden="1" x14ac:dyDescent="0.45">
      <c r="A7060" s="29"/>
      <c r="B7060" s="29"/>
      <c r="C7060" s="29"/>
    </row>
    <row r="7061" spans="1:3" hidden="1" x14ac:dyDescent="0.45">
      <c r="A7061" s="29"/>
      <c r="B7061" s="29"/>
      <c r="C7061" s="29"/>
    </row>
    <row r="7062" spans="1:3" hidden="1" x14ac:dyDescent="0.45">
      <c r="A7062" s="29"/>
      <c r="B7062" s="29"/>
      <c r="C7062" s="29"/>
    </row>
    <row r="7063" spans="1:3" hidden="1" x14ac:dyDescent="0.45">
      <c r="A7063" s="29"/>
      <c r="B7063" s="29"/>
      <c r="C7063" s="29"/>
    </row>
    <row r="7064" spans="1:3" hidden="1" x14ac:dyDescent="0.45">
      <c r="A7064" s="29"/>
      <c r="B7064" s="29"/>
      <c r="C7064" s="29"/>
    </row>
    <row r="7065" spans="1:3" hidden="1" x14ac:dyDescent="0.45">
      <c r="A7065" s="29"/>
      <c r="B7065" s="29"/>
      <c r="C7065" s="29"/>
    </row>
    <row r="7066" spans="1:3" hidden="1" x14ac:dyDescent="0.45">
      <c r="A7066" s="29"/>
      <c r="B7066" s="29"/>
      <c r="C7066" s="29"/>
    </row>
    <row r="7067" spans="1:3" hidden="1" x14ac:dyDescent="0.45">
      <c r="A7067" s="29"/>
      <c r="B7067" s="29"/>
      <c r="C7067" s="29"/>
    </row>
    <row r="7068" spans="1:3" hidden="1" x14ac:dyDescent="0.45">
      <c r="A7068" s="29"/>
      <c r="B7068" s="29"/>
      <c r="C7068" s="29"/>
    </row>
    <row r="7069" spans="1:3" hidden="1" x14ac:dyDescent="0.45">
      <c r="A7069" s="29"/>
      <c r="B7069" s="29"/>
      <c r="C7069" s="29"/>
    </row>
    <row r="7070" spans="1:3" hidden="1" x14ac:dyDescent="0.45">
      <c r="A7070" s="29"/>
      <c r="B7070" s="29"/>
      <c r="C7070" s="29"/>
    </row>
    <row r="7071" spans="1:3" hidden="1" x14ac:dyDescent="0.45">
      <c r="A7071" s="29"/>
      <c r="B7071" s="29"/>
      <c r="C7071" s="29"/>
    </row>
    <row r="7072" spans="1:3" hidden="1" x14ac:dyDescent="0.45">
      <c r="A7072" s="29"/>
      <c r="B7072" s="29"/>
      <c r="C7072" s="29"/>
    </row>
    <row r="7073" spans="1:3" hidden="1" x14ac:dyDescent="0.45">
      <c r="A7073" s="29"/>
      <c r="B7073" s="29"/>
      <c r="C7073" s="29"/>
    </row>
    <row r="7074" spans="1:3" hidden="1" x14ac:dyDescent="0.45">
      <c r="A7074" s="29"/>
      <c r="B7074" s="29"/>
      <c r="C7074" s="29"/>
    </row>
    <row r="7075" spans="1:3" hidden="1" x14ac:dyDescent="0.45">
      <c r="A7075" s="29"/>
      <c r="B7075" s="29"/>
      <c r="C7075" s="29"/>
    </row>
    <row r="7076" spans="1:3" hidden="1" x14ac:dyDescent="0.45">
      <c r="A7076" s="29"/>
      <c r="B7076" s="29"/>
      <c r="C7076" s="29"/>
    </row>
    <row r="7077" spans="1:3" hidden="1" x14ac:dyDescent="0.45">
      <c r="A7077" s="29"/>
      <c r="B7077" s="29"/>
      <c r="C7077" s="29"/>
    </row>
    <row r="7078" spans="1:3" hidden="1" x14ac:dyDescent="0.45">
      <c r="A7078" s="29"/>
      <c r="B7078" s="29"/>
      <c r="C7078" s="29"/>
    </row>
    <row r="7079" spans="1:3" hidden="1" x14ac:dyDescent="0.45">
      <c r="A7079" s="29"/>
      <c r="B7079" s="29"/>
      <c r="C7079" s="29"/>
    </row>
    <row r="7080" spans="1:3" hidden="1" x14ac:dyDescent="0.45">
      <c r="A7080" s="29"/>
      <c r="B7080" s="29"/>
      <c r="C7080" s="29"/>
    </row>
    <row r="7081" spans="1:3" hidden="1" x14ac:dyDescent="0.45">
      <c r="A7081" s="29"/>
      <c r="B7081" s="29"/>
      <c r="C7081" s="29"/>
    </row>
    <row r="7082" spans="1:3" hidden="1" x14ac:dyDescent="0.45">
      <c r="A7082" s="29"/>
      <c r="B7082" s="29"/>
      <c r="C7082" s="29"/>
    </row>
    <row r="7083" spans="1:3" hidden="1" x14ac:dyDescent="0.45">
      <c r="A7083" s="29"/>
      <c r="B7083" s="29"/>
      <c r="C7083" s="29"/>
    </row>
    <row r="7084" spans="1:3" hidden="1" x14ac:dyDescent="0.45">
      <c r="A7084" s="29"/>
      <c r="B7084" s="29"/>
      <c r="C7084" s="29"/>
    </row>
    <row r="7085" spans="1:3" hidden="1" x14ac:dyDescent="0.45">
      <c r="A7085" s="29"/>
      <c r="B7085" s="29"/>
      <c r="C7085" s="29"/>
    </row>
    <row r="7086" spans="1:3" hidden="1" x14ac:dyDescent="0.45">
      <c r="A7086" s="29"/>
      <c r="B7086" s="29"/>
      <c r="C7086" s="29"/>
    </row>
    <row r="7087" spans="1:3" hidden="1" x14ac:dyDescent="0.45">
      <c r="A7087" s="29"/>
      <c r="B7087" s="29"/>
      <c r="C7087" s="29"/>
    </row>
    <row r="7088" spans="1:3" hidden="1" x14ac:dyDescent="0.45">
      <c r="A7088" s="29"/>
      <c r="B7088" s="29"/>
      <c r="C7088" s="29"/>
    </row>
    <row r="7089" spans="1:3" hidden="1" x14ac:dyDescent="0.45">
      <c r="A7089" s="29"/>
      <c r="B7089" s="29"/>
      <c r="C7089" s="29"/>
    </row>
    <row r="7090" spans="1:3" hidden="1" x14ac:dyDescent="0.45">
      <c r="A7090" s="29"/>
      <c r="B7090" s="29"/>
      <c r="C7090" s="29"/>
    </row>
    <row r="7091" spans="1:3" hidden="1" x14ac:dyDescent="0.45">
      <c r="A7091" s="29"/>
      <c r="B7091" s="29"/>
      <c r="C7091" s="29"/>
    </row>
    <row r="7092" spans="1:3" hidden="1" x14ac:dyDescent="0.45">
      <c r="A7092" s="29"/>
      <c r="B7092" s="29"/>
      <c r="C7092" s="29"/>
    </row>
    <row r="7093" spans="1:3" hidden="1" x14ac:dyDescent="0.45">
      <c r="A7093" s="29"/>
      <c r="B7093" s="29"/>
      <c r="C7093" s="29"/>
    </row>
    <row r="7094" spans="1:3" hidden="1" x14ac:dyDescent="0.45">
      <c r="A7094" s="29"/>
      <c r="B7094" s="29"/>
      <c r="C7094" s="29"/>
    </row>
    <row r="7095" spans="1:3" hidden="1" x14ac:dyDescent="0.45">
      <c r="A7095" s="29"/>
      <c r="B7095" s="29"/>
      <c r="C7095" s="29"/>
    </row>
    <row r="7096" spans="1:3" hidden="1" x14ac:dyDescent="0.45">
      <c r="A7096" s="29"/>
      <c r="B7096" s="29"/>
      <c r="C7096" s="29"/>
    </row>
    <row r="7097" spans="1:3" hidden="1" x14ac:dyDescent="0.45">
      <c r="A7097" s="29"/>
      <c r="B7097" s="29"/>
      <c r="C7097" s="29"/>
    </row>
    <row r="7098" spans="1:3" hidden="1" x14ac:dyDescent="0.45">
      <c r="A7098" s="29"/>
      <c r="B7098" s="29"/>
      <c r="C7098" s="29"/>
    </row>
    <row r="7099" spans="1:3" hidden="1" x14ac:dyDescent="0.45">
      <c r="A7099" s="29"/>
      <c r="B7099" s="29"/>
      <c r="C7099" s="29"/>
    </row>
    <row r="7100" spans="1:3" hidden="1" x14ac:dyDescent="0.45">
      <c r="A7100" s="29"/>
      <c r="B7100" s="29"/>
      <c r="C7100" s="29"/>
    </row>
    <row r="7101" spans="1:3" hidden="1" x14ac:dyDescent="0.45">
      <c r="A7101" s="29"/>
      <c r="B7101" s="29"/>
      <c r="C7101" s="29"/>
    </row>
    <row r="7102" spans="1:3" hidden="1" x14ac:dyDescent="0.45">
      <c r="A7102" s="29"/>
      <c r="B7102" s="29"/>
      <c r="C7102" s="29"/>
    </row>
    <row r="7103" spans="1:3" hidden="1" x14ac:dyDescent="0.45">
      <c r="A7103" s="29"/>
      <c r="B7103" s="29"/>
      <c r="C7103" s="29"/>
    </row>
    <row r="7104" spans="1:3" hidden="1" x14ac:dyDescent="0.45">
      <c r="A7104" s="29"/>
      <c r="B7104" s="29"/>
      <c r="C7104" s="29"/>
    </row>
    <row r="7105" spans="1:3" hidden="1" x14ac:dyDescent="0.45">
      <c r="A7105" s="29"/>
      <c r="B7105" s="29"/>
      <c r="C7105" s="29"/>
    </row>
    <row r="7106" spans="1:3" hidden="1" x14ac:dyDescent="0.45">
      <c r="A7106" s="29"/>
      <c r="B7106" s="29"/>
      <c r="C7106" s="29"/>
    </row>
    <row r="7107" spans="1:3" hidden="1" x14ac:dyDescent="0.45">
      <c r="A7107" s="29"/>
      <c r="B7107" s="29"/>
      <c r="C7107" s="29"/>
    </row>
    <row r="7108" spans="1:3" hidden="1" x14ac:dyDescent="0.45">
      <c r="A7108" s="29"/>
      <c r="B7108" s="29"/>
      <c r="C7108" s="29"/>
    </row>
    <row r="7109" spans="1:3" hidden="1" x14ac:dyDescent="0.45">
      <c r="A7109" s="29"/>
      <c r="B7109" s="29"/>
      <c r="C7109" s="29"/>
    </row>
    <row r="7110" spans="1:3" hidden="1" x14ac:dyDescent="0.45">
      <c r="A7110" s="29"/>
      <c r="B7110" s="29"/>
      <c r="C7110" s="29"/>
    </row>
    <row r="7111" spans="1:3" hidden="1" x14ac:dyDescent="0.45">
      <c r="A7111" s="29"/>
      <c r="B7111" s="29"/>
      <c r="C7111" s="29"/>
    </row>
    <row r="7112" spans="1:3" hidden="1" x14ac:dyDescent="0.45">
      <c r="A7112" s="29"/>
      <c r="B7112" s="29"/>
      <c r="C7112" s="29"/>
    </row>
    <row r="7113" spans="1:3" hidden="1" x14ac:dyDescent="0.45">
      <c r="A7113" s="29"/>
      <c r="B7113" s="29"/>
      <c r="C7113" s="29"/>
    </row>
    <row r="7114" spans="1:3" hidden="1" x14ac:dyDescent="0.45">
      <c r="A7114" s="29"/>
      <c r="B7114" s="29"/>
      <c r="C7114" s="29"/>
    </row>
    <row r="7115" spans="1:3" hidden="1" x14ac:dyDescent="0.45">
      <c r="A7115" s="29"/>
      <c r="B7115" s="29"/>
      <c r="C7115" s="29"/>
    </row>
    <row r="7116" spans="1:3" hidden="1" x14ac:dyDescent="0.45">
      <c r="A7116" s="29"/>
      <c r="B7116" s="29"/>
      <c r="C7116" s="29"/>
    </row>
    <row r="7117" spans="1:3" hidden="1" x14ac:dyDescent="0.45">
      <c r="A7117" s="29"/>
      <c r="B7117" s="29"/>
      <c r="C7117" s="29"/>
    </row>
    <row r="7118" spans="1:3" hidden="1" x14ac:dyDescent="0.45">
      <c r="A7118" s="29"/>
      <c r="B7118" s="29"/>
      <c r="C7118" s="29"/>
    </row>
    <row r="7119" spans="1:3" hidden="1" x14ac:dyDescent="0.45">
      <c r="A7119" s="29"/>
      <c r="B7119" s="29"/>
      <c r="C7119" s="29"/>
    </row>
    <row r="7120" spans="1:3" hidden="1" x14ac:dyDescent="0.45">
      <c r="A7120" s="29"/>
      <c r="B7120" s="29"/>
      <c r="C7120" s="29"/>
    </row>
    <row r="7121" spans="1:3" hidden="1" x14ac:dyDescent="0.45">
      <c r="A7121" s="29"/>
      <c r="B7121" s="29"/>
      <c r="C7121" s="29"/>
    </row>
    <row r="7122" spans="1:3" hidden="1" x14ac:dyDescent="0.45">
      <c r="A7122" s="29"/>
      <c r="B7122" s="29"/>
      <c r="C7122" s="29"/>
    </row>
    <row r="7123" spans="1:3" hidden="1" x14ac:dyDescent="0.45">
      <c r="A7123" s="29"/>
      <c r="B7123" s="29"/>
      <c r="C7123" s="29"/>
    </row>
    <row r="7124" spans="1:3" hidden="1" x14ac:dyDescent="0.45">
      <c r="A7124" s="29"/>
      <c r="B7124" s="29"/>
      <c r="C7124" s="29"/>
    </row>
    <row r="7125" spans="1:3" hidden="1" x14ac:dyDescent="0.45">
      <c r="A7125" s="29"/>
      <c r="B7125" s="29"/>
      <c r="C7125" s="29"/>
    </row>
    <row r="7126" spans="1:3" hidden="1" x14ac:dyDescent="0.45">
      <c r="A7126" s="29"/>
      <c r="B7126" s="29"/>
      <c r="C7126" s="29"/>
    </row>
    <row r="7127" spans="1:3" hidden="1" x14ac:dyDescent="0.45">
      <c r="A7127" s="29"/>
      <c r="B7127" s="29"/>
      <c r="C7127" s="29"/>
    </row>
    <row r="7128" spans="1:3" hidden="1" x14ac:dyDescent="0.45">
      <c r="A7128" s="29"/>
      <c r="B7128" s="29"/>
      <c r="C7128" s="29"/>
    </row>
    <row r="7129" spans="1:3" hidden="1" x14ac:dyDescent="0.45">
      <c r="A7129" s="29"/>
      <c r="B7129" s="29"/>
      <c r="C7129" s="29"/>
    </row>
    <row r="7130" spans="1:3" hidden="1" x14ac:dyDescent="0.45">
      <c r="A7130" s="29"/>
      <c r="B7130" s="29"/>
      <c r="C7130" s="29"/>
    </row>
    <row r="7131" spans="1:3" hidden="1" x14ac:dyDescent="0.45">
      <c r="A7131" s="29"/>
      <c r="B7131" s="29"/>
      <c r="C7131" s="29"/>
    </row>
    <row r="7132" spans="1:3" hidden="1" x14ac:dyDescent="0.45">
      <c r="A7132" s="29"/>
      <c r="B7132" s="29"/>
      <c r="C7132" s="29"/>
    </row>
    <row r="7133" spans="1:3" hidden="1" x14ac:dyDescent="0.45">
      <c r="A7133" s="29"/>
      <c r="B7133" s="29"/>
      <c r="C7133" s="29"/>
    </row>
    <row r="7134" spans="1:3" hidden="1" x14ac:dyDescent="0.45">
      <c r="A7134" s="29"/>
      <c r="B7134" s="29"/>
      <c r="C7134" s="29"/>
    </row>
    <row r="7135" spans="1:3" hidden="1" x14ac:dyDescent="0.45">
      <c r="A7135" s="29"/>
      <c r="B7135" s="29"/>
      <c r="C7135" s="29"/>
    </row>
    <row r="7136" spans="1:3" hidden="1" x14ac:dyDescent="0.45">
      <c r="A7136" s="29"/>
      <c r="B7136" s="29"/>
      <c r="C7136" s="29"/>
    </row>
    <row r="7137" spans="1:3" hidden="1" x14ac:dyDescent="0.45">
      <c r="A7137" s="29"/>
      <c r="B7137" s="29"/>
      <c r="C7137" s="29"/>
    </row>
    <row r="7138" spans="1:3" hidden="1" x14ac:dyDescent="0.45">
      <c r="A7138" s="29"/>
      <c r="B7138" s="29"/>
      <c r="C7138" s="29"/>
    </row>
    <row r="7139" spans="1:3" hidden="1" x14ac:dyDescent="0.45">
      <c r="A7139" s="29"/>
      <c r="B7139" s="29"/>
      <c r="C7139" s="29"/>
    </row>
    <row r="7140" spans="1:3" hidden="1" x14ac:dyDescent="0.45">
      <c r="A7140" s="29"/>
      <c r="B7140" s="29"/>
      <c r="C7140" s="29"/>
    </row>
    <row r="7141" spans="1:3" hidden="1" x14ac:dyDescent="0.45">
      <c r="A7141" s="29"/>
      <c r="B7141" s="29"/>
      <c r="C7141" s="29"/>
    </row>
    <row r="7142" spans="1:3" hidden="1" x14ac:dyDescent="0.45">
      <c r="A7142" s="29"/>
      <c r="B7142" s="29"/>
      <c r="C7142" s="29"/>
    </row>
    <row r="7143" spans="1:3" hidden="1" x14ac:dyDescent="0.45">
      <c r="A7143" s="29"/>
      <c r="B7143" s="29"/>
      <c r="C7143" s="29"/>
    </row>
    <row r="7144" spans="1:3" hidden="1" x14ac:dyDescent="0.45">
      <c r="A7144" s="29"/>
      <c r="B7144" s="29"/>
      <c r="C7144" s="29"/>
    </row>
    <row r="7145" spans="1:3" hidden="1" x14ac:dyDescent="0.45">
      <c r="A7145" s="29"/>
      <c r="B7145" s="29"/>
      <c r="C7145" s="29"/>
    </row>
    <row r="7146" spans="1:3" hidden="1" x14ac:dyDescent="0.45">
      <c r="A7146" s="29"/>
      <c r="B7146" s="29"/>
      <c r="C7146" s="29"/>
    </row>
    <row r="7147" spans="1:3" hidden="1" x14ac:dyDescent="0.45">
      <c r="A7147" s="29"/>
      <c r="B7147" s="29"/>
      <c r="C7147" s="29"/>
    </row>
    <row r="7148" spans="1:3" hidden="1" x14ac:dyDescent="0.45">
      <c r="A7148" s="29"/>
      <c r="B7148" s="29"/>
      <c r="C7148" s="29"/>
    </row>
    <row r="7149" spans="1:3" hidden="1" x14ac:dyDescent="0.45">
      <c r="A7149" s="29"/>
      <c r="B7149" s="29"/>
      <c r="C7149" s="29"/>
    </row>
    <row r="7150" spans="1:3" hidden="1" x14ac:dyDescent="0.45">
      <c r="A7150" s="29"/>
      <c r="B7150" s="29"/>
      <c r="C7150" s="29"/>
    </row>
    <row r="7151" spans="1:3" hidden="1" x14ac:dyDescent="0.45">
      <c r="A7151" s="29"/>
      <c r="B7151" s="29"/>
      <c r="C7151" s="29"/>
    </row>
    <row r="7152" spans="1:3" hidden="1" x14ac:dyDescent="0.45">
      <c r="A7152" s="29"/>
      <c r="B7152" s="29"/>
      <c r="C7152" s="29"/>
    </row>
    <row r="7153" spans="1:3" hidden="1" x14ac:dyDescent="0.45">
      <c r="A7153" s="29"/>
      <c r="B7153" s="29"/>
      <c r="C7153" s="29"/>
    </row>
    <row r="7154" spans="1:3" hidden="1" x14ac:dyDescent="0.45">
      <c r="A7154" s="29"/>
      <c r="B7154" s="29"/>
      <c r="C7154" s="29"/>
    </row>
    <row r="7155" spans="1:3" hidden="1" x14ac:dyDescent="0.45">
      <c r="A7155" s="29"/>
      <c r="B7155" s="29"/>
      <c r="C7155" s="29"/>
    </row>
    <row r="7156" spans="1:3" hidden="1" x14ac:dyDescent="0.45">
      <c r="A7156" s="29"/>
      <c r="B7156" s="29"/>
      <c r="C7156" s="29"/>
    </row>
    <row r="7157" spans="1:3" hidden="1" x14ac:dyDescent="0.45">
      <c r="A7157" s="29"/>
      <c r="B7157" s="29"/>
      <c r="C7157" s="29"/>
    </row>
    <row r="7158" spans="1:3" hidden="1" x14ac:dyDescent="0.45">
      <c r="A7158" s="29"/>
      <c r="B7158" s="29"/>
      <c r="C7158" s="29"/>
    </row>
    <row r="7159" spans="1:3" hidden="1" x14ac:dyDescent="0.45">
      <c r="A7159" s="29"/>
      <c r="B7159" s="29"/>
      <c r="C7159" s="29"/>
    </row>
    <row r="7160" spans="1:3" hidden="1" x14ac:dyDescent="0.45">
      <c r="A7160" s="29"/>
      <c r="B7160" s="29"/>
      <c r="C7160" s="29"/>
    </row>
    <row r="7161" spans="1:3" hidden="1" x14ac:dyDescent="0.45">
      <c r="A7161" s="29"/>
      <c r="B7161" s="29"/>
      <c r="C7161" s="29"/>
    </row>
    <row r="7162" spans="1:3" hidden="1" x14ac:dyDescent="0.45">
      <c r="A7162" s="29"/>
      <c r="B7162" s="29"/>
      <c r="C7162" s="29"/>
    </row>
    <row r="7163" spans="1:3" hidden="1" x14ac:dyDescent="0.45">
      <c r="A7163" s="29"/>
      <c r="B7163" s="29"/>
      <c r="C7163" s="29"/>
    </row>
    <row r="7164" spans="1:3" hidden="1" x14ac:dyDescent="0.45">
      <c r="A7164" s="29"/>
      <c r="B7164" s="29"/>
      <c r="C7164" s="29"/>
    </row>
    <row r="7165" spans="1:3" hidden="1" x14ac:dyDescent="0.45">
      <c r="A7165" s="29"/>
      <c r="B7165" s="29"/>
      <c r="C7165" s="29"/>
    </row>
    <row r="7166" spans="1:3" hidden="1" x14ac:dyDescent="0.45">
      <c r="A7166" s="29"/>
      <c r="B7166" s="29"/>
      <c r="C7166" s="29"/>
    </row>
    <row r="7167" spans="1:3" hidden="1" x14ac:dyDescent="0.45">
      <c r="A7167" s="29"/>
      <c r="B7167" s="29"/>
      <c r="C7167" s="29"/>
    </row>
    <row r="7168" spans="1:3" hidden="1" x14ac:dyDescent="0.45">
      <c r="A7168" s="29"/>
      <c r="B7168" s="29"/>
      <c r="C7168" s="29"/>
    </row>
    <row r="7169" spans="1:3" hidden="1" x14ac:dyDescent="0.45">
      <c r="A7169" s="29"/>
      <c r="B7169" s="29"/>
      <c r="C7169" s="29"/>
    </row>
    <row r="7170" spans="1:3" hidden="1" x14ac:dyDescent="0.45">
      <c r="A7170" s="29"/>
      <c r="B7170" s="29"/>
      <c r="C7170" s="29"/>
    </row>
    <row r="7171" spans="1:3" hidden="1" x14ac:dyDescent="0.45">
      <c r="A7171" s="29"/>
      <c r="B7171" s="29"/>
      <c r="C7171" s="29"/>
    </row>
    <row r="7172" spans="1:3" hidden="1" x14ac:dyDescent="0.45">
      <c r="A7172" s="29"/>
      <c r="B7172" s="29"/>
      <c r="C7172" s="29"/>
    </row>
    <row r="7173" spans="1:3" hidden="1" x14ac:dyDescent="0.45">
      <c r="A7173" s="29"/>
      <c r="B7173" s="29"/>
      <c r="C7173" s="29"/>
    </row>
    <row r="7174" spans="1:3" hidden="1" x14ac:dyDescent="0.45">
      <c r="A7174" s="29"/>
      <c r="B7174" s="29"/>
      <c r="C7174" s="29"/>
    </row>
    <row r="7175" spans="1:3" hidden="1" x14ac:dyDescent="0.45">
      <c r="A7175" s="29"/>
      <c r="B7175" s="29"/>
      <c r="C7175" s="29"/>
    </row>
    <row r="7176" spans="1:3" hidden="1" x14ac:dyDescent="0.45">
      <c r="A7176" s="29"/>
      <c r="B7176" s="29"/>
      <c r="C7176" s="29"/>
    </row>
    <row r="7177" spans="1:3" hidden="1" x14ac:dyDescent="0.45">
      <c r="A7177" s="29"/>
      <c r="B7177" s="29"/>
      <c r="C7177" s="29"/>
    </row>
    <row r="7178" spans="1:3" hidden="1" x14ac:dyDescent="0.45">
      <c r="A7178" s="29"/>
      <c r="B7178" s="29"/>
      <c r="C7178" s="29"/>
    </row>
    <row r="7179" spans="1:3" hidden="1" x14ac:dyDescent="0.45">
      <c r="A7179" s="29"/>
      <c r="B7179" s="29"/>
      <c r="C7179" s="29"/>
    </row>
    <row r="7180" spans="1:3" hidden="1" x14ac:dyDescent="0.45">
      <c r="A7180" s="29"/>
      <c r="B7180" s="29"/>
      <c r="C7180" s="29"/>
    </row>
    <row r="7181" spans="1:3" hidden="1" x14ac:dyDescent="0.45">
      <c r="A7181" s="29"/>
      <c r="B7181" s="29"/>
      <c r="C7181" s="29"/>
    </row>
    <row r="7182" spans="1:3" hidden="1" x14ac:dyDescent="0.45">
      <c r="A7182" s="29"/>
      <c r="B7182" s="29"/>
      <c r="C7182" s="29"/>
    </row>
    <row r="7183" spans="1:3" hidden="1" x14ac:dyDescent="0.45">
      <c r="A7183" s="29"/>
      <c r="B7183" s="29"/>
      <c r="C7183" s="29"/>
    </row>
    <row r="7184" spans="1:3" hidden="1" x14ac:dyDescent="0.45">
      <c r="A7184" s="29"/>
      <c r="B7184" s="29"/>
      <c r="C7184" s="29"/>
    </row>
    <row r="7185" spans="1:3" hidden="1" x14ac:dyDescent="0.45">
      <c r="A7185" s="29"/>
      <c r="B7185" s="29"/>
      <c r="C7185" s="29"/>
    </row>
    <row r="7186" spans="1:3" hidden="1" x14ac:dyDescent="0.45">
      <c r="A7186" s="29"/>
      <c r="B7186" s="29"/>
      <c r="C7186" s="29"/>
    </row>
    <row r="7187" spans="1:3" hidden="1" x14ac:dyDescent="0.45">
      <c r="A7187" s="29"/>
      <c r="B7187" s="29"/>
      <c r="C7187" s="29"/>
    </row>
    <row r="7188" spans="1:3" hidden="1" x14ac:dyDescent="0.45">
      <c r="A7188" s="29"/>
      <c r="B7188" s="29"/>
      <c r="C7188" s="29"/>
    </row>
    <row r="7189" spans="1:3" hidden="1" x14ac:dyDescent="0.45">
      <c r="A7189" s="29"/>
      <c r="B7189" s="29"/>
      <c r="C7189" s="29"/>
    </row>
    <row r="7190" spans="1:3" hidden="1" x14ac:dyDescent="0.45">
      <c r="A7190" s="29"/>
      <c r="B7190" s="29"/>
      <c r="C7190" s="29"/>
    </row>
    <row r="7191" spans="1:3" hidden="1" x14ac:dyDescent="0.45">
      <c r="A7191" s="29"/>
      <c r="B7191" s="29"/>
      <c r="C7191" s="29"/>
    </row>
    <row r="7192" spans="1:3" hidden="1" x14ac:dyDescent="0.45">
      <c r="A7192" s="29"/>
      <c r="B7192" s="29"/>
      <c r="C7192" s="29"/>
    </row>
    <row r="7193" spans="1:3" hidden="1" x14ac:dyDescent="0.45">
      <c r="A7193" s="29"/>
      <c r="B7193" s="29"/>
      <c r="C7193" s="29"/>
    </row>
    <row r="7194" spans="1:3" hidden="1" x14ac:dyDescent="0.45">
      <c r="A7194" s="29"/>
      <c r="B7194" s="29"/>
      <c r="C7194" s="29"/>
    </row>
    <row r="7195" spans="1:3" hidden="1" x14ac:dyDescent="0.45">
      <c r="A7195" s="29"/>
      <c r="B7195" s="29"/>
      <c r="C7195" s="29"/>
    </row>
    <row r="7196" spans="1:3" hidden="1" x14ac:dyDescent="0.45">
      <c r="A7196" s="29"/>
      <c r="B7196" s="29"/>
      <c r="C7196" s="29"/>
    </row>
    <row r="7197" spans="1:3" hidden="1" x14ac:dyDescent="0.45">
      <c r="A7197" s="29"/>
      <c r="B7197" s="29"/>
      <c r="C7197" s="29"/>
    </row>
    <row r="7198" spans="1:3" hidden="1" x14ac:dyDescent="0.45">
      <c r="A7198" s="29"/>
      <c r="B7198" s="29"/>
      <c r="C7198" s="29"/>
    </row>
    <row r="7199" spans="1:3" hidden="1" x14ac:dyDescent="0.45">
      <c r="A7199" s="29"/>
      <c r="B7199" s="29"/>
      <c r="C7199" s="29"/>
    </row>
    <row r="7200" spans="1:3" hidden="1" x14ac:dyDescent="0.45">
      <c r="A7200" s="29"/>
      <c r="B7200" s="29"/>
      <c r="C7200" s="29"/>
    </row>
    <row r="7201" spans="1:3" hidden="1" x14ac:dyDescent="0.45">
      <c r="A7201" s="29"/>
      <c r="B7201" s="29"/>
      <c r="C7201" s="29"/>
    </row>
    <row r="7202" spans="1:3" hidden="1" x14ac:dyDescent="0.45">
      <c r="A7202" s="29"/>
      <c r="B7202" s="29"/>
      <c r="C7202" s="29"/>
    </row>
    <row r="7203" spans="1:3" hidden="1" x14ac:dyDescent="0.45">
      <c r="A7203" s="29"/>
      <c r="B7203" s="29"/>
      <c r="C7203" s="29"/>
    </row>
    <row r="7204" spans="1:3" hidden="1" x14ac:dyDescent="0.45">
      <c r="A7204" s="29"/>
      <c r="B7204" s="29"/>
      <c r="C7204" s="29"/>
    </row>
    <row r="7205" spans="1:3" hidden="1" x14ac:dyDescent="0.45">
      <c r="A7205" s="29"/>
      <c r="B7205" s="29"/>
      <c r="C7205" s="29"/>
    </row>
    <row r="7206" spans="1:3" hidden="1" x14ac:dyDescent="0.45">
      <c r="A7206" s="29"/>
      <c r="B7206" s="29"/>
      <c r="C7206" s="29"/>
    </row>
    <row r="7207" spans="1:3" hidden="1" x14ac:dyDescent="0.45">
      <c r="A7207" s="29"/>
      <c r="B7207" s="29"/>
      <c r="C7207" s="29"/>
    </row>
    <row r="7208" spans="1:3" hidden="1" x14ac:dyDescent="0.45">
      <c r="A7208" s="29"/>
      <c r="B7208" s="29"/>
      <c r="C7208" s="29"/>
    </row>
    <row r="7209" spans="1:3" hidden="1" x14ac:dyDescent="0.45">
      <c r="A7209" s="29"/>
      <c r="B7209" s="29"/>
      <c r="C7209" s="29"/>
    </row>
    <row r="7210" spans="1:3" hidden="1" x14ac:dyDescent="0.45">
      <c r="A7210" s="29"/>
      <c r="B7210" s="29"/>
      <c r="C7210" s="29"/>
    </row>
    <row r="7211" spans="1:3" hidden="1" x14ac:dyDescent="0.45">
      <c r="A7211" s="29"/>
      <c r="B7211" s="29"/>
      <c r="C7211" s="29"/>
    </row>
    <row r="7212" spans="1:3" hidden="1" x14ac:dyDescent="0.45">
      <c r="A7212" s="29"/>
      <c r="B7212" s="29"/>
      <c r="C7212" s="29"/>
    </row>
    <row r="7213" spans="1:3" hidden="1" x14ac:dyDescent="0.45">
      <c r="A7213" s="29"/>
      <c r="B7213" s="29"/>
      <c r="C7213" s="29"/>
    </row>
    <row r="7214" spans="1:3" hidden="1" x14ac:dyDescent="0.45">
      <c r="A7214" s="29"/>
      <c r="B7214" s="29"/>
      <c r="C7214" s="29"/>
    </row>
    <row r="7215" spans="1:3" hidden="1" x14ac:dyDescent="0.45">
      <c r="A7215" s="29"/>
      <c r="B7215" s="29"/>
      <c r="C7215" s="29"/>
    </row>
    <row r="7216" spans="1:3" hidden="1" x14ac:dyDescent="0.45">
      <c r="A7216" s="29"/>
      <c r="B7216" s="29"/>
      <c r="C7216" s="29"/>
    </row>
    <row r="7217" spans="1:3" hidden="1" x14ac:dyDescent="0.45">
      <c r="A7217" s="29"/>
      <c r="B7217" s="29"/>
      <c r="C7217" s="29"/>
    </row>
    <row r="7218" spans="1:3" hidden="1" x14ac:dyDescent="0.45">
      <c r="A7218" s="29"/>
      <c r="B7218" s="29"/>
      <c r="C7218" s="29"/>
    </row>
    <row r="7219" spans="1:3" hidden="1" x14ac:dyDescent="0.45">
      <c r="A7219" s="29"/>
      <c r="B7219" s="29"/>
      <c r="C7219" s="29"/>
    </row>
    <row r="7220" spans="1:3" hidden="1" x14ac:dyDescent="0.45">
      <c r="A7220" s="29"/>
      <c r="B7220" s="29"/>
      <c r="C7220" s="29"/>
    </row>
    <row r="7221" spans="1:3" hidden="1" x14ac:dyDescent="0.45">
      <c r="A7221" s="29"/>
      <c r="B7221" s="29"/>
      <c r="C7221" s="29"/>
    </row>
    <row r="7222" spans="1:3" hidden="1" x14ac:dyDescent="0.45">
      <c r="A7222" s="29"/>
      <c r="B7222" s="29"/>
      <c r="C7222" s="29"/>
    </row>
    <row r="7223" spans="1:3" hidden="1" x14ac:dyDescent="0.45">
      <c r="A7223" s="29"/>
      <c r="B7223" s="29"/>
      <c r="C7223" s="29"/>
    </row>
    <row r="7224" spans="1:3" hidden="1" x14ac:dyDescent="0.45">
      <c r="A7224" s="29"/>
      <c r="B7224" s="29"/>
      <c r="C7224" s="29"/>
    </row>
    <row r="7225" spans="1:3" hidden="1" x14ac:dyDescent="0.45">
      <c r="A7225" s="29"/>
      <c r="B7225" s="29"/>
      <c r="C7225" s="29"/>
    </row>
    <row r="7226" spans="1:3" hidden="1" x14ac:dyDescent="0.45">
      <c r="A7226" s="29"/>
      <c r="B7226" s="29"/>
      <c r="C7226" s="29"/>
    </row>
    <row r="7227" spans="1:3" hidden="1" x14ac:dyDescent="0.45">
      <c r="A7227" s="29"/>
      <c r="B7227" s="29"/>
      <c r="C7227" s="29"/>
    </row>
    <row r="7228" spans="1:3" hidden="1" x14ac:dyDescent="0.45">
      <c r="A7228" s="29"/>
      <c r="B7228" s="29"/>
      <c r="C7228" s="29"/>
    </row>
    <row r="7229" spans="1:3" hidden="1" x14ac:dyDescent="0.45">
      <c r="A7229" s="29"/>
      <c r="B7229" s="29"/>
      <c r="C7229" s="29"/>
    </row>
    <row r="7230" spans="1:3" hidden="1" x14ac:dyDescent="0.45">
      <c r="A7230" s="29"/>
      <c r="B7230" s="29"/>
      <c r="C7230" s="29"/>
    </row>
    <row r="7231" spans="1:3" hidden="1" x14ac:dyDescent="0.45">
      <c r="A7231" s="29"/>
      <c r="B7231" s="29"/>
      <c r="C7231" s="29"/>
    </row>
    <row r="7232" spans="1:3" hidden="1" x14ac:dyDescent="0.45">
      <c r="A7232" s="29"/>
      <c r="B7232" s="29"/>
      <c r="C7232" s="29"/>
    </row>
    <row r="7233" spans="1:3" hidden="1" x14ac:dyDescent="0.45">
      <c r="A7233" s="29"/>
      <c r="B7233" s="29"/>
      <c r="C7233" s="29"/>
    </row>
    <row r="7234" spans="1:3" hidden="1" x14ac:dyDescent="0.45">
      <c r="A7234" s="29"/>
      <c r="B7234" s="29"/>
      <c r="C7234" s="29"/>
    </row>
    <row r="7235" spans="1:3" hidden="1" x14ac:dyDescent="0.45">
      <c r="A7235" s="29"/>
      <c r="B7235" s="29"/>
      <c r="C7235" s="29"/>
    </row>
    <row r="7236" spans="1:3" hidden="1" x14ac:dyDescent="0.45">
      <c r="A7236" s="29"/>
      <c r="B7236" s="29"/>
      <c r="C7236" s="29"/>
    </row>
    <row r="7237" spans="1:3" hidden="1" x14ac:dyDescent="0.45">
      <c r="A7237" s="29"/>
      <c r="B7237" s="29"/>
      <c r="C7237" s="29"/>
    </row>
    <row r="7238" spans="1:3" hidden="1" x14ac:dyDescent="0.45">
      <c r="A7238" s="29"/>
      <c r="B7238" s="29"/>
      <c r="C7238" s="29"/>
    </row>
    <row r="7239" spans="1:3" hidden="1" x14ac:dyDescent="0.45">
      <c r="A7239" s="29"/>
      <c r="B7239" s="29"/>
      <c r="C7239" s="29"/>
    </row>
    <row r="7240" spans="1:3" hidden="1" x14ac:dyDescent="0.45">
      <c r="A7240" s="29"/>
      <c r="B7240" s="29"/>
      <c r="C7240" s="29"/>
    </row>
    <row r="7241" spans="1:3" hidden="1" x14ac:dyDescent="0.45">
      <c r="A7241" s="29"/>
      <c r="B7241" s="29"/>
      <c r="C7241" s="29"/>
    </row>
    <row r="7242" spans="1:3" hidden="1" x14ac:dyDescent="0.45">
      <c r="A7242" s="29"/>
      <c r="B7242" s="29"/>
      <c r="C7242" s="29"/>
    </row>
    <row r="7243" spans="1:3" hidden="1" x14ac:dyDescent="0.45">
      <c r="A7243" s="29"/>
      <c r="B7243" s="29"/>
      <c r="C7243" s="29"/>
    </row>
    <row r="7244" spans="1:3" hidden="1" x14ac:dyDescent="0.45">
      <c r="A7244" s="29"/>
      <c r="B7244" s="29"/>
      <c r="C7244" s="29"/>
    </row>
    <row r="7245" spans="1:3" hidden="1" x14ac:dyDescent="0.45">
      <c r="A7245" s="29"/>
      <c r="B7245" s="29"/>
      <c r="C7245" s="29"/>
    </row>
    <row r="7246" spans="1:3" hidden="1" x14ac:dyDescent="0.45">
      <c r="A7246" s="29"/>
      <c r="B7246" s="29"/>
      <c r="C7246" s="29"/>
    </row>
    <row r="7247" spans="1:3" hidden="1" x14ac:dyDescent="0.45">
      <c r="A7247" s="29"/>
      <c r="B7247" s="29"/>
      <c r="C7247" s="29"/>
    </row>
    <row r="7248" spans="1:3" hidden="1" x14ac:dyDescent="0.45">
      <c r="A7248" s="29"/>
      <c r="B7248" s="29"/>
      <c r="C7248" s="29"/>
    </row>
    <row r="7249" spans="1:3" hidden="1" x14ac:dyDescent="0.45">
      <c r="A7249" s="29"/>
      <c r="B7249" s="29"/>
      <c r="C7249" s="29"/>
    </row>
    <row r="7250" spans="1:3" hidden="1" x14ac:dyDescent="0.45">
      <c r="A7250" s="29"/>
      <c r="B7250" s="29"/>
      <c r="C7250" s="29"/>
    </row>
    <row r="7251" spans="1:3" hidden="1" x14ac:dyDescent="0.45">
      <c r="A7251" s="29"/>
      <c r="B7251" s="29"/>
      <c r="C7251" s="29"/>
    </row>
    <row r="7252" spans="1:3" hidden="1" x14ac:dyDescent="0.45">
      <c r="A7252" s="29"/>
      <c r="B7252" s="29"/>
      <c r="C7252" s="29"/>
    </row>
    <row r="7253" spans="1:3" hidden="1" x14ac:dyDescent="0.45">
      <c r="A7253" s="29"/>
      <c r="B7253" s="29"/>
      <c r="C7253" s="29"/>
    </row>
    <row r="7254" spans="1:3" hidden="1" x14ac:dyDescent="0.45">
      <c r="A7254" s="29"/>
      <c r="B7254" s="29"/>
      <c r="C7254" s="29"/>
    </row>
    <row r="7255" spans="1:3" hidden="1" x14ac:dyDescent="0.45">
      <c r="A7255" s="29"/>
      <c r="B7255" s="29"/>
      <c r="C7255" s="29"/>
    </row>
    <row r="7256" spans="1:3" hidden="1" x14ac:dyDescent="0.45">
      <c r="A7256" s="29"/>
      <c r="B7256" s="29"/>
      <c r="C7256" s="29"/>
    </row>
    <row r="7257" spans="1:3" hidden="1" x14ac:dyDescent="0.45">
      <c r="A7257" s="29"/>
      <c r="B7257" s="29"/>
      <c r="C7257" s="29"/>
    </row>
    <row r="7258" spans="1:3" hidden="1" x14ac:dyDescent="0.45">
      <c r="A7258" s="29"/>
      <c r="B7258" s="29"/>
      <c r="C7258" s="29"/>
    </row>
    <row r="7259" spans="1:3" hidden="1" x14ac:dyDescent="0.45">
      <c r="A7259" s="29"/>
      <c r="B7259" s="29"/>
      <c r="C7259" s="29"/>
    </row>
    <row r="7260" spans="1:3" hidden="1" x14ac:dyDescent="0.45">
      <c r="A7260" s="29"/>
      <c r="B7260" s="29"/>
      <c r="C7260" s="29"/>
    </row>
    <row r="7261" spans="1:3" hidden="1" x14ac:dyDescent="0.45">
      <c r="A7261" s="29"/>
      <c r="B7261" s="29"/>
      <c r="C7261" s="29"/>
    </row>
    <row r="7262" spans="1:3" hidden="1" x14ac:dyDescent="0.45">
      <c r="A7262" s="29"/>
      <c r="B7262" s="29"/>
      <c r="C7262" s="29"/>
    </row>
    <row r="7263" spans="1:3" hidden="1" x14ac:dyDescent="0.45">
      <c r="A7263" s="29"/>
      <c r="B7263" s="29"/>
      <c r="C7263" s="29"/>
    </row>
    <row r="7264" spans="1:3" hidden="1" x14ac:dyDescent="0.45">
      <c r="A7264" s="29"/>
      <c r="B7264" s="29"/>
      <c r="C7264" s="29"/>
    </row>
    <row r="7265" spans="1:3" hidden="1" x14ac:dyDescent="0.45">
      <c r="A7265" s="29"/>
      <c r="B7265" s="29"/>
      <c r="C7265" s="29"/>
    </row>
    <row r="7266" spans="1:3" hidden="1" x14ac:dyDescent="0.45">
      <c r="A7266" s="29"/>
      <c r="B7266" s="29"/>
      <c r="C7266" s="29"/>
    </row>
    <row r="7267" spans="1:3" hidden="1" x14ac:dyDescent="0.45">
      <c r="A7267" s="29"/>
      <c r="B7267" s="29"/>
      <c r="C7267" s="29"/>
    </row>
    <row r="7268" spans="1:3" hidden="1" x14ac:dyDescent="0.45">
      <c r="A7268" s="29"/>
      <c r="B7268" s="29"/>
      <c r="C7268" s="29"/>
    </row>
    <row r="7269" spans="1:3" hidden="1" x14ac:dyDescent="0.45">
      <c r="A7269" s="29"/>
      <c r="B7269" s="29"/>
      <c r="C7269" s="29"/>
    </row>
    <row r="7270" spans="1:3" hidden="1" x14ac:dyDescent="0.45">
      <c r="A7270" s="29"/>
      <c r="B7270" s="29"/>
      <c r="C7270" s="29"/>
    </row>
    <row r="7271" spans="1:3" hidden="1" x14ac:dyDescent="0.45">
      <c r="A7271" s="29"/>
      <c r="B7271" s="29"/>
      <c r="C7271" s="29"/>
    </row>
    <row r="7272" spans="1:3" hidden="1" x14ac:dyDescent="0.45">
      <c r="A7272" s="29"/>
      <c r="B7272" s="29"/>
      <c r="C7272" s="29"/>
    </row>
    <row r="7273" spans="1:3" hidden="1" x14ac:dyDescent="0.45">
      <c r="A7273" s="29"/>
      <c r="B7273" s="29"/>
      <c r="C7273" s="29"/>
    </row>
    <row r="7274" spans="1:3" hidden="1" x14ac:dyDescent="0.45">
      <c r="A7274" s="29"/>
      <c r="B7274" s="29"/>
      <c r="C7274" s="29"/>
    </row>
    <row r="7275" spans="1:3" hidden="1" x14ac:dyDescent="0.45">
      <c r="A7275" s="29"/>
      <c r="B7275" s="29"/>
      <c r="C7275" s="29"/>
    </row>
    <row r="7276" spans="1:3" hidden="1" x14ac:dyDescent="0.45">
      <c r="A7276" s="29"/>
      <c r="B7276" s="29"/>
      <c r="C7276" s="29"/>
    </row>
    <row r="7277" spans="1:3" hidden="1" x14ac:dyDescent="0.45">
      <c r="A7277" s="29"/>
      <c r="B7277" s="29"/>
      <c r="C7277" s="29"/>
    </row>
    <row r="7278" spans="1:3" hidden="1" x14ac:dyDescent="0.45">
      <c r="A7278" s="29"/>
      <c r="B7278" s="29"/>
      <c r="C7278" s="29"/>
    </row>
    <row r="7279" spans="1:3" hidden="1" x14ac:dyDescent="0.45">
      <c r="A7279" s="29"/>
      <c r="B7279" s="29"/>
      <c r="C7279" s="29"/>
    </row>
    <row r="7280" spans="1:3" hidden="1" x14ac:dyDescent="0.45">
      <c r="A7280" s="29"/>
      <c r="B7280" s="29"/>
      <c r="C7280" s="29"/>
    </row>
    <row r="7281" spans="1:3" hidden="1" x14ac:dyDescent="0.45">
      <c r="A7281" s="29"/>
      <c r="B7281" s="29"/>
      <c r="C7281" s="29"/>
    </row>
    <row r="7282" spans="1:3" hidden="1" x14ac:dyDescent="0.45">
      <c r="A7282" s="29"/>
      <c r="B7282" s="29"/>
      <c r="C7282" s="29"/>
    </row>
    <row r="7283" spans="1:3" hidden="1" x14ac:dyDescent="0.45">
      <c r="A7283" s="29"/>
      <c r="B7283" s="29"/>
      <c r="C7283" s="29"/>
    </row>
    <row r="7284" spans="1:3" hidden="1" x14ac:dyDescent="0.45">
      <c r="A7284" s="29"/>
      <c r="B7284" s="29"/>
      <c r="C7284" s="29"/>
    </row>
    <row r="7285" spans="1:3" hidden="1" x14ac:dyDescent="0.45">
      <c r="A7285" s="29"/>
      <c r="B7285" s="29"/>
      <c r="C7285" s="29"/>
    </row>
    <row r="7286" spans="1:3" hidden="1" x14ac:dyDescent="0.45">
      <c r="A7286" s="29"/>
      <c r="B7286" s="29"/>
      <c r="C7286" s="29"/>
    </row>
    <row r="7287" spans="1:3" hidden="1" x14ac:dyDescent="0.45">
      <c r="A7287" s="29"/>
      <c r="B7287" s="29"/>
      <c r="C7287" s="29"/>
    </row>
    <row r="7288" spans="1:3" hidden="1" x14ac:dyDescent="0.45">
      <c r="A7288" s="29"/>
      <c r="B7288" s="29"/>
      <c r="C7288" s="29"/>
    </row>
    <row r="7289" spans="1:3" hidden="1" x14ac:dyDescent="0.45">
      <c r="A7289" s="29"/>
      <c r="B7289" s="29"/>
      <c r="C7289" s="29"/>
    </row>
    <row r="7290" spans="1:3" hidden="1" x14ac:dyDescent="0.45">
      <c r="A7290" s="29"/>
      <c r="B7290" s="29"/>
      <c r="C7290" s="29"/>
    </row>
    <row r="7291" spans="1:3" hidden="1" x14ac:dyDescent="0.45">
      <c r="A7291" s="29"/>
      <c r="B7291" s="29"/>
      <c r="C7291" s="29"/>
    </row>
    <row r="7292" spans="1:3" hidden="1" x14ac:dyDescent="0.45">
      <c r="A7292" s="29"/>
      <c r="B7292" s="29"/>
      <c r="C7292" s="29"/>
    </row>
    <row r="7293" spans="1:3" hidden="1" x14ac:dyDescent="0.45">
      <c r="A7293" s="29"/>
      <c r="B7293" s="29"/>
      <c r="C7293" s="29"/>
    </row>
    <row r="7294" spans="1:3" hidden="1" x14ac:dyDescent="0.45">
      <c r="A7294" s="29"/>
      <c r="B7294" s="29"/>
      <c r="C7294" s="29"/>
    </row>
    <row r="7295" spans="1:3" hidden="1" x14ac:dyDescent="0.45">
      <c r="A7295" s="29"/>
      <c r="B7295" s="29"/>
      <c r="C7295" s="29"/>
    </row>
    <row r="7296" spans="1:3" hidden="1" x14ac:dyDescent="0.45">
      <c r="A7296" s="29"/>
      <c r="B7296" s="29"/>
      <c r="C7296" s="29"/>
    </row>
    <row r="7297" spans="1:3" hidden="1" x14ac:dyDescent="0.45">
      <c r="A7297" s="29"/>
      <c r="B7297" s="29"/>
      <c r="C7297" s="29"/>
    </row>
    <row r="7298" spans="1:3" hidden="1" x14ac:dyDescent="0.45">
      <c r="A7298" s="29"/>
      <c r="B7298" s="29"/>
      <c r="C7298" s="29"/>
    </row>
    <row r="7299" spans="1:3" hidden="1" x14ac:dyDescent="0.45">
      <c r="A7299" s="29"/>
      <c r="B7299" s="29"/>
      <c r="C7299" s="29"/>
    </row>
    <row r="7300" spans="1:3" hidden="1" x14ac:dyDescent="0.45">
      <c r="A7300" s="29"/>
      <c r="B7300" s="29"/>
      <c r="C7300" s="29"/>
    </row>
    <row r="7301" spans="1:3" hidden="1" x14ac:dyDescent="0.45">
      <c r="A7301" s="29"/>
      <c r="B7301" s="29"/>
      <c r="C7301" s="29"/>
    </row>
    <row r="7302" spans="1:3" hidden="1" x14ac:dyDescent="0.45">
      <c r="A7302" s="29"/>
      <c r="B7302" s="29"/>
      <c r="C7302" s="29"/>
    </row>
    <row r="7303" spans="1:3" hidden="1" x14ac:dyDescent="0.45">
      <c r="A7303" s="29"/>
      <c r="B7303" s="29"/>
      <c r="C7303" s="29"/>
    </row>
    <row r="7304" spans="1:3" hidden="1" x14ac:dyDescent="0.45">
      <c r="A7304" s="29"/>
      <c r="B7304" s="29"/>
      <c r="C7304" s="29"/>
    </row>
    <row r="7305" spans="1:3" hidden="1" x14ac:dyDescent="0.45">
      <c r="A7305" s="29"/>
      <c r="B7305" s="29"/>
      <c r="C7305" s="29"/>
    </row>
    <row r="7306" spans="1:3" hidden="1" x14ac:dyDescent="0.45">
      <c r="A7306" s="29"/>
      <c r="B7306" s="29"/>
      <c r="C7306" s="29"/>
    </row>
    <row r="7307" spans="1:3" hidden="1" x14ac:dyDescent="0.45">
      <c r="A7307" s="29"/>
      <c r="B7307" s="29"/>
      <c r="C7307" s="29"/>
    </row>
    <row r="7308" spans="1:3" hidden="1" x14ac:dyDescent="0.45">
      <c r="A7308" s="29"/>
      <c r="B7308" s="29"/>
      <c r="C7308" s="29"/>
    </row>
    <row r="7309" spans="1:3" hidden="1" x14ac:dyDescent="0.45">
      <c r="A7309" s="29"/>
      <c r="B7309" s="29"/>
      <c r="C7309" s="29"/>
    </row>
    <row r="7310" spans="1:3" hidden="1" x14ac:dyDescent="0.45">
      <c r="A7310" s="29"/>
      <c r="B7310" s="29"/>
      <c r="C7310" s="29"/>
    </row>
    <row r="7311" spans="1:3" hidden="1" x14ac:dyDescent="0.45">
      <c r="A7311" s="29"/>
      <c r="B7311" s="29"/>
      <c r="C7311" s="29"/>
    </row>
    <row r="7312" spans="1:3" hidden="1" x14ac:dyDescent="0.45">
      <c r="A7312" s="29"/>
      <c r="B7312" s="29"/>
      <c r="C7312" s="29"/>
    </row>
    <row r="7313" spans="1:3" hidden="1" x14ac:dyDescent="0.45">
      <c r="A7313" s="29"/>
      <c r="B7313" s="29"/>
      <c r="C7313" s="29"/>
    </row>
    <row r="7314" spans="1:3" hidden="1" x14ac:dyDescent="0.45">
      <c r="A7314" s="29"/>
      <c r="B7314" s="29"/>
      <c r="C7314" s="29"/>
    </row>
    <row r="7315" spans="1:3" hidden="1" x14ac:dyDescent="0.45">
      <c r="A7315" s="29"/>
      <c r="B7315" s="29"/>
      <c r="C7315" s="29"/>
    </row>
    <row r="7316" spans="1:3" hidden="1" x14ac:dyDescent="0.45">
      <c r="A7316" s="29"/>
      <c r="B7316" s="29"/>
      <c r="C7316" s="29"/>
    </row>
    <row r="7317" spans="1:3" hidden="1" x14ac:dyDescent="0.45">
      <c r="A7317" s="29"/>
      <c r="B7317" s="29"/>
      <c r="C7317" s="29"/>
    </row>
    <row r="7318" spans="1:3" hidden="1" x14ac:dyDescent="0.45">
      <c r="A7318" s="29"/>
      <c r="B7318" s="29"/>
      <c r="C7318" s="29"/>
    </row>
    <row r="7319" spans="1:3" hidden="1" x14ac:dyDescent="0.45">
      <c r="A7319" s="29"/>
      <c r="B7319" s="29"/>
      <c r="C7319" s="29"/>
    </row>
    <row r="7320" spans="1:3" hidden="1" x14ac:dyDescent="0.45">
      <c r="A7320" s="29"/>
      <c r="B7320" s="29"/>
      <c r="C7320" s="29"/>
    </row>
    <row r="7321" spans="1:3" hidden="1" x14ac:dyDescent="0.45">
      <c r="A7321" s="29"/>
      <c r="B7321" s="29"/>
      <c r="C7321" s="29"/>
    </row>
    <row r="7322" spans="1:3" hidden="1" x14ac:dyDescent="0.45">
      <c r="A7322" s="29"/>
      <c r="B7322" s="29"/>
      <c r="C7322" s="29"/>
    </row>
    <row r="7323" spans="1:3" hidden="1" x14ac:dyDescent="0.45">
      <c r="A7323" s="29"/>
      <c r="B7323" s="29"/>
      <c r="C7323" s="29"/>
    </row>
    <row r="7324" spans="1:3" hidden="1" x14ac:dyDescent="0.45">
      <c r="A7324" s="29"/>
      <c r="B7324" s="29"/>
      <c r="C7324" s="29"/>
    </row>
    <row r="7325" spans="1:3" hidden="1" x14ac:dyDescent="0.45">
      <c r="A7325" s="29"/>
      <c r="B7325" s="29"/>
      <c r="C7325" s="29"/>
    </row>
    <row r="7326" spans="1:3" hidden="1" x14ac:dyDescent="0.45">
      <c r="A7326" s="29"/>
      <c r="B7326" s="29"/>
      <c r="C7326" s="29"/>
    </row>
    <row r="7327" spans="1:3" hidden="1" x14ac:dyDescent="0.45">
      <c r="A7327" s="29"/>
      <c r="B7327" s="29"/>
      <c r="C7327" s="29"/>
    </row>
    <row r="7328" spans="1:3" hidden="1" x14ac:dyDescent="0.45">
      <c r="A7328" s="29"/>
      <c r="B7328" s="29"/>
      <c r="C7328" s="29"/>
    </row>
    <row r="7329" spans="1:3" hidden="1" x14ac:dyDescent="0.45">
      <c r="A7329" s="29"/>
      <c r="B7329" s="29"/>
      <c r="C7329" s="29"/>
    </row>
    <row r="7330" spans="1:3" hidden="1" x14ac:dyDescent="0.45">
      <c r="A7330" s="29"/>
      <c r="B7330" s="29"/>
      <c r="C7330" s="29"/>
    </row>
    <row r="7331" spans="1:3" hidden="1" x14ac:dyDescent="0.45">
      <c r="A7331" s="29"/>
      <c r="B7331" s="29"/>
      <c r="C7331" s="29"/>
    </row>
    <row r="7332" spans="1:3" hidden="1" x14ac:dyDescent="0.45">
      <c r="A7332" s="29"/>
      <c r="B7332" s="29"/>
      <c r="C7332" s="29"/>
    </row>
    <row r="7333" spans="1:3" hidden="1" x14ac:dyDescent="0.45">
      <c r="A7333" s="29"/>
      <c r="B7333" s="29"/>
      <c r="C7333" s="29"/>
    </row>
    <row r="7334" spans="1:3" hidden="1" x14ac:dyDescent="0.45">
      <c r="A7334" s="29"/>
      <c r="B7334" s="29"/>
      <c r="C7334" s="29"/>
    </row>
    <row r="7335" spans="1:3" hidden="1" x14ac:dyDescent="0.45">
      <c r="A7335" s="29"/>
      <c r="B7335" s="29"/>
      <c r="C7335" s="29"/>
    </row>
    <row r="7336" spans="1:3" hidden="1" x14ac:dyDescent="0.45">
      <c r="A7336" s="29"/>
      <c r="B7336" s="29"/>
      <c r="C7336" s="29"/>
    </row>
    <row r="7337" spans="1:3" hidden="1" x14ac:dyDescent="0.45">
      <c r="A7337" s="29"/>
      <c r="B7337" s="29"/>
      <c r="C7337" s="29"/>
    </row>
    <row r="7338" spans="1:3" hidden="1" x14ac:dyDescent="0.45">
      <c r="A7338" s="29"/>
      <c r="B7338" s="29"/>
      <c r="C7338" s="29"/>
    </row>
    <row r="7339" spans="1:3" hidden="1" x14ac:dyDescent="0.45">
      <c r="A7339" s="29"/>
      <c r="B7339" s="29"/>
      <c r="C7339" s="29"/>
    </row>
    <row r="7340" spans="1:3" hidden="1" x14ac:dyDescent="0.45">
      <c r="A7340" s="29"/>
      <c r="B7340" s="29"/>
      <c r="C7340" s="29"/>
    </row>
    <row r="7341" spans="1:3" hidden="1" x14ac:dyDescent="0.45">
      <c r="A7341" s="29"/>
      <c r="B7341" s="29"/>
      <c r="C7341" s="29"/>
    </row>
    <row r="7342" spans="1:3" hidden="1" x14ac:dyDescent="0.45">
      <c r="A7342" s="29"/>
      <c r="B7342" s="29"/>
      <c r="C7342" s="29"/>
    </row>
    <row r="7343" spans="1:3" hidden="1" x14ac:dyDescent="0.45">
      <c r="A7343" s="29"/>
      <c r="B7343" s="29"/>
      <c r="C7343" s="29"/>
    </row>
    <row r="7344" spans="1:3" hidden="1" x14ac:dyDescent="0.45">
      <c r="A7344" s="29"/>
      <c r="B7344" s="29"/>
      <c r="C7344" s="29"/>
    </row>
    <row r="7345" spans="1:3" hidden="1" x14ac:dyDescent="0.45">
      <c r="A7345" s="29"/>
      <c r="B7345" s="29"/>
      <c r="C7345" s="29"/>
    </row>
    <row r="7346" spans="1:3" hidden="1" x14ac:dyDescent="0.45">
      <c r="A7346" s="29"/>
      <c r="B7346" s="29"/>
      <c r="C7346" s="29"/>
    </row>
    <row r="7347" spans="1:3" hidden="1" x14ac:dyDescent="0.45">
      <c r="A7347" s="29"/>
      <c r="B7347" s="29"/>
      <c r="C7347" s="29"/>
    </row>
    <row r="7348" spans="1:3" hidden="1" x14ac:dyDescent="0.45">
      <c r="A7348" s="29"/>
      <c r="B7348" s="29"/>
      <c r="C7348" s="29"/>
    </row>
    <row r="7349" spans="1:3" hidden="1" x14ac:dyDescent="0.45">
      <c r="A7349" s="29"/>
      <c r="B7349" s="29"/>
      <c r="C7349" s="29"/>
    </row>
    <row r="7350" spans="1:3" hidden="1" x14ac:dyDescent="0.45">
      <c r="A7350" s="29"/>
      <c r="B7350" s="29"/>
      <c r="C7350" s="29"/>
    </row>
    <row r="7351" spans="1:3" hidden="1" x14ac:dyDescent="0.45">
      <c r="A7351" s="29"/>
      <c r="B7351" s="29"/>
      <c r="C7351" s="29"/>
    </row>
    <row r="7352" spans="1:3" hidden="1" x14ac:dyDescent="0.45">
      <c r="A7352" s="29"/>
      <c r="B7352" s="29"/>
      <c r="C7352" s="29"/>
    </row>
    <row r="7353" spans="1:3" hidden="1" x14ac:dyDescent="0.45">
      <c r="A7353" s="29"/>
      <c r="B7353" s="29"/>
      <c r="C7353" s="29"/>
    </row>
    <row r="7354" spans="1:3" hidden="1" x14ac:dyDescent="0.45">
      <c r="A7354" s="29"/>
      <c r="B7354" s="29"/>
      <c r="C7354" s="29"/>
    </row>
    <row r="7355" spans="1:3" hidden="1" x14ac:dyDescent="0.45">
      <c r="A7355" s="29"/>
      <c r="B7355" s="29"/>
      <c r="C7355" s="29"/>
    </row>
    <row r="7356" spans="1:3" hidden="1" x14ac:dyDescent="0.45">
      <c r="A7356" s="29"/>
      <c r="B7356" s="29"/>
      <c r="C7356" s="29"/>
    </row>
    <row r="7357" spans="1:3" hidden="1" x14ac:dyDescent="0.45">
      <c r="A7357" s="29"/>
      <c r="B7357" s="29"/>
      <c r="C7357" s="29"/>
    </row>
    <row r="7358" spans="1:3" hidden="1" x14ac:dyDescent="0.45">
      <c r="A7358" s="29"/>
      <c r="B7358" s="29"/>
      <c r="C7358" s="29"/>
    </row>
    <row r="7359" spans="1:3" hidden="1" x14ac:dyDescent="0.45">
      <c r="A7359" s="29"/>
      <c r="B7359" s="29"/>
      <c r="C7359" s="29"/>
    </row>
    <row r="7360" spans="1:3" hidden="1" x14ac:dyDescent="0.45">
      <c r="A7360" s="29"/>
      <c r="B7360" s="29"/>
      <c r="C7360" s="29"/>
    </row>
    <row r="7361" spans="1:3" hidden="1" x14ac:dyDescent="0.45">
      <c r="A7361" s="29"/>
      <c r="B7361" s="29"/>
      <c r="C7361" s="29"/>
    </row>
    <row r="7362" spans="1:3" hidden="1" x14ac:dyDescent="0.45">
      <c r="A7362" s="29"/>
      <c r="B7362" s="29"/>
      <c r="C7362" s="29"/>
    </row>
    <row r="7363" spans="1:3" hidden="1" x14ac:dyDescent="0.45">
      <c r="A7363" s="29"/>
      <c r="B7363" s="29"/>
      <c r="C7363" s="29"/>
    </row>
    <row r="7364" spans="1:3" hidden="1" x14ac:dyDescent="0.45">
      <c r="A7364" s="29"/>
      <c r="B7364" s="29"/>
      <c r="C7364" s="29"/>
    </row>
    <row r="7365" spans="1:3" hidden="1" x14ac:dyDescent="0.45">
      <c r="A7365" s="29"/>
      <c r="B7365" s="29"/>
      <c r="C7365" s="29"/>
    </row>
    <row r="7366" spans="1:3" hidden="1" x14ac:dyDescent="0.45">
      <c r="A7366" s="29"/>
      <c r="B7366" s="29"/>
      <c r="C7366" s="29"/>
    </row>
    <row r="7367" spans="1:3" hidden="1" x14ac:dyDescent="0.45">
      <c r="A7367" s="29"/>
      <c r="B7367" s="29"/>
      <c r="C7367" s="29"/>
    </row>
    <row r="7368" spans="1:3" hidden="1" x14ac:dyDescent="0.45">
      <c r="A7368" s="29"/>
      <c r="B7368" s="29"/>
      <c r="C7368" s="29"/>
    </row>
    <row r="7369" spans="1:3" hidden="1" x14ac:dyDescent="0.45">
      <c r="A7369" s="29"/>
      <c r="B7369" s="29"/>
      <c r="C7369" s="29"/>
    </row>
    <row r="7370" spans="1:3" hidden="1" x14ac:dyDescent="0.45">
      <c r="A7370" s="29"/>
      <c r="B7370" s="29"/>
      <c r="C7370" s="29"/>
    </row>
    <row r="7371" spans="1:3" hidden="1" x14ac:dyDescent="0.45">
      <c r="A7371" s="29"/>
      <c r="B7371" s="29"/>
      <c r="C7371" s="29"/>
    </row>
    <row r="7372" spans="1:3" hidden="1" x14ac:dyDescent="0.45">
      <c r="A7372" s="29"/>
      <c r="B7372" s="29"/>
      <c r="C7372" s="29"/>
    </row>
    <row r="7373" spans="1:3" hidden="1" x14ac:dyDescent="0.45">
      <c r="A7373" s="29"/>
      <c r="B7373" s="29"/>
      <c r="C7373" s="29"/>
    </row>
    <row r="7374" spans="1:3" hidden="1" x14ac:dyDescent="0.45">
      <c r="A7374" s="29"/>
      <c r="B7374" s="29"/>
      <c r="C7374" s="29"/>
    </row>
    <row r="7375" spans="1:3" hidden="1" x14ac:dyDescent="0.45">
      <c r="A7375" s="29"/>
      <c r="B7375" s="29"/>
      <c r="C7375" s="29"/>
    </row>
    <row r="7376" spans="1:3" hidden="1" x14ac:dyDescent="0.45">
      <c r="A7376" s="29"/>
      <c r="B7376" s="29"/>
      <c r="C7376" s="29"/>
    </row>
    <row r="7377" spans="1:3" hidden="1" x14ac:dyDescent="0.45">
      <c r="A7377" s="29"/>
      <c r="B7377" s="29"/>
      <c r="C7377" s="29"/>
    </row>
    <row r="7378" spans="1:3" hidden="1" x14ac:dyDescent="0.45">
      <c r="A7378" s="29"/>
      <c r="B7378" s="29"/>
      <c r="C7378" s="29"/>
    </row>
    <row r="7379" spans="1:3" hidden="1" x14ac:dyDescent="0.45">
      <c r="A7379" s="29"/>
      <c r="B7379" s="29"/>
      <c r="C7379" s="29"/>
    </row>
    <row r="7380" spans="1:3" hidden="1" x14ac:dyDescent="0.45">
      <c r="A7380" s="29"/>
      <c r="B7380" s="29"/>
      <c r="C7380" s="29"/>
    </row>
    <row r="7381" spans="1:3" hidden="1" x14ac:dyDescent="0.45">
      <c r="A7381" s="29"/>
      <c r="B7381" s="29"/>
      <c r="C7381" s="29"/>
    </row>
    <row r="7382" spans="1:3" hidden="1" x14ac:dyDescent="0.45">
      <c r="A7382" s="29"/>
      <c r="B7382" s="29"/>
      <c r="C7382" s="29"/>
    </row>
    <row r="7383" spans="1:3" hidden="1" x14ac:dyDescent="0.45">
      <c r="A7383" s="29"/>
      <c r="B7383" s="29"/>
      <c r="C7383" s="29"/>
    </row>
    <row r="7384" spans="1:3" hidden="1" x14ac:dyDescent="0.45">
      <c r="A7384" s="29"/>
      <c r="B7384" s="29"/>
      <c r="C7384" s="29"/>
    </row>
    <row r="7385" spans="1:3" hidden="1" x14ac:dyDescent="0.45">
      <c r="A7385" s="29"/>
      <c r="B7385" s="29"/>
      <c r="C7385" s="29"/>
    </row>
    <row r="7386" spans="1:3" hidden="1" x14ac:dyDescent="0.45">
      <c r="A7386" s="29"/>
      <c r="B7386" s="29"/>
      <c r="C7386" s="29"/>
    </row>
    <row r="7387" spans="1:3" hidden="1" x14ac:dyDescent="0.45">
      <c r="A7387" s="29"/>
      <c r="B7387" s="29"/>
      <c r="C7387" s="29"/>
    </row>
    <row r="7388" spans="1:3" hidden="1" x14ac:dyDescent="0.45">
      <c r="A7388" s="29"/>
      <c r="B7388" s="29"/>
      <c r="C7388" s="29"/>
    </row>
    <row r="7389" spans="1:3" hidden="1" x14ac:dyDescent="0.45">
      <c r="A7389" s="29"/>
      <c r="B7389" s="29"/>
      <c r="C7389" s="29"/>
    </row>
    <row r="7390" spans="1:3" hidden="1" x14ac:dyDescent="0.45">
      <c r="A7390" s="29"/>
      <c r="B7390" s="29"/>
      <c r="C7390" s="29"/>
    </row>
    <row r="7391" spans="1:3" hidden="1" x14ac:dyDescent="0.45">
      <c r="A7391" s="29"/>
      <c r="B7391" s="29"/>
      <c r="C7391" s="29"/>
    </row>
    <row r="7392" spans="1:3" hidden="1" x14ac:dyDescent="0.45">
      <c r="A7392" s="29"/>
      <c r="B7392" s="29"/>
      <c r="C7392" s="29"/>
    </row>
    <row r="7393" spans="1:3" hidden="1" x14ac:dyDescent="0.45">
      <c r="A7393" s="29"/>
      <c r="B7393" s="29"/>
      <c r="C7393" s="29"/>
    </row>
    <row r="7394" spans="1:3" hidden="1" x14ac:dyDescent="0.45">
      <c r="A7394" s="29"/>
      <c r="B7394" s="29"/>
      <c r="C7394" s="29"/>
    </row>
    <row r="7395" spans="1:3" hidden="1" x14ac:dyDescent="0.45">
      <c r="A7395" s="29"/>
      <c r="B7395" s="29"/>
      <c r="C7395" s="29"/>
    </row>
    <row r="7396" spans="1:3" hidden="1" x14ac:dyDescent="0.45">
      <c r="A7396" s="29"/>
      <c r="B7396" s="29"/>
      <c r="C7396" s="29"/>
    </row>
    <row r="7397" spans="1:3" hidden="1" x14ac:dyDescent="0.45">
      <c r="A7397" s="29"/>
      <c r="B7397" s="29"/>
      <c r="C7397" s="29"/>
    </row>
    <row r="7398" spans="1:3" hidden="1" x14ac:dyDescent="0.45">
      <c r="A7398" s="29"/>
      <c r="B7398" s="29"/>
      <c r="C7398" s="29"/>
    </row>
    <row r="7399" spans="1:3" hidden="1" x14ac:dyDescent="0.45">
      <c r="A7399" s="29"/>
      <c r="B7399" s="29"/>
      <c r="C7399" s="29"/>
    </row>
    <row r="7400" spans="1:3" hidden="1" x14ac:dyDescent="0.45">
      <c r="A7400" s="29"/>
      <c r="B7400" s="29"/>
      <c r="C7400" s="29"/>
    </row>
    <row r="7401" spans="1:3" hidden="1" x14ac:dyDescent="0.45">
      <c r="A7401" s="29"/>
      <c r="B7401" s="29"/>
      <c r="C7401" s="29"/>
    </row>
    <row r="7402" spans="1:3" hidden="1" x14ac:dyDescent="0.45">
      <c r="A7402" s="29"/>
      <c r="B7402" s="29"/>
      <c r="C7402" s="29"/>
    </row>
    <row r="7403" spans="1:3" hidden="1" x14ac:dyDescent="0.45">
      <c r="A7403" s="29"/>
      <c r="B7403" s="29"/>
      <c r="C7403" s="29"/>
    </row>
    <row r="7404" spans="1:3" hidden="1" x14ac:dyDescent="0.45">
      <c r="A7404" s="29"/>
      <c r="B7404" s="29"/>
      <c r="C7404" s="29"/>
    </row>
    <row r="7405" spans="1:3" hidden="1" x14ac:dyDescent="0.45">
      <c r="A7405" s="29"/>
      <c r="B7405" s="29"/>
      <c r="C7405" s="29"/>
    </row>
    <row r="7406" spans="1:3" hidden="1" x14ac:dyDescent="0.45">
      <c r="A7406" s="29"/>
      <c r="B7406" s="29"/>
      <c r="C7406" s="29"/>
    </row>
    <row r="7407" spans="1:3" hidden="1" x14ac:dyDescent="0.45">
      <c r="A7407" s="29"/>
      <c r="B7407" s="29"/>
      <c r="C7407" s="29"/>
    </row>
    <row r="7408" spans="1:3" hidden="1" x14ac:dyDescent="0.45">
      <c r="A7408" s="29"/>
      <c r="B7408" s="29"/>
      <c r="C7408" s="29"/>
    </row>
    <row r="7409" spans="1:3" hidden="1" x14ac:dyDescent="0.45">
      <c r="A7409" s="29"/>
      <c r="B7409" s="29"/>
      <c r="C7409" s="29"/>
    </row>
    <row r="7410" spans="1:3" hidden="1" x14ac:dyDescent="0.45">
      <c r="A7410" s="29"/>
      <c r="B7410" s="29"/>
      <c r="C7410" s="29"/>
    </row>
    <row r="7411" spans="1:3" hidden="1" x14ac:dyDescent="0.45">
      <c r="A7411" s="29"/>
      <c r="B7411" s="29"/>
      <c r="C7411" s="29"/>
    </row>
    <row r="7412" spans="1:3" hidden="1" x14ac:dyDescent="0.45">
      <c r="A7412" s="29"/>
      <c r="B7412" s="29"/>
      <c r="C7412" s="29"/>
    </row>
    <row r="7413" spans="1:3" hidden="1" x14ac:dyDescent="0.45">
      <c r="A7413" s="29"/>
      <c r="B7413" s="29"/>
      <c r="C7413" s="29"/>
    </row>
    <row r="7414" spans="1:3" hidden="1" x14ac:dyDescent="0.45">
      <c r="A7414" s="29"/>
      <c r="B7414" s="29"/>
      <c r="C7414" s="29"/>
    </row>
    <row r="7415" spans="1:3" hidden="1" x14ac:dyDescent="0.45">
      <c r="A7415" s="29"/>
      <c r="B7415" s="29"/>
      <c r="C7415" s="29"/>
    </row>
    <row r="7416" spans="1:3" hidden="1" x14ac:dyDescent="0.45">
      <c r="A7416" s="29"/>
      <c r="B7416" s="29"/>
      <c r="C7416" s="29"/>
    </row>
    <row r="7417" spans="1:3" hidden="1" x14ac:dyDescent="0.45">
      <c r="A7417" s="29"/>
      <c r="B7417" s="29"/>
      <c r="C7417" s="29"/>
    </row>
    <row r="7418" spans="1:3" hidden="1" x14ac:dyDescent="0.45">
      <c r="A7418" s="29"/>
      <c r="B7418" s="29"/>
      <c r="C7418" s="29"/>
    </row>
    <row r="7419" spans="1:3" hidden="1" x14ac:dyDescent="0.45">
      <c r="A7419" s="29"/>
      <c r="B7419" s="29"/>
      <c r="C7419" s="29"/>
    </row>
    <row r="7420" spans="1:3" hidden="1" x14ac:dyDescent="0.45">
      <c r="A7420" s="29"/>
      <c r="B7420" s="29"/>
      <c r="C7420" s="29"/>
    </row>
    <row r="7421" spans="1:3" hidden="1" x14ac:dyDescent="0.45">
      <c r="A7421" s="29"/>
      <c r="B7421" s="29"/>
      <c r="C7421" s="29"/>
    </row>
    <row r="7422" spans="1:3" hidden="1" x14ac:dyDescent="0.45">
      <c r="A7422" s="29"/>
      <c r="B7422" s="29"/>
      <c r="C7422" s="29"/>
    </row>
    <row r="7423" spans="1:3" hidden="1" x14ac:dyDescent="0.45">
      <c r="A7423" s="29"/>
      <c r="B7423" s="29"/>
      <c r="C7423" s="29"/>
    </row>
    <row r="7424" spans="1:3" hidden="1" x14ac:dyDescent="0.45">
      <c r="A7424" s="29"/>
      <c r="B7424" s="29"/>
      <c r="C7424" s="29"/>
    </row>
    <row r="7425" spans="1:3" hidden="1" x14ac:dyDescent="0.45">
      <c r="A7425" s="29"/>
      <c r="B7425" s="29"/>
      <c r="C7425" s="29"/>
    </row>
    <row r="7426" spans="1:3" hidden="1" x14ac:dyDescent="0.45">
      <c r="A7426" s="29"/>
      <c r="B7426" s="29"/>
      <c r="C7426" s="29"/>
    </row>
    <row r="7427" spans="1:3" hidden="1" x14ac:dyDescent="0.45">
      <c r="A7427" s="29"/>
      <c r="B7427" s="29"/>
      <c r="C7427" s="29"/>
    </row>
    <row r="7428" spans="1:3" hidden="1" x14ac:dyDescent="0.45">
      <c r="A7428" s="29"/>
      <c r="B7428" s="29"/>
      <c r="C7428" s="29"/>
    </row>
    <row r="7429" spans="1:3" hidden="1" x14ac:dyDescent="0.45">
      <c r="A7429" s="29"/>
      <c r="B7429" s="29"/>
      <c r="C7429" s="29"/>
    </row>
    <row r="7430" spans="1:3" hidden="1" x14ac:dyDescent="0.45">
      <c r="A7430" s="29"/>
      <c r="B7430" s="29"/>
      <c r="C7430" s="29"/>
    </row>
    <row r="7431" spans="1:3" hidden="1" x14ac:dyDescent="0.45">
      <c r="A7431" s="29"/>
      <c r="B7431" s="29"/>
      <c r="C7431" s="29"/>
    </row>
    <row r="7432" spans="1:3" hidden="1" x14ac:dyDescent="0.45">
      <c r="A7432" s="29"/>
      <c r="B7432" s="29"/>
      <c r="C7432" s="29"/>
    </row>
    <row r="7433" spans="1:3" hidden="1" x14ac:dyDescent="0.45">
      <c r="A7433" s="29"/>
      <c r="B7433" s="29"/>
      <c r="C7433" s="29"/>
    </row>
    <row r="7434" spans="1:3" hidden="1" x14ac:dyDescent="0.45">
      <c r="A7434" s="29"/>
      <c r="B7434" s="29"/>
      <c r="C7434" s="29"/>
    </row>
    <row r="7435" spans="1:3" hidden="1" x14ac:dyDescent="0.45">
      <c r="A7435" s="29"/>
      <c r="B7435" s="29"/>
      <c r="C7435" s="29"/>
    </row>
    <row r="7436" spans="1:3" hidden="1" x14ac:dyDescent="0.45">
      <c r="A7436" s="29"/>
      <c r="B7436" s="29"/>
      <c r="C7436" s="29"/>
    </row>
    <row r="7437" spans="1:3" hidden="1" x14ac:dyDescent="0.45">
      <c r="A7437" s="29"/>
      <c r="B7437" s="29"/>
      <c r="C7437" s="29"/>
    </row>
    <row r="7438" spans="1:3" hidden="1" x14ac:dyDescent="0.45">
      <c r="A7438" s="29"/>
      <c r="B7438" s="29"/>
      <c r="C7438" s="29"/>
    </row>
    <row r="7439" spans="1:3" hidden="1" x14ac:dyDescent="0.45">
      <c r="A7439" s="29"/>
      <c r="B7439" s="29"/>
      <c r="C7439" s="29"/>
    </row>
    <row r="7440" spans="1:3" hidden="1" x14ac:dyDescent="0.45">
      <c r="A7440" s="29"/>
      <c r="B7440" s="29"/>
      <c r="C7440" s="29"/>
    </row>
    <row r="7441" spans="1:3" hidden="1" x14ac:dyDescent="0.45">
      <c r="A7441" s="29"/>
      <c r="B7441" s="29"/>
      <c r="C7441" s="29"/>
    </row>
    <row r="7442" spans="1:3" hidden="1" x14ac:dyDescent="0.45">
      <c r="A7442" s="29"/>
      <c r="B7442" s="29"/>
      <c r="C7442" s="29"/>
    </row>
    <row r="7443" spans="1:3" hidden="1" x14ac:dyDescent="0.45">
      <c r="A7443" s="29"/>
      <c r="B7443" s="29"/>
      <c r="C7443" s="29"/>
    </row>
    <row r="7444" spans="1:3" hidden="1" x14ac:dyDescent="0.45">
      <c r="A7444" s="29"/>
      <c r="B7444" s="29"/>
      <c r="C7444" s="29"/>
    </row>
    <row r="7445" spans="1:3" hidden="1" x14ac:dyDescent="0.45">
      <c r="A7445" s="29"/>
      <c r="B7445" s="29"/>
      <c r="C7445" s="29"/>
    </row>
    <row r="7446" spans="1:3" hidden="1" x14ac:dyDescent="0.45">
      <c r="A7446" s="29"/>
      <c r="B7446" s="29"/>
      <c r="C7446" s="29"/>
    </row>
    <row r="7447" spans="1:3" hidden="1" x14ac:dyDescent="0.45">
      <c r="A7447" s="29"/>
      <c r="B7447" s="29"/>
      <c r="C7447" s="29"/>
    </row>
    <row r="7448" spans="1:3" hidden="1" x14ac:dyDescent="0.45">
      <c r="A7448" s="29"/>
      <c r="B7448" s="29"/>
      <c r="C7448" s="29"/>
    </row>
    <row r="7449" spans="1:3" hidden="1" x14ac:dyDescent="0.45">
      <c r="A7449" s="29"/>
      <c r="B7449" s="29"/>
      <c r="C7449" s="29"/>
    </row>
    <row r="7450" spans="1:3" hidden="1" x14ac:dyDescent="0.45">
      <c r="A7450" s="29"/>
      <c r="B7450" s="29"/>
      <c r="C7450" s="29"/>
    </row>
    <row r="7451" spans="1:3" hidden="1" x14ac:dyDescent="0.45">
      <c r="A7451" s="29"/>
      <c r="B7451" s="29"/>
      <c r="C7451" s="29"/>
    </row>
    <row r="7452" spans="1:3" hidden="1" x14ac:dyDescent="0.45">
      <c r="A7452" s="29"/>
      <c r="B7452" s="29"/>
      <c r="C7452" s="29"/>
    </row>
    <row r="7453" spans="1:3" hidden="1" x14ac:dyDescent="0.45">
      <c r="A7453" s="29"/>
      <c r="B7453" s="29"/>
      <c r="C7453" s="29"/>
    </row>
    <row r="7454" spans="1:3" hidden="1" x14ac:dyDescent="0.45">
      <c r="A7454" s="29"/>
      <c r="B7454" s="29"/>
      <c r="C7454" s="29"/>
    </row>
    <row r="7455" spans="1:3" hidden="1" x14ac:dyDescent="0.45">
      <c r="A7455" s="29"/>
      <c r="B7455" s="29"/>
      <c r="C7455" s="29"/>
    </row>
    <row r="7456" spans="1:3" hidden="1" x14ac:dyDescent="0.45">
      <c r="A7456" s="29"/>
      <c r="B7456" s="29"/>
      <c r="C7456" s="29"/>
    </row>
    <row r="7457" spans="1:3" hidden="1" x14ac:dyDescent="0.45">
      <c r="A7457" s="29"/>
      <c r="B7457" s="29"/>
      <c r="C7457" s="29"/>
    </row>
    <row r="7458" spans="1:3" hidden="1" x14ac:dyDescent="0.45">
      <c r="A7458" s="29"/>
      <c r="B7458" s="29"/>
      <c r="C7458" s="29"/>
    </row>
    <row r="7459" spans="1:3" hidden="1" x14ac:dyDescent="0.45">
      <c r="A7459" s="29"/>
      <c r="B7459" s="29"/>
      <c r="C7459" s="29"/>
    </row>
    <row r="7460" spans="1:3" hidden="1" x14ac:dyDescent="0.45">
      <c r="A7460" s="29"/>
      <c r="B7460" s="29"/>
      <c r="C7460" s="29"/>
    </row>
    <row r="7461" spans="1:3" hidden="1" x14ac:dyDescent="0.45">
      <c r="A7461" s="29"/>
      <c r="B7461" s="29"/>
      <c r="C7461" s="29"/>
    </row>
    <row r="7462" spans="1:3" hidden="1" x14ac:dyDescent="0.45">
      <c r="A7462" s="29"/>
      <c r="B7462" s="29"/>
      <c r="C7462" s="29"/>
    </row>
    <row r="7463" spans="1:3" hidden="1" x14ac:dyDescent="0.45">
      <c r="A7463" s="29"/>
      <c r="B7463" s="29"/>
      <c r="C7463" s="29"/>
    </row>
    <row r="7464" spans="1:3" hidden="1" x14ac:dyDescent="0.45">
      <c r="A7464" s="29"/>
      <c r="B7464" s="29"/>
      <c r="C7464" s="29"/>
    </row>
    <row r="7465" spans="1:3" hidden="1" x14ac:dyDescent="0.45">
      <c r="A7465" s="29"/>
      <c r="B7465" s="29"/>
      <c r="C7465" s="29"/>
    </row>
    <row r="7466" spans="1:3" hidden="1" x14ac:dyDescent="0.45">
      <c r="A7466" s="29"/>
      <c r="B7466" s="29"/>
      <c r="C7466" s="29"/>
    </row>
    <row r="7467" spans="1:3" hidden="1" x14ac:dyDescent="0.45">
      <c r="A7467" s="29"/>
      <c r="B7467" s="29"/>
      <c r="C7467" s="29"/>
    </row>
    <row r="7468" spans="1:3" hidden="1" x14ac:dyDescent="0.45">
      <c r="A7468" s="29"/>
      <c r="B7468" s="29"/>
      <c r="C7468" s="29"/>
    </row>
    <row r="7469" spans="1:3" hidden="1" x14ac:dyDescent="0.45">
      <c r="A7469" s="29"/>
      <c r="B7469" s="29"/>
      <c r="C7469" s="29"/>
    </row>
    <row r="7470" spans="1:3" hidden="1" x14ac:dyDescent="0.45">
      <c r="A7470" s="29"/>
      <c r="B7470" s="29"/>
      <c r="C7470" s="29"/>
    </row>
    <row r="7471" spans="1:3" hidden="1" x14ac:dyDescent="0.45">
      <c r="A7471" s="29"/>
      <c r="B7471" s="29"/>
      <c r="C7471" s="29"/>
    </row>
    <row r="7472" spans="1:3" hidden="1" x14ac:dyDescent="0.45">
      <c r="A7472" s="29"/>
      <c r="B7472" s="29"/>
      <c r="C7472" s="29"/>
    </row>
    <row r="7473" spans="1:3" hidden="1" x14ac:dyDescent="0.45">
      <c r="A7473" s="29"/>
      <c r="B7473" s="29"/>
      <c r="C7473" s="29"/>
    </row>
    <row r="7474" spans="1:3" hidden="1" x14ac:dyDescent="0.45">
      <c r="A7474" s="29"/>
      <c r="B7474" s="29"/>
      <c r="C7474" s="29"/>
    </row>
    <row r="7475" spans="1:3" hidden="1" x14ac:dyDescent="0.45">
      <c r="A7475" s="29"/>
      <c r="B7475" s="29"/>
      <c r="C7475" s="29"/>
    </row>
    <row r="7476" spans="1:3" hidden="1" x14ac:dyDescent="0.45">
      <c r="A7476" s="29"/>
      <c r="B7476" s="29"/>
      <c r="C7476" s="29"/>
    </row>
    <row r="7477" spans="1:3" hidden="1" x14ac:dyDescent="0.45">
      <c r="A7477" s="29"/>
      <c r="B7477" s="29"/>
      <c r="C7477" s="29"/>
    </row>
    <row r="7478" spans="1:3" hidden="1" x14ac:dyDescent="0.45">
      <c r="A7478" s="29"/>
      <c r="B7478" s="29"/>
      <c r="C7478" s="29"/>
    </row>
    <row r="7479" spans="1:3" hidden="1" x14ac:dyDescent="0.45">
      <c r="A7479" s="29"/>
      <c r="B7479" s="29"/>
      <c r="C7479" s="29"/>
    </row>
    <row r="7480" spans="1:3" hidden="1" x14ac:dyDescent="0.45">
      <c r="A7480" s="29"/>
      <c r="B7480" s="29"/>
      <c r="C7480" s="29"/>
    </row>
    <row r="7481" spans="1:3" hidden="1" x14ac:dyDescent="0.45">
      <c r="A7481" s="29"/>
      <c r="B7481" s="29"/>
      <c r="C7481" s="29"/>
    </row>
    <row r="7482" spans="1:3" hidden="1" x14ac:dyDescent="0.45">
      <c r="A7482" s="29"/>
      <c r="B7482" s="29"/>
      <c r="C7482" s="29"/>
    </row>
    <row r="7483" spans="1:3" hidden="1" x14ac:dyDescent="0.45">
      <c r="A7483" s="29"/>
      <c r="B7483" s="29"/>
      <c r="C7483" s="29"/>
    </row>
    <row r="7484" spans="1:3" hidden="1" x14ac:dyDescent="0.45">
      <c r="A7484" s="29"/>
      <c r="B7484" s="29"/>
      <c r="C7484" s="29"/>
    </row>
    <row r="7485" spans="1:3" hidden="1" x14ac:dyDescent="0.45">
      <c r="A7485" s="29"/>
      <c r="B7485" s="29"/>
      <c r="C7485" s="29"/>
    </row>
    <row r="7486" spans="1:3" hidden="1" x14ac:dyDescent="0.45">
      <c r="A7486" s="29"/>
      <c r="B7486" s="29"/>
      <c r="C7486" s="29"/>
    </row>
    <row r="7487" spans="1:3" hidden="1" x14ac:dyDescent="0.45">
      <c r="A7487" s="29"/>
      <c r="B7487" s="29"/>
      <c r="C7487" s="29"/>
    </row>
    <row r="7488" spans="1:3" hidden="1" x14ac:dyDescent="0.45">
      <c r="A7488" s="29"/>
      <c r="B7488" s="29"/>
      <c r="C7488" s="29"/>
    </row>
    <row r="7489" spans="1:3" hidden="1" x14ac:dyDescent="0.45">
      <c r="A7489" s="29"/>
      <c r="B7489" s="29"/>
      <c r="C7489" s="29"/>
    </row>
    <row r="7490" spans="1:3" hidden="1" x14ac:dyDescent="0.45">
      <c r="A7490" s="29"/>
      <c r="B7490" s="29"/>
      <c r="C7490" s="29"/>
    </row>
    <row r="7491" spans="1:3" hidden="1" x14ac:dyDescent="0.45">
      <c r="A7491" s="29"/>
      <c r="B7491" s="29"/>
      <c r="C7491" s="29"/>
    </row>
    <row r="7492" spans="1:3" hidden="1" x14ac:dyDescent="0.45">
      <c r="A7492" s="29"/>
      <c r="B7492" s="29"/>
      <c r="C7492" s="29"/>
    </row>
    <row r="7493" spans="1:3" hidden="1" x14ac:dyDescent="0.45">
      <c r="A7493" s="29"/>
      <c r="B7493" s="29"/>
      <c r="C7493" s="29"/>
    </row>
    <row r="7494" spans="1:3" hidden="1" x14ac:dyDescent="0.45">
      <c r="A7494" s="29"/>
      <c r="B7494" s="29"/>
      <c r="C7494" s="29"/>
    </row>
    <row r="7495" spans="1:3" hidden="1" x14ac:dyDescent="0.45">
      <c r="A7495" s="29"/>
      <c r="B7495" s="29"/>
      <c r="C7495" s="29"/>
    </row>
    <row r="7496" spans="1:3" hidden="1" x14ac:dyDescent="0.45">
      <c r="A7496" s="29"/>
      <c r="B7496" s="29"/>
      <c r="C7496" s="29"/>
    </row>
    <row r="7497" spans="1:3" hidden="1" x14ac:dyDescent="0.45">
      <c r="A7497" s="29"/>
      <c r="B7497" s="29"/>
      <c r="C7497" s="29"/>
    </row>
    <row r="7498" spans="1:3" hidden="1" x14ac:dyDescent="0.45">
      <c r="A7498" s="29"/>
      <c r="B7498" s="29"/>
      <c r="C7498" s="29"/>
    </row>
    <row r="7499" spans="1:3" hidden="1" x14ac:dyDescent="0.45">
      <c r="A7499" s="29"/>
      <c r="B7499" s="29"/>
      <c r="C7499" s="29"/>
    </row>
    <row r="7500" spans="1:3" hidden="1" x14ac:dyDescent="0.45">
      <c r="A7500" s="29"/>
      <c r="B7500" s="29"/>
      <c r="C7500" s="29"/>
    </row>
    <row r="7501" spans="1:3" hidden="1" x14ac:dyDescent="0.45">
      <c r="A7501" s="29"/>
      <c r="B7501" s="29"/>
      <c r="C7501" s="29"/>
    </row>
    <row r="7502" spans="1:3" hidden="1" x14ac:dyDescent="0.45">
      <c r="A7502" s="29"/>
      <c r="B7502" s="29"/>
      <c r="C7502" s="29"/>
    </row>
    <row r="7503" spans="1:3" hidden="1" x14ac:dyDescent="0.45">
      <c r="A7503" s="29"/>
      <c r="B7503" s="29"/>
      <c r="C7503" s="29"/>
    </row>
    <row r="7504" spans="1:3" hidden="1" x14ac:dyDescent="0.45">
      <c r="A7504" s="29"/>
      <c r="B7504" s="29"/>
      <c r="C7504" s="29"/>
    </row>
    <row r="7505" spans="1:3" hidden="1" x14ac:dyDescent="0.45">
      <c r="A7505" s="29"/>
      <c r="B7505" s="29"/>
      <c r="C7505" s="29"/>
    </row>
    <row r="7506" spans="1:3" hidden="1" x14ac:dyDescent="0.45">
      <c r="A7506" s="29"/>
      <c r="B7506" s="29"/>
      <c r="C7506" s="29"/>
    </row>
    <row r="7507" spans="1:3" hidden="1" x14ac:dyDescent="0.45">
      <c r="A7507" s="29"/>
      <c r="B7507" s="29"/>
      <c r="C7507" s="29"/>
    </row>
    <row r="7508" spans="1:3" hidden="1" x14ac:dyDescent="0.45">
      <c r="A7508" s="29"/>
      <c r="B7508" s="29"/>
      <c r="C7508" s="29"/>
    </row>
    <row r="7509" spans="1:3" hidden="1" x14ac:dyDescent="0.45">
      <c r="A7509" s="29"/>
      <c r="B7509" s="29"/>
      <c r="C7509" s="29"/>
    </row>
    <row r="7510" spans="1:3" hidden="1" x14ac:dyDescent="0.45">
      <c r="A7510" s="29"/>
      <c r="B7510" s="29"/>
      <c r="C7510" s="29"/>
    </row>
    <row r="7511" spans="1:3" hidden="1" x14ac:dyDescent="0.45">
      <c r="A7511" s="29"/>
      <c r="B7511" s="29"/>
      <c r="C7511" s="29"/>
    </row>
    <row r="7512" spans="1:3" hidden="1" x14ac:dyDescent="0.45">
      <c r="A7512" s="29"/>
      <c r="B7512" s="29"/>
      <c r="C7512" s="29"/>
    </row>
    <row r="7513" spans="1:3" hidden="1" x14ac:dyDescent="0.45">
      <c r="A7513" s="29"/>
      <c r="B7513" s="29"/>
      <c r="C7513" s="29"/>
    </row>
    <row r="7514" spans="1:3" hidden="1" x14ac:dyDescent="0.45">
      <c r="A7514" s="29"/>
      <c r="B7514" s="29"/>
      <c r="C7514" s="29"/>
    </row>
    <row r="7515" spans="1:3" hidden="1" x14ac:dyDescent="0.45">
      <c r="A7515" s="29"/>
      <c r="B7515" s="29"/>
      <c r="C7515" s="29"/>
    </row>
    <row r="7516" spans="1:3" hidden="1" x14ac:dyDescent="0.45">
      <c r="A7516" s="29"/>
      <c r="B7516" s="29"/>
      <c r="C7516" s="29"/>
    </row>
    <row r="7517" spans="1:3" hidden="1" x14ac:dyDescent="0.45">
      <c r="A7517" s="29"/>
      <c r="B7517" s="29"/>
      <c r="C7517" s="29"/>
    </row>
    <row r="7518" spans="1:3" hidden="1" x14ac:dyDescent="0.45">
      <c r="A7518" s="29"/>
      <c r="B7518" s="29"/>
      <c r="C7518" s="29"/>
    </row>
    <row r="7519" spans="1:3" hidden="1" x14ac:dyDescent="0.45">
      <c r="A7519" s="29"/>
      <c r="B7519" s="29"/>
      <c r="C7519" s="29"/>
    </row>
    <row r="7520" spans="1:3" hidden="1" x14ac:dyDescent="0.45">
      <c r="A7520" s="29"/>
      <c r="B7520" s="29"/>
      <c r="C7520" s="29"/>
    </row>
    <row r="7521" spans="1:3" hidden="1" x14ac:dyDescent="0.45">
      <c r="A7521" s="29"/>
      <c r="B7521" s="29"/>
      <c r="C7521" s="29"/>
    </row>
    <row r="7522" spans="1:3" hidden="1" x14ac:dyDescent="0.45">
      <c r="A7522" s="29"/>
      <c r="B7522" s="29"/>
      <c r="C7522" s="29"/>
    </row>
    <row r="7523" spans="1:3" hidden="1" x14ac:dyDescent="0.45">
      <c r="A7523" s="29"/>
      <c r="B7523" s="29"/>
      <c r="C7523" s="29"/>
    </row>
    <row r="7524" spans="1:3" hidden="1" x14ac:dyDescent="0.45">
      <c r="A7524" s="29"/>
      <c r="B7524" s="29"/>
      <c r="C7524" s="29"/>
    </row>
    <row r="7525" spans="1:3" hidden="1" x14ac:dyDescent="0.45">
      <c r="A7525" s="29"/>
      <c r="B7525" s="29"/>
      <c r="C7525" s="29"/>
    </row>
    <row r="7526" spans="1:3" hidden="1" x14ac:dyDescent="0.45">
      <c r="A7526" s="29"/>
      <c r="B7526" s="29"/>
      <c r="C7526" s="29"/>
    </row>
    <row r="7527" spans="1:3" hidden="1" x14ac:dyDescent="0.45">
      <c r="A7527" s="29"/>
      <c r="B7527" s="29"/>
      <c r="C7527" s="29"/>
    </row>
    <row r="7528" spans="1:3" hidden="1" x14ac:dyDescent="0.45">
      <c r="A7528" s="29"/>
      <c r="B7528" s="29"/>
      <c r="C7528" s="29"/>
    </row>
    <row r="7529" spans="1:3" hidden="1" x14ac:dyDescent="0.45">
      <c r="A7529" s="29"/>
      <c r="B7529" s="29"/>
      <c r="C7529" s="29"/>
    </row>
    <row r="7530" spans="1:3" hidden="1" x14ac:dyDescent="0.45">
      <c r="A7530" s="29"/>
      <c r="B7530" s="29"/>
      <c r="C7530" s="29"/>
    </row>
    <row r="7531" spans="1:3" hidden="1" x14ac:dyDescent="0.45">
      <c r="A7531" s="29"/>
      <c r="B7531" s="29"/>
      <c r="C7531" s="29"/>
    </row>
    <row r="7532" spans="1:3" hidden="1" x14ac:dyDescent="0.45">
      <c r="A7532" s="29"/>
      <c r="B7532" s="29"/>
      <c r="C7532" s="29"/>
    </row>
    <row r="7533" spans="1:3" hidden="1" x14ac:dyDescent="0.45">
      <c r="A7533" s="29"/>
      <c r="B7533" s="29"/>
      <c r="C7533" s="29"/>
    </row>
    <row r="7534" spans="1:3" hidden="1" x14ac:dyDescent="0.45">
      <c r="A7534" s="29"/>
      <c r="B7534" s="29"/>
      <c r="C7534" s="29"/>
    </row>
    <row r="7535" spans="1:3" hidden="1" x14ac:dyDescent="0.45">
      <c r="A7535" s="29"/>
      <c r="B7535" s="29"/>
      <c r="C7535" s="29"/>
    </row>
    <row r="7536" spans="1:3" hidden="1" x14ac:dyDescent="0.45">
      <c r="A7536" s="29"/>
      <c r="B7536" s="29"/>
      <c r="C7536" s="29"/>
    </row>
    <row r="7537" spans="1:3" hidden="1" x14ac:dyDescent="0.45">
      <c r="A7537" s="29"/>
      <c r="B7537" s="29"/>
      <c r="C7537" s="29"/>
    </row>
    <row r="7538" spans="1:3" hidden="1" x14ac:dyDescent="0.45">
      <c r="A7538" s="29"/>
      <c r="B7538" s="29"/>
      <c r="C7538" s="29"/>
    </row>
    <row r="7539" spans="1:3" hidden="1" x14ac:dyDescent="0.45">
      <c r="A7539" s="29"/>
      <c r="B7539" s="29"/>
      <c r="C7539" s="29"/>
    </row>
    <row r="7540" spans="1:3" hidden="1" x14ac:dyDescent="0.45">
      <c r="A7540" s="29"/>
      <c r="B7540" s="29"/>
      <c r="C7540" s="29"/>
    </row>
    <row r="7541" spans="1:3" hidden="1" x14ac:dyDescent="0.45">
      <c r="A7541" s="29"/>
      <c r="B7541" s="29"/>
      <c r="C7541" s="29"/>
    </row>
    <row r="7542" spans="1:3" hidden="1" x14ac:dyDescent="0.45">
      <c r="A7542" s="29"/>
      <c r="B7542" s="29"/>
      <c r="C7542" s="29"/>
    </row>
    <row r="7543" spans="1:3" hidden="1" x14ac:dyDescent="0.45">
      <c r="A7543" s="29"/>
      <c r="B7543" s="29"/>
      <c r="C7543" s="29"/>
    </row>
    <row r="7544" spans="1:3" hidden="1" x14ac:dyDescent="0.45">
      <c r="A7544" s="29"/>
      <c r="B7544" s="29"/>
      <c r="C7544" s="29"/>
    </row>
    <row r="7545" spans="1:3" hidden="1" x14ac:dyDescent="0.45">
      <c r="A7545" s="29"/>
      <c r="B7545" s="29"/>
      <c r="C7545" s="29"/>
    </row>
    <row r="7546" spans="1:3" hidden="1" x14ac:dyDescent="0.45">
      <c r="A7546" s="29"/>
      <c r="B7546" s="29"/>
      <c r="C7546" s="29"/>
    </row>
    <row r="7547" spans="1:3" hidden="1" x14ac:dyDescent="0.45">
      <c r="A7547" s="29"/>
      <c r="B7547" s="29"/>
      <c r="C7547" s="29"/>
    </row>
    <row r="7548" spans="1:3" hidden="1" x14ac:dyDescent="0.45">
      <c r="A7548" s="29"/>
      <c r="B7548" s="29"/>
      <c r="C7548" s="29"/>
    </row>
    <row r="7549" spans="1:3" hidden="1" x14ac:dyDescent="0.45">
      <c r="A7549" s="29"/>
      <c r="B7549" s="29"/>
      <c r="C7549" s="29"/>
    </row>
    <row r="7550" spans="1:3" hidden="1" x14ac:dyDescent="0.45">
      <c r="A7550" s="29"/>
      <c r="B7550" s="29"/>
      <c r="C7550" s="29"/>
    </row>
    <row r="7551" spans="1:3" hidden="1" x14ac:dyDescent="0.45">
      <c r="A7551" s="29"/>
      <c r="B7551" s="29"/>
      <c r="C7551" s="29"/>
    </row>
    <row r="7552" spans="1:3" hidden="1" x14ac:dyDescent="0.45">
      <c r="A7552" s="29"/>
      <c r="B7552" s="29"/>
      <c r="C7552" s="29"/>
    </row>
    <row r="7553" spans="1:3" hidden="1" x14ac:dyDescent="0.45">
      <c r="A7553" s="29"/>
      <c r="B7553" s="29"/>
      <c r="C7553" s="29"/>
    </row>
    <row r="7554" spans="1:3" hidden="1" x14ac:dyDescent="0.45">
      <c r="A7554" s="29"/>
      <c r="B7554" s="29"/>
      <c r="C7554" s="29"/>
    </row>
    <row r="7555" spans="1:3" hidden="1" x14ac:dyDescent="0.45">
      <c r="A7555" s="29"/>
      <c r="B7555" s="29"/>
      <c r="C7555" s="29"/>
    </row>
    <row r="7556" spans="1:3" hidden="1" x14ac:dyDescent="0.45">
      <c r="A7556" s="29"/>
      <c r="B7556" s="29"/>
      <c r="C7556" s="29"/>
    </row>
    <row r="7557" spans="1:3" hidden="1" x14ac:dyDescent="0.45">
      <c r="A7557" s="29"/>
      <c r="B7557" s="29"/>
      <c r="C7557" s="29"/>
    </row>
    <row r="7558" spans="1:3" hidden="1" x14ac:dyDescent="0.45">
      <c r="A7558" s="29"/>
      <c r="B7558" s="29"/>
      <c r="C7558" s="29"/>
    </row>
    <row r="7559" spans="1:3" hidden="1" x14ac:dyDescent="0.45">
      <c r="A7559" s="29"/>
      <c r="B7559" s="29"/>
      <c r="C7559" s="29"/>
    </row>
    <row r="7560" spans="1:3" hidden="1" x14ac:dyDescent="0.45">
      <c r="A7560" s="29"/>
      <c r="B7560" s="29"/>
      <c r="C7560" s="29"/>
    </row>
    <row r="7561" spans="1:3" hidden="1" x14ac:dyDescent="0.45">
      <c r="A7561" s="29"/>
      <c r="B7561" s="29"/>
      <c r="C7561" s="29"/>
    </row>
    <row r="7562" spans="1:3" hidden="1" x14ac:dyDescent="0.45">
      <c r="A7562" s="29"/>
      <c r="B7562" s="29"/>
      <c r="C7562" s="29"/>
    </row>
    <row r="7563" spans="1:3" hidden="1" x14ac:dyDescent="0.45">
      <c r="A7563" s="29"/>
      <c r="B7563" s="29"/>
      <c r="C7563" s="29"/>
    </row>
    <row r="7564" spans="1:3" hidden="1" x14ac:dyDescent="0.45">
      <c r="A7564" s="29"/>
      <c r="B7564" s="29"/>
      <c r="C7564" s="29"/>
    </row>
    <row r="7565" spans="1:3" hidden="1" x14ac:dyDescent="0.45">
      <c r="A7565" s="29"/>
      <c r="B7565" s="29"/>
      <c r="C7565" s="29"/>
    </row>
    <row r="7566" spans="1:3" hidden="1" x14ac:dyDescent="0.45">
      <c r="A7566" s="29"/>
      <c r="B7566" s="29"/>
      <c r="C7566" s="29"/>
    </row>
    <row r="7567" spans="1:3" hidden="1" x14ac:dyDescent="0.45">
      <c r="A7567" s="29"/>
      <c r="B7567" s="29"/>
      <c r="C7567" s="29"/>
    </row>
    <row r="7568" spans="1:3" hidden="1" x14ac:dyDescent="0.45">
      <c r="A7568" s="29"/>
      <c r="B7568" s="29"/>
      <c r="C7568" s="29"/>
    </row>
    <row r="7569" spans="1:3" hidden="1" x14ac:dyDescent="0.45">
      <c r="A7569" s="29"/>
      <c r="B7569" s="29"/>
      <c r="C7569" s="29"/>
    </row>
    <row r="7570" spans="1:3" hidden="1" x14ac:dyDescent="0.45">
      <c r="A7570" s="29"/>
      <c r="B7570" s="29"/>
      <c r="C7570" s="29"/>
    </row>
    <row r="7571" spans="1:3" hidden="1" x14ac:dyDescent="0.45">
      <c r="A7571" s="29"/>
      <c r="B7571" s="29"/>
      <c r="C7571" s="29"/>
    </row>
    <row r="7572" spans="1:3" hidden="1" x14ac:dyDescent="0.45">
      <c r="A7572" s="29"/>
      <c r="B7572" s="29"/>
      <c r="C7572" s="29"/>
    </row>
    <row r="7573" spans="1:3" hidden="1" x14ac:dyDescent="0.45">
      <c r="A7573" s="29"/>
      <c r="B7573" s="29"/>
      <c r="C7573" s="29"/>
    </row>
    <row r="7574" spans="1:3" hidden="1" x14ac:dyDescent="0.45">
      <c r="A7574" s="29"/>
      <c r="B7574" s="29"/>
      <c r="C7574" s="29"/>
    </row>
    <row r="7575" spans="1:3" hidden="1" x14ac:dyDescent="0.45">
      <c r="A7575" s="29"/>
      <c r="B7575" s="29"/>
      <c r="C7575" s="29"/>
    </row>
    <row r="7576" spans="1:3" hidden="1" x14ac:dyDescent="0.45">
      <c r="A7576" s="29"/>
      <c r="B7576" s="29"/>
      <c r="C7576" s="29"/>
    </row>
    <row r="7577" spans="1:3" hidden="1" x14ac:dyDescent="0.45">
      <c r="A7577" s="29"/>
      <c r="B7577" s="29"/>
      <c r="C7577" s="29"/>
    </row>
    <row r="7578" spans="1:3" hidden="1" x14ac:dyDescent="0.45">
      <c r="A7578" s="29"/>
      <c r="B7578" s="29"/>
      <c r="C7578" s="29"/>
    </row>
    <row r="7579" spans="1:3" hidden="1" x14ac:dyDescent="0.45">
      <c r="A7579" s="29"/>
      <c r="B7579" s="29"/>
      <c r="C7579" s="29"/>
    </row>
    <row r="7580" spans="1:3" hidden="1" x14ac:dyDescent="0.45">
      <c r="A7580" s="29"/>
      <c r="B7580" s="29"/>
      <c r="C7580" s="29"/>
    </row>
    <row r="7581" spans="1:3" hidden="1" x14ac:dyDescent="0.45">
      <c r="A7581" s="29"/>
      <c r="B7581" s="29"/>
      <c r="C7581" s="29"/>
    </row>
    <row r="7582" spans="1:3" hidden="1" x14ac:dyDescent="0.45">
      <c r="A7582" s="29"/>
      <c r="B7582" s="29"/>
      <c r="C7582" s="29"/>
    </row>
    <row r="7583" spans="1:3" hidden="1" x14ac:dyDescent="0.45">
      <c r="A7583" s="29"/>
      <c r="B7583" s="29"/>
      <c r="C7583" s="29"/>
    </row>
    <row r="7584" spans="1:3" hidden="1" x14ac:dyDescent="0.45">
      <c r="A7584" s="29"/>
      <c r="B7584" s="29"/>
      <c r="C7584" s="29"/>
    </row>
    <row r="7585" spans="1:3" hidden="1" x14ac:dyDescent="0.45">
      <c r="A7585" s="29"/>
      <c r="B7585" s="29"/>
      <c r="C7585" s="29"/>
    </row>
    <row r="7586" spans="1:3" hidden="1" x14ac:dyDescent="0.45">
      <c r="A7586" s="29"/>
      <c r="B7586" s="29"/>
      <c r="C7586" s="29"/>
    </row>
    <row r="7587" spans="1:3" hidden="1" x14ac:dyDescent="0.45">
      <c r="A7587" s="29"/>
      <c r="B7587" s="29"/>
      <c r="C7587" s="29"/>
    </row>
    <row r="7588" spans="1:3" hidden="1" x14ac:dyDescent="0.45">
      <c r="A7588" s="29"/>
      <c r="B7588" s="29"/>
      <c r="C7588" s="29"/>
    </row>
    <row r="7589" spans="1:3" hidden="1" x14ac:dyDescent="0.45">
      <c r="A7589" s="29"/>
      <c r="B7589" s="29"/>
      <c r="C7589" s="29"/>
    </row>
    <row r="7590" spans="1:3" hidden="1" x14ac:dyDescent="0.45">
      <c r="A7590" s="29"/>
      <c r="B7590" s="29"/>
      <c r="C7590" s="29"/>
    </row>
    <row r="7591" spans="1:3" hidden="1" x14ac:dyDescent="0.45">
      <c r="A7591" s="29"/>
      <c r="B7591" s="29"/>
      <c r="C7591" s="29"/>
    </row>
    <row r="7592" spans="1:3" hidden="1" x14ac:dyDescent="0.45">
      <c r="A7592" s="29"/>
      <c r="B7592" s="29"/>
      <c r="C7592" s="29"/>
    </row>
    <row r="7593" spans="1:3" hidden="1" x14ac:dyDescent="0.45">
      <c r="A7593" s="29"/>
      <c r="B7593" s="29"/>
      <c r="C7593" s="29"/>
    </row>
    <row r="7594" spans="1:3" hidden="1" x14ac:dyDescent="0.45">
      <c r="A7594" s="29"/>
      <c r="B7594" s="29"/>
      <c r="C7594" s="29"/>
    </row>
    <row r="7595" spans="1:3" hidden="1" x14ac:dyDescent="0.45">
      <c r="A7595" s="29"/>
      <c r="B7595" s="29"/>
      <c r="C7595" s="29"/>
    </row>
    <row r="7596" spans="1:3" hidden="1" x14ac:dyDescent="0.45">
      <c r="A7596" s="29"/>
      <c r="B7596" s="29"/>
      <c r="C7596" s="29"/>
    </row>
    <row r="7597" spans="1:3" hidden="1" x14ac:dyDescent="0.45">
      <c r="A7597" s="29"/>
      <c r="B7597" s="29"/>
      <c r="C7597" s="29"/>
    </row>
    <row r="7598" spans="1:3" hidden="1" x14ac:dyDescent="0.45">
      <c r="A7598" s="29"/>
      <c r="B7598" s="29"/>
      <c r="C7598" s="29"/>
    </row>
    <row r="7599" spans="1:3" hidden="1" x14ac:dyDescent="0.45">
      <c r="A7599" s="29"/>
      <c r="B7599" s="29"/>
      <c r="C7599" s="29"/>
    </row>
    <row r="7600" spans="1:3" hidden="1" x14ac:dyDescent="0.45">
      <c r="A7600" s="29"/>
      <c r="B7600" s="29"/>
      <c r="C7600" s="29"/>
    </row>
    <row r="7601" spans="1:3" hidden="1" x14ac:dyDescent="0.45">
      <c r="A7601" s="29"/>
      <c r="B7601" s="29"/>
      <c r="C7601" s="29"/>
    </row>
    <row r="7602" spans="1:3" hidden="1" x14ac:dyDescent="0.45">
      <c r="A7602" s="29"/>
      <c r="B7602" s="29"/>
      <c r="C7602" s="29"/>
    </row>
    <row r="7603" spans="1:3" hidden="1" x14ac:dyDescent="0.45">
      <c r="A7603" s="29"/>
      <c r="B7603" s="29"/>
      <c r="C7603" s="29"/>
    </row>
    <row r="7604" spans="1:3" hidden="1" x14ac:dyDescent="0.45">
      <c r="A7604" s="29"/>
      <c r="B7604" s="29"/>
      <c r="C7604" s="29"/>
    </row>
    <row r="7605" spans="1:3" hidden="1" x14ac:dyDescent="0.45">
      <c r="A7605" s="29"/>
      <c r="B7605" s="29"/>
      <c r="C7605" s="29"/>
    </row>
    <row r="7606" spans="1:3" hidden="1" x14ac:dyDescent="0.45">
      <c r="A7606" s="29"/>
      <c r="B7606" s="29"/>
      <c r="C7606" s="29"/>
    </row>
    <row r="7607" spans="1:3" hidden="1" x14ac:dyDescent="0.45">
      <c r="A7607" s="29"/>
      <c r="B7607" s="29"/>
      <c r="C7607" s="29"/>
    </row>
    <row r="7608" spans="1:3" hidden="1" x14ac:dyDescent="0.45">
      <c r="A7608" s="29"/>
      <c r="B7608" s="29"/>
      <c r="C7608" s="29"/>
    </row>
    <row r="7609" spans="1:3" hidden="1" x14ac:dyDescent="0.45">
      <c r="A7609" s="29"/>
      <c r="B7609" s="29"/>
      <c r="C7609" s="29"/>
    </row>
    <row r="7610" spans="1:3" hidden="1" x14ac:dyDescent="0.45">
      <c r="A7610" s="29"/>
      <c r="B7610" s="29"/>
      <c r="C7610" s="29"/>
    </row>
    <row r="7611" spans="1:3" hidden="1" x14ac:dyDescent="0.45">
      <c r="A7611" s="29"/>
      <c r="B7611" s="29"/>
      <c r="C7611" s="29"/>
    </row>
    <row r="7612" spans="1:3" hidden="1" x14ac:dyDescent="0.45">
      <c r="A7612" s="29"/>
      <c r="B7612" s="29"/>
      <c r="C7612" s="29"/>
    </row>
    <row r="7613" spans="1:3" hidden="1" x14ac:dyDescent="0.45">
      <c r="A7613" s="29"/>
      <c r="B7613" s="29"/>
      <c r="C7613" s="29"/>
    </row>
    <row r="7614" spans="1:3" hidden="1" x14ac:dyDescent="0.45">
      <c r="A7614" s="29"/>
      <c r="B7614" s="29"/>
      <c r="C7614" s="29"/>
    </row>
    <row r="7615" spans="1:3" hidden="1" x14ac:dyDescent="0.45">
      <c r="A7615" s="29"/>
      <c r="B7615" s="29"/>
      <c r="C7615" s="29"/>
    </row>
    <row r="7616" spans="1:3" hidden="1" x14ac:dyDescent="0.45">
      <c r="A7616" s="29"/>
      <c r="B7616" s="29"/>
      <c r="C7616" s="29"/>
    </row>
    <row r="7617" spans="1:3" hidden="1" x14ac:dyDescent="0.45">
      <c r="A7617" s="29"/>
      <c r="B7617" s="29"/>
      <c r="C7617" s="29"/>
    </row>
    <row r="7618" spans="1:3" hidden="1" x14ac:dyDescent="0.45">
      <c r="A7618" s="29"/>
      <c r="B7618" s="29"/>
      <c r="C7618" s="29"/>
    </row>
    <row r="7619" spans="1:3" hidden="1" x14ac:dyDescent="0.45">
      <c r="A7619" s="29"/>
      <c r="B7619" s="29"/>
      <c r="C7619" s="29"/>
    </row>
    <row r="7620" spans="1:3" hidden="1" x14ac:dyDescent="0.45">
      <c r="A7620" s="29"/>
      <c r="B7620" s="29"/>
      <c r="C7620" s="29"/>
    </row>
    <row r="7621" spans="1:3" hidden="1" x14ac:dyDescent="0.45">
      <c r="A7621" s="29"/>
      <c r="B7621" s="29"/>
      <c r="C7621" s="29"/>
    </row>
    <row r="7622" spans="1:3" hidden="1" x14ac:dyDescent="0.45">
      <c r="A7622" s="29"/>
      <c r="B7622" s="29"/>
      <c r="C7622" s="29"/>
    </row>
    <row r="7623" spans="1:3" hidden="1" x14ac:dyDescent="0.45">
      <c r="A7623" s="29"/>
      <c r="B7623" s="29"/>
      <c r="C7623" s="29"/>
    </row>
    <row r="7624" spans="1:3" hidden="1" x14ac:dyDescent="0.45">
      <c r="A7624" s="29"/>
      <c r="B7624" s="29"/>
      <c r="C7624" s="29"/>
    </row>
    <row r="7625" spans="1:3" hidden="1" x14ac:dyDescent="0.45">
      <c r="A7625" s="29"/>
      <c r="B7625" s="29"/>
      <c r="C7625" s="29"/>
    </row>
    <row r="7626" spans="1:3" hidden="1" x14ac:dyDescent="0.45">
      <c r="A7626" s="29"/>
      <c r="B7626" s="29"/>
      <c r="C7626" s="29"/>
    </row>
    <row r="7627" spans="1:3" hidden="1" x14ac:dyDescent="0.45">
      <c r="A7627" s="29"/>
      <c r="B7627" s="29"/>
      <c r="C7627" s="29"/>
    </row>
    <row r="7628" spans="1:3" hidden="1" x14ac:dyDescent="0.45">
      <c r="A7628" s="29"/>
      <c r="B7628" s="29"/>
      <c r="C7628" s="29"/>
    </row>
    <row r="7629" spans="1:3" hidden="1" x14ac:dyDescent="0.45">
      <c r="A7629" s="29"/>
      <c r="B7629" s="29"/>
      <c r="C7629" s="29"/>
    </row>
    <row r="7630" spans="1:3" hidden="1" x14ac:dyDescent="0.45">
      <c r="A7630" s="29"/>
      <c r="B7630" s="29"/>
      <c r="C7630" s="29"/>
    </row>
    <row r="7631" spans="1:3" hidden="1" x14ac:dyDescent="0.45">
      <c r="A7631" s="29"/>
      <c r="B7631" s="29"/>
      <c r="C7631" s="29"/>
    </row>
    <row r="7632" spans="1:3" hidden="1" x14ac:dyDescent="0.45">
      <c r="A7632" s="29"/>
      <c r="B7632" s="29"/>
      <c r="C7632" s="29"/>
    </row>
    <row r="7633" spans="1:3" hidden="1" x14ac:dyDescent="0.45">
      <c r="A7633" s="29"/>
      <c r="B7633" s="29"/>
      <c r="C7633" s="29"/>
    </row>
    <row r="7634" spans="1:3" hidden="1" x14ac:dyDescent="0.45">
      <c r="A7634" s="29"/>
      <c r="B7634" s="29"/>
      <c r="C7634" s="29"/>
    </row>
    <row r="7635" spans="1:3" hidden="1" x14ac:dyDescent="0.45">
      <c r="A7635" s="29"/>
      <c r="B7635" s="29"/>
      <c r="C7635" s="29"/>
    </row>
    <row r="7636" spans="1:3" hidden="1" x14ac:dyDescent="0.45">
      <c r="A7636" s="29"/>
      <c r="B7636" s="29"/>
      <c r="C7636" s="29"/>
    </row>
    <row r="7637" spans="1:3" hidden="1" x14ac:dyDescent="0.45">
      <c r="A7637" s="29"/>
      <c r="B7637" s="29"/>
      <c r="C7637" s="29"/>
    </row>
    <row r="7638" spans="1:3" hidden="1" x14ac:dyDescent="0.45">
      <c r="A7638" s="29"/>
      <c r="B7638" s="29"/>
      <c r="C7638" s="29"/>
    </row>
    <row r="7639" spans="1:3" hidden="1" x14ac:dyDescent="0.45">
      <c r="A7639" s="29"/>
      <c r="B7639" s="29"/>
      <c r="C7639" s="29"/>
    </row>
    <row r="7640" spans="1:3" hidden="1" x14ac:dyDescent="0.45">
      <c r="A7640" s="29"/>
      <c r="B7640" s="29"/>
      <c r="C7640" s="29"/>
    </row>
    <row r="7641" spans="1:3" hidden="1" x14ac:dyDescent="0.45">
      <c r="A7641" s="29"/>
      <c r="B7641" s="29"/>
      <c r="C7641" s="29"/>
    </row>
    <row r="7642" spans="1:3" hidden="1" x14ac:dyDescent="0.45">
      <c r="A7642" s="29"/>
      <c r="B7642" s="29"/>
      <c r="C7642" s="29"/>
    </row>
    <row r="7643" spans="1:3" hidden="1" x14ac:dyDescent="0.45">
      <c r="A7643" s="29"/>
      <c r="B7643" s="29"/>
      <c r="C7643" s="29"/>
    </row>
    <row r="7644" spans="1:3" hidden="1" x14ac:dyDescent="0.45">
      <c r="A7644" s="29"/>
      <c r="B7644" s="29"/>
      <c r="C7644" s="29"/>
    </row>
    <row r="7645" spans="1:3" hidden="1" x14ac:dyDescent="0.45">
      <c r="A7645" s="29"/>
      <c r="B7645" s="29"/>
      <c r="C7645" s="29"/>
    </row>
    <row r="7646" spans="1:3" hidden="1" x14ac:dyDescent="0.45">
      <c r="A7646" s="29"/>
      <c r="B7646" s="29"/>
      <c r="C7646" s="29"/>
    </row>
    <row r="7647" spans="1:3" hidden="1" x14ac:dyDescent="0.45">
      <c r="A7647" s="29"/>
      <c r="B7647" s="29"/>
      <c r="C7647" s="29"/>
    </row>
    <row r="7648" spans="1:3" hidden="1" x14ac:dyDescent="0.45">
      <c r="A7648" s="29"/>
      <c r="B7648" s="29"/>
      <c r="C7648" s="29"/>
    </row>
    <row r="7649" spans="1:3" hidden="1" x14ac:dyDescent="0.45">
      <c r="A7649" s="29"/>
      <c r="B7649" s="29"/>
      <c r="C7649" s="29"/>
    </row>
    <row r="7650" spans="1:3" hidden="1" x14ac:dyDescent="0.45">
      <c r="A7650" s="29"/>
      <c r="B7650" s="29"/>
      <c r="C7650" s="29"/>
    </row>
    <row r="7651" spans="1:3" hidden="1" x14ac:dyDescent="0.45">
      <c r="A7651" s="29"/>
      <c r="B7651" s="29"/>
      <c r="C7651" s="29"/>
    </row>
    <row r="7652" spans="1:3" hidden="1" x14ac:dyDescent="0.45">
      <c r="A7652" s="29"/>
      <c r="B7652" s="29"/>
      <c r="C7652" s="29"/>
    </row>
    <row r="7653" spans="1:3" hidden="1" x14ac:dyDescent="0.45">
      <c r="A7653" s="29"/>
      <c r="B7653" s="29"/>
      <c r="C7653" s="29"/>
    </row>
    <row r="7654" spans="1:3" hidden="1" x14ac:dyDescent="0.45">
      <c r="A7654" s="29"/>
      <c r="B7654" s="29"/>
      <c r="C7654" s="29"/>
    </row>
    <row r="7655" spans="1:3" hidden="1" x14ac:dyDescent="0.45">
      <c r="A7655" s="29"/>
      <c r="B7655" s="29"/>
      <c r="C7655" s="29"/>
    </row>
    <row r="7656" spans="1:3" hidden="1" x14ac:dyDescent="0.45">
      <c r="A7656" s="29"/>
      <c r="B7656" s="29"/>
      <c r="C7656" s="29"/>
    </row>
    <row r="7657" spans="1:3" hidden="1" x14ac:dyDescent="0.45">
      <c r="A7657" s="29"/>
      <c r="B7657" s="29"/>
      <c r="C7657" s="29"/>
    </row>
    <row r="7658" spans="1:3" hidden="1" x14ac:dyDescent="0.45">
      <c r="A7658" s="29"/>
      <c r="B7658" s="29"/>
      <c r="C7658" s="29"/>
    </row>
    <row r="7659" spans="1:3" hidden="1" x14ac:dyDescent="0.45">
      <c r="A7659" s="29"/>
      <c r="B7659" s="29"/>
      <c r="C7659" s="29"/>
    </row>
    <row r="7660" spans="1:3" hidden="1" x14ac:dyDescent="0.45">
      <c r="A7660" s="29"/>
      <c r="B7660" s="29"/>
      <c r="C7660" s="29"/>
    </row>
    <row r="7661" spans="1:3" hidden="1" x14ac:dyDescent="0.45">
      <c r="A7661" s="29"/>
      <c r="B7661" s="29"/>
      <c r="C7661" s="29"/>
    </row>
    <row r="7662" spans="1:3" hidden="1" x14ac:dyDescent="0.45">
      <c r="A7662" s="29"/>
      <c r="B7662" s="29"/>
      <c r="C7662" s="29"/>
    </row>
    <row r="7663" spans="1:3" hidden="1" x14ac:dyDescent="0.45">
      <c r="A7663" s="29"/>
      <c r="B7663" s="29"/>
      <c r="C7663" s="29"/>
    </row>
    <row r="7664" spans="1:3" hidden="1" x14ac:dyDescent="0.45">
      <c r="A7664" s="29"/>
      <c r="B7664" s="29"/>
      <c r="C7664" s="29"/>
    </row>
    <row r="7665" spans="1:3" hidden="1" x14ac:dyDescent="0.45">
      <c r="A7665" s="29"/>
      <c r="B7665" s="29"/>
      <c r="C7665" s="29"/>
    </row>
    <row r="7666" spans="1:3" hidden="1" x14ac:dyDescent="0.45">
      <c r="A7666" s="29"/>
      <c r="B7666" s="29"/>
      <c r="C7666" s="29"/>
    </row>
    <row r="7667" spans="1:3" hidden="1" x14ac:dyDescent="0.45">
      <c r="A7667" s="29"/>
      <c r="B7667" s="29"/>
      <c r="C7667" s="29"/>
    </row>
    <row r="7668" spans="1:3" hidden="1" x14ac:dyDescent="0.45">
      <c r="A7668" s="29"/>
      <c r="B7668" s="29"/>
      <c r="C7668" s="29"/>
    </row>
    <row r="7669" spans="1:3" hidden="1" x14ac:dyDescent="0.45">
      <c r="A7669" s="29"/>
      <c r="B7669" s="29"/>
      <c r="C7669" s="29"/>
    </row>
    <row r="7670" spans="1:3" hidden="1" x14ac:dyDescent="0.45">
      <c r="A7670" s="29"/>
      <c r="B7670" s="29"/>
      <c r="C7670" s="29"/>
    </row>
    <row r="7671" spans="1:3" hidden="1" x14ac:dyDescent="0.45">
      <c r="A7671" s="29"/>
      <c r="B7671" s="29"/>
      <c r="C7671" s="29"/>
    </row>
    <row r="7672" spans="1:3" hidden="1" x14ac:dyDescent="0.45">
      <c r="A7672" s="29"/>
      <c r="B7672" s="29"/>
      <c r="C7672" s="29"/>
    </row>
    <row r="7673" spans="1:3" hidden="1" x14ac:dyDescent="0.45">
      <c r="A7673" s="29"/>
      <c r="B7673" s="29"/>
      <c r="C7673" s="29"/>
    </row>
    <row r="7674" spans="1:3" hidden="1" x14ac:dyDescent="0.45">
      <c r="A7674" s="29"/>
      <c r="B7674" s="29"/>
      <c r="C7674" s="29"/>
    </row>
    <row r="7675" spans="1:3" hidden="1" x14ac:dyDescent="0.45">
      <c r="A7675" s="29"/>
      <c r="B7675" s="29"/>
      <c r="C7675" s="29"/>
    </row>
    <row r="7676" spans="1:3" hidden="1" x14ac:dyDescent="0.45">
      <c r="A7676" s="29"/>
      <c r="B7676" s="29"/>
      <c r="C7676" s="29"/>
    </row>
    <row r="7677" spans="1:3" hidden="1" x14ac:dyDescent="0.45">
      <c r="A7677" s="29"/>
      <c r="B7677" s="29"/>
      <c r="C7677" s="29"/>
    </row>
    <row r="7678" spans="1:3" hidden="1" x14ac:dyDescent="0.45">
      <c r="A7678" s="29"/>
      <c r="B7678" s="29"/>
      <c r="C7678" s="29"/>
    </row>
    <row r="7679" spans="1:3" hidden="1" x14ac:dyDescent="0.45">
      <c r="A7679" s="29"/>
      <c r="B7679" s="29"/>
      <c r="C7679" s="29"/>
    </row>
    <row r="7680" spans="1:3" hidden="1" x14ac:dyDescent="0.45">
      <c r="A7680" s="29"/>
      <c r="B7680" s="29"/>
      <c r="C7680" s="29"/>
    </row>
    <row r="7681" spans="1:3" hidden="1" x14ac:dyDescent="0.45">
      <c r="A7681" s="29"/>
      <c r="B7681" s="29"/>
      <c r="C7681" s="29"/>
    </row>
    <row r="7682" spans="1:3" hidden="1" x14ac:dyDescent="0.45">
      <c r="A7682" s="29"/>
      <c r="B7682" s="29"/>
      <c r="C7682" s="29"/>
    </row>
    <row r="7683" spans="1:3" hidden="1" x14ac:dyDescent="0.45">
      <c r="A7683" s="29"/>
      <c r="B7683" s="29"/>
      <c r="C7683" s="29"/>
    </row>
    <row r="7684" spans="1:3" hidden="1" x14ac:dyDescent="0.45">
      <c r="A7684" s="29"/>
      <c r="B7684" s="29"/>
      <c r="C7684" s="29"/>
    </row>
    <row r="7685" spans="1:3" hidden="1" x14ac:dyDescent="0.45">
      <c r="A7685" s="29"/>
      <c r="B7685" s="29"/>
      <c r="C7685" s="29"/>
    </row>
    <row r="7686" spans="1:3" hidden="1" x14ac:dyDescent="0.45">
      <c r="A7686" s="29"/>
      <c r="B7686" s="29"/>
      <c r="C7686" s="29"/>
    </row>
    <row r="7687" spans="1:3" hidden="1" x14ac:dyDescent="0.45">
      <c r="A7687" s="29"/>
      <c r="B7687" s="29"/>
      <c r="C7687" s="29"/>
    </row>
    <row r="7688" spans="1:3" hidden="1" x14ac:dyDescent="0.45">
      <c r="A7688" s="29"/>
      <c r="B7688" s="29"/>
      <c r="C7688" s="29"/>
    </row>
    <row r="7689" spans="1:3" hidden="1" x14ac:dyDescent="0.45">
      <c r="A7689" s="29"/>
      <c r="B7689" s="29"/>
      <c r="C7689" s="29"/>
    </row>
    <row r="7690" spans="1:3" hidden="1" x14ac:dyDescent="0.45">
      <c r="A7690" s="29"/>
      <c r="B7690" s="29"/>
      <c r="C7690" s="29"/>
    </row>
    <row r="7691" spans="1:3" hidden="1" x14ac:dyDescent="0.45">
      <c r="A7691" s="29"/>
      <c r="B7691" s="29"/>
      <c r="C7691" s="29"/>
    </row>
    <row r="7692" spans="1:3" hidden="1" x14ac:dyDescent="0.45">
      <c r="A7692" s="29"/>
      <c r="B7692" s="29"/>
      <c r="C7692" s="29"/>
    </row>
    <row r="7693" spans="1:3" hidden="1" x14ac:dyDescent="0.45">
      <c r="A7693" s="29"/>
      <c r="B7693" s="29"/>
      <c r="C7693" s="29"/>
    </row>
    <row r="7694" spans="1:3" hidden="1" x14ac:dyDescent="0.45">
      <c r="A7694" s="29"/>
      <c r="B7694" s="29"/>
      <c r="C7694" s="29"/>
    </row>
    <row r="7695" spans="1:3" hidden="1" x14ac:dyDescent="0.45">
      <c r="A7695" s="29"/>
      <c r="B7695" s="29"/>
      <c r="C7695" s="29"/>
    </row>
    <row r="7696" spans="1:3" hidden="1" x14ac:dyDescent="0.45">
      <c r="A7696" s="29"/>
      <c r="B7696" s="29"/>
      <c r="C7696" s="29"/>
    </row>
    <row r="7697" spans="1:3" hidden="1" x14ac:dyDescent="0.45">
      <c r="A7697" s="29"/>
      <c r="B7697" s="29"/>
      <c r="C7697" s="29"/>
    </row>
    <row r="7698" spans="1:3" hidden="1" x14ac:dyDescent="0.45">
      <c r="A7698" s="29"/>
      <c r="B7698" s="29"/>
      <c r="C7698" s="29"/>
    </row>
    <row r="7699" spans="1:3" hidden="1" x14ac:dyDescent="0.45">
      <c r="A7699" s="29"/>
      <c r="B7699" s="29"/>
      <c r="C7699" s="29"/>
    </row>
    <row r="7700" spans="1:3" hidden="1" x14ac:dyDescent="0.45">
      <c r="A7700" s="29"/>
      <c r="B7700" s="29"/>
      <c r="C7700" s="29"/>
    </row>
    <row r="7701" spans="1:3" hidden="1" x14ac:dyDescent="0.45">
      <c r="A7701" s="29"/>
      <c r="B7701" s="29"/>
      <c r="C7701" s="29"/>
    </row>
    <row r="7702" spans="1:3" hidden="1" x14ac:dyDescent="0.45">
      <c r="A7702" s="29"/>
      <c r="B7702" s="29"/>
      <c r="C7702" s="29"/>
    </row>
    <row r="7703" spans="1:3" hidden="1" x14ac:dyDescent="0.45">
      <c r="A7703" s="29"/>
      <c r="B7703" s="29"/>
      <c r="C7703" s="29"/>
    </row>
    <row r="7704" spans="1:3" hidden="1" x14ac:dyDescent="0.45">
      <c r="A7704" s="29"/>
      <c r="B7704" s="29"/>
      <c r="C7704" s="29"/>
    </row>
    <row r="7705" spans="1:3" hidden="1" x14ac:dyDescent="0.45">
      <c r="A7705" s="29"/>
      <c r="B7705" s="29"/>
      <c r="C7705" s="29"/>
    </row>
    <row r="7706" spans="1:3" hidden="1" x14ac:dyDescent="0.45">
      <c r="A7706" s="29"/>
      <c r="B7706" s="29"/>
      <c r="C7706" s="29"/>
    </row>
    <row r="7707" spans="1:3" hidden="1" x14ac:dyDescent="0.45">
      <c r="A7707" s="29"/>
      <c r="B7707" s="29"/>
      <c r="C7707" s="29"/>
    </row>
    <row r="7708" spans="1:3" hidden="1" x14ac:dyDescent="0.45">
      <c r="A7708" s="29"/>
      <c r="B7708" s="29"/>
      <c r="C7708" s="29"/>
    </row>
    <row r="7709" spans="1:3" hidden="1" x14ac:dyDescent="0.45">
      <c r="A7709" s="29"/>
      <c r="B7709" s="29"/>
      <c r="C7709" s="29"/>
    </row>
    <row r="7710" spans="1:3" hidden="1" x14ac:dyDescent="0.45">
      <c r="A7710" s="29"/>
      <c r="B7710" s="29"/>
      <c r="C7710" s="29"/>
    </row>
    <row r="7711" spans="1:3" hidden="1" x14ac:dyDescent="0.45">
      <c r="A7711" s="29"/>
      <c r="B7711" s="29"/>
      <c r="C7711" s="29"/>
    </row>
    <row r="7712" spans="1:3" hidden="1" x14ac:dyDescent="0.45">
      <c r="A7712" s="29"/>
      <c r="B7712" s="29"/>
      <c r="C7712" s="29"/>
    </row>
    <row r="7713" spans="1:3" hidden="1" x14ac:dyDescent="0.45">
      <c r="A7713" s="29"/>
      <c r="B7713" s="29"/>
      <c r="C7713" s="29"/>
    </row>
    <row r="7714" spans="1:3" hidden="1" x14ac:dyDescent="0.45">
      <c r="A7714" s="29"/>
      <c r="B7714" s="29"/>
      <c r="C7714" s="29"/>
    </row>
    <row r="7715" spans="1:3" hidden="1" x14ac:dyDescent="0.45">
      <c r="A7715" s="29"/>
      <c r="B7715" s="29"/>
      <c r="C7715" s="29"/>
    </row>
    <row r="7716" spans="1:3" hidden="1" x14ac:dyDescent="0.45">
      <c r="A7716" s="29"/>
      <c r="B7716" s="29"/>
      <c r="C7716" s="29"/>
    </row>
    <row r="7717" spans="1:3" hidden="1" x14ac:dyDescent="0.45">
      <c r="A7717" s="29"/>
      <c r="B7717" s="29"/>
      <c r="C7717" s="29"/>
    </row>
    <row r="7718" spans="1:3" hidden="1" x14ac:dyDescent="0.45">
      <c r="A7718" s="29"/>
      <c r="B7718" s="29"/>
      <c r="C7718" s="29"/>
    </row>
    <row r="7719" spans="1:3" hidden="1" x14ac:dyDescent="0.45">
      <c r="A7719" s="29"/>
      <c r="B7719" s="29"/>
      <c r="C7719" s="29"/>
    </row>
    <row r="7720" spans="1:3" hidden="1" x14ac:dyDescent="0.45">
      <c r="A7720" s="29"/>
      <c r="B7720" s="29"/>
      <c r="C7720" s="29"/>
    </row>
    <row r="7721" spans="1:3" hidden="1" x14ac:dyDescent="0.45">
      <c r="A7721" s="29"/>
      <c r="B7721" s="29"/>
      <c r="C7721" s="29"/>
    </row>
    <row r="7722" spans="1:3" hidden="1" x14ac:dyDescent="0.45">
      <c r="A7722" s="29"/>
      <c r="B7722" s="29"/>
      <c r="C7722" s="29"/>
    </row>
    <row r="7723" spans="1:3" hidden="1" x14ac:dyDescent="0.45">
      <c r="A7723" s="29"/>
      <c r="B7723" s="29"/>
      <c r="C7723" s="29"/>
    </row>
    <row r="7724" spans="1:3" hidden="1" x14ac:dyDescent="0.45">
      <c r="A7724" s="29"/>
      <c r="B7724" s="29"/>
      <c r="C7724" s="29"/>
    </row>
    <row r="7725" spans="1:3" hidden="1" x14ac:dyDescent="0.45">
      <c r="A7725" s="29"/>
      <c r="B7725" s="29"/>
      <c r="C7725" s="29"/>
    </row>
    <row r="7726" spans="1:3" hidden="1" x14ac:dyDescent="0.45">
      <c r="A7726" s="29"/>
      <c r="B7726" s="29"/>
      <c r="C7726" s="29"/>
    </row>
    <row r="7727" spans="1:3" hidden="1" x14ac:dyDescent="0.45">
      <c r="A7727" s="29"/>
      <c r="B7727" s="29"/>
      <c r="C7727" s="29"/>
    </row>
    <row r="7728" spans="1:3" hidden="1" x14ac:dyDescent="0.45">
      <c r="A7728" s="29"/>
      <c r="B7728" s="29"/>
      <c r="C7728" s="29"/>
    </row>
    <row r="7729" spans="1:3" hidden="1" x14ac:dyDescent="0.45">
      <c r="A7729" s="29"/>
      <c r="B7729" s="29"/>
      <c r="C7729" s="29"/>
    </row>
    <row r="7730" spans="1:3" hidden="1" x14ac:dyDescent="0.45">
      <c r="A7730" s="29"/>
      <c r="B7730" s="29"/>
      <c r="C7730" s="29"/>
    </row>
    <row r="7731" spans="1:3" hidden="1" x14ac:dyDescent="0.45">
      <c r="A7731" s="29"/>
      <c r="B7731" s="29"/>
      <c r="C7731" s="29"/>
    </row>
    <row r="7732" spans="1:3" hidden="1" x14ac:dyDescent="0.45">
      <c r="A7732" s="29"/>
      <c r="B7732" s="29"/>
      <c r="C7732" s="29"/>
    </row>
    <row r="7733" spans="1:3" hidden="1" x14ac:dyDescent="0.45">
      <c r="A7733" s="29"/>
      <c r="B7733" s="29"/>
      <c r="C7733" s="29"/>
    </row>
    <row r="7734" spans="1:3" hidden="1" x14ac:dyDescent="0.45">
      <c r="A7734" s="29"/>
      <c r="B7734" s="29"/>
      <c r="C7734" s="29"/>
    </row>
    <row r="7735" spans="1:3" hidden="1" x14ac:dyDescent="0.45">
      <c r="A7735" s="29"/>
      <c r="B7735" s="29"/>
      <c r="C7735" s="29"/>
    </row>
    <row r="7736" spans="1:3" hidden="1" x14ac:dyDescent="0.45">
      <c r="A7736" s="29"/>
      <c r="B7736" s="29"/>
      <c r="C7736" s="29"/>
    </row>
    <row r="7737" spans="1:3" hidden="1" x14ac:dyDescent="0.45">
      <c r="A7737" s="29"/>
      <c r="B7737" s="29"/>
      <c r="C7737" s="29"/>
    </row>
    <row r="7738" spans="1:3" hidden="1" x14ac:dyDescent="0.45">
      <c r="A7738" s="29"/>
      <c r="B7738" s="29"/>
      <c r="C7738" s="29"/>
    </row>
    <row r="7739" spans="1:3" hidden="1" x14ac:dyDescent="0.45">
      <c r="A7739" s="29"/>
      <c r="B7739" s="29"/>
      <c r="C7739" s="29"/>
    </row>
    <row r="7740" spans="1:3" hidden="1" x14ac:dyDescent="0.45">
      <c r="A7740" s="29"/>
      <c r="B7740" s="29"/>
      <c r="C7740" s="29"/>
    </row>
    <row r="7741" spans="1:3" hidden="1" x14ac:dyDescent="0.45">
      <c r="A7741" s="29"/>
      <c r="B7741" s="29"/>
      <c r="C7741" s="29"/>
    </row>
    <row r="7742" spans="1:3" hidden="1" x14ac:dyDescent="0.45">
      <c r="A7742" s="29"/>
      <c r="B7742" s="29"/>
      <c r="C7742" s="29"/>
    </row>
    <row r="7743" spans="1:3" hidden="1" x14ac:dyDescent="0.45">
      <c r="A7743" s="29"/>
      <c r="B7743" s="29"/>
      <c r="C7743" s="29"/>
    </row>
    <row r="7744" spans="1:3" hidden="1" x14ac:dyDescent="0.45">
      <c r="A7744" s="29"/>
      <c r="B7744" s="29"/>
      <c r="C7744" s="29"/>
    </row>
    <row r="7745" spans="1:3" hidden="1" x14ac:dyDescent="0.45">
      <c r="A7745" s="29"/>
      <c r="B7745" s="29"/>
      <c r="C7745" s="29"/>
    </row>
    <row r="7746" spans="1:3" hidden="1" x14ac:dyDescent="0.45">
      <c r="A7746" s="29"/>
      <c r="B7746" s="29"/>
      <c r="C7746" s="29"/>
    </row>
    <row r="7747" spans="1:3" hidden="1" x14ac:dyDescent="0.45">
      <c r="A7747" s="29"/>
      <c r="B7747" s="29"/>
      <c r="C7747" s="29"/>
    </row>
    <row r="7748" spans="1:3" hidden="1" x14ac:dyDescent="0.45">
      <c r="A7748" s="29"/>
      <c r="B7748" s="29"/>
      <c r="C7748" s="29"/>
    </row>
    <row r="7749" spans="1:3" hidden="1" x14ac:dyDescent="0.45">
      <c r="A7749" s="29"/>
      <c r="B7749" s="29"/>
      <c r="C7749" s="29"/>
    </row>
    <row r="7750" spans="1:3" hidden="1" x14ac:dyDescent="0.45">
      <c r="A7750" s="29"/>
      <c r="B7750" s="29"/>
      <c r="C7750" s="29"/>
    </row>
    <row r="7751" spans="1:3" hidden="1" x14ac:dyDescent="0.45">
      <c r="A7751" s="29"/>
      <c r="B7751" s="29"/>
      <c r="C7751" s="29"/>
    </row>
    <row r="7752" spans="1:3" hidden="1" x14ac:dyDescent="0.45">
      <c r="A7752" s="29"/>
      <c r="B7752" s="29"/>
      <c r="C7752" s="29"/>
    </row>
    <row r="7753" spans="1:3" hidden="1" x14ac:dyDescent="0.45">
      <c r="A7753" s="29"/>
      <c r="B7753" s="29"/>
      <c r="C7753" s="29"/>
    </row>
    <row r="7754" spans="1:3" hidden="1" x14ac:dyDescent="0.45">
      <c r="A7754" s="29"/>
      <c r="B7754" s="29"/>
      <c r="C7754" s="29"/>
    </row>
    <row r="7755" spans="1:3" hidden="1" x14ac:dyDescent="0.45">
      <c r="A7755" s="29"/>
      <c r="B7755" s="29"/>
      <c r="C7755" s="29"/>
    </row>
    <row r="7756" spans="1:3" hidden="1" x14ac:dyDescent="0.45">
      <c r="A7756" s="29"/>
      <c r="B7756" s="29"/>
      <c r="C7756" s="29"/>
    </row>
    <row r="7757" spans="1:3" hidden="1" x14ac:dyDescent="0.45">
      <c r="A7757" s="29"/>
      <c r="B7757" s="29"/>
      <c r="C7757" s="29"/>
    </row>
    <row r="7758" spans="1:3" hidden="1" x14ac:dyDescent="0.45">
      <c r="A7758" s="29"/>
      <c r="B7758" s="29"/>
      <c r="C7758" s="29"/>
    </row>
    <row r="7759" spans="1:3" hidden="1" x14ac:dyDescent="0.45">
      <c r="A7759" s="29"/>
      <c r="B7759" s="29"/>
      <c r="C7759" s="29"/>
    </row>
    <row r="7760" spans="1:3" hidden="1" x14ac:dyDescent="0.45">
      <c r="A7760" s="29"/>
      <c r="B7760" s="29"/>
      <c r="C7760" s="29"/>
    </row>
    <row r="7761" spans="1:3" hidden="1" x14ac:dyDescent="0.45">
      <c r="A7761" s="29"/>
      <c r="B7761" s="29"/>
      <c r="C7761" s="29"/>
    </row>
    <row r="7762" spans="1:3" hidden="1" x14ac:dyDescent="0.45">
      <c r="A7762" s="29"/>
      <c r="B7762" s="29"/>
      <c r="C7762" s="29"/>
    </row>
    <row r="7763" spans="1:3" hidden="1" x14ac:dyDescent="0.45">
      <c r="A7763" s="29"/>
      <c r="B7763" s="29"/>
      <c r="C7763" s="29"/>
    </row>
    <row r="7764" spans="1:3" hidden="1" x14ac:dyDescent="0.45">
      <c r="A7764" s="29"/>
      <c r="B7764" s="29"/>
      <c r="C7764" s="29"/>
    </row>
    <row r="7765" spans="1:3" hidden="1" x14ac:dyDescent="0.45">
      <c r="A7765" s="29"/>
      <c r="B7765" s="29"/>
      <c r="C7765" s="29"/>
    </row>
    <row r="7766" spans="1:3" hidden="1" x14ac:dyDescent="0.45">
      <c r="A7766" s="29"/>
      <c r="B7766" s="29"/>
      <c r="C7766" s="29"/>
    </row>
    <row r="7767" spans="1:3" hidden="1" x14ac:dyDescent="0.45">
      <c r="A7767" s="29"/>
      <c r="B7767" s="29"/>
      <c r="C7767" s="29"/>
    </row>
    <row r="7768" spans="1:3" hidden="1" x14ac:dyDescent="0.45">
      <c r="A7768" s="29"/>
      <c r="B7768" s="29"/>
      <c r="C7768" s="29"/>
    </row>
    <row r="7769" spans="1:3" hidden="1" x14ac:dyDescent="0.45">
      <c r="A7769" s="29"/>
      <c r="B7769" s="29"/>
      <c r="C7769" s="29"/>
    </row>
    <row r="7770" spans="1:3" hidden="1" x14ac:dyDescent="0.45">
      <c r="A7770" s="29"/>
      <c r="B7770" s="29"/>
      <c r="C7770" s="29"/>
    </row>
    <row r="7771" spans="1:3" hidden="1" x14ac:dyDescent="0.45">
      <c r="A7771" s="29"/>
      <c r="B7771" s="29"/>
      <c r="C7771" s="29"/>
    </row>
    <row r="7772" spans="1:3" hidden="1" x14ac:dyDescent="0.45">
      <c r="A7772" s="29"/>
      <c r="B7772" s="29"/>
      <c r="C7772" s="29"/>
    </row>
    <row r="7773" spans="1:3" hidden="1" x14ac:dyDescent="0.45">
      <c r="A7773" s="29"/>
      <c r="B7773" s="29"/>
      <c r="C7773" s="29"/>
    </row>
    <row r="7774" spans="1:3" hidden="1" x14ac:dyDescent="0.45">
      <c r="A7774" s="29"/>
      <c r="B7774" s="29"/>
      <c r="C7774" s="29"/>
    </row>
    <row r="7775" spans="1:3" hidden="1" x14ac:dyDescent="0.45">
      <c r="A7775" s="29"/>
      <c r="B7775" s="29"/>
      <c r="C7775" s="29"/>
    </row>
    <row r="7776" spans="1:3" hidden="1" x14ac:dyDescent="0.45">
      <c r="A7776" s="29"/>
      <c r="B7776" s="29"/>
      <c r="C7776" s="29"/>
    </row>
    <row r="7777" spans="1:3" hidden="1" x14ac:dyDescent="0.45">
      <c r="A7777" s="29"/>
      <c r="B7777" s="29"/>
      <c r="C7777" s="29"/>
    </row>
    <row r="7778" spans="1:3" hidden="1" x14ac:dyDescent="0.45">
      <c r="A7778" s="29"/>
      <c r="B7778" s="29"/>
      <c r="C7778" s="29"/>
    </row>
    <row r="7779" spans="1:3" hidden="1" x14ac:dyDescent="0.45">
      <c r="A7779" s="29"/>
      <c r="B7779" s="29"/>
      <c r="C7779" s="29"/>
    </row>
    <row r="7780" spans="1:3" hidden="1" x14ac:dyDescent="0.45">
      <c r="A7780" s="29"/>
      <c r="B7780" s="29"/>
      <c r="C7780" s="29"/>
    </row>
    <row r="7781" spans="1:3" hidden="1" x14ac:dyDescent="0.45">
      <c r="A7781" s="29"/>
      <c r="B7781" s="29"/>
      <c r="C7781" s="29"/>
    </row>
    <row r="7782" spans="1:3" hidden="1" x14ac:dyDescent="0.45">
      <c r="A7782" s="29"/>
      <c r="B7782" s="29"/>
      <c r="C7782" s="29"/>
    </row>
    <row r="7783" spans="1:3" hidden="1" x14ac:dyDescent="0.45">
      <c r="A7783" s="29"/>
      <c r="B7783" s="29"/>
      <c r="C7783" s="29"/>
    </row>
    <row r="7784" spans="1:3" hidden="1" x14ac:dyDescent="0.45">
      <c r="A7784" s="29"/>
      <c r="B7784" s="29"/>
      <c r="C7784" s="29"/>
    </row>
    <row r="7785" spans="1:3" hidden="1" x14ac:dyDescent="0.45">
      <c r="A7785" s="29"/>
      <c r="B7785" s="29"/>
      <c r="C7785" s="29"/>
    </row>
    <row r="7786" spans="1:3" hidden="1" x14ac:dyDescent="0.45">
      <c r="A7786" s="29"/>
      <c r="B7786" s="29"/>
      <c r="C7786" s="29"/>
    </row>
    <row r="7787" spans="1:3" hidden="1" x14ac:dyDescent="0.45">
      <c r="A7787" s="29"/>
      <c r="B7787" s="29"/>
      <c r="C7787" s="29"/>
    </row>
    <row r="7788" spans="1:3" hidden="1" x14ac:dyDescent="0.45">
      <c r="A7788" s="29"/>
      <c r="B7788" s="29"/>
      <c r="C7788" s="29"/>
    </row>
    <row r="7789" spans="1:3" hidden="1" x14ac:dyDescent="0.45">
      <c r="A7789" s="29"/>
      <c r="B7789" s="29"/>
      <c r="C7789" s="29"/>
    </row>
    <row r="7790" spans="1:3" hidden="1" x14ac:dyDescent="0.45">
      <c r="A7790" s="29"/>
      <c r="B7790" s="29"/>
      <c r="C7790" s="29"/>
    </row>
    <row r="7791" spans="1:3" hidden="1" x14ac:dyDescent="0.45">
      <c r="A7791" s="29"/>
      <c r="B7791" s="29"/>
      <c r="C7791" s="29"/>
    </row>
    <row r="7792" spans="1:3" hidden="1" x14ac:dyDescent="0.45">
      <c r="A7792" s="29"/>
      <c r="B7792" s="29"/>
      <c r="C7792" s="29"/>
    </row>
    <row r="7793" spans="1:3" hidden="1" x14ac:dyDescent="0.45">
      <c r="A7793" s="29"/>
      <c r="B7793" s="29"/>
      <c r="C7793" s="29"/>
    </row>
    <row r="7794" spans="1:3" hidden="1" x14ac:dyDescent="0.45">
      <c r="A7794" s="29"/>
      <c r="B7794" s="29"/>
      <c r="C7794" s="29"/>
    </row>
    <row r="7795" spans="1:3" hidden="1" x14ac:dyDescent="0.45">
      <c r="A7795" s="29"/>
      <c r="B7795" s="29"/>
      <c r="C7795" s="29"/>
    </row>
    <row r="7796" spans="1:3" hidden="1" x14ac:dyDescent="0.45">
      <c r="A7796" s="29"/>
      <c r="B7796" s="29"/>
      <c r="C7796" s="29"/>
    </row>
    <row r="7797" spans="1:3" hidden="1" x14ac:dyDescent="0.45">
      <c r="A7797" s="29"/>
      <c r="B7797" s="29"/>
      <c r="C7797" s="29"/>
    </row>
    <row r="7798" spans="1:3" hidden="1" x14ac:dyDescent="0.45">
      <c r="A7798" s="29"/>
      <c r="B7798" s="29"/>
      <c r="C7798" s="29"/>
    </row>
    <row r="7799" spans="1:3" hidden="1" x14ac:dyDescent="0.45">
      <c r="A7799" s="29"/>
      <c r="B7799" s="29"/>
      <c r="C7799" s="29"/>
    </row>
    <row r="7800" spans="1:3" hidden="1" x14ac:dyDescent="0.45">
      <c r="A7800" s="29"/>
      <c r="B7800" s="29"/>
      <c r="C7800" s="29"/>
    </row>
    <row r="7801" spans="1:3" hidden="1" x14ac:dyDescent="0.45">
      <c r="A7801" s="29"/>
      <c r="B7801" s="29"/>
      <c r="C7801" s="29"/>
    </row>
    <row r="7802" spans="1:3" hidden="1" x14ac:dyDescent="0.45">
      <c r="A7802" s="29"/>
      <c r="B7802" s="29"/>
      <c r="C7802" s="29"/>
    </row>
    <row r="7803" spans="1:3" hidden="1" x14ac:dyDescent="0.45">
      <c r="A7803" s="29"/>
      <c r="B7803" s="29"/>
      <c r="C7803" s="29"/>
    </row>
    <row r="7804" spans="1:3" hidden="1" x14ac:dyDescent="0.45">
      <c r="A7804" s="29"/>
      <c r="B7804" s="29"/>
      <c r="C7804" s="29"/>
    </row>
    <row r="7805" spans="1:3" hidden="1" x14ac:dyDescent="0.45">
      <c r="A7805" s="29"/>
      <c r="B7805" s="29"/>
      <c r="C7805" s="29"/>
    </row>
    <row r="7806" spans="1:3" hidden="1" x14ac:dyDescent="0.45">
      <c r="A7806" s="29"/>
      <c r="B7806" s="29"/>
      <c r="C7806" s="29"/>
    </row>
    <row r="7807" spans="1:3" hidden="1" x14ac:dyDescent="0.45">
      <c r="A7807" s="29"/>
      <c r="B7807" s="29"/>
      <c r="C7807" s="29"/>
    </row>
    <row r="7808" spans="1:3" hidden="1" x14ac:dyDescent="0.45">
      <c r="A7808" s="29"/>
      <c r="B7808" s="29"/>
      <c r="C7808" s="29"/>
    </row>
    <row r="7809" spans="1:3" hidden="1" x14ac:dyDescent="0.45">
      <c r="A7809" s="29"/>
      <c r="B7809" s="29"/>
      <c r="C7809" s="29"/>
    </row>
    <row r="7810" spans="1:3" hidden="1" x14ac:dyDescent="0.45">
      <c r="A7810" s="29"/>
      <c r="B7810" s="29"/>
      <c r="C7810" s="29"/>
    </row>
    <row r="7811" spans="1:3" hidden="1" x14ac:dyDescent="0.45">
      <c r="A7811" s="29"/>
      <c r="B7811" s="29"/>
      <c r="C7811" s="29"/>
    </row>
    <row r="7812" spans="1:3" hidden="1" x14ac:dyDescent="0.45">
      <c r="A7812" s="29"/>
      <c r="B7812" s="29"/>
      <c r="C7812" s="29"/>
    </row>
    <row r="7813" spans="1:3" hidden="1" x14ac:dyDescent="0.45">
      <c r="A7813" s="29"/>
      <c r="B7813" s="29"/>
      <c r="C7813" s="29"/>
    </row>
    <row r="7814" spans="1:3" hidden="1" x14ac:dyDescent="0.45">
      <c r="A7814" s="29"/>
      <c r="B7814" s="29"/>
      <c r="C7814" s="29"/>
    </row>
    <row r="7815" spans="1:3" hidden="1" x14ac:dyDescent="0.45">
      <c r="A7815" s="29"/>
      <c r="B7815" s="29"/>
      <c r="C7815" s="29"/>
    </row>
    <row r="7816" spans="1:3" hidden="1" x14ac:dyDescent="0.45">
      <c r="A7816" s="29"/>
      <c r="B7816" s="29"/>
      <c r="C7816" s="29"/>
    </row>
    <row r="7817" spans="1:3" hidden="1" x14ac:dyDescent="0.45">
      <c r="A7817" s="29"/>
      <c r="B7817" s="29"/>
      <c r="C7817" s="29"/>
    </row>
    <row r="7818" spans="1:3" hidden="1" x14ac:dyDescent="0.45">
      <c r="A7818" s="29"/>
      <c r="B7818" s="29"/>
      <c r="C7818" s="29"/>
    </row>
    <row r="7819" spans="1:3" hidden="1" x14ac:dyDescent="0.45">
      <c r="A7819" s="29"/>
      <c r="B7819" s="29"/>
      <c r="C7819" s="29"/>
    </row>
    <row r="7820" spans="1:3" hidden="1" x14ac:dyDescent="0.45">
      <c r="A7820" s="29"/>
      <c r="B7820" s="29"/>
      <c r="C7820" s="29"/>
    </row>
    <row r="7821" spans="1:3" hidden="1" x14ac:dyDescent="0.45">
      <c r="A7821" s="29"/>
      <c r="B7821" s="29"/>
      <c r="C7821" s="29"/>
    </row>
    <row r="7822" spans="1:3" hidden="1" x14ac:dyDescent="0.45">
      <c r="A7822" s="29"/>
      <c r="B7822" s="29"/>
      <c r="C7822" s="29"/>
    </row>
    <row r="7823" spans="1:3" hidden="1" x14ac:dyDescent="0.45">
      <c r="A7823" s="29"/>
      <c r="B7823" s="29"/>
      <c r="C7823" s="29"/>
    </row>
    <row r="7824" spans="1:3" hidden="1" x14ac:dyDescent="0.45">
      <c r="A7824" s="29"/>
      <c r="B7824" s="29"/>
      <c r="C7824" s="29"/>
    </row>
    <row r="7825" spans="1:3" hidden="1" x14ac:dyDescent="0.45">
      <c r="A7825" s="29"/>
      <c r="B7825" s="29"/>
      <c r="C7825" s="29"/>
    </row>
    <row r="7826" spans="1:3" hidden="1" x14ac:dyDescent="0.45">
      <c r="A7826" s="29"/>
      <c r="B7826" s="29"/>
      <c r="C7826" s="29"/>
    </row>
    <row r="7827" spans="1:3" hidden="1" x14ac:dyDescent="0.45">
      <c r="A7827" s="29"/>
      <c r="B7827" s="29"/>
      <c r="C7827" s="29"/>
    </row>
    <row r="7828" spans="1:3" hidden="1" x14ac:dyDescent="0.45">
      <c r="A7828" s="29"/>
      <c r="B7828" s="29"/>
      <c r="C7828" s="29"/>
    </row>
    <row r="7829" spans="1:3" hidden="1" x14ac:dyDescent="0.45">
      <c r="A7829" s="29"/>
      <c r="B7829" s="29"/>
      <c r="C7829" s="29"/>
    </row>
    <row r="7830" spans="1:3" hidden="1" x14ac:dyDescent="0.45">
      <c r="A7830" s="29"/>
      <c r="B7830" s="29"/>
      <c r="C7830" s="29"/>
    </row>
    <row r="7831" spans="1:3" hidden="1" x14ac:dyDescent="0.45">
      <c r="A7831" s="29"/>
      <c r="B7831" s="29"/>
      <c r="C7831" s="29"/>
    </row>
    <row r="7832" spans="1:3" hidden="1" x14ac:dyDescent="0.45">
      <c r="A7832" s="29"/>
      <c r="B7832" s="29"/>
      <c r="C7832" s="29"/>
    </row>
    <row r="7833" spans="1:3" hidden="1" x14ac:dyDescent="0.45">
      <c r="A7833" s="29"/>
      <c r="B7833" s="29"/>
      <c r="C7833" s="29"/>
    </row>
    <row r="7834" spans="1:3" hidden="1" x14ac:dyDescent="0.45">
      <c r="A7834" s="29"/>
      <c r="B7834" s="29"/>
      <c r="C7834" s="29"/>
    </row>
    <row r="7835" spans="1:3" hidden="1" x14ac:dyDescent="0.45">
      <c r="A7835" s="29"/>
      <c r="B7835" s="29"/>
      <c r="C7835" s="29"/>
    </row>
    <row r="7836" spans="1:3" hidden="1" x14ac:dyDescent="0.45">
      <c r="A7836" s="29"/>
      <c r="B7836" s="29"/>
      <c r="C7836" s="29"/>
    </row>
    <row r="7837" spans="1:3" hidden="1" x14ac:dyDescent="0.45">
      <c r="A7837" s="29"/>
      <c r="B7837" s="29"/>
      <c r="C7837" s="29"/>
    </row>
    <row r="7838" spans="1:3" hidden="1" x14ac:dyDescent="0.45">
      <c r="A7838" s="29"/>
      <c r="B7838" s="29"/>
      <c r="C7838" s="29"/>
    </row>
    <row r="7839" spans="1:3" hidden="1" x14ac:dyDescent="0.45">
      <c r="A7839" s="29"/>
      <c r="B7839" s="29"/>
      <c r="C7839" s="29"/>
    </row>
    <row r="7840" spans="1:3" hidden="1" x14ac:dyDescent="0.45">
      <c r="A7840" s="29"/>
      <c r="B7840" s="29"/>
      <c r="C7840" s="29"/>
    </row>
    <row r="7841" spans="1:3" hidden="1" x14ac:dyDescent="0.45">
      <c r="A7841" s="29"/>
      <c r="B7841" s="29"/>
      <c r="C7841" s="29"/>
    </row>
    <row r="7842" spans="1:3" hidden="1" x14ac:dyDescent="0.45">
      <c r="A7842" s="29"/>
      <c r="B7842" s="29"/>
      <c r="C7842" s="29"/>
    </row>
    <row r="7843" spans="1:3" hidden="1" x14ac:dyDescent="0.45">
      <c r="A7843" s="29"/>
      <c r="B7843" s="29"/>
      <c r="C7843" s="29"/>
    </row>
    <row r="7844" spans="1:3" hidden="1" x14ac:dyDescent="0.45">
      <c r="A7844" s="29"/>
      <c r="B7844" s="29"/>
      <c r="C7844" s="29"/>
    </row>
    <row r="7845" spans="1:3" hidden="1" x14ac:dyDescent="0.45">
      <c r="A7845" s="29"/>
      <c r="B7845" s="29"/>
      <c r="C7845" s="29"/>
    </row>
    <row r="7846" spans="1:3" hidden="1" x14ac:dyDescent="0.45">
      <c r="A7846" s="29"/>
      <c r="B7846" s="29"/>
      <c r="C7846" s="29"/>
    </row>
    <row r="7847" spans="1:3" hidden="1" x14ac:dyDescent="0.45">
      <c r="A7847" s="29"/>
      <c r="B7847" s="29"/>
      <c r="C7847" s="29"/>
    </row>
    <row r="7848" spans="1:3" hidden="1" x14ac:dyDescent="0.45">
      <c r="A7848" s="29"/>
      <c r="B7848" s="29"/>
      <c r="C7848" s="29"/>
    </row>
    <row r="7849" spans="1:3" hidden="1" x14ac:dyDescent="0.45">
      <c r="A7849" s="29"/>
      <c r="B7849" s="29"/>
      <c r="C7849" s="29"/>
    </row>
    <row r="7850" spans="1:3" hidden="1" x14ac:dyDescent="0.45">
      <c r="A7850" s="29"/>
      <c r="B7850" s="29"/>
      <c r="C7850" s="29"/>
    </row>
    <row r="7851" spans="1:3" hidden="1" x14ac:dyDescent="0.45">
      <c r="A7851" s="29"/>
      <c r="B7851" s="29"/>
      <c r="C7851" s="29"/>
    </row>
    <row r="7852" spans="1:3" hidden="1" x14ac:dyDescent="0.45">
      <c r="A7852" s="29"/>
      <c r="B7852" s="29"/>
      <c r="C7852" s="29"/>
    </row>
    <row r="7853" spans="1:3" hidden="1" x14ac:dyDescent="0.45">
      <c r="A7853" s="29"/>
      <c r="B7853" s="29"/>
      <c r="C7853" s="29"/>
    </row>
    <row r="7854" spans="1:3" hidden="1" x14ac:dyDescent="0.45">
      <c r="A7854" s="29"/>
      <c r="B7854" s="29"/>
      <c r="C7854" s="29"/>
    </row>
    <row r="7855" spans="1:3" hidden="1" x14ac:dyDescent="0.45">
      <c r="A7855" s="29"/>
      <c r="B7855" s="29"/>
      <c r="C7855" s="29"/>
    </row>
    <row r="7856" spans="1:3" hidden="1" x14ac:dyDescent="0.45">
      <c r="A7856" s="29"/>
      <c r="B7856" s="29"/>
      <c r="C7856" s="29"/>
    </row>
    <row r="7857" spans="1:3" hidden="1" x14ac:dyDescent="0.45">
      <c r="A7857" s="29"/>
      <c r="B7857" s="29"/>
      <c r="C7857" s="29"/>
    </row>
    <row r="7858" spans="1:3" hidden="1" x14ac:dyDescent="0.45">
      <c r="A7858" s="29"/>
      <c r="B7858" s="29"/>
      <c r="C7858" s="29"/>
    </row>
    <row r="7859" spans="1:3" hidden="1" x14ac:dyDescent="0.45">
      <c r="A7859" s="29"/>
      <c r="B7859" s="29"/>
      <c r="C7859" s="29"/>
    </row>
    <row r="7860" spans="1:3" hidden="1" x14ac:dyDescent="0.45">
      <c r="A7860" s="29"/>
      <c r="B7860" s="29"/>
      <c r="C7860" s="29"/>
    </row>
    <row r="7861" spans="1:3" hidden="1" x14ac:dyDescent="0.45">
      <c r="A7861" s="29"/>
      <c r="B7861" s="29"/>
      <c r="C7861" s="29"/>
    </row>
    <row r="7862" spans="1:3" hidden="1" x14ac:dyDescent="0.45">
      <c r="A7862" s="29"/>
      <c r="B7862" s="29"/>
      <c r="C7862" s="29"/>
    </row>
    <row r="7863" spans="1:3" hidden="1" x14ac:dyDescent="0.45">
      <c r="A7863" s="29"/>
      <c r="B7863" s="29"/>
      <c r="C7863" s="29"/>
    </row>
    <row r="7864" spans="1:3" hidden="1" x14ac:dyDescent="0.45">
      <c r="A7864" s="29"/>
      <c r="B7864" s="29"/>
      <c r="C7864" s="29"/>
    </row>
    <row r="7865" spans="1:3" hidden="1" x14ac:dyDescent="0.45">
      <c r="A7865" s="29"/>
      <c r="B7865" s="29"/>
      <c r="C7865" s="29"/>
    </row>
    <row r="7866" spans="1:3" hidden="1" x14ac:dyDescent="0.45">
      <c r="A7866" s="29"/>
      <c r="B7866" s="29"/>
      <c r="C7866" s="29"/>
    </row>
    <row r="7867" spans="1:3" hidden="1" x14ac:dyDescent="0.45">
      <c r="A7867" s="29"/>
      <c r="B7867" s="29"/>
      <c r="C7867" s="29"/>
    </row>
    <row r="7868" spans="1:3" hidden="1" x14ac:dyDescent="0.45">
      <c r="A7868" s="29"/>
      <c r="B7868" s="29"/>
      <c r="C7868" s="29"/>
    </row>
    <row r="7869" spans="1:3" hidden="1" x14ac:dyDescent="0.45">
      <c r="A7869" s="29"/>
      <c r="B7869" s="29"/>
      <c r="C7869" s="29"/>
    </row>
    <row r="7870" spans="1:3" hidden="1" x14ac:dyDescent="0.45">
      <c r="A7870" s="29"/>
      <c r="B7870" s="29"/>
      <c r="C7870" s="29"/>
    </row>
    <row r="7871" spans="1:3" hidden="1" x14ac:dyDescent="0.45">
      <c r="A7871" s="29"/>
      <c r="B7871" s="29"/>
      <c r="C7871" s="29"/>
    </row>
    <row r="7872" spans="1:3" hidden="1" x14ac:dyDescent="0.45">
      <c r="A7872" s="29"/>
      <c r="B7872" s="29"/>
      <c r="C7872" s="29"/>
    </row>
    <row r="7873" spans="1:3" hidden="1" x14ac:dyDescent="0.45">
      <c r="A7873" s="29"/>
      <c r="B7873" s="29"/>
      <c r="C7873" s="29"/>
    </row>
    <row r="7874" spans="1:3" hidden="1" x14ac:dyDescent="0.45">
      <c r="A7874" s="29"/>
      <c r="B7874" s="29"/>
      <c r="C7874" s="29"/>
    </row>
    <row r="7875" spans="1:3" hidden="1" x14ac:dyDescent="0.45">
      <c r="A7875" s="29"/>
      <c r="B7875" s="29"/>
      <c r="C7875" s="29"/>
    </row>
    <row r="7876" spans="1:3" hidden="1" x14ac:dyDescent="0.45">
      <c r="A7876" s="29"/>
      <c r="B7876" s="29"/>
      <c r="C7876" s="29"/>
    </row>
    <row r="7877" spans="1:3" hidden="1" x14ac:dyDescent="0.45">
      <c r="A7877" s="29"/>
      <c r="B7877" s="29"/>
      <c r="C7877" s="29"/>
    </row>
    <row r="7878" spans="1:3" hidden="1" x14ac:dyDescent="0.45">
      <c r="A7878" s="29"/>
      <c r="B7878" s="29"/>
      <c r="C7878" s="29"/>
    </row>
    <row r="7879" spans="1:3" hidden="1" x14ac:dyDescent="0.45">
      <c r="A7879" s="29"/>
      <c r="B7879" s="29"/>
      <c r="C7879" s="29"/>
    </row>
    <row r="7880" spans="1:3" hidden="1" x14ac:dyDescent="0.45">
      <c r="A7880" s="29"/>
      <c r="B7880" s="29"/>
      <c r="C7880" s="29"/>
    </row>
    <row r="7881" spans="1:3" hidden="1" x14ac:dyDescent="0.45">
      <c r="A7881" s="29"/>
      <c r="B7881" s="29"/>
      <c r="C7881" s="29"/>
    </row>
    <row r="7882" spans="1:3" hidden="1" x14ac:dyDescent="0.45">
      <c r="A7882" s="29"/>
      <c r="B7882" s="29"/>
      <c r="C7882" s="29"/>
    </row>
    <row r="7883" spans="1:3" hidden="1" x14ac:dyDescent="0.45">
      <c r="A7883" s="29"/>
      <c r="B7883" s="29"/>
      <c r="C7883" s="29"/>
    </row>
    <row r="7884" spans="1:3" hidden="1" x14ac:dyDescent="0.45">
      <c r="A7884" s="29"/>
      <c r="B7884" s="29"/>
      <c r="C7884" s="29"/>
    </row>
    <row r="7885" spans="1:3" hidden="1" x14ac:dyDescent="0.45">
      <c r="A7885" s="29"/>
      <c r="B7885" s="29"/>
      <c r="C7885" s="29"/>
    </row>
    <row r="7886" spans="1:3" hidden="1" x14ac:dyDescent="0.45">
      <c r="A7886" s="29"/>
      <c r="B7886" s="29"/>
      <c r="C7886" s="29"/>
    </row>
    <row r="7887" spans="1:3" hidden="1" x14ac:dyDescent="0.45">
      <c r="A7887" s="29"/>
      <c r="B7887" s="29"/>
      <c r="C7887" s="29"/>
    </row>
    <row r="7888" spans="1:3" hidden="1" x14ac:dyDescent="0.45">
      <c r="A7888" s="29"/>
      <c r="B7888" s="29"/>
      <c r="C7888" s="29"/>
    </row>
    <row r="7889" spans="1:3" hidden="1" x14ac:dyDescent="0.45">
      <c r="A7889" s="29"/>
      <c r="B7889" s="29"/>
      <c r="C7889" s="29"/>
    </row>
    <row r="7890" spans="1:3" hidden="1" x14ac:dyDescent="0.45">
      <c r="A7890" s="29"/>
      <c r="B7890" s="29"/>
      <c r="C7890" s="29"/>
    </row>
    <row r="7891" spans="1:3" hidden="1" x14ac:dyDescent="0.45">
      <c r="A7891" s="29"/>
      <c r="B7891" s="29"/>
      <c r="C7891" s="29"/>
    </row>
    <row r="7892" spans="1:3" hidden="1" x14ac:dyDescent="0.45">
      <c r="A7892" s="29"/>
      <c r="B7892" s="29"/>
      <c r="C7892" s="29"/>
    </row>
    <row r="7893" spans="1:3" hidden="1" x14ac:dyDescent="0.45">
      <c r="A7893" s="29"/>
      <c r="B7893" s="29"/>
      <c r="C7893" s="29"/>
    </row>
    <row r="7894" spans="1:3" hidden="1" x14ac:dyDescent="0.45">
      <c r="A7894" s="29"/>
      <c r="B7894" s="29"/>
      <c r="C7894" s="29"/>
    </row>
    <row r="7895" spans="1:3" hidden="1" x14ac:dyDescent="0.45">
      <c r="A7895" s="29"/>
      <c r="B7895" s="29"/>
      <c r="C7895" s="29"/>
    </row>
    <row r="7896" spans="1:3" hidden="1" x14ac:dyDescent="0.45">
      <c r="A7896" s="29"/>
      <c r="B7896" s="29"/>
      <c r="C7896" s="29"/>
    </row>
    <row r="7897" spans="1:3" hidden="1" x14ac:dyDescent="0.45">
      <c r="A7897" s="29"/>
      <c r="B7897" s="29"/>
      <c r="C7897" s="29"/>
    </row>
    <row r="7898" spans="1:3" hidden="1" x14ac:dyDescent="0.45">
      <c r="A7898" s="29"/>
      <c r="B7898" s="29"/>
      <c r="C7898" s="29"/>
    </row>
    <row r="7899" spans="1:3" hidden="1" x14ac:dyDescent="0.45">
      <c r="A7899" s="29"/>
      <c r="B7899" s="29"/>
      <c r="C7899" s="29"/>
    </row>
    <row r="7900" spans="1:3" hidden="1" x14ac:dyDescent="0.45">
      <c r="A7900" s="29"/>
      <c r="B7900" s="29"/>
      <c r="C7900" s="29"/>
    </row>
    <row r="7901" spans="1:3" hidden="1" x14ac:dyDescent="0.45">
      <c r="A7901" s="29"/>
      <c r="B7901" s="29"/>
      <c r="C7901" s="29"/>
    </row>
    <row r="7902" spans="1:3" hidden="1" x14ac:dyDescent="0.45">
      <c r="A7902" s="29"/>
      <c r="B7902" s="29"/>
      <c r="C7902" s="29"/>
    </row>
    <row r="7903" spans="1:3" hidden="1" x14ac:dyDescent="0.45">
      <c r="A7903" s="29"/>
      <c r="B7903" s="29"/>
      <c r="C7903" s="29"/>
    </row>
    <row r="7904" spans="1:3" hidden="1" x14ac:dyDescent="0.45">
      <c r="A7904" s="29"/>
      <c r="B7904" s="29"/>
      <c r="C7904" s="29"/>
    </row>
    <row r="7905" spans="1:3" hidden="1" x14ac:dyDescent="0.45">
      <c r="A7905" s="29"/>
      <c r="B7905" s="29"/>
      <c r="C7905" s="29"/>
    </row>
    <row r="7906" spans="1:3" hidden="1" x14ac:dyDescent="0.45">
      <c r="A7906" s="29"/>
      <c r="B7906" s="29"/>
      <c r="C7906" s="29"/>
    </row>
    <row r="7907" spans="1:3" hidden="1" x14ac:dyDescent="0.45">
      <c r="A7907" s="29"/>
      <c r="B7907" s="29"/>
      <c r="C7907" s="29"/>
    </row>
    <row r="7908" spans="1:3" hidden="1" x14ac:dyDescent="0.45">
      <c r="A7908" s="29"/>
      <c r="B7908" s="29"/>
      <c r="C7908" s="29"/>
    </row>
    <row r="7909" spans="1:3" hidden="1" x14ac:dyDescent="0.45">
      <c r="A7909" s="29"/>
      <c r="B7909" s="29"/>
      <c r="C7909" s="29"/>
    </row>
    <row r="7910" spans="1:3" hidden="1" x14ac:dyDescent="0.45">
      <c r="A7910" s="29"/>
      <c r="B7910" s="29"/>
      <c r="C7910" s="29"/>
    </row>
    <row r="7911" spans="1:3" hidden="1" x14ac:dyDescent="0.45">
      <c r="A7911" s="29"/>
      <c r="B7911" s="29"/>
      <c r="C7911" s="29"/>
    </row>
    <row r="7912" spans="1:3" hidden="1" x14ac:dyDescent="0.45">
      <c r="A7912" s="29"/>
      <c r="B7912" s="29"/>
      <c r="C7912" s="29"/>
    </row>
    <row r="7913" spans="1:3" hidden="1" x14ac:dyDescent="0.45">
      <c r="A7913" s="29"/>
      <c r="B7913" s="29"/>
      <c r="C7913" s="29"/>
    </row>
    <row r="7914" spans="1:3" hidden="1" x14ac:dyDescent="0.45">
      <c r="A7914" s="29"/>
      <c r="B7914" s="29"/>
      <c r="C7914" s="29"/>
    </row>
    <row r="7915" spans="1:3" hidden="1" x14ac:dyDescent="0.45">
      <c r="A7915" s="29"/>
      <c r="B7915" s="29"/>
      <c r="C7915" s="29"/>
    </row>
    <row r="7916" spans="1:3" hidden="1" x14ac:dyDescent="0.45">
      <c r="A7916" s="29"/>
      <c r="B7916" s="29"/>
      <c r="C7916" s="29"/>
    </row>
    <row r="7917" spans="1:3" hidden="1" x14ac:dyDescent="0.45">
      <c r="A7917" s="29"/>
      <c r="B7917" s="29"/>
      <c r="C7917" s="29"/>
    </row>
    <row r="7918" spans="1:3" hidden="1" x14ac:dyDescent="0.45">
      <c r="A7918" s="29"/>
      <c r="B7918" s="29"/>
      <c r="C7918" s="29"/>
    </row>
    <row r="7919" spans="1:3" hidden="1" x14ac:dyDescent="0.45">
      <c r="A7919" s="29"/>
      <c r="B7919" s="29"/>
      <c r="C7919" s="29"/>
    </row>
    <row r="7920" spans="1:3" hidden="1" x14ac:dyDescent="0.45">
      <c r="A7920" s="29"/>
      <c r="B7920" s="29"/>
      <c r="C7920" s="29"/>
    </row>
    <row r="7921" spans="1:3" hidden="1" x14ac:dyDescent="0.45">
      <c r="A7921" s="29"/>
      <c r="B7921" s="29"/>
      <c r="C7921" s="29"/>
    </row>
    <row r="7922" spans="1:3" hidden="1" x14ac:dyDescent="0.45">
      <c r="A7922" s="29"/>
      <c r="B7922" s="29"/>
      <c r="C7922" s="29"/>
    </row>
    <row r="7923" spans="1:3" hidden="1" x14ac:dyDescent="0.45">
      <c r="A7923" s="29"/>
      <c r="B7923" s="29"/>
      <c r="C7923" s="29"/>
    </row>
    <row r="7924" spans="1:3" hidden="1" x14ac:dyDescent="0.45">
      <c r="A7924" s="29"/>
      <c r="B7924" s="29"/>
      <c r="C7924" s="29"/>
    </row>
    <row r="7925" spans="1:3" hidden="1" x14ac:dyDescent="0.45">
      <c r="A7925" s="29"/>
      <c r="B7925" s="29"/>
      <c r="C7925" s="29"/>
    </row>
    <row r="7926" spans="1:3" hidden="1" x14ac:dyDescent="0.45">
      <c r="A7926" s="29"/>
      <c r="B7926" s="29"/>
      <c r="C7926" s="29"/>
    </row>
    <row r="7927" spans="1:3" hidden="1" x14ac:dyDescent="0.45">
      <c r="A7927" s="29"/>
      <c r="B7927" s="29"/>
      <c r="C7927" s="29"/>
    </row>
    <row r="7928" spans="1:3" hidden="1" x14ac:dyDescent="0.45">
      <c r="A7928" s="29"/>
      <c r="B7928" s="29"/>
      <c r="C7928" s="29"/>
    </row>
    <row r="7929" spans="1:3" hidden="1" x14ac:dyDescent="0.45">
      <c r="A7929" s="29"/>
      <c r="B7929" s="29"/>
      <c r="C7929" s="29"/>
    </row>
    <row r="7930" spans="1:3" hidden="1" x14ac:dyDescent="0.45">
      <c r="A7930" s="29"/>
      <c r="B7930" s="29"/>
      <c r="C7930" s="29"/>
    </row>
    <row r="7931" spans="1:3" hidden="1" x14ac:dyDescent="0.45">
      <c r="A7931" s="29"/>
      <c r="B7931" s="29"/>
      <c r="C7931" s="29"/>
    </row>
    <row r="7932" spans="1:3" hidden="1" x14ac:dyDescent="0.45">
      <c r="A7932" s="29"/>
      <c r="B7932" s="29"/>
      <c r="C7932" s="29"/>
    </row>
    <row r="7933" spans="1:3" hidden="1" x14ac:dyDescent="0.45">
      <c r="A7933" s="29"/>
      <c r="B7933" s="29"/>
      <c r="C7933" s="29"/>
    </row>
    <row r="7934" spans="1:3" hidden="1" x14ac:dyDescent="0.45">
      <c r="A7934" s="29"/>
      <c r="B7934" s="29"/>
      <c r="C7934" s="29"/>
    </row>
    <row r="7935" spans="1:3" hidden="1" x14ac:dyDescent="0.45">
      <c r="A7935" s="29"/>
      <c r="B7935" s="29"/>
      <c r="C7935" s="29"/>
    </row>
    <row r="7936" spans="1:3" hidden="1" x14ac:dyDescent="0.45">
      <c r="A7936" s="29"/>
      <c r="B7936" s="29"/>
      <c r="C7936" s="29"/>
    </row>
    <row r="7937" spans="1:3" hidden="1" x14ac:dyDescent="0.45">
      <c r="A7937" s="29"/>
      <c r="B7937" s="29"/>
      <c r="C7937" s="29"/>
    </row>
    <row r="7938" spans="1:3" hidden="1" x14ac:dyDescent="0.45">
      <c r="A7938" s="29"/>
      <c r="B7938" s="29"/>
      <c r="C7938" s="29"/>
    </row>
    <row r="7939" spans="1:3" hidden="1" x14ac:dyDescent="0.45">
      <c r="A7939" s="29"/>
      <c r="B7939" s="29"/>
      <c r="C7939" s="29"/>
    </row>
    <row r="7940" spans="1:3" hidden="1" x14ac:dyDescent="0.45">
      <c r="A7940" s="29"/>
      <c r="B7940" s="29"/>
      <c r="C7940" s="29"/>
    </row>
    <row r="7941" spans="1:3" hidden="1" x14ac:dyDescent="0.45">
      <c r="A7941" s="29"/>
      <c r="B7941" s="29"/>
      <c r="C7941" s="29"/>
    </row>
    <row r="7942" spans="1:3" hidden="1" x14ac:dyDescent="0.45">
      <c r="A7942" s="29"/>
      <c r="B7942" s="29"/>
      <c r="C7942" s="29"/>
    </row>
    <row r="7943" spans="1:3" hidden="1" x14ac:dyDescent="0.45">
      <c r="A7943" s="29"/>
      <c r="B7943" s="29"/>
      <c r="C7943" s="29"/>
    </row>
    <row r="7944" spans="1:3" hidden="1" x14ac:dyDescent="0.45">
      <c r="A7944" s="29"/>
      <c r="B7944" s="29"/>
      <c r="C7944" s="29"/>
    </row>
    <row r="7945" spans="1:3" hidden="1" x14ac:dyDescent="0.45">
      <c r="A7945" s="29"/>
      <c r="B7945" s="29"/>
      <c r="C7945" s="29"/>
    </row>
    <row r="7946" spans="1:3" hidden="1" x14ac:dyDescent="0.45">
      <c r="A7946" s="29"/>
      <c r="B7946" s="29"/>
      <c r="C7946" s="29"/>
    </row>
    <row r="7947" spans="1:3" hidden="1" x14ac:dyDescent="0.45">
      <c r="A7947" s="29"/>
      <c r="B7947" s="29"/>
      <c r="C7947" s="29"/>
    </row>
    <row r="7948" spans="1:3" hidden="1" x14ac:dyDescent="0.45">
      <c r="A7948" s="29"/>
      <c r="B7948" s="29"/>
      <c r="C7948" s="29"/>
    </row>
    <row r="7949" spans="1:3" hidden="1" x14ac:dyDescent="0.45">
      <c r="A7949" s="29"/>
      <c r="B7949" s="29"/>
      <c r="C7949" s="29"/>
    </row>
    <row r="7950" spans="1:3" hidden="1" x14ac:dyDescent="0.45">
      <c r="A7950" s="29"/>
      <c r="B7950" s="29"/>
      <c r="C7950" s="29"/>
    </row>
    <row r="7951" spans="1:3" hidden="1" x14ac:dyDescent="0.45">
      <c r="A7951" s="29"/>
      <c r="B7951" s="29"/>
      <c r="C7951" s="29"/>
    </row>
    <row r="7952" spans="1:3" hidden="1" x14ac:dyDescent="0.45">
      <c r="A7952" s="29"/>
      <c r="B7952" s="29"/>
      <c r="C7952" s="29"/>
    </row>
    <row r="7953" spans="1:3" hidden="1" x14ac:dyDescent="0.45">
      <c r="A7953" s="29"/>
      <c r="B7953" s="29"/>
      <c r="C7953" s="29"/>
    </row>
    <row r="7954" spans="1:3" hidden="1" x14ac:dyDescent="0.45">
      <c r="A7954" s="29"/>
      <c r="B7954" s="29"/>
      <c r="C7954" s="29"/>
    </row>
    <row r="7955" spans="1:3" hidden="1" x14ac:dyDescent="0.45">
      <c r="A7955" s="29"/>
      <c r="B7955" s="29"/>
      <c r="C7955" s="29"/>
    </row>
    <row r="7956" spans="1:3" hidden="1" x14ac:dyDescent="0.45">
      <c r="A7956" s="29"/>
      <c r="B7956" s="29"/>
      <c r="C7956" s="29"/>
    </row>
    <row r="7957" spans="1:3" hidden="1" x14ac:dyDescent="0.45">
      <c r="A7957" s="29"/>
      <c r="B7957" s="29"/>
      <c r="C7957" s="29"/>
    </row>
    <row r="7958" spans="1:3" hidden="1" x14ac:dyDescent="0.45">
      <c r="A7958" s="29"/>
      <c r="B7958" s="29"/>
      <c r="C7958" s="29"/>
    </row>
    <row r="7959" spans="1:3" hidden="1" x14ac:dyDescent="0.45">
      <c r="A7959" s="29"/>
      <c r="B7959" s="29"/>
      <c r="C7959" s="29"/>
    </row>
    <row r="7960" spans="1:3" hidden="1" x14ac:dyDescent="0.45">
      <c r="A7960" s="29"/>
      <c r="B7960" s="29"/>
      <c r="C7960" s="29"/>
    </row>
    <row r="7961" spans="1:3" hidden="1" x14ac:dyDescent="0.45">
      <c r="A7961" s="29"/>
      <c r="B7961" s="29"/>
      <c r="C7961" s="29"/>
    </row>
    <row r="7962" spans="1:3" hidden="1" x14ac:dyDescent="0.45">
      <c r="A7962" s="29"/>
      <c r="B7962" s="29"/>
      <c r="C7962" s="29"/>
    </row>
    <row r="7963" spans="1:3" hidden="1" x14ac:dyDescent="0.45">
      <c r="A7963" s="29"/>
      <c r="B7963" s="29"/>
      <c r="C7963" s="29"/>
    </row>
    <row r="7964" spans="1:3" hidden="1" x14ac:dyDescent="0.45">
      <c r="A7964" s="29"/>
      <c r="B7964" s="29"/>
      <c r="C7964" s="29"/>
    </row>
    <row r="7965" spans="1:3" hidden="1" x14ac:dyDescent="0.45">
      <c r="A7965" s="29"/>
      <c r="B7965" s="29"/>
      <c r="C7965" s="29"/>
    </row>
    <row r="7966" spans="1:3" hidden="1" x14ac:dyDescent="0.45">
      <c r="A7966" s="29"/>
      <c r="B7966" s="29"/>
      <c r="C7966" s="29"/>
    </row>
    <row r="7967" spans="1:3" hidden="1" x14ac:dyDescent="0.45">
      <c r="A7967" s="29"/>
      <c r="B7967" s="29"/>
      <c r="C7967" s="29"/>
    </row>
    <row r="7968" spans="1:3" hidden="1" x14ac:dyDescent="0.45">
      <c r="A7968" s="29"/>
      <c r="B7968" s="29"/>
      <c r="C7968" s="29"/>
    </row>
    <row r="7969" spans="1:3" hidden="1" x14ac:dyDescent="0.45">
      <c r="A7969" s="29"/>
      <c r="B7969" s="29"/>
      <c r="C7969" s="29"/>
    </row>
    <row r="7970" spans="1:3" hidden="1" x14ac:dyDescent="0.45">
      <c r="A7970" s="29"/>
      <c r="B7970" s="29"/>
      <c r="C7970" s="29"/>
    </row>
    <row r="7971" spans="1:3" hidden="1" x14ac:dyDescent="0.45">
      <c r="A7971" s="29"/>
      <c r="B7971" s="29"/>
      <c r="C7971" s="29"/>
    </row>
    <row r="7972" spans="1:3" hidden="1" x14ac:dyDescent="0.45">
      <c r="A7972" s="29"/>
      <c r="B7972" s="29"/>
      <c r="C7972" s="29"/>
    </row>
    <row r="7973" spans="1:3" hidden="1" x14ac:dyDescent="0.45">
      <c r="A7973" s="29"/>
      <c r="B7973" s="29"/>
      <c r="C7973" s="29"/>
    </row>
    <row r="7974" spans="1:3" hidden="1" x14ac:dyDescent="0.45">
      <c r="A7974" s="29"/>
      <c r="B7974" s="29"/>
      <c r="C7974" s="29"/>
    </row>
    <row r="7975" spans="1:3" hidden="1" x14ac:dyDescent="0.45">
      <c r="A7975" s="29"/>
      <c r="B7975" s="29"/>
      <c r="C7975" s="29"/>
    </row>
    <row r="7976" spans="1:3" hidden="1" x14ac:dyDescent="0.45">
      <c r="A7976" s="29"/>
      <c r="B7976" s="29"/>
      <c r="C7976" s="29"/>
    </row>
    <row r="7977" spans="1:3" hidden="1" x14ac:dyDescent="0.45">
      <c r="A7977" s="29"/>
      <c r="B7977" s="29"/>
      <c r="C7977" s="29"/>
    </row>
    <row r="7978" spans="1:3" hidden="1" x14ac:dyDescent="0.45">
      <c r="A7978" s="29"/>
      <c r="B7978" s="29"/>
      <c r="C7978" s="29"/>
    </row>
    <row r="7979" spans="1:3" hidden="1" x14ac:dyDescent="0.45">
      <c r="A7979" s="29"/>
      <c r="B7979" s="29"/>
      <c r="C7979" s="29"/>
    </row>
    <row r="7980" spans="1:3" hidden="1" x14ac:dyDescent="0.45">
      <c r="A7980" s="29"/>
      <c r="B7980" s="29"/>
      <c r="C7980" s="29"/>
    </row>
    <row r="7981" spans="1:3" hidden="1" x14ac:dyDescent="0.45">
      <c r="A7981" s="29"/>
      <c r="B7981" s="29"/>
      <c r="C7981" s="29"/>
    </row>
    <row r="7982" spans="1:3" hidden="1" x14ac:dyDescent="0.45">
      <c r="A7982" s="29"/>
      <c r="B7982" s="29"/>
      <c r="C7982" s="29"/>
    </row>
    <row r="7983" spans="1:3" hidden="1" x14ac:dyDescent="0.45">
      <c r="A7983" s="29"/>
      <c r="B7983" s="29"/>
      <c r="C7983" s="29"/>
    </row>
    <row r="7984" spans="1:3" hidden="1" x14ac:dyDescent="0.45">
      <c r="A7984" s="29"/>
      <c r="B7984" s="29"/>
      <c r="C7984" s="29"/>
    </row>
    <row r="7985" spans="1:3" hidden="1" x14ac:dyDescent="0.45">
      <c r="A7985" s="29"/>
      <c r="B7985" s="29"/>
      <c r="C7985" s="29"/>
    </row>
    <row r="7986" spans="1:3" hidden="1" x14ac:dyDescent="0.45">
      <c r="A7986" s="29"/>
      <c r="B7986" s="29"/>
      <c r="C7986" s="29"/>
    </row>
    <row r="7987" spans="1:3" hidden="1" x14ac:dyDescent="0.45">
      <c r="A7987" s="29"/>
      <c r="B7987" s="29"/>
      <c r="C7987" s="29"/>
    </row>
    <row r="7988" spans="1:3" hidden="1" x14ac:dyDescent="0.45">
      <c r="A7988" s="29"/>
      <c r="B7988" s="29"/>
      <c r="C7988" s="29"/>
    </row>
    <row r="7989" spans="1:3" hidden="1" x14ac:dyDescent="0.45">
      <c r="A7989" s="29"/>
      <c r="B7989" s="29"/>
      <c r="C7989" s="29"/>
    </row>
    <row r="7990" spans="1:3" hidden="1" x14ac:dyDescent="0.45">
      <c r="A7990" s="29"/>
      <c r="B7990" s="29"/>
      <c r="C7990" s="29"/>
    </row>
    <row r="7991" spans="1:3" hidden="1" x14ac:dyDescent="0.45">
      <c r="A7991" s="29"/>
      <c r="B7991" s="29"/>
      <c r="C7991" s="29"/>
    </row>
    <row r="7992" spans="1:3" hidden="1" x14ac:dyDescent="0.45">
      <c r="A7992" s="29"/>
      <c r="B7992" s="29"/>
      <c r="C7992" s="29"/>
    </row>
    <row r="7993" spans="1:3" hidden="1" x14ac:dyDescent="0.45">
      <c r="A7993" s="29"/>
      <c r="B7993" s="29"/>
      <c r="C7993" s="29"/>
    </row>
    <row r="7994" spans="1:3" hidden="1" x14ac:dyDescent="0.45">
      <c r="A7994" s="29"/>
      <c r="B7994" s="29"/>
      <c r="C7994" s="29"/>
    </row>
    <row r="7995" spans="1:3" hidden="1" x14ac:dyDescent="0.45">
      <c r="A7995" s="29"/>
      <c r="B7995" s="29"/>
      <c r="C7995" s="29"/>
    </row>
    <row r="7996" spans="1:3" hidden="1" x14ac:dyDescent="0.45">
      <c r="A7996" s="29"/>
      <c r="B7996" s="29"/>
      <c r="C7996" s="29"/>
    </row>
    <row r="7997" spans="1:3" hidden="1" x14ac:dyDescent="0.45">
      <c r="A7997" s="29"/>
      <c r="B7997" s="29"/>
      <c r="C7997" s="29"/>
    </row>
    <row r="7998" spans="1:3" hidden="1" x14ac:dyDescent="0.45">
      <c r="A7998" s="29"/>
      <c r="B7998" s="29"/>
      <c r="C7998" s="29"/>
    </row>
    <row r="7999" spans="1:3" hidden="1" x14ac:dyDescent="0.45">
      <c r="A7999" s="29"/>
      <c r="B7999" s="29"/>
      <c r="C7999" s="29"/>
    </row>
    <row r="8000" spans="1:3" hidden="1" x14ac:dyDescent="0.45">
      <c r="A8000" s="29"/>
      <c r="B8000" s="29"/>
      <c r="C8000" s="29"/>
    </row>
    <row r="8001" spans="1:3" hidden="1" x14ac:dyDescent="0.45">
      <c r="A8001" s="29"/>
      <c r="B8001" s="29"/>
      <c r="C8001" s="29"/>
    </row>
    <row r="8002" spans="1:3" hidden="1" x14ac:dyDescent="0.45">
      <c r="A8002" s="29"/>
      <c r="B8002" s="29"/>
      <c r="C8002" s="29"/>
    </row>
    <row r="8003" spans="1:3" hidden="1" x14ac:dyDescent="0.45">
      <c r="A8003" s="29"/>
      <c r="B8003" s="29"/>
      <c r="C8003" s="29"/>
    </row>
    <row r="8004" spans="1:3" hidden="1" x14ac:dyDescent="0.45">
      <c r="A8004" s="29"/>
      <c r="B8004" s="29"/>
      <c r="C8004" s="29"/>
    </row>
    <row r="8005" spans="1:3" hidden="1" x14ac:dyDescent="0.45">
      <c r="A8005" s="29"/>
      <c r="B8005" s="29"/>
      <c r="C8005" s="29"/>
    </row>
    <row r="8006" spans="1:3" hidden="1" x14ac:dyDescent="0.45">
      <c r="A8006" s="29"/>
      <c r="B8006" s="29"/>
      <c r="C8006" s="29"/>
    </row>
    <row r="8007" spans="1:3" hidden="1" x14ac:dyDescent="0.45">
      <c r="A8007" s="29"/>
      <c r="B8007" s="29"/>
      <c r="C8007" s="29"/>
    </row>
    <row r="8008" spans="1:3" hidden="1" x14ac:dyDescent="0.45">
      <c r="A8008" s="29"/>
      <c r="B8008" s="29"/>
      <c r="C8008" s="29"/>
    </row>
    <row r="8009" spans="1:3" hidden="1" x14ac:dyDescent="0.45">
      <c r="A8009" s="29"/>
      <c r="B8009" s="29"/>
      <c r="C8009" s="29"/>
    </row>
    <row r="8010" spans="1:3" hidden="1" x14ac:dyDescent="0.45">
      <c r="A8010" s="29"/>
      <c r="B8010" s="29"/>
      <c r="C8010" s="29"/>
    </row>
    <row r="8011" spans="1:3" hidden="1" x14ac:dyDescent="0.45">
      <c r="A8011" s="29"/>
      <c r="B8011" s="29"/>
      <c r="C8011" s="29"/>
    </row>
    <row r="8012" spans="1:3" hidden="1" x14ac:dyDescent="0.45">
      <c r="A8012" s="29"/>
      <c r="B8012" s="29"/>
      <c r="C8012" s="29"/>
    </row>
    <row r="8013" spans="1:3" hidden="1" x14ac:dyDescent="0.45">
      <c r="A8013" s="29"/>
      <c r="B8013" s="29"/>
      <c r="C8013" s="29"/>
    </row>
    <row r="8014" spans="1:3" hidden="1" x14ac:dyDescent="0.45">
      <c r="A8014" s="29"/>
      <c r="B8014" s="29"/>
      <c r="C8014" s="29"/>
    </row>
    <row r="8015" spans="1:3" hidden="1" x14ac:dyDescent="0.45">
      <c r="A8015" s="29"/>
      <c r="B8015" s="29"/>
      <c r="C8015" s="29"/>
    </row>
    <row r="8016" spans="1:3" hidden="1" x14ac:dyDescent="0.45">
      <c r="A8016" s="29"/>
      <c r="B8016" s="29"/>
      <c r="C8016" s="29"/>
    </row>
    <row r="8017" spans="1:3" hidden="1" x14ac:dyDescent="0.45">
      <c r="A8017" s="29"/>
      <c r="B8017" s="29"/>
      <c r="C8017" s="29"/>
    </row>
    <row r="8018" spans="1:3" hidden="1" x14ac:dyDescent="0.45">
      <c r="A8018" s="29"/>
      <c r="B8018" s="29"/>
      <c r="C8018" s="29"/>
    </row>
    <row r="8019" spans="1:3" hidden="1" x14ac:dyDescent="0.45">
      <c r="A8019" s="29"/>
      <c r="B8019" s="29"/>
      <c r="C8019" s="29"/>
    </row>
    <row r="8020" spans="1:3" hidden="1" x14ac:dyDescent="0.45">
      <c r="A8020" s="29"/>
      <c r="B8020" s="29"/>
      <c r="C8020" s="29"/>
    </row>
    <row r="8021" spans="1:3" hidden="1" x14ac:dyDescent="0.45">
      <c r="A8021" s="29"/>
      <c r="B8021" s="29"/>
      <c r="C8021" s="29"/>
    </row>
    <row r="8022" spans="1:3" hidden="1" x14ac:dyDescent="0.45">
      <c r="A8022" s="29"/>
      <c r="B8022" s="29"/>
      <c r="C8022" s="29"/>
    </row>
    <row r="8023" spans="1:3" hidden="1" x14ac:dyDescent="0.45">
      <c r="A8023" s="29"/>
      <c r="B8023" s="29"/>
      <c r="C8023" s="29"/>
    </row>
    <row r="8024" spans="1:3" hidden="1" x14ac:dyDescent="0.45">
      <c r="A8024" s="29"/>
      <c r="B8024" s="29"/>
      <c r="C8024" s="29"/>
    </row>
    <row r="8025" spans="1:3" hidden="1" x14ac:dyDescent="0.45">
      <c r="A8025" s="29"/>
      <c r="B8025" s="29"/>
      <c r="C8025" s="29"/>
    </row>
    <row r="8026" spans="1:3" hidden="1" x14ac:dyDescent="0.45">
      <c r="A8026" s="29"/>
      <c r="B8026" s="29"/>
      <c r="C8026" s="29"/>
    </row>
    <row r="8027" spans="1:3" hidden="1" x14ac:dyDescent="0.45">
      <c r="A8027" s="29"/>
      <c r="B8027" s="29"/>
      <c r="C8027" s="29"/>
    </row>
    <row r="8028" spans="1:3" hidden="1" x14ac:dyDescent="0.45">
      <c r="A8028" s="29"/>
      <c r="B8028" s="29"/>
      <c r="C8028" s="29"/>
    </row>
    <row r="8029" spans="1:3" hidden="1" x14ac:dyDescent="0.45">
      <c r="A8029" s="29"/>
      <c r="B8029" s="29"/>
      <c r="C8029" s="29"/>
    </row>
    <row r="8030" spans="1:3" hidden="1" x14ac:dyDescent="0.45">
      <c r="A8030" s="29"/>
      <c r="B8030" s="29"/>
      <c r="C8030" s="29"/>
    </row>
    <row r="8031" spans="1:3" hidden="1" x14ac:dyDescent="0.45">
      <c r="A8031" s="29"/>
      <c r="B8031" s="29"/>
      <c r="C8031" s="29"/>
    </row>
    <row r="8032" spans="1:3" hidden="1" x14ac:dyDescent="0.45">
      <c r="A8032" s="29"/>
      <c r="B8032" s="29"/>
      <c r="C8032" s="29"/>
    </row>
    <row r="8033" spans="1:3" hidden="1" x14ac:dyDescent="0.45">
      <c r="A8033" s="29"/>
      <c r="B8033" s="29"/>
      <c r="C8033" s="29"/>
    </row>
    <row r="8034" spans="1:3" hidden="1" x14ac:dyDescent="0.45">
      <c r="A8034" s="29"/>
      <c r="B8034" s="29"/>
      <c r="C8034" s="29"/>
    </row>
    <row r="8035" spans="1:3" hidden="1" x14ac:dyDescent="0.45">
      <c r="A8035" s="29"/>
      <c r="B8035" s="29"/>
      <c r="C8035" s="29"/>
    </row>
    <row r="8036" spans="1:3" hidden="1" x14ac:dyDescent="0.45">
      <c r="A8036" s="29"/>
      <c r="B8036" s="29"/>
      <c r="C8036" s="29"/>
    </row>
    <row r="8037" spans="1:3" hidden="1" x14ac:dyDescent="0.45">
      <c r="A8037" s="29"/>
      <c r="B8037" s="29"/>
      <c r="C8037" s="29"/>
    </row>
    <row r="8038" spans="1:3" hidden="1" x14ac:dyDescent="0.45">
      <c r="A8038" s="29"/>
      <c r="B8038" s="29"/>
      <c r="C8038" s="29"/>
    </row>
    <row r="8039" spans="1:3" hidden="1" x14ac:dyDescent="0.45">
      <c r="A8039" s="29"/>
      <c r="B8039" s="29"/>
      <c r="C8039" s="29"/>
    </row>
    <row r="8040" spans="1:3" hidden="1" x14ac:dyDescent="0.45">
      <c r="A8040" s="29"/>
      <c r="B8040" s="29"/>
      <c r="C8040" s="29"/>
    </row>
    <row r="8041" spans="1:3" hidden="1" x14ac:dyDescent="0.45">
      <c r="A8041" s="29"/>
      <c r="B8041" s="29"/>
      <c r="C8041" s="29"/>
    </row>
    <row r="8042" spans="1:3" hidden="1" x14ac:dyDescent="0.45">
      <c r="A8042" s="29"/>
      <c r="B8042" s="29"/>
      <c r="C8042" s="29"/>
    </row>
    <row r="8043" spans="1:3" hidden="1" x14ac:dyDescent="0.45">
      <c r="A8043" s="29"/>
      <c r="B8043" s="29"/>
      <c r="C8043" s="29"/>
    </row>
    <row r="8044" spans="1:3" hidden="1" x14ac:dyDescent="0.45">
      <c r="A8044" s="29"/>
      <c r="B8044" s="29"/>
      <c r="C8044" s="29"/>
    </row>
    <row r="8045" spans="1:3" hidden="1" x14ac:dyDescent="0.45">
      <c r="A8045" s="29"/>
      <c r="B8045" s="29"/>
      <c r="C8045" s="29"/>
    </row>
    <row r="8046" spans="1:3" hidden="1" x14ac:dyDescent="0.45">
      <c r="A8046" s="29"/>
      <c r="B8046" s="29"/>
      <c r="C8046" s="29"/>
    </row>
    <row r="8047" spans="1:3" hidden="1" x14ac:dyDescent="0.45">
      <c r="A8047" s="29"/>
      <c r="B8047" s="29"/>
      <c r="C8047" s="29"/>
    </row>
    <row r="8048" spans="1:3" hidden="1" x14ac:dyDescent="0.45">
      <c r="A8048" s="29"/>
      <c r="B8048" s="29"/>
      <c r="C8048" s="29"/>
    </row>
    <row r="8049" spans="1:3" hidden="1" x14ac:dyDescent="0.45">
      <c r="A8049" s="29"/>
      <c r="B8049" s="29"/>
      <c r="C8049" s="29"/>
    </row>
    <row r="8050" spans="1:3" hidden="1" x14ac:dyDescent="0.45">
      <c r="A8050" s="29"/>
      <c r="B8050" s="29"/>
      <c r="C8050" s="29"/>
    </row>
    <row r="8051" spans="1:3" hidden="1" x14ac:dyDescent="0.45">
      <c r="A8051" s="29"/>
      <c r="B8051" s="29"/>
      <c r="C8051" s="29"/>
    </row>
    <row r="8052" spans="1:3" hidden="1" x14ac:dyDescent="0.45">
      <c r="A8052" s="29"/>
      <c r="B8052" s="29"/>
      <c r="C8052" s="29"/>
    </row>
    <row r="8053" spans="1:3" hidden="1" x14ac:dyDescent="0.45">
      <c r="A8053" s="29"/>
      <c r="B8053" s="29"/>
      <c r="C8053" s="29"/>
    </row>
    <row r="8054" spans="1:3" hidden="1" x14ac:dyDescent="0.45">
      <c r="A8054" s="29"/>
      <c r="B8054" s="29"/>
      <c r="C8054" s="29"/>
    </row>
    <row r="8055" spans="1:3" hidden="1" x14ac:dyDescent="0.45">
      <c r="A8055" s="29"/>
      <c r="B8055" s="29"/>
      <c r="C8055" s="29"/>
    </row>
    <row r="8056" spans="1:3" hidden="1" x14ac:dyDescent="0.45">
      <c r="A8056" s="29"/>
      <c r="B8056" s="29"/>
      <c r="C8056" s="29"/>
    </row>
    <row r="8057" spans="1:3" hidden="1" x14ac:dyDescent="0.45">
      <c r="A8057" s="29"/>
      <c r="B8057" s="29"/>
      <c r="C8057" s="29"/>
    </row>
    <row r="8058" spans="1:3" hidden="1" x14ac:dyDescent="0.45">
      <c r="A8058" s="29"/>
      <c r="B8058" s="29"/>
      <c r="C8058" s="29"/>
    </row>
    <row r="8059" spans="1:3" hidden="1" x14ac:dyDescent="0.45">
      <c r="A8059" s="29"/>
      <c r="B8059" s="29"/>
      <c r="C8059" s="29"/>
    </row>
    <row r="8060" spans="1:3" hidden="1" x14ac:dyDescent="0.45">
      <c r="A8060" s="29"/>
      <c r="B8060" s="29"/>
      <c r="C8060" s="29"/>
    </row>
    <row r="8061" spans="1:3" hidden="1" x14ac:dyDescent="0.45">
      <c r="A8061" s="29"/>
      <c r="B8061" s="29"/>
      <c r="C8061" s="29"/>
    </row>
    <row r="8062" spans="1:3" hidden="1" x14ac:dyDescent="0.45">
      <c r="A8062" s="29"/>
      <c r="B8062" s="29"/>
      <c r="C8062" s="29"/>
    </row>
    <row r="8063" spans="1:3" hidden="1" x14ac:dyDescent="0.45">
      <c r="A8063" s="29"/>
      <c r="B8063" s="29"/>
      <c r="C8063" s="29"/>
    </row>
    <row r="8064" spans="1:3" hidden="1" x14ac:dyDescent="0.45">
      <c r="A8064" s="29"/>
      <c r="B8064" s="29"/>
      <c r="C8064" s="29"/>
    </row>
    <row r="8065" spans="1:3" hidden="1" x14ac:dyDescent="0.45">
      <c r="A8065" s="29"/>
      <c r="B8065" s="29"/>
      <c r="C8065" s="29"/>
    </row>
    <row r="8066" spans="1:3" hidden="1" x14ac:dyDescent="0.45">
      <c r="A8066" s="29"/>
      <c r="B8066" s="29"/>
      <c r="C8066" s="29"/>
    </row>
    <row r="8067" spans="1:3" hidden="1" x14ac:dyDescent="0.45">
      <c r="A8067" s="29"/>
      <c r="B8067" s="29"/>
      <c r="C8067" s="29"/>
    </row>
    <row r="8068" spans="1:3" hidden="1" x14ac:dyDescent="0.45">
      <c r="A8068" s="29"/>
      <c r="B8068" s="29"/>
      <c r="C8068" s="29"/>
    </row>
    <row r="8069" spans="1:3" hidden="1" x14ac:dyDescent="0.45">
      <c r="A8069" s="29"/>
      <c r="B8069" s="29"/>
      <c r="C8069" s="29"/>
    </row>
    <row r="8070" spans="1:3" hidden="1" x14ac:dyDescent="0.45">
      <c r="A8070" s="29"/>
      <c r="B8070" s="29"/>
      <c r="C8070" s="29"/>
    </row>
    <row r="8071" spans="1:3" hidden="1" x14ac:dyDescent="0.45">
      <c r="A8071" s="29"/>
      <c r="B8071" s="29"/>
      <c r="C8071" s="29"/>
    </row>
    <row r="8072" spans="1:3" hidden="1" x14ac:dyDescent="0.45">
      <c r="A8072" s="29"/>
      <c r="B8072" s="29"/>
      <c r="C8072" s="29"/>
    </row>
    <row r="8073" spans="1:3" hidden="1" x14ac:dyDescent="0.45">
      <c r="A8073" s="29"/>
      <c r="B8073" s="29"/>
      <c r="C8073" s="29"/>
    </row>
    <row r="8074" spans="1:3" hidden="1" x14ac:dyDescent="0.45">
      <c r="A8074" s="29"/>
      <c r="B8074" s="29"/>
      <c r="C8074" s="29"/>
    </row>
    <row r="8075" spans="1:3" hidden="1" x14ac:dyDescent="0.45">
      <c r="A8075" s="29"/>
      <c r="B8075" s="29"/>
      <c r="C8075" s="29"/>
    </row>
    <row r="8076" spans="1:3" hidden="1" x14ac:dyDescent="0.45">
      <c r="A8076" s="29"/>
      <c r="B8076" s="29"/>
      <c r="C8076" s="29"/>
    </row>
    <row r="8077" spans="1:3" hidden="1" x14ac:dyDescent="0.45">
      <c r="A8077" s="29"/>
      <c r="B8077" s="29"/>
      <c r="C8077" s="29"/>
    </row>
    <row r="8078" spans="1:3" hidden="1" x14ac:dyDescent="0.45">
      <c r="A8078" s="29"/>
      <c r="B8078" s="29"/>
      <c r="C8078" s="29"/>
    </row>
    <row r="8079" spans="1:3" hidden="1" x14ac:dyDescent="0.45">
      <c r="A8079" s="29"/>
      <c r="B8079" s="29"/>
      <c r="C8079" s="29"/>
    </row>
    <row r="8080" spans="1:3" hidden="1" x14ac:dyDescent="0.45">
      <c r="A8080" s="29"/>
      <c r="B8080" s="29"/>
      <c r="C8080" s="29"/>
    </row>
    <row r="8081" spans="1:3" hidden="1" x14ac:dyDescent="0.45">
      <c r="A8081" s="29"/>
      <c r="B8081" s="29"/>
      <c r="C8081" s="29"/>
    </row>
    <row r="8082" spans="1:3" hidden="1" x14ac:dyDescent="0.45">
      <c r="A8082" s="29"/>
      <c r="B8082" s="29"/>
      <c r="C8082" s="29"/>
    </row>
    <row r="8083" spans="1:3" hidden="1" x14ac:dyDescent="0.45">
      <c r="A8083" s="29"/>
      <c r="B8083" s="29"/>
      <c r="C8083" s="29"/>
    </row>
    <row r="8084" spans="1:3" hidden="1" x14ac:dyDescent="0.45">
      <c r="A8084" s="29"/>
      <c r="B8084" s="29"/>
      <c r="C8084" s="29"/>
    </row>
    <row r="8085" spans="1:3" hidden="1" x14ac:dyDescent="0.45">
      <c r="A8085" s="29"/>
      <c r="B8085" s="29"/>
      <c r="C8085" s="29"/>
    </row>
    <row r="8086" spans="1:3" hidden="1" x14ac:dyDescent="0.45">
      <c r="A8086" s="29"/>
      <c r="B8086" s="29"/>
      <c r="C8086" s="29"/>
    </row>
    <row r="8087" spans="1:3" hidden="1" x14ac:dyDescent="0.45">
      <c r="A8087" s="29"/>
      <c r="B8087" s="29"/>
      <c r="C8087" s="29"/>
    </row>
    <row r="8088" spans="1:3" hidden="1" x14ac:dyDescent="0.45">
      <c r="A8088" s="29"/>
      <c r="B8088" s="29"/>
      <c r="C8088" s="29"/>
    </row>
    <row r="8089" spans="1:3" hidden="1" x14ac:dyDescent="0.45">
      <c r="A8089" s="29"/>
      <c r="B8089" s="29"/>
      <c r="C8089" s="29"/>
    </row>
    <row r="8090" spans="1:3" hidden="1" x14ac:dyDescent="0.45">
      <c r="A8090" s="29"/>
      <c r="B8090" s="29"/>
      <c r="C8090" s="29"/>
    </row>
    <row r="8091" spans="1:3" hidden="1" x14ac:dyDescent="0.45">
      <c r="A8091" s="29"/>
      <c r="B8091" s="29"/>
      <c r="C8091" s="29"/>
    </row>
    <row r="8092" spans="1:3" hidden="1" x14ac:dyDescent="0.45">
      <c r="A8092" s="29"/>
      <c r="B8092" s="29"/>
      <c r="C8092" s="29"/>
    </row>
    <row r="8093" spans="1:3" hidden="1" x14ac:dyDescent="0.45">
      <c r="A8093" s="29"/>
      <c r="B8093" s="29"/>
      <c r="C8093" s="29"/>
    </row>
    <row r="8094" spans="1:3" hidden="1" x14ac:dyDescent="0.45">
      <c r="A8094" s="29"/>
      <c r="B8094" s="29"/>
      <c r="C8094" s="29"/>
    </row>
    <row r="8095" spans="1:3" hidden="1" x14ac:dyDescent="0.45">
      <c r="A8095" s="29"/>
      <c r="B8095" s="29"/>
      <c r="C8095" s="29"/>
    </row>
    <row r="8096" spans="1:3" hidden="1" x14ac:dyDescent="0.45">
      <c r="A8096" s="29"/>
      <c r="B8096" s="29"/>
      <c r="C8096" s="29"/>
    </row>
    <row r="8097" spans="1:3" hidden="1" x14ac:dyDescent="0.45">
      <c r="A8097" s="29"/>
      <c r="B8097" s="29"/>
      <c r="C8097" s="29"/>
    </row>
    <row r="8098" spans="1:3" hidden="1" x14ac:dyDescent="0.45">
      <c r="A8098" s="29"/>
      <c r="B8098" s="29"/>
      <c r="C8098" s="29"/>
    </row>
    <row r="8099" spans="1:3" hidden="1" x14ac:dyDescent="0.45">
      <c r="A8099" s="29"/>
      <c r="B8099" s="29"/>
      <c r="C8099" s="29"/>
    </row>
    <row r="8100" spans="1:3" hidden="1" x14ac:dyDescent="0.45">
      <c r="A8100" s="29"/>
      <c r="B8100" s="29"/>
      <c r="C8100" s="29"/>
    </row>
    <row r="8101" spans="1:3" hidden="1" x14ac:dyDescent="0.45">
      <c r="A8101" s="29"/>
      <c r="B8101" s="29"/>
      <c r="C8101" s="29"/>
    </row>
    <row r="8102" spans="1:3" hidden="1" x14ac:dyDescent="0.45">
      <c r="A8102" s="29"/>
      <c r="B8102" s="29"/>
      <c r="C8102" s="29"/>
    </row>
    <row r="8103" spans="1:3" hidden="1" x14ac:dyDescent="0.45">
      <c r="A8103" s="29"/>
      <c r="B8103" s="29"/>
      <c r="C8103" s="29"/>
    </row>
    <row r="8104" spans="1:3" hidden="1" x14ac:dyDescent="0.45">
      <c r="A8104" s="29"/>
      <c r="B8104" s="29"/>
      <c r="C8104" s="29"/>
    </row>
    <row r="8105" spans="1:3" hidden="1" x14ac:dyDescent="0.45">
      <c r="A8105" s="29"/>
      <c r="B8105" s="29"/>
      <c r="C8105" s="29"/>
    </row>
    <row r="8106" spans="1:3" hidden="1" x14ac:dyDescent="0.45">
      <c r="A8106" s="29"/>
      <c r="B8106" s="29"/>
      <c r="C8106" s="29"/>
    </row>
    <row r="8107" spans="1:3" hidden="1" x14ac:dyDescent="0.45">
      <c r="A8107" s="29"/>
      <c r="B8107" s="29"/>
      <c r="C8107" s="29"/>
    </row>
    <row r="8108" spans="1:3" hidden="1" x14ac:dyDescent="0.45">
      <c r="A8108" s="29"/>
      <c r="B8108" s="29"/>
      <c r="C8108" s="29"/>
    </row>
    <row r="8109" spans="1:3" hidden="1" x14ac:dyDescent="0.45">
      <c r="A8109" s="29"/>
      <c r="B8109" s="29"/>
      <c r="C8109" s="29"/>
    </row>
    <row r="8110" spans="1:3" hidden="1" x14ac:dyDescent="0.45">
      <c r="A8110" s="29"/>
      <c r="B8110" s="29"/>
      <c r="C8110" s="29"/>
    </row>
    <row r="8111" spans="1:3" hidden="1" x14ac:dyDescent="0.45">
      <c r="A8111" s="29"/>
      <c r="B8111" s="29"/>
      <c r="C8111" s="29"/>
    </row>
    <row r="8112" spans="1:3" hidden="1" x14ac:dyDescent="0.45">
      <c r="A8112" s="29"/>
      <c r="B8112" s="29"/>
      <c r="C8112" s="29"/>
    </row>
    <row r="8113" spans="1:3" hidden="1" x14ac:dyDescent="0.45">
      <c r="A8113" s="29"/>
      <c r="B8113" s="29"/>
      <c r="C8113" s="29"/>
    </row>
    <row r="8114" spans="1:3" hidden="1" x14ac:dyDescent="0.45">
      <c r="A8114" s="29"/>
      <c r="B8114" s="29"/>
      <c r="C8114" s="29"/>
    </row>
    <row r="8115" spans="1:3" hidden="1" x14ac:dyDescent="0.45">
      <c r="A8115" s="29"/>
      <c r="B8115" s="29"/>
      <c r="C8115" s="29"/>
    </row>
    <row r="8116" spans="1:3" hidden="1" x14ac:dyDescent="0.45">
      <c r="A8116" s="29"/>
      <c r="B8116" s="29"/>
      <c r="C8116" s="29"/>
    </row>
    <row r="8117" spans="1:3" hidden="1" x14ac:dyDescent="0.45">
      <c r="A8117" s="29"/>
      <c r="B8117" s="29"/>
      <c r="C8117" s="29"/>
    </row>
    <row r="8118" spans="1:3" hidden="1" x14ac:dyDescent="0.45">
      <c r="A8118" s="29"/>
      <c r="B8118" s="29"/>
      <c r="C8118" s="29"/>
    </row>
    <row r="8119" spans="1:3" hidden="1" x14ac:dyDescent="0.45">
      <c r="A8119" s="29"/>
      <c r="B8119" s="29"/>
      <c r="C8119" s="29"/>
    </row>
    <row r="8120" spans="1:3" hidden="1" x14ac:dyDescent="0.45">
      <c r="A8120" s="29"/>
      <c r="B8120" s="29"/>
      <c r="C8120" s="29"/>
    </row>
    <row r="8121" spans="1:3" hidden="1" x14ac:dyDescent="0.45">
      <c r="A8121" s="29"/>
      <c r="B8121" s="29"/>
      <c r="C8121" s="29"/>
    </row>
    <row r="8122" spans="1:3" hidden="1" x14ac:dyDescent="0.45">
      <c r="A8122" s="29"/>
      <c r="B8122" s="29"/>
      <c r="C8122" s="29"/>
    </row>
    <row r="8123" spans="1:3" hidden="1" x14ac:dyDescent="0.45">
      <c r="A8123" s="29"/>
      <c r="B8123" s="29"/>
      <c r="C8123" s="29"/>
    </row>
    <row r="8124" spans="1:3" hidden="1" x14ac:dyDescent="0.45">
      <c r="A8124" s="29"/>
      <c r="B8124" s="29"/>
      <c r="C8124" s="29"/>
    </row>
    <row r="8125" spans="1:3" hidden="1" x14ac:dyDescent="0.45">
      <c r="A8125" s="29"/>
      <c r="B8125" s="29"/>
      <c r="C8125" s="29"/>
    </row>
    <row r="8126" spans="1:3" hidden="1" x14ac:dyDescent="0.45">
      <c r="A8126" s="29"/>
      <c r="B8126" s="29"/>
      <c r="C8126" s="29"/>
    </row>
    <row r="8127" spans="1:3" hidden="1" x14ac:dyDescent="0.45">
      <c r="A8127" s="29"/>
      <c r="B8127" s="29"/>
      <c r="C8127" s="29"/>
    </row>
    <row r="8128" spans="1:3" hidden="1" x14ac:dyDescent="0.45">
      <c r="A8128" s="29"/>
      <c r="B8128" s="29"/>
      <c r="C8128" s="29"/>
    </row>
    <row r="8129" spans="1:3" hidden="1" x14ac:dyDescent="0.45">
      <c r="A8129" s="29"/>
      <c r="B8129" s="29"/>
      <c r="C8129" s="29"/>
    </row>
    <row r="8130" spans="1:3" hidden="1" x14ac:dyDescent="0.45">
      <c r="A8130" s="29"/>
      <c r="B8130" s="29"/>
      <c r="C8130" s="29"/>
    </row>
    <row r="8131" spans="1:3" hidden="1" x14ac:dyDescent="0.45">
      <c r="A8131" s="29"/>
      <c r="B8131" s="29"/>
      <c r="C8131" s="29"/>
    </row>
    <row r="8132" spans="1:3" hidden="1" x14ac:dyDescent="0.45">
      <c r="A8132" s="29"/>
      <c r="B8132" s="29"/>
      <c r="C8132" s="29"/>
    </row>
    <row r="8133" spans="1:3" hidden="1" x14ac:dyDescent="0.45">
      <c r="A8133" s="29"/>
      <c r="B8133" s="29"/>
      <c r="C8133" s="29"/>
    </row>
    <row r="8134" spans="1:3" hidden="1" x14ac:dyDescent="0.45">
      <c r="A8134" s="29"/>
      <c r="B8134" s="29"/>
      <c r="C8134" s="29"/>
    </row>
    <row r="8135" spans="1:3" hidden="1" x14ac:dyDescent="0.45">
      <c r="A8135" s="29"/>
      <c r="B8135" s="29"/>
      <c r="C8135" s="29"/>
    </row>
    <row r="8136" spans="1:3" hidden="1" x14ac:dyDescent="0.45">
      <c r="A8136" s="29"/>
      <c r="B8136" s="29"/>
      <c r="C8136" s="29"/>
    </row>
    <row r="8137" spans="1:3" hidden="1" x14ac:dyDescent="0.45">
      <c r="A8137" s="29"/>
      <c r="B8137" s="29"/>
      <c r="C8137" s="29"/>
    </row>
    <row r="8138" spans="1:3" hidden="1" x14ac:dyDescent="0.45">
      <c r="A8138" s="29"/>
      <c r="B8138" s="29"/>
      <c r="C8138" s="29"/>
    </row>
    <row r="8139" spans="1:3" hidden="1" x14ac:dyDescent="0.45">
      <c r="A8139" s="29"/>
      <c r="B8139" s="29"/>
      <c r="C8139" s="29"/>
    </row>
    <row r="8140" spans="1:3" hidden="1" x14ac:dyDescent="0.45">
      <c r="A8140" s="29"/>
      <c r="B8140" s="29"/>
      <c r="C8140" s="29"/>
    </row>
    <row r="8141" spans="1:3" hidden="1" x14ac:dyDescent="0.45">
      <c r="A8141" s="29"/>
      <c r="B8141" s="29"/>
      <c r="C8141" s="29"/>
    </row>
    <row r="8142" spans="1:3" hidden="1" x14ac:dyDescent="0.45">
      <c r="A8142" s="29"/>
      <c r="B8142" s="29"/>
      <c r="C8142" s="29"/>
    </row>
    <row r="8143" spans="1:3" hidden="1" x14ac:dyDescent="0.45">
      <c r="A8143" s="29"/>
      <c r="B8143" s="29"/>
      <c r="C8143" s="29"/>
    </row>
    <row r="8144" spans="1:3" hidden="1" x14ac:dyDescent="0.45">
      <c r="A8144" s="29"/>
      <c r="B8144" s="29"/>
      <c r="C8144" s="29"/>
    </row>
    <row r="8145" spans="1:3" hidden="1" x14ac:dyDescent="0.45">
      <c r="A8145" s="29"/>
      <c r="B8145" s="29"/>
      <c r="C8145" s="29"/>
    </row>
    <row r="8146" spans="1:3" hidden="1" x14ac:dyDescent="0.45">
      <c r="A8146" s="29"/>
      <c r="B8146" s="29"/>
      <c r="C8146" s="29"/>
    </row>
    <row r="8147" spans="1:3" hidden="1" x14ac:dyDescent="0.45">
      <c r="A8147" s="29"/>
      <c r="B8147" s="29"/>
      <c r="C8147" s="29"/>
    </row>
    <row r="8148" spans="1:3" hidden="1" x14ac:dyDescent="0.45">
      <c r="A8148" s="29"/>
      <c r="B8148" s="29"/>
      <c r="C8148" s="29"/>
    </row>
    <row r="8149" spans="1:3" hidden="1" x14ac:dyDescent="0.45">
      <c r="A8149" s="29"/>
      <c r="B8149" s="29"/>
      <c r="C8149" s="29"/>
    </row>
    <row r="8150" spans="1:3" hidden="1" x14ac:dyDescent="0.45">
      <c r="A8150" s="29"/>
      <c r="B8150" s="29"/>
      <c r="C8150" s="29"/>
    </row>
    <row r="8151" spans="1:3" hidden="1" x14ac:dyDescent="0.45">
      <c r="A8151" s="29"/>
      <c r="B8151" s="29"/>
      <c r="C8151" s="29"/>
    </row>
    <row r="8152" spans="1:3" hidden="1" x14ac:dyDescent="0.45">
      <c r="A8152" s="29"/>
      <c r="B8152" s="29"/>
      <c r="C8152" s="29"/>
    </row>
    <row r="8153" spans="1:3" hidden="1" x14ac:dyDescent="0.45">
      <c r="A8153" s="29"/>
      <c r="B8153" s="29"/>
      <c r="C8153" s="29"/>
    </row>
    <row r="8154" spans="1:3" hidden="1" x14ac:dyDescent="0.45">
      <c r="A8154" s="29"/>
      <c r="B8154" s="29"/>
      <c r="C8154" s="29"/>
    </row>
    <row r="8155" spans="1:3" hidden="1" x14ac:dyDescent="0.45">
      <c r="A8155" s="29"/>
      <c r="B8155" s="29"/>
      <c r="C8155" s="29"/>
    </row>
    <row r="8156" spans="1:3" hidden="1" x14ac:dyDescent="0.45">
      <c r="A8156" s="29"/>
      <c r="B8156" s="29"/>
      <c r="C8156" s="29"/>
    </row>
    <row r="8157" spans="1:3" hidden="1" x14ac:dyDescent="0.45">
      <c r="A8157" s="29"/>
      <c r="B8157" s="29"/>
      <c r="C8157" s="29"/>
    </row>
    <row r="8158" spans="1:3" hidden="1" x14ac:dyDescent="0.45">
      <c r="A8158" s="29"/>
      <c r="B8158" s="29"/>
      <c r="C8158" s="29"/>
    </row>
    <row r="8159" spans="1:3" hidden="1" x14ac:dyDescent="0.45">
      <c r="A8159" s="29"/>
      <c r="B8159" s="29"/>
      <c r="C8159" s="29"/>
    </row>
    <row r="8160" spans="1:3" hidden="1" x14ac:dyDescent="0.45">
      <c r="A8160" s="29"/>
      <c r="B8160" s="29"/>
      <c r="C8160" s="29"/>
    </row>
    <row r="8161" spans="1:3" hidden="1" x14ac:dyDescent="0.45">
      <c r="A8161" s="29"/>
      <c r="B8161" s="29"/>
      <c r="C8161" s="29"/>
    </row>
    <row r="8162" spans="1:3" hidden="1" x14ac:dyDescent="0.45">
      <c r="A8162" s="29"/>
      <c r="B8162" s="29"/>
      <c r="C8162" s="29"/>
    </row>
    <row r="8163" spans="1:3" hidden="1" x14ac:dyDescent="0.45">
      <c r="A8163" s="29"/>
      <c r="B8163" s="29"/>
      <c r="C8163" s="29"/>
    </row>
    <row r="8164" spans="1:3" hidden="1" x14ac:dyDescent="0.45">
      <c r="A8164" s="29"/>
      <c r="B8164" s="29"/>
      <c r="C8164" s="29"/>
    </row>
    <row r="8165" spans="1:3" hidden="1" x14ac:dyDescent="0.45">
      <c r="A8165" s="29"/>
      <c r="B8165" s="29"/>
      <c r="C8165" s="29"/>
    </row>
    <row r="8166" spans="1:3" hidden="1" x14ac:dyDescent="0.45">
      <c r="A8166" s="29"/>
      <c r="B8166" s="29"/>
      <c r="C8166" s="29"/>
    </row>
    <row r="8167" spans="1:3" hidden="1" x14ac:dyDescent="0.45">
      <c r="A8167" s="29"/>
      <c r="B8167" s="29"/>
      <c r="C8167" s="29"/>
    </row>
    <row r="8168" spans="1:3" hidden="1" x14ac:dyDescent="0.45">
      <c r="A8168" s="29"/>
      <c r="B8168" s="29"/>
      <c r="C8168" s="29"/>
    </row>
    <row r="8169" spans="1:3" hidden="1" x14ac:dyDescent="0.45">
      <c r="A8169" s="29"/>
      <c r="B8169" s="29"/>
      <c r="C8169" s="29"/>
    </row>
    <row r="8170" spans="1:3" hidden="1" x14ac:dyDescent="0.45">
      <c r="A8170" s="29"/>
      <c r="B8170" s="29"/>
      <c r="C8170" s="29"/>
    </row>
    <row r="8171" spans="1:3" hidden="1" x14ac:dyDescent="0.45">
      <c r="A8171" s="29"/>
      <c r="B8171" s="29"/>
      <c r="C8171" s="29"/>
    </row>
    <row r="8172" spans="1:3" hidden="1" x14ac:dyDescent="0.45">
      <c r="A8172" s="29"/>
      <c r="B8172" s="29"/>
      <c r="C8172" s="29"/>
    </row>
    <row r="8173" spans="1:3" hidden="1" x14ac:dyDescent="0.45">
      <c r="A8173" s="29"/>
      <c r="B8173" s="29"/>
      <c r="C8173" s="29"/>
    </row>
    <row r="8174" spans="1:3" hidden="1" x14ac:dyDescent="0.45">
      <c r="A8174" s="29"/>
      <c r="B8174" s="29"/>
      <c r="C8174" s="29"/>
    </row>
    <row r="8175" spans="1:3" hidden="1" x14ac:dyDescent="0.45">
      <c r="A8175" s="29"/>
      <c r="B8175" s="29"/>
      <c r="C8175" s="29"/>
    </row>
    <row r="8176" spans="1:3" hidden="1" x14ac:dyDescent="0.45">
      <c r="A8176" s="29"/>
      <c r="B8176" s="29"/>
      <c r="C8176" s="29"/>
    </row>
    <row r="8177" spans="1:3" hidden="1" x14ac:dyDescent="0.45">
      <c r="A8177" s="29"/>
      <c r="B8177" s="29"/>
      <c r="C8177" s="29"/>
    </row>
    <row r="8178" spans="1:3" hidden="1" x14ac:dyDescent="0.45">
      <c r="A8178" s="29"/>
      <c r="B8178" s="29"/>
      <c r="C8178" s="29"/>
    </row>
    <row r="8179" spans="1:3" hidden="1" x14ac:dyDescent="0.45">
      <c r="A8179" s="29"/>
      <c r="B8179" s="29"/>
      <c r="C8179" s="29"/>
    </row>
    <row r="8180" spans="1:3" hidden="1" x14ac:dyDescent="0.45">
      <c r="A8180" s="29"/>
      <c r="B8180" s="29"/>
      <c r="C8180" s="29"/>
    </row>
    <row r="8181" spans="1:3" hidden="1" x14ac:dyDescent="0.45">
      <c r="A8181" s="29"/>
      <c r="B8181" s="29"/>
      <c r="C8181" s="29"/>
    </row>
    <row r="8182" spans="1:3" hidden="1" x14ac:dyDescent="0.45">
      <c r="A8182" s="29"/>
      <c r="B8182" s="29"/>
      <c r="C8182" s="29"/>
    </row>
    <row r="8183" spans="1:3" hidden="1" x14ac:dyDescent="0.45">
      <c r="A8183" s="29"/>
      <c r="B8183" s="29"/>
      <c r="C8183" s="29"/>
    </row>
    <row r="8184" spans="1:3" hidden="1" x14ac:dyDescent="0.45">
      <c r="A8184" s="29"/>
      <c r="B8184" s="29"/>
      <c r="C8184" s="29"/>
    </row>
    <row r="8185" spans="1:3" hidden="1" x14ac:dyDescent="0.45">
      <c r="A8185" s="29"/>
      <c r="B8185" s="29"/>
      <c r="C8185" s="29"/>
    </row>
    <row r="8186" spans="1:3" hidden="1" x14ac:dyDescent="0.45">
      <c r="A8186" s="29"/>
      <c r="B8186" s="29"/>
      <c r="C8186" s="29"/>
    </row>
    <row r="8187" spans="1:3" hidden="1" x14ac:dyDescent="0.45">
      <c r="A8187" s="29"/>
      <c r="B8187" s="29"/>
      <c r="C8187" s="29"/>
    </row>
    <row r="8188" spans="1:3" hidden="1" x14ac:dyDescent="0.45">
      <c r="A8188" s="29"/>
      <c r="B8188" s="29"/>
      <c r="C8188" s="29"/>
    </row>
    <row r="8189" spans="1:3" hidden="1" x14ac:dyDescent="0.45">
      <c r="A8189" s="29"/>
      <c r="B8189" s="29"/>
      <c r="C8189" s="29"/>
    </row>
    <row r="8190" spans="1:3" hidden="1" x14ac:dyDescent="0.45">
      <c r="A8190" s="29"/>
      <c r="B8190" s="29"/>
      <c r="C8190" s="29"/>
    </row>
    <row r="8191" spans="1:3" hidden="1" x14ac:dyDescent="0.45">
      <c r="A8191" s="29"/>
      <c r="B8191" s="29"/>
      <c r="C8191" s="29"/>
    </row>
    <row r="8192" spans="1:3" hidden="1" x14ac:dyDescent="0.45">
      <c r="A8192" s="29"/>
      <c r="B8192" s="29"/>
      <c r="C8192" s="29"/>
    </row>
    <row r="8193" spans="1:3" hidden="1" x14ac:dyDescent="0.45">
      <c r="A8193" s="29"/>
      <c r="B8193" s="29"/>
      <c r="C8193" s="29"/>
    </row>
    <row r="8194" spans="1:3" hidden="1" x14ac:dyDescent="0.45">
      <c r="A8194" s="29"/>
      <c r="B8194" s="29"/>
      <c r="C8194" s="29"/>
    </row>
    <row r="8195" spans="1:3" hidden="1" x14ac:dyDescent="0.45">
      <c r="A8195" s="29"/>
      <c r="B8195" s="29"/>
      <c r="C8195" s="29"/>
    </row>
    <row r="8196" spans="1:3" hidden="1" x14ac:dyDescent="0.45">
      <c r="A8196" s="29"/>
      <c r="B8196" s="29"/>
      <c r="C8196" s="29"/>
    </row>
    <row r="8197" spans="1:3" hidden="1" x14ac:dyDescent="0.45">
      <c r="A8197" s="29"/>
      <c r="B8197" s="29"/>
      <c r="C8197" s="29"/>
    </row>
    <row r="8198" spans="1:3" hidden="1" x14ac:dyDescent="0.45">
      <c r="A8198" s="29"/>
      <c r="B8198" s="29"/>
      <c r="C8198" s="29"/>
    </row>
    <row r="8199" spans="1:3" hidden="1" x14ac:dyDescent="0.45">
      <c r="A8199" s="29"/>
      <c r="B8199" s="29"/>
      <c r="C8199" s="29"/>
    </row>
    <row r="8200" spans="1:3" hidden="1" x14ac:dyDescent="0.45">
      <c r="A8200" s="29"/>
      <c r="B8200" s="29"/>
      <c r="C8200" s="29"/>
    </row>
    <row r="8201" spans="1:3" hidden="1" x14ac:dyDescent="0.45">
      <c r="A8201" s="29"/>
      <c r="B8201" s="29"/>
      <c r="C8201" s="29"/>
    </row>
    <row r="8202" spans="1:3" hidden="1" x14ac:dyDescent="0.45">
      <c r="A8202" s="29"/>
      <c r="B8202" s="29"/>
      <c r="C8202" s="29"/>
    </row>
    <row r="8203" spans="1:3" hidden="1" x14ac:dyDescent="0.45">
      <c r="A8203" s="29"/>
      <c r="B8203" s="29"/>
      <c r="C8203" s="29"/>
    </row>
    <row r="8204" spans="1:3" hidden="1" x14ac:dyDescent="0.45">
      <c r="A8204" s="29"/>
      <c r="B8204" s="29"/>
      <c r="C8204" s="29"/>
    </row>
    <row r="8205" spans="1:3" hidden="1" x14ac:dyDescent="0.45">
      <c r="A8205" s="29"/>
      <c r="B8205" s="29"/>
      <c r="C8205" s="29"/>
    </row>
    <row r="8206" spans="1:3" hidden="1" x14ac:dyDescent="0.45">
      <c r="A8206" s="29"/>
      <c r="B8206" s="29"/>
      <c r="C8206" s="29"/>
    </row>
    <row r="8207" spans="1:3" hidden="1" x14ac:dyDescent="0.45">
      <c r="A8207" s="29"/>
      <c r="B8207" s="29"/>
      <c r="C8207" s="29"/>
    </row>
    <row r="8208" spans="1:3" hidden="1" x14ac:dyDescent="0.45">
      <c r="A8208" s="29"/>
      <c r="B8208" s="29"/>
      <c r="C8208" s="29"/>
    </row>
    <row r="8209" spans="1:3" hidden="1" x14ac:dyDescent="0.45">
      <c r="A8209" s="29"/>
      <c r="B8209" s="29"/>
      <c r="C8209" s="29"/>
    </row>
    <row r="8210" spans="1:3" hidden="1" x14ac:dyDescent="0.45">
      <c r="A8210" s="29"/>
      <c r="B8210" s="29"/>
      <c r="C8210" s="29"/>
    </row>
    <row r="8211" spans="1:3" hidden="1" x14ac:dyDescent="0.45">
      <c r="A8211" s="29"/>
      <c r="B8211" s="29"/>
      <c r="C8211" s="29"/>
    </row>
    <row r="8212" spans="1:3" hidden="1" x14ac:dyDescent="0.45">
      <c r="A8212" s="29"/>
      <c r="B8212" s="29"/>
      <c r="C8212" s="29"/>
    </row>
    <row r="8213" spans="1:3" hidden="1" x14ac:dyDescent="0.45">
      <c r="A8213" s="29"/>
      <c r="B8213" s="29"/>
      <c r="C8213" s="29"/>
    </row>
    <row r="8214" spans="1:3" hidden="1" x14ac:dyDescent="0.45">
      <c r="A8214" s="29"/>
      <c r="B8214" s="29"/>
      <c r="C8214" s="29"/>
    </row>
    <row r="8215" spans="1:3" hidden="1" x14ac:dyDescent="0.45">
      <c r="A8215" s="29"/>
      <c r="B8215" s="29"/>
      <c r="C8215" s="29"/>
    </row>
    <row r="8216" spans="1:3" hidden="1" x14ac:dyDescent="0.45">
      <c r="A8216" s="29"/>
      <c r="B8216" s="29"/>
      <c r="C8216" s="29"/>
    </row>
    <row r="8217" spans="1:3" hidden="1" x14ac:dyDescent="0.45">
      <c r="A8217" s="29"/>
      <c r="B8217" s="29"/>
      <c r="C8217" s="29"/>
    </row>
    <row r="8218" spans="1:3" hidden="1" x14ac:dyDescent="0.45">
      <c r="A8218" s="29"/>
      <c r="B8218" s="29"/>
      <c r="C8218" s="29"/>
    </row>
    <row r="8219" spans="1:3" hidden="1" x14ac:dyDescent="0.45">
      <c r="A8219" s="29"/>
      <c r="B8219" s="29"/>
      <c r="C8219" s="29"/>
    </row>
    <row r="8220" spans="1:3" hidden="1" x14ac:dyDescent="0.45">
      <c r="A8220" s="29"/>
      <c r="B8220" s="29"/>
      <c r="C8220" s="29"/>
    </row>
    <row r="8221" spans="1:3" hidden="1" x14ac:dyDescent="0.45">
      <c r="A8221" s="29"/>
      <c r="B8221" s="29"/>
      <c r="C8221" s="29"/>
    </row>
    <row r="8222" spans="1:3" hidden="1" x14ac:dyDescent="0.45">
      <c r="A8222" s="29"/>
      <c r="B8222" s="29"/>
      <c r="C8222" s="29"/>
    </row>
    <row r="8223" spans="1:3" hidden="1" x14ac:dyDescent="0.45">
      <c r="A8223" s="29"/>
      <c r="B8223" s="29"/>
      <c r="C8223" s="29"/>
    </row>
    <row r="8224" spans="1:3" hidden="1" x14ac:dyDescent="0.45">
      <c r="A8224" s="29"/>
      <c r="B8224" s="29"/>
      <c r="C8224" s="29"/>
    </row>
    <row r="8225" spans="1:3" hidden="1" x14ac:dyDescent="0.45">
      <c r="A8225" s="29"/>
      <c r="B8225" s="29"/>
      <c r="C8225" s="29"/>
    </row>
    <row r="8226" spans="1:3" hidden="1" x14ac:dyDescent="0.45">
      <c r="A8226" s="29"/>
      <c r="B8226" s="29"/>
      <c r="C8226" s="29"/>
    </row>
    <row r="8227" spans="1:3" hidden="1" x14ac:dyDescent="0.45">
      <c r="A8227" s="29"/>
      <c r="B8227" s="29"/>
      <c r="C8227" s="29"/>
    </row>
    <row r="8228" spans="1:3" hidden="1" x14ac:dyDescent="0.45">
      <c r="A8228" s="29"/>
      <c r="B8228" s="29"/>
      <c r="C8228" s="29"/>
    </row>
    <row r="8229" spans="1:3" hidden="1" x14ac:dyDescent="0.45">
      <c r="A8229" s="29"/>
      <c r="B8229" s="29"/>
      <c r="C8229" s="29"/>
    </row>
    <row r="8230" spans="1:3" hidden="1" x14ac:dyDescent="0.45">
      <c r="A8230" s="29"/>
      <c r="B8230" s="29"/>
      <c r="C8230" s="29"/>
    </row>
    <row r="8231" spans="1:3" hidden="1" x14ac:dyDescent="0.45">
      <c r="A8231" s="29"/>
      <c r="B8231" s="29"/>
      <c r="C8231" s="29"/>
    </row>
    <row r="8232" spans="1:3" hidden="1" x14ac:dyDescent="0.45">
      <c r="A8232" s="29"/>
      <c r="B8232" s="29"/>
      <c r="C8232" s="29"/>
    </row>
    <row r="8233" spans="1:3" hidden="1" x14ac:dyDescent="0.45">
      <c r="A8233" s="29"/>
      <c r="B8233" s="29"/>
      <c r="C8233" s="29"/>
    </row>
    <row r="8234" spans="1:3" hidden="1" x14ac:dyDescent="0.45">
      <c r="A8234" s="29"/>
      <c r="B8234" s="29"/>
      <c r="C8234" s="29"/>
    </row>
    <row r="8235" spans="1:3" hidden="1" x14ac:dyDescent="0.45">
      <c r="A8235" s="29"/>
      <c r="B8235" s="29"/>
      <c r="C8235" s="29"/>
    </row>
    <row r="8236" spans="1:3" hidden="1" x14ac:dyDescent="0.45">
      <c r="A8236" s="29"/>
      <c r="B8236" s="29"/>
      <c r="C8236" s="29"/>
    </row>
    <row r="8237" spans="1:3" hidden="1" x14ac:dyDescent="0.45">
      <c r="A8237" s="29"/>
      <c r="B8237" s="29"/>
      <c r="C8237" s="29"/>
    </row>
    <row r="8238" spans="1:3" hidden="1" x14ac:dyDescent="0.45">
      <c r="A8238" s="29"/>
      <c r="B8238" s="29"/>
      <c r="C8238" s="29"/>
    </row>
    <row r="8239" spans="1:3" hidden="1" x14ac:dyDescent="0.45">
      <c r="A8239" s="29"/>
      <c r="B8239" s="29"/>
      <c r="C8239" s="29"/>
    </row>
    <row r="8240" spans="1:3" hidden="1" x14ac:dyDescent="0.45">
      <c r="A8240" s="29"/>
      <c r="B8240" s="29"/>
      <c r="C8240" s="29"/>
    </row>
    <row r="8241" spans="1:3" hidden="1" x14ac:dyDescent="0.45">
      <c r="A8241" s="29"/>
      <c r="B8241" s="29"/>
      <c r="C8241" s="29"/>
    </row>
    <row r="8242" spans="1:3" hidden="1" x14ac:dyDescent="0.45">
      <c r="A8242" s="29"/>
      <c r="B8242" s="29"/>
      <c r="C8242" s="29"/>
    </row>
    <row r="8243" spans="1:3" hidden="1" x14ac:dyDescent="0.45">
      <c r="A8243" s="29"/>
      <c r="B8243" s="29"/>
      <c r="C8243" s="29"/>
    </row>
    <row r="8244" spans="1:3" hidden="1" x14ac:dyDescent="0.45">
      <c r="A8244" s="29"/>
      <c r="B8244" s="29"/>
      <c r="C8244" s="29"/>
    </row>
    <row r="8245" spans="1:3" hidden="1" x14ac:dyDescent="0.45">
      <c r="A8245" s="29"/>
      <c r="B8245" s="29"/>
      <c r="C8245" s="29"/>
    </row>
    <row r="8246" spans="1:3" hidden="1" x14ac:dyDescent="0.45">
      <c r="A8246" s="29"/>
      <c r="B8246" s="29"/>
      <c r="C8246" s="29"/>
    </row>
    <row r="8247" spans="1:3" hidden="1" x14ac:dyDescent="0.45">
      <c r="A8247" s="29"/>
      <c r="B8247" s="29"/>
      <c r="C8247" s="29"/>
    </row>
    <row r="8248" spans="1:3" hidden="1" x14ac:dyDescent="0.45">
      <c r="A8248" s="29"/>
      <c r="B8248" s="29"/>
      <c r="C8248" s="29"/>
    </row>
    <row r="8249" spans="1:3" hidden="1" x14ac:dyDescent="0.45">
      <c r="A8249" s="29"/>
      <c r="B8249" s="29"/>
      <c r="C8249" s="29"/>
    </row>
    <row r="8250" spans="1:3" hidden="1" x14ac:dyDescent="0.45">
      <c r="A8250" s="29"/>
      <c r="B8250" s="29"/>
      <c r="C8250" s="29"/>
    </row>
    <row r="8251" spans="1:3" hidden="1" x14ac:dyDescent="0.45">
      <c r="A8251" s="29"/>
      <c r="B8251" s="29"/>
      <c r="C8251" s="29"/>
    </row>
    <row r="8252" spans="1:3" hidden="1" x14ac:dyDescent="0.45">
      <c r="A8252" s="29"/>
      <c r="B8252" s="29"/>
      <c r="C8252" s="29"/>
    </row>
    <row r="8253" spans="1:3" hidden="1" x14ac:dyDescent="0.45">
      <c r="A8253" s="29"/>
      <c r="B8253" s="29"/>
      <c r="C8253" s="29"/>
    </row>
    <row r="8254" spans="1:3" hidden="1" x14ac:dyDescent="0.45">
      <c r="A8254" s="29"/>
      <c r="B8254" s="29"/>
      <c r="C8254" s="29"/>
    </row>
    <row r="8255" spans="1:3" hidden="1" x14ac:dyDescent="0.45">
      <c r="A8255" s="29"/>
      <c r="B8255" s="29"/>
      <c r="C8255" s="29"/>
    </row>
    <row r="8256" spans="1:3" hidden="1" x14ac:dyDescent="0.45">
      <c r="A8256" s="29"/>
      <c r="B8256" s="29"/>
      <c r="C8256" s="29"/>
    </row>
    <row r="8257" spans="1:3" hidden="1" x14ac:dyDescent="0.45">
      <c r="A8257" s="29"/>
      <c r="B8257" s="29"/>
      <c r="C8257" s="29"/>
    </row>
    <row r="8258" spans="1:3" hidden="1" x14ac:dyDescent="0.45">
      <c r="A8258" s="29"/>
      <c r="B8258" s="29"/>
      <c r="C8258" s="29"/>
    </row>
    <row r="8259" spans="1:3" hidden="1" x14ac:dyDescent="0.45">
      <c r="A8259" s="29"/>
      <c r="B8259" s="29"/>
      <c r="C8259" s="29"/>
    </row>
    <row r="8260" spans="1:3" hidden="1" x14ac:dyDescent="0.45">
      <c r="A8260" s="29"/>
      <c r="B8260" s="29"/>
      <c r="C8260" s="29"/>
    </row>
    <row r="8261" spans="1:3" hidden="1" x14ac:dyDescent="0.45">
      <c r="A8261" s="29"/>
      <c r="B8261" s="29"/>
      <c r="C8261" s="29"/>
    </row>
    <row r="8262" spans="1:3" hidden="1" x14ac:dyDescent="0.45">
      <c r="A8262" s="29"/>
      <c r="B8262" s="29"/>
      <c r="C8262" s="29"/>
    </row>
    <row r="8263" spans="1:3" hidden="1" x14ac:dyDescent="0.45">
      <c r="A8263" s="29"/>
      <c r="B8263" s="29"/>
      <c r="C8263" s="29"/>
    </row>
    <row r="8264" spans="1:3" hidden="1" x14ac:dyDescent="0.45">
      <c r="A8264" s="29"/>
      <c r="B8264" s="29"/>
      <c r="C8264" s="29"/>
    </row>
    <row r="8265" spans="1:3" hidden="1" x14ac:dyDescent="0.45">
      <c r="A8265" s="29"/>
      <c r="B8265" s="29"/>
      <c r="C8265" s="29"/>
    </row>
    <row r="8266" spans="1:3" hidden="1" x14ac:dyDescent="0.45">
      <c r="A8266" s="29"/>
      <c r="B8266" s="29"/>
      <c r="C8266" s="29"/>
    </row>
    <row r="8267" spans="1:3" hidden="1" x14ac:dyDescent="0.45">
      <c r="A8267" s="29"/>
      <c r="B8267" s="29"/>
      <c r="C8267" s="29"/>
    </row>
    <row r="8268" spans="1:3" hidden="1" x14ac:dyDescent="0.45">
      <c r="A8268" s="29"/>
      <c r="B8268" s="29"/>
      <c r="C8268" s="29"/>
    </row>
    <row r="8269" spans="1:3" hidden="1" x14ac:dyDescent="0.45">
      <c r="A8269" s="29"/>
      <c r="B8269" s="29"/>
      <c r="C8269" s="29"/>
    </row>
    <row r="8270" spans="1:3" hidden="1" x14ac:dyDescent="0.45">
      <c r="A8270" s="29"/>
      <c r="B8270" s="29"/>
      <c r="C8270" s="29"/>
    </row>
    <row r="8271" spans="1:3" hidden="1" x14ac:dyDescent="0.45">
      <c r="A8271" s="29"/>
      <c r="B8271" s="29"/>
      <c r="C8271" s="29"/>
    </row>
    <row r="8272" spans="1:3" hidden="1" x14ac:dyDescent="0.45">
      <c r="A8272" s="29"/>
      <c r="B8272" s="29"/>
      <c r="C8272" s="29"/>
    </row>
    <row r="8273" spans="1:3" hidden="1" x14ac:dyDescent="0.45">
      <c r="A8273" s="29"/>
      <c r="B8273" s="29"/>
      <c r="C8273" s="29"/>
    </row>
    <row r="8274" spans="1:3" hidden="1" x14ac:dyDescent="0.45">
      <c r="A8274" s="29"/>
      <c r="B8274" s="29"/>
      <c r="C8274" s="29"/>
    </row>
    <row r="8275" spans="1:3" hidden="1" x14ac:dyDescent="0.45">
      <c r="A8275" s="29"/>
      <c r="B8275" s="29"/>
      <c r="C8275" s="29"/>
    </row>
    <row r="8276" spans="1:3" hidden="1" x14ac:dyDescent="0.45">
      <c r="A8276" s="29"/>
      <c r="B8276" s="29"/>
      <c r="C8276" s="29"/>
    </row>
    <row r="8277" spans="1:3" hidden="1" x14ac:dyDescent="0.45">
      <c r="A8277" s="29"/>
      <c r="B8277" s="29"/>
      <c r="C8277" s="29"/>
    </row>
    <row r="8278" spans="1:3" hidden="1" x14ac:dyDescent="0.45">
      <c r="A8278" s="29"/>
      <c r="B8278" s="29"/>
      <c r="C8278" s="29"/>
    </row>
    <row r="8279" spans="1:3" hidden="1" x14ac:dyDescent="0.45">
      <c r="A8279" s="29"/>
      <c r="B8279" s="29"/>
      <c r="C8279" s="29"/>
    </row>
    <row r="8280" spans="1:3" hidden="1" x14ac:dyDescent="0.45">
      <c r="A8280" s="29"/>
      <c r="B8280" s="29"/>
      <c r="C8280" s="29"/>
    </row>
    <row r="8281" spans="1:3" hidden="1" x14ac:dyDescent="0.45">
      <c r="A8281" s="29"/>
      <c r="B8281" s="29"/>
      <c r="C8281" s="29"/>
    </row>
    <row r="8282" spans="1:3" hidden="1" x14ac:dyDescent="0.45">
      <c r="A8282" s="29"/>
      <c r="B8282" s="29"/>
      <c r="C8282" s="29"/>
    </row>
    <row r="8283" spans="1:3" hidden="1" x14ac:dyDescent="0.45">
      <c r="A8283" s="29"/>
      <c r="B8283" s="29"/>
      <c r="C8283" s="29"/>
    </row>
    <row r="8284" spans="1:3" hidden="1" x14ac:dyDescent="0.45">
      <c r="A8284" s="29"/>
      <c r="B8284" s="29"/>
      <c r="C8284" s="29"/>
    </row>
    <row r="8285" spans="1:3" hidden="1" x14ac:dyDescent="0.45">
      <c r="A8285" s="29"/>
      <c r="B8285" s="29"/>
      <c r="C8285" s="29"/>
    </row>
    <row r="8286" spans="1:3" hidden="1" x14ac:dyDescent="0.45">
      <c r="A8286" s="29"/>
      <c r="B8286" s="29"/>
      <c r="C8286" s="29"/>
    </row>
    <row r="8287" spans="1:3" hidden="1" x14ac:dyDescent="0.45">
      <c r="A8287" s="29"/>
      <c r="B8287" s="29"/>
      <c r="C8287" s="29"/>
    </row>
    <row r="8288" spans="1:3" hidden="1" x14ac:dyDescent="0.45">
      <c r="A8288" s="29"/>
      <c r="B8288" s="29"/>
      <c r="C8288" s="29"/>
    </row>
    <row r="8289" spans="1:3" hidden="1" x14ac:dyDescent="0.45">
      <c r="A8289" s="29"/>
      <c r="B8289" s="29"/>
      <c r="C8289" s="29"/>
    </row>
    <row r="8290" spans="1:3" hidden="1" x14ac:dyDescent="0.45">
      <c r="A8290" s="29"/>
      <c r="B8290" s="29"/>
      <c r="C8290" s="29"/>
    </row>
    <row r="8291" spans="1:3" hidden="1" x14ac:dyDescent="0.45">
      <c r="A8291" s="29"/>
      <c r="B8291" s="29"/>
      <c r="C8291" s="29"/>
    </row>
    <row r="8292" spans="1:3" hidden="1" x14ac:dyDescent="0.45">
      <c r="A8292" s="29"/>
      <c r="B8292" s="29"/>
      <c r="C8292" s="29"/>
    </row>
    <row r="8293" spans="1:3" hidden="1" x14ac:dyDescent="0.45">
      <c r="A8293" s="29"/>
      <c r="B8293" s="29"/>
      <c r="C8293" s="29"/>
    </row>
    <row r="8294" spans="1:3" hidden="1" x14ac:dyDescent="0.45">
      <c r="A8294" s="29"/>
      <c r="B8294" s="29"/>
      <c r="C8294" s="29"/>
    </row>
    <row r="8295" spans="1:3" hidden="1" x14ac:dyDescent="0.45">
      <c r="A8295" s="29"/>
      <c r="B8295" s="29"/>
      <c r="C8295" s="29"/>
    </row>
    <row r="8296" spans="1:3" hidden="1" x14ac:dyDescent="0.45">
      <c r="A8296" s="29"/>
      <c r="B8296" s="29"/>
      <c r="C8296" s="29"/>
    </row>
    <row r="8297" spans="1:3" hidden="1" x14ac:dyDescent="0.45">
      <c r="A8297" s="29"/>
      <c r="B8297" s="29"/>
      <c r="C8297" s="29"/>
    </row>
    <row r="8298" spans="1:3" hidden="1" x14ac:dyDescent="0.45">
      <c r="A8298" s="29"/>
      <c r="B8298" s="29"/>
      <c r="C8298" s="29"/>
    </row>
    <row r="8299" spans="1:3" hidden="1" x14ac:dyDescent="0.45">
      <c r="A8299" s="29"/>
      <c r="B8299" s="29"/>
      <c r="C8299" s="29"/>
    </row>
    <row r="8300" spans="1:3" hidden="1" x14ac:dyDescent="0.45">
      <c r="A8300" s="29"/>
      <c r="B8300" s="29"/>
      <c r="C8300" s="29"/>
    </row>
    <row r="8301" spans="1:3" hidden="1" x14ac:dyDescent="0.45">
      <c r="A8301" s="29"/>
      <c r="B8301" s="29"/>
      <c r="C8301" s="29"/>
    </row>
    <row r="8302" spans="1:3" hidden="1" x14ac:dyDescent="0.45">
      <c r="A8302" s="29"/>
      <c r="B8302" s="29"/>
      <c r="C8302" s="29"/>
    </row>
    <row r="8303" spans="1:3" hidden="1" x14ac:dyDescent="0.45">
      <c r="A8303" s="29"/>
      <c r="B8303" s="29"/>
      <c r="C8303" s="29"/>
    </row>
    <row r="8304" spans="1:3" hidden="1" x14ac:dyDescent="0.45">
      <c r="A8304" s="29"/>
      <c r="B8304" s="29"/>
      <c r="C8304" s="29"/>
    </row>
    <row r="8305" spans="1:3" hidden="1" x14ac:dyDescent="0.45">
      <c r="A8305" s="29"/>
      <c r="B8305" s="29"/>
      <c r="C8305" s="29"/>
    </row>
    <row r="8306" spans="1:3" hidden="1" x14ac:dyDescent="0.45">
      <c r="A8306" s="29"/>
      <c r="B8306" s="29"/>
      <c r="C8306" s="29"/>
    </row>
    <row r="8307" spans="1:3" hidden="1" x14ac:dyDescent="0.45">
      <c r="A8307" s="29"/>
      <c r="B8307" s="29"/>
      <c r="C8307" s="29"/>
    </row>
    <row r="8308" spans="1:3" hidden="1" x14ac:dyDescent="0.45">
      <c r="A8308" s="29"/>
      <c r="B8308" s="29"/>
      <c r="C8308" s="29"/>
    </row>
    <row r="8309" spans="1:3" hidden="1" x14ac:dyDescent="0.45">
      <c r="A8309" s="29"/>
      <c r="B8309" s="29"/>
      <c r="C8309" s="29"/>
    </row>
    <row r="8310" spans="1:3" hidden="1" x14ac:dyDescent="0.45">
      <c r="A8310" s="29"/>
      <c r="B8310" s="29"/>
      <c r="C8310" s="29"/>
    </row>
    <row r="8311" spans="1:3" hidden="1" x14ac:dyDescent="0.45">
      <c r="A8311" s="29"/>
      <c r="B8311" s="29"/>
      <c r="C8311" s="29"/>
    </row>
    <row r="8312" spans="1:3" hidden="1" x14ac:dyDescent="0.45">
      <c r="A8312" s="29"/>
      <c r="B8312" s="29"/>
      <c r="C8312" s="29"/>
    </row>
    <row r="8313" spans="1:3" hidden="1" x14ac:dyDescent="0.45">
      <c r="A8313" s="29"/>
      <c r="B8313" s="29"/>
      <c r="C8313" s="29"/>
    </row>
    <row r="8314" spans="1:3" hidden="1" x14ac:dyDescent="0.45">
      <c r="A8314" s="29"/>
      <c r="B8314" s="29"/>
      <c r="C8314" s="29"/>
    </row>
    <row r="8315" spans="1:3" hidden="1" x14ac:dyDescent="0.45">
      <c r="A8315" s="29"/>
      <c r="B8315" s="29"/>
      <c r="C8315" s="29"/>
    </row>
    <row r="8316" spans="1:3" hidden="1" x14ac:dyDescent="0.45">
      <c r="A8316" s="29"/>
      <c r="B8316" s="29"/>
      <c r="C8316" s="29"/>
    </row>
    <row r="8317" spans="1:3" hidden="1" x14ac:dyDescent="0.45">
      <c r="A8317" s="29"/>
      <c r="B8317" s="29"/>
      <c r="C8317" s="29"/>
    </row>
    <row r="8318" spans="1:3" hidden="1" x14ac:dyDescent="0.45">
      <c r="A8318" s="29"/>
      <c r="B8318" s="29"/>
      <c r="C8318" s="29"/>
    </row>
    <row r="8319" spans="1:3" hidden="1" x14ac:dyDescent="0.45">
      <c r="A8319" s="29"/>
      <c r="B8319" s="29"/>
      <c r="C8319" s="29"/>
    </row>
    <row r="8320" spans="1:3" hidden="1" x14ac:dyDescent="0.45">
      <c r="A8320" s="29"/>
      <c r="B8320" s="29"/>
      <c r="C8320" s="29"/>
    </row>
    <row r="8321" spans="1:3" hidden="1" x14ac:dyDescent="0.45">
      <c r="A8321" s="29"/>
      <c r="B8321" s="29"/>
      <c r="C8321" s="29"/>
    </row>
    <row r="8322" spans="1:3" hidden="1" x14ac:dyDescent="0.45">
      <c r="A8322" s="29"/>
      <c r="B8322" s="29"/>
      <c r="C8322" s="29"/>
    </row>
    <row r="8323" spans="1:3" hidden="1" x14ac:dyDescent="0.45">
      <c r="A8323" s="29"/>
      <c r="B8323" s="29"/>
      <c r="C8323" s="29"/>
    </row>
    <row r="8324" spans="1:3" hidden="1" x14ac:dyDescent="0.45">
      <c r="A8324" s="29"/>
      <c r="B8324" s="29"/>
      <c r="C8324" s="29"/>
    </row>
    <row r="8325" spans="1:3" hidden="1" x14ac:dyDescent="0.45">
      <c r="A8325" s="29"/>
      <c r="B8325" s="29"/>
      <c r="C8325" s="29"/>
    </row>
    <row r="8326" spans="1:3" hidden="1" x14ac:dyDescent="0.45">
      <c r="A8326" s="29"/>
      <c r="B8326" s="29"/>
      <c r="C8326" s="29"/>
    </row>
    <row r="8327" spans="1:3" hidden="1" x14ac:dyDescent="0.45">
      <c r="A8327" s="29"/>
      <c r="B8327" s="29"/>
      <c r="C8327" s="29"/>
    </row>
    <row r="8328" spans="1:3" hidden="1" x14ac:dyDescent="0.45">
      <c r="A8328" s="29"/>
      <c r="B8328" s="29"/>
      <c r="C8328" s="29"/>
    </row>
    <row r="8329" spans="1:3" hidden="1" x14ac:dyDescent="0.45">
      <c r="A8329" s="29"/>
      <c r="B8329" s="29"/>
      <c r="C8329" s="29"/>
    </row>
    <row r="8330" spans="1:3" hidden="1" x14ac:dyDescent="0.45">
      <c r="A8330" s="29"/>
      <c r="B8330" s="29"/>
      <c r="C8330" s="29"/>
    </row>
    <row r="8331" spans="1:3" hidden="1" x14ac:dyDescent="0.45">
      <c r="A8331" s="29"/>
      <c r="B8331" s="29"/>
      <c r="C8331" s="29"/>
    </row>
    <row r="8332" spans="1:3" hidden="1" x14ac:dyDescent="0.45">
      <c r="A8332" s="29"/>
      <c r="B8332" s="29"/>
      <c r="C8332" s="29"/>
    </row>
    <row r="8333" spans="1:3" hidden="1" x14ac:dyDescent="0.45">
      <c r="A8333" s="29"/>
      <c r="B8333" s="29"/>
      <c r="C8333" s="29"/>
    </row>
    <row r="8334" spans="1:3" hidden="1" x14ac:dyDescent="0.45">
      <c r="A8334" s="29"/>
      <c r="B8334" s="29"/>
      <c r="C8334" s="29"/>
    </row>
    <row r="8335" spans="1:3" hidden="1" x14ac:dyDescent="0.45">
      <c r="A8335" s="29"/>
      <c r="B8335" s="29"/>
      <c r="C8335" s="29"/>
    </row>
    <row r="8336" spans="1:3" hidden="1" x14ac:dyDescent="0.45">
      <c r="A8336" s="29"/>
      <c r="B8336" s="29"/>
      <c r="C8336" s="29"/>
    </row>
    <row r="8337" spans="1:3" hidden="1" x14ac:dyDescent="0.45">
      <c r="A8337" s="29"/>
      <c r="B8337" s="29"/>
      <c r="C8337" s="29"/>
    </row>
    <row r="8338" spans="1:3" hidden="1" x14ac:dyDescent="0.45">
      <c r="A8338" s="29"/>
      <c r="B8338" s="29"/>
      <c r="C8338" s="29"/>
    </row>
    <row r="8339" spans="1:3" hidden="1" x14ac:dyDescent="0.45">
      <c r="A8339" s="29"/>
      <c r="B8339" s="29"/>
      <c r="C8339" s="29"/>
    </row>
    <row r="8340" spans="1:3" hidden="1" x14ac:dyDescent="0.45">
      <c r="A8340" s="29"/>
      <c r="B8340" s="29"/>
      <c r="C8340" s="29"/>
    </row>
    <row r="8341" spans="1:3" hidden="1" x14ac:dyDescent="0.45">
      <c r="A8341" s="29"/>
      <c r="B8341" s="29"/>
      <c r="C8341" s="29"/>
    </row>
    <row r="8342" spans="1:3" hidden="1" x14ac:dyDescent="0.45">
      <c r="A8342" s="29"/>
      <c r="B8342" s="29"/>
      <c r="C8342" s="29"/>
    </row>
    <row r="8343" spans="1:3" hidden="1" x14ac:dyDescent="0.45">
      <c r="A8343" s="29"/>
      <c r="B8343" s="29"/>
      <c r="C8343" s="29"/>
    </row>
    <row r="8344" spans="1:3" hidden="1" x14ac:dyDescent="0.45">
      <c r="A8344" s="29"/>
      <c r="B8344" s="29"/>
      <c r="C8344" s="29"/>
    </row>
    <row r="8345" spans="1:3" hidden="1" x14ac:dyDescent="0.45">
      <c r="A8345" s="29"/>
      <c r="B8345" s="29"/>
      <c r="C8345" s="29"/>
    </row>
    <row r="8346" spans="1:3" hidden="1" x14ac:dyDescent="0.45">
      <c r="A8346" s="29"/>
      <c r="B8346" s="29"/>
      <c r="C8346" s="29"/>
    </row>
    <row r="8347" spans="1:3" hidden="1" x14ac:dyDescent="0.45">
      <c r="A8347" s="29"/>
      <c r="B8347" s="29"/>
      <c r="C8347" s="29"/>
    </row>
    <row r="8348" spans="1:3" hidden="1" x14ac:dyDescent="0.45">
      <c r="A8348" s="29"/>
      <c r="B8348" s="29"/>
      <c r="C8348" s="29"/>
    </row>
    <row r="8349" spans="1:3" hidden="1" x14ac:dyDescent="0.45">
      <c r="A8349" s="29"/>
      <c r="B8349" s="29"/>
      <c r="C8349" s="29"/>
    </row>
    <row r="8350" spans="1:3" hidden="1" x14ac:dyDescent="0.45">
      <c r="A8350" s="29"/>
      <c r="B8350" s="29"/>
      <c r="C8350" s="29"/>
    </row>
    <row r="8351" spans="1:3" hidden="1" x14ac:dyDescent="0.45">
      <c r="A8351" s="29"/>
      <c r="B8351" s="29"/>
      <c r="C8351" s="29"/>
    </row>
    <row r="8352" spans="1:3" hidden="1" x14ac:dyDescent="0.45">
      <c r="A8352" s="29"/>
      <c r="B8352" s="29"/>
      <c r="C8352" s="29"/>
    </row>
    <row r="8353" spans="1:3" hidden="1" x14ac:dyDescent="0.45">
      <c r="A8353" s="29"/>
      <c r="B8353" s="29"/>
      <c r="C8353" s="29"/>
    </row>
    <row r="8354" spans="1:3" hidden="1" x14ac:dyDescent="0.45">
      <c r="A8354" s="29"/>
      <c r="B8354" s="29"/>
      <c r="C8354" s="29"/>
    </row>
    <row r="8355" spans="1:3" hidden="1" x14ac:dyDescent="0.45">
      <c r="A8355" s="29"/>
      <c r="B8355" s="29"/>
      <c r="C8355" s="29"/>
    </row>
    <row r="8356" spans="1:3" hidden="1" x14ac:dyDescent="0.45">
      <c r="A8356" s="29"/>
      <c r="B8356" s="29"/>
      <c r="C8356" s="29"/>
    </row>
    <row r="8357" spans="1:3" hidden="1" x14ac:dyDescent="0.45">
      <c r="A8357" s="29"/>
      <c r="B8357" s="29"/>
      <c r="C8357" s="29"/>
    </row>
    <row r="8358" spans="1:3" hidden="1" x14ac:dyDescent="0.45">
      <c r="A8358" s="29"/>
      <c r="B8358" s="29"/>
      <c r="C8358" s="29"/>
    </row>
    <row r="8359" spans="1:3" hidden="1" x14ac:dyDescent="0.45">
      <c r="A8359" s="29"/>
      <c r="B8359" s="29"/>
      <c r="C8359" s="29"/>
    </row>
    <row r="8360" spans="1:3" hidden="1" x14ac:dyDescent="0.45">
      <c r="A8360" s="29"/>
      <c r="B8360" s="29"/>
      <c r="C8360" s="29"/>
    </row>
    <row r="8361" spans="1:3" hidden="1" x14ac:dyDescent="0.45">
      <c r="A8361" s="29"/>
      <c r="B8361" s="29"/>
      <c r="C8361" s="29"/>
    </row>
    <row r="8362" spans="1:3" hidden="1" x14ac:dyDescent="0.45">
      <c r="A8362" s="29"/>
      <c r="B8362" s="29"/>
      <c r="C8362" s="29"/>
    </row>
    <row r="8363" spans="1:3" hidden="1" x14ac:dyDescent="0.45">
      <c r="A8363" s="29"/>
      <c r="B8363" s="29"/>
      <c r="C8363" s="29"/>
    </row>
    <row r="8364" spans="1:3" hidden="1" x14ac:dyDescent="0.45">
      <c r="A8364" s="29"/>
      <c r="B8364" s="29"/>
      <c r="C8364" s="29"/>
    </row>
    <row r="8365" spans="1:3" hidden="1" x14ac:dyDescent="0.45">
      <c r="A8365" s="29"/>
      <c r="B8365" s="29"/>
      <c r="C8365" s="29"/>
    </row>
    <row r="8366" spans="1:3" hidden="1" x14ac:dyDescent="0.45">
      <c r="A8366" s="29"/>
      <c r="B8366" s="29"/>
      <c r="C8366" s="29"/>
    </row>
    <row r="8367" spans="1:3" hidden="1" x14ac:dyDescent="0.45">
      <c r="A8367" s="29"/>
      <c r="B8367" s="29"/>
      <c r="C8367" s="29"/>
    </row>
    <row r="8368" spans="1:3" hidden="1" x14ac:dyDescent="0.45">
      <c r="A8368" s="29"/>
      <c r="B8368" s="29"/>
      <c r="C8368" s="29"/>
    </row>
    <row r="8369" spans="1:3" hidden="1" x14ac:dyDescent="0.45">
      <c r="A8369" s="29"/>
      <c r="B8369" s="29"/>
      <c r="C8369" s="29"/>
    </row>
    <row r="8370" spans="1:3" hidden="1" x14ac:dyDescent="0.45">
      <c r="A8370" s="29"/>
      <c r="B8370" s="29"/>
      <c r="C8370" s="29"/>
    </row>
    <row r="8371" spans="1:3" hidden="1" x14ac:dyDescent="0.45">
      <c r="A8371" s="29"/>
      <c r="B8371" s="29"/>
      <c r="C8371" s="29"/>
    </row>
    <row r="8372" spans="1:3" hidden="1" x14ac:dyDescent="0.45">
      <c r="A8372" s="29"/>
      <c r="B8372" s="29"/>
      <c r="C8372" s="29"/>
    </row>
    <row r="8373" spans="1:3" hidden="1" x14ac:dyDescent="0.45">
      <c r="A8373" s="29"/>
      <c r="B8373" s="29"/>
      <c r="C8373" s="29"/>
    </row>
    <row r="8374" spans="1:3" hidden="1" x14ac:dyDescent="0.45">
      <c r="A8374" s="29"/>
      <c r="B8374" s="29"/>
      <c r="C8374" s="29"/>
    </row>
    <row r="8375" spans="1:3" hidden="1" x14ac:dyDescent="0.45">
      <c r="A8375" s="29"/>
      <c r="B8375" s="29"/>
      <c r="C8375" s="29"/>
    </row>
    <row r="8376" spans="1:3" hidden="1" x14ac:dyDescent="0.45">
      <c r="A8376" s="29"/>
      <c r="B8376" s="29"/>
      <c r="C8376" s="29"/>
    </row>
    <row r="8377" spans="1:3" hidden="1" x14ac:dyDescent="0.45">
      <c r="A8377" s="29"/>
      <c r="B8377" s="29"/>
      <c r="C8377" s="29"/>
    </row>
    <row r="8378" spans="1:3" hidden="1" x14ac:dyDescent="0.45">
      <c r="A8378" s="29"/>
      <c r="B8378" s="29"/>
      <c r="C8378" s="29"/>
    </row>
    <row r="8379" spans="1:3" hidden="1" x14ac:dyDescent="0.45">
      <c r="A8379" s="29"/>
      <c r="B8379" s="29"/>
      <c r="C8379" s="29"/>
    </row>
    <row r="8380" spans="1:3" hidden="1" x14ac:dyDescent="0.45">
      <c r="A8380" s="29"/>
      <c r="B8380" s="29"/>
      <c r="C8380" s="29"/>
    </row>
    <row r="8381" spans="1:3" hidden="1" x14ac:dyDescent="0.45">
      <c r="A8381" s="29"/>
      <c r="B8381" s="29"/>
      <c r="C8381" s="29"/>
    </row>
    <row r="8382" spans="1:3" hidden="1" x14ac:dyDescent="0.45">
      <c r="A8382" s="29"/>
      <c r="B8382" s="29"/>
      <c r="C8382" s="29"/>
    </row>
    <row r="8383" spans="1:3" hidden="1" x14ac:dyDescent="0.45">
      <c r="A8383" s="29"/>
      <c r="B8383" s="29"/>
      <c r="C8383" s="29"/>
    </row>
    <row r="8384" spans="1:3" hidden="1" x14ac:dyDescent="0.45">
      <c r="A8384" s="29"/>
      <c r="B8384" s="29"/>
      <c r="C8384" s="29"/>
    </row>
    <row r="8385" spans="1:3" hidden="1" x14ac:dyDescent="0.45">
      <c r="A8385" s="29"/>
      <c r="B8385" s="29"/>
      <c r="C8385" s="29"/>
    </row>
    <row r="8386" spans="1:3" hidden="1" x14ac:dyDescent="0.45">
      <c r="A8386" s="29"/>
      <c r="B8386" s="29"/>
      <c r="C8386" s="29"/>
    </row>
    <row r="8387" spans="1:3" hidden="1" x14ac:dyDescent="0.45">
      <c r="A8387" s="29"/>
      <c r="B8387" s="29"/>
      <c r="C8387" s="29"/>
    </row>
    <row r="8388" spans="1:3" hidden="1" x14ac:dyDescent="0.45">
      <c r="A8388" s="29"/>
      <c r="B8388" s="29"/>
      <c r="C8388" s="29"/>
    </row>
    <row r="8389" spans="1:3" hidden="1" x14ac:dyDescent="0.45">
      <c r="A8389" s="29"/>
      <c r="B8389" s="29"/>
      <c r="C8389" s="29"/>
    </row>
    <row r="8390" spans="1:3" hidden="1" x14ac:dyDescent="0.45">
      <c r="A8390" s="29"/>
      <c r="B8390" s="29"/>
      <c r="C8390" s="29"/>
    </row>
    <row r="8391" spans="1:3" hidden="1" x14ac:dyDescent="0.45">
      <c r="A8391" s="29"/>
      <c r="B8391" s="29"/>
      <c r="C8391" s="29"/>
    </row>
    <row r="8392" spans="1:3" hidden="1" x14ac:dyDescent="0.45">
      <c r="A8392" s="29"/>
      <c r="B8392" s="29"/>
      <c r="C8392" s="29"/>
    </row>
    <row r="8393" spans="1:3" hidden="1" x14ac:dyDescent="0.45">
      <c r="A8393" s="29"/>
      <c r="B8393" s="29"/>
      <c r="C8393" s="29"/>
    </row>
    <row r="8394" spans="1:3" hidden="1" x14ac:dyDescent="0.45">
      <c r="A8394" s="29"/>
      <c r="B8394" s="29"/>
      <c r="C8394" s="29"/>
    </row>
    <row r="8395" spans="1:3" hidden="1" x14ac:dyDescent="0.45">
      <c r="A8395" s="29"/>
      <c r="B8395" s="29"/>
      <c r="C8395" s="29"/>
    </row>
    <row r="8396" spans="1:3" hidden="1" x14ac:dyDescent="0.45">
      <c r="A8396" s="29"/>
      <c r="B8396" s="29"/>
      <c r="C8396" s="29"/>
    </row>
    <row r="8397" spans="1:3" hidden="1" x14ac:dyDescent="0.45">
      <c r="A8397" s="29"/>
      <c r="B8397" s="29"/>
      <c r="C8397" s="29"/>
    </row>
    <row r="8398" spans="1:3" hidden="1" x14ac:dyDescent="0.45">
      <c r="A8398" s="29"/>
      <c r="B8398" s="29"/>
      <c r="C8398" s="29"/>
    </row>
    <row r="8399" spans="1:3" hidden="1" x14ac:dyDescent="0.45">
      <c r="A8399" s="29"/>
      <c r="B8399" s="29"/>
      <c r="C8399" s="29"/>
    </row>
    <row r="8400" spans="1:3" hidden="1" x14ac:dyDescent="0.45">
      <c r="A8400" s="29"/>
      <c r="B8400" s="29"/>
      <c r="C8400" s="29"/>
    </row>
    <row r="8401" spans="1:3" hidden="1" x14ac:dyDescent="0.45">
      <c r="A8401" s="29"/>
      <c r="B8401" s="29"/>
      <c r="C8401" s="29"/>
    </row>
    <row r="8402" spans="1:3" hidden="1" x14ac:dyDescent="0.45">
      <c r="A8402" s="29"/>
      <c r="B8402" s="29"/>
      <c r="C8402" s="29"/>
    </row>
    <row r="8403" spans="1:3" hidden="1" x14ac:dyDescent="0.45">
      <c r="A8403" s="29"/>
      <c r="B8403" s="29"/>
      <c r="C8403" s="29"/>
    </row>
    <row r="8404" spans="1:3" hidden="1" x14ac:dyDescent="0.45">
      <c r="A8404" s="29"/>
      <c r="B8404" s="29"/>
      <c r="C8404" s="29"/>
    </row>
    <row r="8405" spans="1:3" hidden="1" x14ac:dyDescent="0.45">
      <c r="A8405" s="29"/>
      <c r="B8405" s="29"/>
      <c r="C8405" s="29"/>
    </row>
    <row r="8406" spans="1:3" hidden="1" x14ac:dyDescent="0.45">
      <c r="A8406" s="29"/>
      <c r="B8406" s="29"/>
      <c r="C8406" s="29"/>
    </row>
    <row r="8407" spans="1:3" hidden="1" x14ac:dyDescent="0.45">
      <c r="A8407" s="29"/>
      <c r="B8407" s="29"/>
      <c r="C8407" s="29"/>
    </row>
    <row r="8408" spans="1:3" hidden="1" x14ac:dyDescent="0.45">
      <c r="A8408" s="29"/>
      <c r="B8408" s="29"/>
      <c r="C8408" s="29"/>
    </row>
    <row r="8409" spans="1:3" hidden="1" x14ac:dyDescent="0.45">
      <c r="A8409" s="29"/>
      <c r="B8409" s="29"/>
      <c r="C8409" s="29"/>
    </row>
    <row r="8410" spans="1:3" hidden="1" x14ac:dyDescent="0.45">
      <c r="A8410" s="29"/>
      <c r="B8410" s="29"/>
      <c r="C8410" s="29"/>
    </row>
    <row r="8411" spans="1:3" hidden="1" x14ac:dyDescent="0.45">
      <c r="A8411" s="29"/>
      <c r="B8411" s="29"/>
      <c r="C8411" s="29"/>
    </row>
    <row r="8412" spans="1:3" hidden="1" x14ac:dyDescent="0.45">
      <c r="A8412" s="29"/>
      <c r="B8412" s="29"/>
      <c r="C8412" s="29"/>
    </row>
    <row r="8413" spans="1:3" hidden="1" x14ac:dyDescent="0.45">
      <c r="A8413" s="29"/>
      <c r="B8413" s="29"/>
      <c r="C8413" s="29"/>
    </row>
    <row r="8414" spans="1:3" hidden="1" x14ac:dyDescent="0.45">
      <c r="A8414" s="29"/>
      <c r="B8414" s="29"/>
      <c r="C8414" s="29"/>
    </row>
    <row r="8415" spans="1:3" hidden="1" x14ac:dyDescent="0.45">
      <c r="A8415" s="29"/>
      <c r="B8415" s="29"/>
      <c r="C8415" s="29"/>
    </row>
    <row r="8416" spans="1:3" hidden="1" x14ac:dyDescent="0.45">
      <c r="A8416" s="29"/>
      <c r="B8416" s="29"/>
      <c r="C8416" s="29"/>
    </row>
    <row r="8417" spans="1:3" hidden="1" x14ac:dyDescent="0.45">
      <c r="A8417" s="29"/>
      <c r="B8417" s="29"/>
      <c r="C8417" s="29"/>
    </row>
    <row r="8418" spans="1:3" hidden="1" x14ac:dyDescent="0.45">
      <c r="A8418" s="29"/>
      <c r="B8418" s="29"/>
      <c r="C8418" s="29"/>
    </row>
    <row r="8419" spans="1:3" hidden="1" x14ac:dyDescent="0.45">
      <c r="A8419" s="29"/>
      <c r="B8419" s="29"/>
      <c r="C8419" s="29"/>
    </row>
    <row r="8420" spans="1:3" hidden="1" x14ac:dyDescent="0.45">
      <c r="A8420" s="29"/>
      <c r="B8420" s="29"/>
      <c r="C8420" s="29"/>
    </row>
    <row r="8421" spans="1:3" hidden="1" x14ac:dyDescent="0.45">
      <c r="A8421" s="29"/>
      <c r="B8421" s="29"/>
      <c r="C8421" s="29"/>
    </row>
    <row r="8422" spans="1:3" hidden="1" x14ac:dyDescent="0.45">
      <c r="A8422" s="29"/>
      <c r="B8422" s="29"/>
      <c r="C8422" s="29"/>
    </row>
    <row r="8423" spans="1:3" hidden="1" x14ac:dyDescent="0.45">
      <c r="A8423" s="29"/>
      <c r="B8423" s="29"/>
      <c r="C8423" s="29"/>
    </row>
    <row r="8424" spans="1:3" hidden="1" x14ac:dyDescent="0.45">
      <c r="A8424" s="29"/>
      <c r="B8424" s="29"/>
      <c r="C8424" s="29"/>
    </row>
    <row r="8425" spans="1:3" hidden="1" x14ac:dyDescent="0.45">
      <c r="A8425" s="29"/>
      <c r="B8425" s="29"/>
      <c r="C8425" s="29"/>
    </row>
    <row r="8426" spans="1:3" hidden="1" x14ac:dyDescent="0.45">
      <c r="A8426" s="29"/>
      <c r="B8426" s="29"/>
      <c r="C8426" s="29"/>
    </row>
    <row r="8427" spans="1:3" hidden="1" x14ac:dyDescent="0.45">
      <c r="A8427" s="29"/>
      <c r="B8427" s="29"/>
      <c r="C8427" s="29"/>
    </row>
    <row r="8428" spans="1:3" hidden="1" x14ac:dyDescent="0.45">
      <c r="A8428" s="29"/>
      <c r="B8428" s="29"/>
      <c r="C8428" s="29"/>
    </row>
    <row r="8429" spans="1:3" hidden="1" x14ac:dyDescent="0.45">
      <c r="A8429" s="29"/>
      <c r="B8429" s="29"/>
      <c r="C8429" s="29"/>
    </row>
    <row r="8430" spans="1:3" hidden="1" x14ac:dyDescent="0.45">
      <c r="A8430" s="29"/>
      <c r="B8430" s="29"/>
      <c r="C8430" s="29"/>
    </row>
    <row r="8431" spans="1:3" hidden="1" x14ac:dyDescent="0.45">
      <c r="A8431" s="29"/>
      <c r="B8431" s="29"/>
      <c r="C8431" s="29"/>
    </row>
    <row r="8432" spans="1:3" hidden="1" x14ac:dyDescent="0.45">
      <c r="A8432" s="29"/>
      <c r="B8432" s="29"/>
      <c r="C8432" s="29"/>
    </row>
    <row r="8433" spans="1:3" hidden="1" x14ac:dyDescent="0.45">
      <c r="A8433" s="29"/>
      <c r="B8433" s="29"/>
      <c r="C8433" s="29"/>
    </row>
    <row r="8434" spans="1:3" hidden="1" x14ac:dyDescent="0.45">
      <c r="A8434" s="29"/>
      <c r="B8434" s="29"/>
      <c r="C8434" s="29"/>
    </row>
    <row r="8435" spans="1:3" hidden="1" x14ac:dyDescent="0.45">
      <c r="A8435" s="29"/>
      <c r="B8435" s="29"/>
      <c r="C8435" s="29"/>
    </row>
    <row r="8436" spans="1:3" hidden="1" x14ac:dyDescent="0.45">
      <c r="A8436" s="29"/>
      <c r="B8436" s="29"/>
      <c r="C8436" s="29"/>
    </row>
    <row r="8437" spans="1:3" hidden="1" x14ac:dyDescent="0.45">
      <c r="A8437" s="29"/>
      <c r="B8437" s="29"/>
      <c r="C8437" s="29"/>
    </row>
    <row r="8438" spans="1:3" hidden="1" x14ac:dyDescent="0.45">
      <c r="A8438" s="29"/>
      <c r="B8438" s="29"/>
      <c r="C8438" s="29"/>
    </row>
    <row r="8439" spans="1:3" hidden="1" x14ac:dyDescent="0.45">
      <c r="A8439" s="29"/>
      <c r="B8439" s="29"/>
      <c r="C8439" s="29"/>
    </row>
    <row r="8440" spans="1:3" hidden="1" x14ac:dyDescent="0.45">
      <c r="A8440" s="29"/>
      <c r="B8440" s="29"/>
      <c r="C8440" s="29"/>
    </row>
    <row r="8441" spans="1:3" hidden="1" x14ac:dyDescent="0.45">
      <c r="A8441" s="29"/>
      <c r="B8441" s="29"/>
      <c r="C8441" s="29"/>
    </row>
    <row r="8442" spans="1:3" hidden="1" x14ac:dyDescent="0.45">
      <c r="A8442" s="29"/>
      <c r="B8442" s="29"/>
      <c r="C8442" s="29"/>
    </row>
    <row r="8443" spans="1:3" hidden="1" x14ac:dyDescent="0.45">
      <c r="A8443" s="29"/>
      <c r="B8443" s="29"/>
      <c r="C8443" s="29"/>
    </row>
    <row r="8444" spans="1:3" hidden="1" x14ac:dyDescent="0.45">
      <c r="A8444" s="29"/>
      <c r="B8444" s="29"/>
      <c r="C8444" s="29"/>
    </row>
    <row r="8445" spans="1:3" hidden="1" x14ac:dyDescent="0.45">
      <c r="A8445" s="29"/>
      <c r="B8445" s="29"/>
      <c r="C8445" s="29"/>
    </row>
    <row r="8446" spans="1:3" hidden="1" x14ac:dyDescent="0.45">
      <c r="A8446" s="29"/>
      <c r="B8446" s="29"/>
      <c r="C8446" s="29"/>
    </row>
    <row r="8447" spans="1:3" hidden="1" x14ac:dyDescent="0.45">
      <c r="A8447" s="29"/>
      <c r="B8447" s="29"/>
      <c r="C8447" s="29"/>
    </row>
    <row r="8448" spans="1:3" hidden="1" x14ac:dyDescent="0.45">
      <c r="A8448" s="29"/>
      <c r="B8448" s="29"/>
      <c r="C8448" s="29"/>
    </row>
    <row r="8449" spans="1:3" hidden="1" x14ac:dyDescent="0.45">
      <c r="A8449" s="29"/>
      <c r="B8449" s="29"/>
      <c r="C8449" s="29"/>
    </row>
    <row r="8450" spans="1:3" hidden="1" x14ac:dyDescent="0.45">
      <c r="A8450" s="29"/>
      <c r="B8450" s="29"/>
      <c r="C8450" s="29"/>
    </row>
    <row r="8451" spans="1:3" hidden="1" x14ac:dyDescent="0.45">
      <c r="A8451" s="29"/>
      <c r="B8451" s="29"/>
      <c r="C8451" s="29"/>
    </row>
    <row r="8452" spans="1:3" hidden="1" x14ac:dyDescent="0.45">
      <c r="A8452" s="29"/>
      <c r="B8452" s="29"/>
      <c r="C8452" s="29"/>
    </row>
    <row r="8453" spans="1:3" hidden="1" x14ac:dyDescent="0.45">
      <c r="A8453" s="29"/>
      <c r="B8453" s="29"/>
      <c r="C8453" s="29"/>
    </row>
    <row r="8454" spans="1:3" hidden="1" x14ac:dyDescent="0.45">
      <c r="A8454" s="29"/>
      <c r="B8454" s="29"/>
      <c r="C8454" s="29"/>
    </row>
    <row r="8455" spans="1:3" hidden="1" x14ac:dyDescent="0.45">
      <c r="A8455" s="29"/>
      <c r="B8455" s="29"/>
      <c r="C8455" s="29"/>
    </row>
    <row r="8456" spans="1:3" hidden="1" x14ac:dyDescent="0.45">
      <c r="A8456" s="29"/>
      <c r="B8456" s="29"/>
      <c r="C8456" s="29"/>
    </row>
    <row r="8457" spans="1:3" hidden="1" x14ac:dyDescent="0.45">
      <c r="A8457" s="29"/>
      <c r="B8457" s="29"/>
      <c r="C8457" s="29"/>
    </row>
    <row r="8458" spans="1:3" hidden="1" x14ac:dyDescent="0.45">
      <c r="A8458" s="29"/>
      <c r="B8458" s="29"/>
      <c r="C8458" s="29"/>
    </row>
    <row r="8459" spans="1:3" hidden="1" x14ac:dyDescent="0.45">
      <c r="A8459" s="29"/>
      <c r="B8459" s="29"/>
      <c r="C8459" s="29"/>
    </row>
    <row r="8460" spans="1:3" hidden="1" x14ac:dyDescent="0.45">
      <c r="A8460" s="29"/>
      <c r="B8460" s="29"/>
      <c r="C8460" s="29"/>
    </row>
    <row r="8461" spans="1:3" hidden="1" x14ac:dyDescent="0.45">
      <c r="A8461" s="29"/>
      <c r="B8461" s="29"/>
      <c r="C8461" s="29"/>
    </row>
    <row r="8462" spans="1:3" hidden="1" x14ac:dyDescent="0.45">
      <c r="A8462" s="29"/>
      <c r="B8462" s="29"/>
      <c r="C8462" s="29"/>
    </row>
    <row r="8463" spans="1:3" hidden="1" x14ac:dyDescent="0.45">
      <c r="A8463" s="29"/>
      <c r="B8463" s="29"/>
      <c r="C8463" s="29"/>
    </row>
    <row r="8464" spans="1:3" hidden="1" x14ac:dyDescent="0.45">
      <c r="A8464" s="29"/>
      <c r="B8464" s="29"/>
      <c r="C8464" s="29"/>
    </row>
    <row r="8465" spans="1:3" hidden="1" x14ac:dyDescent="0.45">
      <c r="A8465" s="29"/>
      <c r="B8465" s="29"/>
      <c r="C8465" s="29"/>
    </row>
    <row r="8466" spans="1:3" hidden="1" x14ac:dyDescent="0.45">
      <c r="A8466" s="29"/>
      <c r="B8466" s="29"/>
      <c r="C8466" s="29"/>
    </row>
    <row r="8467" spans="1:3" hidden="1" x14ac:dyDescent="0.45">
      <c r="A8467" s="29"/>
      <c r="B8467" s="29"/>
      <c r="C8467" s="29"/>
    </row>
    <row r="8468" spans="1:3" hidden="1" x14ac:dyDescent="0.45">
      <c r="A8468" s="29"/>
      <c r="B8468" s="29"/>
      <c r="C8468" s="29"/>
    </row>
    <row r="8469" spans="1:3" hidden="1" x14ac:dyDescent="0.45">
      <c r="A8469" s="29"/>
      <c r="B8469" s="29"/>
      <c r="C8469" s="29"/>
    </row>
    <row r="8470" spans="1:3" hidden="1" x14ac:dyDescent="0.45">
      <c r="A8470" s="29"/>
      <c r="B8470" s="29"/>
      <c r="C8470" s="29"/>
    </row>
    <row r="8471" spans="1:3" hidden="1" x14ac:dyDescent="0.45">
      <c r="A8471" s="29"/>
      <c r="B8471" s="29"/>
      <c r="C8471" s="29"/>
    </row>
    <row r="8472" spans="1:3" hidden="1" x14ac:dyDescent="0.45">
      <c r="A8472" s="29"/>
      <c r="B8472" s="29"/>
      <c r="C8472" s="29"/>
    </row>
    <row r="8473" spans="1:3" hidden="1" x14ac:dyDescent="0.45">
      <c r="A8473" s="29"/>
      <c r="B8473" s="29"/>
      <c r="C8473" s="29"/>
    </row>
    <row r="8474" spans="1:3" hidden="1" x14ac:dyDescent="0.45">
      <c r="A8474" s="29"/>
      <c r="B8474" s="29"/>
      <c r="C8474" s="29"/>
    </row>
    <row r="8475" spans="1:3" hidden="1" x14ac:dyDescent="0.45">
      <c r="A8475" s="29"/>
      <c r="B8475" s="29"/>
      <c r="C8475" s="29"/>
    </row>
    <row r="8476" spans="1:3" hidden="1" x14ac:dyDescent="0.45">
      <c r="A8476" s="29"/>
      <c r="B8476" s="29"/>
      <c r="C8476" s="29"/>
    </row>
    <row r="8477" spans="1:3" hidden="1" x14ac:dyDescent="0.45">
      <c r="A8477" s="29"/>
      <c r="B8477" s="29"/>
      <c r="C8477" s="29"/>
    </row>
    <row r="8478" spans="1:3" hidden="1" x14ac:dyDescent="0.45">
      <c r="A8478" s="29"/>
      <c r="B8478" s="29"/>
      <c r="C8478" s="29"/>
    </row>
    <row r="8479" spans="1:3" hidden="1" x14ac:dyDescent="0.45">
      <c r="A8479" s="29"/>
      <c r="B8479" s="29"/>
      <c r="C8479" s="29"/>
    </row>
    <row r="8480" spans="1:3" hidden="1" x14ac:dyDescent="0.45">
      <c r="A8480" s="29"/>
      <c r="B8480" s="29"/>
      <c r="C8480" s="29"/>
    </row>
    <row r="8481" spans="1:3" hidden="1" x14ac:dyDescent="0.45">
      <c r="A8481" s="29"/>
      <c r="B8481" s="29"/>
      <c r="C8481" s="29"/>
    </row>
    <row r="8482" spans="1:3" hidden="1" x14ac:dyDescent="0.45">
      <c r="A8482" s="29"/>
      <c r="B8482" s="29"/>
      <c r="C8482" s="29"/>
    </row>
    <row r="8483" spans="1:3" hidden="1" x14ac:dyDescent="0.45">
      <c r="A8483" s="29"/>
      <c r="B8483" s="29"/>
      <c r="C8483" s="29"/>
    </row>
    <row r="8484" spans="1:3" hidden="1" x14ac:dyDescent="0.45">
      <c r="A8484" s="29"/>
      <c r="B8484" s="29"/>
      <c r="C8484" s="29"/>
    </row>
    <row r="8485" spans="1:3" hidden="1" x14ac:dyDescent="0.45">
      <c r="A8485" s="29"/>
      <c r="B8485" s="29"/>
      <c r="C8485" s="29"/>
    </row>
    <row r="8486" spans="1:3" hidden="1" x14ac:dyDescent="0.45">
      <c r="A8486" s="29"/>
      <c r="B8486" s="29"/>
      <c r="C8486" s="29"/>
    </row>
    <row r="8487" spans="1:3" hidden="1" x14ac:dyDescent="0.45">
      <c r="A8487" s="29"/>
      <c r="B8487" s="29"/>
      <c r="C8487" s="29"/>
    </row>
    <row r="8488" spans="1:3" hidden="1" x14ac:dyDescent="0.45">
      <c r="A8488" s="29"/>
      <c r="B8488" s="29"/>
      <c r="C8488" s="29"/>
    </row>
    <row r="8489" spans="1:3" hidden="1" x14ac:dyDescent="0.45">
      <c r="A8489" s="29"/>
      <c r="B8489" s="29"/>
      <c r="C8489" s="29"/>
    </row>
    <row r="8490" spans="1:3" hidden="1" x14ac:dyDescent="0.45">
      <c r="A8490" s="29"/>
      <c r="B8490" s="29"/>
      <c r="C8490" s="29"/>
    </row>
    <row r="8491" spans="1:3" hidden="1" x14ac:dyDescent="0.45">
      <c r="A8491" s="29"/>
      <c r="B8491" s="29"/>
      <c r="C8491" s="29"/>
    </row>
    <row r="8492" spans="1:3" hidden="1" x14ac:dyDescent="0.45">
      <c r="A8492" s="29"/>
      <c r="B8492" s="29"/>
      <c r="C8492" s="29"/>
    </row>
    <row r="8493" spans="1:3" hidden="1" x14ac:dyDescent="0.45">
      <c r="A8493" s="29"/>
      <c r="B8493" s="29"/>
      <c r="C8493" s="29"/>
    </row>
    <row r="8494" spans="1:3" hidden="1" x14ac:dyDescent="0.45">
      <c r="A8494" s="29"/>
      <c r="B8494" s="29"/>
      <c r="C8494" s="29"/>
    </row>
    <row r="8495" spans="1:3" hidden="1" x14ac:dyDescent="0.45">
      <c r="A8495" s="29"/>
      <c r="B8495" s="29"/>
      <c r="C8495" s="29"/>
    </row>
    <row r="8496" spans="1:3" hidden="1" x14ac:dyDescent="0.45">
      <c r="A8496" s="29"/>
      <c r="B8496" s="29"/>
      <c r="C8496" s="29"/>
    </row>
    <row r="8497" spans="1:3" hidden="1" x14ac:dyDescent="0.45">
      <c r="A8497" s="29"/>
      <c r="B8497" s="29"/>
      <c r="C8497" s="29"/>
    </row>
    <row r="8498" spans="1:3" hidden="1" x14ac:dyDescent="0.45">
      <c r="A8498" s="29"/>
      <c r="B8498" s="29"/>
      <c r="C8498" s="29"/>
    </row>
    <row r="8499" spans="1:3" hidden="1" x14ac:dyDescent="0.45">
      <c r="A8499" s="29"/>
      <c r="B8499" s="29"/>
      <c r="C8499" s="29"/>
    </row>
    <row r="8500" spans="1:3" hidden="1" x14ac:dyDescent="0.45">
      <c r="A8500" s="29"/>
      <c r="B8500" s="29"/>
      <c r="C8500" s="29"/>
    </row>
    <row r="8501" spans="1:3" hidden="1" x14ac:dyDescent="0.45">
      <c r="A8501" s="29"/>
      <c r="B8501" s="29"/>
      <c r="C8501" s="29"/>
    </row>
    <row r="8502" spans="1:3" hidden="1" x14ac:dyDescent="0.45">
      <c r="A8502" s="29"/>
      <c r="B8502" s="29"/>
      <c r="C8502" s="29"/>
    </row>
    <row r="8503" spans="1:3" hidden="1" x14ac:dyDescent="0.45">
      <c r="A8503" s="29"/>
      <c r="B8503" s="29"/>
      <c r="C8503" s="29"/>
    </row>
    <row r="8504" spans="1:3" hidden="1" x14ac:dyDescent="0.45">
      <c r="A8504" s="29"/>
      <c r="B8504" s="29"/>
      <c r="C8504" s="29"/>
    </row>
    <row r="8505" spans="1:3" hidden="1" x14ac:dyDescent="0.45">
      <c r="A8505" s="29"/>
      <c r="B8505" s="29"/>
      <c r="C8505" s="29"/>
    </row>
    <row r="8506" spans="1:3" hidden="1" x14ac:dyDescent="0.45">
      <c r="A8506" s="29"/>
      <c r="B8506" s="29"/>
      <c r="C8506" s="29"/>
    </row>
    <row r="8507" spans="1:3" hidden="1" x14ac:dyDescent="0.45">
      <c r="A8507" s="29"/>
      <c r="B8507" s="29"/>
      <c r="C8507" s="29"/>
    </row>
    <row r="8508" spans="1:3" hidden="1" x14ac:dyDescent="0.45">
      <c r="A8508" s="29"/>
      <c r="B8508" s="29"/>
      <c r="C8508" s="29"/>
    </row>
    <row r="8509" spans="1:3" hidden="1" x14ac:dyDescent="0.45">
      <c r="A8509" s="29"/>
      <c r="B8509" s="29"/>
      <c r="C8509" s="29"/>
    </row>
    <row r="8510" spans="1:3" hidden="1" x14ac:dyDescent="0.45">
      <c r="A8510" s="29"/>
      <c r="B8510" s="29"/>
      <c r="C8510" s="29"/>
    </row>
    <row r="8511" spans="1:3" hidden="1" x14ac:dyDescent="0.45">
      <c r="A8511" s="29"/>
      <c r="B8511" s="29"/>
      <c r="C8511" s="29"/>
    </row>
    <row r="8512" spans="1:3" hidden="1" x14ac:dyDescent="0.45">
      <c r="A8512" s="29"/>
      <c r="B8512" s="29"/>
      <c r="C8512" s="29"/>
    </row>
    <row r="8513" spans="1:3" hidden="1" x14ac:dyDescent="0.45">
      <c r="A8513" s="29"/>
      <c r="B8513" s="29"/>
      <c r="C8513" s="29"/>
    </row>
    <row r="8514" spans="1:3" hidden="1" x14ac:dyDescent="0.45">
      <c r="A8514" s="29"/>
      <c r="B8514" s="29"/>
      <c r="C8514" s="29"/>
    </row>
    <row r="8515" spans="1:3" hidden="1" x14ac:dyDescent="0.45">
      <c r="A8515" s="29"/>
      <c r="B8515" s="29"/>
      <c r="C8515" s="29"/>
    </row>
    <row r="8516" spans="1:3" hidden="1" x14ac:dyDescent="0.45">
      <c r="A8516" s="29"/>
      <c r="B8516" s="29"/>
      <c r="C8516" s="29"/>
    </row>
    <row r="8517" spans="1:3" hidden="1" x14ac:dyDescent="0.45">
      <c r="A8517" s="29"/>
      <c r="B8517" s="29"/>
      <c r="C8517" s="29"/>
    </row>
    <row r="8518" spans="1:3" hidden="1" x14ac:dyDescent="0.45">
      <c r="A8518" s="29"/>
      <c r="B8518" s="29"/>
      <c r="C8518" s="29"/>
    </row>
    <row r="8519" spans="1:3" hidden="1" x14ac:dyDescent="0.45">
      <c r="A8519" s="29"/>
      <c r="B8519" s="29"/>
      <c r="C8519" s="29"/>
    </row>
    <row r="8520" spans="1:3" hidden="1" x14ac:dyDescent="0.45">
      <c r="A8520" s="29"/>
      <c r="B8520" s="29"/>
      <c r="C8520" s="29"/>
    </row>
    <row r="8521" spans="1:3" hidden="1" x14ac:dyDescent="0.45">
      <c r="A8521" s="29"/>
      <c r="B8521" s="29"/>
      <c r="C8521" s="29"/>
    </row>
    <row r="8522" spans="1:3" hidden="1" x14ac:dyDescent="0.45">
      <c r="A8522" s="29"/>
      <c r="B8522" s="29"/>
      <c r="C8522" s="29"/>
    </row>
    <row r="8523" spans="1:3" hidden="1" x14ac:dyDescent="0.45">
      <c r="A8523" s="29"/>
      <c r="B8523" s="29"/>
      <c r="C8523" s="29"/>
    </row>
    <row r="8524" spans="1:3" hidden="1" x14ac:dyDescent="0.45">
      <c r="A8524" s="29"/>
      <c r="B8524" s="29"/>
      <c r="C8524" s="29"/>
    </row>
    <row r="8525" spans="1:3" hidden="1" x14ac:dyDescent="0.45">
      <c r="A8525" s="29"/>
      <c r="B8525" s="29"/>
      <c r="C8525" s="29"/>
    </row>
    <row r="8526" spans="1:3" hidden="1" x14ac:dyDescent="0.45">
      <c r="A8526" s="29"/>
      <c r="B8526" s="29"/>
      <c r="C8526" s="29"/>
    </row>
    <row r="8527" spans="1:3" hidden="1" x14ac:dyDescent="0.45">
      <c r="A8527" s="29"/>
      <c r="B8527" s="29"/>
      <c r="C8527" s="29"/>
    </row>
    <row r="8528" spans="1:3" hidden="1" x14ac:dyDescent="0.45">
      <c r="A8528" s="29"/>
      <c r="B8528" s="29"/>
      <c r="C8528" s="29"/>
    </row>
    <row r="8529" spans="1:3" hidden="1" x14ac:dyDescent="0.45">
      <c r="A8529" s="29"/>
      <c r="B8529" s="29"/>
      <c r="C8529" s="29"/>
    </row>
    <row r="8530" spans="1:3" hidden="1" x14ac:dyDescent="0.45">
      <c r="A8530" s="29"/>
      <c r="B8530" s="29"/>
      <c r="C8530" s="29"/>
    </row>
    <row r="8531" spans="1:3" hidden="1" x14ac:dyDescent="0.45">
      <c r="A8531" s="29"/>
      <c r="B8531" s="29"/>
      <c r="C8531" s="29"/>
    </row>
    <row r="8532" spans="1:3" hidden="1" x14ac:dyDescent="0.45">
      <c r="A8532" s="29"/>
      <c r="B8532" s="29"/>
      <c r="C8532" s="29"/>
    </row>
    <row r="8533" spans="1:3" hidden="1" x14ac:dyDescent="0.45">
      <c r="A8533" s="29"/>
      <c r="B8533" s="29"/>
      <c r="C8533" s="29"/>
    </row>
    <row r="8534" spans="1:3" hidden="1" x14ac:dyDescent="0.45">
      <c r="A8534" s="29"/>
      <c r="B8534" s="29"/>
      <c r="C8534" s="29"/>
    </row>
    <row r="8535" spans="1:3" hidden="1" x14ac:dyDescent="0.45">
      <c r="A8535" s="29"/>
      <c r="B8535" s="29"/>
      <c r="C8535" s="29"/>
    </row>
    <row r="8536" spans="1:3" hidden="1" x14ac:dyDescent="0.45">
      <c r="A8536" s="29"/>
      <c r="B8536" s="29"/>
      <c r="C8536" s="29"/>
    </row>
    <row r="8537" spans="1:3" hidden="1" x14ac:dyDescent="0.45">
      <c r="A8537" s="29"/>
      <c r="B8537" s="29"/>
      <c r="C8537" s="29"/>
    </row>
    <row r="8538" spans="1:3" hidden="1" x14ac:dyDescent="0.45">
      <c r="A8538" s="29"/>
      <c r="B8538" s="29"/>
      <c r="C8538" s="29"/>
    </row>
    <row r="8539" spans="1:3" hidden="1" x14ac:dyDescent="0.45">
      <c r="A8539" s="29"/>
      <c r="B8539" s="29"/>
      <c r="C8539" s="29"/>
    </row>
    <row r="8540" spans="1:3" hidden="1" x14ac:dyDescent="0.45">
      <c r="A8540" s="29"/>
      <c r="B8540" s="29"/>
      <c r="C8540" s="29"/>
    </row>
    <row r="8541" spans="1:3" hidden="1" x14ac:dyDescent="0.45">
      <c r="A8541" s="29"/>
      <c r="B8541" s="29"/>
      <c r="C8541" s="29"/>
    </row>
    <row r="8542" spans="1:3" hidden="1" x14ac:dyDescent="0.45">
      <c r="A8542" s="29"/>
      <c r="B8542" s="29"/>
      <c r="C8542" s="29"/>
    </row>
    <row r="8543" spans="1:3" hidden="1" x14ac:dyDescent="0.45">
      <c r="A8543" s="29"/>
      <c r="B8543" s="29"/>
      <c r="C8543" s="29"/>
    </row>
    <row r="8544" spans="1:3" hidden="1" x14ac:dyDescent="0.45">
      <c r="A8544" s="29"/>
      <c r="B8544" s="29"/>
      <c r="C8544" s="29"/>
    </row>
    <row r="8545" spans="1:3" hidden="1" x14ac:dyDescent="0.45">
      <c r="A8545" s="29"/>
      <c r="B8545" s="29"/>
      <c r="C8545" s="29"/>
    </row>
    <row r="8546" spans="1:3" hidden="1" x14ac:dyDescent="0.45">
      <c r="A8546" s="29"/>
      <c r="B8546" s="29"/>
      <c r="C8546" s="29"/>
    </row>
    <row r="8547" spans="1:3" hidden="1" x14ac:dyDescent="0.45">
      <c r="A8547" s="29"/>
      <c r="B8547" s="29"/>
      <c r="C8547" s="29"/>
    </row>
    <row r="8548" spans="1:3" hidden="1" x14ac:dyDescent="0.45">
      <c r="A8548" s="29"/>
      <c r="B8548" s="29"/>
      <c r="C8548" s="29"/>
    </row>
    <row r="8549" spans="1:3" hidden="1" x14ac:dyDescent="0.45">
      <c r="A8549" s="29"/>
      <c r="B8549" s="29"/>
      <c r="C8549" s="29"/>
    </row>
    <row r="8550" spans="1:3" hidden="1" x14ac:dyDescent="0.45">
      <c r="A8550" s="29"/>
      <c r="B8550" s="29"/>
      <c r="C8550" s="29"/>
    </row>
    <row r="8551" spans="1:3" hidden="1" x14ac:dyDescent="0.45">
      <c r="A8551" s="29"/>
      <c r="B8551" s="29"/>
      <c r="C8551" s="29"/>
    </row>
    <row r="8552" spans="1:3" hidden="1" x14ac:dyDescent="0.45">
      <c r="A8552" s="29"/>
      <c r="B8552" s="29"/>
      <c r="C8552" s="29"/>
    </row>
    <row r="8553" spans="1:3" hidden="1" x14ac:dyDescent="0.45">
      <c r="A8553" s="29"/>
      <c r="B8553" s="29"/>
      <c r="C8553" s="29"/>
    </row>
    <row r="8554" spans="1:3" hidden="1" x14ac:dyDescent="0.45">
      <c r="A8554" s="29"/>
      <c r="B8554" s="29"/>
      <c r="C8554" s="29"/>
    </row>
    <row r="8555" spans="1:3" hidden="1" x14ac:dyDescent="0.45">
      <c r="A8555" s="29"/>
      <c r="B8555" s="29"/>
      <c r="C8555" s="29"/>
    </row>
    <row r="8556" spans="1:3" hidden="1" x14ac:dyDescent="0.45">
      <c r="A8556" s="29"/>
      <c r="B8556" s="29"/>
      <c r="C8556" s="29"/>
    </row>
    <row r="8557" spans="1:3" hidden="1" x14ac:dyDescent="0.45">
      <c r="A8557" s="29"/>
      <c r="B8557" s="29"/>
      <c r="C8557" s="29"/>
    </row>
    <row r="8558" spans="1:3" hidden="1" x14ac:dyDescent="0.45">
      <c r="A8558" s="29"/>
      <c r="B8558" s="29"/>
      <c r="C8558" s="29"/>
    </row>
    <row r="8559" spans="1:3" hidden="1" x14ac:dyDescent="0.45">
      <c r="A8559" s="29"/>
      <c r="B8559" s="29"/>
      <c r="C8559" s="29"/>
    </row>
    <row r="8560" spans="1:3" hidden="1" x14ac:dyDescent="0.45">
      <c r="A8560" s="29"/>
      <c r="B8560" s="29"/>
      <c r="C8560" s="29"/>
    </row>
    <row r="8561" spans="1:3" hidden="1" x14ac:dyDescent="0.45">
      <c r="A8561" s="29"/>
      <c r="B8561" s="29"/>
      <c r="C8561" s="29"/>
    </row>
    <row r="8562" spans="1:3" hidden="1" x14ac:dyDescent="0.45">
      <c r="A8562" s="29"/>
      <c r="B8562" s="29"/>
      <c r="C8562" s="29"/>
    </row>
    <row r="8563" spans="1:3" hidden="1" x14ac:dyDescent="0.45">
      <c r="A8563" s="29"/>
      <c r="B8563" s="29"/>
      <c r="C8563" s="29"/>
    </row>
    <row r="8564" spans="1:3" hidden="1" x14ac:dyDescent="0.45">
      <c r="A8564" s="29"/>
      <c r="B8564" s="29"/>
      <c r="C8564" s="29"/>
    </row>
    <row r="8565" spans="1:3" hidden="1" x14ac:dyDescent="0.45">
      <c r="A8565" s="29"/>
      <c r="B8565" s="29"/>
      <c r="C8565" s="29"/>
    </row>
    <row r="8566" spans="1:3" hidden="1" x14ac:dyDescent="0.45">
      <c r="A8566" s="29"/>
      <c r="B8566" s="29"/>
      <c r="C8566" s="29"/>
    </row>
    <row r="8567" spans="1:3" hidden="1" x14ac:dyDescent="0.45">
      <c r="A8567" s="29"/>
      <c r="B8567" s="29"/>
      <c r="C8567" s="29"/>
    </row>
    <row r="8568" spans="1:3" hidden="1" x14ac:dyDescent="0.45">
      <c r="A8568" s="29"/>
      <c r="B8568" s="29"/>
      <c r="C8568" s="29"/>
    </row>
    <row r="8569" spans="1:3" hidden="1" x14ac:dyDescent="0.45">
      <c r="A8569" s="29"/>
      <c r="B8569" s="29"/>
      <c r="C8569" s="29"/>
    </row>
    <row r="8570" spans="1:3" hidden="1" x14ac:dyDescent="0.45">
      <c r="A8570" s="29"/>
      <c r="B8570" s="29"/>
      <c r="C8570" s="29"/>
    </row>
    <row r="8571" spans="1:3" hidden="1" x14ac:dyDescent="0.45">
      <c r="A8571" s="29"/>
      <c r="B8571" s="29"/>
      <c r="C8571" s="29"/>
    </row>
    <row r="8572" spans="1:3" hidden="1" x14ac:dyDescent="0.45">
      <c r="A8572" s="29"/>
      <c r="B8572" s="29"/>
      <c r="C8572" s="29"/>
    </row>
    <row r="8573" spans="1:3" hidden="1" x14ac:dyDescent="0.45">
      <c r="A8573" s="29"/>
      <c r="B8573" s="29"/>
      <c r="C8573" s="29"/>
    </row>
    <row r="8574" spans="1:3" hidden="1" x14ac:dyDescent="0.45">
      <c r="A8574" s="29"/>
      <c r="B8574" s="29"/>
      <c r="C8574" s="29"/>
    </row>
    <row r="8575" spans="1:3" hidden="1" x14ac:dyDescent="0.45">
      <c r="A8575" s="29"/>
      <c r="B8575" s="29"/>
      <c r="C8575" s="29"/>
    </row>
    <row r="8576" spans="1:3" hidden="1" x14ac:dyDescent="0.45">
      <c r="A8576" s="29"/>
      <c r="B8576" s="29"/>
      <c r="C8576" s="29"/>
    </row>
    <row r="8577" spans="1:3" hidden="1" x14ac:dyDescent="0.45">
      <c r="A8577" s="29"/>
      <c r="B8577" s="29"/>
      <c r="C8577" s="29"/>
    </row>
    <row r="8578" spans="1:3" hidden="1" x14ac:dyDescent="0.45">
      <c r="A8578" s="29"/>
      <c r="B8578" s="29"/>
      <c r="C8578" s="29"/>
    </row>
    <row r="8579" spans="1:3" hidden="1" x14ac:dyDescent="0.45">
      <c r="A8579" s="29"/>
      <c r="B8579" s="29"/>
      <c r="C8579" s="29"/>
    </row>
    <row r="8580" spans="1:3" hidden="1" x14ac:dyDescent="0.45">
      <c r="A8580" s="29"/>
      <c r="B8580" s="29"/>
      <c r="C8580" s="29"/>
    </row>
    <row r="8581" spans="1:3" hidden="1" x14ac:dyDescent="0.45">
      <c r="A8581" s="29"/>
      <c r="B8581" s="29"/>
      <c r="C8581" s="29"/>
    </row>
    <row r="8582" spans="1:3" hidden="1" x14ac:dyDescent="0.45">
      <c r="A8582" s="29"/>
      <c r="B8582" s="29"/>
      <c r="C8582" s="29"/>
    </row>
    <row r="8583" spans="1:3" hidden="1" x14ac:dyDescent="0.45">
      <c r="A8583" s="29"/>
      <c r="B8583" s="29"/>
      <c r="C8583" s="29"/>
    </row>
    <row r="8584" spans="1:3" hidden="1" x14ac:dyDescent="0.45">
      <c r="A8584" s="29"/>
      <c r="B8584" s="29"/>
      <c r="C8584" s="29"/>
    </row>
    <row r="8585" spans="1:3" hidden="1" x14ac:dyDescent="0.45">
      <c r="A8585" s="29"/>
      <c r="B8585" s="29"/>
      <c r="C8585" s="29"/>
    </row>
    <row r="8586" spans="1:3" hidden="1" x14ac:dyDescent="0.45">
      <c r="A8586" s="29"/>
      <c r="B8586" s="29"/>
      <c r="C8586" s="29"/>
    </row>
    <row r="8587" spans="1:3" hidden="1" x14ac:dyDescent="0.45">
      <c r="A8587" s="29"/>
      <c r="B8587" s="29"/>
      <c r="C8587" s="29"/>
    </row>
    <row r="8588" spans="1:3" hidden="1" x14ac:dyDescent="0.45">
      <c r="A8588" s="29"/>
      <c r="B8588" s="29"/>
      <c r="C8588" s="29"/>
    </row>
    <row r="8589" spans="1:3" hidden="1" x14ac:dyDescent="0.45">
      <c r="A8589" s="29"/>
      <c r="B8589" s="29"/>
      <c r="C8589" s="29"/>
    </row>
    <row r="8590" spans="1:3" hidden="1" x14ac:dyDescent="0.45">
      <c r="A8590" s="29"/>
      <c r="B8590" s="29"/>
      <c r="C8590" s="29"/>
    </row>
    <row r="8591" spans="1:3" hidden="1" x14ac:dyDescent="0.45">
      <c r="A8591" s="29"/>
      <c r="B8591" s="29"/>
      <c r="C8591" s="29"/>
    </row>
    <row r="8592" spans="1:3" hidden="1" x14ac:dyDescent="0.45">
      <c r="A8592" s="29"/>
      <c r="B8592" s="29"/>
      <c r="C8592" s="29"/>
    </row>
    <row r="8593" spans="1:3" hidden="1" x14ac:dyDescent="0.45">
      <c r="A8593" s="29"/>
      <c r="B8593" s="29"/>
      <c r="C8593" s="29"/>
    </row>
    <row r="8594" spans="1:3" hidden="1" x14ac:dyDescent="0.45">
      <c r="A8594" s="29"/>
      <c r="B8594" s="29"/>
      <c r="C8594" s="29"/>
    </row>
    <row r="8595" spans="1:3" hidden="1" x14ac:dyDescent="0.45">
      <c r="A8595" s="29"/>
      <c r="B8595" s="29"/>
      <c r="C8595" s="29"/>
    </row>
    <row r="8596" spans="1:3" hidden="1" x14ac:dyDescent="0.45">
      <c r="A8596" s="29"/>
      <c r="B8596" s="29"/>
      <c r="C8596" s="29"/>
    </row>
    <row r="8597" spans="1:3" hidden="1" x14ac:dyDescent="0.45">
      <c r="A8597" s="29"/>
      <c r="B8597" s="29"/>
      <c r="C8597" s="29"/>
    </row>
    <row r="8598" spans="1:3" hidden="1" x14ac:dyDescent="0.45">
      <c r="A8598" s="29"/>
      <c r="B8598" s="29"/>
      <c r="C8598" s="29"/>
    </row>
    <row r="8599" spans="1:3" hidden="1" x14ac:dyDescent="0.45">
      <c r="A8599" s="29"/>
      <c r="B8599" s="29"/>
      <c r="C8599" s="29"/>
    </row>
    <row r="8600" spans="1:3" hidden="1" x14ac:dyDescent="0.45">
      <c r="A8600" s="29"/>
      <c r="B8600" s="29"/>
      <c r="C8600" s="29"/>
    </row>
    <row r="8601" spans="1:3" hidden="1" x14ac:dyDescent="0.45">
      <c r="A8601" s="29"/>
      <c r="B8601" s="29"/>
      <c r="C8601" s="29"/>
    </row>
    <row r="8602" spans="1:3" hidden="1" x14ac:dyDescent="0.45">
      <c r="A8602" s="29"/>
      <c r="B8602" s="29"/>
      <c r="C8602" s="29"/>
    </row>
    <row r="8603" spans="1:3" hidden="1" x14ac:dyDescent="0.45">
      <c r="A8603" s="29"/>
      <c r="B8603" s="29"/>
      <c r="C8603" s="29"/>
    </row>
    <row r="8604" spans="1:3" hidden="1" x14ac:dyDescent="0.45">
      <c r="A8604" s="29"/>
      <c r="B8604" s="29"/>
      <c r="C8604" s="29"/>
    </row>
    <row r="8605" spans="1:3" hidden="1" x14ac:dyDescent="0.45">
      <c r="A8605" s="29"/>
      <c r="B8605" s="29"/>
      <c r="C8605" s="29"/>
    </row>
    <row r="8606" spans="1:3" hidden="1" x14ac:dyDescent="0.45">
      <c r="A8606" s="29"/>
      <c r="B8606" s="29"/>
      <c r="C8606" s="29"/>
    </row>
    <row r="8607" spans="1:3" hidden="1" x14ac:dyDescent="0.45">
      <c r="A8607" s="29"/>
      <c r="B8607" s="29"/>
      <c r="C8607" s="29"/>
    </row>
    <row r="8608" spans="1:3" hidden="1" x14ac:dyDescent="0.45">
      <c r="A8608" s="29"/>
      <c r="B8608" s="29"/>
      <c r="C8608" s="29"/>
    </row>
    <row r="8609" spans="1:3" hidden="1" x14ac:dyDescent="0.45">
      <c r="A8609" s="29"/>
      <c r="B8609" s="29"/>
      <c r="C8609" s="29"/>
    </row>
    <row r="8610" spans="1:3" hidden="1" x14ac:dyDescent="0.45">
      <c r="A8610" s="29"/>
      <c r="B8610" s="29"/>
      <c r="C8610" s="29"/>
    </row>
    <row r="8611" spans="1:3" hidden="1" x14ac:dyDescent="0.45">
      <c r="A8611" s="29"/>
      <c r="B8611" s="29"/>
      <c r="C8611" s="29"/>
    </row>
    <row r="8612" spans="1:3" hidden="1" x14ac:dyDescent="0.45">
      <c r="A8612" s="29"/>
      <c r="B8612" s="29"/>
      <c r="C8612" s="29"/>
    </row>
    <row r="8613" spans="1:3" hidden="1" x14ac:dyDescent="0.45">
      <c r="A8613" s="29"/>
      <c r="B8613" s="29"/>
      <c r="C8613" s="29"/>
    </row>
    <row r="8614" spans="1:3" hidden="1" x14ac:dyDescent="0.45">
      <c r="A8614" s="29"/>
      <c r="B8614" s="29"/>
      <c r="C8614" s="29"/>
    </row>
    <row r="8615" spans="1:3" hidden="1" x14ac:dyDescent="0.45">
      <c r="A8615" s="29"/>
      <c r="B8615" s="29"/>
      <c r="C8615" s="29"/>
    </row>
    <row r="8616" spans="1:3" hidden="1" x14ac:dyDescent="0.45">
      <c r="A8616" s="29"/>
      <c r="B8616" s="29"/>
      <c r="C8616" s="29"/>
    </row>
    <row r="8617" spans="1:3" hidden="1" x14ac:dyDescent="0.45">
      <c r="A8617" s="29"/>
      <c r="B8617" s="29"/>
      <c r="C8617" s="29"/>
    </row>
    <row r="8618" spans="1:3" hidden="1" x14ac:dyDescent="0.45">
      <c r="A8618" s="29"/>
      <c r="B8618" s="29"/>
      <c r="C8618" s="29"/>
    </row>
    <row r="8619" spans="1:3" hidden="1" x14ac:dyDescent="0.45">
      <c r="A8619" s="29"/>
      <c r="B8619" s="29"/>
      <c r="C8619" s="29"/>
    </row>
    <row r="8620" spans="1:3" hidden="1" x14ac:dyDescent="0.45">
      <c r="A8620" s="29"/>
      <c r="B8620" s="29"/>
      <c r="C8620" s="29"/>
    </row>
    <row r="8621" spans="1:3" hidden="1" x14ac:dyDescent="0.45">
      <c r="A8621" s="29"/>
      <c r="B8621" s="29"/>
      <c r="C8621" s="29"/>
    </row>
    <row r="8622" spans="1:3" hidden="1" x14ac:dyDescent="0.45">
      <c r="A8622" s="29"/>
      <c r="B8622" s="29"/>
      <c r="C8622" s="29"/>
    </row>
    <row r="8623" spans="1:3" hidden="1" x14ac:dyDescent="0.45">
      <c r="A8623" s="29"/>
      <c r="B8623" s="29"/>
      <c r="C8623" s="29"/>
    </row>
    <row r="8624" spans="1:3" hidden="1" x14ac:dyDescent="0.45">
      <c r="A8624" s="29"/>
      <c r="B8624" s="29"/>
      <c r="C8624" s="29"/>
    </row>
    <row r="8625" spans="1:3" hidden="1" x14ac:dyDescent="0.45">
      <c r="A8625" s="29"/>
      <c r="B8625" s="29"/>
      <c r="C8625" s="29"/>
    </row>
    <row r="8626" spans="1:3" hidden="1" x14ac:dyDescent="0.45">
      <c r="A8626" s="29"/>
      <c r="B8626" s="29"/>
      <c r="C8626" s="29"/>
    </row>
    <row r="8627" spans="1:3" hidden="1" x14ac:dyDescent="0.45">
      <c r="A8627" s="29"/>
      <c r="B8627" s="29"/>
      <c r="C8627" s="29"/>
    </row>
    <row r="8628" spans="1:3" hidden="1" x14ac:dyDescent="0.45">
      <c r="A8628" s="29"/>
      <c r="B8628" s="29"/>
      <c r="C8628" s="29"/>
    </row>
    <row r="8629" spans="1:3" hidden="1" x14ac:dyDescent="0.45">
      <c r="A8629" s="29"/>
      <c r="B8629" s="29"/>
      <c r="C8629" s="29"/>
    </row>
    <row r="8630" spans="1:3" hidden="1" x14ac:dyDescent="0.45">
      <c r="A8630" s="29"/>
      <c r="B8630" s="29"/>
      <c r="C8630" s="29"/>
    </row>
    <row r="8631" spans="1:3" hidden="1" x14ac:dyDescent="0.45">
      <c r="A8631" s="29"/>
      <c r="B8631" s="29"/>
      <c r="C8631" s="29"/>
    </row>
    <row r="8632" spans="1:3" hidden="1" x14ac:dyDescent="0.45">
      <c r="A8632" s="29"/>
      <c r="B8632" s="29"/>
      <c r="C8632" s="29"/>
    </row>
    <row r="8633" spans="1:3" hidden="1" x14ac:dyDescent="0.45">
      <c r="A8633" s="29"/>
      <c r="B8633" s="29"/>
      <c r="C8633" s="29"/>
    </row>
    <row r="8634" spans="1:3" hidden="1" x14ac:dyDescent="0.45">
      <c r="A8634" s="29"/>
      <c r="B8634" s="29"/>
      <c r="C8634" s="29"/>
    </row>
    <row r="8635" spans="1:3" hidden="1" x14ac:dyDescent="0.45">
      <c r="A8635" s="29"/>
      <c r="B8635" s="29"/>
      <c r="C8635" s="29"/>
    </row>
    <row r="8636" spans="1:3" hidden="1" x14ac:dyDescent="0.45">
      <c r="A8636" s="29"/>
      <c r="B8636" s="29"/>
      <c r="C8636" s="29"/>
    </row>
    <row r="8637" spans="1:3" hidden="1" x14ac:dyDescent="0.45">
      <c r="A8637" s="29"/>
      <c r="B8637" s="29"/>
      <c r="C8637" s="29"/>
    </row>
    <row r="8638" spans="1:3" hidden="1" x14ac:dyDescent="0.45">
      <c r="A8638" s="29"/>
      <c r="B8638" s="29"/>
      <c r="C8638" s="29"/>
    </row>
    <row r="8639" spans="1:3" hidden="1" x14ac:dyDescent="0.45">
      <c r="A8639" s="29"/>
      <c r="B8639" s="29"/>
      <c r="C8639" s="29"/>
    </row>
    <row r="8640" spans="1:3" hidden="1" x14ac:dyDescent="0.45">
      <c r="A8640" s="29"/>
      <c r="B8640" s="29"/>
      <c r="C8640" s="29"/>
    </row>
    <row r="8641" spans="1:3" hidden="1" x14ac:dyDescent="0.45">
      <c r="A8641" s="29"/>
      <c r="B8641" s="29"/>
      <c r="C8641" s="29"/>
    </row>
    <row r="8642" spans="1:3" hidden="1" x14ac:dyDescent="0.45">
      <c r="A8642" s="29"/>
      <c r="B8642" s="29"/>
      <c r="C8642" s="29"/>
    </row>
    <row r="8643" spans="1:3" hidden="1" x14ac:dyDescent="0.45">
      <c r="A8643" s="29"/>
      <c r="B8643" s="29"/>
      <c r="C8643" s="29"/>
    </row>
    <row r="8644" spans="1:3" hidden="1" x14ac:dyDescent="0.45">
      <c r="A8644" s="29"/>
      <c r="B8644" s="29"/>
      <c r="C8644" s="29"/>
    </row>
    <row r="8645" spans="1:3" hidden="1" x14ac:dyDescent="0.45">
      <c r="A8645" s="29"/>
      <c r="B8645" s="29"/>
      <c r="C8645" s="29"/>
    </row>
    <row r="8646" spans="1:3" hidden="1" x14ac:dyDescent="0.45">
      <c r="A8646" s="29"/>
      <c r="B8646" s="29"/>
      <c r="C8646" s="29"/>
    </row>
    <row r="8647" spans="1:3" hidden="1" x14ac:dyDescent="0.45">
      <c r="A8647" s="29"/>
      <c r="B8647" s="29"/>
      <c r="C8647" s="29"/>
    </row>
    <row r="8648" spans="1:3" hidden="1" x14ac:dyDescent="0.45">
      <c r="A8648" s="29"/>
      <c r="B8648" s="29"/>
      <c r="C8648" s="29"/>
    </row>
    <row r="8649" spans="1:3" hidden="1" x14ac:dyDescent="0.45">
      <c r="A8649" s="29"/>
      <c r="B8649" s="29"/>
      <c r="C8649" s="29"/>
    </row>
    <row r="8650" spans="1:3" hidden="1" x14ac:dyDescent="0.45">
      <c r="A8650" s="29"/>
      <c r="B8650" s="29"/>
      <c r="C8650" s="29"/>
    </row>
    <row r="8651" spans="1:3" hidden="1" x14ac:dyDescent="0.45">
      <c r="A8651" s="29"/>
      <c r="B8651" s="29"/>
      <c r="C8651" s="29"/>
    </row>
    <row r="8652" spans="1:3" hidden="1" x14ac:dyDescent="0.45">
      <c r="A8652" s="29"/>
      <c r="B8652" s="29"/>
      <c r="C8652" s="29"/>
    </row>
    <row r="8653" spans="1:3" hidden="1" x14ac:dyDescent="0.45">
      <c r="A8653" s="29"/>
      <c r="B8653" s="29"/>
      <c r="C8653" s="29"/>
    </row>
    <row r="8654" spans="1:3" hidden="1" x14ac:dyDescent="0.45">
      <c r="A8654" s="29"/>
      <c r="B8654" s="29"/>
      <c r="C8654" s="29"/>
    </row>
    <row r="8655" spans="1:3" hidden="1" x14ac:dyDescent="0.45">
      <c r="A8655" s="29"/>
      <c r="B8655" s="29"/>
      <c r="C8655" s="29"/>
    </row>
    <row r="8656" spans="1:3" hidden="1" x14ac:dyDescent="0.45">
      <c r="A8656" s="29"/>
      <c r="B8656" s="29"/>
      <c r="C8656" s="29"/>
    </row>
    <row r="8657" spans="1:3" hidden="1" x14ac:dyDescent="0.45">
      <c r="A8657" s="29"/>
      <c r="B8657" s="29"/>
      <c r="C8657" s="29"/>
    </row>
    <row r="8658" spans="1:3" hidden="1" x14ac:dyDescent="0.45">
      <c r="A8658" s="29"/>
      <c r="B8658" s="29"/>
      <c r="C8658" s="29"/>
    </row>
    <row r="8659" spans="1:3" hidden="1" x14ac:dyDescent="0.45">
      <c r="A8659" s="29"/>
      <c r="B8659" s="29"/>
      <c r="C8659" s="29"/>
    </row>
    <row r="8660" spans="1:3" hidden="1" x14ac:dyDescent="0.45">
      <c r="A8660" s="29"/>
      <c r="B8660" s="29"/>
      <c r="C8660" s="29"/>
    </row>
    <row r="8661" spans="1:3" hidden="1" x14ac:dyDescent="0.45">
      <c r="A8661" s="29"/>
      <c r="B8661" s="29"/>
      <c r="C8661" s="29"/>
    </row>
    <row r="8662" spans="1:3" hidden="1" x14ac:dyDescent="0.45">
      <c r="A8662" s="29"/>
      <c r="B8662" s="29"/>
      <c r="C8662" s="29"/>
    </row>
    <row r="8663" spans="1:3" hidden="1" x14ac:dyDescent="0.45">
      <c r="A8663" s="29"/>
      <c r="B8663" s="29"/>
      <c r="C8663" s="29"/>
    </row>
    <row r="8664" spans="1:3" hidden="1" x14ac:dyDescent="0.45">
      <c r="A8664" s="29"/>
      <c r="B8664" s="29"/>
      <c r="C8664" s="29"/>
    </row>
    <row r="8665" spans="1:3" hidden="1" x14ac:dyDescent="0.45">
      <c r="A8665" s="29"/>
      <c r="B8665" s="29"/>
      <c r="C8665" s="29"/>
    </row>
    <row r="8666" spans="1:3" hidden="1" x14ac:dyDescent="0.45">
      <c r="A8666" s="29"/>
      <c r="B8666" s="29"/>
      <c r="C8666" s="29"/>
    </row>
    <row r="8667" spans="1:3" hidden="1" x14ac:dyDescent="0.45">
      <c r="A8667" s="29"/>
      <c r="B8667" s="29"/>
      <c r="C8667" s="29"/>
    </row>
    <row r="8668" spans="1:3" hidden="1" x14ac:dyDescent="0.45">
      <c r="A8668" s="29"/>
      <c r="B8668" s="29"/>
      <c r="C8668" s="29"/>
    </row>
    <row r="8669" spans="1:3" hidden="1" x14ac:dyDescent="0.45">
      <c r="A8669" s="29"/>
      <c r="B8669" s="29"/>
      <c r="C8669" s="29"/>
    </row>
    <row r="8670" spans="1:3" hidden="1" x14ac:dyDescent="0.45">
      <c r="A8670" s="29"/>
      <c r="B8670" s="29"/>
      <c r="C8670" s="29"/>
    </row>
    <row r="8671" spans="1:3" hidden="1" x14ac:dyDescent="0.45">
      <c r="A8671" s="29"/>
      <c r="B8671" s="29"/>
      <c r="C8671" s="29"/>
    </row>
    <row r="8672" spans="1:3" hidden="1" x14ac:dyDescent="0.45">
      <c r="A8672" s="29"/>
      <c r="B8672" s="29"/>
      <c r="C8672" s="29"/>
    </row>
    <row r="8673" spans="1:3" hidden="1" x14ac:dyDescent="0.45">
      <c r="A8673" s="29"/>
      <c r="B8673" s="29"/>
      <c r="C8673" s="29"/>
    </row>
    <row r="8674" spans="1:3" hidden="1" x14ac:dyDescent="0.45">
      <c r="A8674" s="29"/>
      <c r="B8674" s="29"/>
      <c r="C8674" s="29"/>
    </row>
    <row r="8675" spans="1:3" hidden="1" x14ac:dyDescent="0.45">
      <c r="A8675" s="29"/>
      <c r="B8675" s="29"/>
      <c r="C8675" s="29"/>
    </row>
    <row r="8676" spans="1:3" hidden="1" x14ac:dyDescent="0.45">
      <c r="A8676" s="29"/>
      <c r="B8676" s="29"/>
      <c r="C8676" s="29"/>
    </row>
    <row r="8677" spans="1:3" hidden="1" x14ac:dyDescent="0.45">
      <c r="A8677" s="29"/>
      <c r="B8677" s="29"/>
      <c r="C8677" s="29"/>
    </row>
    <row r="8678" spans="1:3" hidden="1" x14ac:dyDescent="0.45">
      <c r="A8678" s="29"/>
      <c r="B8678" s="29"/>
      <c r="C8678" s="29"/>
    </row>
    <row r="8679" spans="1:3" hidden="1" x14ac:dyDescent="0.45">
      <c r="A8679" s="29"/>
      <c r="B8679" s="29"/>
      <c r="C8679" s="29"/>
    </row>
    <row r="8680" spans="1:3" hidden="1" x14ac:dyDescent="0.45">
      <c r="A8680" s="29"/>
      <c r="B8680" s="29"/>
      <c r="C8680" s="29"/>
    </row>
    <row r="8681" spans="1:3" hidden="1" x14ac:dyDescent="0.45">
      <c r="A8681" s="29"/>
      <c r="B8681" s="29"/>
      <c r="C8681" s="29"/>
    </row>
    <row r="8682" spans="1:3" hidden="1" x14ac:dyDescent="0.45">
      <c r="A8682" s="29"/>
      <c r="B8682" s="29"/>
      <c r="C8682" s="29"/>
    </row>
    <row r="8683" spans="1:3" hidden="1" x14ac:dyDescent="0.45">
      <c r="A8683" s="29"/>
      <c r="B8683" s="29"/>
      <c r="C8683" s="29"/>
    </row>
    <row r="8684" spans="1:3" hidden="1" x14ac:dyDescent="0.45">
      <c r="A8684" s="29"/>
      <c r="B8684" s="29"/>
      <c r="C8684" s="29"/>
    </row>
    <row r="8685" spans="1:3" hidden="1" x14ac:dyDescent="0.45">
      <c r="A8685" s="29"/>
      <c r="B8685" s="29"/>
      <c r="C8685" s="29"/>
    </row>
    <row r="8686" spans="1:3" hidden="1" x14ac:dyDescent="0.45">
      <c r="A8686" s="29"/>
      <c r="B8686" s="29"/>
      <c r="C8686" s="29"/>
    </row>
    <row r="8687" spans="1:3" hidden="1" x14ac:dyDescent="0.45">
      <c r="A8687" s="29"/>
      <c r="B8687" s="29"/>
      <c r="C8687" s="29"/>
    </row>
    <row r="8688" spans="1:3" hidden="1" x14ac:dyDescent="0.45">
      <c r="A8688" s="29"/>
      <c r="B8688" s="29"/>
      <c r="C8688" s="29"/>
    </row>
    <row r="8689" spans="1:3" hidden="1" x14ac:dyDescent="0.45">
      <c r="A8689" s="29"/>
      <c r="B8689" s="29"/>
      <c r="C8689" s="29"/>
    </row>
    <row r="8690" spans="1:3" hidden="1" x14ac:dyDescent="0.45">
      <c r="A8690" s="29"/>
      <c r="B8690" s="29"/>
      <c r="C8690" s="29"/>
    </row>
    <row r="8691" spans="1:3" hidden="1" x14ac:dyDescent="0.45">
      <c r="A8691" s="29"/>
      <c r="B8691" s="29"/>
      <c r="C8691" s="29"/>
    </row>
    <row r="8692" spans="1:3" hidden="1" x14ac:dyDescent="0.45">
      <c r="A8692" s="29"/>
      <c r="B8692" s="29"/>
      <c r="C8692" s="29"/>
    </row>
    <row r="8693" spans="1:3" hidden="1" x14ac:dyDescent="0.45">
      <c r="A8693" s="29"/>
      <c r="B8693" s="29"/>
      <c r="C8693" s="29"/>
    </row>
    <row r="8694" spans="1:3" hidden="1" x14ac:dyDescent="0.45">
      <c r="A8694" s="29"/>
      <c r="B8694" s="29"/>
      <c r="C8694" s="29"/>
    </row>
    <row r="8695" spans="1:3" hidden="1" x14ac:dyDescent="0.45">
      <c r="A8695" s="29"/>
      <c r="B8695" s="29"/>
      <c r="C8695" s="29"/>
    </row>
    <row r="8696" spans="1:3" hidden="1" x14ac:dyDescent="0.45">
      <c r="A8696" s="29"/>
      <c r="B8696" s="29"/>
      <c r="C8696" s="29"/>
    </row>
    <row r="8697" spans="1:3" hidden="1" x14ac:dyDescent="0.45">
      <c r="A8697" s="29"/>
      <c r="B8697" s="29"/>
      <c r="C8697" s="29"/>
    </row>
    <row r="8698" spans="1:3" hidden="1" x14ac:dyDescent="0.45">
      <c r="A8698" s="29"/>
      <c r="B8698" s="29"/>
      <c r="C8698" s="29"/>
    </row>
    <row r="8699" spans="1:3" hidden="1" x14ac:dyDescent="0.45">
      <c r="A8699" s="29"/>
      <c r="B8699" s="29"/>
      <c r="C8699" s="29"/>
    </row>
    <row r="8700" spans="1:3" hidden="1" x14ac:dyDescent="0.45">
      <c r="A8700" s="29"/>
      <c r="B8700" s="29"/>
      <c r="C8700" s="29"/>
    </row>
    <row r="8701" spans="1:3" hidden="1" x14ac:dyDescent="0.45">
      <c r="A8701" s="29"/>
      <c r="B8701" s="29"/>
      <c r="C8701" s="29"/>
    </row>
    <row r="8702" spans="1:3" hidden="1" x14ac:dyDescent="0.45">
      <c r="A8702" s="29"/>
      <c r="B8702" s="29"/>
      <c r="C8702" s="29"/>
    </row>
    <row r="8703" spans="1:3" hidden="1" x14ac:dyDescent="0.45">
      <c r="A8703" s="29"/>
      <c r="B8703" s="29"/>
      <c r="C8703" s="29"/>
    </row>
    <row r="8704" spans="1:3" hidden="1" x14ac:dyDescent="0.45">
      <c r="A8704" s="29"/>
      <c r="B8704" s="29"/>
      <c r="C8704" s="29"/>
    </row>
    <row r="8705" spans="1:3" hidden="1" x14ac:dyDescent="0.45">
      <c r="A8705" s="29"/>
      <c r="B8705" s="29"/>
      <c r="C8705" s="29"/>
    </row>
    <row r="8706" spans="1:3" hidden="1" x14ac:dyDescent="0.45">
      <c r="A8706" s="29"/>
      <c r="B8706" s="29"/>
      <c r="C8706" s="29"/>
    </row>
    <row r="8707" spans="1:3" hidden="1" x14ac:dyDescent="0.45">
      <c r="A8707" s="29"/>
      <c r="B8707" s="29"/>
      <c r="C8707" s="29"/>
    </row>
    <row r="8708" spans="1:3" hidden="1" x14ac:dyDescent="0.45">
      <c r="A8708" s="29"/>
      <c r="B8708" s="29"/>
      <c r="C8708" s="29"/>
    </row>
    <row r="8709" spans="1:3" hidden="1" x14ac:dyDescent="0.45">
      <c r="A8709" s="29"/>
      <c r="B8709" s="29"/>
      <c r="C8709" s="29"/>
    </row>
    <row r="8710" spans="1:3" hidden="1" x14ac:dyDescent="0.45">
      <c r="A8710" s="29"/>
      <c r="B8710" s="29"/>
      <c r="C8710" s="29"/>
    </row>
    <row r="8711" spans="1:3" hidden="1" x14ac:dyDescent="0.45">
      <c r="A8711" s="29"/>
      <c r="B8711" s="29"/>
      <c r="C8711" s="29"/>
    </row>
    <row r="8712" spans="1:3" hidden="1" x14ac:dyDescent="0.45">
      <c r="A8712" s="29"/>
      <c r="B8712" s="29"/>
      <c r="C8712" s="29"/>
    </row>
    <row r="8713" spans="1:3" hidden="1" x14ac:dyDescent="0.45">
      <c r="A8713" s="29"/>
      <c r="B8713" s="29"/>
      <c r="C8713" s="29"/>
    </row>
    <row r="8714" spans="1:3" hidden="1" x14ac:dyDescent="0.45">
      <c r="A8714" s="29"/>
      <c r="B8714" s="29"/>
      <c r="C8714" s="29"/>
    </row>
    <row r="8715" spans="1:3" hidden="1" x14ac:dyDescent="0.45">
      <c r="A8715" s="29"/>
      <c r="B8715" s="29"/>
      <c r="C8715" s="29"/>
    </row>
    <row r="8716" spans="1:3" hidden="1" x14ac:dyDescent="0.45">
      <c r="A8716" s="29"/>
      <c r="B8716" s="29"/>
      <c r="C8716" s="29"/>
    </row>
    <row r="8717" spans="1:3" hidden="1" x14ac:dyDescent="0.45">
      <c r="A8717" s="29"/>
      <c r="B8717" s="29"/>
      <c r="C8717" s="29"/>
    </row>
    <row r="8718" spans="1:3" hidden="1" x14ac:dyDescent="0.45">
      <c r="A8718" s="29"/>
      <c r="B8718" s="29"/>
      <c r="C8718" s="29"/>
    </row>
    <row r="8719" spans="1:3" hidden="1" x14ac:dyDescent="0.45">
      <c r="A8719" s="29"/>
      <c r="B8719" s="29"/>
      <c r="C8719" s="29"/>
    </row>
    <row r="8720" spans="1:3" hidden="1" x14ac:dyDescent="0.45">
      <c r="A8720" s="29"/>
      <c r="B8720" s="29"/>
      <c r="C8720" s="29"/>
    </row>
    <row r="8721" spans="1:3" hidden="1" x14ac:dyDescent="0.45">
      <c r="A8721" s="29"/>
      <c r="B8721" s="29"/>
      <c r="C8721" s="29"/>
    </row>
    <row r="8722" spans="1:3" hidden="1" x14ac:dyDescent="0.45">
      <c r="A8722" s="29"/>
      <c r="B8722" s="29"/>
      <c r="C8722" s="29"/>
    </row>
    <row r="8723" spans="1:3" hidden="1" x14ac:dyDescent="0.45">
      <c r="A8723" s="29"/>
      <c r="B8723" s="29"/>
      <c r="C8723" s="29"/>
    </row>
    <row r="8724" spans="1:3" hidden="1" x14ac:dyDescent="0.45">
      <c r="A8724" s="29"/>
      <c r="B8724" s="29"/>
      <c r="C8724" s="29"/>
    </row>
    <row r="8725" spans="1:3" hidden="1" x14ac:dyDescent="0.45">
      <c r="A8725" s="29"/>
      <c r="B8725" s="29"/>
      <c r="C8725" s="29"/>
    </row>
    <row r="8726" spans="1:3" hidden="1" x14ac:dyDescent="0.45">
      <c r="A8726" s="29"/>
      <c r="B8726" s="29"/>
      <c r="C8726" s="29"/>
    </row>
    <row r="8727" spans="1:3" hidden="1" x14ac:dyDescent="0.45">
      <c r="A8727" s="29"/>
      <c r="B8727" s="29"/>
      <c r="C8727" s="29"/>
    </row>
    <row r="8728" spans="1:3" hidden="1" x14ac:dyDescent="0.45">
      <c r="A8728" s="29"/>
      <c r="B8728" s="29"/>
      <c r="C8728" s="29"/>
    </row>
    <row r="8729" spans="1:3" hidden="1" x14ac:dyDescent="0.45">
      <c r="A8729" s="29"/>
      <c r="B8729" s="29"/>
      <c r="C8729" s="29"/>
    </row>
    <row r="8730" spans="1:3" hidden="1" x14ac:dyDescent="0.45">
      <c r="A8730" s="29"/>
      <c r="B8730" s="29"/>
      <c r="C8730" s="29"/>
    </row>
    <row r="8731" spans="1:3" hidden="1" x14ac:dyDescent="0.45">
      <c r="A8731" s="29"/>
      <c r="B8731" s="29"/>
      <c r="C8731" s="29"/>
    </row>
    <row r="8732" spans="1:3" hidden="1" x14ac:dyDescent="0.45">
      <c r="A8732" s="29"/>
      <c r="B8732" s="29"/>
      <c r="C8732" s="29"/>
    </row>
    <row r="8733" spans="1:3" hidden="1" x14ac:dyDescent="0.45">
      <c r="A8733" s="29"/>
      <c r="B8733" s="29"/>
      <c r="C8733" s="29"/>
    </row>
    <row r="8734" spans="1:3" hidden="1" x14ac:dyDescent="0.45">
      <c r="A8734" s="29"/>
      <c r="B8734" s="29"/>
      <c r="C8734" s="29"/>
    </row>
    <row r="8735" spans="1:3" hidden="1" x14ac:dyDescent="0.45">
      <c r="A8735" s="29"/>
      <c r="B8735" s="29"/>
      <c r="C8735" s="29"/>
    </row>
    <row r="8736" spans="1:3" hidden="1" x14ac:dyDescent="0.45">
      <c r="A8736" s="29"/>
      <c r="B8736" s="29"/>
      <c r="C8736" s="29"/>
    </row>
    <row r="8737" spans="1:3" hidden="1" x14ac:dyDescent="0.45">
      <c r="A8737" s="29"/>
      <c r="B8737" s="29"/>
      <c r="C8737" s="29"/>
    </row>
    <row r="8738" spans="1:3" hidden="1" x14ac:dyDescent="0.45">
      <c r="A8738" s="29"/>
      <c r="B8738" s="29"/>
      <c r="C8738" s="29"/>
    </row>
    <row r="8739" spans="1:3" hidden="1" x14ac:dyDescent="0.45">
      <c r="A8739" s="29"/>
      <c r="B8739" s="29"/>
      <c r="C8739" s="29"/>
    </row>
    <row r="8740" spans="1:3" hidden="1" x14ac:dyDescent="0.45">
      <c r="A8740" s="29"/>
      <c r="B8740" s="29"/>
      <c r="C8740" s="29"/>
    </row>
    <row r="8741" spans="1:3" hidden="1" x14ac:dyDescent="0.45">
      <c r="A8741" s="29"/>
      <c r="B8741" s="29"/>
      <c r="C8741" s="29"/>
    </row>
    <row r="8742" spans="1:3" hidden="1" x14ac:dyDescent="0.45">
      <c r="A8742" s="29"/>
      <c r="B8742" s="29"/>
      <c r="C8742" s="29"/>
    </row>
    <row r="8743" spans="1:3" hidden="1" x14ac:dyDescent="0.45">
      <c r="A8743" s="29"/>
      <c r="B8743" s="29"/>
      <c r="C8743" s="29"/>
    </row>
    <row r="8744" spans="1:3" hidden="1" x14ac:dyDescent="0.45">
      <c r="A8744" s="29"/>
      <c r="B8744" s="29"/>
      <c r="C8744" s="29"/>
    </row>
    <row r="8745" spans="1:3" hidden="1" x14ac:dyDescent="0.45">
      <c r="A8745" s="29"/>
      <c r="B8745" s="29"/>
      <c r="C8745" s="29"/>
    </row>
    <row r="8746" spans="1:3" hidden="1" x14ac:dyDescent="0.45">
      <c r="A8746" s="29"/>
      <c r="B8746" s="29"/>
      <c r="C8746" s="29"/>
    </row>
    <row r="8747" spans="1:3" hidden="1" x14ac:dyDescent="0.45">
      <c r="A8747" s="29"/>
      <c r="B8747" s="29"/>
      <c r="C8747" s="29"/>
    </row>
    <row r="8748" spans="1:3" hidden="1" x14ac:dyDescent="0.45">
      <c r="A8748" s="29"/>
      <c r="B8748" s="29"/>
      <c r="C8748" s="29"/>
    </row>
    <row r="8749" spans="1:3" hidden="1" x14ac:dyDescent="0.45">
      <c r="A8749" s="29"/>
      <c r="B8749" s="29"/>
      <c r="C8749" s="29"/>
    </row>
    <row r="8750" spans="1:3" hidden="1" x14ac:dyDescent="0.45">
      <c r="A8750" s="29"/>
      <c r="B8750" s="29"/>
      <c r="C8750" s="29"/>
    </row>
    <row r="8751" spans="1:3" hidden="1" x14ac:dyDescent="0.45">
      <c r="A8751" s="29"/>
      <c r="B8751" s="29"/>
      <c r="C8751" s="29"/>
    </row>
    <row r="8752" spans="1:3" hidden="1" x14ac:dyDescent="0.45">
      <c r="A8752" s="29"/>
      <c r="B8752" s="29"/>
      <c r="C8752" s="29"/>
    </row>
    <row r="8753" spans="1:3" hidden="1" x14ac:dyDescent="0.45">
      <c r="A8753" s="29"/>
      <c r="B8753" s="29"/>
      <c r="C8753" s="29"/>
    </row>
    <row r="8754" spans="1:3" hidden="1" x14ac:dyDescent="0.45">
      <c r="A8754" s="29"/>
      <c r="B8754" s="29"/>
      <c r="C8754" s="29"/>
    </row>
    <row r="8755" spans="1:3" hidden="1" x14ac:dyDescent="0.45">
      <c r="A8755" s="29"/>
      <c r="B8755" s="29"/>
      <c r="C8755" s="29"/>
    </row>
    <row r="8756" spans="1:3" hidden="1" x14ac:dyDescent="0.45">
      <c r="A8756" s="29"/>
      <c r="B8756" s="29"/>
      <c r="C8756" s="29"/>
    </row>
    <row r="8757" spans="1:3" hidden="1" x14ac:dyDescent="0.45">
      <c r="A8757" s="29"/>
      <c r="B8757" s="29"/>
      <c r="C8757" s="29"/>
    </row>
    <row r="8758" spans="1:3" hidden="1" x14ac:dyDescent="0.45">
      <c r="A8758" s="29"/>
      <c r="B8758" s="29"/>
      <c r="C8758" s="29"/>
    </row>
    <row r="8759" spans="1:3" hidden="1" x14ac:dyDescent="0.45">
      <c r="A8759" s="29"/>
      <c r="B8759" s="29"/>
      <c r="C8759" s="29"/>
    </row>
    <row r="8760" spans="1:3" hidden="1" x14ac:dyDescent="0.45">
      <c r="A8760" s="29"/>
      <c r="B8760" s="29"/>
      <c r="C8760" s="29"/>
    </row>
    <row r="8761" spans="1:3" hidden="1" x14ac:dyDescent="0.45">
      <c r="A8761" s="29"/>
      <c r="B8761" s="29"/>
      <c r="C8761" s="29"/>
    </row>
    <row r="8762" spans="1:3" hidden="1" x14ac:dyDescent="0.45">
      <c r="A8762" s="29"/>
      <c r="B8762" s="29"/>
      <c r="C8762" s="29"/>
    </row>
    <row r="8763" spans="1:3" hidden="1" x14ac:dyDescent="0.45">
      <c r="A8763" s="29"/>
      <c r="B8763" s="29"/>
      <c r="C8763" s="29"/>
    </row>
    <row r="8764" spans="1:3" hidden="1" x14ac:dyDescent="0.45">
      <c r="A8764" s="29"/>
      <c r="B8764" s="29"/>
      <c r="C8764" s="29"/>
    </row>
    <row r="8765" spans="1:3" hidden="1" x14ac:dyDescent="0.45">
      <c r="A8765" s="29"/>
      <c r="B8765" s="29"/>
      <c r="C8765" s="29"/>
    </row>
    <row r="8766" spans="1:3" hidden="1" x14ac:dyDescent="0.45">
      <c r="A8766" s="29"/>
      <c r="B8766" s="29"/>
      <c r="C8766" s="29"/>
    </row>
    <row r="8767" spans="1:3" hidden="1" x14ac:dyDescent="0.45">
      <c r="A8767" s="29"/>
      <c r="B8767" s="29"/>
      <c r="C8767" s="29"/>
    </row>
    <row r="8768" spans="1:3" hidden="1" x14ac:dyDescent="0.45">
      <c r="A8768" s="29"/>
      <c r="B8768" s="29"/>
      <c r="C8768" s="29"/>
    </row>
    <row r="8769" spans="1:3" hidden="1" x14ac:dyDescent="0.45">
      <c r="A8769" s="29"/>
      <c r="B8769" s="29"/>
      <c r="C8769" s="29"/>
    </row>
    <row r="8770" spans="1:3" hidden="1" x14ac:dyDescent="0.45">
      <c r="A8770" s="29"/>
      <c r="B8770" s="29"/>
      <c r="C8770" s="29"/>
    </row>
    <row r="8771" spans="1:3" hidden="1" x14ac:dyDescent="0.45">
      <c r="A8771" s="29"/>
      <c r="B8771" s="29"/>
      <c r="C8771" s="29"/>
    </row>
    <row r="8772" spans="1:3" hidden="1" x14ac:dyDescent="0.45">
      <c r="A8772" s="29"/>
      <c r="B8772" s="29"/>
      <c r="C8772" s="29"/>
    </row>
    <row r="8773" spans="1:3" hidden="1" x14ac:dyDescent="0.45">
      <c r="A8773" s="29"/>
      <c r="B8773" s="29"/>
      <c r="C8773" s="29"/>
    </row>
    <row r="8774" spans="1:3" hidden="1" x14ac:dyDescent="0.45">
      <c r="A8774" s="29"/>
      <c r="B8774" s="29"/>
      <c r="C8774" s="29"/>
    </row>
    <row r="8775" spans="1:3" hidden="1" x14ac:dyDescent="0.45">
      <c r="A8775" s="29"/>
      <c r="B8775" s="29"/>
      <c r="C8775" s="29"/>
    </row>
    <row r="8776" spans="1:3" hidden="1" x14ac:dyDescent="0.45">
      <c r="A8776" s="29"/>
      <c r="B8776" s="29"/>
      <c r="C8776" s="29"/>
    </row>
    <row r="8777" spans="1:3" hidden="1" x14ac:dyDescent="0.45">
      <c r="A8777" s="29"/>
      <c r="B8777" s="29"/>
      <c r="C8777" s="29"/>
    </row>
    <row r="8778" spans="1:3" hidden="1" x14ac:dyDescent="0.45">
      <c r="A8778" s="29"/>
      <c r="B8778" s="29"/>
      <c r="C8778" s="29"/>
    </row>
    <row r="8779" spans="1:3" hidden="1" x14ac:dyDescent="0.45">
      <c r="A8779" s="29"/>
      <c r="B8779" s="29"/>
      <c r="C8779" s="29"/>
    </row>
    <row r="8780" spans="1:3" hidden="1" x14ac:dyDescent="0.45">
      <c r="A8780" s="29"/>
      <c r="B8780" s="29"/>
      <c r="C8780" s="29"/>
    </row>
    <row r="8781" spans="1:3" hidden="1" x14ac:dyDescent="0.45">
      <c r="A8781" s="29"/>
      <c r="B8781" s="29"/>
      <c r="C8781" s="29"/>
    </row>
    <row r="8782" spans="1:3" hidden="1" x14ac:dyDescent="0.45">
      <c r="A8782" s="29"/>
      <c r="B8782" s="29"/>
      <c r="C8782" s="29"/>
    </row>
    <row r="8783" spans="1:3" hidden="1" x14ac:dyDescent="0.45">
      <c r="A8783" s="29"/>
      <c r="B8783" s="29"/>
      <c r="C8783" s="29"/>
    </row>
    <row r="8784" spans="1:3" hidden="1" x14ac:dyDescent="0.45">
      <c r="A8784" s="29"/>
      <c r="B8784" s="29"/>
      <c r="C8784" s="29"/>
    </row>
    <row r="8785" spans="1:3" hidden="1" x14ac:dyDescent="0.45">
      <c r="A8785" s="29"/>
      <c r="B8785" s="29"/>
      <c r="C8785" s="29"/>
    </row>
    <row r="8786" spans="1:3" hidden="1" x14ac:dyDescent="0.45">
      <c r="A8786" s="29"/>
      <c r="B8786" s="29"/>
      <c r="C8786" s="29"/>
    </row>
    <row r="8787" spans="1:3" hidden="1" x14ac:dyDescent="0.45">
      <c r="A8787" s="29"/>
      <c r="B8787" s="29"/>
      <c r="C8787" s="29"/>
    </row>
    <row r="8788" spans="1:3" hidden="1" x14ac:dyDescent="0.45">
      <c r="A8788" s="29"/>
      <c r="B8788" s="29"/>
      <c r="C8788" s="29"/>
    </row>
    <row r="8789" spans="1:3" hidden="1" x14ac:dyDescent="0.45">
      <c r="A8789" s="29"/>
      <c r="B8789" s="29"/>
      <c r="C8789" s="29"/>
    </row>
    <row r="8790" spans="1:3" hidden="1" x14ac:dyDescent="0.45">
      <c r="A8790" s="29"/>
      <c r="B8790" s="29"/>
      <c r="C8790" s="29"/>
    </row>
    <row r="8791" spans="1:3" hidden="1" x14ac:dyDescent="0.45">
      <c r="A8791" s="29"/>
      <c r="B8791" s="29"/>
      <c r="C8791" s="29"/>
    </row>
    <row r="8792" spans="1:3" hidden="1" x14ac:dyDescent="0.45">
      <c r="A8792" s="29"/>
      <c r="B8792" s="29"/>
      <c r="C8792" s="29"/>
    </row>
    <row r="8793" spans="1:3" hidden="1" x14ac:dyDescent="0.45">
      <c r="A8793" s="29"/>
      <c r="B8793" s="29"/>
      <c r="C8793" s="29"/>
    </row>
    <row r="8794" spans="1:3" hidden="1" x14ac:dyDescent="0.45">
      <c r="A8794" s="29"/>
      <c r="B8794" s="29"/>
      <c r="C8794" s="29"/>
    </row>
    <row r="8795" spans="1:3" hidden="1" x14ac:dyDescent="0.45">
      <c r="A8795" s="29"/>
      <c r="B8795" s="29"/>
      <c r="C8795" s="29"/>
    </row>
    <row r="8796" spans="1:3" hidden="1" x14ac:dyDescent="0.45">
      <c r="A8796" s="29"/>
      <c r="B8796" s="29"/>
      <c r="C8796" s="29"/>
    </row>
    <row r="8797" spans="1:3" hidden="1" x14ac:dyDescent="0.45">
      <c r="A8797" s="29"/>
      <c r="B8797" s="29"/>
      <c r="C8797" s="29"/>
    </row>
    <row r="8798" spans="1:3" hidden="1" x14ac:dyDescent="0.45">
      <c r="A8798" s="29"/>
      <c r="B8798" s="29"/>
      <c r="C8798" s="29"/>
    </row>
    <row r="8799" spans="1:3" hidden="1" x14ac:dyDescent="0.45">
      <c r="A8799" s="29"/>
      <c r="B8799" s="29"/>
      <c r="C8799" s="29"/>
    </row>
    <row r="8800" spans="1:3" hidden="1" x14ac:dyDescent="0.45">
      <c r="A8800" s="29"/>
      <c r="B8800" s="29"/>
      <c r="C8800" s="29"/>
    </row>
    <row r="8801" spans="1:3" hidden="1" x14ac:dyDescent="0.45">
      <c r="A8801" s="29"/>
      <c r="B8801" s="29"/>
      <c r="C8801" s="29"/>
    </row>
    <row r="8802" spans="1:3" hidden="1" x14ac:dyDescent="0.45">
      <c r="A8802" s="29"/>
      <c r="B8802" s="29"/>
      <c r="C8802" s="29"/>
    </row>
    <row r="8803" spans="1:3" hidden="1" x14ac:dyDescent="0.45">
      <c r="A8803" s="29"/>
      <c r="B8803" s="29"/>
      <c r="C8803" s="29"/>
    </row>
    <row r="8804" spans="1:3" hidden="1" x14ac:dyDescent="0.45">
      <c r="A8804" s="29"/>
      <c r="B8804" s="29"/>
      <c r="C8804" s="29"/>
    </row>
    <row r="8805" spans="1:3" hidden="1" x14ac:dyDescent="0.45">
      <c r="A8805" s="29"/>
      <c r="B8805" s="29"/>
      <c r="C8805" s="29"/>
    </row>
    <row r="8806" spans="1:3" hidden="1" x14ac:dyDescent="0.45">
      <c r="A8806" s="29"/>
      <c r="B8806" s="29"/>
      <c r="C8806" s="29"/>
    </row>
    <row r="8807" spans="1:3" hidden="1" x14ac:dyDescent="0.45">
      <c r="A8807" s="29"/>
      <c r="B8807" s="29"/>
      <c r="C8807" s="29"/>
    </row>
    <row r="8808" spans="1:3" hidden="1" x14ac:dyDescent="0.45">
      <c r="A8808" s="29"/>
      <c r="B8808" s="29"/>
      <c r="C8808" s="29"/>
    </row>
    <row r="8809" spans="1:3" hidden="1" x14ac:dyDescent="0.45">
      <c r="A8809" s="29"/>
      <c r="B8809" s="29"/>
      <c r="C8809" s="29"/>
    </row>
    <row r="8810" spans="1:3" hidden="1" x14ac:dyDescent="0.45">
      <c r="A8810" s="29"/>
      <c r="B8810" s="29"/>
      <c r="C8810" s="29"/>
    </row>
    <row r="8811" spans="1:3" hidden="1" x14ac:dyDescent="0.45">
      <c r="A8811" s="29"/>
      <c r="B8811" s="29"/>
      <c r="C8811" s="29"/>
    </row>
    <row r="8812" spans="1:3" hidden="1" x14ac:dyDescent="0.45">
      <c r="A8812" s="29"/>
      <c r="B8812" s="29"/>
      <c r="C8812" s="29"/>
    </row>
    <row r="8813" spans="1:3" hidden="1" x14ac:dyDescent="0.45">
      <c r="A8813" s="29"/>
      <c r="B8813" s="29"/>
      <c r="C8813" s="29"/>
    </row>
    <row r="8814" spans="1:3" hidden="1" x14ac:dyDescent="0.45">
      <c r="A8814" s="29"/>
      <c r="B8814" s="29"/>
      <c r="C8814" s="29"/>
    </row>
    <row r="8815" spans="1:3" hidden="1" x14ac:dyDescent="0.45">
      <c r="A8815" s="29"/>
      <c r="B8815" s="29"/>
      <c r="C8815" s="29"/>
    </row>
    <row r="8816" spans="1:3" hidden="1" x14ac:dyDescent="0.45">
      <c r="A8816" s="29"/>
      <c r="B8816" s="29"/>
      <c r="C8816" s="29"/>
    </row>
    <row r="8817" spans="1:3" hidden="1" x14ac:dyDescent="0.45">
      <c r="A8817" s="29"/>
      <c r="B8817" s="29"/>
      <c r="C8817" s="29"/>
    </row>
    <row r="8818" spans="1:3" hidden="1" x14ac:dyDescent="0.45">
      <c r="A8818" s="29"/>
      <c r="B8818" s="29"/>
      <c r="C8818" s="29"/>
    </row>
    <row r="8819" spans="1:3" hidden="1" x14ac:dyDescent="0.45">
      <c r="A8819" s="29"/>
      <c r="B8819" s="29"/>
      <c r="C8819" s="29"/>
    </row>
    <row r="8820" spans="1:3" hidden="1" x14ac:dyDescent="0.45">
      <c r="A8820" s="29"/>
      <c r="B8820" s="29"/>
      <c r="C8820" s="29"/>
    </row>
    <row r="8821" spans="1:3" hidden="1" x14ac:dyDescent="0.45">
      <c r="A8821" s="29"/>
      <c r="B8821" s="29"/>
      <c r="C8821" s="29"/>
    </row>
    <row r="8822" spans="1:3" hidden="1" x14ac:dyDescent="0.45">
      <c r="A8822" s="29"/>
      <c r="B8822" s="29"/>
      <c r="C8822" s="29"/>
    </row>
    <row r="8823" spans="1:3" hidden="1" x14ac:dyDescent="0.45">
      <c r="A8823" s="29"/>
      <c r="B8823" s="29"/>
      <c r="C8823" s="29"/>
    </row>
    <row r="8824" spans="1:3" hidden="1" x14ac:dyDescent="0.45">
      <c r="A8824" s="29"/>
      <c r="B8824" s="29"/>
      <c r="C8824" s="29"/>
    </row>
    <row r="8825" spans="1:3" hidden="1" x14ac:dyDescent="0.45">
      <c r="A8825" s="29"/>
      <c r="B8825" s="29"/>
      <c r="C8825" s="29"/>
    </row>
    <row r="8826" spans="1:3" hidden="1" x14ac:dyDescent="0.45">
      <c r="A8826" s="29"/>
      <c r="B8826" s="29"/>
      <c r="C8826" s="29"/>
    </row>
    <row r="8827" spans="1:3" hidden="1" x14ac:dyDescent="0.45">
      <c r="A8827" s="29"/>
      <c r="B8827" s="29"/>
      <c r="C8827" s="29"/>
    </row>
    <row r="8828" spans="1:3" hidden="1" x14ac:dyDescent="0.45">
      <c r="A8828" s="29"/>
      <c r="B8828" s="29"/>
      <c r="C8828" s="29"/>
    </row>
    <row r="8829" spans="1:3" hidden="1" x14ac:dyDescent="0.45">
      <c r="A8829" s="29"/>
      <c r="B8829" s="29"/>
      <c r="C8829" s="29"/>
    </row>
    <row r="8830" spans="1:3" hidden="1" x14ac:dyDescent="0.45">
      <c r="A8830" s="29"/>
      <c r="B8830" s="29"/>
      <c r="C8830" s="29"/>
    </row>
    <row r="8831" spans="1:3" hidden="1" x14ac:dyDescent="0.45">
      <c r="A8831" s="29"/>
      <c r="B8831" s="29"/>
      <c r="C8831" s="29"/>
    </row>
    <row r="8832" spans="1:3" hidden="1" x14ac:dyDescent="0.45">
      <c r="A8832" s="29"/>
      <c r="B8832" s="29"/>
      <c r="C8832" s="29"/>
    </row>
    <row r="8833" spans="1:3" hidden="1" x14ac:dyDescent="0.45">
      <c r="A8833" s="29"/>
      <c r="B8833" s="29"/>
      <c r="C8833" s="29"/>
    </row>
    <row r="8834" spans="1:3" hidden="1" x14ac:dyDescent="0.45">
      <c r="A8834" s="29"/>
      <c r="B8834" s="29"/>
      <c r="C8834" s="29"/>
    </row>
    <row r="8835" spans="1:3" hidden="1" x14ac:dyDescent="0.45">
      <c r="A8835" s="29"/>
      <c r="B8835" s="29"/>
      <c r="C8835" s="29"/>
    </row>
    <row r="8836" spans="1:3" hidden="1" x14ac:dyDescent="0.45">
      <c r="A8836" s="29"/>
      <c r="B8836" s="29"/>
      <c r="C8836" s="29"/>
    </row>
    <row r="8837" spans="1:3" hidden="1" x14ac:dyDescent="0.45">
      <c r="A8837" s="29"/>
      <c r="B8837" s="29"/>
      <c r="C8837" s="29"/>
    </row>
    <row r="8838" spans="1:3" hidden="1" x14ac:dyDescent="0.45">
      <c r="A8838" s="29"/>
      <c r="B8838" s="29"/>
      <c r="C8838" s="29"/>
    </row>
    <row r="8839" spans="1:3" hidden="1" x14ac:dyDescent="0.45">
      <c r="A8839" s="29"/>
      <c r="B8839" s="29"/>
      <c r="C8839" s="29"/>
    </row>
    <row r="8840" spans="1:3" hidden="1" x14ac:dyDescent="0.45">
      <c r="A8840" s="29"/>
      <c r="B8840" s="29"/>
      <c r="C8840" s="29"/>
    </row>
    <row r="8841" spans="1:3" hidden="1" x14ac:dyDescent="0.45">
      <c r="A8841" s="29"/>
      <c r="B8841" s="29"/>
      <c r="C8841" s="29"/>
    </row>
    <row r="8842" spans="1:3" hidden="1" x14ac:dyDescent="0.45">
      <c r="A8842" s="29"/>
      <c r="B8842" s="29"/>
      <c r="C8842" s="29"/>
    </row>
    <row r="8843" spans="1:3" hidden="1" x14ac:dyDescent="0.45">
      <c r="A8843" s="29"/>
      <c r="B8843" s="29"/>
      <c r="C8843" s="29"/>
    </row>
    <row r="8844" spans="1:3" hidden="1" x14ac:dyDescent="0.45">
      <c r="A8844" s="29"/>
      <c r="B8844" s="29"/>
      <c r="C8844" s="29"/>
    </row>
    <row r="8845" spans="1:3" hidden="1" x14ac:dyDescent="0.45">
      <c r="A8845" s="29"/>
      <c r="B8845" s="29"/>
      <c r="C8845" s="29"/>
    </row>
    <row r="8846" spans="1:3" hidden="1" x14ac:dyDescent="0.45">
      <c r="A8846" s="29"/>
      <c r="B8846" s="29"/>
      <c r="C8846" s="29"/>
    </row>
    <row r="8847" spans="1:3" hidden="1" x14ac:dyDescent="0.45">
      <c r="A8847" s="29"/>
      <c r="B8847" s="29"/>
      <c r="C8847" s="29"/>
    </row>
    <row r="8848" spans="1:3" hidden="1" x14ac:dyDescent="0.45">
      <c r="A8848" s="29"/>
      <c r="B8848" s="29"/>
      <c r="C8848" s="29"/>
    </row>
    <row r="8849" spans="1:3" hidden="1" x14ac:dyDescent="0.45">
      <c r="A8849" s="29"/>
      <c r="B8849" s="29"/>
      <c r="C8849" s="29"/>
    </row>
    <row r="8850" spans="1:3" hidden="1" x14ac:dyDescent="0.45">
      <c r="A8850" s="29"/>
      <c r="B8850" s="29"/>
      <c r="C8850" s="29"/>
    </row>
    <row r="8851" spans="1:3" hidden="1" x14ac:dyDescent="0.45">
      <c r="A8851" s="29"/>
      <c r="B8851" s="29"/>
      <c r="C8851" s="29"/>
    </row>
    <row r="8852" spans="1:3" hidden="1" x14ac:dyDescent="0.45">
      <c r="A8852" s="29"/>
      <c r="B8852" s="29"/>
      <c r="C8852" s="29"/>
    </row>
    <row r="8853" spans="1:3" hidden="1" x14ac:dyDescent="0.45">
      <c r="A8853" s="29"/>
      <c r="B8853" s="29"/>
      <c r="C8853" s="29"/>
    </row>
    <row r="8854" spans="1:3" hidden="1" x14ac:dyDescent="0.45">
      <c r="A8854" s="29"/>
      <c r="B8854" s="29"/>
      <c r="C8854" s="29"/>
    </row>
    <row r="8855" spans="1:3" hidden="1" x14ac:dyDescent="0.45">
      <c r="A8855" s="29"/>
      <c r="B8855" s="29"/>
      <c r="C8855" s="29"/>
    </row>
    <row r="8856" spans="1:3" hidden="1" x14ac:dyDescent="0.45">
      <c r="A8856" s="29"/>
      <c r="B8856" s="29"/>
      <c r="C8856" s="29"/>
    </row>
    <row r="8857" spans="1:3" hidden="1" x14ac:dyDescent="0.45">
      <c r="A8857" s="29"/>
      <c r="B8857" s="29"/>
      <c r="C8857" s="29"/>
    </row>
    <row r="8858" spans="1:3" hidden="1" x14ac:dyDescent="0.45">
      <c r="A8858" s="29"/>
      <c r="B8858" s="29"/>
      <c r="C8858" s="29"/>
    </row>
    <row r="8859" spans="1:3" hidden="1" x14ac:dyDescent="0.45">
      <c r="A8859" s="29"/>
      <c r="B8859" s="29"/>
      <c r="C8859" s="29"/>
    </row>
    <row r="8860" spans="1:3" hidden="1" x14ac:dyDescent="0.45">
      <c r="A8860" s="29"/>
      <c r="B8860" s="29"/>
      <c r="C8860" s="29"/>
    </row>
    <row r="8861" spans="1:3" hidden="1" x14ac:dyDescent="0.45">
      <c r="A8861" s="29"/>
      <c r="B8861" s="29"/>
      <c r="C8861" s="29"/>
    </row>
    <row r="8862" spans="1:3" hidden="1" x14ac:dyDescent="0.45">
      <c r="A8862" s="29"/>
      <c r="B8862" s="29"/>
      <c r="C8862" s="29"/>
    </row>
    <row r="8863" spans="1:3" hidden="1" x14ac:dyDescent="0.45">
      <c r="A8863" s="29"/>
      <c r="B8863" s="29"/>
      <c r="C8863" s="29"/>
    </row>
    <row r="8864" spans="1:3" hidden="1" x14ac:dyDescent="0.45">
      <c r="A8864" s="29"/>
      <c r="B8864" s="29"/>
      <c r="C8864" s="29"/>
    </row>
    <row r="8865" spans="1:3" hidden="1" x14ac:dyDescent="0.45">
      <c r="A8865" s="29"/>
      <c r="B8865" s="29"/>
      <c r="C8865" s="29"/>
    </row>
    <row r="8866" spans="1:3" hidden="1" x14ac:dyDescent="0.45">
      <c r="A8866" s="29"/>
      <c r="B8866" s="29"/>
      <c r="C8866" s="29"/>
    </row>
    <row r="8867" spans="1:3" hidden="1" x14ac:dyDescent="0.45">
      <c r="A8867" s="29"/>
      <c r="B8867" s="29"/>
      <c r="C8867" s="29"/>
    </row>
    <row r="8868" spans="1:3" hidden="1" x14ac:dyDescent="0.45">
      <c r="A8868" s="29"/>
      <c r="B8868" s="29"/>
      <c r="C8868" s="29"/>
    </row>
    <row r="8869" spans="1:3" hidden="1" x14ac:dyDescent="0.45">
      <c r="A8869" s="29"/>
      <c r="B8869" s="29"/>
      <c r="C8869" s="29"/>
    </row>
    <row r="8870" spans="1:3" hidden="1" x14ac:dyDescent="0.45">
      <c r="A8870" s="29"/>
      <c r="B8870" s="29"/>
      <c r="C8870" s="29"/>
    </row>
    <row r="8871" spans="1:3" hidden="1" x14ac:dyDescent="0.45">
      <c r="A8871" s="29"/>
      <c r="B8871" s="29"/>
      <c r="C8871" s="29"/>
    </row>
    <row r="8872" spans="1:3" hidden="1" x14ac:dyDescent="0.45">
      <c r="A8872" s="29"/>
      <c r="B8872" s="29"/>
      <c r="C8872" s="29"/>
    </row>
    <row r="8873" spans="1:3" hidden="1" x14ac:dyDescent="0.45">
      <c r="A8873" s="29"/>
      <c r="B8873" s="29"/>
      <c r="C8873" s="29"/>
    </row>
    <row r="8874" spans="1:3" hidden="1" x14ac:dyDescent="0.45">
      <c r="A8874" s="29"/>
      <c r="B8874" s="29"/>
      <c r="C8874" s="29"/>
    </row>
    <row r="8875" spans="1:3" hidden="1" x14ac:dyDescent="0.45">
      <c r="A8875" s="29"/>
      <c r="B8875" s="29"/>
      <c r="C8875" s="29"/>
    </row>
    <row r="8876" spans="1:3" hidden="1" x14ac:dyDescent="0.45">
      <c r="A8876" s="29"/>
      <c r="B8876" s="29"/>
      <c r="C8876" s="29"/>
    </row>
    <row r="8877" spans="1:3" hidden="1" x14ac:dyDescent="0.45">
      <c r="A8877" s="29"/>
      <c r="B8877" s="29"/>
      <c r="C8877" s="29"/>
    </row>
    <row r="8878" spans="1:3" hidden="1" x14ac:dyDescent="0.45">
      <c r="A8878" s="29"/>
      <c r="B8878" s="29"/>
      <c r="C8878" s="29"/>
    </row>
    <row r="8879" spans="1:3" hidden="1" x14ac:dyDescent="0.45">
      <c r="A8879" s="29"/>
      <c r="B8879" s="29"/>
      <c r="C8879" s="29"/>
    </row>
    <row r="8880" spans="1:3" hidden="1" x14ac:dyDescent="0.45">
      <c r="A8880" s="29"/>
      <c r="B8880" s="29"/>
      <c r="C8880" s="29"/>
    </row>
    <row r="8881" spans="1:3" hidden="1" x14ac:dyDescent="0.45">
      <c r="A8881" s="29"/>
      <c r="B8881" s="29"/>
      <c r="C8881" s="29"/>
    </row>
    <row r="8882" spans="1:3" hidden="1" x14ac:dyDescent="0.45">
      <c r="A8882" s="29"/>
      <c r="B8882" s="29"/>
      <c r="C8882" s="29"/>
    </row>
    <row r="8883" spans="1:3" hidden="1" x14ac:dyDescent="0.45">
      <c r="A8883" s="29"/>
      <c r="B8883" s="29"/>
      <c r="C8883" s="29"/>
    </row>
    <row r="8884" spans="1:3" hidden="1" x14ac:dyDescent="0.45">
      <c r="A8884" s="29"/>
      <c r="B8884" s="29"/>
      <c r="C8884" s="29"/>
    </row>
    <row r="8885" spans="1:3" hidden="1" x14ac:dyDescent="0.45">
      <c r="A8885" s="29"/>
      <c r="B8885" s="29"/>
      <c r="C8885" s="29"/>
    </row>
    <row r="8886" spans="1:3" hidden="1" x14ac:dyDescent="0.45">
      <c r="A8886" s="29"/>
      <c r="B8886" s="29"/>
      <c r="C8886" s="29"/>
    </row>
    <row r="8887" spans="1:3" hidden="1" x14ac:dyDescent="0.45">
      <c r="A8887" s="29"/>
      <c r="B8887" s="29"/>
      <c r="C8887" s="29"/>
    </row>
    <row r="8888" spans="1:3" hidden="1" x14ac:dyDescent="0.45">
      <c r="A8888" s="29"/>
      <c r="B8888" s="29"/>
      <c r="C8888" s="29"/>
    </row>
    <row r="8889" spans="1:3" hidden="1" x14ac:dyDescent="0.45">
      <c r="A8889" s="29"/>
      <c r="B8889" s="29"/>
      <c r="C8889" s="29"/>
    </row>
    <row r="8890" spans="1:3" hidden="1" x14ac:dyDescent="0.45">
      <c r="A8890" s="29"/>
      <c r="B8890" s="29"/>
      <c r="C8890" s="29"/>
    </row>
    <row r="8891" spans="1:3" hidden="1" x14ac:dyDescent="0.45">
      <c r="A8891" s="29"/>
      <c r="B8891" s="29"/>
      <c r="C8891" s="29"/>
    </row>
    <row r="8892" spans="1:3" hidden="1" x14ac:dyDescent="0.45">
      <c r="A8892" s="29"/>
      <c r="B8892" s="29"/>
      <c r="C8892" s="29"/>
    </row>
    <row r="8893" spans="1:3" hidden="1" x14ac:dyDescent="0.45">
      <c r="A8893" s="29"/>
      <c r="B8893" s="29"/>
      <c r="C8893" s="29"/>
    </row>
    <row r="8894" spans="1:3" hidden="1" x14ac:dyDescent="0.45">
      <c r="A8894" s="29"/>
      <c r="B8894" s="29"/>
      <c r="C8894" s="29"/>
    </row>
    <row r="8895" spans="1:3" hidden="1" x14ac:dyDescent="0.45">
      <c r="A8895" s="29"/>
      <c r="B8895" s="29"/>
      <c r="C8895" s="29"/>
    </row>
    <row r="8896" spans="1:3" hidden="1" x14ac:dyDescent="0.45">
      <c r="A8896" s="29"/>
      <c r="B8896" s="29"/>
      <c r="C8896" s="29"/>
    </row>
    <row r="8897" spans="1:3" hidden="1" x14ac:dyDescent="0.45">
      <c r="A8897" s="29"/>
      <c r="B8897" s="29"/>
      <c r="C8897" s="29"/>
    </row>
    <row r="8898" spans="1:3" hidden="1" x14ac:dyDescent="0.45">
      <c r="A8898" s="29"/>
      <c r="B8898" s="29"/>
      <c r="C8898" s="29"/>
    </row>
    <row r="8899" spans="1:3" hidden="1" x14ac:dyDescent="0.45">
      <c r="A8899" s="29"/>
      <c r="B8899" s="29"/>
      <c r="C8899" s="29"/>
    </row>
    <row r="8900" spans="1:3" hidden="1" x14ac:dyDescent="0.45">
      <c r="A8900" s="29"/>
      <c r="B8900" s="29"/>
      <c r="C8900" s="29"/>
    </row>
    <row r="8901" spans="1:3" hidden="1" x14ac:dyDescent="0.45">
      <c r="A8901" s="29"/>
      <c r="B8901" s="29"/>
      <c r="C8901" s="29"/>
    </row>
    <row r="8902" spans="1:3" hidden="1" x14ac:dyDescent="0.45">
      <c r="A8902" s="29"/>
      <c r="B8902" s="29"/>
      <c r="C8902" s="29"/>
    </row>
    <row r="8903" spans="1:3" hidden="1" x14ac:dyDescent="0.45">
      <c r="A8903" s="29"/>
      <c r="B8903" s="29"/>
      <c r="C8903" s="29"/>
    </row>
    <row r="8904" spans="1:3" hidden="1" x14ac:dyDescent="0.45">
      <c r="A8904" s="29"/>
      <c r="B8904" s="29"/>
      <c r="C8904" s="29"/>
    </row>
    <row r="8905" spans="1:3" hidden="1" x14ac:dyDescent="0.45">
      <c r="A8905" s="29"/>
      <c r="B8905" s="29"/>
      <c r="C8905" s="29"/>
    </row>
    <row r="8906" spans="1:3" hidden="1" x14ac:dyDescent="0.45">
      <c r="A8906" s="29"/>
      <c r="B8906" s="29"/>
      <c r="C8906" s="29"/>
    </row>
    <row r="8907" spans="1:3" hidden="1" x14ac:dyDescent="0.45">
      <c r="A8907" s="29"/>
      <c r="B8907" s="29"/>
      <c r="C8907" s="29"/>
    </row>
    <row r="8908" spans="1:3" hidden="1" x14ac:dyDescent="0.45">
      <c r="A8908" s="29"/>
      <c r="B8908" s="29"/>
      <c r="C8908" s="29"/>
    </row>
    <row r="8909" spans="1:3" hidden="1" x14ac:dyDescent="0.45">
      <c r="A8909" s="29"/>
      <c r="B8909" s="29"/>
      <c r="C8909" s="29"/>
    </row>
    <row r="8910" spans="1:3" hidden="1" x14ac:dyDescent="0.45">
      <c r="A8910" s="29"/>
      <c r="B8910" s="29"/>
      <c r="C8910" s="29"/>
    </row>
    <row r="8911" spans="1:3" hidden="1" x14ac:dyDescent="0.45">
      <c r="A8911" s="29"/>
      <c r="B8911" s="29"/>
      <c r="C8911" s="29"/>
    </row>
    <row r="8912" spans="1:3" hidden="1" x14ac:dyDescent="0.45">
      <c r="A8912" s="29"/>
      <c r="B8912" s="29"/>
      <c r="C8912" s="29"/>
    </row>
    <row r="8913" spans="1:3" hidden="1" x14ac:dyDescent="0.45">
      <c r="A8913" s="29"/>
      <c r="B8913" s="29"/>
      <c r="C8913" s="29"/>
    </row>
    <row r="8914" spans="1:3" hidden="1" x14ac:dyDescent="0.45">
      <c r="A8914" s="29"/>
      <c r="B8914" s="29"/>
      <c r="C8914" s="29"/>
    </row>
    <row r="8915" spans="1:3" hidden="1" x14ac:dyDescent="0.45">
      <c r="A8915" s="29"/>
      <c r="B8915" s="29"/>
      <c r="C8915" s="29"/>
    </row>
    <row r="8916" spans="1:3" hidden="1" x14ac:dyDescent="0.45">
      <c r="A8916" s="29"/>
      <c r="B8916" s="29"/>
      <c r="C8916" s="29"/>
    </row>
    <row r="8917" spans="1:3" hidden="1" x14ac:dyDescent="0.45">
      <c r="A8917" s="29"/>
      <c r="B8917" s="29"/>
      <c r="C8917" s="29"/>
    </row>
    <row r="8918" spans="1:3" hidden="1" x14ac:dyDescent="0.45">
      <c r="A8918" s="29"/>
      <c r="B8918" s="29"/>
      <c r="C8918" s="29"/>
    </row>
    <row r="8919" spans="1:3" hidden="1" x14ac:dyDescent="0.45">
      <c r="A8919" s="29"/>
      <c r="B8919" s="29"/>
      <c r="C8919" s="29"/>
    </row>
    <row r="8920" spans="1:3" hidden="1" x14ac:dyDescent="0.45">
      <c r="A8920" s="29"/>
      <c r="B8920" s="29"/>
      <c r="C8920" s="29"/>
    </row>
    <row r="8921" spans="1:3" hidden="1" x14ac:dyDescent="0.45">
      <c r="A8921" s="29"/>
      <c r="B8921" s="29"/>
      <c r="C8921" s="29"/>
    </row>
    <row r="8922" spans="1:3" hidden="1" x14ac:dyDescent="0.45">
      <c r="A8922" s="29"/>
      <c r="B8922" s="29"/>
      <c r="C8922" s="29"/>
    </row>
    <row r="8923" spans="1:3" hidden="1" x14ac:dyDescent="0.45">
      <c r="A8923" s="29"/>
      <c r="B8923" s="29"/>
      <c r="C8923" s="29"/>
    </row>
    <row r="8924" spans="1:3" hidden="1" x14ac:dyDescent="0.45">
      <c r="A8924" s="29"/>
      <c r="B8924" s="29"/>
      <c r="C8924" s="29"/>
    </row>
    <row r="8925" spans="1:3" hidden="1" x14ac:dyDescent="0.45">
      <c r="A8925" s="29"/>
      <c r="B8925" s="29"/>
      <c r="C8925" s="29"/>
    </row>
    <row r="8926" spans="1:3" hidden="1" x14ac:dyDescent="0.45">
      <c r="A8926" s="29"/>
      <c r="B8926" s="29"/>
      <c r="C8926" s="29"/>
    </row>
    <row r="8927" spans="1:3" hidden="1" x14ac:dyDescent="0.45">
      <c r="A8927" s="29"/>
      <c r="B8927" s="29"/>
      <c r="C8927" s="29"/>
    </row>
    <row r="8928" spans="1:3" hidden="1" x14ac:dyDescent="0.45">
      <c r="A8928" s="29"/>
      <c r="B8928" s="29"/>
      <c r="C8928" s="29"/>
    </row>
    <row r="8929" spans="1:3" hidden="1" x14ac:dyDescent="0.45">
      <c r="A8929" s="29"/>
      <c r="B8929" s="29"/>
      <c r="C8929" s="29"/>
    </row>
    <row r="8930" spans="1:3" hidden="1" x14ac:dyDescent="0.45">
      <c r="A8930" s="29"/>
      <c r="B8930" s="29"/>
      <c r="C8930" s="29"/>
    </row>
    <row r="8931" spans="1:3" hidden="1" x14ac:dyDescent="0.45">
      <c r="A8931" s="29"/>
      <c r="B8931" s="29"/>
      <c r="C8931" s="29"/>
    </row>
    <row r="8932" spans="1:3" hidden="1" x14ac:dyDescent="0.45">
      <c r="A8932" s="29"/>
      <c r="B8932" s="29"/>
      <c r="C8932" s="29"/>
    </row>
    <row r="8933" spans="1:3" hidden="1" x14ac:dyDescent="0.45">
      <c r="A8933" s="29"/>
      <c r="B8933" s="29"/>
      <c r="C8933" s="29"/>
    </row>
    <row r="8934" spans="1:3" hidden="1" x14ac:dyDescent="0.45">
      <c r="A8934" s="29"/>
      <c r="B8934" s="29"/>
      <c r="C8934" s="29"/>
    </row>
    <row r="8935" spans="1:3" hidden="1" x14ac:dyDescent="0.45">
      <c r="A8935" s="29"/>
      <c r="B8935" s="29"/>
      <c r="C8935" s="29"/>
    </row>
    <row r="8936" spans="1:3" hidden="1" x14ac:dyDescent="0.45">
      <c r="A8936" s="29"/>
      <c r="B8936" s="29"/>
      <c r="C8936" s="29"/>
    </row>
    <row r="8937" spans="1:3" hidden="1" x14ac:dyDescent="0.45">
      <c r="A8937" s="29"/>
      <c r="B8937" s="29"/>
      <c r="C8937" s="29"/>
    </row>
    <row r="8938" spans="1:3" hidden="1" x14ac:dyDescent="0.45">
      <c r="A8938" s="29"/>
      <c r="B8938" s="29"/>
      <c r="C8938" s="29"/>
    </row>
    <row r="8939" spans="1:3" hidden="1" x14ac:dyDescent="0.45">
      <c r="A8939" s="29"/>
      <c r="B8939" s="29"/>
      <c r="C8939" s="29"/>
    </row>
    <row r="8940" spans="1:3" hidden="1" x14ac:dyDescent="0.45">
      <c r="A8940" s="29"/>
      <c r="B8940" s="29"/>
      <c r="C8940" s="29"/>
    </row>
    <row r="8941" spans="1:3" hidden="1" x14ac:dyDescent="0.45">
      <c r="A8941" s="29"/>
      <c r="B8941" s="29"/>
      <c r="C8941" s="29"/>
    </row>
    <row r="8942" spans="1:3" hidden="1" x14ac:dyDescent="0.45">
      <c r="A8942" s="29"/>
      <c r="B8942" s="29"/>
      <c r="C8942" s="29"/>
    </row>
    <row r="8943" spans="1:3" hidden="1" x14ac:dyDescent="0.45">
      <c r="A8943" s="29"/>
      <c r="B8943" s="29"/>
      <c r="C8943" s="29"/>
    </row>
    <row r="8944" spans="1:3" hidden="1" x14ac:dyDescent="0.45">
      <c r="A8944" s="29"/>
      <c r="B8944" s="29"/>
      <c r="C8944" s="29"/>
    </row>
    <row r="8945" spans="1:3" hidden="1" x14ac:dyDescent="0.45">
      <c r="A8945" s="29"/>
      <c r="B8945" s="29"/>
      <c r="C8945" s="29"/>
    </row>
    <row r="8946" spans="1:3" hidden="1" x14ac:dyDescent="0.45">
      <c r="A8946" s="29"/>
      <c r="B8946" s="29"/>
      <c r="C8946" s="29"/>
    </row>
    <row r="8947" spans="1:3" hidden="1" x14ac:dyDescent="0.45">
      <c r="A8947" s="29"/>
      <c r="B8947" s="29"/>
      <c r="C8947" s="29"/>
    </row>
    <row r="8948" spans="1:3" hidden="1" x14ac:dyDescent="0.45">
      <c r="A8948" s="29"/>
      <c r="B8948" s="29"/>
      <c r="C8948" s="29"/>
    </row>
    <row r="8949" spans="1:3" hidden="1" x14ac:dyDescent="0.45">
      <c r="A8949" s="29"/>
      <c r="B8949" s="29"/>
      <c r="C8949" s="29"/>
    </row>
    <row r="8950" spans="1:3" hidden="1" x14ac:dyDescent="0.45">
      <c r="A8950" s="29"/>
      <c r="B8950" s="29"/>
      <c r="C8950" s="29"/>
    </row>
    <row r="8951" spans="1:3" hidden="1" x14ac:dyDescent="0.45">
      <c r="A8951" s="29"/>
      <c r="B8951" s="29"/>
      <c r="C8951" s="29"/>
    </row>
    <row r="8952" spans="1:3" hidden="1" x14ac:dyDescent="0.45">
      <c r="A8952" s="29"/>
      <c r="B8952" s="29"/>
      <c r="C8952" s="29"/>
    </row>
    <row r="8953" spans="1:3" hidden="1" x14ac:dyDescent="0.45">
      <c r="A8953" s="29"/>
      <c r="B8953" s="29"/>
      <c r="C8953" s="29"/>
    </row>
    <row r="8954" spans="1:3" hidden="1" x14ac:dyDescent="0.45">
      <c r="A8954" s="29"/>
      <c r="B8954" s="29"/>
      <c r="C8954" s="29"/>
    </row>
    <row r="8955" spans="1:3" hidden="1" x14ac:dyDescent="0.45">
      <c r="A8955" s="29"/>
      <c r="B8955" s="29"/>
      <c r="C8955" s="29"/>
    </row>
    <row r="8956" spans="1:3" hidden="1" x14ac:dyDescent="0.45">
      <c r="A8956" s="29"/>
      <c r="B8956" s="29"/>
      <c r="C8956" s="29"/>
    </row>
    <row r="8957" spans="1:3" hidden="1" x14ac:dyDescent="0.45">
      <c r="A8957" s="29"/>
      <c r="B8957" s="29"/>
      <c r="C8957" s="29"/>
    </row>
    <row r="8958" spans="1:3" hidden="1" x14ac:dyDescent="0.45">
      <c r="A8958" s="29"/>
      <c r="B8958" s="29"/>
      <c r="C8958" s="29"/>
    </row>
    <row r="8959" spans="1:3" hidden="1" x14ac:dyDescent="0.45">
      <c r="A8959" s="29"/>
      <c r="B8959" s="29"/>
      <c r="C8959" s="29"/>
    </row>
    <row r="8960" spans="1:3" hidden="1" x14ac:dyDescent="0.45">
      <c r="A8960" s="29"/>
      <c r="B8960" s="29"/>
      <c r="C8960" s="29"/>
    </row>
    <row r="8961" spans="1:3" hidden="1" x14ac:dyDescent="0.45">
      <c r="A8961" s="29"/>
      <c r="B8961" s="29"/>
      <c r="C8961" s="29"/>
    </row>
    <row r="8962" spans="1:3" hidden="1" x14ac:dyDescent="0.45">
      <c r="A8962" s="29"/>
      <c r="B8962" s="29"/>
      <c r="C8962" s="29"/>
    </row>
    <row r="8963" spans="1:3" hidden="1" x14ac:dyDescent="0.45">
      <c r="A8963" s="29"/>
      <c r="B8963" s="29"/>
      <c r="C8963" s="29"/>
    </row>
    <row r="8964" spans="1:3" hidden="1" x14ac:dyDescent="0.45">
      <c r="A8964" s="29"/>
      <c r="B8964" s="29"/>
      <c r="C8964" s="29"/>
    </row>
    <row r="8965" spans="1:3" hidden="1" x14ac:dyDescent="0.45">
      <c r="A8965" s="29"/>
      <c r="B8965" s="29"/>
      <c r="C8965" s="29"/>
    </row>
    <row r="8966" spans="1:3" hidden="1" x14ac:dyDescent="0.45">
      <c r="A8966" s="29"/>
      <c r="B8966" s="29"/>
      <c r="C8966" s="29"/>
    </row>
    <row r="8967" spans="1:3" hidden="1" x14ac:dyDescent="0.45">
      <c r="A8967" s="29"/>
      <c r="B8967" s="29"/>
      <c r="C8967" s="29"/>
    </row>
    <row r="8968" spans="1:3" hidden="1" x14ac:dyDescent="0.45">
      <c r="A8968" s="29"/>
      <c r="B8968" s="29"/>
      <c r="C8968" s="29"/>
    </row>
    <row r="8969" spans="1:3" hidden="1" x14ac:dyDescent="0.45">
      <c r="A8969" s="29"/>
      <c r="B8969" s="29"/>
      <c r="C8969" s="29"/>
    </row>
    <row r="8970" spans="1:3" hidden="1" x14ac:dyDescent="0.45">
      <c r="A8970" s="29"/>
      <c r="B8970" s="29"/>
      <c r="C8970" s="29"/>
    </row>
    <row r="8971" spans="1:3" hidden="1" x14ac:dyDescent="0.45">
      <c r="A8971" s="29"/>
      <c r="B8971" s="29"/>
      <c r="C8971" s="29"/>
    </row>
    <row r="8972" spans="1:3" hidden="1" x14ac:dyDescent="0.45">
      <c r="A8972" s="29"/>
      <c r="B8972" s="29"/>
      <c r="C8972" s="29"/>
    </row>
    <row r="8973" spans="1:3" hidden="1" x14ac:dyDescent="0.45">
      <c r="A8973" s="29"/>
      <c r="B8973" s="29"/>
      <c r="C8973" s="29"/>
    </row>
    <row r="8974" spans="1:3" hidden="1" x14ac:dyDescent="0.45">
      <c r="A8974" s="29"/>
      <c r="B8974" s="29"/>
      <c r="C8974" s="29"/>
    </row>
    <row r="8975" spans="1:3" hidden="1" x14ac:dyDescent="0.45">
      <c r="A8975" s="29"/>
      <c r="B8975" s="29"/>
      <c r="C8975" s="29"/>
    </row>
    <row r="8976" spans="1:3" hidden="1" x14ac:dyDescent="0.45">
      <c r="A8976" s="29"/>
      <c r="B8976" s="29"/>
      <c r="C8976" s="29"/>
    </row>
    <row r="8977" spans="1:3" hidden="1" x14ac:dyDescent="0.45">
      <c r="A8977" s="29"/>
      <c r="B8977" s="29"/>
      <c r="C8977" s="29"/>
    </row>
    <row r="8978" spans="1:3" hidden="1" x14ac:dyDescent="0.45">
      <c r="A8978" s="29"/>
      <c r="B8978" s="29"/>
      <c r="C8978" s="29"/>
    </row>
    <row r="8979" spans="1:3" hidden="1" x14ac:dyDescent="0.45">
      <c r="A8979" s="29"/>
      <c r="B8979" s="29"/>
      <c r="C8979" s="29"/>
    </row>
    <row r="8980" spans="1:3" hidden="1" x14ac:dyDescent="0.45">
      <c r="A8980" s="29"/>
      <c r="B8980" s="29"/>
      <c r="C8980" s="29"/>
    </row>
    <row r="8981" spans="1:3" hidden="1" x14ac:dyDescent="0.45">
      <c r="A8981" s="29"/>
      <c r="B8981" s="29"/>
      <c r="C8981" s="29"/>
    </row>
    <row r="8982" spans="1:3" hidden="1" x14ac:dyDescent="0.45">
      <c r="A8982" s="29"/>
      <c r="B8982" s="29"/>
      <c r="C8982" s="29"/>
    </row>
    <row r="8983" spans="1:3" hidden="1" x14ac:dyDescent="0.45">
      <c r="A8983" s="29"/>
      <c r="B8983" s="29"/>
      <c r="C8983" s="29"/>
    </row>
    <row r="8984" spans="1:3" hidden="1" x14ac:dyDescent="0.45">
      <c r="A8984" s="29"/>
      <c r="B8984" s="29"/>
      <c r="C8984" s="29"/>
    </row>
    <row r="8985" spans="1:3" hidden="1" x14ac:dyDescent="0.45">
      <c r="A8985" s="29"/>
      <c r="B8985" s="29"/>
      <c r="C8985" s="29"/>
    </row>
    <row r="8986" spans="1:3" hidden="1" x14ac:dyDescent="0.45">
      <c r="A8986" s="29"/>
      <c r="B8986" s="29"/>
      <c r="C8986" s="29"/>
    </row>
    <row r="8987" spans="1:3" hidden="1" x14ac:dyDescent="0.45">
      <c r="A8987" s="29"/>
      <c r="B8987" s="29"/>
      <c r="C8987" s="29"/>
    </row>
    <row r="8988" spans="1:3" hidden="1" x14ac:dyDescent="0.45">
      <c r="A8988" s="29"/>
      <c r="B8988" s="29"/>
      <c r="C8988" s="29"/>
    </row>
    <row r="8989" spans="1:3" hidden="1" x14ac:dyDescent="0.45">
      <c r="A8989" s="29"/>
      <c r="B8989" s="29"/>
      <c r="C8989" s="29"/>
    </row>
    <row r="8990" spans="1:3" hidden="1" x14ac:dyDescent="0.45">
      <c r="A8990" s="29"/>
      <c r="B8990" s="29"/>
      <c r="C8990" s="29"/>
    </row>
    <row r="8991" spans="1:3" hidden="1" x14ac:dyDescent="0.45">
      <c r="A8991" s="29"/>
      <c r="B8991" s="29"/>
      <c r="C8991" s="29"/>
    </row>
    <row r="8992" spans="1:3" hidden="1" x14ac:dyDescent="0.45">
      <c r="A8992" s="29"/>
      <c r="B8992" s="29"/>
      <c r="C8992" s="29"/>
    </row>
    <row r="8993" spans="1:3" hidden="1" x14ac:dyDescent="0.45">
      <c r="A8993" s="29"/>
      <c r="B8993" s="29"/>
      <c r="C8993" s="29"/>
    </row>
    <row r="8994" spans="1:3" hidden="1" x14ac:dyDescent="0.45">
      <c r="A8994" s="29"/>
      <c r="B8994" s="29"/>
      <c r="C8994" s="29"/>
    </row>
    <row r="8995" spans="1:3" hidden="1" x14ac:dyDescent="0.45">
      <c r="A8995" s="29"/>
      <c r="B8995" s="29"/>
      <c r="C8995" s="29"/>
    </row>
    <row r="8996" spans="1:3" hidden="1" x14ac:dyDescent="0.45">
      <c r="A8996" s="29"/>
      <c r="B8996" s="29"/>
      <c r="C8996" s="29"/>
    </row>
    <row r="8997" spans="1:3" hidden="1" x14ac:dyDescent="0.45">
      <c r="A8997" s="29"/>
      <c r="B8997" s="29"/>
      <c r="C8997" s="29"/>
    </row>
    <row r="8998" spans="1:3" hidden="1" x14ac:dyDescent="0.45">
      <c r="A8998" s="29"/>
      <c r="B8998" s="29"/>
      <c r="C8998" s="29"/>
    </row>
    <row r="8999" spans="1:3" hidden="1" x14ac:dyDescent="0.45">
      <c r="A8999" s="29"/>
      <c r="B8999" s="29"/>
      <c r="C8999" s="29"/>
    </row>
    <row r="9000" spans="1:3" hidden="1" x14ac:dyDescent="0.45">
      <c r="A9000" s="29"/>
      <c r="B9000" s="29"/>
      <c r="C9000" s="29"/>
    </row>
    <row r="9001" spans="1:3" hidden="1" x14ac:dyDescent="0.45">
      <c r="A9001" s="29"/>
      <c r="B9001" s="29"/>
      <c r="C9001" s="29"/>
    </row>
    <row r="9002" spans="1:3" hidden="1" x14ac:dyDescent="0.45">
      <c r="A9002" s="29"/>
      <c r="B9002" s="29"/>
      <c r="C9002" s="29"/>
    </row>
    <row r="9003" spans="1:3" hidden="1" x14ac:dyDescent="0.45">
      <c r="A9003" s="29"/>
      <c r="B9003" s="29"/>
      <c r="C9003" s="29"/>
    </row>
    <row r="9004" spans="1:3" hidden="1" x14ac:dyDescent="0.45">
      <c r="A9004" s="29"/>
      <c r="B9004" s="29"/>
      <c r="C9004" s="29"/>
    </row>
    <row r="9005" spans="1:3" hidden="1" x14ac:dyDescent="0.45">
      <c r="A9005" s="29"/>
      <c r="B9005" s="29"/>
      <c r="C9005" s="29"/>
    </row>
    <row r="9006" spans="1:3" hidden="1" x14ac:dyDescent="0.45">
      <c r="A9006" s="29"/>
      <c r="B9006" s="29"/>
      <c r="C9006" s="29"/>
    </row>
    <row r="9007" spans="1:3" hidden="1" x14ac:dyDescent="0.45">
      <c r="A9007" s="29"/>
      <c r="B9007" s="29"/>
      <c r="C9007" s="29"/>
    </row>
    <row r="9008" spans="1:3" hidden="1" x14ac:dyDescent="0.45">
      <c r="A9008" s="29"/>
      <c r="B9008" s="29"/>
      <c r="C9008" s="29"/>
    </row>
    <row r="9009" spans="1:3" hidden="1" x14ac:dyDescent="0.45">
      <c r="A9009" s="29"/>
      <c r="B9009" s="29"/>
      <c r="C9009" s="29"/>
    </row>
    <row r="9010" spans="1:3" hidden="1" x14ac:dyDescent="0.45">
      <c r="A9010" s="29"/>
      <c r="B9010" s="29"/>
      <c r="C9010" s="29"/>
    </row>
    <row r="9011" spans="1:3" hidden="1" x14ac:dyDescent="0.45">
      <c r="A9011" s="29"/>
      <c r="B9011" s="29"/>
      <c r="C9011" s="29"/>
    </row>
    <row r="9012" spans="1:3" hidden="1" x14ac:dyDescent="0.45">
      <c r="A9012" s="29"/>
      <c r="B9012" s="29"/>
      <c r="C9012" s="29"/>
    </row>
    <row r="9013" spans="1:3" hidden="1" x14ac:dyDescent="0.45">
      <c r="A9013" s="29"/>
      <c r="B9013" s="29"/>
      <c r="C9013" s="29"/>
    </row>
    <row r="9014" spans="1:3" hidden="1" x14ac:dyDescent="0.45">
      <c r="A9014" s="29"/>
      <c r="B9014" s="29"/>
      <c r="C9014" s="29"/>
    </row>
    <row r="9015" spans="1:3" hidden="1" x14ac:dyDescent="0.45">
      <c r="A9015" s="29"/>
      <c r="B9015" s="29"/>
      <c r="C9015" s="29"/>
    </row>
    <row r="9016" spans="1:3" hidden="1" x14ac:dyDescent="0.45">
      <c r="A9016" s="29"/>
      <c r="B9016" s="29"/>
      <c r="C9016" s="29"/>
    </row>
    <row r="9017" spans="1:3" hidden="1" x14ac:dyDescent="0.45">
      <c r="A9017" s="29"/>
      <c r="B9017" s="29"/>
      <c r="C9017" s="29"/>
    </row>
    <row r="9018" spans="1:3" hidden="1" x14ac:dyDescent="0.45">
      <c r="A9018" s="29"/>
      <c r="B9018" s="29"/>
      <c r="C9018" s="29"/>
    </row>
    <row r="9019" spans="1:3" hidden="1" x14ac:dyDescent="0.45">
      <c r="A9019" s="29"/>
      <c r="B9019" s="29"/>
      <c r="C9019" s="29"/>
    </row>
    <row r="9020" spans="1:3" hidden="1" x14ac:dyDescent="0.45">
      <c r="A9020" s="29"/>
      <c r="B9020" s="29"/>
      <c r="C9020" s="29"/>
    </row>
    <row r="9021" spans="1:3" hidden="1" x14ac:dyDescent="0.45">
      <c r="A9021" s="29"/>
      <c r="B9021" s="29"/>
      <c r="C9021" s="29"/>
    </row>
    <row r="9022" spans="1:3" hidden="1" x14ac:dyDescent="0.45">
      <c r="A9022" s="29"/>
      <c r="B9022" s="29"/>
      <c r="C9022" s="29"/>
    </row>
    <row r="9023" spans="1:3" hidden="1" x14ac:dyDescent="0.45">
      <c r="A9023" s="29"/>
      <c r="B9023" s="29"/>
      <c r="C9023" s="29"/>
    </row>
    <row r="9024" spans="1:3" hidden="1" x14ac:dyDescent="0.45">
      <c r="A9024" s="29"/>
      <c r="B9024" s="29"/>
      <c r="C9024" s="29"/>
    </row>
    <row r="9025" spans="1:3" hidden="1" x14ac:dyDescent="0.45">
      <c r="A9025" s="29"/>
      <c r="B9025" s="29"/>
      <c r="C9025" s="29"/>
    </row>
    <row r="9026" spans="1:3" hidden="1" x14ac:dyDescent="0.45">
      <c r="A9026" s="29"/>
      <c r="B9026" s="29"/>
      <c r="C9026" s="29"/>
    </row>
    <row r="9027" spans="1:3" hidden="1" x14ac:dyDescent="0.45">
      <c r="A9027" s="29"/>
      <c r="B9027" s="29"/>
      <c r="C9027" s="29"/>
    </row>
    <row r="9028" spans="1:3" hidden="1" x14ac:dyDescent="0.45">
      <c r="A9028" s="29"/>
      <c r="B9028" s="29"/>
      <c r="C9028" s="29"/>
    </row>
    <row r="9029" spans="1:3" hidden="1" x14ac:dyDescent="0.45">
      <c r="A9029" s="29"/>
      <c r="B9029" s="29"/>
      <c r="C9029" s="29"/>
    </row>
    <row r="9030" spans="1:3" hidden="1" x14ac:dyDescent="0.45">
      <c r="A9030" s="29"/>
      <c r="B9030" s="29"/>
      <c r="C9030" s="29"/>
    </row>
    <row r="9031" spans="1:3" hidden="1" x14ac:dyDescent="0.45">
      <c r="A9031" s="29"/>
      <c r="B9031" s="29"/>
      <c r="C9031" s="29"/>
    </row>
    <row r="9032" spans="1:3" hidden="1" x14ac:dyDescent="0.45">
      <c r="A9032" s="29"/>
      <c r="B9032" s="29"/>
      <c r="C9032" s="29"/>
    </row>
    <row r="9033" spans="1:3" hidden="1" x14ac:dyDescent="0.45">
      <c r="A9033" s="29"/>
      <c r="B9033" s="29"/>
      <c r="C9033" s="29"/>
    </row>
    <row r="9034" spans="1:3" hidden="1" x14ac:dyDescent="0.45">
      <c r="A9034" s="29"/>
      <c r="B9034" s="29"/>
      <c r="C9034" s="29"/>
    </row>
    <row r="9035" spans="1:3" hidden="1" x14ac:dyDescent="0.45">
      <c r="A9035" s="29"/>
      <c r="B9035" s="29"/>
      <c r="C9035" s="29"/>
    </row>
    <row r="9036" spans="1:3" hidden="1" x14ac:dyDescent="0.45">
      <c r="A9036" s="29"/>
      <c r="B9036" s="29"/>
      <c r="C9036" s="29"/>
    </row>
    <row r="9037" spans="1:3" hidden="1" x14ac:dyDescent="0.45">
      <c r="A9037" s="29"/>
      <c r="B9037" s="29"/>
      <c r="C9037" s="29"/>
    </row>
    <row r="9038" spans="1:3" hidden="1" x14ac:dyDescent="0.45">
      <c r="A9038" s="29"/>
      <c r="B9038" s="29"/>
      <c r="C9038" s="29"/>
    </row>
    <row r="9039" spans="1:3" hidden="1" x14ac:dyDescent="0.45">
      <c r="A9039" s="29"/>
      <c r="B9039" s="29"/>
      <c r="C9039" s="29"/>
    </row>
    <row r="9040" spans="1:3" hidden="1" x14ac:dyDescent="0.45">
      <c r="A9040" s="29"/>
      <c r="B9040" s="29"/>
      <c r="C9040" s="29"/>
    </row>
    <row r="9041" spans="1:3" hidden="1" x14ac:dyDescent="0.45">
      <c r="A9041" s="29"/>
      <c r="B9041" s="29"/>
      <c r="C9041" s="29"/>
    </row>
    <row r="9042" spans="1:3" hidden="1" x14ac:dyDescent="0.45">
      <c r="A9042" s="29"/>
      <c r="B9042" s="29"/>
      <c r="C9042" s="29"/>
    </row>
    <row r="9043" spans="1:3" hidden="1" x14ac:dyDescent="0.45">
      <c r="A9043" s="29"/>
      <c r="B9043" s="29"/>
      <c r="C9043" s="29"/>
    </row>
    <row r="9044" spans="1:3" hidden="1" x14ac:dyDescent="0.45">
      <c r="A9044" s="29"/>
      <c r="B9044" s="29"/>
      <c r="C9044" s="29"/>
    </row>
    <row r="9045" spans="1:3" hidden="1" x14ac:dyDescent="0.45">
      <c r="A9045" s="29"/>
      <c r="B9045" s="29"/>
      <c r="C9045" s="29"/>
    </row>
    <row r="9046" spans="1:3" hidden="1" x14ac:dyDescent="0.45">
      <c r="A9046" s="29"/>
      <c r="B9046" s="29"/>
      <c r="C9046" s="29"/>
    </row>
    <row r="9047" spans="1:3" hidden="1" x14ac:dyDescent="0.45">
      <c r="A9047" s="29"/>
      <c r="B9047" s="29"/>
      <c r="C9047" s="29"/>
    </row>
    <row r="9048" spans="1:3" hidden="1" x14ac:dyDescent="0.45">
      <c r="A9048" s="29"/>
      <c r="B9048" s="29"/>
      <c r="C9048" s="29"/>
    </row>
    <row r="9049" spans="1:3" hidden="1" x14ac:dyDescent="0.45">
      <c r="A9049" s="29"/>
      <c r="B9049" s="29"/>
      <c r="C9049" s="29"/>
    </row>
    <row r="9050" spans="1:3" hidden="1" x14ac:dyDescent="0.45">
      <c r="A9050" s="29"/>
      <c r="B9050" s="29"/>
      <c r="C9050" s="29"/>
    </row>
    <row r="9051" spans="1:3" hidden="1" x14ac:dyDescent="0.45">
      <c r="A9051" s="29"/>
      <c r="B9051" s="29"/>
      <c r="C9051" s="29"/>
    </row>
    <row r="9052" spans="1:3" hidden="1" x14ac:dyDescent="0.45">
      <c r="A9052" s="29"/>
      <c r="B9052" s="29"/>
      <c r="C9052" s="29"/>
    </row>
    <row r="9053" spans="1:3" hidden="1" x14ac:dyDescent="0.45">
      <c r="A9053" s="29"/>
      <c r="B9053" s="29"/>
      <c r="C9053" s="29"/>
    </row>
    <row r="9054" spans="1:3" hidden="1" x14ac:dyDescent="0.45">
      <c r="A9054" s="29"/>
      <c r="B9054" s="29"/>
      <c r="C9054" s="29"/>
    </row>
    <row r="9055" spans="1:3" hidden="1" x14ac:dyDescent="0.45">
      <c r="A9055" s="29"/>
      <c r="B9055" s="29"/>
      <c r="C9055" s="29"/>
    </row>
    <row r="9056" spans="1:3" hidden="1" x14ac:dyDescent="0.45">
      <c r="A9056" s="29"/>
      <c r="B9056" s="29"/>
      <c r="C9056" s="29"/>
    </row>
    <row r="9057" spans="1:3" hidden="1" x14ac:dyDescent="0.45">
      <c r="A9057" s="29"/>
      <c r="B9057" s="29"/>
      <c r="C9057" s="29"/>
    </row>
    <row r="9058" spans="1:3" hidden="1" x14ac:dyDescent="0.45">
      <c r="A9058" s="29"/>
      <c r="B9058" s="29"/>
      <c r="C9058" s="29"/>
    </row>
    <row r="9059" spans="1:3" hidden="1" x14ac:dyDescent="0.45">
      <c r="A9059" s="29"/>
      <c r="B9059" s="29"/>
      <c r="C9059" s="29"/>
    </row>
    <row r="9060" spans="1:3" hidden="1" x14ac:dyDescent="0.45">
      <c r="A9060" s="29"/>
      <c r="B9060" s="29"/>
      <c r="C9060" s="29"/>
    </row>
    <row r="9061" spans="1:3" hidden="1" x14ac:dyDescent="0.45">
      <c r="A9061" s="29"/>
      <c r="B9061" s="29"/>
      <c r="C9061" s="29"/>
    </row>
    <row r="9062" spans="1:3" hidden="1" x14ac:dyDescent="0.45">
      <c r="A9062" s="29"/>
      <c r="B9062" s="29"/>
      <c r="C9062" s="29"/>
    </row>
    <row r="9063" spans="1:3" hidden="1" x14ac:dyDescent="0.45">
      <c r="A9063" s="29"/>
      <c r="B9063" s="29"/>
      <c r="C9063" s="29"/>
    </row>
    <row r="9064" spans="1:3" hidden="1" x14ac:dyDescent="0.45">
      <c r="A9064" s="29"/>
      <c r="B9064" s="29"/>
      <c r="C9064" s="29"/>
    </row>
    <row r="9065" spans="1:3" hidden="1" x14ac:dyDescent="0.45">
      <c r="A9065" s="29"/>
      <c r="B9065" s="29"/>
      <c r="C9065" s="29"/>
    </row>
    <row r="9066" spans="1:3" hidden="1" x14ac:dyDescent="0.45">
      <c r="A9066" s="29"/>
      <c r="B9066" s="29"/>
      <c r="C9066" s="29"/>
    </row>
    <row r="9067" spans="1:3" hidden="1" x14ac:dyDescent="0.45">
      <c r="A9067" s="29"/>
      <c r="B9067" s="29"/>
      <c r="C9067" s="29"/>
    </row>
    <row r="9068" spans="1:3" hidden="1" x14ac:dyDescent="0.45">
      <c r="A9068" s="29"/>
      <c r="B9068" s="29"/>
      <c r="C9068" s="29"/>
    </row>
    <row r="9069" spans="1:3" hidden="1" x14ac:dyDescent="0.45">
      <c r="A9069" s="29"/>
      <c r="B9069" s="29"/>
      <c r="C9069" s="29"/>
    </row>
    <row r="9070" spans="1:3" hidden="1" x14ac:dyDescent="0.45">
      <c r="A9070" s="29"/>
      <c r="B9070" s="29"/>
      <c r="C9070" s="29"/>
    </row>
    <row r="9071" spans="1:3" hidden="1" x14ac:dyDescent="0.45">
      <c r="A9071" s="29"/>
      <c r="B9071" s="29"/>
      <c r="C9071" s="29"/>
    </row>
    <row r="9072" spans="1:3" hidden="1" x14ac:dyDescent="0.45">
      <c r="A9072" s="29"/>
      <c r="B9072" s="29"/>
      <c r="C9072" s="29"/>
    </row>
    <row r="9073" spans="1:3" hidden="1" x14ac:dyDescent="0.45">
      <c r="A9073" s="29"/>
      <c r="B9073" s="29"/>
      <c r="C9073" s="29"/>
    </row>
    <row r="9074" spans="1:3" hidden="1" x14ac:dyDescent="0.45">
      <c r="A9074" s="29"/>
      <c r="B9074" s="29"/>
      <c r="C9074" s="29"/>
    </row>
    <row r="9075" spans="1:3" hidden="1" x14ac:dyDescent="0.45">
      <c r="A9075" s="29"/>
      <c r="B9075" s="29"/>
      <c r="C9075" s="29"/>
    </row>
    <row r="9076" spans="1:3" hidden="1" x14ac:dyDescent="0.45">
      <c r="A9076" s="29"/>
      <c r="B9076" s="29"/>
      <c r="C9076" s="29"/>
    </row>
    <row r="9077" spans="1:3" hidden="1" x14ac:dyDescent="0.45">
      <c r="A9077" s="29"/>
      <c r="B9077" s="29"/>
      <c r="C9077" s="29"/>
    </row>
    <row r="9078" spans="1:3" hidden="1" x14ac:dyDescent="0.45">
      <c r="A9078" s="29"/>
      <c r="B9078" s="29"/>
      <c r="C9078" s="29"/>
    </row>
    <row r="9079" spans="1:3" hidden="1" x14ac:dyDescent="0.45">
      <c r="A9079" s="29"/>
      <c r="B9079" s="29"/>
      <c r="C9079" s="29"/>
    </row>
    <row r="9080" spans="1:3" hidden="1" x14ac:dyDescent="0.45">
      <c r="A9080" s="29"/>
      <c r="B9080" s="29"/>
      <c r="C9080" s="29"/>
    </row>
    <row r="9081" spans="1:3" hidden="1" x14ac:dyDescent="0.45">
      <c r="A9081" s="29"/>
      <c r="B9081" s="29"/>
      <c r="C9081" s="29"/>
    </row>
    <row r="9082" spans="1:3" hidden="1" x14ac:dyDescent="0.45">
      <c r="A9082" s="29"/>
      <c r="B9082" s="29"/>
      <c r="C9082" s="29"/>
    </row>
    <row r="9083" spans="1:3" hidden="1" x14ac:dyDescent="0.45">
      <c r="A9083" s="29"/>
      <c r="B9083" s="29"/>
      <c r="C9083" s="29"/>
    </row>
    <row r="9084" spans="1:3" hidden="1" x14ac:dyDescent="0.45">
      <c r="A9084" s="29"/>
      <c r="B9084" s="29"/>
      <c r="C9084" s="29"/>
    </row>
    <row r="9085" spans="1:3" hidden="1" x14ac:dyDescent="0.45">
      <c r="A9085" s="29"/>
      <c r="B9085" s="29"/>
      <c r="C9085" s="29"/>
    </row>
    <row r="9086" spans="1:3" hidden="1" x14ac:dyDescent="0.45">
      <c r="A9086" s="29"/>
      <c r="B9086" s="29"/>
      <c r="C9086" s="29"/>
    </row>
    <row r="9087" spans="1:3" hidden="1" x14ac:dyDescent="0.45">
      <c r="A9087" s="29"/>
      <c r="B9087" s="29"/>
      <c r="C9087" s="29"/>
    </row>
    <row r="9088" spans="1:3" hidden="1" x14ac:dyDescent="0.45">
      <c r="A9088" s="29"/>
      <c r="B9088" s="29"/>
      <c r="C9088" s="29"/>
    </row>
    <row r="9089" spans="1:3" hidden="1" x14ac:dyDescent="0.45">
      <c r="A9089" s="29"/>
      <c r="B9089" s="29"/>
      <c r="C9089" s="29"/>
    </row>
    <row r="9090" spans="1:3" hidden="1" x14ac:dyDescent="0.45">
      <c r="A9090" s="29"/>
      <c r="B9090" s="29"/>
      <c r="C9090" s="29"/>
    </row>
    <row r="9091" spans="1:3" hidden="1" x14ac:dyDescent="0.45">
      <c r="A9091" s="29"/>
      <c r="B9091" s="29"/>
      <c r="C9091" s="29"/>
    </row>
    <row r="9092" spans="1:3" hidden="1" x14ac:dyDescent="0.45">
      <c r="A9092" s="29"/>
      <c r="B9092" s="29"/>
      <c r="C9092" s="29"/>
    </row>
    <row r="9093" spans="1:3" hidden="1" x14ac:dyDescent="0.45">
      <c r="A9093" s="29"/>
      <c r="B9093" s="29"/>
      <c r="C9093" s="29"/>
    </row>
    <row r="9094" spans="1:3" hidden="1" x14ac:dyDescent="0.45">
      <c r="A9094" s="29"/>
      <c r="B9094" s="29"/>
      <c r="C9094" s="29"/>
    </row>
    <row r="9095" spans="1:3" hidden="1" x14ac:dyDescent="0.45">
      <c r="A9095" s="29"/>
      <c r="B9095" s="29"/>
      <c r="C9095" s="29"/>
    </row>
    <row r="9096" spans="1:3" hidden="1" x14ac:dyDescent="0.45">
      <c r="A9096" s="29"/>
      <c r="B9096" s="29"/>
      <c r="C9096" s="29"/>
    </row>
    <row r="9097" spans="1:3" hidden="1" x14ac:dyDescent="0.45">
      <c r="A9097" s="29"/>
      <c r="B9097" s="29"/>
      <c r="C9097" s="29"/>
    </row>
    <row r="9098" spans="1:3" hidden="1" x14ac:dyDescent="0.45">
      <c r="A9098" s="29"/>
      <c r="B9098" s="29"/>
      <c r="C9098" s="29"/>
    </row>
    <row r="9099" spans="1:3" hidden="1" x14ac:dyDescent="0.45">
      <c r="A9099" s="29"/>
      <c r="B9099" s="29"/>
      <c r="C9099" s="29"/>
    </row>
    <row r="9100" spans="1:3" hidden="1" x14ac:dyDescent="0.45">
      <c r="A9100" s="29"/>
      <c r="B9100" s="29"/>
      <c r="C9100" s="29"/>
    </row>
    <row r="9101" spans="1:3" hidden="1" x14ac:dyDescent="0.45">
      <c r="A9101" s="29"/>
      <c r="B9101" s="29"/>
      <c r="C9101" s="29"/>
    </row>
    <row r="9102" spans="1:3" hidden="1" x14ac:dyDescent="0.45">
      <c r="A9102" s="29"/>
      <c r="B9102" s="29"/>
      <c r="C9102" s="29"/>
    </row>
    <row r="9103" spans="1:3" hidden="1" x14ac:dyDescent="0.45">
      <c r="A9103" s="29"/>
      <c r="B9103" s="29"/>
      <c r="C9103" s="29"/>
    </row>
    <row r="9104" spans="1:3" hidden="1" x14ac:dyDescent="0.45">
      <c r="A9104" s="29"/>
      <c r="B9104" s="29"/>
      <c r="C9104" s="29"/>
    </row>
    <row r="9105" spans="1:3" hidden="1" x14ac:dyDescent="0.45">
      <c r="A9105" s="29"/>
      <c r="B9105" s="29"/>
      <c r="C9105" s="29"/>
    </row>
    <row r="9106" spans="1:3" hidden="1" x14ac:dyDescent="0.45">
      <c r="A9106" s="29"/>
      <c r="B9106" s="29"/>
      <c r="C9106" s="29"/>
    </row>
    <row r="9107" spans="1:3" hidden="1" x14ac:dyDescent="0.45">
      <c r="A9107" s="29"/>
      <c r="B9107" s="29"/>
      <c r="C9107" s="29"/>
    </row>
    <row r="9108" spans="1:3" hidden="1" x14ac:dyDescent="0.45">
      <c r="A9108" s="29"/>
      <c r="B9108" s="29"/>
      <c r="C9108" s="29"/>
    </row>
    <row r="9109" spans="1:3" hidden="1" x14ac:dyDescent="0.45">
      <c r="A9109" s="29"/>
      <c r="B9109" s="29"/>
      <c r="C9109" s="29"/>
    </row>
    <row r="9110" spans="1:3" hidden="1" x14ac:dyDescent="0.45">
      <c r="A9110" s="29"/>
      <c r="B9110" s="29"/>
      <c r="C9110" s="29"/>
    </row>
    <row r="9111" spans="1:3" hidden="1" x14ac:dyDescent="0.45">
      <c r="A9111" s="29"/>
      <c r="B9111" s="29"/>
      <c r="C9111" s="29"/>
    </row>
    <row r="9112" spans="1:3" hidden="1" x14ac:dyDescent="0.45">
      <c r="A9112" s="29"/>
      <c r="B9112" s="29"/>
      <c r="C9112" s="29"/>
    </row>
    <row r="9113" spans="1:3" hidden="1" x14ac:dyDescent="0.45">
      <c r="A9113" s="29"/>
      <c r="B9113" s="29"/>
      <c r="C9113" s="29"/>
    </row>
    <row r="9114" spans="1:3" hidden="1" x14ac:dyDescent="0.45">
      <c r="A9114" s="29"/>
      <c r="B9114" s="29"/>
      <c r="C9114" s="29"/>
    </row>
    <row r="9115" spans="1:3" hidden="1" x14ac:dyDescent="0.45">
      <c r="A9115" s="29"/>
      <c r="B9115" s="29"/>
      <c r="C9115" s="29"/>
    </row>
    <row r="9116" spans="1:3" hidden="1" x14ac:dyDescent="0.45">
      <c r="A9116" s="29"/>
      <c r="B9116" s="29"/>
      <c r="C9116" s="29"/>
    </row>
    <row r="9117" spans="1:3" hidden="1" x14ac:dyDescent="0.45">
      <c r="A9117" s="29"/>
      <c r="B9117" s="29"/>
      <c r="C9117" s="29"/>
    </row>
    <row r="9118" spans="1:3" hidden="1" x14ac:dyDescent="0.45">
      <c r="A9118" s="29"/>
      <c r="B9118" s="29"/>
      <c r="C9118" s="29"/>
    </row>
    <row r="9119" spans="1:3" hidden="1" x14ac:dyDescent="0.45">
      <c r="A9119" s="29"/>
      <c r="B9119" s="29"/>
      <c r="C9119" s="29"/>
    </row>
    <row r="9120" spans="1:3" hidden="1" x14ac:dyDescent="0.45">
      <c r="A9120" s="29"/>
      <c r="B9120" s="29"/>
      <c r="C9120" s="29"/>
    </row>
    <row r="9121" spans="1:3" hidden="1" x14ac:dyDescent="0.45">
      <c r="A9121" s="29"/>
      <c r="B9121" s="29"/>
      <c r="C9121" s="29"/>
    </row>
    <row r="9122" spans="1:3" hidden="1" x14ac:dyDescent="0.45">
      <c r="A9122" s="29"/>
      <c r="B9122" s="29"/>
      <c r="C9122" s="29"/>
    </row>
    <row r="9123" spans="1:3" hidden="1" x14ac:dyDescent="0.45">
      <c r="A9123" s="29"/>
      <c r="B9123" s="29"/>
      <c r="C9123" s="29"/>
    </row>
    <row r="9124" spans="1:3" hidden="1" x14ac:dyDescent="0.45">
      <c r="A9124" s="29"/>
      <c r="B9124" s="29"/>
      <c r="C9124" s="29"/>
    </row>
    <row r="9125" spans="1:3" hidden="1" x14ac:dyDescent="0.45">
      <c r="A9125" s="29"/>
      <c r="B9125" s="29"/>
      <c r="C9125" s="29"/>
    </row>
    <row r="9126" spans="1:3" hidden="1" x14ac:dyDescent="0.45">
      <c r="A9126" s="29"/>
      <c r="B9126" s="29"/>
      <c r="C9126" s="29"/>
    </row>
    <row r="9127" spans="1:3" hidden="1" x14ac:dyDescent="0.45">
      <c r="A9127" s="29"/>
      <c r="B9127" s="29"/>
      <c r="C9127" s="29"/>
    </row>
    <row r="9128" spans="1:3" hidden="1" x14ac:dyDescent="0.45">
      <c r="A9128" s="29"/>
      <c r="B9128" s="29"/>
      <c r="C9128" s="29"/>
    </row>
    <row r="9129" spans="1:3" hidden="1" x14ac:dyDescent="0.45">
      <c r="A9129" s="29"/>
      <c r="B9129" s="29"/>
      <c r="C9129" s="29"/>
    </row>
    <row r="9130" spans="1:3" hidden="1" x14ac:dyDescent="0.45">
      <c r="A9130" s="29"/>
      <c r="B9130" s="29"/>
      <c r="C9130" s="29"/>
    </row>
    <row r="9131" spans="1:3" hidden="1" x14ac:dyDescent="0.45">
      <c r="A9131" s="29"/>
      <c r="B9131" s="29"/>
      <c r="C9131" s="29"/>
    </row>
    <row r="9132" spans="1:3" hidden="1" x14ac:dyDescent="0.45">
      <c r="A9132" s="29"/>
      <c r="B9132" s="29"/>
      <c r="C9132" s="29"/>
    </row>
    <row r="9133" spans="1:3" hidden="1" x14ac:dyDescent="0.45">
      <c r="A9133" s="29"/>
      <c r="B9133" s="29"/>
      <c r="C9133" s="29"/>
    </row>
    <row r="9134" spans="1:3" hidden="1" x14ac:dyDescent="0.45">
      <c r="A9134" s="29"/>
      <c r="B9134" s="29"/>
      <c r="C9134" s="29"/>
    </row>
    <row r="9135" spans="1:3" hidden="1" x14ac:dyDescent="0.45">
      <c r="A9135" s="29"/>
      <c r="B9135" s="29"/>
      <c r="C9135" s="29"/>
    </row>
    <row r="9136" spans="1:3" hidden="1" x14ac:dyDescent="0.45">
      <c r="A9136" s="29"/>
      <c r="B9136" s="29"/>
      <c r="C9136" s="29"/>
    </row>
    <row r="9137" spans="1:3" hidden="1" x14ac:dyDescent="0.45">
      <c r="A9137" s="29"/>
      <c r="B9137" s="29"/>
      <c r="C9137" s="29"/>
    </row>
    <row r="9138" spans="1:3" hidden="1" x14ac:dyDescent="0.45">
      <c r="A9138" s="29"/>
      <c r="B9138" s="29"/>
      <c r="C9138" s="29"/>
    </row>
    <row r="9139" spans="1:3" hidden="1" x14ac:dyDescent="0.45">
      <c r="A9139" s="29"/>
      <c r="B9139" s="29"/>
      <c r="C9139" s="29"/>
    </row>
    <row r="9140" spans="1:3" hidden="1" x14ac:dyDescent="0.45">
      <c r="A9140" s="29"/>
      <c r="B9140" s="29"/>
      <c r="C9140" s="29"/>
    </row>
    <row r="9141" spans="1:3" hidden="1" x14ac:dyDescent="0.45">
      <c r="A9141" s="29"/>
      <c r="B9141" s="29"/>
      <c r="C9141" s="29"/>
    </row>
    <row r="9142" spans="1:3" hidden="1" x14ac:dyDescent="0.45">
      <c r="A9142" s="29"/>
      <c r="B9142" s="29"/>
      <c r="C9142" s="29"/>
    </row>
    <row r="9143" spans="1:3" hidden="1" x14ac:dyDescent="0.45">
      <c r="A9143" s="29"/>
      <c r="B9143" s="29"/>
      <c r="C9143" s="29"/>
    </row>
    <row r="9144" spans="1:3" hidden="1" x14ac:dyDescent="0.45">
      <c r="A9144" s="29"/>
      <c r="B9144" s="29"/>
      <c r="C9144" s="29"/>
    </row>
    <row r="9145" spans="1:3" hidden="1" x14ac:dyDescent="0.45">
      <c r="A9145" s="29"/>
      <c r="B9145" s="29"/>
      <c r="C9145" s="29"/>
    </row>
    <row r="9146" spans="1:3" hidden="1" x14ac:dyDescent="0.45">
      <c r="A9146" s="29"/>
      <c r="B9146" s="29"/>
      <c r="C9146" s="29"/>
    </row>
    <row r="9147" spans="1:3" hidden="1" x14ac:dyDescent="0.45">
      <c r="A9147" s="29"/>
      <c r="B9147" s="29"/>
      <c r="C9147" s="29"/>
    </row>
    <row r="9148" spans="1:3" hidden="1" x14ac:dyDescent="0.45">
      <c r="A9148" s="29"/>
      <c r="B9148" s="29"/>
      <c r="C9148" s="29"/>
    </row>
    <row r="9149" spans="1:3" hidden="1" x14ac:dyDescent="0.45">
      <c r="A9149" s="29"/>
      <c r="B9149" s="29"/>
      <c r="C9149" s="29"/>
    </row>
    <row r="9150" spans="1:3" hidden="1" x14ac:dyDescent="0.45">
      <c r="A9150" s="29"/>
      <c r="B9150" s="29"/>
      <c r="C9150" s="29"/>
    </row>
    <row r="9151" spans="1:3" hidden="1" x14ac:dyDescent="0.45">
      <c r="A9151" s="29"/>
      <c r="B9151" s="29"/>
      <c r="C9151" s="29"/>
    </row>
    <row r="9152" spans="1:3" hidden="1" x14ac:dyDescent="0.45">
      <c r="A9152" s="29"/>
      <c r="B9152" s="29"/>
      <c r="C9152" s="29"/>
    </row>
    <row r="9153" spans="1:3" hidden="1" x14ac:dyDescent="0.45">
      <c r="A9153" s="29"/>
      <c r="B9153" s="29"/>
      <c r="C9153" s="29"/>
    </row>
    <row r="9154" spans="1:3" hidden="1" x14ac:dyDescent="0.45">
      <c r="A9154" s="29"/>
      <c r="B9154" s="29"/>
      <c r="C9154" s="29"/>
    </row>
    <row r="9155" spans="1:3" hidden="1" x14ac:dyDescent="0.45">
      <c r="A9155" s="29"/>
      <c r="B9155" s="29"/>
      <c r="C9155" s="29"/>
    </row>
    <row r="9156" spans="1:3" hidden="1" x14ac:dyDescent="0.45">
      <c r="A9156" s="29"/>
      <c r="B9156" s="29"/>
      <c r="C9156" s="29"/>
    </row>
    <row r="9157" spans="1:3" hidden="1" x14ac:dyDescent="0.45">
      <c r="A9157" s="29"/>
      <c r="B9157" s="29"/>
      <c r="C9157" s="29"/>
    </row>
    <row r="9158" spans="1:3" hidden="1" x14ac:dyDescent="0.45">
      <c r="A9158" s="29"/>
      <c r="B9158" s="29"/>
      <c r="C9158" s="29"/>
    </row>
    <row r="9159" spans="1:3" hidden="1" x14ac:dyDescent="0.45">
      <c r="A9159" s="29"/>
      <c r="B9159" s="29"/>
      <c r="C9159" s="29"/>
    </row>
    <row r="9160" spans="1:3" hidden="1" x14ac:dyDescent="0.45">
      <c r="A9160" s="29"/>
      <c r="B9160" s="29"/>
      <c r="C9160" s="29"/>
    </row>
    <row r="9161" spans="1:3" hidden="1" x14ac:dyDescent="0.45">
      <c r="A9161" s="29"/>
      <c r="B9161" s="29"/>
      <c r="C9161" s="29"/>
    </row>
    <row r="9162" spans="1:3" hidden="1" x14ac:dyDescent="0.45">
      <c r="A9162" s="29"/>
      <c r="B9162" s="29"/>
      <c r="C9162" s="29"/>
    </row>
    <row r="9163" spans="1:3" hidden="1" x14ac:dyDescent="0.45">
      <c r="A9163" s="29"/>
      <c r="B9163" s="29"/>
      <c r="C9163" s="29"/>
    </row>
    <row r="9164" spans="1:3" hidden="1" x14ac:dyDescent="0.45">
      <c r="A9164" s="29"/>
      <c r="B9164" s="29"/>
      <c r="C9164" s="29"/>
    </row>
    <row r="9165" spans="1:3" hidden="1" x14ac:dyDescent="0.45">
      <c r="A9165" s="29"/>
      <c r="B9165" s="29"/>
      <c r="C9165" s="29"/>
    </row>
    <row r="9166" spans="1:3" hidden="1" x14ac:dyDescent="0.45">
      <c r="A9166" s="29"/>
      <c r="B9166" s="29"/>
      <c r="C9166" s="29"/>
    </row>
    <row r="9167" spans="1:3" hidden="1" x14ac:dyDescent="0.45">
      <c r="A9167" s="29"/>
      <c r="B9167" s="29"/>
      <c r="C9167" s="29"/>
    </row>
    <row r="9168" spans="1:3" hidden="1" x14ac:dyDescent="0.45">
      <c r="A9168" s="29"/>
      <c r="B9168" s="29"/>
      <c r="C9168" s="29"/>
    </row>
    <row r="9169" spans="1:3" hidden="1" x14ac:dyDescent="0.45">
      <c r="A9169" s="29"/>
      <c r="B9169" s="29"/>
      <c r="C9169" s="29"/>
    </row>
    <row r="9170" spans="1:3" hidden="1" x14ac:dyDescent="0.45">
      <c r="A9170" s="29"/>
      <c r="B9170" s="29"/>
      <c r="C9170" s="29"/>
    </row>
    <row r="9171" spans="1:3" hidden="1" x14ac:dyDescent="0.45">
      <c r="A9171" s="29"/>
      <c r="B9171" s="29"/>
      <c r="C9171" s="29"/>
    </row>
    <row r="9172" spans="1:3" hidden="1" x14ac:dyDescent="0.45">
      <c r="A9172" s="29"/>
      <c r="B9172" s="29"/>
      <c r="C9172" s="29"/>
    </row>
    <row r="9173" spans="1:3" hidden="1" x14ac:dyDescent="0.45">
      <c r="A9173" s="29"/>
      <c r="B9173" s="29"/>
      <c r="C9173" s="29"/>
    </row>
    <row r="9174" spans="1:3" hidden="1" x14ac:dyDescent="0.45">
      <c r="A9174" s="29"/>
      <c r="B9174" s="29"/>
      <c r="C9174" s="29"/>
    </row>
    <row r="9175" spans="1:3" hidden="1" x14ac:dyDescent="0.45">
      <c r="A9175" s="29"/>
      <c r="B9175" s="29"/>
      <c r="C9175" s="29"/>
    </row>
    <row r="9176" spans="1:3" hidden="1" x14ac:dyDescent="0.45">
      <c r="A9176" s="29"/>
      <c r="B9176" s="29"/>
      <c r="C9176" s="29"/>
    </row>
    <row r="9177" spans="1:3" hidden="1" x14ac:dyDescent="0.45">
      <c r="A9177" s="29"/>
      <c r="B9177" s="29"/>
      <c r="C9177" s="29"/>
    </row>
    <row r="9178" spans="1:3" hidden="1" x14ac:dyDescent="0.45">
      <c r="A9178" s="29"/>
      <c r="B9178" s="29"/>
      <c r="C9178" s="29"/>
    </row>
    <row r="9179" spans="1:3" hidden="1" x14ac:dyDescent="0.45">
      <c r="A9179" s="29"/>
      <c r="B9179" s="29"/>
      <c r="C9179" s="29"/>
    </row>
    <row r="9180" spans="1:3" hidden="1" x14ac:dyDescent="0.45">
      <c r="A9180" s="29"/>
      <c r="B9180" s="29"/>
      <c r="C9180" s="29"/>
    </row>
    <row r="9181" spans="1:3" hidden="1" x14ac:dyDescent="0.45">
      <c r="A9181" s="29"/>
      <c r="B9181" s="29"/>
      <c r="C9181" s="29"/>
    </row>
    <row r="9182" spans="1:3" hidden="1" x14ac:dyDescent="0.45">
      <c r="A9182" s="29"/>
      <c r="B9182" s="29"/>
      <c r="C9182" s="29"/>
    </row>
    <row r="9183" spans="1:3" hidden="1" x14ac:dyDescent="0.45">
      <c r="A9183" s="29"/>
      <c r="B9183" s="29"/>
      <c r="C9183" s="29"/>
    </row>
    <row r="9184" spans="1:3" hidden="1" x14ac:dyDescent="0.45">
      <c r="A9184" s="29"/>
      <c r="B9184" s="29"/>
      <c r="C9184" s="29"/>
    </row>
    <row r="9185" spans="1:3" hidden="1" x14ac:dyDescent="0.45">
      <c r="A9185" s="29"/>
      <c r="B9185" s="29"/>
      <c r="C9185" s="29"/>
    </row>
    <row r="9186" spans="1:3" hidden="1" x14ac:dyDescent="0.45">
      <c r="A9186" s="29"/>
      <c r="B9186" s="29"/>
      <c r="C9186" s="29"/>
    </row>
    <row r="9187" spans="1:3" hidden="1" x14ac:dyDescent="0.45">
      <c r="A9187" s="29"/>
      <c r="B9187" s="29"/>
      <c r="C9187" s="29"/>
    </row>
    <row r="9188" spans="1:3" hidden="1" x14ac:dyDescent="0.45">
      <c r="A9188" s="29"/>
      <c r="B9188" s="29"/>
      <c r="C9188" s="29"/>
    </row>
    <row r="9189" spans="1:3" hidden="1" x14ac:dyDescent="0.45">
      <c r="A9189" s="29"/>
      <c r="B9189" s="29"/>
      <c r="C9189" s="29"/>
    </row>
    <row r="9190" spans="1:3" hidden="1" x14ac:dyDescent="0.45">
      <c r="A9190" s="29"/>
      <c r="B9190" s="29"/>
      <c r="C9190" s="29"/>
    </row>
    <row r="9191" spans="1:3" hidden="1" x14ac:dyDescent="0.45">
      <c r="A9191" s="29"/>
      <c r="B9191" s="29"/>
      <c r="C9191" s="29"/>
    </row>
    <row r="9192" spans="1:3" hidden="1" x14ac:dyDescent="0.45">
      <c r="A9192" s="29"/>
      <c r="B9192" s="29"/>
      <c r="C9192" s="29"/>
    </row>
    <row r="9193" spans="1:3" hidden="1" x14ac:dyDescent="0.45">
      <c r="A9193" s="29"/>
      <c r="B9193" s="29"/>
      <c r="C9193" s="29"/>
    </row>
    <row r="9194" spans="1:3" hidden="1" x14ac:dyDescent="0.45">
      <c r="A9194" s="29"/>
      <c r="B9194" s="29"/>
      <c r="C9194" s="29"/>
    </row>
    <row r="9195" spans="1:3" hidden="1" x14ac:dyDescent="0.45">
      <c r="A9195" s="29"/>
      <c r="B9195" s="29"/>
      <c r="C9195" s="29"/>
    </row>
    <row r="9196" spans="1:3" hidden="1" x14ac:dyDescent="0.45">
      <c r="A9196" s="29"/>
      <c r="B9196" s="29"/>
      <c r="C9196" s="29"/>
    </row>
    <row r="9197" spans="1:3" hidden="1" x14ac:dyDescent="0.45">
      <c r="A9197" s="29"/>
      <c r="B9197" s="29"/>
      <c r="C9197" s="29"/>
    </row>
    <row r="9198" spans="1:3" hidden="1" x14ac:dyDescent="0.45">
      <c r="A9198" s="29"/>
      <c r="B9198" s="29"/>
      <c r="C9198" s="29"/>
    </row>
    <row r="9199" spans="1:3" hidden="1" x14ac:dyDescent="0.45">
      <c r="A9199" s="29"/>
      <c r="B9199" s="29"/>
      <c r="C9199" s="29"/>
    </row>
    <row r="9200" spans="1:3" hidden="1" x14ac:dyDescent="0.45">
      <c r="A9200" s="29"/>
      <c r="B9200" s="29"/>
      <c r="C9200" s="29"/>
    </row>
    <row r="9201" spans="1:3" hidden="1" x14ac:dyDescent="0.45">
      <c r="A9201" s="29"/>
      <c r="B9201" s="29"/>
      <c r="C9201" s="29"/>
    </row>
    <row r="9202" spans="1:3" hidden="1" x14ac:dyDescent="0.45">
      <c r="A9202" s="29"/>
      <c r="B9202" s="29"/>
      <c r="C9202" s="29"/>
    </row>
    <row r="9203" spans="1:3" hidden="1" x14ac:dyDescent="0.45">
      <c r="A9203" s="29"/>
      <c r="B9203" s="29"/>
      <c r="C9203" s="29"/>
    </row>
    <row r="9204" spans="1:3" hidden="1" x14ac:dyDescent="0.45">
      <c r="A9204" s="29"/>
      <c r="B9204" s="29"/>
      <c r="C9204" s="29"/>
    </row>
    <row r="9205" spans="1:3" hidden="1" x14ac:dyDescent="0.45">
      <c r="A9205" s="29"/>
      <c r="B9205" s="29"/>
      <c r="C9205" s="29"/>
    </row>
    <row r="9206" spans="1:3" hidden="1" x14ac:dyDescent="0.45">
      <c r="A9206" s="29"/>
      <c r="B9206" s="29"/>
      <c r="C9206" s="29"/>
    </row>
    <row r="9207" spans="1:3" hidden="1" x14ac:dyDescent="0.45">
      <c r="A9207" s="29"/>
      <c r="B9207" s="29"/>
      <c r="C9207" s="29"/>
    </row>
    <row r="9208" spans="1:3" hidden="1" x14ac:dyDescent="0.45">
      <c r="A9208" s="29"/>
      <c r="B9208" s="29"/>
      <c r="C9208" s="29"/>
    </row>
    <row r="9209" spans="1:3" hidden="1" x14ac:dyDescent="0.45">
      <c r="A9209" s="29"/>
      <c r="B9209" s="29"/>
      <c r="C9209" s="29"/>
    </row>
    <row r="9210" spans="1:3" hidden="1" x14ac:dyDescent="0.45">
      <c r="A9210" s="29"/>
      <c r="B9210" s="29"/>
      <c r="C9210" s="29"/>
    </row>
    <row r="9211" spans="1:3" hidden="1" x14ac:dyDescent="0.45">
      <c r="A9211" s="29"/>
      <c r="B9211" s="29"/>
      <c r="C9211" s="29"/>
    </row>
    <row r="9212" spans="1:3" hidden="1" x14ac:dyDescent="0.45">
      <c r="A9212" s="29"/>
      <c r="B9212" s="29"/>
      <c r="C9212" s="29"/>
    </row>
    <row r="9213" spans="1:3" hidden="1" x14ac:dyDescent="0.45">
      <c r="A9213" s="29"/>
      <c r="B9213" s="29"/>
      <c r="C9213" s="29"/>
    </row>
    <row r="9214" spans="1:3" hidden="1" x14ac:dyDescent="0.45">
      <c r="A9214" s="29"/>
      <c r="B9214" s="29"/>
      <c r="C9214" s="29"/>
    </row>
    <row r="9215" spans="1:3" hidden="1" x14ac:dyDescent="0.45">
      <c r="A9215" s="29"/>
      <c r="B9215" s="29"/>
      <c r="C9215" s="29"/>
    </row>
    <row r="9216" spans="1:3" hidden="1" x14ac:dyDescent="0.45">
      <c r="A9216" s="29"/>
      <c r="B9216" s="29"/>
      <c r="C9216" s="29"/>
    </row>
    <row r="9217" spans="1:3" hidden="1" x14ac:dyDescent="0.45">
      <c r="A9217" s="29"/>
      <c r="B9217" s="29"/>
      <c r="C9217" s="29"/>
    </row>
    <row r="9218" spans="1:3" hidden="1" x14ac:dyDescent="0.45">
      <c r="A9218" s="29"/>
      <c r="B9218" s="29"/>
      <c r="C9218" s="29"/>
    </row>
    <row r="9219" spans="1:3" hidden="1" x14ac:dyDescent="0.45">
      <c r="A9219" s="29"/>
      <c r="B9219" s="29"/>
      <c r="C9219" s="29"/>
    </row>
    <row r="9220" spans="1:3" hidden="1" x14ac:dyDescent="0.45">
      <c r="A9220" s="29"/>
      <c r="B9220" s="29"/>
      <c r="C9220" s="29"/>
    </row>
    <row r="9221" spans="1:3" hidden="1" x14ac:dyDescent="0.45">
      <c r="A9221" s="29"/>
      <c r="B9221" s="29"/>
      <c r="C9221" s="29"/>
    </row>
    <row r="9222" spans="1:3" hidden="1" x14ac:dyDescent="0.45">
      <c r="A9222" s="29"/>
      <c r="B9222" s="29"/>
      <c r="C9222" s="29"/>
    </row>
    <row r="9223" spans="1:3" hidden="1" x14ac:dyDescent="0.45">
      <c r="A9223" s="29"/>
      <c r="B9223" s="29"/>
      <c r="C9223" s="29"/>
    </row>
    <row r="9224" spans="1:3" hidden="1" x14ac:dyDescent="0.45">
      <c r="A9224" s="29"/>
      <c r="B9224" s="29"/>
      <c r="C9224" s="29"/>
    </row>
    <row r="9225" spans="1:3" hidden="1" x14ac:dyDescent="0.45">
      <c r="A9225" s="29"/>
      <c r="B9225" s="29"/>
      <c r="C9225" s="29"/>
    </row>
    <row r="9226" spans="1:3" hidden="1" x14ac:dyDescent="0.45">
      <c r="A9226" s="29"/>
      <c r="B9226" s="29"/>
      <c r="C9226" s="29"/>
    </row>
    <row r="9227" spans="1:3" hidden="1" x14ac:dyDescent="0.45">
      <c r="A9227" s="29"/>
      <c r="B9227" s="29"/>
      <c r="C9227" s="29"/>
    </row>
    <row r="9228" spans="1:3" hidden="1" x14ac:dyDescent="0.45">
      <c r="A9228" s="29"/>
      <c r="B9228" s="29"/>
      <c r="C9228" s="29"/>
    </row>
    <row r="9229" spans="1:3" hidden="1" x14ac:dyDescent="0.45">
      <c r="A9229" s="29"/>
      <c r="B9229" s="29"/>
      <c r="C9229" s="29"/>
    </row>
    <row r="9230" spans="1:3" hidden="1" x14ac:dyDescent="0.45">
      <c r="A9230" s="29"/>
      <c r="B9230" s="29"/>
      <c r="C9230" s="29"/>
    </row>
    <row r="9231" spans="1:3" hidden="1" x14ac:dyDescent="0.45">
      <c r="A9231" s="29"/>
      <c r="B9231" s="29"/>
      <c r="C9231" s="29"/>
    </row>
    <row r="9232" spans="1:3" hidden="1" x14ac:dyDescent="0.45">
      <c r="A9232" s="29"/>
      <c r="B9232" s="29"/>
      <c r="C9232" s="29"/>
    </row>
    <row r="9233" spans="1:3" hidden="1" x14ac:dyDescent="0.45">
      <c r="A9233" s="29"/>
      <c r="B9233" s="29"/>
      <c r="C9233" s="29"/>
    </row>
    <row r="9234" spans="1:3" hidden="1" x14ac:dyDescent="0.45">
      <c r="A9234" s="29"/>
      <c r="B9234" s="29"/>
      <c r="C9234" s="29"/>
    </row>
    <row r="9235" spans="1:3" hidden="1" x14ac:dyDescent="0.45">
      <c r="A9235" s="29"/>
      <c r="B9235" s="29"/>
      <c r="C9235" s="29"/>
    </row>
    <row r="9236" spans="1:3" hidden="1" x14ac:dyDescent="0.45">
      <c r="A9236" s="29"/>
      <c r="B9236" s="29"/>
      <c r="C9236" s="29"/>
    </row>
    <row r="9237" spans="1:3" hidden="1" x14ac:dyDescent="0.45">
      <c r="A9237" s="29"/>
      <c r="B9237" s="29"/>
      <c r="C9237" s="29"/>
    </row>
    <row r="9238" spans="1:3" hidden="1" x14ac:dyDescent="0.45">
      <c r="A9238" s="29"/>
      <c r="B9238" s="29"/>
      <c r="C9238" s="29"/>
    </row>
    <row r="9239" spans="1:3" hidden="1" x14ac:dyDescent="0.45">
      <c r="A9239" s="29"/>
      <c r="B9239" s="29"/>
      <c r="C9239" s="29"/>
    </row>
    <row r="9240" spans="1:3" hidden="1" x14ac:dyDescent="0.45">
      <c r="A9240" s="29"/>
      <c r="B9240" s="29"/>
      <c r="C9240" s="29"/>
    </row>
    <row r="9241" spans="1:3" hidden="1" x14ac:dyDescent="0.45">
      <c r="A9241" s="29"/>
      <c r="B9241" s="29"/>
      <c r="C9241" s="29"/>
    </row>
    <row r="9242" spans="1:3" hidden="1" x14ac:dyDescent="0.45">
      <c r="A9242" s="29"/>
      <c r="B9242" s="29"/>
      <c r="C9242" s="29"/>
    </row>
    <row r="9243" spans="1:3" hidden="1" x14ac:dyDescent="0.45">
      <c r="A9243" s="29"/>
      <c r="B9243" s="29"/>
      <c r="C9243" s="29"/>
    </row>
    <row r="9244" spans="1:3" hidden="1" x14ac:dyDescent="0.45">
      <c r="A9244" s="29"/>
      <c r="B9244" s="29"/>
      <c r="C9244" s="29"/>
    </row>
    <row r="9245" spans="1:3" hidden="1" x14ac:dyDescent="0.45">
      <c r="A9245" s="29"/>
      <c r="B9245" s="29"/>
      <c r="C9245" s="29"/>
    </row>
    <row r="9246" spans="1:3" hidden="1" x14ac:dyDescent="0.45">
      <c r="A9246" s="29"/>
      <c r="B9246" s="29"/>
      <c r="C9246" s="29"/>
    </row>
    <row r="9247" spans="1:3" hidden="1" x14ac:dyDescent="0.45">
      <c r="A9247" s="29"/>
      <c r="B9247" s="29"/>
      <c r="C9247" s="29"/>
    </row>
    <row r="9248" spans="1:3" hidden="1" x14ac:dyDescent="0.45">
      <c r="A9248" s="29"/>
      <c r="B9248" s="29"/>
      <c r="C9248" s="29"/>
    </row>
    <row r="9249" spans="1:3" hidden="1" x14ac:dyDescent="0.45">
      <c r="A9249" s="29"/>
      <c r="B9249" s="29"/>
      <c r="C9249" s="29"/>
    </row>
    <row r="9250" spans="1:3" hidden="1" x14ac:dyDescent="0.45">
      <c r="A9250" s="29"/>
      <c r="B9250" s="29"/>
      <c r="C9250" s="29"/>
    </row>
    <row r="9251" spans="1:3" hidden="1" x14ac:dyDescent="0.45">
      <c r="A9251" s="29"/>
      <c r="B9251" s="29"/>
      <c r="C9251" s="29"/>
    </row>
    <row r="9252" spans="1:3" hidden="1" x14ac:dyDescent="0.45">
      <c r="A9252" s="29"/>
      <c r="B9252" s="29"/>
      <c r="C9252" s="29"/>
    </row>
    <row r="9253" spans="1:3" hidden="1" x14ac:dyDescent="0.45">
      <c r="A9253" s="29"/>
      <c r="B9253" s="29"/>
      <c r="C9253" s="29"/>
    </row>
    <row r="9254" spans="1:3" hidden="1" x14ac:dyDescent="0.45">
      <c r="A9254" s="29"/>
      <c r="B9254" s="29"/>
      <c r="C9254" s="29"/>
    </row>
    <row r="9255" spans="1:3" hidden="1" x14ac:dyDescent="0.45">
      <c r="A9255" s="29"/>
      <c r="B9255" s="29"/>
      <c r="C9255" s="29"/>
    </row>
    <row r="9256" spans="1:3" hidden="1" x14ac:dyDescent="0.45">
      <c r="A9256" s="29"/>
      <c r="B9256" s="29"/>
      <c r="C9256" s="29"/>
    </row>
    <row r="9257" spans="1:3" hidden="1" x14ac:dyDescent="0.45">
      <c r="A9257" s="29"/>
      <c r="B9257" s="29"/>
      <c r="C9257" s="29"/>
    </row>
    <row r="9258" spans="1:3" hidden="1" x14ac:dyDescent="0.45">
      <c r="A9258" s="29"/>
      <c r="B9258" s="29"/>
      <c r="C9258" s="29"/>
    </row>
    <row r="9259" spans="1:3" hidden="1" x14ac:dyDescent="0.45">
      <c r="A9259" s="29"/>
      <c r="B9259" s="29"/>
      <c r="C9259" s="29"/>
    </row>
    <row r="9260" spans="1:3" hidden="1" x14ac:dyDescent="0.45">
      <c r="A9260" s="29"/>
      <c r="B9260" s="29"/>
      <c r="C9260" s="29"/>
    </row>
    <row r="9261" spans="1:3" hidden="1" x14ac:dyDescent="0.45">
      <c r="A9261" s="29"/>
      <c r="B9261" s="29"/>
      <c r="C9261" s="29"/>
    </row>
    <row r="9262" spans="1:3" hidden="1" x14ac:dyDescent="0.45">
      <c r="A9262" s="29"/>
      <c r="B9262" s="29"/>
      <c r="C9262" s="29"/>
    </row>
    <row r="9263" spans="1:3" hidden="1" x14ac:dyDescent="0.45">
      <c r="A9263" s="29"/>
      <c r="B9263" s="29"/>
      <c r="C9263" s="29"/>
    </row>
    <row r="9264" spans="1:3" hidden="1" x14ac:dyDescent="0.45">
      <c r="A9264" s="29"/>
      <c r="B9264" s="29"/>
      <c r="C9264" s="29"/>
    </row>
    <row r="9265" spans="1:3" hidden="1" x14ac:dyDescent="0.45">
      <c r="A9265" s="29"/>
      <c r="B9265" s="29"/>
      <c r="C9265" s="29"/>
    </row>
    <row r="9266" spans="1:3" hidden="1" x14ac:dyDescent="0.45">
      <c r="A9266" s="29"/>
      <c r="B9266" s="29"/>
      <c r="C9266" s="29"/>
    </row>
    <row r="9267" spans="1:3" hidden="1" x14ac:dyDescent="0.45">
      <c r="A9267" s="29"/>
      <c r="B9267" s="29"/>
      <c r="C9267" s="29"/>
    </row>
    <row r="9268" spans="1:3" hidden="1" x14ac:dyDescent="0.45">
      <c r="A9268" s="29"/>
      <c r="B9268" s="29"/>
      <c r="C9268" s="29"/>
    </row>
    <row r="9269" spans="1:3" hidden="1" x14ac:dyDescent="0.45">
      <c r="A9269" s="29"/>
      <c r="B9269" s="29"/>
      <c r="C9269" s="29"/>
    </row>
    <row r="9270" spans="1:3" hidden="1" x14ac:dyDescent="0.45">
      <c r="A9270" s="29"/>
      <c r="B9270" s="29"/>
      <c r="C9270" s="29"/>
    </row>
    <row r="9271" spans="1:3" hidden="1" x14ac:dyDescent="0.45">
      <c r="A9271" s="29"/>
      <c r="B9271" s="29"/>
      <c r="C9271" s="29"/>
    </row>
    <row r="9272" spans="1:3" hidden="1" x14ac:dyDescent="0.45">
      <c r="A9272" s="29"/>
      <c r="B9272" s="29"/>
      <c r="C9272" s="29"/>
    </row>
    <row r="9273" spans="1:3" hidden="1" x14ac:dyDescent="0.45">
      <c r="A9273" s="29"/>
      <c r="B9273" s="29"/>
      <c r="C9273" s="29"/>
    </row>
    <row r="9274" spans="1:3" hidden="1" x14ac:dyDescent="0.45">
      <c r="A9274" s="29"/>
      <c r="B9274" s="29"/>
      <c r="C9274" s="29"/>
    </row>
    <row r="9275" spans="1:3" hidden="1" x14ac:dyDescent="0.45">
      <c r="A9275" s="29"/>
      <c r="B9275" s="29"/>
      <c r="C9275" s="29"/>
    </row>
    <row r="9276" spans="1:3" hidden="1" x14ac:dyDescent="0.45">
      <c r="A9276" s="29"/>
      <c r="B9276" s="29"/>
      <c r="C9276" s="29"/>
    </row>
    <row r="9277" spans="1:3" hidden="1" x14ac:dyDescent="0.45">
      <c r="A9277" s="29"/>
      <c r="B9277" s="29"/>
      <c r="C9277" s="29"/>
    </row>
    <row r="9278" spans="1:3" hidden="1" x14ac:dyDescent="0.45">
      <c r="A9278" s="29"/>
      <c r="B9278" s="29"/>
      <c r="C9278" s="29"/>
    </row>
    <row r="9279" spans="1:3" hidden="1" x14ac:dyDescent="0.45">
      <c r="A9279" s="29"/>
      <c r="B9279" s="29"/>
      <c r="C9279" s="29"/>
    </row>
    <row r="9280" spans="1:3" hidden="1" x14ac:dyDescent="0.45">
      <c r="A9280" s="29"/>
      <c r="B9280" s="29"/>
      <c r="C9280" s="29"/>
    </row>
    <row r="9281" spans="1:3" hidden="1" x14ac:dyDescent="0.45">
      <c r="A9281" s="29"/>
      <c r="B9281" s="29"/>
      <c r="C9281" s="29"/>
    </row>
    <row r="9282" spans="1:3" hidden="1" x14ac:dyDescent="0.45">
      <c r="A9282" s="29"/>
      <c r="B9282" s="29"/>
      <c r="C9282" s="29"/>
    </row>
    <row r="9283" spans="1:3" hidden="1" x14ac:dyDescent="0.45">
      <c r="A9283" s="29"/>
      <c r="B9283" s="29"/>
      <c r="C9283" s="29"/>
    </row>
    <row r="9284" spans="1:3" hidden="1" x14ac:dyDescent="0.45">
      <c r="A9284" s="29"/>
      <c r="B9284" s="29"/>
      <c r="C9284" s="29"/>
    </row>
    <row r="9285" spans="1:3" hidden="1" x14ac:dyDescent="0.45">
      <c r="A9285" s="29"/>
      <c r="B9285" s="29"/>
      <c r="C9285" s="29"/>
    </row>
    <row r="9286" spans="1:3" hidden="1" x14ac:dyDescent="0.45">
      <c r="A9286" s="29"/>
      <c r="B9286" s="29"/>
      <c r="C9286" s="29"/>
    </row>
    <row r="9287" spans="1:3" hidden="1" x14ac:dyDescent="0.45">
      <c r="A9287" s="29"/>
      <c r="B9287" s="29"/>
      <c r="C9287" s="29"/>
    </row>
    <row r="9288" spans="1:3" hidden="1" x14ac:dyDescent="0.45">
      <c r="A9288" s="29"/>
      <c r="B9288" s="29"/>
      <c r="C9288" s="29"/>
    </row>
    <row r="9289" spans="1:3" hidden="1" x14ac:dyDescent="0.45">
      <c r="A9289" s="29"/>
      <c r="B9289" s="29"/>
      <c r="C9289" s="29"/>
    </row>
    <row r="9290" spans="1:3" hidden="1" x14ac:dyDescent="0.45">
      <c r="A9290" s="29"/>
      <c r="B9290" s="29"/>
      <c r="C9290" s="29"/>
    </row>
    <row r="9291" spans="1:3" hidden="1" x14ac:dyDescent="0.45">
      <c r="A9291" s="29"/>
      <c r="B9291" s="29"/>
      <c r="C9291" s="29"/>
    </row>
    <row r="9292" spans="1:3" hidden="1" x14ac:dyDescent="0.45">
      <c r="A9292" s="29"/>
      <c r="B9292" s="29"/>
      <c r="C9292" s="29"/>
    </row>
    <row r="9293" spans="1:3" hidden="1" x14ac:dyDescent="0.45">
      <c r="A9293" s="29"/>
      <c r="B9293" s="29"/>
      <c r="C9293" s="29"/>
    </row>
    <row r="9294" spans="1:3" hidden="1" x14ac:dyDescent="0.45">
      <c r="A9294" s="29"/>
      <c r="B9294" s="29"/>
      <c r="C9294" s="29"/>
    </row>
    <row r="9295" spans="1:3" hidden="1" x14ac:dyDescent="0.45">
      <c r="A9295" s="29"/>
      <c r="B9295" s="29"/>
      <c r="C9295" s="29"/>
    </row>
    <row r="9296" spans="1:3" hidden="1" x14ac:dyDescent="0.45">
      <c r="A9296" s="29"/>
      <c r="B9296" s="29"/>
      <c r="C9296" s="29"/>
    </row>
    <row r="9297" spans="1:3" hidden="1" x14ac:dyDescent="0.45">
      <c r="A9297" s="29"/>
      <c r="B9297" s="29"/>
      <c r="C9297" s="29"/>
    </row>
    <row r="9298" spans="1:3" hidden="1" x14ac:dyDescent="0.45">
      <c r="A9298" s="29"/>
      <c r="B9298" s="29"/>
      <c r="C9298" s="29"/>
    </row>
    <row r="9299" spans="1:3" hidden="1" x14ac:dyDescent="0.45">
      <c r="A9299" s="29"/>
      <c r="B9299" s="29"/>
      <c r="C9299" s="29"/>
    </row>
    <row r="9300" spans="1:3" hidden="1" x14ac:dyDescent="0.45">
      <c r="A9300" s="29"/>
      <c r="B9300" s="29"/>
      <c r="C9300" s="29"/>
    </row>
    <row r="9301" spans="1:3" hidden="1" x14ac:dyDescent="0.45">
      <c r="A9301" s="29"/>
      <c r="B9301" s="29"/>
      <c r="C9301" s="29"/>
    </row>
    <row r="9302" spans="1:3" hidden="1" x14ac:dyDescent="0.45">
      <c r="A9302" s="29"/>
      <c r="B9302" s="29"/>
      <c r="C9302" s="29"/>
    </row>
    <row r="9303" spans="1:3" hidden="1" x14ac:dyDescent="0.45">
      <c r="A9303" s="29"/>
      <c r="B9303" s="29"/>
      <c r="C9303" s="29"/>
    </row>
    <row r="9304" spans="1:3" hidden="1" x14ac:dyDescent="0.45">
      <c r="A9304" s="29"/>
      <c r="B9304" s="29"/>
      <c r="C9304" s="29"/>
    </row>
    <row r="9305" spans="1:3" hidden="1" x14ac:dyDescent="0.45">
      <c r="A9305" s="29"/>
      <c r="B9305" s="29"/>
      <c r="C9305" s="29"/>
    </row>
    <row r="9306" spans="1:3" hidden="1" x14ac:dyDescent="0.45">
      <c r="A9306" s="29"/>
      <c r="B9306" s="29"/>
      <c r="C9306" s="29"/>
    </row>
    <row r="9307" spans="1:3" hidden="1" x14ac:dyDescent="0.45">
      <c r="A9307" s="29"/>
      <c r="B9307" s="29"/>
      <c r="C9307" s="29"/>
    </row>
    <row r="9308" spans="1:3" hidden="1" x14ac:dyDescent="0.45">
      <c r="A9308" s="29"/>
      <c r="B9308" s="29"/>
      <c r="C9308" s="29"/>
    </row>
    <row r="9309" spans="1:3" hidden="1" x14ac:dyDescent="0.45">
      <c r="A9309" s="29"/>
      <c r="B9309" s="29"/>
      <c r="C9309" s="29"/>
    </row>
    <row r="9310" spans="1:3" hidden="1" x14ac:dyDescent="0.45">
      <c r="A9310" s="29"/>
      <c r="B9310" s="29"/>
      <c r="C9310" s="29"/>
    </row>
    <row r="9311" spans="1:3" hidden="1" x14ac:dyDescent="0.45">
      <c r="A9311" s="29"/>
      <c r="B9311" s="29"/>
      <c r="C9311" s="29"/>
    </row>
    <row r="9312" spans="1:3" hidden="1" x14ac:dyDescent="0.45">
      <c r="A9312" s="29"/>
      <c r="B9312" s="29"/>
      <c r="C9312" s="29"/>
    </row>
    <row r="9313" spans="1:3" hidden="1" x14ac:dyDescent="0.45">
      <c r="A9313" s="29"/>
      <c r="B9313" s="29"/>
      <c r="C9313" s="29"/>
    </row>
    <row r="9314" spans="1:3" hidden="1" x14ac:dyDescent="0.45">
      <c r="A9314" s="29"/>
      <c r="B9314" s="29"/>
      <c r="C9314" s="29"/>
    </row>
    <row r="9315" spans="1:3" hidden="1" x14ac:dyDescent="0.45">
      <c r="A9315" s="29"/>
      <c r="B9315" s="29"/>
      <c r="C9315" s="29"/>
    </row>
    <row r="9316" spans="1:3" hidden="1" x14ac:dyDescent="0.45">
      <c r="A9316" s="29"/>
      <c r="B9316" s="29"/>
      <c r="C9316" s="29"/>
    </row>
    <row r="9317" spans="1:3" hidden="1" x14ac:dyDescent="0.45">
      <c r="A9317" s="29"/>
      <c r="B9317" s="29"/>
      <c r="C9317" s="29"/>
    </row>
    <row r="9318" spans="1:3" hidden="1" x14ac:dyDescent="0.45">
      <c r="A9318" s="29"/>
      <c r="B9318" s="29"/>
      <c r="C9318" s="29"/>
    </row>
    <row r="9319" spans="1:3" hidden="1" x14ac:dyDescent="0.45">
      <c r="A9319" s="29"/>
      <c r="B9319" s="29"/>
      <c r="C9319" s="29"/>
    </row>
    <row r="9320" spans="1:3" hidden="1" x14ac:dyDescent="0.45">
      <c r="A9320" s="29"/>
      <c r="B9320" s="29"/>
      <c r="C9320" s="29"/>
    </row>
    <row r="9321" spans="1:3" hidden="1" x14ac:dyDescent="0.45">
      <c r="A9321" s="29"/>
      <c r="B9321" s="29"/>
      <c r="C9321" s="29"/>
    </row>
    <row r="9322" spans="1:3" hidden="1" x14ac:dyDescent="0.45">
      <c r="A9322" s="29"/>
      <c r="B9322" s="29"/>
      <c r="C9322" s="29"/>
    </row>
    <row r="9323" spans="1:3" hidden="1" x14ac:dyDescent="0.45">
      <c r="A9323" s="29"/>
      <c r="B9323" s="29"/>
      <c r="C9323" s="29"/>
    </row>
    <row r="9324" spans="1:3" hidden="1" x14ac:dyDescent="0.45">
      <c r="A9324" s="29"/>
      <c r="B9324" s="29"/>
      <c r="C9324" s="29"/>
    </row>
    <row r="9325" spans="1:3" hidden="1" x14ac:dyDescent="0.45">
      <c r="A9325" s="29"/>
      <c r="B9325" s="29"/>
      <c r="C9325" s="29"/>
    </row>
    <row r="9326" spans="1:3" hidden="1" x14ac:dyDescent="0.45">
      <c r="A9326" s="29"/>
      <c r="B9326" s="29"/>
      <c r="C9326" s="29"/>
    </row>
    <row r="9327" spans="1:3" hidden="1" x14ac:dyDescent="0.45">
      <c r="A9327" s="29"/>
      <c r="B9327" s="29"/>
      <c r="C9327" s="29"/>
    </row>
    <row r="9328" spans="1:3" hidden="1" x14ac:dyDescent="0.45">
      <c r="A9328" s="29"/>
      <c r="B9328" s="29"/>
      <c r="C9328" s="29"/>
    </row>
    <row r="9329" spans="1:3" hidden="1" x14ac:dyDescent="0.45">
      <c r="A9329" s="29"/>
      <c r="B9329" s="29"/>
      <c r="C9329" s="29"/>
    </row>
    <row r="9330" spans="1:3" hidden="1" x14ac:dyDescent="0.45">
      <c r="A9330" s="29"/>
      <c r="B9330" s="29"/>
      <c r="C9330" s="29"/>
    </row>
    <row r="9331" spans="1:3" hidden="1" x14ac:dyDescent="0.45">
      <c r="A9331" s="29"/>
      <c r="B9331" s="29"/>
      <c r="C9331" s="29"/>
    </row>
    <row r="9332" spans="1:3" hidden="1" x14ac:dyDescent="0.45">
      <c r="A9332" s="29"/>
      <c r="B9332" s="29"/>
      <c r="C9332" s="29"/>
    </row>
    <row r="9333" spans="1:3" hidden="1" x14ac:dyDescent="0.45">
      <c r="A9333" s="29"/>
      <c r="B9333" s="29"/>
      <c r="C9333" s="29"/>
    </row>
    <row r="9334" spans="1:3" hidden="1" x14ac:dyDescent="0.45">
      <c r="A9334" s="29"/>
      <c r="B9334" s="29"/>
      <c r="C9334" s="29"/>
    </row>
    <row r="9335" spans="1:3" hidden="1" x14ac:dyDescent="0.45">
      <c r="A9335" s="29"/>
      <c r="B9335" s="29"/>
      <c r="C9335" s="29"/>
    </row>
    <row r="9336" spans="1:3" hidden="1" x14ac:dyDescent="0.45">
      <c r="A9336" s="29"/>
      <c r="B9336" s="29"/>
      <c r="C9336" s="29"/>
    </row>
    <row r="9337" spans="1:3" hidden="1" x14ac:dyDescent="0.45">
      <c r="A9337" s="29"/>
      <c r="B9337" s="29"/>
      <c r="C9337" s="29"/>
    </row>
    <row r="9338" spans="1:3" hidden="1" x14ac:dyDescent="0.45">
      <c r="A9338" s="29"/>
      <c r="B9338" s="29"/>
      <c r="C9338" s="29"/>
    </row>
    <row r="9339" spans="1:3" hidden="1" x14ac:dyDescent="0.45">
      <c r="A9339" s="29"/>
      <c r="B9339" s="29"/>
      <c r="C9339" s="29"/>
    </row>
    <row r="9340" spans="1:3" hidden="1" x14ac:dyDescent="0.45">
      <c r="A9340" s="29"/>
      <c r="B9340" s="29"/>
      <c r="C9340" s="29"/>
    </row>
    <row r="9341" spans="1:3" hidden="1" x14ac:dyDescent="0.45">
      <c r="A9341" s="29"/>
      <c r="B9341" s="29"/>
      <c r="C9341" s="29"/>
    </row>
    <row r="9342" spans="1:3" hidden="1" x14ac:dyDescent="0.45">
      <c r="A9342" s="29"/>
      <c r="B9342" s="29"/>
      <c r="C9342" s="29"/>
    </row>
    <row r="9343" spans="1:3" hidden="1" x14ac:dyDescent="0.45">
      <c r="A9343" s="29"/>
      <c r="B9343" s="29"/>
      <c r="C9343" s="29"/>
    </row>
    <row r="9344" spans="1:3" hidden="1" x14ac:dyDescent="0.45">
      <c r="A9344" s="29"/>
      <c r="B9344" s="29"/>
      <c r="C9344" s="29"/>
    </row>
    <row r="9345" spans="1:3" hidden="1" x14ac:dyDescent="0.45">
      <c r="A9345" s="29"/>
      <c r="B9345" s="29"/>
      <c r="C9345" s="29"/>
    </row>
    <row r="9346" spans="1:3" hidden="1" x14ac:dyDescent="0.45">
      <c r="A9346" s="29"/>
      <c r="B9346" s="29"/>
      <c r="C9346" s="29"/>
    </row>
    <row r="9347" spans="1:3" hidden="1" x14ac:dyDescent="0.45">
      <c r="A9347" s="29"/>
      <c r="B9347" s="29"/>
      <c r="C9347" s="29"/>
    </row>
    <row r="9348" spans="1:3" hidden="1" x14ac:dyDescent="0.45">
      <c r="A9348" s="29"/>
      <c r="B9348" s="29"/>
      <c r="C9348" s="29"/>
    </row>
    <row r="9349" spans="1:3" hidden="1" x14ac:dyDescent="0.45">
      <c r="A9349" s="29"/>
      <c r="B9349" s="29"/>
      <c r="C9349" s="29"/>
    </row>
    <row r="9350" spans="1:3" hidden="1" x14ac:dyDescent="0.45">
      <c r="A9350" s="29"/>
      <c r="B9350" s="29"/>
      <c r="C9350" s="29"/>
    </row>
    <row r="9351" spans="1:3" hidden="1" x14ac:dyDescent="0.45">
      <c r="A9351" s="29"/>
      <c r="B9351" s="29"/>
      <c r="C9351" s="29"/>
    </row>
    <row r="9352" spans="1:3" hidden="1" x14ac:dyDescent="0.45">
      <c r="A9352" s="29"/>
      <c r="B9352" s="29"/>
      <c r="C9352" s="29"/>
    </row>
    <row r="9353" spans="1:3" hidden="1" x14ac:dyDescent="0.45">
      <c r="A9353" s="29"/>
      <c r="B9353" s="29"/>
      <c r="C9353" s="29"/>
    </row>
    <row r="9354" spans="1:3" hidden="1" x14ac:dyDescent="0.45">
      <c r="A9354" s="29"/>
      <c r="B9354" s="29"/>
      <c r="C9354" s="29"/>
    </row>
    <row r="9355" spans="1:3" hidden="1" x14ac:dyDescent="0.45">
      <c r="A9355" s="29"/>
      <c r="B9355" s="29"/>
      <c r="C9355" s="29"/>
    </row>
    <row r="9356" spans="1:3" hidden="1" x14ac:dyDescent="0.45">
      <c r="A9356" s="29"/>
      <c r="B9356" s="29"/>
      <c r="C9356" s="29"/>
    </row>
    <row r="9357" spans="1:3" hidden="1" x14ac:dyDescent="0.45">
      <c r="A9357" s="29"/>
      <c r="B9357" s="29"/>
      <c r="C9357" s="29"/>
    </row>
    <row r="9358" spans="1:3" hidden="1" x14ac:dyDescent="0.45">
      <c r="A9358" s="29"/>
      <c r="B9358" s="29"/>
      <c r="C9358" s="29"/>
    </row>
    <row r="9359" spans="1:3" hidden="1" x14ac:dyDescent="0.45">
      <c r="A9359" s="29"/>
      <c r="B9359" s="29"/>
      <c r="C9359" s="29"/>
    </row>
    <row r="9360" spans="1:3" hidden="1" x14ac:dyDescent="0.45">
      <c r="A9360" s="29"/>
      <c r="B9360" s="29"/>
      <c r="C9360" s="29"/>
    </row>
    <row r="9361" spans="1:3" hidden="1" x14ac:dyDescent="0.45">
      <c r="A9361" s="29"/>
      <c r="B9361" s="29"/>
      <c r="C9361" s="29"/>
    </row>
    <row r="9362" spans="1:3" hidden="1" x14ac:dyDescent="0.45">
      <c r="A9362" s="29"/>
      <c r="B9362" s="29"/>
      <c r="C9362" s="29"/>
    </row>
    <row r="9363" spans="1:3" hidden="1" x14ac:dyDescent="0.45">
      <c r="A9363" s="29"/>
      <c r="B9363" s="29"/>
      <c r="C9363" s="29"/>
    </row>
    <row r="9364" spans="1:3" hidden="1" x14ac:dyDescent="0.45">
      <c r="A9364" s="29"/>
      <c r="B9364" s="29"/>
      <c r="C9364" s="29"/>
    </row>
    <row r="9365" spans="1:3" hidden="1" x14ac:dyDescent="0.45">
      <c r="A9365" s="29"/>
      <c r="B9365" s="29"/>
      <c r="C9365" s="29"/>
    </row>
    <row r="9366" spans="1:3" hidden="1" x14ac:dyDescent="0.45">
      <c r="A9366" s="29"/>
      <c r="B9366" s="29"/>
      <c r="C9366" s="29"/>
    </row>
    <row r="9367" spans="1:3" hidden="1" x14ac:dyDescent="0.45">
      <c r="A9367" s="29"/>
      <c r="B9367" s="29"/>
      <c r="C9367" s="29"/>
    </row>
    <row r="9368" spans="1:3" hidden="1" x14ac:dyDescent="0.45">
      <c r="A9368" s="29"/>
      <c r="B9368" s="29"/>
      <c r="C9368" s="29"/>
    </row>
    <row r="9369" spans="1:3" hidden="1" x14ac:dyDescent="0.45">
      <c r="A9369" s="29"/>
      <c r="B9369" s="29"/>
      <c r="C9369" s="29"/>
    </row>
    <row r="9370" spans="1:3" hidden="1" x14ac:dyDescent="0.45">
      <c r="A9370" s="29"/>
      <c r="B9370" s="29"/>
      <c r="C9370" s="29"/>
    </row>
    <row r="9371" spans="1:3" hidden="1" x14ac:dyDescent="0.45">
      <c r="A9371" s="29"/>
      <c r="B9371" s="29"/>
      <c r="C9371" s="29"/>
    </row>
    <row r="9372" spans="1:3" hidden="1" x14ac:dyDescent="0.45">
      <c r="A9372" s="29"/>
      <c r="B9372" s="29"/>
      <c r="C9372" s="29"/>
    </row>
    <row r="9373" spans="1:3" hidden="1" x14ac:dyDescent="0.45">
      <c r="A9373" s="29"/>
      <c r="B9373" s="29"/>
      <c r="C9373" s="29"/>
    </row>
    <row r="9374" spans="1:3" hidden="1" x14ac:dyDescent="0.45">
      <c r="A9374" s="29"/>
      <c r="B9374" s="29"/>
      <c r="C9374" s="29"/>
    </row>
    <row r="9375" spans="1:3" hidden="1" x14ac:dyDescent="0.45">
      <c r="A9375" s="29"/>
      <c r="B9375" s="29"/>
      <c r="C9375" s="29"/>
    </row>
    <row r="9376" spans="1:3" hidden="1" x14ac:dyDescent="0.45">
      <c r="A9376" s="29"/>
      <c r="B9376" s="29"/>
      <c r="C9376" s="29"/>
    </row>
    <row r="9377" spans="1:3" hidden="1" x14ac:dyDescent="0.45">
      <c r="A9377" s="29"/>
      <c r="B9377" s="29"/>
      <c r="C9377" s="29"/>
    </row>
    <row r="9378" spans="1:3" hidden="1" x14ac:dyDescent="0.45">
      <c r="A9378" s="29"/>
      <c r="B9378" s="29"/>
      <c r="C9378" s="29"/>
    </row>
    <row r="9379" spans="1:3" hidden="1" x14ac:dyDescent="0.45">
      <c r="A9379" s="29"/>
      <c r="B9379" s="29"/>
      <c r="C9379" s="29"/>
    </row>
    <row r="9380" spans="1:3" hidden="1" x14ac:dyDescent="0.45">
      <c r="A9380" s="29"/>
      <c r="B9380" s="29"/>
      <c r="C9380" s="29"/>
    </row>
    <row r="9381" spans="1:3" hidden="1" x14ac:dyDescent="0.45">
      <c r="A9381" s="29"/>
      <c r="B9381" s="29"/>
      <c r="C9381" s="29"/>
    </row>
    <row r="9382" spans="1:3" hidden="1" x14ac:dyDescent="0.45">
      <c r="A9382" s="29"/>
      <c r="B9382" s="29"/>
      <c r="C9382" s="29"/>
    </row>
    <row r="9383" spans="1:3" hidden="1" x14ac:dyDescent="0.45">
      <c r="A9383" s="29"/>
      <c r="B9383" s="29"/>
      <c r="C9383" s="29"/>
    </row>
    <row r="9384" spans="1:3" hidden="1" x14ac:dyDescent="0.45">
      <c r="A9384" s="29"/>
      <c r="B9384" s="29"/>
      <c r="C9384" s="29"/>
    </row>
    <row r="9385" spans="1:3" hidden="1" x14ac:dyDescent="0.45">
      <c r="A9385" s="29"/>
      <c r="B9385" s="29"/>
      <c r="C9385" s="29"/>
    </row>
    <row r="9386" spans="1:3" hidden="1" x14ac:dyDescent="0.45">
      <c r="A9386" s="29"/>
      <c r="B9386" s="29"/>
      <c r="C9386" s="29"/>
    </row>
    <row r="9387" spans="1:3" hidden="1" x14ac:dyDescent="0.45">
      <c r="A9387" s="29"/>
      <c r="B9387" s="29"/>
      <c r="C9387" s="29"/>
    </row>
    <row r="9388" spans="1:3" hidden="1" x14ac:dyDescent="0.45">
      <c r="A9388" s="29"/>
      <c r="B9388" s="29"/>
      <c r="C9388" s="29"/>
    </row>
    <row r="9389" spans="1:3" hidden="1" x14ac:dyDescent="0.45">
      <c r="A9389" s="29"/>
      <c r="B9389" s="29"/>
      <c r="C9389" s="29"/>
    </row>
    <row r="9390" spans="1:3" hidden="1" x14ac:dyDescent="0.45">
      <c r="A9390" s="29"/>
      <c r="B9390" s="29"/>
      <c r="C9390" s="29"/>
    </row>
    <row r="9391" spans="1:3" hidden="1" x14ac:dyDescent="0.45">
      <c r="A9391" s="29"/>
      <c r="B9391" s="29"/>
      <c r="C9391" s="29"/>
    </row>
    <row r="9392" spans="1:3" hidden="1" x14ac:dyDescent="0.45">
      <c r="A9392" s="29"/>
      <c r="B9392" s="29"/>
      <c r="C9392" s="29"/>
    </row>
    <row r="9393" spans="1:3" hidden="1" x14ac:dyDescent="0.45">
      <c r="A9393" s="29"/>
      <c r="B9393" s="29"/>
      <c r="C9393" s="29"/>
    </row>
    <row r="9394" spans="1:3" hidden="1" x14ac:dyDescent="0.45">
      <c r="A9394" s="29"/>
      <c r="B9394" s="29"/>
      <c r="C9394" s="29"/>
    </row>
    <row r="9395" spans="1:3" hidden="1" x14ac:dyDescent="0.45">
      <c r="A9395" s="29"/>
      <c r="B9395" s="29"/>
      <c r="C9395" s="29"/>
    </row>
    <row r="9396" spans="1:3" hidden="1" x14ac:dyDescent="0.45">
      <c r="A9396" s="29"/>
      <c r="B9396" s="29"/>
      <c r="C9396" s="29"/>
    </row>
    <row r="9397" spans="1:3" hidden="1" x14ac:dyDescent="0.45">
      <c r="A9397" s="29"/>
      <c r="B9397" s="29"/>
      <c r="C9397" s="29"/>
    </row>
    <row r="9398" spans="1:3" hidden="1" x14ac:dyDescent="0.45">
      <c r="A9398" s="29"/>
      <c r="B9398" s="29"/>
      <c r="C9398" s="29"/>
    </row>
    <row r="9399" spans="1:3" hidden="1" x14ac:dyDescent="0.45">
      <c r="A9399" s="29"/>
      <c r="B9399" s="29"/>
      <c r="C9399" s="29"/>
    </row>
    <row r="9400" spans="1:3" hidden="1" x14ac:dyDescent="0.45">
      <c r="A9400" s="29"/>
      <c r="B9400" s="29"/>
      <c r="C9400" s="29"/>
    </row>
    <row r="9401" spans="1:3" hidden="1" x14ac:dyDescent="0.45">
      <c r="A9401" s="29"/>
      <c r="B9401" s="29"/>
      <c r="C9401" s="29"/>
    </row>
    <row r="9402" spans="1:3" hidden="1" x14ac:dyDescent="0.45">
      <c r="A9402" s="29"/>
      <c r="B9402" s="29"/>
      <c r="C9402" s="29"/>
    </row>
    <row r="9403" spans="1:3" hidden="1" x14ac:dyDescent="0.45">
      <c r="A9403" s="29"/>
      <c r="B9403" s="29"/>
      <c r="C9403" s="29"/>
    </row>
    <row r="9404" spans="1:3" hidden="1" x14ac:dyDescent="0.45">
      <c r="A9404" s="29"/>
      <c r="B9404" s="29"/>
      <c r="C9404" s="29"/>
    </row>
    <row r="9405" spans="1:3" hidden="1" x14ac:dyDescent="0.45">
      <c r="A9405" s="29"/>
      <c r="B9405" s="29"/>
      <c r="C9405" s="29"/>
    </row>
    <row r="9406" spans="1:3" hidden="1" x14ac:dyDescent="0.45">
      <c r="A9406" s="29"/>
      <c r="B9406" s="29"/>
      <c r="C9406" s="29"/>
    </row>
    <row r="9407" spans="1:3" hidden="1" x14ac:dyDescent="0.45">
      <c r="A9407" s="29"/>
      <c r="B9407" s="29"/>
      <c r="C9407" s="29"/>
    </row>
    <row r="9408" spans="1:3" hidden="1" x14ac:dyDescent="0.45">
      <c r="A9408" s="29"/>
      <c r="B9408" s="29"/>
      <c r="C9408" s="29"/>
    </row>
    <row r="9409" spans="1:3" hidden="1" x14ac:dyDescent="0.45">
      <c r="A9409" s="29"/>
      <c r="B9409" s="29"/>
      <c r="C9409" s="29"/>
    </row>
    <row r="9410" spans="1:3" hidden="1" x14ac:dyDescent="0.45">
      <c r="A9410" s="29"/>
      <c r="B9410" s="29"/>
      <c r="C9410" s="29"/>
    </row>
    <row r="9411" spans="1:3" hidden="1" x14ac:dyDescent="0.45">
      <c r="A9411" s="29"/>
      <c r="B9411" s="29"/>
      <c r="C9411" s="29"/>
    </row>
    <row r="9412" spans="1:3" hidden="1" x14ac:dyDescent="0.45">
      <c r="A9412" s="29"/>
      <c r="B9412" s="29"/>
      <c r="C9412" s="29"/>
    </row>
    <row r="9413" spans="1:3" hidden="1" x14ac:dyDescent="0.45">
      <c r="A9413" s="29"/>
      <c r="B9413" s="29"/>
      <c r="C9413" s="29"/>
    </row>
    <row r="9414" spans="1:3" hidden="1" x14ac:dyDescent="0.45">
      <c r="A9414" s="29"/>
      <c r="B9414" s="29"/>
      <c r="C9414" s="29"/>
    </row>
    <row r="9415" spans="1:3" hidden="1" x14ac:dyDescent="0.45">
      <c r="A9415" s="29"/>
      <c r="B9415" s="29"/>
      <c r="C9415" s="29"/>
    </row>
    <row r="9416" spans="1:3" hidden="1" x14ac:dyDescent="0.45">
      <c r="A9416" s="29"/>
      <c r="B9416" s="29"/>
      <c r="C9416" s="29"/>
    </row>
    <row r="9417" spans="1:3" hidden="1" x14ac:dyDescent="0.45">
      <c r="A9417" s="29"/>
      <c r="B9417" s="29"/>
      <c r="C9417" s="29"/>
    </row>
    <row r="9418" spans="1:3" hidden="1" x14ac:dyDescent="0.45">
      <c r="A9418" s="29"/>
      <c r="B9418" s="29"/>
      <c r="C9418" s="29"/>
    </row>
    <row r="9419" spans="1:3" hidden="1" x14ac:dyDescent="0.45">
      <c r="A9419" s="29"/>
      <c r="B9419" s="29"/>
      <c r="C9419" s="29"/>
    </row>
    <row r="9420" spans="1:3" hidden="1" x14ac:dyDescent="0.45">
      <c r="A9420" s="29"/>
      <c r="B9420" s="29"/>
      <c r="C9420" s="29"/>
    </row>
    <row r="9421" spans="1:3" hidden="1" x14ac:dyDescent="0.45">
      <c r="A9421" s="29"/>
      <c r="B9421" s="29"/>
      <c r="C9421" s="29"/>
    </row>
    <row r="9422" spans="1:3" hidden="1" x14ac:dyDescent="0.45">
      <c r="A9422" s="29"/>
      <c r="B9422" s="29"/>
      <c r="C9422" s="29"/>
    </row>
    <row r="9423" spans="1:3" hidden="1" x14ac:dyDescent="0.45">
      <c r="A9423" s="29"/>
      <c r="B9423" s="29"/>
      <c r="C9423" s="29"/>
    </row>
    <row r="9424" spans="1:3" hidden="1" x14ac:dyDescent="0.45">
      <c r="A9424" s="29"/>
      <c r="B9424" s="29"/>
      <c r="C9424" s="29"/>
    </row>
    <row r="9425" spans="1:3" hidden="1" x14ac:dyDescent="0.45">
      <c r="A9425" s="29"/>
      <c r="B9425" s="29"/>
      <c r="C9425" s="29"/>
    </row>
    <row r="9426" spans="1:3" hidden="1" x14ac:dyDescent="0.45">
      <c r="A9426" s="29"/>
      <c r="B9426" s="29"/>
      <c r="C9426" s="29"/>
    </row>
    <row r="9427" spans="1:3" hidden="1" x14ac:dyDescent="0.45">
      <c r="A9427" s="29"/>
      <c r="B9427" s="29"/>
      <c r="C9427" s="29"/>
    </row>
    <row r="9428" spans="1:3" hidden="1" x14ac:dyDescent="0.45">
      <c r="A9428" s="29"/>
      <c r="B9428" s="29"/>
      <c r="C9428" s="29"/>
    </row>
    <row r="9429" spans="1:3" hidden="1" x14ac:dyDescent="0.45">
      <c r="A9429" s="29"/>
      <c r="B9429" s="29"/>
      <c r="C9429" s="29"/>
    </row>
    <row r="9430" spans="1:3" hidden="1" x14ac:dyDescent="0.45">
      <c r="A9430" s="29"/>
      <c r="B9430" s="29"/>
      <c r="C9430" s="29"/>
    </row>
    <row r="9431" spans="1:3" hidden="1" x14ac:dyDescent="0.45">
      <c r="A9431" s="29"/>
      <c r="B9431" s="29"/>
      <c r="C9431" s="29"/>
    </row>
    <row r="9432" spans="1:3" hidden="1" x14ac:dyDescent="0.45">
      <c r="A9432" s="29"/>
      <c r="B9432" s="29"/>
      <c r="C9432" s="29"/>
    </row>
    <row r="9433" spans="1:3" hidden="1" x14ac:dyDescent="0.45">
      <c r="A9433" s="29"/>
      <c r="B9433" s="29"/>
      <c r="C9433" s="29"/>
    </row>
    <row r="9434" spans="1:3" hidden="1" x14ac:dyDescent="0.45">
      <c r="A9434" s="29"/>
      <c r="B9434" s="29"/>
      <c r="C9434" s="29"/>
    </row>
    <row r="9435" spans="1:3" hidden="1" x14ac:dyDescent="0.45">
      <c r="A9435" s="29"/>
      <c r="B9435" s="29"/>
      <c r="C9435" s="29"/>
    </row>
    <row r="9436" spans="1:3" hidden="1" x14ac:dyDescent="0.45">
      <c r="A9436" s="29"/>
      <c r="B9436" s="29"/>
      <c r="C9436" s="29"/>
    </row>
    <row r="9437" spans="1:3" hidden="1" x14ac:dyDescent="0.45">
      <c r="A9437" s="29"/>
      <c r="B9437" s="29"/>
      <c r="C9437" s="29"/>
    </row>
    <row r="9438" spans="1:3" hidden="1" x14ac:dyDescent="0.45">
      <c r="A9438" s="29"/>
      <c r="B9438" s="29"/>
      <c r="C9438" s="29"/>
    </row>
    <row r="9439" spans="1:3" hidden="1" x14ac:dyDescent="0.45">
      <c r="A9439" s="29"/>
      <c r="B9439" s="29"/>
      <c r="C9439" s="29"/>
    </row>
    <row r="9440" spans="1:3" hidden="1" x14ac:dyDescent="0.45">
      <c r="A9440" s="29"/>
      <c r="B9440" s="29"/>
      <c r="C9440" s="29"/>
    </row>
    <row r="9441" spans="1:3" hidden="1" x14ac:dyDescent="0.45">
      <c r="A9441" s="29"/>
      <c r="B9441" s="29"/>
      <c r="C9441" s="29"/>
    </row>
    <row r="9442" spans="1:3" hidden="1" x14ac:dyDescent="0.45">
      <c r="A9442" s="29"/>
      <c r="B9442" s="29"/>
      <c r="C9442" s="29"/>
    </row>
    <row r="9443" spans="1:3" hidden="1" x14ac:dyDescent="0.45">
      <c r="A9443" s="29"/>
      <c r="B9443" s="29"/>
      <c r="C9443" s="29"/>
    </row>
    <row r="9444" spans="1:3" hidden="1" x14ac:dyDescent="0.45">
      <c r="A9444" s="29"/>
      <c r="B9444" s="29"/>
      <c r="C9444" s="29"/>
    </row>
    <row r="9445" spans="1:3" hidden="1" x14ac:dyDescent="0.45">
      <c r="A9445" s="29"/>
      <c r="B9445" s="29"/>
      <c r="C9445" s="29"/>
    </row>
    <row r="9446" spans="1:3" hidden="1" x14ac:dyDescent="0.45">
      <c r="A9446" s="29"/>
      <c r="B9446" s="29"/>
      <c r="C9446" s="29"/>
    </row>
    <row r="9447" spans="1:3" hidden="1" x14ac:dyDescent="0.45">
      <c r="A9447" s="29"/>
      <c r="B9447" s="29"/>
      <c r="C9447" s="29"/>
    </row>
    <row r="9448" spans="1:3" hidden="1" x14ac:dyDescent="0.45">
      <c r="A9448" s="29"/>
      <c r="B9448" s="29"/>
      <c r="C9448" s="29"/>
    </row>
    <row r="9449" spans="1:3" hidden="1" x14ac:dyDescent="0.45">
      <c r="A9449" s="29"/>
      <c r="B9449" s="29"/>
      <c r="C9449" s="29"/>
    </row>
    <row r="9450" spans="1:3" hidden="1" x14ac:dyDescent="0.45">
      <c r="A9450" s="29"/>
      <c r="B9450" s="29"/>
      <c r="C9450" s="29"/>
    </row>
    <row r="9451" spans="1:3" hidden="1" x14ac:dyDescent="0.45">
      <c r="A9451" s="29"/>
      <c r="B9451" s="29"/>
      <c r="C9451" s="29"/>
    </row>
    <row r="9452" spans="1:3" hidden="1" x14ac:dyDescent="0.45">
      <c r="A9452" s="29"/>
      <c r="B9452" s="29"/>
      <c r="C9452" s="29"/>
    </row>
    <row r="9453" spans="1:3" hidden="1" x14ac:dyDescent="0.45">
      <c r="A9453" s="29"/>
      <c r="B9453" s="29"/>
      <c r="C9453" s="29"/>
    </row>
    <row r="9454" spans="1:3" hidden="1" x14ac:dyDescent="0.45">
      <c r="A9454" s="29"/>
      <c r="B9454" s="29"/>
      <c r="C9454" s="29"/>
    </row>
    <row r="9455" spans="1:3" hidden="1" x14ac:dyDescent="0.45">
      <c r="A9455" s="29"/>
      <c r="B9455" s="29"/>
      <c r="C9455" s="29"/>
    </row>
    <row r="9456" spans="1:3" hidden="1" x14ac:dyDescent="0.45">
      <c r="A9456" s="29"/>
      <c r="B9456" s="29"/>
      <c r="C9456" s="29"/>
    </row>
    <row r="9457" spans="1:3" hidden="1" x14ac:dyDescent="0.45">
      <c r="A9457" s="29"/>
      <c r="B9457" s="29"/>
      <c r="C9457" s="29"/>
    </row>
    <row r="9458" spans="1:3" hidden="1" x14ac:dyDescent="0.45">
      <c r="A9458" s="29"/>
      <c r="B9458" s="29"/>
      <c r="C9458" s="29"/>
    </row>
    <row r="9459" spans="1:3" hidden="1" x14ac:dyDescent="0.45">
      <c r="A9459" s="29"/>
      <c r="B9459" s="29"/>
      <c r="C9459" s="29"/>
    </row>
    <row r="9460" spans="1:3" hidden="1" x14ac:dyDescent="0.45">
      <c r="A9460" s="29"/>
      <c r="B9460" s="29"/>
      <c r="C9460" s="29"/>
    </row>
    <row r="9461" spans="1:3" hidden="1" x14ac:dyDescent="0.45">
      <c r="A9461" s="29"/>
      <c r="B9461" s="29"/>
      <c r="C9461" s="29"/>
    </row>
    <row r="9462" spans="1:3" hidden="1" x14ac:dyDescent="0.45">
      <c r="A9462" s="29"/>
      <c r="B9462" s="29"/>
      <c r="C9462" s="29"/>
    </row>
    <row r="9463" spans="1:3" hidden="1" x14ac:dyDescent="0.45">
      <c r="A9463" s="29"/>
      <c r="B9463" s="29"/>
      <c r="C9463" s="29"/>
    </row>
    <row r="9464" spans="1:3" hidden="1" x14ac:dyDescent="0.45">
      <c r="A9464" s="29"/>
      <c r="B9464" s="29"/>
      <c r="C9464" s="29"/>
    </row>
    <row r="9465" spans="1:3" hidden="1" x14ac:dyDescent="0.45">
      <c r="A9465" s="29"/>
      <c r="B9465" s="29"/>
      <c r="C9465" s="29"/>
    </row>
    <row r="9466" spans="1:3" hidden="1" x14ac:dyDescent="0.45">
      <c r="A9466" s="29"/>
      <c r="B9466" s="29"/>
      <c r="C9466" s="29"/>
    </row>
    <row r="9467" spans="1:3" hidden="1" x14ac:dyDescent="0.45">
      <c r="A9467" s="29"/>
      <c r="B9467" s="29"/>
      <c r="C9467" s="29"/>
    </row>
    <row r="9468" spans="1:3" hidden="1" x14ac:dyDescent="0.45">
      <c r="A9468" s="29"/>
      <c r="B9468" s="29"/>
      <c r="C9468" s="29"/>
    </row>
    <row r="9469" spans="1:3" hidden="1" x14ac:dyDescent="0.45">
      <c r="A9469" s="29"/>
      <c r="B9469" s="29"/>
      <c r="C9469" s="29"/>
    </row>
    <row r="9470" spans="1:3" hidden="1" x14ac:dyDescent="0.45">
      <c r="A9470" s="29"/>
      <c r="B9470" s="29"/>
      <c r="C9470" s="29"/>
    </row>
    <row r="9471" spans="1:3" hidden="1" x14ac:dyDescent="0.45">
      <c r="A9471" s="29"/>
      <c r="B9471" s="29"/>
      <c r="C9471" s="29"/>
    </row>
    <row r="9472" spans="1:3" hidden="1" x14ac:dyDescent="0.45">
      <c r="A9472" s="29"/>
      <c r="B9472" s="29"/>
      <c r="C9472" s="29"/>
    </row>
    <row r="9473" spans="1:3" hidden="1" x14ac:dyDescent="0.45">
      <c r="A9473" s="29"/>
      <c r="B9473" s="29"/>
      <c r="C9473" s="29"/>
    </row>
    <row r="9474" spans="1:3" hidden="1" x14ac:dyDescent="0.45">
      <c r="A9474" s="29"/>
      <c r="B9474" s="29"/>
      <c r="C9474" s="29"/>
    </row>
    <row r="9475" spans="1:3" hidden="1" x14ac:dyDescent="0.45">
      <c r="A9475" s="29"/>
      <c r="B9475" s="29"/>
      <c r="C9475" s="29"/>
    </row>
    <row r="9476" spans="1:3" hidden="1" x14ac:dyDescent="0.45">
      <c r="A9476" s="29"/>
      <c r="B9476" s="29"/>
      <c r="C9476" s="29"/>
    </row>
    <row r="9477" spans="1:3" hidden="1" x14ac:dyDescent="0.45">
      <c r="A9477" s="29"/>
      <c r="B9477" s="29"/>
      <c r="C9477" s="29"/>
    </row>
    <row r="9478" spans="1:3" hidden="1" x14ac:dyDescent="0.45">
      <c r="A9478" s="29"/>
      <c r="B9478" s="29"/>
      <c r="C9478" s="29"/>
    </row>
    <row r="9479" spans="1:3" hidden="1" x14ac:dyDescent="0.45">
      <c r="A9479" s="29"/>
      <c r="B9479" s="29"/>
      <c r="C9479" s="29"/>
    </row>
    <row r="9480" spans="1:3" hidden="1" x14ac:dyDescent="0.45">
      <c r="A9480" s="29"/>
      <c r="B9480" s="29"/>
      <c r="C9480" s="29"/>
    </row>
    <row r="9481" spans="1:3" hidden="1" x14ac:dyDescent="0.45">
      <c r="A9481" s="29"/>
      <c r="B9481" s="29"/>
      <c r="C9481" s="29"/>
    </row>
    <row r="9482" spans="1:3" hidden="1" x14ac:dyDescent="0.45">
      <c r="A9482" s="29"/>
      <c r="B9482" s="29"/>
      <c r="C9482" s="29"/>
    </row>
    <row r="9483" spans="1:3" hidden="1" x14ac:dyDescent="0.45">
      <c r="A9483" s="29"/>
      <c r="B9483" s="29"/>
      <c r="C9483" s="29"/>
    </row>
    <row r="9484" spans="1:3" hidden="1" x14ac:dyDescent="0.45">
      <c r="A9484" s="29"/>
      <c r="B9484" s="29"/>
      <c r="C9484" s="29"/>
    </row>
    <row r="9485" spans="1:3" hidden="1" x14ac:dyDescent="0.45">
      <c r="A9485" s="29"/>
      <c r="B9485" s="29"/>
      <c r="C9485" s="29"/>
    </row>
    <row r="9486" spans="1:3" hidden="1" x14ac:dyDescent="0.45">
      <c r="A9486" s="29"/>
      <c r="B9486" s="29"/>
      <c r="C9486" s="29"/>
    </row>
    <row r="9487" spans="1:3" hidden="1" x14ac:dyDescent="0.45">
      <c r="A9487" s="29"/>
      <c r="B9487" s="29"/>
      <c r="C9487" s="29"/>
    </row>
    <row r="9488" spans="1:3" hidden="1" x14ac:dyDescent="0.45">
      <c r="A9488" s="29"/>
      <c r="B9488" s="29"/>
      <c r="C9488" s="29"/>
    </row>
    <row r="9489" spans="1:3" hidden="1" x14ac:dyDescent="0.45">
      <c r="A9489" s="29"/>
      <c r="B9489" s="29"/>
      <c r="C9489" s="29"/>
    </row>
    <row r="9490" spans="1:3" hidden="1" x14ac:dyDescent="0.45">
      <c r="A9490" s="29"/>
      <c r="B9490" s="29"/>
      <c r="C9490" s="29"/>
    </row>
    <row r="9491" spans="1:3" hidden="1" x14ac:dyDescent="0.45">
      <c r="A9491" s="29"/>
      <c r="B9491" s="29"/>
      <c r="C9491" s="29"/>
    </row>
    <row r="9492" spans="1:3" hidden="1" x14ac:dyDescent="0.45">
      <c r="A9492" s="29"/>
      <c r="B9492" s="29"/>
      <c r="C9492" s="29"/>
    </row>
    <row r="9493" spans="1:3" hidden="1" x14ac:dyDescent="0.45">
      <c r="A9493" s="29"/>
      <c r="B9493" s="29"/>
      <c r="C9493" s="29"/>
    </row>
    <row r="9494" spans="1:3" hidden="1" x14ac:dyDescent="0.45">
      <c r="A9494" s="29"/>
      <c r="B9494" s="29"/>
      <c r="C9494" s="29"/>
    </row>
    <row r="9495" spans="1:3" hidden="1" x14ac:dyDescent="0.45">
      <c r="A9495" s="29"/>
      <c r="B9495" s="29"/>
      <c r="C9495" s="29"/>
    </row>
    <row r="9496" spans="1:3" hidden="1" x14ac:dyDescent="0.45">
      <c r="A9496" s="29"/>
      <c r="B9496" s="29"/>
      <c r="C9496" s="29"/>
    </row>
    <row r="9497" spans="1:3" hidden="1" x14ac:dyDescent="0.45">
      <c r="A9497" s="29"/>
      <c r="B9497" s="29"/>
      <c r="C9497" s="29"/>
    </row>
    <row r="9498" spans="1:3" hidden="1" x14ac:dyDescent="0.45">
      <c r="A9498" s="29"/>
      <c r="B9498" s="29"/>
      <c r="C9498" s="29"/>
    </row>
    <row r="9499" spans="1:3" hidden="1" x14ac:dyDescent="0.45">
      <c r="A9499" s="29"/>
      <c r="B9499" s="29"/>
      <c r="C9499" s="29"/>
    </row>
    <row r="9500" spans="1:3" hidden="1" x14ac:dyDescent="0.45">
      <c r="A9500" s="29"/>
      <c r="B9500" s="29"/>
      <c r="C9500" s="29"/>
    </row>
    <row r="9501" spans="1:3" hidden="1" x14ac:dyDescent="0.45">
      <c r="A9501" s="29"/>
      <c r="B9501" s="29"/>
      <c r="C9501" s="29"/>
    </row>
    <row r="9502" spans="1:3" hidden="1" x14ac:dyDescent="0.45">
      <c r="A9502" s="29"/>
      <c r="B9502" s="29"/>
      <c r="C9502" s="29"/>
    </row>
    <row r="9503" spans="1:3" hidden="1" x14ac:dyDescent="0.45">
      <c r="A9503" s="29"/>
      <c r="B9503" s="29"/>
      <c r="C9503" s="29"/>
    </row>
    <row r="9504" spans="1:3" hidden="1" x14ac:dyDescent="0.45">
      <c r="A9504" s="29"/>
      <c r="B9504" s="29"/>
      <c r="C9504" s="29"/>
    </row>
    <row r="9505" spans="1:3" hidden="1" x14ac:dyDescent="0.45">
      <c r="A9505" s="29"/>
      <c r="B9505" s="29"/>
      <c r="C9505" s="29"/>
    </row>
    <row r="9506" spans="1:3" hidden="1" x14ac:dyDescent="0.45">
      <c r="A9506" s="29"/>
      <c r="B9506" s="29"/>
      <c r="C9506" s="29"/>
    </row>
    <row r="9507" spans="1:3" hidden="1" x14ac:dyDescent="0.45">
      <c r="A9507" s="29"/>
      <c r="B9507" s="29"/>
      <c r="C9507" s="29"/>
    </row>
    <row r="9508" spans="1:3" hidden="1" x14ac:dyDescent="0.45">
      <c r="A9508" s="29"/>
      <c r="B9508" s="29"/>
      <c r="C9508" s="29"/>
    </row>
    <row r="9509" spans="1:3" hidden="1" x14ac:dyDescent="0.45">
      <c r="A9509" s="29"/>
      <c r="B9509" s="29"/>
      <c r="C9509" s="29"/>
    </row>
    <row r="9510" spans="1:3" hidden="1" x14ac:dyDescent="0.45">
      <c r="A9510" s="29"/>
      <c r="B9510" s="29"/>
      <c r="C9510" s="29"/>
    </row>
    <row r="9511" spans="1:3" hidden="1" x14ac:dyDescent="0.45">
      <c r="A9511" s="29"/>
      <c r="B9511" s="29"/>
      <c r="C9511" s="29"/>
    </row>
    <row r="9512" spans="1:3" hidden="1" x14ac:dyDescent="0.45">
      <c r="A9512" s="29"/>
      <c r="B9512" s="29"/>
      <c r="C9512" s="29"/>
    </row>
    <row r="9513" spans="1:3" hidden="1" x14ac:dyDescent="0.45">
      <c r="A9513" s="29"/>
      <c r="B9513" s="29"/>
      <c r="C9513" s="29"/>
    </row>
    <row r="9514" spans="1:3" hidden="1" x14ac:dyDescent="0.45">
      <c r="A9514" s="29"/>
      <c r="B9514" s="29"/>
      <c r="C9514" s="29"/>
    </row>
    <row r="9515" spans="1:3" hidden="1" x14ac:dyDescent="0.45">
      <c r="A9515" s="29"/>
      <c r="B9515" s="29"/>
      <c r="C9515" s="29"/>
    </row>
    <row r="9516" spans="1:3" hidden="1" x14ac:dyDescent="0.45">
      <c r="A9516" s="29"/>
      <c r="B9516" s="29"/>
      <c r="C9516" s="29"/>
    </row>
    <row r="9517" spans="1:3" hidden="1" x14ac:dyDescent="0.45">
      <c r="A9517" s="29"/>
      <c r="B9517" s="29"/>
      <c r="C9517" s="29"/>
    </row>
    <row r="9518" spans="1:3" hidden="1" x14ac:dyDescent="0.45">
      <c r="A9518" s="29"/>
      <c r="B9518" s="29"/>
      <c r="C9518" s="29"/>
    </row>
    <row r="9519" spans="1:3" hidden="1" x14ac:dyDescent="0.45">
      <c r="A9519" s="29"/>
      <c r="B9519" s="29"/>
      <c r="C9519" s="29"/>
    </row>
    <row r="9520" spans="1:3" hidden="1" x14ac:dyDescent="0.45">
      <c r="A9520" s="29"/>
      <c r="B9520" s="29"/>
      <c r="C9520" s="29"/>
    </row>
    <row r="9521" spans="1:3" hidden="1" x14ac:dyDescent="0.45">
      <c r="A9521" s="29"/>
      <c r="B9521" s="29"/>
      <c r="C9521" s="29"/>
    </row>
    <row r="9522" spans="1:3" hidden="1" x14ac:dyDescent="0.45">
      <c r="A9522" s="29"/>
      <c r="B9522" s="29"/>
      <c r="C9522" s="29"/>
    </row>
    <row r="9523" spans="1:3" hidden="1" x14ac:dyDescent="0.45">
      <c r="A9523" s="29"/>
      <c r="B9523" s="29"/>
      <c r="C9523" s="29"/>
    </row>
    <row r="9524" spans="1:3" hidden="1" x14ac:dyDescent="0.45">
      <c r="A9524" s="29"/>
      <c r="B9524" s="29"/>
      <c r="C9524" s="29"/>
    </row>
    <row r="9525" spans="1:3" hidden="1" x14ac:dyDescent="0.45">
      <c r="A9525" s="29"/>
      <c r="B9525" s="29"/>
      <c r="C9525" s="29"/>
    </row>
    <row r="9526" spans="1:3" hidden="1" x14ac:dyDescent="0.45">
      <c r="A9526" s="29"/>
      <c r="B9526" s="29"/>
      <c r="C9526" s="29"/>
    </row>
    <row r="9527" spans="1:3" hidden="1" x14ac:dyDescent="0.45">
      <c r="A9527" s="29"/>
      <c r="B9527" s="29"/>
      <c r="C9527" s="29"/>
    </row>
    <row r="9528" spans="1:3" hidden="1" x14ac:dyDescent="0.45">
      <c r="A9528" s="29"/>
      <c r="B9528" s="29"/>
      <c r="C9528" s="29"/>
    </row>
    <row r="9529" spans="1:3" hidden="1" x14ac:dyDescent="0.45">
      <c r="A9529" s="29"/>
      <c r="B9529" s="29"/>
      <c r="C9529" s="29"/>
    </row>
    <row r="9530" spans="1:3" hidden="1" x14ac:dyDescent="0.45">
      <c r="A9530" s="29"/>
      <c r="B9530" s="29"/>
      <c r="C9530" s="29"/>
    </row>
    <row r="9531" spans="1:3" hidden="1" x14ac:dyDescent="0.45">
      <c r="A9531" s="29"/>
      <c r="B9531" s="29"/>
      <c r="C9531" s="29"/>
    </row>
    <row r="9532" spans="1:3" hidden="1" x14ac:dyDescent="0.45">
      <c r="A9532" s="29"/>
      <c r="B9532" s="29"/>
      <c r="C9532" s="29"/>
    </row>
    <row r="9533" spans="1:3" hidden="1" x14ac:dyDescent="0.45">
      <c r="A9533" s="29"/>
      <c r="B9533" s="29"/>
      <c r="C9533" s="29"/>
    </row>
    <row r="9534" spans="1:3" hidden="1" x14ac:dyDescent="0.45">
      <c r="A9534" s="29"/>
      <c r="B9534" s="29"/>
      <c r="C9534" s="29"/>
    </row>
    <row r="9535" spans="1:3" hidden="1" x14ac:dyDescent="0.45">
      <c r="A9535" s="29"/>
      <c r="B9535" s="29"/>
      <c r="C9535" s="29"/>
    </row>
    <row r="9536" spans="1:3" hidden="1" x14ac:dyDescent="0.45">
      <c r="A9536" s="29"/>
      <c r="B9536" s="29"/>
      <c r="C9536" s="29"/>
    </row>
    <row r="9537" spans="1:3" hidden="1" x14ac:dyDescent="0.45">
      <c r="A9537" s="29"/>
      <c r="B9537" s="29"/>
      <c r="C9537" s="29"/>
    </row>
    <row r="9538" spans="1:3" hidden="1" x14ac:dyDescent="0.45">
      <c r="A9538" s="29"/>
      <c r="B9538" s="29"/>
      <c r="C9538" s="29"/>
    </row>
    <row r="9539" spans="1:3" hidden="1" x14ac:dyDescent="0.45">
      <c r="A9539" s="29"/>
      <c r="B9539" s="29"/>
      <c r="C9539" s="29"/>
    </row>
    <row r="9540" spans="1:3" hidden="1" x14ac:dyDescent="0.45">
      <c r="A9540" s="29"/>
      <c r="B9540" s="29"/>
      <c r="C9540" s="29"/>
    </row>
    <row r="9541" spans="1:3" hidden="1" x14ac:dyDescent="0.45">
      <c r="A9541" s="29"/>
      <c r="B9541" s="29"/>
      <c r="C9541" s="29"/>
    </row>
    <row r="9542" spans="1:3" hidden="1" x14ac:dyDescent="0.45">
      <c r="A9542" s="29"/>
      <c r="B9542" s="29"/>
      <c r="C9542" s="29"/>
    </row>
    <row r="9543" spans="1:3" hidden="1" x14ac:dyDescent="0.45">
      <c r="A9543" s="29"/>
      <c r="B9543" s="29"/>
      <c r="C9543" s="29"/>
    </row>
    <row r="9544" spans="1:3" hidden="1" x14ac:dyDescent="0.45">
      <c r="A9544" s="29"/>
      <c r="B9544" s="29"/>
      <c r="C9544" s="29"/>
    </row>
    <row r="9545" spans="1:3" hidden="1" x14ac:dyDescent="0.45">
      <c r="A9545" s="29"/>
      <c r="B9545" s="29"/>
      <c r="C9545" s="29"/>
    </row>
    <row r="9546" spans="1:3" hidden="1" x14ac:dyDescent="0.45">
      <c r="A9546" s="29"/>
      <c r="B9546" s="29"/>
      <c r="C9546" s="29"/>
    </row>
    <row r="9547" spans="1:3" hidden="1" x14ac:dyDescent="0.45">
      <c r="A9547" s="29"/>
      <c r="B9547" s="29"/>
      <c r="C9547" s="29"/>
    </row>
    <row r="9548" spans="1:3" hidden="1" x14ac:dyDescent="0.45">
      <c r="A9548" s="29"/>
      <c r="B9548" s="29"/>
      <c r="C9548" s="29"/>
    </row>
    <row r="9549" spans="1:3" hidden="1" x14ac:dyDescent="0.45">
      <c r="A9549" s="29"/>
      <c r="B9549" s="29"/>
      <c r="C9549" s="29"/>
    </row>
    <row r="9550" spans="1:3" hidden="1" x14ac:dyDescent="0.45">
      <c r="A9550" s="29"/>
      <c r="B9550" s="29"/>
      <c r="C9550" s="29"/>
    </row>
    <row r="9551" spans="1:3" hidden="1" x14ac:dyDescent="0.45">
      <c r="A9551" s="29"/>
      <c r="B9551" s="29"/>
      <c r="C9551" s="29"/>
    </row>
    <row r="9552" spans="1:3" hidden="1" x14ac:dyDescent="0.45">
      <c r="A9552" s="29"/>
      <c r="B9552" s="29"/>
      <c r="C9552" s="29"/>
    </row>
    <row r="9553" spans="1:3" hidden="1" x14ac:dyDescent="0.45">
      <c r="A9553" s="29"/>
      <c r="B9553" s="29"/>
      <c r="C9553" s="29"/>
    </row>
    <row r="9554" spans="1:3" hidden="1" x14ac:dyDescent="0.45">
      <c r="A9554" s="29"/>
      <c r="B9554" s="29"/>
      <c r="C9554" s="29"/>
    </row>
    <row r="9555" spans="1:3" hidden="1" x14ac:dyDescent="0.45">
      <c r="A9555" s="29"/>
      <c r="B9555" s="29"/>
      <c r="C9555" s="29"/>
    </row>
    <row r="9556" spans="1:3" hidden="1" x14ac:dyDescent="0.45">
      <c r="A9556" s="29"/>
      <c r="B9556" s="29"/>
      <c r="C9556" s="29"/>
    </row>
    <row r="9557" spans="1:3" hidden="1" x14ac:dyDescent="0.45">
      <c r="A9557" s="29"/>
      <c r="B9557" s="29"/>
      <c r="C9557" s="29"/>
    </row>
    <row r="9558" spans="1:3" hidden="1" x14ac:dyDescent="0.45">
      <c r="A9558" s="29"/>
      <c r="B9558" s="29"/>
      <c r="C9558" s="29"/>
    </row>
    <row r="9559" spans="1:3" hidden="1" x14ac:dyDescent="0.45">
      <c r="A9559" s="29"/>
      <c r="B9559" s="29"/>
      <c r="C9559" s="29"/>
    </row>
    <row r="9560" spans="1:3" hidden="1" x14ac:dyDescent="0.45">
      <c r="A9560" s="29"/>
      <c r="B9560" s="29"/>
      <c r="C9560" s="29"/>
    </row>
    <row r="9561" spans="1:3" hidden="1" x14ac:dyDescent="0.45">
      <c r="A9561" s="29"/>
      <c r="B9561" s="29"/>
      <c r="C9561" s="29"/>
    </row>
    <row r="9562" spans="1:3" hidden="1" x14ac:dyDescent="0.45">
      <c r="A9562" s="29"/>
      <c r="B9562" s="29"/>
      <c r="C9562" s="29"/>
    </row>
    <row r="9563" spans="1:3" hidden="1" x14ac:dyDescent="0.45">
      <c r="A9563" s="29"/>
      <c r="B9563" s="29"/>
      <c r="C9563" s="29"/>
    </row>
    <row r="9564" spans="1:3" hidden="1" x14ac:dyDescent="0.45">
      <c r="A9564" s="29"/>
      <c r="B9564" s="29"/>
      <c r="C9564" s="29"/>
    </row>
    <row r="9565" spans="1:3" hidden="1" x14ac:dyDescent="0.45">
      <c r="A9565" s="29"/>
      <c r="B9565" s="29"/>
      <c r="C9565" s="29"/>
    </row>
    <row r="9566" spans="1:3" hidden="1" x14ac:dyDescent="0.45">
      <c r="A9566" s="29"/>
      <c r="B9566" s="29"/>
      <c r="C9566" s="29"/>
    </row>
    <row r="9567" spans="1:3" hidden="1" x14ac:dyDescent="0.45">
      <c r="A9567" s="29"/>
      <c r="B9567" s="29"/>
      <c r="C9567" s="29"/>
    </row>
    <row r="9568" spans="1:3" hidden="1" x14ac:dyDescent="0.45">
      <c r="A9568" s="29"/>
      <c r="B9568" s="29"/>
      <c r="C9568" s="29"/>
    </row>
    <row r="9569" spans="1:3" hidden="1" x14ac:dyDescent="0.45">
      <c r="A9569" s="29"/>
      <c r="B9569" s="29"/>
      <c r="C9569" s="29"/>
    </row>
    <row r="9570" spans="1:3" hidden="1" x14ac:dyDescent="0.45">
      <c r="A9570" s="29"/>
      <c r="B9570" s="29"/>
      <c r="C9570" s="29"/>
    </row>
    <row r="9571" spans="1:3" hidden="1" x14ac:dyDescent="0.45">
      <c r="A9571" s="29"/>
      <c r="B9571" s="29"/>
      <c r="C9571" s="29"/>
    </row>
    <row r="9572" spans="1:3" hidden="1" x14ac:dyDescent="0.45">
      <c r="A9572" s="29"/>
      <c r="B9572" s="29"/>
      <c r="C9572" s="29"/>
    </row>
    <row r="9573" spans="1:3" hidden="1" x14ac:dyDescent="0.45">
      <c r="A9573" s="29"/>
      <c r="B9573" s="29"/>
      <c r="C9573" s="29"/>
    </row>
    <row r="9574" spans="1:3" hidden="1" x14ac:dyDescent="0.45">
      <c r="A9574" s="29"/>
      <c r="B9574" s="29"/>
      <c r="C9574" s="29"/>
    </row>
    <row r="9575" spans="1:3" hidden="1" x14ac:dyDescent="0.45">
      <c r="A9575" s="29"/>
      <c r="B9575" s="29"/>
      <c r="C9575" s="29"/>
    </row>
    <row r="9576" spans="1:3" hidden="1" x14ac:dyDescent="0.45">
      <c r="A9576" s="29"/>
      <c r="B9576" s="29"/>
      <c r="C9576" s="29"/>
    </row>
    <row r="9577" spans="1:3" hidden="1" x14ac:dyDescent="0.45">
      <c r="A9577" s="29"/>
      <c r="B9577" s="29"/>
      <c r="C9577" s="29"/>
    </row>
    <row r="9578" spans="1:3" hidden="1" x14ac:dyDescent="0.45">
      <c r="A9578" s="29"/>
      <c r="B9578" s="29"/>
      <c r="C9578" s="29"/>
    </row>
    <row r="9579" spans="1:3" hidden="1" x14ac:dyDescent="0.45">
      <c r="A9579" s="29"/>
      <c r="B9579" s="29"/>
      <c r="C9579" s="29"/>
    </row>
    <row r="9580" spans="1:3" hidden="1" x14ac:dyDescent="0.45">
      <c r="A9580" s="29"/>
      <c r="B9580" s="29"/>
      <c r="C9580" s="29"/>
    </row>
    <row r="9581" spans="1:3" hidden="1" x14ac:dyDescent="0.45">
      <c r="A9581" s="29"/>
      <c r="B9581" s="29"/>
      <c r="C9581" s="29"/>
    </row>
    <row r="9582" spans="1:3" hidden="1" x14ac:dyDescent="0.45">
      <c r="A9582" s="29"/>
      <c r="B9582" s="29"/>
      <c r="C9582" s="29"/>
    </row>
    <row r="9583" spans="1:3" hidden="1" x14ac:dyDescent="0.45">
      <c r="A9583" s="29"/>
      <c r="B9583" s="29"/>
      <c r="C9583" s="29"/>
    </row>
    <row r="9584" spans="1:3" hidden="1" x14ac:dyDescent="0.45">
      <c r="A9584" s="29"/>
      <c r="B9584" s="29"/>
      <c r="C9584" s="29"/>
    </row>
    <row r="9585" spans="1:3" hidden="1" x14ac:dyDescent="0.45">
      <c r="A9585" s="29"/>
      <c r="B9585" s="29"/>
      <c r="C9585" s="29"/>
    </row>
    <row r="9586" spans="1:3" hidden="1" x14ac:dyDescent="0.45">
      <c r="A9586" s="29"/>
      <c r="B9586" s="29"/>
      <c r="C9586" s="29"/>
    </row>
    <row r="9587" spans="1:3" hidden="1" x14ac:dyDescent="0.45">
      <c r="A9587" s="29"/>
      <c r="B9587" s="29"/>
      <c r="C9587" s="29"/>
    </row>
    <row r="9588" spans="1:3" hidden="1" x14ac:dyDescent="0.45">
      <c r="A9588" s="29"/>
      <c r="B9588" s="29"/>
      <c r="C9588" s="29"/>
    </row>
    <row r="9589" spans="1:3" hidden="1" x14ac:dyDescent="0.45">
      <c r="A9589" s="29"/>
      <c r="B9589" s="29"/>
      <c r="C9589" s="29"/>
    </row>
    <row r="9590" spans="1:3" hidden="1" x14ac:dyDescent="0.45">
      <c r="A9590" s="29"/>
      <c r="B9590" s="29"/>
      <c r="C9590" s="29"/>
    </row>
    <row r="9591" spans="1:3" hidden="1" x14ac:dyDescent="0.45">
      <c r="A9591" s="29"/>
      <c r="B9591" s="29"/>
      <c r="C9591" s="29"/>
    </row>
    <row r="9592" spans="1:3" hidden="1" x14ac:dyDescent="0.45">
      <c r="A9592" s="29"/>
      <c r="B9592" s="29"/>
      <c r="C9592" s="29"/>
    </row>
    <row r="9593" spans="1:3" hidden="1" x14ac:dyDescent="0.45">
      <c r="A9593" s="29"/>
      <c r="B9593" s="29"/>
      <c r="C9593" s="29"/>
    </row>
    <row r="9594" spans="1:3" hidden="1" x14ac:dyDescent="0.45">
      <c r="A9594" s="29"/>
      <c r="B9594" s="29"/>
      <c r="C9594" s="29"/>
    </row>
    <row r="9595" spans="1:3" hidden="1" x14ac:dyDescent="0.45">
      <c r="A9595" s="29"/>
      <c r="B9595" s="29"/>
      <c r="C9595" s="29"/>
    </row>
    <row r="9596" spans="1:3" hidden="1" x14ac:dyDescent="0.45">
      <c r="A9596" s="29"/>
      <c r="B9596" s="29"/>
      <c r="C9596" s="29"/>
    </row>
    <row r="9597" spans="1:3" hidden="1" x14ac:dyDescent="0.45">
      <c r="A9597" s="29"/>
      <c r="B9597" s="29"/>
      <c r="C9597" s="29"/>
    </row>
    <row r="9598" spans="1:3" hidden="1" x14ac:dyDescent="0.45">
      <c r="A9598" s="29"/>
      <c r="B9598" s="29"/>
      <c r="C9598" s="29"/>
    </row>
    <row r="9599" spans="1:3" hidden="1" x14ac:dyDescent="0.45">
      <c r="A9599" s="29"/>
      <c r="B9599" s="29"/>
      <c r="C9599" s="29"/>
    </row>
    <row r="9600" spans="1:3" hidden="1" x14ac:dyDescent="0.45">
      <c r="A9600" s="29"/>
      <c r="B9600" s="29"/>
      <c r="C9600" s="29"/>
    </row>
    <row r="9601" spans="1:3" hidden="1" x14ac:dyDescent="0.45">
      <c r="A9601" s="29"/>
      <c r="B9601" s="29"/>
      <c r="C9601" s="29"/>
    </row>
    <row r="9602" spans="1:3" hidden="1" x14ac:dyDescent="0.45">
      <c r="A9602" s="29"/>
      <c r="B9602" s="29"/>
      <c r="C9602" s="29"/>
    </row>
    <row r="9603" spans="1:3" hidden="1" x14ac:dyDescent="0.45">
      <c r="A9603" s="29"/>
      <c r="B9603" s="29"/>
      <c r="C9603" s="29"/>
    </row>
    <row r="9604" spans="1:3" hidden="1" x14ac:dyDescent="0.45">
      <c r="A9604" s="29"/>
      <c r="B9604" s="29"/>
      <c r="C9604" s="29"/>
    </row>
    <row r="9605" spans="1:3" hidden="1" x14ac:dyDescent="0.45">
      <c r="A9605" s="29"/>
      <c r="B9605" s="29"/>
      <c r="C9605" s="29"/>
    </row>
    <row r="9606" spans="1:3" hidden="1" x14ac:dyDescent="0.45">
      <c r="A9606" s="29"/>
      <c r="B9606" s="29"/>
      <c r="C9606" s="29"/>
    </row>
    <row r="9607" spans="1:3" hidden="1" x14ac:dyDescent="0.45">
      <c r="A9607" s="29"/>
      <c r="B9607" s="29"/>
      <c r="C9607" s="29"/>
    </row>
    <row r="9608" spans="1:3" hidden="1" x14ac:dyDescent="0.45">
      <c r="A9608" s="29"/>
      <c r="B9608" s="29"/>
      <c r="C9608" s="29"/>
    </row>
    <row r="9609" spans="1:3" hidden="1" x14ac:dyDescent="0.45">
      <c r="A9609" s="29"/>
      <c r="B9609" s="29"/>
      <c r="C9609" s="29"/>
    </row>
    <row r="9610" spans="1:3" hidden="1" x14ac:dyDescent="0.45">
      <c r="A9610" s="29"/>
      <c r="B9610" s="29"/>
      <c r="C9610" s="29"/>
    </row>
    <row r="9611" spans="1:3" hidden="1" x14ac:dyDescent="0.45">
      <c r="A9611" s="29"/>
      <c r="B9611" s="29"/>
      <c r="C9611" s="29"/>
    </row>
    <row r="9612" spans="1:3" hidden="1" x14ac:dyDescent="0.45">
      <c r="A9612" s="29"/>
      <c r="B9612" s="29"/>
      <c r="C9612" s="29"/>
    </row>
    <row r="9613" spans="1:3" hidden="1" x14ac:dyDescent="0.45">
      <c r="A9613" s="29"/>
      <c r="B9613" s="29"/>
      <c r="C9613" s="29"/>
    </row>
    <row r="9614" spans="1:3" hidden="1" x14ac:dyDescent="0.45">
      <c r="A9614" s="29"/>
      <c r="B9614" s="29"/>
      <c r="C9614" s="29"/>
    </row>
    <row r="9615" spans="1:3" hidden="1" x14ac:dyDescent="0.45">
      <c r="A9615" s="29"/>
      <c r="B9615" s="29"/>
      <c r="C9615" s="29"/>
    </row>
    <row r="9616" spans="1:3" hidden="1" x14ac:dyDescent="0.45">
      <c r="A9616" s="29"/>
      <c r="B9616" s="29"/>
      <c r="C9616" s="29"/>
    </row>
    <row r="9617" spans="1:3" hidden="1" x14ac:dyDescent="0.45">
      <c r="A9617" s="29"/>
      <c r="B9617" s="29"/>
      <c r="C9617" s="29"/>
    </row>
    <row r="9618" spans="1:3" hidden="1" x14ac:dyDescent="0.45">
      <c r="A9618" s="29"/>
      <c r="B9618" s="29"/>
      <c r="C9618" s="29"/>
    </row>
    <row r="9619" spans="1:3" hidden="1" x14ac:dyDescent="0.45">
      <c r="A9619" s="29"/>
      <c r="B9619" s="29"/>
      <c r="C9619" s="29"/>
    </row>
    <row r="9620" spans="1:3" hidden="1" x14ac:dyDescent="0.45">
      <c r="A9620" s="29"/>
      <c r="B9620" s="29"/>
      <c r="C9620" s="29"/>
    </row>
    <row r="9621" spans="1:3" hidden="1" x14ac:dyDescent="0.45">
      <c r="A9621" s="29"/>
      <c r="B9621" s="29"/>
      <c r="C9621" s="29"/>
    </row>
    <row r="9622" spans="1:3" hidden="1" x14ac:dyDescent="0.45">
      <c r="A9622" s="29"/>
      <c r="B9622" s="29"/>
      <c r="C9622" s="29"/>
    </row>
    <row r="9623" spans="1:3" hidden="1" x14ac:dyDescent="0.45">
      <c r="A9623" s="29"/>
      <c r="B9623" s="29"/>
      <c r="C9623" s="29"/>
    </row>
    <row r="9624" spans="1:3" hidden="1" x14ac:dyDescent="0.45">
      <c r="A9624" s="29"/>
      <c r="B9624" s="29"/>
      <c r="C9624" s="29"/>
    </row>
    <row r="9625" spans="1:3" hidden="1" x14ac:dyDescent="0.45">
      <c r="A9625" s="29"/>
      <c r="B9625" s="29"/>
      <c r="C9625" s="29"/>
    </row>
    <row r="9626" spans="1:3" hidden="1" x14ac:dyDescent="0.45">
      <c r="A9626" s="29"/>
      <c r="B9626" s="29"/>
      <c r="C9626" s="29"/>
    </row>
    <row r="9627" spans="1:3" hidden="1" x14ac:dyDescent="0.45">
      <c r="A9627" s="29"/>
      <c r="B9627" s="29"/>
      <c r="C9627" s="29"/>
    </row>
    <row r="9628" spans="1:3" hidden="1" x14ac:dyDescent="0.45">
      <c r="A9628" s="29"/>
      <c r="B9628" s="29"/>
      <c r="C9628" s="29"/>
    </row>
    <row r="9629" spans="1:3" hidden="1" x14ac:dyDescent="0.45">
      <c r="A9629" s="29"/>
      <c r="B9629" s="29"/>
      <c r="C9629" s="29"/>
    </row>
    <row r="9630" spans="1:3" hidden="1" x14ac:dyDescent="0.45">
      <c r="A9630" s="29"/>
      <c r="B9630" s="29"/>
      <c r="C9630" s="29"/>
    </row>
    <row r="9631" spans="1:3" hidden="1" x14ac:dyDescent="0.45">
      <c r="A9631" s="29"/>
      <c r="B9631" s="29"/>
      <c r="C9631" s="29"/>
    </row>
    <row r="9632" spans="1:3" hidden="1" x14ac:dyDescent="0.45">
      <c r="A9632" s="29"/>
      <c r="B9632" s="29"/>
      <c r="C9632" s="29"/>
    </row>
    <row r="9633" spans="1:3" hidden="1" x14ac:dyDescent="0.45">
      <c r="A9633" s="29"/>
      <c r="B9633" s="29"/>
      <c r="C9633" s="29"/>
    </row>
    <row r="9634" spans="1:3" hidden="1" x14ac:dyDescent="0.45">
      <c r="A9634" s="29"/>
      <c r="B9634" s="29"/>
      <c r="C9634" s="29"/>
    </row>
    <row r="9635" spans="1:3" hidden="1" x14ac:dyDescent="0.45">
      <c r="A9635" s="29"/>
      <c r="B9635" s="29"/>
      <c r="C9635" s="29"/>
    </row>
    <row r="9636" spans="1:3" hidden="1" x14ac:dyDescent="0.45">
      <c r="A9636" s="29"/>
      <c r="B9636" s="29"/>
      <c r="C9636" s="29"/>
    </row>
    <row r="9637" spans="1:3" hidden="1" x14ac:dyDescent="0.45">
      <c r="A9637" s="29"/>
      <c r="B9637" s="29"/>
      <c r="C9637" s="29"/>
    </row>
    <row r="9638" spans="1:3" hidden="1" x14ac:dyDescent="0.45">
      <c r="A9638" s="29"/>
      <c r="B9638" s="29"/>
      <c r="C9638" s="29"/>
    </row>
    <row r="9639" spans="1:3" hidden="1" x14ac:dyDescent="0.45">
      <c r="A9639" s="29"/>
      <c r="B9639" s="29"/>
      <c r="C9639" s="29"/>
    </row>
    <row r="9640" spans="1:3" hidden="1" x14ac:dyDescent="0.45">
      <c r="A9640" s="29"/>
      <c r="B9640" s="29"/>
      <c r="C9640" s="29"/>
    </row>
    <row r="9641" spans="1:3" hidden="1" x14ac:dyDescent="0.45">
      <c r="A9641" s="29"/>
      <c r="B9641" s="29"/>
      <c r="C9641" s="29"/>
    </row>
    <row r="9642" spans="1:3" hidden="1" x14ac:dyDescent="0.45">
      <c r="A9642" s="29"/>
      <c r="B9642" s="29"/>
      <c r="C9642" s="29"/>
    </row>
    <row r="9643" spans="1:3" hidden="1" x14ac:dyDescent="0.45">
      <c r="A9643" s="29"/>
      <c r="B9643" s="29"/>
      <c r="C9643" s="29"/>
    </row>
    <row r="9644" spans="1:3" hidden="1" x14ac:dyDescent="0.45">
      <c r="A9644" s="29"/>
      <c r="B9644" s="29"/>
      <c r="C9644" s="29"/>
    </row>
    <row r="9645" spans="1:3" hidden="1" x14ac:dyDescent="0.45">
      <c r="A9645" s="29"/>
      <c r="B9645" s="29"/>
      <c r="C9645" s="29"/>
    </row>
    <row r="9646" spans="1:3" hidden="1" x14ac:dyDescent="0.45">
      <c r="A9646" s="29"/>
      <c r="B9646" s="29"/>
      <c r="C9646" s="29"/>
    </row>
    <row r="9647" spans="1:3" hidden="1" x14ac:dyDescent="0.45">
      <c r="A9647" s="29"/>
      <c r="B9647" s="29"/>
      <c r="C9647" s="29"/>
    </row>
    <row r="9648" spans="1:3" hidden="1" x14ac:dyDescent="0.45">
      <c r="A9648" s="29"/>
      <c r="B9648" s="29"/>
      <c r="C9648" s="29"/>
    </row>
    <row r="9649" spans="1:3" hidden="1" x14ac:dyDescent="0.45">
      <c r="A9649" s="29"/>
      <c r="B9649" s="29"/>
      <c r="C9649" s="29"/>
    </row>
    <row r="9650" spans="1:3" hidden="1" x14ac:dyDescent="0.45">
      <c r="A9650" s="29"/>
      <c r="B9650" s="29"/>
      <c r="C9650" s="29"/>
    </row>
    <row r="9651" spans="1:3" hidden="1" x14ac:dyDescent="0.45">
      <c r="A9651" s="29"/>
      <c r="B9651" s="29"/>
      <c r="C9651" s="29"/>
    </row>
    <row r="9652" spans="1:3" hidden="1" x14ac:dyDescent="0.45">
      <c r="A9652" s="29"/>
      <c r="B9652" s="29"/>
      <c r="C9652" s="29"/>
    </row>
    <row r="9653" spans="1:3" hidden="1" x14ac:dyDescent="0.45">
      <c r="A9653" s="29"/>
      <c r="B9653" s="29"/>
      <c r="C9653" s="29"/>
    </row>
    <row r="9654" spans="1:3" hidden="1" x14ac:dyDescent="0.45">
      <c r="A9654" s="29"/>
      <c r="B9654" s="29"/>
      <c r="C9654" s="29"/>
    </row>
    <row r="9655" spans="1:3" hidden="1" x14ac:dyDescent="0.45">
      <c r="A9655" s="29"/>
      <c r="B9655" s="29"/>
      <c r="C9655" s="29"/>
    </row>
    <row r="9656" spans="1:3" hidden="1" x14ac:dyDescent="0.45">
      <c r="A9656" s="29"/>
      <c r="B9656" s="29"/>
      <c r="C9656" s="29"/>
    </row>
    <row r="9657" spans="1:3" hidden="1" x14ac:dyDescent="0.45">
      <c r="A9657" s="29"/>
      <c r="B9657" s="29"/>
      <c r="C9657" s="29"/>
    </row>
    <row r="9658" spans="1:3" hidden="1" x14ac:dyDescent="0.45">
      <c r="A9658" s="29"/>
      <c r="B9658" s="29"/>
      <c r="C9658" s="29"/>
    </row>
    <row r="9659" spans="1:3" hidden="1" x14ac:dyDescent="0.45">
      <c r="A9659" s="29"/>
      <c r="B9659" s="29"/>
      <c r="C9659" s="29"/>
    </row>
    <row r="9660" spans="1:3" hidden="1" x14ac:dyDescent="0.45">
      <c r="A9660" s="29"/>
      <c r="B9660" s="29"/>
      <c r="C9660" s="29"/>
    </row>
    <row r="9661" spans="1:3" hidden="1" x14ac:dyDescent="0.45">
      <c r="A9661" s="29"/>
      <c r="B9661" s="29"/>
      <c r="C9661" s="29"/>
    </row>
    <row r="9662" spans="1:3" hidden="1" x14ac:dyDescent="0.45">
      <c r="A9662" s="29"/>
      <c r="B9662" s="29"/>
      <c r="C9662" s="29"/>
    </row>
    <row r="9663" spans="1:3" hidden="1" x14ac:dyDescent="0.45">
      <c r="A9663" s="29"/>
      <c r="B9663" s="29"/>
      <c r="C9663" s="29"/>
    </row>
    <row r="9664" spans="1:3" hidden="1" x14ac:dyDescent="0.45">
      <c r="A9664" s="29"/>
      <c r="B9664" s="29"/>
      <c r="C9664" s="29"/>
    </row>
    <row r="9665" spans="1:3" hidden="1" x14ac:dyDescent="0.45">
      <c r="A9665" s="29"/>
      <c r="B9665" s="29"/>
      <c r="C9665" s="29"/>
    </row>
    <row r="9666" spans="1:3" hidden="1" x14ac:dyDescent="0.45">
      <c r="A9666" s="29"/>
      <c r="B9666" s="29"/>
      <c r="C9666" s="29"/>
    </row>
    <row r="9667" spans="1:3" hidden="1" x14ac:dyDescent="0.45">
      <c r="A9667" s="29"/>
      <c r="B9667" s="29"/>
      <c r="C9667" s="29"/>
    </row>
    <row r="9668" spans="1:3" hidden="1" x14ac:dyDescent="0.45">
      <c r="A9668" s="29"/>
      <c r="B9668" s="29"/>
      <c r="C9668" s="29"/>
    </row>
    <row r="9669" spans="1:3" hidden="1" x14ac:dyDescent="0.45">
      <c r="A9669" s="29"/>
      <c r="B9669" s="29"/>
      <c r="C9669" s="29"/>
    </row>
    <row r="9670" spans="1:3" hidden="1" x14ac:dyDescent="0.45">
      <c r="A9670" s="29"/>
      <c r="B9670" s="29"/>
      <c r="C9670" s="29"/>
    </row>
    <row r="9671" spans="1:3" hidden="1" x14ac:dyDescent="0.45">
      <c r="A9671" s="29"/>
      <c r="B9671" s="29"/>
      <c r="C9671" s="29"/>
    </row>
    <row r="9672" spans="1:3" hidden="1" x14ac:dyDescent="0.45">
      <c r="A9672" s="29"/>
      <c r="B9672" s="29"/>
      <c r="C9672" s="29"/>
    </row>
    <row r="9673" spans="1:3" hidden="1" x14ac:dyDescent="0.45">
      <c r="A9673" s="29"/>
      <c r="B9673" s="29"/>
      <c r="C9673" s="29"/>
    </row>
    <row r="9674" spans="1:3" hidden="1" x14ac:dyDescent="0.45">
      <c r="A9674" s="29"/>
      <c r="B9674" s="29"/>
      <c r="C9674" s="29"/>
    </row>
    <row r="9675" spans="1:3" hidden="1" x14ac:dyDescent="0.45">
      <c r="A9675" s="29"/>
      <c r="B9675" s="29"/>
      <c r="C9675" s="29"/>
    </row>
    <row r="9676" spans="1:3" hidden="1" x14ac:dyDescent="0.45">
      <c r="A9676" s="29"/>
      <c r="B9676" s="29"/>
      <c r="C9676" s="29"/>
    </row>
    <row r="9677" spans="1:3" hidden="1" x14ac:dyDescent="0.45">
      <c r="A9677" s="29"/>
      <c r="B9677" s="29"/>
      <c r="C9677" s="29"/>
    </row>
    <row r="9678" spans="1:3" hidden="1" x14ac:dyDescent="0.45">
      <c r="A9678" s="29"/>
      <c r="B9678" s="29"/>
      <c r="C9678" s="29"/>
    </row>
    <row r="9679" spans="1:3" hidden="1" x14ac:dyDescent="0.45">
      <c r="A9679" s="29"/>
      <c r="B9679" s="29"/>
      <c r="C9679" s="29"/>
    </row>
    <row r="9680" spans="1:3" hidden="1" x14ac:dyDescent="0.45">
      <c r="A9680" s="29"/>
      <c r="B9680" s="29"/>
      <c r="C9680" s="29"/>
    </row>
    <row r="9681" spans="1:3" hidden="1" x14ac:dyDescent="0.45">
      <c r="A9681" s="29"/>
      <c r="B9681" s="29"/>
      <c r="C9681" s="29"/>
    </row>
    <row r="9682" spans="1:3" hidden="1" x14ac:dyDescent="0.45">
      <c r="A9682" s="29"/>
      <c r="B9682" s="29"/>
      <c r="C9682" s="29"/>
    </row>
    <row r="9683" spans="1:3" hidden="1" x14ac:dyDescent="0.45">
      <c r="A9683" s="29"/>
      <c r="B9683" s="29"/>
      <c r="C9683" s="29"/>
    </row>
    <row r="9684" spans="1:3" hidden="1" x14ac:dyDescent="0.45">
      <c r="A9684" s="29"/>
      <c r="B9684" s="29"/>
      <c r="C9684" s="29"/>
    </row>
    <row r="9685" spans="1:3" hidden="1" x14ac:dyDescent="0.45">
      <c r="A9685" s="29"/>
      <c r="B9685" s="29"/>
      <c r="C9685" s="29"/>
    </row>
    <row r="9686" spans="1:3" hidden="1" x14ac:dyDescent="0.45">
      <c r="A9686" s="29"/>
      <c r="B9686" s="29"/>
      <c r="C9686" s="29"/>
    </row>
    <row r="9687" spans="1:3" hidden="1" x14ac:dyDescent="0.45">
      <c r="A9687" s="29"/>
      <c r="B9687" s="29"/>
      <c r="C9687" s="29"/>
    </row>
    <row r="9688" spans="1:3" hidden="1" x14ac:dyDescent="0.45">
      <c r="A9688" s="29"/>
      <c r="B9688" s="29"/>
      <c r="C9688" s="29"/>
    </row>
    <row r="9689" spans="1:3" hidden="1" x14ac:dyDescent="0.45">
      <c r="A9689" s="29"/>
      <c r="B9689" s="29"/>
      <c r="C9689" s="29"/>
    </row>
    <row r="9690" spans="1:3" hidden="1" x14ac:dyDescent="0.45">
      <c r="A9690" s="29"/>
      <c r="B9690" s="29"/>
      <c r="C9690" s="29"/>
    </row>
    <row r="9691" spans="1:3" hidden="1" x14ac:dyDescent="0.45">
      <c r="A9691" s="29"/>
      <c r="B9691" s="29"/>
      <c r="C9691" s="29"/>
    </row>
    <row r="9692" spans="1:3" hidden="1" x14ac:dyDescent="0.45">
      <c r="A9692" s="29"/>
      <c r="B9692" s="29"/>
      <c r="C9692" s="29"/>
    </row>
    <row r="9693" spans="1:3" hidden="1" x14ac:dyDescent="0.45">
      <c r="A9693" s="29"/>
      <c r="B9693" s="29"/>
      <c r="C9693" s="29"/>
    </row>
    <row r="9694" spans="1:3" hidden="1" x14ac:dyDescent="0.45">
      <c r="A9694" s="29"/>
      <c r="B9694" s="29"/>
      <c r="C9694" s="29"/>
    </row>
    <row r="9695" spans="1:3" hidden="1" x14ac:dyDescent="0.45">
      <c r="A9695" s="29"/>
      <c r="B9695" s="29"/>
      <c r="C9695" s="29"/>
    </row>
    <row r="9696" spans="1:3" hidden="1" x14ac:dyDescent="0.45">
      <c r="A9696" s="29"/>
      <c r="B9696" s="29"/>
      <c r="C9696" s="29"/>
    </row>
    <row r="9697" spans="1:3" hidden="1" x14ac:dyDescent="0.45">
      <c r="A9697" s="29"/>
      <c r="B9697" s="29"/>
      <c r="C9697" s="29"/>
    </row>
    <row r="9698" spans="1:3" hidden="1" x14ac:dyDescent="0.45">
      <c r="A9698" s="29"/>
      <c r="B9698" s="29"/>
      <c r="C9698" s="29"/>
    </row>
    <row r="9699" spans="1:3" hidden="1" x14ac:dyDescent="0.45">
      <c r="A9699" s="29"/>
      <c r="B9699" s="29"/>
      <c r="C9699" s="29"/>
    </row>
    <row r="9700" spans="1:3" hidden="1" x14ac:dyDescent="0.45">
      <c r="A9700" s="29"/>
      <c r="B9700" s="29"/>
      <c r="C9700" s="29"/>
    </row>
    <row r="9701" spans="1:3" hidden="1" x14ac:dyDescent="0.45">
      <c r="A9701" s="29"/>
      <c r="B9701" s="29"/>
      <c r="C9701" s="29"/>
    </row>
    <row r="9702" spans="1:3" hidden="1" x14ac:dyDescent="0.45">
      <c r="A9702" s="29"/>
      <c r="B9702" s="29"/>
      <c r="C9702" s="29"/>
    </row>
    <row r="9703" spans="1:3" hidden="1" x14ac:dyDescent="0.45">
      <c r="A9703" s="29"/>
      <c r="B9703" s="29"/>
      <c r="C9703" s="29"/>
    </row>
    <row r="9704" spans="1:3" hidden="1" x14ac:dyDescent="0.45">
      <c r="A9704" s="29"/>
      <c r="B9704" s="29"/>
      <c r="C9704" s="29"/>
    </row>
    <row r="9705" spans="1:3" hidden="1" x14ac:dyDescent="0.45">
      <c r="A9705" s="29"/>
      <c r="B9705" s="29"/>
      <c r="C9705" s="29"/>
    </row>
    <row r="9706" spans="1:3" hidden="1" x14ac:dyDescent="0.45">
      <c r="A9706" s="29"/>
      <c r="B9706" s="29"/>
      <c r="C9706" s="29"/>
    </row>
    <row r="9707" spans="1:3" hidden="1" x14ac:dyDescent="0.45">
      <c r="C9707" s="27"/>
    </row>
    <row r="9708" spans="1:3" hidden="1" x14ac:dyDescent="0.45">
      <c r="C9708" s="27"/>
    </row>
    <row r="9709" spans="1:3" hidden="1" x14ac:dyDescent="0.45">
      <c r="C9709" s="27"/>
    </row>
    <row r="9710" spans="1:3" hidden="1" x14ac:dyDescent="0.45">
      <c r="C9710" s="27"/>
    </row>
    <row r="9711" spans="1:3" hidden="1" x14ac:dyDescent="0.45">
      <c r="C9711" s="27"/>
    </row>
    <row r="9712" spans="1:3" hidden="1" x14ac:dyDescent="0.45">
      <c r="C9712" s="27"/>
    </row>
    <row r="9713" spans="1:6" hidden="1" x14ac:dyDescent="0.45">
      <c r="C9713" s="27"/>
    </row>
    <row r="9714" spans="1:6" s="23" customFormat="1" hidden="1" x14ac:dyDescent="0.45">
      <c r="A9714" s="27"/>
      <c r="B9714" s="27"/>
      <c r="C9714" s="27"/>
      <c r="D9714" s="25"/>
      <c r="E9714" s="25"/>
      <c r="F9714" s="25"/>
    </row>
    <row r="9715" spans="1:6" s="23" customFormat="1" hidden="1" x14ac:dyDescent="0.45">
      <c r="A9715" s="27"/>
      <c r="B9715" s="27"/>
      <c r="C9715" s="27"/>
      <c r="D9715" s="25"/>
      <c r="E9715" s="25"/>
      <c r="F9715" s="25"/>
    </row>
    <row r="9716" spans="1:6" s="23" customFormat="1" hidden="1" x14ac:dyDescent="0.45">
      <c r="A9716" s="27"/>
      <c r="B9716" s="27"/>
      <c r="C9716" s="27"/>
      <c r="D9716" s="25"/>
      <c r="E9716" s="25"/>
      <c r="F9716" s="25"/>
    </row>
    <row r="9717" spans="1:6" s="23" customFormat="1" hidden="1" x14ac:dyDescent="0.45">
      <c r="A9717" s="27"/>
      <c r="B9717" s="27"/>
      <c r="C9717" s="27"/>
      <c r="D9717" s="25"/>
      <c r="E9717" s="25"/>
      <c r="F9717" s="25"/>
    </row>
    <row r="9718" spans="1:6" s="23" customFormat="1" hidden="1" x14ac:dyDescent="0.45">
      <c r="A9718" s="27"/>
      <c r="B9718" s="27"/>
      <c r="C9718" s="27"/>
      <c r="D9718" s="25"/>
      <c r="E9718" s="25"/>
      <c r="F9718" s="25"/>
    </row>
    <row r="9719" spans="1:6" s="23" customFormat="1" hidden="1" x14ac:dyDescent="0.45">
      <c r="A9719" s="27"/>
      <c r="B9719" s="27"/>
      <c r="C9719" s="27"/>
      <c r="D9719" s="25"/>
      <c r="E9719" s="25"/>
      <c r="F9719" s="25"/>
    </row>
    <row r="9720" spans="1:6" s="23" customFormat="1" hidden="1" x14ac:dyDescent="0.45">
      <c r="A9720" s="27"/>
      <c r="B9720" s="27"/>
      <c r="C9720" s="27"/>
      <c r="D9720" s="25"/>
      <c r="E9720" s="25"/>
      <c r="F9720" s="25"/>
    </row>
    <row r="9721" spans="1:6" s="23" customFormat="1" hidden="1" x14ac:dyDescent="0.45">
      <c r="A9721" s="27"/>
      <c r="B9721" s="27"/>
      <c r="C9721" s="27"/>
      <c r="D9721" s="25"/>
      <c r="E9721" s="25"/>
      <c r="F9721" s="25"/>
    </row>
    <row r="9722" spans="1:6" s="23" customFormat="1" hidden="1" x14ac:dyDescent="0.45">
      <c r="A9722" s="27"/>
      <c r="B9722" s="27"/>
      <c r="C9722" s="27"/>
      <c r="D9722" s="25"/>
      <c r="E9722" s="25"/>
      <c r="F9722" s="25"/>
    </row>
    <row r="9723" spans="1:6" s="23" customFormat="1" hidden="1" x14ac:dyDescent="0.45">
      <c r="A9723" s="27"/>
      <c r="B9723" s="27"/>
      <c r="C9723" s="27"/>
      <c r="D9723" s="25"/>
      <c r="E9723" s="25"/>
      <c r="F9723" s="25"/>
    </row>
    <row r="9724" spans="1:6" s="23" customFormat="1" hidden="1" x14ac:dyDescent="0.45">
      <c r="A9724" s="27"/>
      <c r="B9724" s="27"/>
      <c r="C9724" s="27"/>
      <c r="D9724" s="25"/>
      <c r="E9724" s="25"/>
      <c r="F9724" s="25"/>
    </row>
    <row r="9725" spans="1:6" s="23" customFormat="1" hidden="1" x14ac:dyDescent="0.45">
      <c r="A9725" s="27"/>
      <c r="B9725" s="27"/>
      <c r="C9725" s="27"/>
      <c r="D9725" s="25"/>
      <c r="E9725" s="25"/>
      <c r="F9725" s="25"/>
    </row>
    <row r="9726" spans="1:6" s="23" customFormat="1" hidden="1" x14ac:dyDescent="0.45">
      <c r="A9726" s="27"/>
      <c r="B9726" s="27"/>
      <c r="C9726" s="27"/>
      <c r="D9726" s="25"/>
      <c r="E9726" s="25"/>
      <c r="F9726" s="25"/>
    </row>
    <row r="9727" spans="1:6" s="23" customFormat="1" hidden="1" x14ac:dyDescent="0.45">
      <c r="A9727" s="27"/>
      <c r="B9727" s="27"/>
      <c r="C9727" s="27"/>
      <c r="D9727" s="25"/>
      <c r="E9727" s="25"/>
      <c r="F9727" s="25"/>
    </row>
    <row r="9728" spans="1:6" s="23" customFormat="1" hidden="1" x14ac:dyDescent="0.45">
      <c r="A9728" s="27"/>
      <c r="B9728" s="27"/>
      <c r="C9728" s="27"/>
      <c r="D9728" s="25"/>
      <c r="E9728" s="25"/>
      <c r="F9728" s="25"/>
    </row>
    <row r="9729" spans="1:6" s="23" customFormat="1" hidden="1" x14ac:dyDescent="0.45">
      <c r="A9729" s="27"/>
      <c r="B9729" s="27"/>
      <c r="C9729" s="27"/>
      <c r="D9729" s="25"/>
      <c r="E9729" s="25"/>
      <c r="F9729" s="25"/>
    </row>
    <row r="9730" spans="1:6" s="23" customFormat="1" hidden="1" x14ac:dyDescent="0.45">
      <c r="A9730" s="27"/>
      <c r="B9730" s="27"/>
      <c r="C9730" s="27"/>
      <c r="D9730" s="25"/>
      <c r="E9730" s="25"/>
      <c r="F9730" s="25"/>
    </row>
    <row r="9731" spans="1:6" s="23" customFormat="1" hidden="1" x14ac:dyDescent="0.45">
      <c r="A9731" s="27"/>
      <c r="B9731" s="27"/>
      <c r="C9731" s="27"/>
      <c r="D9731" s="25"/>
      <c r="E9731" s="25"/>
      <c r="F9731" s="25"/>
    </row>
    <row r="9732" spans="1:6" s="23" customFormat="1" hidden="1" x14ac:dyDescent="0.45">
      <c r="A9732" s="27"/>
      <c r="B9732" s="27"/>
      <c r="C9732" s="27"/>
      <c r="D9732" s="25"/>
      <c r="E9732" s="25"/>
      <c r="F9732" s="25"/>
    </row>
    <row r="9733" spans="1:6" s="23" customFormat="1" hidden="1" x14ac:dyDescent="0.45">
      <c r="A9733" s="27"/>
      <c r="B9733" s="27"/>
      <c r="C9733" s="27"/>
      <c r="D9733" s="25"/>
      <c r="E9733" s="25"/>
      <c r="F9733" s="25"/>
    </row>
    <row r="9734" spans="1:6" s="23" customFormat="1" hidden="1" x14ac:dyDescent="0.45">
      <c r="A9734" s="27"/>
      <c r="B9734" s="27"/>
      <c r="C9734" s="27"/>
      <c r="D9734" s="25"/>
      <c r="E9734" s="25"/>
      <c r="F9734" s="25"/>
    </row>
    <row r="9735" spans="1:6" s="23" customFormat="1" hidden="1" x14ac:dyDescent="0.45">
      <c r="A9735" s="27"/>
      <c r="B9735" s="27"/>
      <c r="C9735" s="27"/>
      <c r="D9735" s="25"/>
      <c r="E9735" s="25"/>
      <c r="F9735" s="25"/>
    </row>
    <row r="9736" spans="1:6" s="23" customFormat="1" hidden="1" x14ac:dyDescent="0.45">
      <c r="A9736" s="27"/>
      <c r="B9736" s="27"/>
      <c r="C9736" s="27"/>
      <c r="D9736" s="25"/>
      <c r="E9736" s="25"/>
      <c r="F9736" s="25"/>
    </row>
    <row r="9737" spans="1:6" s="23" customFormat="1" hidden="1" x14ac:dyDescent="0.45">
      <c r="A9737" s="27"/>
      <c r="B9737" s="27"/>
      <c r="C9737" s="27"/>
      <c r="D9737" s="25"/>
      <c r="E9737" s="25"/>
      <c r="F9737" s="25"/>
    </row>
    <row r="9738" spans="1:6" s="23" customFormat="1" hidden="1" x14ac:dyDescent="0.45">
      <c r="A9738" s="27"/>
      <c r="B9738" s="27"/>
      <c r="C9738" s="27"/>
      <c r="D9738" s="25"/>
      <c r="E9738" s="25"/>
      <c r="F9738" s="25"/>
    </row>
    <row r="9739" spans="1:6" s="23" customFormat="1" hidden="1" x14ac:dyDescent="0.45">
      <c r="A9739" s="27"/>
      <c r="B9739" s="27"/>
      <c r="C9739" s="27"/>
      <c r="D9739" s="25"/>
      <c r="E9739" s="25"/>
      <c r="F9739" s="25"/>
    </row>
    <row r="9740" spans="1:6" s="23" customFormat="1" hidden="1" x14ac:dyDescent="0.45">
      <c r="A9740" s="27"/>
      <c r="B9740" s="27"/>
      <c r="C9740" s="27"/>
      <c r="D9740" s="25"/>
      <c r="E9740" s="25"/>
      <c r="F9740" s="25"/>
    </row>
    <row r="9741" spans="1:6" s="23" customFormat="1" hidden="1" x14ac:dyDescent="0.45">
      <c r="A9741" s="27"/>
      <c r="B9741" s="27"/>
      <c r="C9741" s="27"/>
      <c r="D9741" s="25"/>
      <c r="E9741" s="25"/>
      <c r="F9741" s="25"/>
    </row>
    <row r="9742" spans="1:6" s="23" customFormat="1" hidden="1" x14ac:dyDescent="0.45">
      <c r="A9742" s="27"/>
      <c r="B9742" s="27"/>
      <c r="C9742" s="27"/>
      <c r="D9742" s="25"/>
      <c r="E9742" s="25"/>
      <c r="F9742" s="25"/>
    </row>
    <row r="9743" spans="1:6" s="23" customFormat="1" hidden="1" x14ac:dyDescent="0.45">
      <c r="A9743" s="27"/>
      <c r="B9743" s="27"/>
      <c r="C9743" s="27"/>
      <c r="D9743" s="25"/>
      <c r="E9743" s="25"/>
      <c r="F9743" s="25"/>
    </row>
    <row r="9744" spans="1:6" s="23" customFormat="1" hidden="1" x14ac:dyDescent="0.45">
      <c r="A9744" s="27"/>
      <c r="B9744" s="27"/>
      <c r="C9744" s="27"/>
      <c r="D9744" s="25"/>
      <c r="E9744" s="25"/>
      <c r="F9744" s="25"/>
    </row>
    <row r="9745" spans="1:6" s="23" customFormat="1" hidden="1" x14ac:dyDescent="0.45">
      <c r="A9745" s="27"/>
      <c r="B9745" s="27"/>
      <c r="C9745" s="27"/>
      <c r="D9745" s="25"/>
      <c r="E9745" s="25"/>
      <c r="F9745" s="25"/>
    </row>
    <row r="9746" spans="1:6" s="23" customFormat="1" hidden="1" x14ac:dyDescent="0.45">
      <c r="A9746" s="27"/>
      <c r="B9746" s="27"/>
      <c r="C9746" s="27"/>
      <c r="D9746" s="25"/>
      <c r="E9746" s="25"/>
      <c r="F9746" s="25"/>
    </row>
    <row r="9747" spans="1:6" s="23" customFormat="1" hidden="1" x14ac:dyDescent="0.45">
      <c r="A9747" s="27"/>
      <c r="B9747" s="27"/>
      <c r="C9747" s="27"/>
      <c r="D9747" s="25"/>
      <c r="E9747" s="25"/>
      <c r="F9747" s="25"/>
    </row>
    <row r="9748" spans="1:6" s="23" customFormat="1" hidden="1" x14ac:dyDescent="0.45">
      <c r="A9748" s="27"/>
      <c r="B9748" s="27"/>
      <c r="C9748" s="27"/>
      <c r="D9748" s="25"/>
      <c r="E9748" s="25"/>
      <c r="F9748" s="25"/>
    </row>
    <row r="9749" spans="1:6" s="23" customFormat="1" hidden="1" x14ac:dyDescent="0.45">
      <c r="A9749" s="27"/>
      <c r="B9749" s="27"/>
      <c r="C9749" s="27"/>
      <c r="D9749" s="25"/>
      <c r="E9749" s="25"/>
      <c r="F9749" s="25"/>
    </row>
    <row r="9750" spans="1:6" s="23" customFormat="1" hidden="1" x14ac:dyDescent="0.45">
      <c r="A9750" s="27"/>
      <c r="B9750" s="27"/>
      <c r="C9750" s="27"/>
      <c r="D9750" s="25"/>
      <c r="E9750" s="25"/>
      <c r="F9750" s="25"/>
    </row>
    <row r="9751" spans="1:6" s="23" customFormat="1" hidden="1" x14ac:dyDescent="0.45">
      <c r="A9751" s="27"/>
      <c r="B9751" s="27"/>
      <c r="C9751" s="27"/>
      <c r="D9751" s="25"/>
      <c r="E9751" s="25"/>
      <c r="F9751" s="25"/>
    </row>
    <row r="9752" spans="1:6" s="23" customFormat="1" hidden="1" x14ac:dyDescent="0.45">
      <c r="A9752" s="27"/>
      <c r="B9752" s="27"/>
      <c r="C9752" s="27"/>
      <c r="D9752" s="25"/>
      <c r="E9752" s="25"/>
      <c r="F9752" s="25"/>
    </row>
    <row r="9753" spans="1:6" s="23" customFormat="1" hidden="1" x14ac:dyDescent="0.45">
      <c r="A9753" s="27"/>
      <c r="B9753" s="27"/>
      <c r="C9753" s="27"/>
      <c r="D9753" s="25"/>
      <c r="E9753" s="25"/>
      <c r="F9753" s="25"/>
    </row>
    <row r="9754" spans="1:6" s="23" customFormat="1" hidden="1" x14ac:dyDescent="0.45">
      <c r="A9754" s="27"/>
      <c r="B9754" s="27"/>
      <c r="C9754" s="27"/>
      <c r="D9754" s="25"/>
      <c r="E9754" s="25"/>
      <c r="F9754" s="25"/>
    </row>
    <row r="9755" spans="1:6" s="23" customFormat="1" hidden="1" x14ac:dyDescent="0.45">
      <c r="A9755" s="27"/>
      <c r="B9755" s="27"/>
      <c r="C9755" s="27"/>
      <c r="D9755" s="25"/>
      <c r="E9755" s="25"/>
      <c r="F9755" s="25"/>
    </row>
    <row r="9756" spans="1:6" s="23" customFormat="1" hidden="1" x14ac:dyDescent="0.45">
      <c r="A9756" s="27"/>
      <c r="B9756" s="27"/>
      <c r="C9756" s="27"/>
      <c r="D9756" s="25"/>
      <c r="E9756" s="25"/>
      <c r="F9756" s="25"/>
    </row>
    <row r="9757" spans="1:6" s="23" customFormat="1" hidden="1" x14ac:dyDescent="0.45">
      <c r="A9757" s="27"/>
      <c r="B9757" s="27"/>
      <c r="C9757" s="27"/>
      <c r="D9757" s="25"/>
      <c r="E9757" s="25"/>
      <c r="F9757" s="25"/>
    </row>
    <row r="9758" spans="1:6" s="23" customFormat="1" hidden="1" x14ac:dyDescent="0.45">
      <c r="A9758" s="27"/>
      <c r="B9758" s="27"/>
      <c r="C9758" s="27"/>
      <c r="D9758" s="25"/>
      <c r="E9758" s="25"/>
      <c r="F9758" s="25"/>
    </row>
    <row r="9759" spans="1:6" s="23" customFormat="1" hidden="1" x14ac:dyDescent="0.45">
      <c r="A9759" s="27"/>
      <c r="B9759" s="27"/>
      <c r="C9759" s="27"/>
      <c r="D9759" s="25"/>
      <c r="E9759" s="25"/>
      <c r="F9759" s="25"/>
    </row>
    <row r="9760" spans="1:6" s="23" customFormat="1" hidden="1" x14ac:dyDescent="0.45">
      <c r="A9760" s="27"/>
      <c r="B9760" s="27"/>
      <c r="C9760" s="27"/>
      <c r="D9760" s="25"/>
      <c r="E9760" s="25"/>
      <c r="F9760" s="25"/>
    </row>
    <row r="9761" spans="1:6" s="23" customFormat="1" hidden="1" x14ac:dyDescent="0.45">
      <c r="A9761" s="27"/>
      <c r="B9761" s="27"/>
      <c r="C9761" s="27"/>
      <c r="D9761" s="25"/>
      <c r="E9761" s="25"/>
      <c r="F9761" s="25"/>
    </row>
    <row r="9762" spans="1:6" s="23" customFormat="1" hidden="1" x14ac:dyDescent="0.45">
      <c r="A9762" s="27"/>
      <c r="B9762" s="27"/>
      <c r="C9762" s="27"/>
      <c r="D9762" s="25"/>
      <c r="E9762" s="25"/>
      <c r="F9762" s="25"/>
    </row>
    <row r="9763" spans="1:6" s="23" customFormat="1" hidden="1" x14ac:dyDescent="0.45">
      <c r="A9763" s="27"/>
      <c r="B9763" s="27"/>
      <c r="C9763" s="27"/>
      <c r="D9763" s="25"/>
      <c r="E9763" s="25"/>
      <c r="F9763" s="25"/>
    </row>
    <row r="9764" spans="1:6" s="23" customFormat="1" hidden="1" x14ac:dyDescent="0.45">
      <c r="A9764" s="27"/>
      <c r="B9764" s="27"/>
      <c r="C9764" s="27"/>
      <c r="D9764" s="25"/>
      <c r="E9764" s="25"/>
      <c r="F9764" s="25"/>
    </row>
    <row r="9765" spans="1:6" s="23" customFormat="1" hidden="1" x14ac:dyDescent="0.45">
      <c r="A9765" s="27"/>
      <c r="B9765" s="27"/>
      <c r="C9765" s="27"/>
      <c r="D9765" s="25"/>
      <c r="E9765" s="25"/>
      <c r="F9765" s="25"/>
    </row>
    <row r="9766" spans="1:6" s="23" customFormat="1" hidden="1" x14ac:dyDescent="0.45">
      <c r="A9766" s="27"/>
      <c r="B9766" s="27"/>
      <c r="C9766" s="27"/>
      <c r="D9766" s="25"/>
      <c r="E9766" s="25"/>
      <c r="F9766" s="25"/>
    </row>
    <row r="9767" spans="1:6" s="23" customFormat="1" hidden="1" x14ac:dyDescent="0.45">
      <c r="A9767" s="27"/>
      <c r="B9767" s="27"/>
      <c r="C9767" s="27"/>
      <c r="D9767" s="25"/>
      <c r="E9767" s="25"/>
      <c r="F9767" s="25"/>
    </row>
    <row r="9768" spans="1:6" s="23" customFormat="1" hidden="1" x14ac:dyDescent="0.45">
      <c r="A9768" s="27"/>
      <c r="B9768" s="27"/>
      <c r="C9768" s="27"/>
      <c r="D9768" s="25"/>
      <c r="E9768" s="25"/>
      <c r="F9768" s="25"/>
    </row>
    <row r="9769" spans="1:6" s="23" customFormat="1" hidden="1" x14ac:dyDescent="0.45">
      <c r="A9769" s="27"/>
      <c r="B9769" s="27"/>
      <c r="C9769" s="27"/>
      <c r="D9769" s="25"/>
      <c r="E9769" s="25"/>
      <c r="F9769" s="25"/>
    </row>
    <row r="9770" spans="1:6" s="23" customFormat="1" hidden="1" x14ac:dyDescent="0.45">
      <c r="A9770" s="27"/>
      <c r="B9770" s="27"/>
      <c r="C9770" s="27"/>
      <c r="D9770" s="25"/>
      <c r="E9770" s="25"/>
      <c r="F9770" s="25"/>
    </row>
    <row r="9771" spans="1:6" s="23" customFormat="1" hidden="1" x14ac:dyDescent="0.45">
      <c r="A9771" s="27"/>
      <c r="B9771" s="27"/>
      <c r="C9771" s="27"/>
      <c r="D9771" s="25"/>
      <c r="E9771" s="25"/>
      <c r="F9771" s="25"/>
    </row>
    <row r="9772" spans="1:6" s="23" customFormat="1" hidden="1" x14ac:dyDescent="0.45">
      <c r="A9772" s="27"/>
      <c r="B9772" s="27"/>
      <c r="C9772" s="27"/>
      <c r="D9772" s="25"/>
      <c r="E9772" s="25"/>
      <c r="F9772" s="25"/>
    </row>
    <row r="9773" spans="1:6" s="23" customFormat="1" hidden="1" x14ac:dyDescent="0.45">
      <c r="A9773" s="27"/>
      <c r="B9773" s="27"/>
      <c r="C9773" s="27"/>
      <c r="D9773" s="25"/>
      <c r="E9773" s="25"/>
      <c r="F9773" s="25"/>
    </row>
    <row r="9774" spans="1:6" s="23" customFormat="1" hidden="1" x14ac:dyDescent="0.45">
      <c r="A9774" s="27"/>
      <c r="B9774" s="27"/>
      <c r="C9774" s="27"/>
      <c r="D9774" s="25"/>
      <c r="E9774" s="25"/>
      <c r="F9774" s="25"/>
    </row>
    <row r="9775" spans="1:6" s="23" customFormat="1" hidden="1" x14ac:dyDescent="0.45">
      <c r="A9775" s="27"/>
      <c r="B9775" s="27"/>
      <c r="C9775" s="27"/>
      <c r="D9775" s="25"/>
      <c r="E9775" s="25"/>
      <c r="F9775" s="25"/>
    </row>
    <row r="9776" spans="1:6" s="23" customFormat="1" hidden="1" x14ac:dyDescent="0.45">
      <c r="A9776" s="27"/>
      <c r="B9776" s="27"/>
      <c r="C9776" s="27"/>
      <c r="D9776" s="25"/>
      <c r="E9776" s="25"/>
      <c r="F9776" s="25"/>
    </row>
    <row r="9777" spans="1:6" s="23" customFormat="1" hidden="1" x14ac:dyDescent="0.45">
      <c r="A9777" s="27"/>
      <c r="B9777" s="27"/>
      <c r="C9777" s="27"/>
      <c r="D9777" s="25"/>
      <c r="E9777" s="25"/>
      <c r="F9777" s="25"/>
    </row>
    <row r="9778" spans="1:6" s="23" customFormat="1" hidden="1" x14ac:dyDescent="0.45">
      <c r="A9778" s="27"/>
      <c r="B9778" s="27"/>
      <c r="C9778" s="27"/>
      <c r="D9778" s="25"/>
      <c r="E9778" s="25"/>
      <c r="F9778" s="25"/>
    </row>
    <row r="9779" spans="1:6" s="23" customFormat="1" hidden="1" x14ac:dyDescent="0.45">
      <c r="A9779" s="27"/>
      <c r="B9779" s="27"/>
      <c r="C9779" s="27"/>
      <c r="D9779" s="25"/>
      <c r="E9779" s="25"/>
      <c r="F9779" s="25"/>
    </row>
    <row r="9780" spans="1:6" s="23" customFormat="1" hidden="1" x14ac:dyDescent="0.45">
      <c r="A9780" s="27"/>
      <c r="B9780" s="27"/>
      <c r="C9780" s="27"/>
      <c r="D9780" s="25"/>
      <c r="E9780" s="25"/>
      <c r="F9780" s="25"/>
    </row>
    <row r="9781" spans="1:6" s="23" customFormat="1" hidden="1" x14ac:dyDescent="0.45">
      <c r="A9781" s="27"/>
      <c r="B9781" s="27"/>
      <c r="C9781" s="27"/>
      <c r="D9781" s="25"/>
      <c r="E9781" s="25"/>
      <c r="F9781" s="25"/>
    </row>
    <row r="9782" spans="1:6" s="23" customFormat="1" hidden="1" x14ac:dyDescent="0.45">
      <c r="A9782" s="27"/>
      <c r="B9782" s="27"/>
      <c r="C9782" s="27"/>
      <c r="D9782" s="25"/>
      <c r="E9782" s="25"/>
      <c r="F9782" s="25"/>
    </row>
    <row r="9783" spans="1:6" s="23" customFormat="1" hidden="1" x14ac:dyDescent="0.45">
      <c r="A9783" s="27"/>
      <c r="B9783" s="27"/>
      <c r="C9783" s="27"/>
      <c r="D9783" s="25"/>
      <c r="E9783" s="25"/>
      <c r="F9783" s="25"/>
    </row>
    <row r="9784" spans="1:6" s="23" customFormat="1" hidden="1" x14ac:dyDescent="0.45">
      <c r="A9784" s="27"/>
      <c r="B9784" s="27"/>
      <c r="C9784" s="27"/>
      <c r="D9784" s="25"/>
      <c r="E9784" s="25"/>
      <c r="F9784" s="25"/>
    </row>
    <row r="9785" spans="1:6" s="23" customFormat="1" hidden="1" x14ac:dyDescent="0.45">
      <c r="A9785" s="27"/>
      <c r="B9785" s="27"/>
      <c r="C9785" s="27"/>
      <c r="D9785" s="25"/>
      <c r="E9785" s="25"/>
      <c r="F9785" s="25"/>
    </row>
    <row r="9786" spans="1:6" s="23" customFormat="1" hidden="1" x14ac:dyDescent="0.45">
      <c r="A9786" s="27"/>
      <c r="B9786" s="27"/>
      <c r="C9786" s="27"/>
      <c r="D9786" s="25"/>
      <c r="E9786" s="25"/>
      <c r="F9786" s="25"/>
    </row>
    <row r="9787" spans="1:6" s="23" customFormat="1" hidden="1" x14ac:dyDescent="0.45">
      <c r="A9787" s="27"/>
      <c r="B9787" s="27"/>
      <c r="C9787" s="27"/>
      <c r="D9787" s="25"/>
      <c r="E9787" s="25"/>
      <c r="F9787" s="25"/>
    </row>
    <row r="9788" spans="1:6" s="23" customFormat="1" hidden="1" x14ac:dyDescent="0.45">
      <c r="A9788" s="27"/>
      <c r="B9788" s="27"/>
      <c r="C9788" s="27"/>
      <c r="D9788" s="25"/>
      <c r="E9788" s="25"/>
      <c r="F9788" s="25"/>
    </row>
    <row r="9789" spans="1:6" s="23" customFormat="1" hidden="1" x14ac:dyDescent="0.45">
      <c r="A9789" s="27"/>
      <c r="B9789" s="27"/>
      <c r="C9789" s="27"/>
      <c r="D9789" s="25"/>
      <c r="E9789" s="25"/>
      <c r="F9789" s="25"/>
    </row>
    <row r="9790" spans="1:6" s="23" customFormat="1" hidden="1" x14ac:dyDescent="0.45">
      <c r="A9790" s="27"/>
      <c r="B9790" s="27"/>
      <c r="C9790" s="27"/>
      <c r="D9790" s="25"/>
      <c r="E9790" s="25"/>
      <c r="F9790" s="25"/>
    </row>
    <row r="9791" spans="1:6" s="23" customFormat="1" hidden="1" x14ac:dyDescent="0.45">
      <c r="A9791" s="27"/>
      <c r="B9791" s="27"/>
      <c r="C9791" s="27"/>
      <c r="D9791" s="25"/>
      <c r="E9791" s="25"/>
      <c r="F9791" s="25"/>
    </row>
    <row r="9792" spans="1:6" s="23" customFormat="1" hidden="1" x14ac:dyDescent="0.45">
      <c r="A9792" s="27"/>
      <c r="B9792" s="27"/>
      <c r="C9792" s="27"/>
      <c r="D9792" s="25"/>
      <c r="E9792" s="25"/>
      <c r="F9792" s="25"/>
    </row>
    <row r="9793" spans="1:6" s="23" customFormat="1" hidden="1" x14ac:dyDescent="0.45">
      <c r="A9793" s="27"/>
      <c r="B9793" s="27"/>
      <c r="C9793" s="27"/>
      <c r="D9793" s="25"/>
      <c r="E9793" s="25"/>
      <c r="F9793" s="25"/>
    </row>
    <row r="9794" spans="1:6" s="23" customFormat="1" hidden="1" x14ac:dyDescent="0.45">
      <c r="A9794" s="27"/>
      <c r="B9794" s="27"/>
      <c r="C9794" s="27"/>
      <c r="D9794" s="25"/>
      <c r="E9794" s="25"/>
      <c r="F9794" s="25"/>
    </row>
    <row r="9795" spans="1:6" s="23" customFormat="1" hidden="1" x14ac:dyDescent="0.45">
      <c r="A9795" s="27"/>
      <c r="B9795" s="27"/>
      <c r="C9795" s="27"/>
      <c r="D9795" s="25"/>
      <c r="E9795" s="25"/>
      <c r="F9795" s="25"/>
    </row>
    <row r="9796" spans="1:6" s="23" customFormat="1" hidden="1" x14ac:dyDescent="0.45">
      <c r="A9796" s="27"/>
      <c r="B9796" s="27"/>
      <c r="C9796" s="27"/>
      <c r="D9796" s="25"/>
      <c r="E9796" s="25"/>
      <c r="F9796" s="25"/>
    </row>
    <row r="9797" spans="1:6" s="23" customFormat="1" hidden="1" x14ac:dyDescent="0.45">
      <c r="A9797" s="27"/>
      <c r="B9797" s="27"/>
      <c r="C9797" s="27"/>
      <c r="D9797" s="25"/>
      <c r="E9797" s="25"/>
      <c r="F9797" s="25"/>
    </row>
    <row r="9798" spans="1:6" s="23" customFormat="1" hidden="1" x14ac:dyDescent="0.45">
      <c r="A9798" s="27"/>
      <c r="B9798" s="27"/>
      <c r="C9798" s="27"/>
      <c r="D9798" s="25"/>
      <c r="E9798" s="25"/>
      <c r="F9798" s="25"/>
    </row>
    <row r="9799" spans="1:6" s="23" customFormat="1" hidden="1" x14ac:dyDescent="0.45">
      <c r="A9799" s="27"/>
      <c r="B9799" s="27"/>
      <c r="C9799" s="27"/>
      <c r="D9799" s="25"/>
      <c r="E9799" s="25"/>
      <c r="F9799" s="25"/>
    </row>
    <row r="9800" spans="1:6" s="23" customFormat="1" hidden="1" x14ac:dyDescent="0.45">
      <c r="A9800" s="27"/>
      <c r="B9800" s="27"/>
      <c r="C9800" s="27"/>
      <c r="D9800" s="25"/>
      <c r="E9800" s="25"/>
      <c r="F9800" s="25"/>
    </row>
    <row r="9801" spans="1:6" s="23" customFormat="1" hidden="1" x14ac:dyDescent="0.45">
      <c r="A9801" s="27"/>
      <c r="B9801" s="27"/>
      <c r="C9801" s="27"/>
      <c r="D9801" s="25"/>
      <c r="E9801" s="25"/>
      <c r="F9801" s="25"/>
    </row>
    <row r="9802" spans="1:6" s="23" customFormat="1" hidden="1" x14ac:dyDescent="0.45">
      <c r="A9802" s="27"/>
      <c r="B9802" s="27"/>
      <c r="C9802" s="27"/>
      <c r="D9802" s="25"/>
      <c r="E9802" s="25"/>
      <c r="F9802" s="25"/>
    </row>
    <row r="9803" spans="1:6" s="23" customFormat="1" hidden="1" x14ac:dyDescent="0.45">
      <c r="A9803" s="27"/>
      <c r="B9803" s="27"/>
      <c r="C9803" s="27"/>
      <c r="D9803" s="25"/>
      <c r="E9803" s="25"/>
      <c r="F9803" s="25"/>
    </row>
    <row r="9804" spans="1:6" s="23" customFormat="1" hidden="1" x14ac:dyDescent="0.45">
      <c r="A9804" s="27"/>
      <c r="B9804" s="27"/>
      <c r="C9804" s="27"/>
      <c r="D9804" s="25"/>
      <c r="E9804" s="25"/>
      <c r="F9804" s="25"/>
    </row>
    <row r="9805" spans="1:6" s="23" customFormat="1" hidden="1" x14ac:dyDescent="0.45">
      <c r="A9805" s="27"/>
      <c r="B9805" s="27"/>
      <c r="C9805" s="27"/>
      <c r="D9805" s="25"/>
      <c r="E9805" s="25"/>
      <c r="F9805" s="25"/>
    </row>
    <row r="9806" spans="1:6" s="23" customFormat="1" hidden="1" x14ac:dyDescent="0.45">
      <c r="A9806" s="27"/>
      <c r="B9806" s="27"/>
      <c r="C9806" s="27"/>
      <c r="D9806" s="25"/>
      <c r="E9806" s="25"/>
      <c r="F9806" s="25"/>
    </row>
    <row r="9807" spans="1:6" s="23" customFormat="1" hidden="1" x14ac:dyDescent="0.45">
      <c r="A9807" s="27"/>
      <c r="B9807" s="27"/>
      <c r="C9807" s="27"/>
      <c r="D9807" s="25"/>
      <c r="E9807" s="25"/>
      <c r="F9807" s="25"/>
    </row>
    <row r="9808" spans="1:6" s="23" customFormat="1" hidden="1" x14ac:dyDescent="0.45">
      <c r="A9808" s="27"/>
      <c r="B9808" s="27"/>
      <c r="C9808" s="27"/>
      <c r="D9808" s="25"/>
      <c r="E9808" s="25"/>
      <c r="F9808" s="25"/>
    </row>
    <row r="9809" spans="1:6" s="23" customFormat="1" hidden="1" x14ac:dyDescent="0.45">
      <c r="A9809" s="27"/>
      <c r="B9809" s="27"/>
      <c r="C9809" s="27"/>
      <c r="D9809" s="25"/>
      <c r="E9809" s="25"/>
      <c r="F9809" s="25"/>
    </row>
    <row r="9810" spans="1:6" s="23" customFormat="1" hidden="1" x14ac:dyDescent="0.45">
      <c r="A9810" s="27"/>
      <c r="B9810" s="27"/>
      <c r="C9810" s="27"/>
      <c r="D9810" s="25"/>
      <c r="E9810" s="25"/>
      <c r="F9810" s="25"/>
    </row>
    <row r="9811" spans="1:6" s="23" customFormat="1" hidden="1" x14ac:dyDescent="0.45">
      <c r="A9811" s="27"/>
      <c r="B9811" s="27"/>
      <c r="C9811" s="27"/>
      <c r="D9811" s="25"/>
      <c r="E9811" s="25"/>
      <c r="F9811" s="25"/>
    </row>
    <row r="9812" spans="1:6" s="23" customFormat="1" hidden="1" x14ac:dyDescent="0.45">
      <c r="A9812" s="27"/>
      <c r="B9812" s="27"/>
      <c r="C9812" s="27"/>
      <c r="D9812" s="25"/>
      <c r="E9812" s="25"/>
      <c r="F9812" s="25"/>
    </row>
    <row r="9813" spans="1:6" s="23" customFormat="1" hidden="1" x14ac:dyDescent="0.45">
      <c r="A9813" s="27"/>
      <c r="B9813" s="27"/>
      <c r="C9813" s="27"/>
      <c r="D9813" s="25"/>
      <c r="E9813" s="25"/>
      <c r="F9813" s="25"/>
    </row>
    <row r="9814" spans="1:6" s="23" customFormat="1" hidden="1" x14ac:dyDescent="0.45">
      <c r="A9814" s="27"/>
      <c r="B9814" s="27"/>
      <c r="C9814" s="27"/>
      <c r="D9814" s="25"/>
      <c r="E9814" s="25"/>
      <c r="F9814" s="25"/>
    </row>
    <row r="9815" spans="1:6" s="23" customFormat="1" hidden="1" x14ac:dyDescent="0.45">
      <c r="A9815" s="27"/>
      <c r="B9815" s="27"/>
      <c r="C9815" s="27"/>
      <c r="D9815" s="25"/>
      <c r="E9815" s="25"/>
      <c r="F9815" s="25"/>
    </row>
    <row r="9816" spans="1:6" s="23" customFormat="1" hidden="1" x14ac:dyDescent="0.45">
      <c r="A9816" s="27"/>
      <c r="B9816" s="27"/>
      <c r="C9816" s="27"/>
      <c r="D9816" s="25"/>
      <c r="E9816" s="25"/>
      <c r="F9816" s="25"/>
    </row>
    <row r="9817" spans="1:6" s="23" customFormat="1" hidden="1" x14ac:dyDescent="0.45">
      <c r="A9817" s="27"/>
      <c r="B9817" s="27"/>
      <c r="C9817" s="27"/>
      <c r="D9817" s="25"/>
      <c r="E9817" s="25"/>
      <c r="F9817" s="25"/>
    </row>
    <row r="9818" spans="1:6" s="23" customFormat="1" hidden="1" x14ac:dyDescent="0.45">
      <c r="A9818" s="27"/>
      <c r="B9818" s="27"/>
      <c r="C9818" s="27"/>
      <c r="D9818" s="25"/>
      <c r="E9818" s="25"/>
      <c r="F9818" s="25"/>
    </row>
    <row r="9819" spans="1:6" s="23" customFormat="1" hidden="1" x14ac:dyDescent="0.45">
      <c r="A9819" s="27"/>
      <c r="B9819" s="27"/>
      <c r="C9819" s="27"/>
      <c r="D9819" s="25"/>
      <c r="E9819" s="25"/>
      <c r="F9819" s="25"/>
    </row>
    <row r="9820" spans="1:6" s="23" customFormat="1" hidden="1" x14ac:dyDescent="0.45">
      <c r="A9820" s="27"/>
      <c r="B9820" s="27"/>
      <c r="C9820" s="27"/>
      <c r="D9820" s="25"/>
      <c r="E9820" s="25"/>
      <c r="F9820" s="25"/>
    </row>
    <row r="9821" spans="1:6" s="23" customFormat="1" hidden="1" x14ac:dyDescent="0.45">
      <c r="A9821" s="27"/>
      <c r="B9821" s="27"/>
      <c r="C9821" s="27"/>
      <c r="D9821" s="25"/>
      <c r="E9821" s="25"/>
      <c r="F9821" s="25"/>
    </row>
    <row r="9822" spans="1:6" s="23" customFormat="1" hidden="1" x14ac:dyDescent="0.45">
      <c r="A9822" s="27"/>
      <c r="B9822" s="27"/>
      <c r="C9822" s="27"/>
      <c r="D9822" s="25"/>
      <c r="E9822" s="25"/>
      <c r="F9822" s="25"/>
    </row>
    <row r="9823" spans="1:6" s="23" customFormat="1" hidden="1" x14ac:dyDescent="0.45">
      <c r="A9823" s="27"/>
      <c r="B9823" s="27"/>
      <c r="C9823" s="27"/>
      <c r="D9823" s="25"/>
      <c r="E9823" s="25"/>
      <c r="F9823" s="25"/>
    </row>
    <row r="9824" spans="1:6" s="23" customFormat="1" hidden="1" x14ac:dyDescent="0.45">
      <c r="A9824" s="27"/>
      <c r="B9824" s="27"/>
      <c r="C9824" s="27"/>
      <c r="D9824" s="25"/>
      <c r="E9824" s="25"/>
      <c r="F9824" s="25"/>
    </row>
    <row r="9825" spans="1:6" s="23" customFormat="1" hidden="1" x14ac:dyDescent="0.45">
      <c r="A9825" s="27"/>
      <c r="B9825" s="27"/>
      <c r="C9825" s="27"/>
      <c r="D9825" s="25"/>
      <c r="E9825" s="25"/>
      <c r="F9825" s="25"/>
    </row>
    <row r="9826" spans="1:6" s="23" customFormat="1" hidden="1" x14ac:dyDescent="0.45">
      <c r="A9826" s="27"/>
      <c r="B9826" s="27"/>
      <c r="C9826" s="27"/>
      <c r="D9826" s="25"/>
      <c r="E9826" s="25"/>
      <c r="F9826" s="25"/>
    </row>
    <row r="9827" spans="1:6" s="23" customFormat="1" hidden="1" x14ac:dyDescent="0.45">
      <c r="A9827" s="27"/>
      <c r="B9827" s="27"/>
      <c r="C9827" s="27"/>
      <c r="D9827" s="25"/>
      <c r="E9827" s="25"/>
      <c r="F9827" s="25"/>
    </row>
    <row r="9828" spans="1:6" s="23" customFormat="1" hidden="1" x14ac:dyDescent="0.45">
      <c r="A9828" s="27"/>
      <c r="B9828" s="27"/>
      <c r="C9828" s="27"/>
      <c r="D9828" s="25"/>
      <c r="E9828" s="25"/>
      <c r="F9828" s="25"/>
    </row>
    <row r="9829" spans="1:6" s="23" customFormat="1" hidden="1" x14ac:dyDescent="0.45">
      <c r="A9829" s="27"/>
      <c r="B9829" s="27"/>
      <c r="C9829" s="27"/>
      <c r="D9829" s="25"/>
      <c r="E9829" s="25"/>
      <c r="F9829" s="25"/>
    </row>
    <row r="9830" spans="1:6" s="23" customFormat="1" hidden="1" x14ac:dyDescent="0.45">
      <c r="A9830" s="27"/>
      <c r="B9830" s="27"/>
      <c r="C9830" s="27"/>
      <c r="D9830" s="25"/>
      <c r="E9830" s="25"/>
      <c r="F9830" s="25"/>
    </row>
    <row r="9831" spans="1:6" s="23" customFormat="1" hidden="1" x14ac:dyDescent="0.45">
      <c r="A9831" s="27"/>
      <c r="B9831" s="27"/>
      <c r="C9831" s="27"/>
      <c r="D9831" s="25"/>
      <c r="E9831" s="25"/>
      <c r="F9831" s="25"/>
    </row>
    <row r="9832" spans="1:6" s="23" customFormat="1" hidden="1" x14ac:dyDescent="0.45">
      <c r="A9832" s="27"/>
      <c r="B9832" s="27"/>
      <c r="C9832" s="27"/>
      <c r="D9832" s="25"/>
      <c r="E9832" s="25"/>
      <c r="F9832" s="25"/>
    </row>
    <row r="9833" spans="1:6" s="23" customFormat="1" hidden="1" x14ac:dyDescent="0.45">
      <c r="A9833" s="27"/>
      <c r="B9833" s="27"/>
      <c r="C9833" s="27"/>
      <c r="D9833" s="25"/>
      <c r="E9833" s="25"/>
      <c r="F9833" s="25"/>
    </row>
    <row r="9834" spans="1:6" s="23" customFormat="1" hidden="1" x14ac:dyDescent="0.45">
      <c r="A9834" s="27"/>
      <c r="B9834" s="27"/>
      <c r="C9834" s="27"/>
      <c r="D9834" s="25"/>
      <c r="E9834" s="25"/>
      <c r="F9834" s="25"/>
    </row>
    <row r="9835" spans="1:6" s="23" customFormat="1" hidden="1" x14ac:dyDescent="0.45">
      <c r="A9835" s="27"/>
      <c r="B9835" s="27"/>
      <c r="C9835" s="27"/>
      <c r="D9835" s="25"/>
      <c r="E9835" s="25"/>
      <c r="F9835" s="25"/>
    </row>
    <row r="9836" spans="1:6" s="23" customFormat="1" hidden="1" x14ac:dyDescent="0.45">
      <c r="A9836" s="27"/>
      <c r="B9836" s="27"/>
      <c r="C9836" s="27"/>
      <c r="D9836" s="25"/>
      <c r="E9836" s="25"/>
      <c r="F9836" s="25"/>
    </row>
    <row r="9837" spans="1:6" s="23" customFormat="1" hidden="1" x14ac:dyDescent="0.45">
      <c r="A9837" s="27"/>
      <c r="B9837" s="27"/>
      <c r="C9837" s="27"/>
      <c r="D9837" s="25"/>
      <c r="E9837" s="25"/>
      <c r="F9837" s="25"/>
    </row>
    <row r="9838" spans="1:6" s="23" customFormat="1" hidden="1" x14ac:dyDescent="0.45">
      <c r="A9838" s="27"/>
      <c r="B9838" s="27"/>
      <c r="C9838" s="27"/>
      <c r="D9838" s="25"/>
      <c r="E9838" s="25"/>
      <c r="F9838" s="25"/>
    </row>
    <row r="9839" spans="1:6" s="23" customFormat="1" hidden="1" x14ac:dyDescent="0.45">
      <c r="A9839" s="27"/>
      <c r="B9839" s="27"/>
      <c r="C9839" s="27"/>
      <c r="D9839" s="25"/>
      <c r="E9839" s="25"/>
      <c r="F9839" s="25"/>
    </row>
    <row r="9840" spans="1:6" s="23" customFormat="1" hidden="1" x14ac:dyDescent="0.45">
      <c r="A9840" s="27"/>
      <c r="B9840" s="27"/>
      <c r="C9840" s="27"/>
      <c r="D9840" s="25"/>
      <c r="E9840" s="25"/>
      <c r="F9840" s="25"/>
    </row>
    <row r="9841" spans="1:6" s="23" customFormat="1" hidden="1" x14ac:dyDescent="0.45">
      <c r="A9841" s="27"/>
      <c r="B9841" s="27"/>
      <c r="C9841" s="27"/>
      <c r="D9841" s="25"/>
      <c r="E9841" s="25"/>
      <c r="F9841" s="25"/>
    </row>
    <row r="9842" spans="1:6" s="23" customFormat="1" hidden="1" x14ac:dyDescent="0.45">
      <c r="A9842" s="27"/>
      <c r="B9842" s="27"/>
      <c r="C9842" s="27"/>
      <c r="D9842" s="25"/>
      <c r="E9842" s="25"/>
      <c r="F9842" s="25"/>
    </row>
    <row r="9843" spans="1:6" s="23" customFormat="1" hidden="1" x14ac:dyDescent="0.45">
      <c r="A9843" s="27"/>
      <c r="B9843" s="27"/>
      <c r="C9843" s="27"/>
      <c r="D9843" s="25"/>
      <c r="E9843" s="25"/>
      <c r="F9843" s="25"/>
    </row>
    <row r="9844" spans="1:6" s="23" customFormat="1" hidden="1" x14ac:dyDescent="0.45">
      <c r="A9844" s="27"/>
      <c r="B9844" s="27"/>
      <c r="C9844" s="27"/>
      <c r="D9844" s="25"/>
      <c r="E9844" s="25"/>
      <c r="F9844" s="25"/>
    </row>
    <row r="9845" spans="1:6" s="23" customFormat="1" hidden="1" x14ac:dyDescent="0.45">
      <c r="A9845" s="27"/>
      <c r="B9845" s="27"/>
      <c r="C9845" s="27"/>
      <c r="D9845" s="25"/>
      <c r="E9845" s="25"/>
      <c r="F9845" s="25"/>
    </row>
    <row r="9846" spans="1:6" s="23" customFormat="1" hidden="1" x14ac:dyDescent="0.45">
      <c r="A9846" s="27"/>
      <c r="B9846" s="27"/>
      <c r="C9846" s="27"/>
      <c r="D9846" s="25"/>
      <c r="E9846" s="25"/>
      <c r="F9846" s="25"/>
    </row>
    <row r="9847" spans="1:6" s="23" customFormat="1" hidden="1" x14ac:dyDescent="0.45">
      <c r="A9847" s="27"/>
      <c r="B9847" s="27"/>
      <c r="C9847" s="27"/>
      <c r="D9847" s="25"/>
      <c r="E9847" s="25"/>
      <c r="F9847" s="25"/>
    </row>
    <row r="9848" spans="1:6" s="23" customFormat="1" hidden="1" x14ac:dyDescent="0.45">
      <c r="A9848" s="27"/>
      <c r="B9848" s="27"/>
      <c r="C9848" s="27"/>
      <c r="D9848" s="25"/>
      <c r="E9848" s="25"/>
      <c r="F9848" s="25"/>
    </row>
    <row r="9849" spans="1:6" s="23" customFormat="1" hidden="1" x14ac:dyDescent="0.45">
      <c r="A9849" s="27"/>
      <c r="B9849" s="27"/>
      <c r="C9849" s="27"/>
      <c r="D9849" s="25"/>
      <c r="E9849" s="25"/>
      <c r="F9849" s="25"/>
    </row>
    <row r="9850" spans="1:6" s="23" customFormat="1" hidden="1" x14ac:dyDescent="0.45">
      <c r="A9850" s="27"/>
      <c r="B9850" s="27"/>
      <c r="C9850" s="27"/>
      <c r="D9850" s="25"/>
      <c r="E9850" s="25"/>
      <c r="F9850" s="25"/>
    </row>
    <row r="9851" spans="1:6" s="23" customFormat="1" hidden="1" x14ac:dyDescent="0.45">
      <c r="A9851" s="27"/>
      <c r="B9851" s="27"/>
      <c r="C9851" s="27"/>
      <c r="D9851" s="25"/>
      <c r="E9851" s="25"/>
      <c r="F9851" s="25"/>
    </row>
    <row r="9852" spans="1:6" s="23" customFormat="1" hidden="1" x14ac:dyDescent="0.45">
      <c r="A9852" s="27"/>
      <c r="B9852" s="27"/>
      <c r="C9852" s="27"/>
      <c r="D9852" s="25"/>
      <c r="E9852" s="25"/>
      <c r="F9852" s="25"/>
    </row>
    <row r="9853" spans="1:6" s="23" customFormat="1" hidden="1" x14ac:dyDescent="0.45">
      <c r="A9853" s="27"/>
      <c r="B9853" s="27"/>
      <c r="C9853" s="27"/>
      <c r="D9853" s="25"/>
      <c r="E9853" s="25"/>
      <c r="F9853" s="25"/>
    </row>
    <row r="9854" spans="1:6" s="23" customFormat="1" hidden="1" x14ac:dyDescent="0.45">
      <c r="A9854" s="27"/>
      <c r="B9854" s="27"/>
      <c r="C9854" s="27"/>
      <c r="D9854" s="25"/>
      <c r="E9854" s="25"/>
      <c r="F9854" s="25"/>
    </row>
    <row r="9855" spans="1:6" s="23" customFormat="1" hidden="1" x14ac:dyDescent="0.45">
      <c r="A9855" s="27"/>
      <c r="B9855" s="27"/>
      <c r="C9855" s="27"/>
      <c r="D9855" s="25"/>
      <c r="E9855" s="25"/>
      <c r="F9855" s="25"/>
    </row>
    <row r="9856" spans="1:6" s="23" customFormat="1" hidden="1" x14ac:dyDescent="0.45">
      <c r="A9856" s="27"/>
      <c r="B9856" s="27"/>
      <c r="C9856" s="27"/>
      <c r="D9856" s="25"/>
      <c r="E9856" s="25"/>
      <c r="F9856" s="25"/>
    </row>
    <row r="9857" spans="1:6" s="23" customFormat="1" hidden="1" x14ac:dyDescent="0.45">
      <c r="A9857" s="27"/>
      <c r="B9857" s="27"/>
      <c r="C9857" s="27"/>
      <c r="D9857" s="25"/>
      <c r="E9857" s="25"/>
      <c r="F9857" s="25"/>
    </row>
    <row r="9858" spans="1:6" s="23" customFormat="1" hidden="1" x14ac:dyDescent="0.45">
      <c r="A9858" s="27"/>
      <c r="B9858" s="27"/>
      <c r="C9858" s="27"/>
      <c r="D9858" s="25"/>
      <c r="E9858" s="25"/>
      <c r="F9858" s="25"/>
    </row>
    <row r="9859" spans="1:6" s="23" customFormat="1" hidden="1" x14ac:dyDescent="0.45">
      <c r="A9859" s="27"/>
      <c r="B9859" s="27"/>
      <c r="C9859" s="27"/>
      <c r="D9859" s="25"/>
      <c r="E9859" s="25"/>
      <c r="F9859" s="25"/>
    </row>
    <row r="9860" spans="1:6" s="23" customFormat="1" hidden="1" x14ac:dyDescent="0.45">
      <c r="A9860" s="27"/>
      <c r="B9860" s="27"/>
      <c r="C9860" s="27"/>
      <c r="D9860" s="25"/>
      <c r="E9860" s="25"/>
      <c r="F9860" s="25"/>
    </row>
    <row r="9861" spans="1:6" s="23" customFormat="1" hidden="1" x14ac:dyDescent="0.45">
      <c r="A9861" s="27"/>
      <c r="B9861" s="27"/>
      <c r="C9861" s="27"/>
      <c r="D9861" s="25"/>
      <c r="E9861" s="25"/>
      <c r="F9861" s="25"/>
    </row>
    <row r="9862" spans="1:6" s="23" customFormat="1" hidden="1" x14ac:dyDescent="0.45">
      <c r="A9862" s="27"/>
      <c r="B9862" s="27"/>
      <c r="C9862" s="27"/>
      <c r="D9862" s="25"/>
      <c r="E9862" s="25"/>
      <c r="F9862" s="25"/>
    </row>
    <row r="9863" spans="1:6" s="23" customFormat="1" hidden="1" x14ac:dyDescent="0.45">
      <c r="A9863" s="27"/>
      <c r="B9863" s="27"/>
      <c r="C9863" s="27"/>
      <c r="D9863" s="25"/>
      <c r="E9863" s="25"/>
      <c r="F9863" s="25"/>
    </row>
    <row r="9864" spans="1:6" s="23" customFormat="1" hidden="1" x14ac:dyDescent="0.45">
      <c r="A9864" s="27"/>
      <c r="B9864" s="27"/>
      <c r="C9864" s="27"/>
      <c r="D9864" s="25"/>
      <c r="E9864" s="25"/>
      <c r="F9864" s="25"/>
    </row>
    <row r="9865" spans="1:6" s="23" customFormat="1" hidden="1" x14ac:dyDescent="0.45">
      <c r="A9865" s="27"/>
      <c r="B9865" s="27"/>
      <c r="C9865" s="27"/>
      <c r="D9865" s="25"/>
      <c r="E9865" s="25"/>
      <c r="F9865" s="25"/>
    </row>
    <row r="9866" spans="1:6" s="23" customFormat="1" hidden="1" x14ac:dyDescent="0.45">
      <c r="A9866" s="27"/>
      <c r="B9866" s="27"/>
      <c r="C9866" s="27"/>
      <c r="D9866" s="25"/>
      <c r="E9866" s="25"/>
      <c r="F9866" s="25"/>
    </row>
    <row r="9867" spans="1:6" s="23" customFormat="1" hidden="1" x14ac:dyDescent="0.45">
      <c r="A9867" s="27"/>
      <c r="B9867" s="27"/>
      <c r="C9867" s="27"/>
      <c r="D9867" s="25"/>
      <c r="E9867" s="25"/>
      <c r="F9867" s="25"/>
    </row>
    <row r="9868" spans="1:6" s="23" customFormat="1" hidden="1" x14ac:dyDescent="0.45">
      <c r="A9868" s="27"/>
      <c r="B9868" s="27"/>
      <c r="C9868" s="27"/>
      <c r="D9868" s="25"/>
      <c r="E9868" s="25"/>
      <c r="F9868" s="25"/>
    </row>
    <row r="9869" spans="1:6" s="23" customFormat="1" hidden="1" x14ac:dyDescent="0.45">
      <c r="A9869" s="27"/>
      <c r="B9869" s="27"/>
      <c r="C9869" s="27"/>
      <c r="D9869" s="25"/>
      <c r="E9869" s="25"/>
      <c r="F9869" s="25"/>
    </row>
    <row r="9870" spans="1:6" s="23" customFormat="1" hidden="1" x14ac:dyDescent="0.45">
      <c r="A9870" s="27"/>
      <c r="B9870" s="27"/>
      <c r="C9870" s="27"/>
      <c r="D9870" s="25"/>
      <c r="E9870" s="25"/>
      <c r="F9870" s="25"/>
    </row>
    <row r="9871" spans="1:6" s="23" customFormat="1" hidden="1" x14ac:dyDescent="0.45">
      <c r="A9871" s="27"/>
      <c r="B9871" s="27"/>
      <c r="C9871" s="27"/>
      <c r="D9871" s="25"/>
      <c r="E9871" s="25"/>
      <c r="F9871" s="25"/>
    </row>
    <row r="9872" spans="1:6" s="23" customFormat="1" hidden="1" x14ac:dyDescent="0.45">
      <c r="A9872" s="27"/>
      <c r="B9872" s="27"/>
      <c r="C9872" s="27"/>
      <c r="D9872" s="25"/>
      <c r="E9872" s="25"/>
      <c r="F9872" s="25"/>
    </row>
    <row r="9873" spans="1:6" s="23" customFormat="1" hidden="1" x14ac:dyDescent="0.45">
      <c r="A9873" s="27"/>
      <c r="B9873" s="27"/>
      <c r="C9873" s="27"/>
      <c r="D9873" s="25"/>
      <c r="E9873" s="25"/>
      <c r="F9873" s="25"/>
    </row>
    <row r="9874" spans="1:6" s="23" customFormat="1" hidden="1" x14ac:dyDescent="0.45">
      <c r="A9874" s="27"/>
      <c r="B9874" s="27"/>
      <c r="C9874" s="27"/>
      <c r="D9874" s="25"/>
      <c r="E9874" s="25"/>
      <c r="F9874" s="25"/>
    </row>
    <row r="9875" spans="1:6" s="23" customFormat="1" hidden="1" x14ac:dyDescent="0.45">
      <c r="A9875" s="27"/>
      <c r="B9875" s="27"/>
      <c r="C9875" s="27"/>
      <c r="D9875" s="25"/>
      <c r="E9875" s="25"/>
      <c r="F9875" s="25"/>
    </row>
    <row r="9876" spans="1:6" s="23" customFormat="1" hidden="1" x14ac:dyDescent="0.45">
      <c r="A9876" s="27"/>
      <c r="B9876" s="27"/>
      <c r="C9876" s="27"/>
      <c r="D9876" s="25"/>
      <c r="E9876" s="25"/>
      <c r="F9876" s="25"/>
    </row>
    <row r="9877" spans="1:6" s="23" customFormat="1" hidden="1" x14ac:dyDescent="0.45">
      <c r="A9877" s="27"/>
      <c r="B9877" s="27"/>
      <c r="C9877" s="27"/>
      <c r="D9877" s="25"/>
      <c r="E9877" s="25"/>
      <c r="F9877" s="25"/>
    </row>
    <row r="9878" spans="1:6" s="23" customFormat="1" hidden="1" x14ac:dyDescent="0.45">
      <c r="A9878" s="27"/>
      <c r="B9878" s="27"/>
      <c r="C9878" s="27"/>
      <c r="D9878" s="25"/>
      <c r="E9878" s="25"/>
      <c r="F9878" s="25"/>
    </row>
    <row r="9879" spans="1:6" s="23" customFormat="1" hidden="1" x14ac:dyDescent="0.45">
      <c r="A9879" s="27"/>
      <c r="B9879" s="27"/>
      <c r="C9879" s="27"/>
      <c r="D9879" s="25"/>
      <c r="E9879" s="25"/>
      <c r="F9879" s="25"/>
    </row>
    <row r="9880" spans="1:6" s="23" customFormat="1" hidden="1" x14ac:dyDescent="0.45">
      <c r="A9880" s="27"/>
      <c r="B9880" s="27"/>
      <c r="C9880" s="27"/>
      <c r="D9880" s="25"/>
      <c r="E9880" s="25"/>
      <c r="F9880" s="25"/>
    </row>
    <row r="9881" spans="1:6" s="23" customFormat="1" hidden="1" x14ac:dyDescent="0.45">
      <c r="A9881" s="27"/>
      <c r="B9881" s="27"/>
      <c r="C9881" s="27"/>
      <c r="D9881" s="25"/>
      <c r="E9881" s="25"/>
      <c r="F9881" s="25"/>
    </row>
    <row r="9882" spans="1:6" s="23" customFormat="1" hidden="1" x14ac:dyDescent="0.45">
      <c r="A9882" s="27"/>
      <c r="B9882" s="27"/>
      <c r="C9882" s="27"/>
      <c r="D9882" s="25"/>
      <c r="E9882" s="25"/>
      <c r="F9882" s="25"/>
    </row>
    <row r="9883" spans="1:6" s="23" customFormat="1" hidden="1" x14ac:dyDescent="0.45">
      <c r="A9883" s="27"/>
      <c r="B9883" s="27"/>
      <c r="C9883" s="27"/>
      <c r="D9883" s="25"/>
      <c r="E9883" s="25"/>
      <c r="F9883" s="25"/>
    </row>
    <row r="9884" spans="1:6" s="23" customFormat="1" hidden="1" x14ac:dyDescent="0.45">
      <c r="A9884" s="27"/>
      <c r="B9884" s="27"/>
      <c r="C9884" s="27"/>
      <c r="D9884" s="25"/>
      <c r="E9884" s="25"/>
      <c r="F9884" s="25"/>
    </row>
    <row r="9885" spans="1:6" s="23" customFormat="1" hidden="1" x14ac:dyDescent="0.45">
      <c r="A9885" s="27"/>
      <c r="B9885" s="27"/>
      <c r="C9885" s="27"/>
      <c r="D9885" s="25"/>
      <c r="E9885" s="25"/>
      <c r="F9885" s="25"/>
    </row>
    <row r="9886" spans="1:6" s="23" customFormat="1" hidden="1" x14ac:dyDescent="0.45">
      <c r="A9886" s="27"/>
      <c r="B9886" s="27"/>
      <c r="C9886" s="27"/>
      <c r="D9886" s="25"/>
      <c r="E9886" s="25"/>
      <c r="F9886" s="25"/>
    </row>
    <row r="9887" spans="1:6" s="23" customFormat="1" hidden="1" x14ac:dyDescent="0.45">
      <c r="A9887" s="27"/>
      <c r="B9887" s="27"/>
      <c r="C9887" s="27"/>
      <c r="D9887" s="25"/>
      <c r="E9887" s="25"/>
      <c r="F9887" s="25"/>
    </row>
    <row r="9888" spans="1:6" s="23" customFormat="1" hidden="1" x14ac:dyDescent="0.45">
      <c r="A9888" s="27"/>
      <c r="B9888" s="27"/>
      <c r="C9888" s="27"/>
      <c r="D9888" s="25"/>
      <c r="E9888" s="25"/>
      <c r="F9888" s="25"/>
    </row>
    <row r="9889" spans="1:6" s="23" customFormat="1" hidden="1" x14ac:dyDescent="0.45">
      <c r="A9889" s="27"/>
      <c r="B9889" s="27"/>
      <c r="C9889" s="27"/>
      <c r="D9889" s="25"/>
      <c r="E9889" s="25"/>
      <c r="F9889" s="25"/>
    </row>
    <row r="9890" spans="1:6" s="23" customFormat="1" hidden="1" x14ac:dyDescent="0.45">
      <c r="A9890" s="27"/>
      <c r="B9890" s="27"/>
      <c r="C9890" s="27"/>
      <c r="D9890" s="25"/>
      <c r="E9890" s="25"/>
      <c r="F9890" s="25"/>
    </row>
    <row r="9891" spans="1:6" s="23" customFormat="1" hidden="1" x14ac:dyDescent="0.45">
      <c r="A9891" s="27"/>
      <c r="B9891" s="27"/>
      <c r="C9891" s="27"/>
      <c r="D9891" s="25"/>
      <c r="E9891" s="25"/>
      <c r="F9891" s="25"/>
    </row>
    <row r="9892" spans="1:6" s="23" customFormat="1" hidden="1" x14ac:dyDescent="0.45">
      <c r="A9892" s="27"/>
      <c r="B9892" s="27"/>
      <c r="C9892" s="27"/>
      <c r="D9892" s="25"/>
      <c r="E9892" s="25"/>
      <c r="F9892" s="25"/>
    </row>
    <row r="9893" spans="1:6" s="23" customFormat="1" hidden="1" x14ac:dyDescent="0.45">
      <c r="A9893" s="27"/>
      <c r="B9893" s="27"/>
      <c r="C9893" s="27"/>
      <c r="D9893" s="25"/>
      <c r="E9893" s="25"/>
      <c r="F9893" s="25"/>
    </row>
    <row r="9894" spans="1:6" s="23" customFormat="1" hidden="1" x14ac:dyDescent="0.45">
      <c r="A9894" s="27"/>
      <c r="B9894" s="27"/>
      <c r="C9894" s="27"/>
      <c r="D9894" s="25"/>
      <c r="E9894" s="25"/>
      <c r="F9894" s="25"/>
    </row>
    <row r="9895" spans="1:6" s="23" customFormat="1" hidden="1" x14ac:dyDescent="0.45">
      <c r="A9895" s="27"/>
      <c r="B9895" s="27"/>
      <c r="C9895" s="27"/>
      <c r="D9895" s="25"/>
      <c r="E9895" s="25"/>
      <c r="F9895" s="25"/>
    </row>
    <row r="9896" spans="1:6" s="23" customFormat="1" hidden="1" x14ac:dyDescent="0.45">
      <c r="A9896" s="27"/>
      <c r="B9896" s="27"/>
      <c r="C9896" s="27"/>
      <c r="D9896" s="25"/>
      <c r="E9896" s="25"/>
      <c r="F9896" s="25"/>
    </row>
    <row r="9897" spans="1:6" s="23" customFormat="1" hidden="1" x14ac:dyDescent="0.45">
      <c r="A9897" s="27"/>
      <c r="B9897" s="27"/>
      <c r="C9897" s="27"/>
      <c r="D9897" s="25"/>
      <c r="E9897" s="25"/>
      <c r="F9897" s="25"/>
    </row>
    <row r="9898" spans="1:6" s="23" customFormat="1" hidden="1" x14ac:dyDescent="0.45">
      <c r="A9898" s="27"/>
      <c r="B9898" s="27"/>
      <c r="C9898" s="27"/>
      <c r="D9898" s="25"/>
      <c r="E9898" s="25"/>
      <c r="F9898" s="25"/>
    </row>
    <row r="9899" spans="1:6" s="23" customFormat="1" hidden="1" x14ac:dyDescent="0.45">
      <c r="A9899" s="27"/>
      <c r="B9899" s="27"/>
      <c r="C9899" s="27"/>
      <c r="D9899" s="25"/>
      <c r="E9899" s="25"/>
      <c r="F9899" s="25"/>
    </row>
    <row r="9900" spans="1:6" s="23" customFormat="1" hidden="1" x14ac:dyDescent="0.45">
      <c r="A9900" s="27"/>
      <c r="B9900" s="27"/>
      <c r="C9900" s="27"/>
      <c r="D9900" s="25"/>
      <c r="E9900" s="25"/>
      <c r="F9900" s="25"/>
    </row>
    <row r="9901" spans="1:6" s="23" customFormat="1" hidden="1" x14ac:dyDescent="0.45">
      <c r="A9901" s="27"/>
      <c r="B9901" s="27"/>
      <c r="C9901" s="27"/>
      <c r="D9901" s="25"/>
      <c r="E9901" s="25"/>
      <c r="F9901" s="25"/>
    </row>
    <row r="9902" spans="1:6" s="23" customFormat="1" hidden="1" x14ac:dyDescent="0.45">
      <c r="A9902" s="27"/>
      <c r="B9902" s="27"/>
      <c r="C9902" s="27"/>
      <c r="D9902" s="25"/>
      <c r="E9902" s="25"/>
      <c r="F9902" s="25"/>
    </row>
    <row r="9903" spans="1:6" s="23" customFormat="1" hidden="1" x14ac:dyDescent="0.45">
      <c r="A9903" s="27"/>
      <c r="B9903" s="27"/>
      <c r="C9903" s="27"/>
      <c r="D9903" s="25"/>
      <c r="E9903" s="25"/>
      <c r="F9903" s="25"/>
    </row>
    <row r="9904" spans="1:6" s="23" customFormat="1" hidden="1" x14ac:dyDescent="0.45">
      <c r="A9904" s="27"/>
      <c r="B9904" s="27"/>
      <c r="C9904" s="27"/>
      <c r="D9904" s="25"/>
      <c r="E9904" s="25"/>
      <c r="F9904" s="25"/>
    </row>
    <row r="9905" spans="1:6" s="23" customFormat="1" hidden="1" x14ac:dyDescent="0.45">
      <c r="A9905" s="27"/>
      <c r="B9905" s="27"/>
      <c r="C9905" s="27"/>
      <c r="D9905" s="25"/>
      <c r="E9905" s="25"/>
      <c r="F9905" s="25"/>
    </row>
    <row r="9906" spans="1:6" s="23" customFormat="1" hidden="1" x14ac:dyDescent="0.45">
      <c r="A9906" s="27"/>
      <c r="B9906" s="27"/>
      <c r="C9906" s="27"/>
      <c r="D9906" s="25"/>
      <c r="E9906" s="25"/>
      <c r="F9906" s="25"/>
    </row>
    <row r="9907" spans="1:6" s="23" customFormat="1" hidden="1" x14ac:dyDescent="0.45">
      <c r="A9907" s="27"/>
      <c r="B9907" s="27"/>
      <c r="C9907" s="27"/>
      <c r="D9907" s="25"/>
      <c r="E9907" s="25"/>
      <c r="F9907" s="25"/>
    </row>
    <row r="9908" spans="1:6" s="23" customFormat="1" hidden="1" x14ac:dyDescent="0.45">
      <c r="A9908" s="27"/>
      <c r="B9908" s="27"/>
      <c r="C9908" s="27"/>
      <c r="D9908" s="25"/>
      <c r="E9908" s="25"/>
      <c r="F9908" s="25"/>
    </row>
    <row r="9909" spans="1:6" s="23" customFormat="1" hidden="1" x14ac:dyDescent="0.45">
      <c r="A9909" s="27"/>
      <c r="B9909" s="27"/>
      <c r="C9909" s="27"/>
      <c r="D9909" s="25"/>
      <c r="E9909" s="25"/>
      <c r="F9909" s="25"/>
    </row>
    <row r="9910" spans="1:6" s="23" customFormat="1" hidden="1" x14ac:dyDescent="0.45">
      <c r="A9910" s="27"/>
      <c r="B9910" s="27"/>
      <c r="C9910" s="27"/>
      <c r="D9910" s="25"/>
      <c r="E9910" s="25"/>
      <c r="F9910" s="25"/>
    </row>
    <row r="9911" spans="1:6" s="23" customFormat="1" hidden="1" x14ac:dyDescent="0.45">
      <c r="A9911" s="27"/>
      <c r="B9911" s="27"/>
      <c r="C9911" s="27"/>
      <c r="D9911" s="25"/>
      <c r="E9911" s="25"/>
      <c r="F9911" s="25"/>
    </row>
    <row r="9912" spans="1:6" s="23" customFormat="1" hidden="1" x14ac:dyDescent="0.45">
      <c r="A9912" s="27"/>
      <c r="B9912" s="27"/>
      <c r="C9912" s="27"/>
      <c r="D9912" s="25"/>
      <c r="E9912" s="25"/>
      <c r="F9912" s="25"/>
    </row>
    <row r="9913" spans="1:6" s="23" customFormat="1" hidden="1" x14ac:dyDescent="0.45">
      <c r="A9913" s="27"/>
      <c r="B9913" s="27"/>
      <c r="C9913" s="27"/>
      <c r="D9913" s="25"/>
      <c r="E9913" s="25"/>
      <c r="F9913" s="25"/>
    </row>
    <row r="9914" spans="1:6" s="23" customFormat="1" hidden="1" x14ac:dyDescent="0.45">
      <c r="A9914" s="27"/>
      <c r="B9914" s="27"/>
      <c r="C9914" s="27"/>
      <c r="D9914" s="25"/>
      <c r="E9914" s="25"/>
      <c r="F9914" s="25"/>
    </row>
    <row r="9915" spans="1:6" s="23" customFormat="1" hidden="1" x14ac:dyDescent="0.45">
      <c r="A9915" s="27"/>
      <c r="B9915" s="27"/>
      <c r="C9915" s="27"/>
      <c r="D9915" s="25"/>
      <c r="E9915" s="25"/>
      <c r="F9915" s="25"/>
    </row>
    <row r="9916" spans="1:6" s="23" customFormat="1" hidden="1" x14ac:dyDescent="0.45">
      <c r="A9916" s="27"/>
      <c r="B9916" s="27"/>
      <c r="C9916" s="27"/>
      <c r="D9916" s="25"/>
      <c r="E9916" s="25"/>
      <c r="F9916" s="25"/>
    </row>
    <row r="9917" spans="1:6" s="23" customFormat="1" hidden="1" x14ac:dyDescent="0.45">
      <c r="A9917" s="27"/>
      <c r="B9917" s="27"/>
      <c r="C9917" s="27"/>
      <c r="D9917" s="25"/>
      <c r="E9917" s="25"/>
      <c r="F9917" s="25"/>
    </row>
    <row r="9918" spans="1:6" s="23" customFormat="1" hidden="1" x14ac:dyDescent="0.45">
      <c r="A9918" s="27"/>
      <c r="B9918" s="27"/>
      <c r="C9918" s="27"/>
      <c r="D9918" s="25"/>
      <c r="E9918" s="25"/>
      <c r="F9918" s="25"/>
    </row>
    <row r="9919" spans="1:6" s="23" customFormat="1" hidden="1" x14ac:dyDescent="0.45">
      <c r="A9919" s="27"/>
      <c r="B9919" s="27"/>
      <c r="C9919" s="27"/>
      <c r="D9919" s="25"/>
      <c r="E9919" s="25"/>
      <c r="F9919" s="25"/>
    </row>
    <row r="9920" spans="1:6" s="23" customFormat="1" hidden="1" x14ac:dyDescent="0.45">
      <c r="A9920" s="27"/>
      <c r="B9920" s="27"/>
      <c r="C9920" s="27"/>
      <c r="D9920" s="25"/>
      <c r="E9920" s="25"/>
      <c r="F9920" s="25"/>
    </row>
    <row r="9921" spans="1:6" s="23" customFormat="1" hidden="1" x14ac:dyDescent="0.45">
      <c r="A9921" s="27"/>
      <c r="B9921" s="27"/>
      <c r="C9921" s="27"/>
      <c r="D9921" s="25"/>
      <c r="E9921" s="25"/>
      <c r="F9921" s="25"/>
    </row>
    <row r="9922" spans="1:6" s="23" customFormat="1" hidden="1" x14ac:dyDescent="0.45">
      <c r="A9922" s="27"/>
      <c r="B9922" s="27"/>
      <c r="C9922" s="27"/>
      <c r="D9922" s="25"/>
      <c r="E9922" s="25"/>
      <c r="F9922" s="25"/>
    </row>
    <row r="9923" spans="1:6" s="23" customFormat="1" hidden="1" x14ac:dyDescent="0.45">
      <c r="A9923" s="27"/>
      <c r="B9923" s="27"/>
      <c r="C9923" s="27"/>
      <c r="D9923" s="25"/>
      <c r="E9923" s="25"/>
      <c r="F9923" s="25"/>
    </row>
    <row r="9924" spans="1:6" s="23" customFormat="1" hidden="1" x14ac:dyDescent="0.45">
      <c r="A9924" s="27"/>
      <c r="B9924" s="27"/>
      <c r="C9924" s="27"/>
      <c r="D9924" s="25"/>
      <c r="E9924" s="25"/>
      <c r="F9924" s="25"/>
    </row>
    <row r="9925" spans="1:6" s="23" customFormat="1" hidden="1" x14ac:dyDescent="0.45">
      <c r="A9925" s="27"/>
      <c r="B9925" s="27"/>
      <c r="C9925" s="27"/>
      <c r="D9925" s="25"/>
      <c r="E9925" s="25"/>
      <c r="F9925" s="25"/>
    </row>
    <row r="9926" spans="1:6" s="23" customFormat="1" hidden="1" x14ac:dyDescent="0.45">
      <c r="A9926" s="27"/>
      <c r="B9926" s="27"/>
      <c r="C9926" s="27"/>
      <c r="D9926" s="25"/>
      <c r="E9926" s="25"/>
      <c r="F9926" s="25"/>
    </row>
    <row r="9927" spans="1:6" s="23" customFormat="1" hidden="1" x14ac:dyDescent="0.45">
      <c r="A9927" s="27"/>
      <c r="B9927" s="27"/>
      <c r="C9927" s="27"/>
      <c r="D9927" s="25"/>
      <c r="E9927" s="25"/>
      <c r="F9927" s="25"/>
    </row>
    <row r="9928" spans="1:6" s="23" customFormat="1" hidden="1" x14ac:dyDescent="0.45">
      <c r="A9928" s="27"/>
      <c r="B9928" s="27"/>
      <c r="C9928" s="27"/>
      <c r="D9928" s="25"/>
      <c r="E9928" s="25"/>
      <c r="F9928" s="25"/>
    </row>
    <row r="9929" spans="1:6" s="23" customFormat="1" hidden="1" x14ac:dyDescent="0.45">
      <c r="A9929" s="27"/>
      <c r="B9929" s="27"/>
      <c r="C9929" s="27"/>
      <c r="D9929" s="25"/>
      <c r="E9929" s="25"/>
      <c r="F9929" s="25"/>
    </row>
    <row r="9930" spans="1:6" s="23" customFormat="1" hidden="1" x14ac:dyDescent="0.45">
      <c r="A9930" s="27"/>
      <c r="B9930" s="27"/>
      <c r="C9930" s="27"/>
      <c r="D9930" s="25"/>
      <c r="E9930" s="25"/>
      <c r="F9930" s="25"/>
    </row>
    <row r="9931" spans="1:6" s="23" customFormat="1" hidden="1" x14ac:dyDescent="0.45">
      <c r="A9931" s="27"/>
      <c r="B9931" s="27"/>
      <c r="C9931" s="27"/>
      <c r="D9931" s="25"/>
      <c r="E9931" s="25"/>
      <c r="F9931" s="25"/>
    </row>
    <row r="9932" spans="1:6" s="23" customFormat="1" hidden="1" x14ac:dyDescent="0.45">
      <c r="A9932" s="27"/>
      <c r="B9932" s="27"/>
      <c r="C9932" s="27"/>
      <c r="D9932" s="25"/>
      <c r="E9932" s="25"/>
      <c r="F9932" s="25"/>
    </row>
    <row r="9933" spans="1:6" s="23" customFormat="1" hidden="1" x14ac:dyDescent="0.45">
      <c r="A9933" s="27"/>
      <c r="B9933" s="27"/>
      <c r="C9933" s="27"/>
      <c r="D9933" s="25"/>
      <c r="E9933" s="25"/>
      <c r="F9933" s="25"/>
    </row>
  </sheetData>
  <sheetProtection sheet="1" objects="1" scenarios="1" selectLockedCells="1"/>
  <mergeCells count="4">
    <mergeCell ref="E24:F24"/>
    <mergeCell ref="E25:F25"/>
    <mergeCell ref="E22:F22"/>
    <mergeCell ref="E23:F23"/>
  </mergeCells>
  <pageMargins left="0.7" right="0.7" top="0.75" bottom="0.75" header="0.3" footer="0.3"/>
  <ignoredErrors>
    <ignoredError sqref="E5:F20 E21:F21 E25:F25 E23 E22 F24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523D2-6B81-41FA-9EEE-0BB7A8FB9CBB}">
  <dimension ref="A1:G9933"/>
  <sheetViews>
    <sheetView topLeftCell="A2" zoomScale="90" zoomScaleNormal="90" workbookViewId="0">
      <selection activeCell="B7" sqref="B7"/>
    </sheetView>
  </sheetViews>
  <sheetFormatPr defaultColWidth="0" defaultRowHeight="17.5" zeroHeight="1" x14ac:dyDescent="0.45"/>
  <cols>
    <col min="1" max="1" width="45.81640625" style="27" customWidth="1"/>
    <col min="2" max="2" width="25.453125" style="27" bestFit="1" customWidth="1"/>
    <col min="3" max="3" width="18.54296875" style="28" bestFit="1" customWidth="1"/>
    <col min="4" max="4" width="8.81640625" style="25" customWidth="1"/>
    <col min="5" max="5" width="44.1796875" style="25" customWidth="1"/>
    <col min="6" max="6" width="44" style="25" customWidth="1"/>
    <col min="7" max="7" width="0" style="25" hidden="1" customWidth="1"/>
    <col min="8" max="16384" width="8.81640625" style="25" hidden="1"/>
  </cols>
  <sheetData>
    <row r="1" spans="1:6" hidden="1" x14ac:dyDescent="0.45">
      <c r="A1" s="34" t="s">
        <v>3</v>
      </c>
      <c r="B1" s="29" t="s">
        <v>428</v>
      </c>
    </row>
    <row r="2" spans="1:6" ht="7.5" customHeight="1" thickBot="1" x14ac:dyDescent="0.5">
      <c r="A2" s="22" t="s">
        <v>430</v>
      </c>
      <c r="B2" s="23"/>
      <c r="C2" s="24"/>
    </row>
    <row r="3" spans="1:6" x14ac:dyDescent="0.45">
      <c r="A3" s="30" t="s">
        <v>0</v>
      </c>
      <c r="B3" s="30" t="s">
        <v>405</v>
      </c>
      <c r="C3" s="31" t="s">
        <v>406</v>
      </c>
      <c r="E3" s="10" t="s">
        <v>407</v>
      </c>
      <c r="F3" s="11" t="s">
        <v>408</v>
      </c>
    </row>
    <row r="4" spans="1:6" x14ac:dyDescent="0.45">
      <c r="A4" s="27" t="s">
        <v>4</v>
      </c>
      <c r="B4" s="32"/>
      <c r="E4" s="17" t="s">
        <v>409</v>
      </c>
      <c r="F4" s="18" t="s">
        <v>410</v>
      </c>
    </row>
    <row r="5" spans="1:6" x14ac:dyDescent="0.45">
      <c r="A5" s="33" t="s">
        <v>7</v>
      </c>
      <c r="B5" s="32">
        <v>5547659.2699999996</v>
      </c>
      <c r="C5" s="28">
        <v>45877</v>
      </c>
      <c r="E5" s="12">
        <f>SUMIFS(B5:B9932, A5:A9932, "*abatement*", A5:A9932, "*allergan*")</f>
        <v>19267095.23</v>
      </c>
      <c r="F5" s="13">
        <f>SUMIFS(B5:B9932, A5:A9932, "*subdivision*", A5:A9932, "*allergan*")</f>
        <v>4054805.8000000007</v>
      </c>
    </row>
    <row r="6" spans="1:6" x14ac:dyDescent="0.45">
      <c r="A6" s="33" t="s">
        <v>11</v>
      </c>
      <c r="B6" s="32">
        <v>1445635.04</v>
      </c>
      <c r="C6" s="28">
        <v>45853</v>
      </c>
      <c r="E6" s="17" t="s">
        <v>411</v>
      </c>
      <c r="F6" s="18" t="s">
        <v>412</v>
      </c>
    </row>
    <row r="7" spans="1:6" x14ac:dyDescent="0.45">
      <c r="A7" s="33" t="s">
        <v>12</v>
      </c>
      <c r="B7" s="32">
        <v>8429571.6199999992</v>
      </c>
      <c r="C7" s="28">
        <v>45877</v>
      </c>
      <c r="E7" s="12">
        <f>SUMIFS(B5:B9932, A5:A9932, "*abatement*", A5:A9932, "*cvs*")</f>
        <v>36792856.340000004</v>
      </c>
      <c r="F7" s="13">
        <f>SUMIFS(B5:B9932, A5:A9932, "*subdivision*", A5:A9932, "*cvs*")</f>
        <v>7511508.1600000011</v>
      </c>
    </row>
    <row r="8" spans="1:6" x14ac:dyDescent="0.45">
      <c r="A8" s="33" t="s">
        <v>19</v>
      </c>
      <c r="B8" s="32">
        <v>13319707.310000001</v>
      </c>
      <c r="C8" s="28">
        <v>45877</v>
      </c>
      <c r="E8" s="17" t="s">
        <v>413</v>
      </c>
      <c r="F8" s="18" t="s">
        <v>414</v>
      </c>
    </row>
    <row r="9" spans="1:6" x14ac:dyDescent="0.45">
      <c r="A9" s="33" t="s">
        <v>31</v>
      </c>
      <c r="B9" s="32">
        <v>7596557.8499999996</v>
      </c>
      <c r="C9" s="28">
        <v>45877</v>
      </c>
      <c r="E9" s="12">
        <f>SUMIFS(B5:B9932, A5:A9932, "*abatement*", A5:A9932, "*distributor*")</f>
        <v>61553750.219999969</v>
      </c>
      <c r="F9" s="13">
        <f>SUMIFS(B5:B9932, A5:A9932, "*subdivision*", A5:A9932, "*distributor*")</f>
        <v>12232901.099999998</v>
      </c>
    </row>
    <row r="10" spans="1:6" x14ac:dyDescent="0.45">
      <c r="A10" s="33" t="s">
        <v>37</v>
      </c>
      <c r="B10" s="32">
        <v>271728.74</v>
      </c>
      <c r="C10" s="28">
        <v>45961</v>
      </c>
      <c r="E10" s="17" t="s">
        <v>415</v>
      </c>
      <c r="F10" s="18" t="s">
        <v>416</v>
      </c>
    </row>
    <row r="11" spans="1:6" x14ac:dyDescent="0.45">
      <c r="A11" s="33" t="s">
        <v>38</v>
      </c>
      <c r="B11" s="32">
        <v>502570.1</v>
      </c>
      <c r="C11" s="28">
        <v>45961</v>
      </c>
      <c r="E11" s="12">
        <f>SUMIFS(B5:B9932, A5:A9932, "*abatement*", A5:A9932, "*janssen*")</f>
        <v>59526070.689999983</v>
      </c>
      <c r="F11" s="13">
        <f>SUMIFS(B5:B9932, A5:A9932, "*subdivision*", A5:A9932, "*janssen*")</f>
        <v>11668068.120000003</v>
      </c>
    </row>
    <row r="12" spans="1:6" x14ac:dyDescent="0.45">
      <c r="A12" s="27" t="s">
        <v>39</v>
      </c>
      <c r="B12" s="32"/>
      <c r="E12" s="17" t="s">
        <v>417</v>
      </c>
      <c r="F12" s="18" t="s">
        <v>418</v>
      </c>
    </row>
    <row r="13" spans="1:6" x14ac:dyDescent="0.45">
      <c r="A13" s="33" t="s">
        <v>44</v>
      </c>
      <c r="B13" s="32">
        <v>2996.7</v>
      </c>
      <c r="C13" s="28">
        <v>45877</v>
      </c>
      <c r="E13" s="12">
        <f>SUMIFS(B5:B9932, A5:A9932, "*abatement*", A5:A9932, "*kroger*")</f>
        <v>15131093.829999998</v>
      </c>
      <c r="F13" s="13">
        <f>SUMIFS(B5:B9932, A5:A9932, "*subdivision*", A5:A9932, "*kroger*")</f>
        <v>3127670.6900000004</v>
      </c>
    </row>
    <row r="14" spans="1:6" x14ac:dyDescent="0.45">
      <c r="A14" s="27" t="s">
        <v>46</v>
      </c>
      <c r="B14" s="32"/>
      <c r="E14" s="17" t="s">
        <v>419</v>
      </c>
      <c r="F14" s="18" t="s">
        <v>420</v>
      </c>
    </row>
    <row r="15" spans="1:6" x14ac:dyDescent="0.45">
      <c r="A15" s="33" t="s">
        <v>51</v>
      </c>
      <c r="B15" s="32">
        <v>485854.71999999997</v>
      </c>
      <c r="C15" s="28">
        <v>45877</v>
      </c>
      <c r="E15" s="12">
        <f>SUMIFS(B5:B9932, A5:A9932, "*abatement*", A5:A9932, "*teva*")</f>
        <v>17546359.629999999</v>
      </c>
      <c r="F15" s="13">
        <f>SUMIFS(B5:B9932, A5:A9932, "*subdivision*", A5:A9932, "*teva*")</f>
        <v>3692672.8900000011</v>
      </c>
    </row>
    <row r="16" spans="1:6" x14ac:dyDescent="0.45">
      <c r="A16" s="33" t="s">
        <v>52</v>
      </c>
      <c r="B16" s="32">
        <v>126325.82</v>
      </c>
      <c r="C16" s="28">
        <v>45877</v>
      </c>
      <c r="E16" s="19" t="s">
        <v>421</v>
      </c>
      <c r="F16" s="20" t="s">
        <v>422</v>
      </c>
    </row>
    <row r="17" spans="1:6" x14ac:dyDescent="0.45">
      <c r="A17" s="33" t="s">
        <v>57</v>
      </c>
      <c r="B17" s="32">
        <v>899675.1</v>
      </c>
      <c r="C17" s="28">
        <v>45877</v>
      </c>
      <c r="E17" s="12">
        <f>SUMIFS(B5:B9932, A5:A9932, "*abatement*", A5:A9932, "*walgreens*")</f>
        <v>3674.01</v>
      </c>
      <c r="F17" s="13">
        <f>SUMIFS(B5:B9932, A5:A9932, "*subdivision*", A5:A9932, "*walgreens*")</f>
        <v>0</v>
      </c>
    </row>
    <row r="18" spans="1:6" x14ac:dyDescent="0.45">
      <c r="A18" s="33" t="s">
        <v>58</v>
      </c>
      <c r="B18" s="32">
        <v>225261.66</v>
      </c>
      <c r="C18" s="28">
        <v>45877</v>
      </c>
      <c r="E18" s="19" t="s">
        <v>423</v>
      </c>
      <c r="F18" s="20" t="s">
        <v>424</v>
      </c>
    </row>
    <row r="19" spans="1:6" ht="18" thickBot="1" x14ac:dyDescent="0.5">
      <c r="A19" s="33" t="s">
        <v>44</v>
      </c>
      <c r="B19" s="32">
        <v>1505383.54</v>
      </c>
      <c r="C19" s="28">
        <v>45877</v>
      </c>
      <c r="E19" s="12">
        <f>SUMIFS(B5:B9932, A5:A9932, "*abatement*", A5:A9932, "*walmart*")</f>
        <v>2324623.9799999991</v>
      </c>
      <c r="F19" s="13">
        <f>SUMIFS(B5:B9932, A5:A9932, "*subdivision*", A5:A9932, "*walmart*")</f>
        <v>474587.58999999985</v>
      </c>
    </row>
    <row r="20" spans="1:6" x14ac:dyDescent="0.45">
      <c r="A20" s="33" t="s">
        <v>64</v>
      </c>
      <c r="B20" s="32">
        <v>376919.62</v>
      </c>
      <c r="C20" s="28">
        <v>45877</v>
      </c>
      <c r="E20" s="21" t="s">
        <v>425</v>
      </c>
      <c r="F20" s="14" t="s">
        <v>426</v>
      </c>
    </row>
    <row r="21" spans="1:6" ht="18" thickBot="1" x14ac:dyDescent="0.5">
      <c r="A21" s="33" t="s">
        <v>74</v>
      </c>
      <c r="B21" s="32">
        <v>1463740.11</v>
      </c>
      <c r="C21" s="28">
        <v>45853</v>
      </c>
      <c r="E21" s="15">
        <f>SUMIFS(B5:B9932, A5:A9932, "*abatement*")</f>
        <v>212145523.93000013</v>
      </c>
      <c r="F21" s="16">
        <f>SUMIFS(B5:B9932, A5:A9932, "*subdivision*", A5:A9932, "&lt;&gt;*special*")</f>
        <v>42762214.349999949</v>
      </c>
    </row>
    <row r="22" spans="1:6" x14ac:dyDescent="0.45">
      <c r="A22" s="33" t="s">
        <v>75</v>
      </c>
      <c r="B22" s="32">
        <v>364538.93</v>
      </c>
      <c r="C22" s="28">
        <v>45853</v>
      </c>
      <c r="E22" s="73" t="s">
        <v>427</v>
      </c>
      <c r="F22" s="74"/>
    </row>
    <row r="23" spans="1:6" ht="18" thickBot="1" x14ac:dyDescent="0.5">
      <c r="A23" s="33" t="s">
        <v>76</v>
      </c>
      <c r="B23" s="32">
        <v>189905.36</v>
      </c>
      <c r="C23" s="28">
        <v>45853</v>
      </c>
      <c r="E23" s="75">
        <f>SUMIFS(B5:B9932, A5:A9932, "*special*")</f>
        <v>0</v>
      </c>
      <c r="F23" s="76"/>
    </row>
    <row r="24" spans="1:6" x14ac:dyDescent="0.45">
      <c r="A24" s="33" t="s">
        <v>77</v>
      </c>
      <c r="B24" s="32">
        <v>47548.72</v>
      </c>
      <c r="C24" s="28">
        <v>45853</v>
      </c>
      <c r="E24" s="69" t="s">
        <v>429</v>
      </c>
      <c r="F24" s="70"/>
    </row>
    <row r="25" spans="1:6" ht="18" thickBot="1" x14ac:dyDescent="0.5">
      <c r="A25" s="33" t="s">
        <v>78</v>
      </c>
      <c r="B25" s="32">
        <v>180657.96</v>
      </c>
      <c r="C25" s="28">
        <v>45853</v>
      </c>
      <c r="E25" s="71">
        <f>SUM(E21,F21,E23,F23)</f>
        <v>254907738.28000009</v>
      </c>
      <c r="F25" s="72"/>
    </row>
    <row r="26" spans="1:6" x14ac:dyDescent="0.45">
      <c r="A26" s="33" t="s">
        <v>79</v>
      </c>
      <c r="B26" s="32">
        <v>45233.34</v>
      </c>
      <c r="C26" s="28">
        <v>45853</v>
      </c>
    </row>
    <row r="27" spans="1:6" x14ac:dyDescent="0.45">
      <c r="A27" s="33" t="s">
        <v>85</v>
      </c>
      <c r="B27" s="32">
        <v>442463.26</v>
      </c>
      <c r="C27" s="28">
        <v>45877</v>
      </c>
    </row>
    <row r="28" spans="1:6" x14ac:dyDescent="0.45">
      <c r="A28" s="33" t="s">
        <v>86</v>
      </c>
      <c r="B28" s="32">
        <v>115043.71</v>
      </c>
      <c r="C28" s="28">
        <v>45877</v>
      </c>
    </row>
    <row r="29" spans="1:6" x14ac:dyDescent="0.45">
      <c r="A29" s="33" t="s">
        <v>95</v>
      </c>
      <c r="B29" s="32">
        <v>56842.73</v>
      </c>
      <c r="C29" s="28">
        <v>45961</v>
      </c>
    </row>
    <row r="30" spans="1:6" x14ac:dyDescent="0.45">
      <c r="A30" s="33" t="s">
        <v>96</v>
      </c>
      <c r="B30" s="32">
        <v>14232.35</v>
      </c>
      <c r="C30" s="28">
        <v>45961</v>
      </c>
    </row>
    <row r="31" spans="1:6" x14ac:dyDescent="0.45">
      <c r="A31" s="27" t="s">
        <v>97</v>
      </c>
      <c r="B31" s="32"/>
    </row>
    <row r="32" spans="1:6" x14ac:dyDescent="0.45">
      <c r="A32" s="33" t="s">
        <v>51</v>
      </c>
      <c r="B32" s="32">
        <v>2604.21</v>
      </c>
      <c r="C32" s="28">
        <v>45877</v>
      </c>
    </row>
    <row r="33" spans="1:3" x14ac:dyDescent="0.45">
      <c r="A33" s="33" t="s">
        <v>57</v>
      </c>
      <c r="B33" s="32">
        <v>4822.32</v>
      </c>
      <c r="C33" s="28">
        <v>45877</v>
      </c>
    </row>
    <row r="34" spans="1:3" x14ac:dyDescent="0.45">
      <c r="A34" s="33" t="s">
        <v>44</v>
      </c>
      <c r="B34" s="32">
        <v>8068.96</v>
      </c>
      <c r="C34" s="28">
        <v>45877</v>
      </c>
    </row>
    <row r="35" spans="1:3" x14ac:dyDescent="0.45">
      <c r="A35" s="33" t="s">
        <v>76</v>
      </c>
      <c r="B35" s="32">
        <v>1017.91</v>
      </c>
      <c r="C35" s="28">
        <v>45853</v>
      </c>
    </row>
    <row r="36" spans="1:3" x14ac:dyDescent="0.45">
      <c r="A36" s="33" t="s">
        <v>78</v>
      </c>
      <c r="B36" s="32">
        <v>968.34</v>
      </c>
      <c r="C36" s="28">
        <v>45853</v>
      </c>
    </row>
    <row r="37" spans="1:3" x14ac:dyDescent="0.45">
      <c r="A37" s="33" t="s">
        <v>85</v>
      </c>
      <c r="B37" s="32">
        <v>2371.63</v>
      </c>
      <c r="C37" s="28">
        <v>45877</v>
      </c>
    </row>
    <row r="38" spans="1:3" x14ac:dyDescent="0.45">
      <c r="A38" s="33" t="s">
        <v>95</v>
      </c>
      <c r="B38" s="32">
        <v>304.68</v>
      </c>
      <c r="C38" s="28">
        <v>45961</v>
      </c>
    </row>
    <row r="39" spans="1:3" x14ac:dyDescent="0.45">
      <c r="A39" s="27" t="s">
        <v>98</v>
      </c>
      <c r="B39" s="32"/>
    </row>
    <row r="40" spans="1:3" x14ac:dyDescent="0.45">
      <c r="A40" s="33" t="s">
        <v>51</v>
      </c>
      <c r="B40" s="32">
        <v>8296.07</v>
      </c>
      <c r="C40" s="28">
        <v>45877</v>
      </c>
    </row>
    <row r="41" spans="1:3" x14ac:dyDescent="0.45">
      <c r="A41" s="33" t="s">
        <v>57</v>
      </c>
      <c r="B41" s="32">
        <v>15362.14</v>
      </c>
      <c r="C41" s="28">
        <v>45877</v>
      </c>
    </row>
    <row r="42" spans="1:3" x14ac:dyDescent="0.45">
      <c r="A42" s="33" t="s">
        <v>44</v>
      </c>
      <c r="B42" s="32">
        <v>25704.73</v>
      </c>
      <c r="C42" s="28">
        <v>45877</v>
      </c>
    </row>
    <row r="43" spans="1:3" x14ac:dyDescent="0.45">
      <c r="A43" s="33" t="s">
        <v>74</v>
      </c>
      <c r="B43" s="32">
        <v>24860.41</v>
      </c>
      <c r="C43" s="28">
        <v>45853</v>
      </c>
    </row>
    <row r="44" spans="1:3" x14ac:dyDescent="0.45">
      <c r="A44" s="33" t="s">
        <v>76</v>
      </c>
      <c r="B44" s="32">
        <v>3242.67</v>
      </c>
      <c r="C44" s="28">
        <v>45853</v>
      </c>
    </row>
    <row r="45" spans="1:3" x14ac:dyDescent="0.45">
      <c r="A45" s="33" t="s">
        <v>78</v>
      </c>
      <c r="B45" s="32">
        <v>3084.77</v>
      </c>
      <c r="C45" s="28">
        <v>45853</v>
      </c>
    </row>
    <row r="46" spans="1:3" x14ac:dyDescent="0.45">
      <c r="A46" s="33" t="s">
        <v>85</v>
      </c>
      <c r="B46" s="32">
        <v>7555.15</v>
      </c>
      <c r="C46" s="28">
        <v>45877</v>
      </c>
    </row>
    <row r="47" spans="1:3" x14ac:dyDescent="0.45">
      <c r="A47" s="33" t="s">
        <v>95</v>
      </c>
      <c r="B47" s="32">
        <v>970.6</v>
      </c>
      <c r="C47" s="28">
        <v>45961</v>
      </c>
    </row>
    <row r="48" spans="1:3" x14ac:dyDescent="0.45">
      <c r="A48" s="27" t="s">
        <v>99</v>
      </c>
      <c r="B48" s="32"/>
    </row>
    <row r="49" spans="1:3" x14ac:dyDescent="0.45">
      <c r="A49" s="33" t="s">
        <v>51</v>
      </c>
      <c r="B49" s="32">
        <v>44991.06</v>
      </c>
      <c r="C49" s="28">
        <v>45877</v>
      </c>
    </row>
    <row r="50" spans="1:3" x14ac:dyDescent="0.45">
      <c r="A50" s="33" t="s">
        <v>52</v>
      </c>
      <c r="B50" s="32">
        <v>12247.37</v>
      </c>
      <c r="C50" s="28">
        <v>45877</v>
      </c>
    </row>
    <row r="51" spans="1:3" x14ac:dyDescent="0.45">
      <c r="A51" s="33" t="s">
        <v>57</v>
      </c>
      <c r="B51" s="32">
        <v>83311.600000000006</v>
      </c>
      <c r="C51" s="28">
        <v>45877</v>
      </c>
    </row>
    <row r="52" spans="1:3" x14ac:dyDescent="0.45">
      <c r="A52" s="33" t="s">
        <v>58</v>
      </c>
      <c r="B52" s="32">
        <v>21839.26</v>
      </c>
      <c r="C52" s="28">
        <v>45877</v>
      </c>
    </row>
    <row r="53" spans="1:3" x14ac:dyDescent="0.45">
      <c r="A53" s="33" t="s">
        <v>44</v>
      </c>
      <c r="B53" s="32">
        <v>139401.34</v>
      </c>
      <c r="C53" s="28">
        <v>45877</v>
      </c>
    </row>
    <row r="54" spans="1:3" x14ac:dyDescent="0.45">
      <c r="A54" s="33" t="s">
        <v>64</v>
      </c>
      <c r="B54" s="32">
        <v>31264.28</v>
      </c>
      <c r="C54" s="28">
        <v>45877</v>
      </c>
    </row>
    <row r="55" spans="1:3" x14ac:dyDescent="0.45">
      <c r="A55" s="33" t="s">
        <v>74</v>
      </c>
      <c r="B55" s="32">
        <v>134822.43</v>
      </c>
      <c r="C55" s="28">
        <v>45853</v>
      </c>
    </row>
    <row r="56" spans="1:3" x14ac:dyDescent="0.45">
      <c r="A56" s="33" t="s">
        <v>75</v>
      </c>
      <c r="B56" s="32">
        <v>30237.35</v>
      </c>
      <c r="C56" s="28">
        <v>45853</v>
      </c>
    </row>
    <row r="57" spans="1:3" x14ac:dyDescent="0.45">
      <c r="A57" s="33" t="s">
        <v>76</v>
      </c>
      <c r="B57" s="32">
        <v>17585.59</v>
      </c>
      <c r="C57" s="28">
        <v>45853</v>
      </c>
    </row>
    <row r="58" spans="1:3" x14ac:dyDescent="0.45">
      <c r="A58" s="33" t="s">
        <v>77</v>
      </c>
      <c r="B58" s="32">
        <v>4609.88</v>
      </c>
      <c r="C58" s="28">
        <v>45853</v>
      </c>
    </row>
    <row r="59" spans="1:3" x14ac:dyDescent="0.45">
      <c r="A59" s="33" t="s">
        <v>78</v>
      </c>
      <c r="B59" s="32">
        <v>16729.27</v>
      </c>
      <c r="C59" s="28">
        <v>45853</v>
      </c>
    </row>
    <row r="60" spans="1:3" x14ac:dyDescent="0.45">
      <c r="A60" s="33" t="s">
        <v>79</v>
      </c>
      <c r="B60" s="32">
        <v>4385.3999999999996</v>
      </c>
      <c r="C60" s="28">
        <v>45853</v>
      </c>
    </row>
    <row r="61" spans="1:3" x14ac:dyDescent="0.45">
      <c r="A61" s="33" t="s">
        <v>85</v>
      </c>
      <c r="B61" s="32">
        <v>40972.93</v>
      </c>
      <c r="C61" s="28">
        <v>45877</v>
      </c>
    </row>
    <row r="62" spans="1:3" x14ac:dyDescent="0.45">
      <c r="A62" s="33" t="s">
        <v>86</v>
      </c>
      <c r="B62" s="32">
        <v>11153.56</v>
      </c>
      <c r="C62" s="28">
        <v>45877</v>
      </c>
    </row>
    <row r="63" spans="1:3" x14ac:dyDescent="0.45">
      <c r="A63" s="33" t="s">
        <v>95</v>
      </c>
      <c r="B63" s="32">
        <v>5263.74</v>
      </c>
      <c r="C63" s="28">
        <v>45961</v>
      </c>
    </row>
    <row r="64" spans="1:3" x14ac:dyDescent="0.45">
      <c r="A64" s="33" t="s">
        <v>96</v>
      </c>
      <c r="B64" s="32">
        <v>1379.84</v>
      </c>
      <c r="C64" s="28">
        <v>45961</v>
      </c>
    </row>
    <row r="65" spans="1:3" x14ac:dyDescent="0.45">
      <c r="A65" s="27" t="s">
        <v>100</v>
      </c>
      <c r="B65" s="32"/>
    </row>
    <row r="66" spans="1:3" x14ac:dyDescent="0.45">
      <c r="A66" s="33" t="s">
        <v>51</v>
      </c>
      <c r="B66" s="32">
        <v>3307.44</v>
      </c>
      <c r="C66" s="28">
        <v>45877</v>
      </c>
    </row>
    <row r="67" spans="1:3" x14ac:dyDescent="0.45">
      <c r="A67" s="33" t="s">
        <v>57</v>
      </c>
      <c r="B67" s="32">
        <v>6124.5</v>
      </c>
      <c r="C67" s="28">
        <v>45877</v>
      </c>
    </row>
    <row r="68" spans="1:3" x14ac:dyDescent="0.45">
      <c r="A68" s="33" t="s">
        <v>44</v>
      </c>
      <c r="B68" s="32">
        <v>10247.84</v>
      </c>
      <c r="C68" s="28">
        <v>45877</v>
      </c>
    </row>
    <row r="69" spans="1:3" x14ac:dyDescent="0.45">
      <c r="A69" s="33" t="s">
        <v>74</v>
      </c>
      <c r="B69" s="32">
        <v>9911.23</v>
      </c>
      <c r="C69" s="28">
        <v>45853</v>
      </c>
    </row>
    <row r="70" spans="1:3" x14ac:dyDescent="0.45">
      <c r="A70" s="33" t="s">
        <v>76</v>
      </c>
      <c r="B70" s="32">
        <v>1292.77</v>
      </c>
      <c r="C70" s="28">
        <v>45853</v>
      </c>
    </row>
    <row r="71" spans="1:3" x14ac:dyDescent="0.45">
      <c r="A71" s="33" t="s">
        <v>78</v>
      </c>
      <c r="B71" s="32">
        <v>1229.82</v>
      </c>
      <c r="C71" s="28">
        <v>45853</v>
      </c>
    </row>
    <row r="72" spans="1:3" x14ac:dyDescent="0.45">
      <c r="A72" s="33" t="s">
        <v>85</v>
      </c>
      <c r="B72" s="32">
        <v>3012.05</v>
      </c>
      <c r="C72" s="28">
        <v>45877</v>
      </c>
    </row>
    <row r="73" spans="1:3" x14ac:dyDescent="0.45">
      <c r="A73" s="33" t="s">
        <v>95</v>
      </c>
      <c r="B73" s="32">
        <v>386.95</v>
      </c>
      <c r="C73" s="28">
        <v>45961</v>
      </c>
    </row>
    <row r="74" spans="1:3" x14ac:dyDescent="0.45">
      <c r="A74" s="27" t="s">
        <v>101</v>
      </c>
      <c r="B74" s="32"/>
    </row>
    <row r="75" spans="1:3" x14ac:dyDescent="0.45">
      <c r="A75" s="33" t="s">
        <v>51</v>
      </c>
      <c r="B75" s="32">
        <v>110267.61</v>
      </c>
      <c r="C75" s="28">
        <v>45877</v>
      </c>
    </row>
    <row r="76" spans="1:3" x14ac:dyDescent="0.45">
      <c r="A76" s="33" t="s">
        <v>52</v>
      </c>
      <c r="B76" s="32">
        <v>8974.15</v>
      </c>
      <c r="C76" s="28">
        <v>45877</v>
      </c>
    </row>
    <row r="77" spans="1:3" x14ac:dyDescent="0.45">
      <c r="A77" s="33" t="s">
        <v>57</v>
      </c>
      <c r="B77" s="32">
        <v>204186.6</v>
      </c>
      <c r="C77" s="28">
        <v>45877</v>
      </c>
    </row>
    <row r="78" spans="1:3" x14ac:dyDescent="0.45">
      <c r="A78" s="33" t="s">
        <v>58</v>
      </c>
      <c r="B78" s="32">
        <v>14868.58</v>
      </c>
      <c r="C78" s="28">
        <v>45877</v>
      </c>
    </row>
    <row r="79" spans="1:3" x14ac:dyDescent="0.45">
      <c r="A79" s="33" t="s">
        <v>44</v>
      </c>
      <c r="B79" s="32">
        <v>341655.72</v>
      </c>
      <c r="C79" s="28">
        <v>45877</v>
      </c>
    </row>
    <row r="80" spans="1:3" x14ac:dyDescent="0.45">
      <c r="A80" s="33" t="s">
        <v>64</v>
      </c>
      <c r="B80" s="32">
        <v>24878.89</v>
      </c>
      <c r="C80" s="28">
        <v>45877</v>
      </c>
    </row>
    <row r="81" spans="1:3" x14ac:dyDescent="0.45">
      <c r="A81" s="33" t="s">
        <v>74</v>
      </c>
      <c r="B81" s="32">
        <v>330433.34999999998</v>
      </c>
      <c r="C81" s="28">
        <v>45853</v>
      </c>
    </row>
    <row r="82" spans="1:3" x14ac:dyDescent="0.45">
      <c r="A82" s="33" t="s">
        <v>75</v>
      </c>
      <c r="B82" s="32">
        <v>24061.69</v>
      </c>
      <c r="C82" s="28">
        <v>45853</v>
      </c>
    </row>
    <row r="83" spans="1:3" x14ac:dyDescent="0.45">
      <c r="A83" s="33" t="s">
        <v>76</v>
      </c>
      <c r="B83" s="32">
        <v>43100.15</v>
      </c>
      <c r="C83" s="28">
        <v>45853</v>
      </c>
    </row>
    <row r="84" spans="1:3" x14ac:dyDescent="0.45">
      <c r="A84" s="33" t="s">
        <v>77</v>
      </c>
      <c r="B84" s="32">
        <v>3138.49</v>
      </c>
      <c r="C84" s="28">
        <v>45853</v>
      </c>
    </row>
    <row r="85" spans="1:3" x14ac:dyDescent="0.45">
      <c r="A85" s="33" t="s">
        <v>78</v>
      </c>
      <c r="B85" s="32">
        <v>41001.39</v>
      </c>
      <c r="C85" s="28">
        <v>45853</v>
      </c>
    </row>
    <row r="86" spans="1:3" x14ac:dyDescent="0.45">
      <c r="A86" s="33" t="s">
        <v>79</v>
      </c>
      <c r="B86" s="32">
        <v>2985.67</v>
      </c>
      <c r="C86" s="28">
        <v>45853</v>
      </c>
    </row>
    <row r="87" spans="1:3" x14ac:dyDescent="0.45">
      <c r="A87" s="33" t="s">
        <v>85</v>
      </c>
      <c r="B87" s="32">
        <v>100419.66</v>
      </c>
      <c r="C87" s="28">
        <v>45877</v>
      </c>
    </row>
    <row r="88" spans="1:3" x14ac:dyDescent="0.45">
      <c r="A88" s="33" t="s">
        <v>86</v>
      </c>
      <c r="B88" s="32">
        <v>8172.67</v>
      </c>
      <c r="C88" s="28">
        <v>45877</v>
      </c>
    </row>
    <row r="89" spans="1:3" x14ac:dyDescent="0.45">
      <c r="A89" s="33" t="s">
        <v>95</v>
      </c>
      <c r="B89" s="32">
        <v>12900.79</v>
      </c>
      <c r="C89" s="28">
        <v>45961</v>
      </c>
    </row>
    <row r="90" spans="1:3" x14ac:dyDescent="0.45">
      <c r="A90" s="33" t="s">
        <v>96</v>
      </c>
      <c r="B90" s="32">
        <v>939.42</v>
      </c>
      <c r="C90" s="28">
        <v>45961</v>
      </c>
    </row>
    <row r="91" spans="1:3" x14ac:dyDescent="0.45">
      <c r="A91" s="27" t="s">
        <v>102</v>
      </c>
      <c r="B91" s="32"/>
    </row>
    <row r="92" spans="1:3" x14ac:dyDescent="0.45">
      <c r="A92" s="33" t="s">
        <v>51</v>
      </c>
      <c r="B92" s="32">
        <v>5010.8599999999997</v>
      </c>
      <c r="C92" s="28">
        <v>45877</v>
      </c>
    </row>
    <row r="93" spans="1:3" x14ac:dyDescent="0.45">
      <c r="A93" s="33" t="s">
        <v>57</v>
      </c>
      <c r="B93" s="32">
        <v>9278.7999999999993</v>
      </c>
      <c r="C93" s="28">
        <v>45877</v>
      </c>
    </row>
    <row r="94" spans="1:3" x14ac:dyDescent="0.45">
      <c r="A94" s="33" t="s">
        <v>44</v>
      </c>
      <c r="B94" s="32">
        <v>15525.78</v>
      </c>
      <c r="C94" s="28">
        <v>45877</v>
      </c>
    </row>
    <row r="95" spans="1:3" x14ac:dyDescent="0.45">
      <c r="A95" s="33" t="s">
        <v>74</v>
      </c>
      <c r="B95" s="32">
        <v>15015.8</v>
      </c>
      <c r="C95" s="28">
        <v>45853</v>
      </c>
    </row>
    <row r="96" spans="1:3" x14ac:dyDescent="0.45">
      <c r="A96" s="33" t="s">
        <v>76</v>
      </c>
      <c r="B96" s="32">
        <v>1958.59</v>
      </c>
      <c r="C96" s="28">
        <v>45853</v>
      </c>
    </row>
    <row r="97" spans="1:3" x14ac:dyDescent="0.45">
      <c r="A97" s="33" t="s">
        <v>78</v>
      </c>
      <c r="B97" s="32">
        <v>1863.22</v>
      </c>
      <c r="C97" s="28">
        <v>45853</v>
      </c>
    </row>
    <row r="98" spans="1:3" x14ac:dyDescent="0.45">
      <c r="A98" s="33" t="s">
        <v>85</v>
      </c>
      <c r="B98" s="32">
        <v>4563.3500000000004</v>
      </c>
      <c r="C98" s="28">
        <v>45877</v>
      </c>
    </row>
    <row r="99" spans="1:3" x14ac:dyDescent="0.45">
      <c r="A99" s="33" t="s">
        <v>95</v>
      </c>
      <c r="B99" s="32">
        <v>586.25</v>
      </c>
      <c r="C99" s="28">
        <v>45961</v>
      </c>
    </row>
    <row r="100" spans="1:3" x14ac:dyDescent="0.45">
      <c r="A100" s="27" t="s">
        <v>103</v>
      </c>
      <c r="B100" s="32"/>
    </row>
    <row r="101" spans="1:3" x14ac:dyDescent="0.45">
      <c r="A101" s="33" t="s">
        <v>51</v>
      </c>
      <c r="B101" s="32">
        <v>6469.4</v>
      </c>
      <c r="C101" s="28">
        <v>45877</v>
      </c>
    </row>
    <row r="102" spans="1:3" x14ac:dyDescent="0.45">
      <c r="A102" s="33" t="s">
        <v>57</v>
      </c>
      <c r="B102" s="32">
        <v>11979.63</v>
      </c>
      <c r="C102" s="28">
        <v>45877</v>
      </c>
    </row>
    <row r="103" spans="1:3" x14ac:dyDescent="0.45">
      <c r="A103" s="33" t="s">
        <v>44</v>
      </c>
      <c r="B103" s="32">
        <v>20044.95</v>
      </c>
      <c r="C103" s="28">
        <v>45877</v>
      </c>
    </row>
    <row r="104" spans="1:3" x14ac:dyDescent="0.45">
      <c r="A104" s="33" t="s">
        <v>76</v>
      </c>
      <c r="B104" s="32">
        <v>2528.69</v>
      </c>
      <c r="C104" s="28">
        <v>45853</v>
      </c>
    </row>
    <row r="105" spans="1:3" x14ac:dyDescent="0.45">
      <c r="A105" s="33" t="s">
        <v>78</v>
      </c>
      <c r="B105" s="32">
        <v>2405.5500000000002</v>
      </c>
      <c r="C105" s="28">
        <v>45853</v>
      </c>
    </row>
    <row r="106" spans="1:3" x14ac:dyDescent="0.45">
      <c r="A106" s="33" t="s">
        <v>85</v>
      </c>
      <c r="B106" s="32">
        <v>5891.62</v>
      </c>
      <c r="C106" s="28">
        <v>45877</v>
      </c>
    </row>
    <row r="107" spans="1:3" x14ac:dyDescent="0.45">
      <c r="A107" s="33" t="s">
        <v>95</v>
      </c>
      <c r="B107" s="32">
        <v>756.89</v>
      </c>
      <c r="C107" s="28">
        <v>45961</v>
      </c>
    </row>
    <row r="108" spans="1:3" x14ac:dyDescent="0.45">
      <c r="A108" s="27" t="s">
        <v>104</v>
      </c>
      <c r="B108" s="32"/>
    </row>
    <row r="109" spans="1:3" x14ac:dyDescent="0.45">
      <c r="A109" s="33" t="s">
        <v>51</v>
      </c>
      <c r="B109" s="32">
        <v>10817.7</v>
      </c>
      <c r="C109" s="28">
        <v>45877</v>
      </c>
    </row>
    <row r="110" spans="1:3" x14ac:dyDescent="0.45">
      <c r="A110" s="33" t="s">
        <v>57</v>
      </c>
      <c r="B110" s="32">
        <v>20031.53</v>
      </c>
      <c r="C110" s="28">
        <v>45877</v>
      </c>
    </row>
    <row r="111" spans="1:3" x14ac:dyDescent="0.45">
      <c r="A111" s="33" t="s">
        <v>44</v>
      </c>
      <c r="B111" s="32">
        <v>33517.81</v>
      </c>
      <c r="C111" s="28">
        <v>45877</v>
      </c>
    </row>
    <row r="112" spans="1:3" x14ac:dyDescent="0.45">
      <c r="A112" s="33" t="s">
        <v>74</v>
      </c>
      <c r="B112" s="32">
        <v>32416.85</v>
      </c>
      <c r="C112" s="28">
        <v>45853</v>
      </c>
    </row>
    <row r="113" spans="1:3" x14ac:dyDescent="0.45">
      <c r="A113" s="33" t="s">
        <v>76</v>
      </c>
      <c r="B113" s="32">
        <v>4228.3</v>
      </c>
      <c r="C113" s="28">
        <v>45853</v>
      </c>
    </row>
    <row r="114" spans="1:3" x14ac:dyDescent="0.45">
      <c r="A114" s="33" t="s">
        <v>78</v>
      </c>
      <c r="B114" s="32">
        <v>4022.4</v>
      </c>
      <c r="C114" s="28">
        <v>45853</v>
      </c>
    </row>
    <row r="115" spans="1:3" x14ac:dyDescent="0.45">
      <c r="A115" s="33" t="s">
        <v>85</v>
      </c>
      <c r="B115" s="32">
        <v>9851.58</v>
      </c>
      <c r="C115" s="28">
        <v>45877</v>
      </c>
    </row>
    <row r="116" spans="1:3" x14ac:dyDescent="0.45">
      <c r="A116" s="33" t="s">
        <v>95</v>
      </c>
      <c r="B116" s="32">
        <v>1265.6199999999999</v>
      </c>
      <c r="C116" s="28">
        <v>45961</v>
      </c>
    </row>
    <row r="117" spans="1:3" x14ac:dyDescent="0.45">
      <c r="A117" s="27" t="s">
        <v>105</v>
      </c>
      <c r="B117" s="32"/>
    </row>
    <row r="118" spans="1:3" x14ac:dyDescent="0.45">
      <c r="A118" s="33" t="s">
        <v>51</v>
      </c>
      <c r="B118" s="32">
        <v>4810.13</v>
      </c>
      <c r="C118" s="28">
        <v>45877</v>
      </c>
    </row>
    <row r="119" spans="1:3" x14ac:dyDescent="0.45">
      <c r="A119" s="33" t="s">
        <v>57</v>
      </c>
      <c r="B119" s="32">
        <v>8907.09</v>
      </c>
      <c r="C119" s="28">
        <v>45877</v>
      </c>
    </row>
    <row r="120" spans="1:3" x14ac:dyDescent="0.45">
      <c r="A120" s="33" t="s">
        <v>44</v>
      </c>
      <c r="B120" s="32">
        <v>14903.8</v>
      </c>
      <c r="C120" s="28">
        <v>45877</v>
      </c>
    </row>
    <row r="121" spans="1:3" x14ac:dyDescent="0.45">
      <c r="A121" s="33" t="s">
        <v>74</v>
      </c>
      <c r="B121" s="32">
        <v>14414.26</v>
      </c>
      <c r="C121" s="28">
        <v>45853</v>
      </c>
    </row>
    <row r="122" spans="1:3" x14ac:dyDescent="0.45">
      <c r="A122" s="33" t="s">
        <v>76</v>
      </c>
      <c r="B122" s="32">
        <v>1880.13</v>
      </c>
      <c r="C122" s="28">
        <v>45853</v>
      </c>
    </row>
    <row r="123" spans="1:3" x14ac:dyDescent="0.45">
      <c r="A123" s="33" t="s">
        <v>78</v>
      </c>
      <c r="B123" s="32">
        <v>1788.57</v>
      </c>
      <c r="C123" s="28">
        <v>45853</v>
      </c>
    </row>
    <row r="124" spans="1:3" x14ac:dyDescent="0.45">
      <c r="A124" s="33" t="s">
        <v>85</v>
      </c>
      <c r="B124" s="32">
        <v>4380.54</v>
      </c>
      <c r="C124" s="28">
        <v>45877</v>
      </c>
    </row>
    <row r="125" spans="1:3" x14ac:dyDescent="0.45">
      <c r="A125" s="33" t="s">
        <v>95</v>
      </c>
      <c r="B125" s="32">
        <v>562.76</v>
      </c>
      <c r="C125" s="28">
        <v>45961</v>
      </c>
    </row>
    <row r="126" spans="1:3" x14ac:dyDescent="0.45">
      <c r="A126" s="27" t="s">
        <v>106</v>
      </c>
      <c r="B126" s="32"/>
    </row>
    <row r="127" spans="1:3" x14ac:dyDescent="0.45">
      <c r="A127" s="33" t="s">
        <v>51</v>
      </c>
      <c r="B127" s="32">
        <v>1121.8499999999999</v>
      </c>
      <c r="C127" s="28">
        <v>45877</v>
      </c>
    </row>
    <row r="128" spans="1:3" x14ac:dyDescent="0.45">
      <c r="A128" s="33" t="s">
        <v>57</v>
      </c>
      <c r="B128" s="32">
        <v>2077.38</v>
      </c>
      <c r="C128" s="28">
        <v>45877</v>
      </c>
    </row>
    <row r="129" spans="1:3" x14ac:dyDescent="0.45">
      <c r="A129" s="33" t="s">
        <v>44</v>
      </c>
      <c r="B129" s="32">
        <v>3475.98</v>
      </c>
      <c r="C129" s="28">
        <v>45877</v>
      </c>
    </row>
    <row r="130" spans="1:3" x14ac:dyDescent="0.45">
      <c r="A130" s="33" t="s">
        <v>74</v>
      </c>
      <c r="B130" s="32">
        <v>3361.8</v>
      </c>
      <c r="C130" s="28">
        <v>45853</v>
      </c>
    </row>
    <row r="131" spans="1:3" x14ac:dyDescent="0.45">
      <c r="A131" s="33" t="s">
        <v>76</v>
      </c>
      <c r="B131" s="32">
        <v>438.5</v>
      </c>
      <c r="C131" s="28">
        <v>45853</v>
      </c>
    </row>
    <row r="132" spans="1:3" x14ac:dyDescent="0.45">
      <c r="A132" s="33" t="s">
        <v>78</v>
      </c>
      <c r="B132" s="32">
        <v>417.15</v>
      </c>
      <c r="C132" s="28">
        <v>45853</v>
      </c>
    </row>
    <row r="133" spans="1:3" x14ac:dyDescent="0.45">
      <c r="A133" s="33" t="s">
        <v>85</v>
      </c>
      <c r="B133" s="32">
        <v>1021.66</v>
      </c>
      <c r="C133" s="28">
        <v>45877</v>
      </c>
    </row>
    <row r="134" spans="1:3" x14ac:dyDescent="0.45">
      <c r="A134" s="33" t="s">
        <v>95</v>
      </c>
      <c r="B134" s="32">
        <v>131.25</v>
      </c>
      <c r="C134" s="28">
        <v>45961</v>
      </c>
    </row>
    <row r="135" spans="1:3" x14ac:dyDescent="0.45">
      <c r="A135" s="27" t="s">
        <v>109</v>
      </c>
      <c r="B135" s="32"/>
    </row>
    <row r="136" spans="1:3" x14ac:dyDescent="0.45">
      <c r="A136" s="33" t="s">
        <v>51</v>
      </c>
      <c r="B136" s="32">
        <v>1361.34</v>
      </c>
      <c r="C136" s="28">
        <v>45877</v>
      </c>
    </row>
    <row r="137" spans="1:3" x14ac:dyDescent="0.45">
      <c r="A137" s="33" t="s">
        <v>57</v>
      </c>
      <c r="B137" s="32">
        <v>2520.85</v>
      </c>
      <c r="C137" s="28">
        <v>45877</v>
      </c>
    </row>
    <row r="138" spans="1:3" x14ac:dyDescent="0.45">
      <c r="A138" s="33" t="s">
        <v>44</v>
      </c>
      <c r="B138" s="32">
        <v>4218.0200000000004</v>
      </c>
      <c r="C138" s="28">
        <v>45877</v>
      </c>
    </row>
    <row r="139" spans="1:3" x14ac:dyDescent="0.45">
      <c r="A139" s="33" t="s">
        <v>76</v>
      </c>
      <c r="B139" s="32">
        <v>532.11</v>
      </c>
      <c r="C139" s="28">
        <v>45853</v>
      </c>
    </row>
    <row r="140" spans="1:3" x14ac:dyDescent="0.45">
      <c r="A140" s="33" t="s">
        <v>78</v>
      </c>
      <c r="B140" s="32">
        <v>506.2</v>
      </c>
      <c r="C140" s="28">
        <v>45853</v>
      </c>
    </row>
    <row r="141" spans="1:3" x14ac:dyDescent="0.45">
      <c r="A141" s="33" t="s">
        <v>85</v>
      </c>
      <c r="B141" s="32">
        <v>1239.76</v>
      </c>
      <c r="C141" s="28">
        <v>45877</v>
      </c>
    </row>
    <row r="142" spans="1:3" x14ac:dyDescent="0.45">
      <c r="A142" s="33" t="s">
        <v>95</v>
      </c>
      <c r="B142" s="32">
        <v>159.27000000000001</v>
      </c>
      <c r="C142" s="28">
        <v>45961</v>
      </c>
    </row>
    <row r="143" spans="1:3" x14ac:dyDescent="0.45">
      <c r="A143" s="27" t="s">
        <v>110</v>
      </c>
      <c r="B143" s="32"/>
    </row>
    <row r="144" spans="1:3" x14ac:dyDescent="0.45">
      <c r="A144" s="33" t="s">
        <v>51</v>
      </c>
      <c r="B144" s="32">
        <v>5095.3500000000004</v>
      </c>
      <c r="C144" s="28">
        <v>45877</v>
      </c>
    </row>
    <row r="145" spans="1:3" x14ac:dyDescent="0.45">
      <c r="A145" s="33" t="s">
        <v>57</v>
      </c>
      <c r="B145" s="32">
        <v>9435.25</v>
      </c>
      <c r="C145" s="28">
        <v>45877</v>
      </c>
    </row>
    <row r="146" spans="1:3" x14ac:dyDescent="0.45">
      <c r="A146" s="33" t="s">
        <v>44</v>
      </c>
      <c r="B146" s="32">
        <v>15787.56</v>
      </c>
      <c r="C146" s="28">
        <v>45877</v>
      </c>
    </row>
    <row r="147" spans="1:3" x14ac:dyDescent="0.45">
      <c r="A147" s="33" t="s">
        <v>74</v>
      </c>
      <c r="B147" s="32">
        <v>15268.99</v>
      </c>
      <c r="C147" s="28">
        <v>45853</v>
      </c>
    </row>
    <row r="148" spans="1:3" x14ac:dyDescent="0.45">
      <c r="A148" s="33" t="s">
        <v>76</v>
      </c>
      <c r="B148" s="32">
        <v>1991.61</v>
      </c>
      <c r="C148" s="28">
        <v>45853</v>
      </c>
    </row>
    <row r="149" spans="1:3" x14ac:dyDescent="0.45">
      <c r="A149" s="33" t="s">
        <v>78</v>
      </c>
      <c r="B149" s="32">
        <v>1894.63</v>
      </c>
      <c r="C149" s="28">
        <v>45853</v>
      </c>
    </row>
    <row r="150" spans="1:3" x14ac:dyDescent="0.45">
      <c r="A150" s="33" t="s">
        <v>85</v>
      </c>
      <c r="B150" s="32">
        <v>4640.29</v>
      </c>
      <c r="C150" s="28">
        <v>45877</v>
      </c>
    </row>
    <row r="151" spans="1:3" x14ac:dyDescent="0.45">
      <c r="A151" s="33" t="s">
        <v>95</v>
      </c>
      <c r="B151" s="32">
        <v>596.13</v>
      </c>
      <c r="C151" s="28">
        <v>45961</v>
      </c>
    </row>
    <row r="152" spans="1:3" x14ac:dyDescent="0.45">
      <c r="A152" s="27" t="s">
        <v>111</v>
      </c>
      <c r="B152" s="32"/>
    </row>
    <row r="153" spans="1:3" x14ac:dyDescent="0.45">
      <c r="A153" s="33" t="s">
        <v>51</v>
      </c>
      <c r="B153" s="32">
        <v>42221.05</v>
      </c>
      <c r="C153" s="28">
        <v>45877</v>
      </c>
    </row>
    <row r="154" spans="1:3" x14ac:dyDescent="0.45">
      <c r="A154" s="33" t="s">
        <v>57</v>
      </c>
      <c r="B154" s="32">
        <v>78182.27</v>
      </c>
      <c r="C154" s="28">
        <v>45877</v>
      </c>
    </row>
    <row r="155" spans="1:3" x14ac:dyDescent="0.45">
      <c r="A155" s="33" t="s">
        <v>44</v>
      </c>
      <c r="B155" s="32">
        <v>130818.67</v>
      </c>
      <c r="C155" s="28">
        <v>45877</v>
      </c>
    </row>
    <row r="156" spans="1:3" x14ac:dyDescent="0.45">
      <c r="A156" s="33" t="s">
        <v>74</v>
      </c>
      <c r="B156" s="32">
        <v>126521.66</v>
      </c>
      <c r="C156" s="28">
        <v>45853</v>
      </c>
    </row>
    <row r="157" spans="1:3" x14ac:dyDescent="0.45">
      <c r="A157" s="33" t="s">
        <v>76</v>
      </c>
      <c r="B157" s="32">
        <v>16502.88</v>
      </c>
      <c r="C157" s="28">
        <v>45853</v>
      </c>
    </row>
    <row r="158" spans="1:3" x14ac:dyDescent="0.45">
      <c r="A158" s="33" t="s">
        <v>78</v>
      </c>
      <c r="B158" s="32">
        <v>15699.28</v>
      </c>
      <c r="C158" s="28">
        <v>45853</v>
      </c>
    </row>
    <row r="159" spans="1:3" x14ac:dyDescent="0.45">
      <c r="A159" s="33" t="s">
        <v>85</v>
      </c>
      <c r="B159" s="32">
        <v>38450.300000000003</v>
      </c>
      <c r="C159" s="28">
        <v>45877</v>
      </c>
    </row>
    <row r="160" spans="1:3" x14ac:dyDescent="0.45">
      <c r="A160" s="33" t="s">
        <v>95</v>
      </c>
      <c r="B160" s="32">
        <v>4939.66</v>
      </c>
      <c r="C160" s="28">
        <v>45961</v>
      </c>
    </row>
    <row r="161" spans="1:3" x14ac:dyDescent="0.45">
      <c r="A161" s="27" t="s">
        <v>112</v>
      </c>
      <c r="B161" s="32"/>
    </row>
    <row r="162" spans="1:3" x14ac:dyDescent="0.45">
      <c r="A162" s="33" t="s">
        <v>51</v>
      </c>
      <c r="B162" s="32">
        <v>5280.53</v>
      </c>
      <c r="C162" s="28">
        <v>45877</v>
      </c>
    </row>
    <row r="163" spans="1:3" x14ac:dyDescent="0.45">
      <c r="A163" s="33" t="s">
        <v>57</v>
      </c>
      <c r="B163" s="32">
        <v>9778.15</v>
      </c>
      <c r="C163" s="28">
        <v>45877</v>
      </c>
    </row>
    <row r="164" spans="1:3" x14ac:dyDescent="0.45">
      <c r="A164" s="33" t="s">
        <v>76</v>
      </c>
      <c r="B164" s="32">
        <v>2063.9899999999998</v>
      </c>
      <c r="C164" s="28">
        <v>45853</v>
      </c>
    </row>
    <row r="165" spans="1:3" x14ac:dyDescent="0.45">
      <c r="A165" s="33" t="s">
        <v>78</v>
      </c>
      <c r="B165" s="32">
        <v>1963.49</v>
      </c>
      <c r="C165" s="28">
        <v>45853</v>
      </c>
    </row>
    <row r="166" spans="1:3" x14ac:dyDescent="0.45">
      <c r="A166" s="33" t="s">
        <v>85</v>
      </c>
      <c r="B166" s="32">
        <v>4808.93</v>
      </c>
      <c r="C166" s="28">
        <v>45877</v>
      </c>
    </row>
    <row r="167" spans="1:3" x14ac:dyDescent="0.45">
      <c r="A167" s="33" t="s">
        <v>95</v>
      </c>
      <c r="B167" s="32">
        <v>617.79999999999995</v>
      </c>
      <c r="C167" s="28">
        <v>45961</v>
      </c>
    </row>
    <row r="168" spans="1:3" x14ac:dyDescent="0.45">
      <c r="A168" s="27" t="s">
        <v>113</v>
      </c>
      <c r="B168" s="32"/>
    </row>
    <row r="169" spans="1:3" x14ac:dyDescent="0.45">
      <c r="A169" s="33" t="s">
        <v>51</v>
      </c>
      <c r="B169" s="32">
        <v>2949.47</v>
      </c>
      <c r="C169" s="28">
        <v>45877</v>
      </c>
    </row>
    <row r="170" spans="1:3" x14ac:dyDescent="0.45">
      <c r="A170" s="33" t="s">
        <v>57</v>
      </c>
      <c r="B170" s="32">
        <v>5461.65</v>
      </c>
      <c r="C170" s="28">
        <v>45877</v>
      </c>
    </row>
    <row r="171" spans="1:3" x14ac:dyDescent="0.45">
      <c r="A171" s="33" t="s">
        <v>44</v>
      </c>
      <c r="B171" s="32">
        <v>9138.7199999999993</v>
      </c>
      <c r="C171" s="28">
        <v>45877</v>
      </c>
    </row>
    <row r="172" spans="1:3" x14ac:dyDescent="0.45">
      <c r="A172" s="33" t="s">
        <v>74</v>
      </c>
      <c r="B172" s="32">
        <v>8838.5400000000009</v>
      </c>
      <c r="C172" s="28">
        <v>45853</v>
      </c>
    </row>
    <row r="173" spans="1:3" x14ac:dyDescent="0.45">
      <c r="A173" s="33" t="s">
        <v>76</v>
      </c>
      <c r="B173" s="32">
        <v>1152.8599999999999</v>
      </c>
      <c r="C173" s="28">
        <v>45853</v>
      </c>
    </row>
    <row r="174" spans="1:3" x14ac:dyDescent="0.45">
      <c r="A174" s="33" t="s">
        <v>78</v>
      </c>
      <c r="B174" s="32">
        <v>1096.72</v>
      </c>
      <c r="C174" s="28">
        <v>45853</v>
      </c>
    </row>
    <row r="175" spans="1:3" x14ac:dyDescent="0.45">
      <c r="A175" s="33" t="s">
        <v>85</v>
      </c>
      <c r="B175" s="32">
        <v>2686.06</v>
      </c>
      <c r="C175" s="28">
        <v>45877</v>
      </c>
    </row>
    <row r="176" spans="1:3" x14ac:dyDescent="0.45">
      <c r="A176" s="33" t="s">
        <v>95</v>
      </c>
      <c r="B176" s="32">
        <v>345.07</v>
      </c>
      <c r="C176" s="28">
        <v>45961</v>
      </c>
    </row>
    <row r="177" spans="1:3" x14ac:dyDescent="0.45">
      <c r="A177" s="27" t="s">
        <v>115</v>
      </c>
      <c r="B177" s="32"/>
    </row>
    <row r="178" spans="1:3" x14ac:dyDescent="0.45">
      <c r="A178" s="33" t="s">
        <v>51</v>
      </c>
      <c r="B178" s="32">
        <v>1662.14</v>
      </c>
      <c r="C178" s="28">
        <v>45877</v>
      </c>
    </row>
    <row r="179" spans="1:3" x14ac:dyDescent="0.45">
      <c r="A179" s="33" t="s">
        <v>57</v>
      </c>
      <c r="B179" s="32">
        <v>3077.84</v>
      </c>
      <c r="C179" s="28">
        <v>45877</v>
      </c>
    </row>
    <row r="180" spans="1:3" x14ac:dyDescent="0.45">
      <c r="A180" s="33" t="s">
        <v>44</v>
      </c>
      <c r="B180" s="32">
        <v>5150</v>
      </c>
      <c r="C180" s="28">
        <v>45877</v>
      </c>
    </row>
    <row r="181" spans="1:3" x14ac:dyDescent="0.45">
      <c r="A181" s="33" t="s">
        <v>74</v>
      </c>
      <c r="B181" s="32">
        <v>4980.84</v>
      </c>
      <c r="C181" s="28">
        <v>45853</v>
      </c>
    </row>
    <row r="182" spans="1:3" x14ac:dyDescent="0.45">
      <c r="A182" s="33" t="s">
        <v>76</v>
      </c>
      <c r="B182" s="32">
        <v>649.67999999999995</v>
      </c>
      <c r="C182" s="28">
        <v>45853</v>
      </c>
    </row>
    <row r="183" spans="1:3" x14ac:dyDescent="0.45">
      <c r="A183" s="33" t="s">
        <v>78</v>
      </c>
      <c r="B183" s="32">
        <v>618.04</v>
      </c>
      <c r="C183" s="28">
        <v>45853</v>
      </c>
    </row>
    <row r="184" spans="1:3" x14ac:dyDescent="0.45">
      <c r="A184" s="33" t="s">
        <v>85</v>
      </c>
      <c r="B184" s="32">
        <v>1513.69</v>
      </c>
      <c r="C184" s="28">
        <v>45877</v>
      </c>
    </row>
    <row r="185" spans="1:3" x14ac:dyDescent="0.45">
      <c r="A185" s="33" t="s">
        <v>95</v>
      </c>
      <c r="B185" s="32">
        <v>194.46</v>
      </c>
      <c r="C185" s="28">
        <v>45961</v>
      </c>
    </row>
    <row r="186" spans="1:3" x14ac:dyDescent="0.45">
      <c r="A186" s="27" t="s">
        <v>116</v>
      </c>
      <c r="B186" s="32"/>
    </row>
    <row r="187" spans="1:3" x14ac:dyDescent="0.45">
      <c r="A187" s="33" t="s">
        <v>51</v>
      </c>
      <c r="B187" s="32">
        <v>2762.07</v>
      </c>
      <c r="C187" s="28">
        <v>45877</v>
      </c>
    </row>
    <row r="188" spans="1:3" x14ac:dyDescent="0.45">
      <c r="A188" s="33" t="s">
        <v>57</v>
      </c>
      <c r="B188" s="32">
        <v>5114.63</v>
      </c>
      <c r="C188" s="28">
        <v>45877</v>
      </c>
    </row>
    <row r="189" spans="1:3" x14ac:dyDescent="0.45">
      <c r="A189" s="33" t="s">
        <v>44</v>
      </c>
      <c r="B189" s="32">
        <v>8558.07</v>
      </c>
      <c r="C189" s="28">
        <v>45877</v>
      </c>
    </row>
    <row r="190" spans="1:3" x14ac:dyDescent="0.45">
      <c r="A190" s="33" t="s">
        <v>74</v>
      </c>
      <c r="B190" s="32">
        <v>8276.9699999999993</v>
      </c>
      <c r="C190" s="28">
        <v>45853</v>
      </c>
    </row>
    <row r="191" spans="1:3" x14ac:dyDescent="0.45">
      <c r="A191" s="33" t="s">
        <v>76</v>
      </c>
      <c r="B191" s="32">
        <v>1079.6099999999999</v>
      </c>
      <c r="C191" s="28">
        <v>45853</v>
      </c>
    </row>
    <row r="192" spans="1:3" x14ac:dyDescent="0.45">
      <c r="A192" s="33" t="s">
        <v>78</v>
      </c>
      <c r="B192" s="32">
        <v>1027.04</v>
      </c>
      <c r="C192" s="28">
        <v>45853</v>
      </c>
    </row>
    <row r="193" spans="1:3" x14ac:dyDescent="0.45">
      <c r="A193" s="33" t="s">
        <v>85</v>
      </c>
      <c r="B193" s="32">
        <v>2515.39</v>
      </c>
      <c r="C193" s="28">
        <v>45877</v>
      </c>
    </row>
    <row r="194" spans="1:3" x14ac:dyDescent="0.45">
      <c r="A194" s="33" t="s">
        <v>95</v>
      </c>
      <c r="B194" s="32">
        <v>323.14999999999998</v>
      </c>
      <c r="C194" s="28">
        <v>45961</v>
      </c>
    </row>
    <row r="195" spans="1:3" x14ac:dyDescent="0.45">
      <c r="A195" s="27" t="s">
        <v>117</v>
      </c>
      <c r="B195" s="32"/>
    </row>
    <row r="196" spans="1:3" x14ac:dyDescent="0.45">
      <c r="A196" s="33" t="s">
        <v>51</v>
      </c>
      <c r="B196" s="32">
        <v>30197.96</v>
      </c>
      <c r="C196" s="28">
        <v>45877</v>
      </c>
    </row>
    <row r="197" spans="1:3" x14ac:dyDescent="0.45">
      <c r="A197" s="33" t="s">
        <v>57</v>
      </c>
      <c r="B197" s="32">
        <v>55918.67</v>
      </c>
      <c r="C197" s="28">
        <v>45877</v>
      </c>
    </row>
    <row r="198" spans="1:3" x14ac:dyDescent="0.45">
      <c r="A198" s="33" t="s">
        <v>44</v>
      </c>
      <c r="B198" s="32">
        <v>93566.05</v>
      </c>
      <c r="C198" s="28">
        <v>45877</v>
      </c>
    </row>
    <row r="199" spans="1:3" x14ac:dyDescent="0.45">
      <c r="A199" s="33" t="s">
        <v>74</v>
      </c>
      <c r="B199" s="32">
        <v>90492.68</v>
      </c>
      <c r="C199" s="28">
        <v>45853</v>
      </c>
    </row>
    <row r="200" spans="1:3" x14ac:dyDescent="0.45">
      <c r="A200" s="33" t="s">
        <v>76</v>
      </c>
      <c r="B200" s="32">
        <v>11803.43</v>
      </c>
      <c r="C200" s="28">
        <v>45853</v>
      </c>
    </row>
    <row r="201" spans="1:3" x14ac:dyDescent="0.45">
      <c r="A201" s="33" t="s">
        <v>78</v>
      </c>
      <c r="B201" s="32">
        <v>11228.67</v>
      </c>
      <c r="C201" s="28">
        <v>45853</v>
      </c>
    </row>
    <row r="202" spans="1:3" x14ac:dyDescent="0.45">
      <c r="A202" s="33" t="s">
        <v>85</v>
      </c>
      <c r="B202" s="32">
        <v>27500.99</v>
      </c>
      <c r="C202" s="28">
        <v>45877</v>
      </c>
    </row>
    <row r="203" spans="1:3" x14ac:dyDescent="0.45">
      <c r="A203" s="33" t="s">
        <v>95</v>
      </c>
      <c r="B203" s="32">
        <v>3533.02</v>
      </c>
      <c r="C203" s="28">
        <v>45961</v>
      </c>
    </row>
    <row r="204" spans="1:3" x14ac:dyDescent="0.45">
      <c r="A204" s="27" t="s">
        <v>118</v>
      </c>
      <c r="B204" s="32"/>
    </row>
    <row r="205" spans="1:3" x14ac:dyDescent="0.45">
      <c r="A205" s="33" t="s">
        <v>51</v>
      </c>
      <c r="B205" s="32">
        <v>12925.78</v>
      </c>
      <c r="C205" s="28">
        <v>45877</v>
      </c>
    </row>
    <row r="206" spans="1:3" x14ac:dyDescent="0.45">
      <c r="A206" s="33" t="s">
        <v>57</v>
      </c>
      <c r="B206" s="32">
        <v>23935.15</v>
      </c>
      <c r="C206" s="28">
        <v>45877</v>
      </c>
    </row>
    <row r="207" spans="1:3" x14ac:dyDescent="0.45">
      <c r="A207" s="33" t="s">
        <v>44</v>
      </c>
      <c r="B207" s="32">
        <v>40049.54</v>
      </c>
      <c r="C207" s="28">
        <v>45877</v>
      </c>
    </row>
    <row r="208" spans="1:3" x14ac:dyDescent="0.45">
      <c r="A208" s="33" t="s">
        <v>76</v>
      </c>
      <c r="B208" s="32">
        <v>5052.28</v>
      </c>
      <c r="C208" s="28">
        <v>45853</v>
      </c>
    </row>
    <row r="209" spans="1:3" x14ac:dyDescent="0.45">
      <c r="A209" s="33" t="s">
        <v>78</v>
      </c>
      <c r="B209" s="32">
        <v>4806.26</v>
      </c>
      <c r="C209" s="28">
        <v>45853</v>
      </c>
    </row>
    <row r="210" spans="1:3" x14ac:dyDescent="0.45">
      <c r="A210" s="33" t="s">
        <v>85</v>
      </c>
      <c r="B210" s="32">
        <v>11771.39</v>
      </c>
      <c r="C210" s="28">
        <v>45877</v>
      </c>
    </row>
    <row r="211" spans="1:3" x14ac:dyDescent="0.45">
      <c r="A211" s="33" t="s">
        <v>95</v>
      </c>
      <c r="B211" s="32">
        <v>1512.26</v>
      </c>
      <c r="C211" s="28">
        <v>45961</v>
      </c>
    </row>
    <row r="212" spans="1:3" x14ac:dyDescent="0.45">
      <c r="A212" s="27" t="s">
        <v>119</v>
      </c>
      <c r="B212" s="32"/>
    </row>
    <row r="213" spans="1:3" x14ac:dyDescent="0.45">
      <c r="A213" s="33" t="s">
        <v>51</v>
      </c>
      <c r="B213" s="32">
        <v>2337.09</v>
      </c>
      <c r="C213" s="28">
        <v>45877</v>
      </c>
    </row>
    <row r="214" spans="1:3" x14ac:dyDescent="0.45">
      <c r="A214" s="33" t="s">
        <v>57</v>
      </c>
      <c r="B214" s="32">
        <v>4327.68</v>
      </c>
      <c r="C214" s="28">
        <v>45877</v>
      </c>
    </row>
    <row r="215" spans="1:3" x14ac:dyDescent="0.45">
      <c r="A215" s="33" t="s">
        <v>44</v>
      </c>
      <c r="B215" s="32">
        <v>7241.3</v>
      </c>
      <c r="C215" s="28">
        <v>45877</v>
      </c>
    </row>
    <row r="216" spans="1:3" x14ac:dyDescent="0.45">
      <c r="A216" s="33" t="s">
        <v>76</v>
      </c>
      <c r="B216" s="32">
        <v>913.5</v>
      </c>
      <c r="C216" s="28">
        <v>45853</v>
      </c>
    </row>
    <row r="217" spans="1:3" x14ac:dyDescent="0.45">
      <c r="A217" s="33" t="s">
        <v>78</v>
      </c>
      <c r="B217" s="32">
        <v>869.01</v>
      </c>
      <c r="C217" s="28">
        <v>45853</v>
      </c>
    </row>
    <row r="218" spans="1:3" x14ac:dyDescent="0.45">
      <c r="A218" s="33" t="s">
        <v>85</v>
      </c>
      <c r="B218" s="32">
        <v>2128.37</v>
      </c>
      <c r="C218" s="28">
        <v>45877</v>
      </c>
    </row>
    <row r="219" spans="1:3" x14ac:dyDescent="0.45">
      <c r="A219" s="33" t="s">
        <v>95</v>
      </c>
      <c r="B219" s="32">
        <v>273.43</v>
      </c>
      <c r="C219" s="28">
        <v>45961</v>
      </c>
    </row>
    <row r="220" spans="1:3" x14ac:dyDescent="0.45">
      <c r="A220" s="27" t="s">
        <v>120</v>
      </c>
      <c r="B220" s="32"/>
    </row>
    <row r="221" spans="1:3" x14ac:dyDescent="0.45">
      <c r="A221" s="33" t="s">
        <v>51</v>
      </c>
      <c r="B221" s="32">
        <v>2126.19</v>
      </c>
      <c r="C221" s="28">
        <v>45877</v>
      </c>
    </row>
    <row r="222" spans="1:3" x14ac:dyDescent="0.45">
      <c r="A222" s="33" t="s">
        <v>57</v>
      </c>
      <c r="B222" s="32">
        <v>3937.14</v>
      </c>
      <c r="C222" s="28">
        <v>45877</v>
      </c>
    </row>
    <row r="223" spans="1:3" x14ac:dyDescent="0.45">
      <c r="A223" s="33" t="s">
        <v>44</v>
      </c>
      <c r="B223" s="32">
        <v>6587.83</v>
      </c>
      <c r="C223" s="28">
        <v>45877</v>
      </c>
    </row>
    <row r="224" spans="1:3" x14ac:dyDescent="0.45">
      <c r="A224" s="33" t="s">
        <v>74</v>
      </c>
      <c r="B224" s="32">
        <v>6371.44</v>
      </c>
      <c r="C224" s="28">
        <v>45853</v>
      </c>
    </row>
    <row r="225" spans="1:3" x14ac:dyDescent="0.45">
      <c r="A225" s="33" t="s">
        <v>76</v>
      </c>
      <c r="B225" s="32">
        <v>831.06</v>
      </c>
      <c r="C225" s="28">
        <v>45853</v>
      </c>
    </row>
    <row r="226" spans="1:3" x14ac:dyDescent="0.45">
      <c r="A226" s="33" t="s">
        <v>78</v>
      </c>
      <c r="B226" s="32">
        <v>790.59</v>
      </c>
      <c r="C226" s="28">
        <v>45853</v>
      </c>
    </row>
    <row r="227" spans="1:3" x14ac:dyDescent="0.45">
      <c r="A227" s="33" t="s">
        <v>85</v>
      </c>
      <c r="B227" s="32">
        <v>1936.3</v>
      </c>
      <c r="C227" s="28">
        <v>45877</v>
      </c>
    </row>
    <row r="228" spans="1:3" x14ac:dyDescent="0.45">
      <c r="A228" s="33" t="s">
        <v>95</v>
      </c>
      <c r="B228" s="32">
        <v>248.75</v>
      </c>
      <c r="C228" s="28">
        <v>45961</v>
      </c>
    </row>
    <row r="229" spans="1:3" x14ac:dyDescent="0.45">
      <c r="A229" s="27" t="s">
        <v>121</v>
      </c>
      <c r="B229" s="32"/>
    </row>
    <row r="230" spans="1:3" x14ac:dyDescent="0.45">
      <c r="A230" s="33" t="s">
        <v>51</v>
      </c>
      <c r="B230" s="32">
        <v>17130.509999999998</v>
      </c>
      <c r="C230" s="28">
        <v>45877</v>
      </c>
    </row>
    <row r="231" spans="1:3" x14ac:dyDescent="0.45">
      <c r="A231" s="33" t="s">
        <v>57</v>
      </c>
      <c r="B231" s="32">
        <v>31721.200000000001</v>
      </c>
      <c r="C231" s="28">
        <v>45877</v>
      </c>
    </row>
    <row r="232" spans="1:3" x14ac:dyDescent="0.45">
      <c r="A232" s="33" t="s">
        <v>44</v>
      </c>
      <c r="B232" s="32">
        <v>53077.58</v>
      </c>
      <c r="C232" s="28">
        <v>45877</v>
      </c>
    </row>
    <row r="233" spans="1:3" x14ac:dyDescent="0.45">
      <c r="A233" s="33" t="s">
        <v>74</v>
      </c>
      <c r="B233" s="32">
        <v>51334.14</v>
      </c>
      <c r="C233" s="28">
        <v>45853</v>
      </c>
    </row>
    <row r="234" spans="1:3" x14ac:dyDescent="0.45">
      <c r="A234" s="33" t="s">
        <v>76</v>
      </c>
      <c r="B234" s="32">
        <v>6695.78</v>
      </c>
      <c r="C234" s="28">
        <v>45853</v>
      </c>
    </row>
    <row r="235" spans="1:3" x14ac:dyDescent="0.45">
      <c r="A235" s="33" t="s">
        <v>78</v>
      </c>
      <c r="B235" s="32">
        <v>6369.73</v>
      </c>
      <c r="C235" s="28">
        <v>45853</v>
      </c>
    </row>
    <row r="236" spans="1:3" x14ac:dyDescent="0.45">
      <c r="A236" s="33" t="s">
        <v>85</v>
      </c>
      <c r="B236" s="32">
        <v>15600.59</v>
      </c>
      <c r="C236" s="28">
        <v>45877</v>
      </c>
    </row>
    <row r="237" spans="1:3" x14ac:dyDescent="0.45">
      <c r="A237" s="33" t="s">
        <v>95</v>
      </c>
      <c r="B237" s="32">
        <v>2004.19</v>
      </c>
      <c r="C237" s="28">
        <v>45961</v>
      </c>
    </row>
    <row r="238" spans="1:3" x14ac:dyDescent="0.45">
      <c r="A238" s="27" t="s">
        <v>122</v>
      </c>
      <c r="B238" s="32"/>
    </row>
    <row r="239" spans="1:3" x14ac:dyDescent="0.45">
      <c r="A239" s="33" t="s">
        <v>51</v>
      </c>
      <c r="B239" s="32">
        <v>17262.330000000002</v>
      </c>
      <c r="C239" s="28">
        <v>45877</v>
      </c>
    </row>
    <row r="240" spans="1:3" x14ac:dyDescent="0.45">
      <c r="A240" s="33" t="s">
        <v>57</v>
      </c>
      <c r="B240" s="32">
        <v>31965.29</v>
      </c>
      <c r="C240" s="28">
        <v>45877</v>
      </c>
    </row>
    <row r="241" spans="1:3" x14ac:dyDescent="0.45">
      <c r="A241" s="33" t="s">
        <v>44</v>
      </c>
      <c r="B241" s="32">
        <v>53485.99</v>
      </c>
      <c r="C241" s="28">
        <v>45877</v>
      </c>
    </row>
    <row r="242" spans="1:3" x14ac:dyDescent="0.45">
      <c r="A242" s="33" t="s">
        <v>74</v>
      </c>
      <c r="B242" s="32">
        <v>51729.14</v>
      </c>
      <c r="C242" s="28">
        <v>45853</v>
      </c>
    </row>
    <row r="243" spans="1:3" x14ac:dyDescent="0.45">
      <c r="A243" s="33" t="s">
        <v>76</v>
      </c>
      <c r="B243" s="32">
        <v>6747.3</v>
      </c>
      <c r="C243" s="28">
        <v>45853</v>
      </c>
    </row>
    <row r="244" spans="1:3" x14ac:dyDescent="0.45">
      <c r="A244" s="33" t="s">
        <v>78</v>
      </c>
      <c r="B244" s="32">
        <v>6418.74</v>
      </c>
      <c r="C244" s="28">
        <v>45853</v>
      </c>
    </row>
    <row r="245" spans="1:3" x14ac:dyDescent="0.45">
      <c r="A245" s="33" t="s">
        <v>85</v>
      </c>
      <c r="B245" s="32">
        <v>15720.64</v>
      </c>
      <c r="C245" s="28">
        <v>45877</v>
      </c>
    </row>
    <row r="246" spans="1:3" x14ac:dyDescent="0.45">
      <c r="A246" s="33" t="s">
        <v>95</v>
      </c>
      <c r="B246" s="32">
        <v>2019.61</v>
      </c>
      <c r="C246" s="28">
        <v>45961</v>
      </c>
    </row>
    <row r="247" spans="1:3" x14ac:dyDescent="0.45">
      <c r="A247" s="27" t="s">
        <v>123</v>
      </c>
      <c r="B247" s="32"/>
    </row>
    <row r="248" spans="1:3" x14ac:dyDescent="0.45">
      <c r="A248" s="33" t="s">
        <v>51</v>
      </c>
      <c r="B248" s="32">
        <v>19891</v>
      </c>
      <c r="C248" s="28">
        <v>45877</v>
      </c>
    </row>
    <row r="249" spans="1:3" x14ac:dyDescent="0.45">
      <c r="A249" s="33" t="s">
        <v>57</v>
      </c>
      <c r="B249" s="32">
        <v>36832.89</v>
      </c>
      <c r="C249" s="28">
        <v>45877</v>
      </c>
    </row>
    <row r="250" spans="1:3" x14ac:dyDescent="0.45">
      <c r="A250" s="33" t="s">
        <v>44</v>
      </c>
      <c r="B250" s="32">
        <v>61630.73</v>
      </c>
      <c r="C250" s="28">
        <v>45877</v>
      </c>
    </row>
    <row r="251" spans="1:3" x14ac:dyDescent="0.45">
      <c r="A251" s="33" t="s">
        <v>74</v>
      </c>
      <c r="B251" s="32">
        <v>59606.35</v>
      </c>
      <c r="C251" s="28">
        <v>45853</v>
      </c>
    </row>
    <row r="252" spans="1:3" x14ac:dyDescent="0.45">
      <c r="A252" s="33" t="s">
        <v>76</v>
      </c>
      <c r="B252" s="32">
        <v>7774.77</v>
      </c>
      <c r="C252" s="28">
        <v>45853</v>
      </c>
    </row>
    <row r="253" spans="1:3" x14ac:dyDescent="0.45">
      <c r="A253" s="33" t="s">
        <v>78</v>
      </c>
      <c r="B253" s="32">
        <v>7396.18</v>
      </c>
      <c r="C253" s="28">
        <v>45853</v>
      </c>
    </row>
    <row r="254" spans="1:3" x14ac:dyDescent="0.45">
      <c r="A254" s="33" t="s">
        <v>85</v>
      </c>
      <c r="B254" s="32">
        <v>18114.54</v>
      </c>
      <c r="C254" s="28">
        <v>45877</v>
      </c>
    </row>
    <row r="255" spans="1:3" x14ac:dyDescent="0.45">
      <c r="A255" s="33" t="s">
        <v>95</v>
      </c>
      <c r="B255" s="32">
        <v>2327.15</v>
      </c>
      <c r="C255" s="28">
        <v>45961</v>
      </c>
    </row>
    <row r="256" spans="1:3" x14ac:dyDescent="0.45">
      <c r="A256" s="27" t="s">
        <v>125</v>
      </c>
      <c r="B256" s="32"/>
    </row>
    <row r="257" spans="1:3" x14ac:dyDescent="0.45">
      <c r="A257" s="33" t="s">
        <v>51</v>
      </c>
      <c r="B257" s="32">
        <v>321331.86</v>
      </c>
      <c r="C257" s="28">
        <v>45877</v>
      </c>
    </row>
    <row r="258" spans="1:3" x14ac:dyDescent="0.45">
      <c r="A258" s="33" t="s">
        <v>52</v>
      </c>
      <c r="B258" s="32">
        <v>87472.27</v>
      </c>
      <c r="C258" s="28">
        <v>45877</v>
      </c>
    </row>
    <row r="259" spans="1:3" x14ac:dyDescent="0.45">
      <c r="A259" s="33" t="s">
        <v>57</v>
      </c>
      <c r="B259" s="32">
        <v>595022.05000000005</v>
      </c>
      <c r="C259" s="28">
        <v>45877</v>
      </c>
    </row>
    <row r="260" spans="1:3" x14ac:dyDescent="0.45">
      <c r="A260" s="33" t="s">
        <v>58</v>
      </c>
      <c r="B260" s="32">
        <v>155978.79</v>
      </c>
      <c r="C260" s="28">
        <v>45877</v>
      </c>
    </row>
    <row r="261" spans="1:3" x14ac:dyDescent="0.45">
      <c r="A261" s="33" t="s">
        <v>44</v>
      </c>
      <c r="B261" s="32">
        <v>995622.09</v>
      </c>
      <c r="C261" s="28">
        <v>45877</v>
      </c>
    </row>
    <row r="262" spans="1:3" x14ac:dyDescent="0.45">
      <c r="A262" s="33" t="s">
        <v>64</v>
      </c>
      <c r="B262" s="32">
        <v>223293.48</v>
      </c>
      <c r="C262" s="28">
        <v>45877</v>
      </c>
    </row>
    <row r="263" spans="1:3" x14ac:dyDescent="0.45">
      <c r="A263" s="33" t="s">
        <v>74</v>
      </c>
      <c r="B263" s="32">
        <v>962918.88</v>
      </c>
      <c r="C263" s="28">
        <v>45853</v>
      </c>
    </row>
    <row r="264" spans="1:3" x14ac:dyDescent="0.45">
      <c r="A264" s="33" t="s">
        <v>75</v>
      </c>
      <c r="B264" s="32">
        <v>215958.95</v>
      </c>
      <c r="C264" s="28">
        <v>45853</v>
      </c>
    </row>
    <row r="265" spans="1:3" x14ac:dyDescent="0.45">
      <c r="A265" s="33" t="s">
        <v>76</v>
      </c>
      <c r="B265" s="32">
        <v>125598.54</v>
      </c>
      <c r="C265" s="28">
        <v>45853</v>
      </c>
    </row>
    <row r="266" spans="1:3" x14ac:dyDescent="0.45">
      <c r="A266" s="33" t="s">
        <v>77</v>
      </c>
      <c r="B266" s="32">
        <v>32924.339999999997</v>
      </c>
      <c r="C266" s="28">
        <v>45853</v>
      </c>
    </row>
    <row r="267" spans="1:3" x14ac:dyDescent="0.45">
      <c r="A267" s="33" t="s">
        <v>78</v>
      </c>
      <c r="B267" s="32">
        <v>119482.54</v>
      </c>
      <c r="C267" s="28">
        <v>45853</v>
      </c>
    </row>
    <row r="268" spans="1:3" x14ac:dyDescent="0.45">
      <c r="A268" s="33" t="s">
        <v>79</v>
      </c>
      <c r="B268" s="32">
        <v>31321.1</v>
      </c>
      <c r="C268" s="28">
        <v>45853</v>
      </c>
    </row>
    <row r="269" spans="1:3" x14ac:dyDescent="0.45">
      <c r="A269" s="33" t="s">
        <v>85</v>
      </c>
      <c r="B269" s="32">
        <v>292633.86</v>
      </c>
      <c r="C269" s="28">
        <v>45877</v>
      </c>
    </row>
    <row r="270" spans="1:3" x14ac:dyDescent="0.45">
      <c r="A270" s="33" t="s">
        <v>86</v>
      </c>
      <c r="B270" s="32">
        <v>79660.160000000003</v>
      </c>
      <c r="C270" s="28">
        <v>45877</v>
      </c>
    </row>
    <row r="271" spans="1:3" x14ac:dyDescent="0.45">
      <c r="A271" s="33" t="s">
        <v>95</v>
      </c>
      <c r="B271" s="32">
        <v>37594.32</v>
      </c>
      <c r="C271" s="28">
        <v>45961</v>
      </c>
    </row>
    <row r="272" spans="1:3" x14ac:dyDescent="0.45">
      <c r="A272" s="33" t="s">
        <v>96</v>
      </c>
      <c r="B272" s="32">
        <v>9854.9599999999991</v>
      </c>
      <c r="C272" s="28">
        <v>45961</v>
      </c>
    </row>
    <row r="273" spans="1:3" x14ac:dyDescent="0.45">
      <c r="A273" s="27" t="s">
        <v>126</v>
      </c>
      <c r="B273" s="32"/>
    </row>
    <row r="274" spans="1:3" x14ac:dyDescent="0.45">
      <c r="A274" s="33" t="s">
        <v>74</v>
      </c>
      <c r="B274" s="32">
        <v>3544.55</v>
      </c>
      <c r="C274" s="28">
        <v>45853</v>
      </c>
    </row>
    <row r="275" spans="1:3" x14ac:dyDescent="0.45">
      <c r="A275" s="33" t="s">
        <v>76</v>
      </c>
      <c r="B275" s="32">
        <v>462.33</v>
      </c>
      <c r="C275" s="28">
        <v>45853</v>
      </c>
    </row>
    <row r="276" spans="1:3" x14ac:dyDescent="0.45">
      <c r="A276" s="33" t="s">
        <v>78</v>
      </c>
      <c r="B276" s="32">
        <v>439.82</v>
      </c>
      <c r="C276" s="28">
        <v>45853</v>
      </c>
    </row>
    <row r="277" spans="1:3" x14ac:dyDescent="0.45">
      <c r="A277" s="27" t="s">
        <v>127</v>
      </c>
      <c r="B277" s="32"/>
    </row>
    <row r="278" spans="1:3" x14ac:dyDescent="0.45">
      <c r="A278" s="33" t="s">
        <v>51</v>
      </c>
      <c r="B278" s="32">
        <v>45024.73</v>
      </c>
      <c r="C278" s="28">
        <v>45877</v>
      </c>
    </row>
    <row r="279" spans="1:3" x14ac:dyDescent="0.45">
      <c r="A279" s="33" t="s">
        <v>52</v>
      </c>
      <c r="B279" s="32">
        <v>12256.53</v>
      </c>
      <c r="C279" s="28">
        <v>45877</v>
      </c>
    </row>
    <row r="280" spans="1:3" x14ac:dyDescent="0.45">
      <c r="A280" s="33" t="s">
        <v>57</v>
      </c>
      <c r="B280" s="32">
        <v>83373.95</v>
      </c>
      <c r="C280" s="28">
        <v>45877</v>
      </c>
    </row>
    <row r="281" spans="1:3" x14ac:dyDescent="0.45">
      <c r="A281" s="33" t="s">
        <v>58</v>
      </c>
      <c r="B281" s="32">
        <v>21855.61</v>
      </c>
      <c r="C281" s="28">
        <v>45877</v>
      </c>
    </row>
    <row r="282" spans="1:3" x14ac:dyDescent="0.45">
      <c r="A282" s="33" t="s">
        <v>44</v>
      </c>
      <c r="B282" s="32">
        <v>139505.66</v>
      </c>
      <c r="C282" s="28">
        <v>45877</v>
      </c>
    </row>
    <row r="283" spans="1:3" x14ac:dyDescent="0.45">
      <c r="A283" s="33" t="s">
        <v>64</v>
      </c>
      <c r="B283" s="32">
        <v>31287.68</v>
      </c>
      <c r="C283" s="28">
        <v>45877</v>
      </c>
    </row>
    <row r="284" spans="1:3" x14ac:dyDescent="0.45">
      <c r="A284" s="33" t="s">
        <v>74</v>
      </c>
      <c r="B284" s="32">
        <v>134923.32</v>
      </c>
      <c r="C284" s="28">
        <v>45853</v>
      </c>
    </row>
    <row r="285" spans="1:3" x14ac:dyDescent="0.45">
      <c r="A285" s="33" t="s">
        <v>75</v>
      </c>
      <c r="B285" s="32">
        <v>30259.97</v>
      </c>
      <c r="C285" s="28">
        <v>45853</v>
      </c>
    </row>
    <row r="286" spans="1:3" x14ac:dyDescent="0.45">
      <c r="A286" s="33" t="s">
        <v>76</v>
      </c>
      <c r="B286" s="32">
        <v>17598.75</v>
      </c>
      <c r="C286" s="28">
        <v>45853</v>
      </c>
    </row>
    <row r="287" spans="1:3" x14ac:dyDescent="0.45">
      <c r="A287" s="33" t="s">
        <v>77</v>
      </c>
      <c r="B287" s="32">
        <v>4613.33</v>
      </c>
      <c r="C287" s="28">
        <v>45853</v>
      </c>
    </row>
    <row r="288" spans="1:3" x14ac:dyDescent="0.45">
      <c r="A288" s="33" t="s">
        <v>78</v>
      </c>
      <c r="B288" s="32">
        <v>16741.79</v>
      </c>
      <c r="C288" s="28">
        <v>45853</v>
      </c>
    </row>
    <row r="289" spans="1:3" x14ac:dyDescent="0.45">
      <c r="A289" s="33" t="s">
        <v>79</v>
      </c>
      <c r="B289" s="32">
        <v>4388.68</v>
      </c>
      <c r="C289" s="28">
        <v>45853</v>
      </c>
    </row>
    <row r="290" spans="1:3" x14ac:dyDescent="0.45">
      <c r="A290" s="33" t="s">
        <v>85</v>
      </c>
      <c r="B290" s="32">
        <v>41003.589999999997</v>
      </c>
      <c r="C290" s="28">
        <v>45877</v>
      </c>
    </row>
    <row r="291" spans="1:3" x14ac:dyDescent="0.45">
      <c r="A291" s="33" t="s">
        <v>86</v>
      </c>
      <c r="B291" s="32">
        <v>11161.91</v>
      </c>
      <c r="C291" s="28">
        <v>45877</v>
      </c>
    </row>
    <row r="292" spans="1:3" x14ac:dyDescent="0.45">
      <c r="A292" s="33" t="s">
        <v>95</v>
      </c>
      <c r="B292" s="32">
        <v>5267.68</v>
      </c>
      <c r="C292" s="28">
        <v>45961</v>
      </c>
    </row>
    <row r="293" spans="1:3" x14ac:dyDescent="0.45">
      <c r="A293" s="33" t="s">
        <v>96</v>
      </c>
      <c r="B293" s="32">
        <v>1380.87</v>
      </c>
      <c r="C293" s="28">
        <v>45961</v>
      </c>
    </row>
    <row r="294" spans="1:3" x14ac:dyDescent="0.45">
      <c r="A294" s="27" t="s">
        <v>128</v>
      </c>
      <c r="B294" s="32"/>
    </row>
    <row r="295" spans="1:3" x14ac:dyDescent="0.45">
      <c r="A295" s="33" t="s">
        <v>51</v>
      </c>
      <c r="B295" s="32">
        <v>3692.4</v>
      </c>
      <c r="C295" s="28">
        <v>45877</v>
      </c>
    </row>
    <row r="296" spans="1:3" x14ac:dyDescent="0.45">
      <c r="A296" s="33" t="s">
        <v>57</v>
      </c>
      <c r="B296" s="32">
        <v>6837.35</v>
      </c>
      <c r="C296" s="28">
        <v>45877</v>
      </c>
    </row>
    <row r="297" spans="1:3" x14ac:dyDescent="0.45">
      <c r="A297" s="33" t="s">
        <v>44</v>
      </c>
      <c r="B297" s="32">
        <v>11440.62</v>
      </c>
      <c r="C297" s="28">
        <v>45877</v>
      </c>
    </row>
    <row r="298" spans="1:3" x14ac:dyDescent="0.45">
      <c r="A298" s="33" t="s">
        <v>74</v>
      </c>
      <c r="B298" s="32">
        <v>11064.83</v>
      </c>
      <c r="C298" s="28">
        <v>45853</v>
      </c>
    </row>
    <row r="299" spans="1:3" x14ac:dyDescent="0.45">
      <c r="A299" s="33" t="s">
        <v>76</v>
      </c>
      <c r="B299" s="32">
        <v>1443.24</v>
      </c>
      <c r="C299" s="28">
        <v>45853</v>
      </c>
    </row>
    <row r="300" spans="1:3" x14ac:dyDescent="0.45">
      <c r="A300" s="33" t="s">
        <v>78</v>
      </c>
      <c r="B300" s="32">
        <v>1372.96</v>
      </c>
      <c r="C300" s="28">
        <v>45853</v>
      </c>
    </row>
    <row r="301" spans="1:3" x14ac:dyDescent="0.45">
      <c r="A301" s="33" t="s">
        <v>85</v>
      </c>
      <c r="B301" s="32">
        <v>3362.63</v>
      </c>
      <c r="C301" s="28">
        <v>45877</v>
      </c>
    </row>
    <row r="302" spans="1:3" x14ac:dyDescent="0.45">
      <c r="A302" s="33" t="s">
        <v>95</v>
      </c>
      <c r="B302" s="32">
        <v>431.99</v>
      </c>
      <c r="C302" s="28">
        <v>45961</v>
      </c>
    </row>
    <row r="303" spans="1:3" x14ac:dyDescent="0.45">
      <c r="A303" s="27" t="s">
        <v>129</v>
      </c>
      <c r="B303" s="32"/>
    </row>
    <row r="304" spans="1:3" x14ac:dyDescent="0.45">
      <c r="A304" s="33" t="s">
        <v>51</v>
      </c>
      <c r="B304" s="32">
        <v>2720.15</v>
      </c>
      <c r="C304" s="28">
        <v>45877</v>
      </c>
    </row>
    <row r="305" spans="1:3" x14ac:dyDescent="0.45">
      <c r="A305" s="33" t="s">
        <v>57</v>
      </c>
      <c r="B305" s="32">
        <v>5037</v>
      </c>
      <c r="C305" s="28">
        <v>45877</v>
      </c>
    </row>
    <row r="306" spans="1:3" x14ac:dyDescent="0.45">
      <c r="A306" s="33" t="s">
        <v>44</v>
      </c>
      <c r="B306" s="32">
        <v>8428.17</v>
      </c>
      <c r="C306" s="28">
        <v>45877</v>
      </c>
    </row>
    <row r="307" spans="1:3" x14ac:dyDescent="0.45">
      <c r="A307" s="33" t="s">
        <v>74</v>
      </c>
      <c r="B307" s="32">
        <v>8151.33</v>
      </c>
      <c r="C307" s="28">
        <v>45853</v>
      </c>
    </row>
    <row r="308" spans="1:3" x14ac:dyDescent="0.45">
      <c r="A308" s="33" t="s">
        <v>76</v>
      </c>
      <c r="B308" s="32">
        <v>1063.22</v>
      </c>
      <c r="C308" s="28">
        <v>45853</v>
      </c>
    </row>
    <row r="309" spans="1:3" x14ac:dyDescent="0.45">
      <c r="A309" s="33" t="s">
        <v>78</v>
      </c>
      <c r="B309" s="32">
        <v>1011.45</v>
      </c>
      <c r="C309" s="28">
        <v>45853</v>
      </c>
    </row>
    <row r="310" spans="1:3" x14ac:dyDescent="0.45">
      <c r="A310" s="33" t="s">
        <v>85</v>
      </c>
      <c r="B310" s="32">
        <v>2477.21</v>
      </c>
      <c r="C310" s="28">
        <v>45877</v>
      </c>
    </row>
    <row r="311" spans="1:3" x14ac:dyDescent="0.45">
      <c r="A311" s="33" t="s">
        <v>95</v>
      </c>
      <c r="B311" s="32">
        <v>318.24</v>
      </c>
      <c r="C311" s="28">
        <v>45961</v>
      </c>
    </row>
    <row r="312" spans="1:3" x14ac:dyDescent="0.45">
      <c r="A312" s="27" t="s">
        <v>130</v>
      </c>
      <c r="B312" s="32"/>
    </row>
    <row r="313" spans="1:3" x14ac:dyDescent="0.45">
      <c r="A313" s="33" t="s">
        <v>51</v>
      </c>
      <c r="B313" s="32">
        <v>25384.97</v>
      </c>
      <c r="C313" s="28">
        <v>45877</v>
      </c>
    </row>
    <row r="314" spans="1:3" x14ac:dyDescent="0.45">
      <c r="A314" s="33" t="s">
        <v>57</v>
      </c>
      <c r="B314" s="32">
        <v>47006.29</v>
      </c>
      <c r="C314" s="28">
        <v>45877</v>
      </c>
    </row>
    <row r="315" spans="1:3" x14ac:dyDescent="0.45">
      <c r="A315" s="33" t="s">
        <v>44</v>
      </c>
      <c r="B315" s="32">
        <v>78653.39</v>
      </c>
      <c r="C315" s="28">
        <v>45877</v>
      </c>
    </row>
    <row r="316" spans="1:3" x14ac:dyDescent="0.45">
      <c r="A316" s="33" t="s">
        <v>74</v>
      </c>
      <c r="B316" s="32">
        <v>76069.86</v>
      </c>
      <c r="C316" s="28">
        <v>45853</v>
      </c>
    </row>
    <row r="317" spans="1:3" x14ac:dyDescent="0.45">
      <c r="A317" s="33" t="s">
        <v>76</v>
      </c>
      <c r="B317" s="32">
        <v>9922.19</v>
      </c>
      <c r="C317" s="28">
        <v>45853</v>
      </c>
    </row>
    <row r="318" spans="1:3" x14ac:dyDescent="0.45">
      <c r="A318" s="33" t="s">
        <v>78</v>
      </c>
      <c r="B318" s="32">
        <v>9439.0300000000007</v>
      </c>
      <c r="C318" s="28">
        <v>45853</v>
      </c>
    </row>
    <row r="319" spans="1:3" x14ac:dyDescent="0.45">
      <c r="A319" s="33" t="s">
        <v>85</v>
      </c>
      <c r="B319" s="32">
        <v>23117.85</v>
      </c>
      <c r="C319" s="28">
        <v>45877</v>
      </c>
    </row>
    <row r="320" spans="1:3" x14ac:dyDescent="0.45">
      <c r="A320" s="33" t="s">
        <v>95</v>
      </c>
      <c r="B320" s="32">
        <v>2969.92</v>
      </c>
      <c r="C320" s="28">
        <v>45961</v>
      </c>
    </row>
    <row r="321" spans="1:3" x14ac:dyDescent="0.45">
      <c r="A321" s="27" t="s">
        <v>131</v>
      </c>
      <c r="B321" s="32"/>
    </row>
    <row r="322" spans="1:3" x14ac:dyDescent="0.45">
      <c r="A322" s="33" t="s">
        <v>51</v>
      </c>
      <c r="B322" s="32">
        <v>13378.08</v>
      </c>
      <c r="C322" s="28">
        <v>45877</v>
      </c>
    </row>
    <row r="323" spans="1:3" x14ac:dyDescent="0.45">
      <c r="A323" s="33" t="s">
        <v>57</v>
      </c>
      <c r="B323" s="32">
        <v>24772.69</v>
      </c>
      <c r="C323" s="28">
        <v>45877</v>
      </c>
    </row>
    <row r="324" spans="1:3" x14ac:dyDescent="0.45">
      <c r="A324" s="33" t="s">
        <v>44</v>
      </c>
      <c r="B324" s="32">
        <v>41450.959999999999</v>
      </c>
      <c r="C324" s="28">
        <v>45877</v>
      </c>
    </row>
    <row r="325" spans="1:3" x14ac:dyDescent="0.45">
      <c r="A325" s="33" t="s">
        <v>74</v>
      </c>
      <c r="B325" s="32">
        <v>40089.42</v>
      </c>
      <c r="C325" s="28">
        <v>45853</v>
      </c>
    </row>
    <row r="326" spans="1:3" x14ac:dyDescent="0.45">
      <c r="A326" s="33" t="s">
        <v>76</v>
      </c>
      <c r="B326" s="32">
        <v>5229.07</v>
      </c>
      <c r="C326" s="28">
        <v>45853</v>
      </c>
    </row>
    <row r="327" spans="1:3" x14ac:dyDescent="0.45">
      <c r="A327" s="33" t="s">
        <v>78</v>
      </c>
      <c r="B327" s="32">
        <v>4974.4399999999996</v>
      </c>
      <c r="C327" s="28">
        <v>45853</v>
      </c>
    </row>
    <row r="328" spans="1:3" x14ac:dyDescent="0.45">
      <c r="A328" s="33" t="s">
        <v>85</v>
      </c>
      <c r="B328" s="32">
        <v>12183.29</v>
      </c>
      <c r="C328" s="28">
        <v>45877</v>
      </c>
    </row>
    <row r="329" spans="1:3" x14ac:dyDescent="0.45">
      <c r="A329" s="33" t="s">
        <v>95</v>
      </c>
      <c r="B329" s="32">
        <v>1565.17</v>
      </c>
      <c r="C329" s="28">
        <v>45961</v>
      </c>
    </row>
    <row r="330" spans="1:3" x14ac:dyDescent="0.45">
      <c r="A330" s="27" t="s">
        <v>132</v>
      </c>
      <c r="B330" s="32"/>
    </row>
    <row r="331" spans="1:3" x14ac:dyDescent="0.45">
      <c r="A331" s="33" t="s">
        <v>51</v>
      </c>
      <c r="B331" s="32">
        <v>43011.62</v>
      </c>
      <c r="C331" s="28">
        <v>45877</v>
      </c>
    </row>
    <row r="332" spans="1:3" x14ac:dyDescent="0.45">
      <c r="A332" s="33" t="s">
        <v>52</v>
      </c>
      <c r="B332" s="32">
        <v>11708.53</v>
      </c>
      <c r="C332" s="28">
        <v>45877</v>
      </c>
    </row>
    <row r="333" spans="1:3" x14ac:dyDescent="0.45">
      <c r="A333" s="33" t="s">
        <v>57</v>
      </c>
      <c r="B333" s="32">
        <v>79646.19</v>
      </c>
      <c r="C333" s="28">
        <v>45877</v>
      </c>
    </row>
    <row r="334" spans="1:3" x14ac:dyDescent="0.45">
      <c r="A334" s="33" t="s">
        <v>58</v>
      </c>
      <c r="B334" s="32">
        <v>20878.419999999998</v>
      </c>
      <c r="C334" s="28">
        <v>45877</v>
      </c>
    </row>
    <row r="335" spans="1:3" x14ac:dyDescent="0.45">
      <c r="A335" s="33" t="s">
        <v>44</v>
      </c>
      <c r="B335" s="32">
        <v>133268.19</v>
      </c>
      <c r="C335" s="28">
        <v>45877</v>
      </c>
    </row>
    <row r="336" spans="1:3" x14ac:dyDescent="0.45">
      <c r="A336" s="33" t="s">
        <v>64</v>
      </c>
      <c r="B336" s="32">
        <v>29888.77</v>
      </c>
      <c r="C336" s="28">
        <v>45877</v>
      </c>
    </row>
    <row r="337" spans="1:3" x14ac:dyDescent="0.45">
      <c r="A337" s="33" t="s">
        <v>74</v>
      </c>
      <c r="B337" s="32">
        <v>128890.73</v>
      </c>
      <c r="C337" s="28">
        <v>45853</v>
      </c>
    </row>
    <row r="338" spans="1:3" x14ac:dyDescent="0.45">
      <c r="A338" s="33" t="s">
        <v>75</v>
      </c>
      <c r="B338" s="32">
        <v>28907.01</v>
      </c>
      <c r="C338" s="28">
        <v>45853</v>
      </c>
    </row>
    <row r="339" spans="1:3" x14ac:dyDescent="0.45">
      <c r="A339" s="33" t="s">
        <v>76</v>
      </c>
      <c r="B339" s="32">
        <v>16811.89</v>
      </c>
      <c r="C339" s="28">
        <v>45853</v>
      </c>
    </row>
    <row r="340" spans="1:3" x14ac:dyDescent="0.45">
      <c r="A340" s="33" t="s">
        <v>77</v>
      </c>
      <c r="B340" s="32">
        <v>4407.0600000000004</v>
      </c>
      <c r="C340" s="28">
        <v>45853</v>
      </c>
    </row>
    <row r="341" spans="1:3" x14ac:dyDescent="0.45">
      <c r="A341" s="33" t="s">
        <v>78</v>
      </c>
      <c r="B341" s="32">
        <v>15993.24</v>
      </c>
      <c r="C341" s="28">
        <v>45853</v>
      </c>
    </row>
    <row r="342" spans="1:3" x14ac:dyDescent="0.45">
      <c r="A342" s="33" t="s">
        <v>79</v>
      </c>
      <c r="B342" s="32">
        <v>4192.46</v>
      </c>
      <c r="C342" s="28">
        <v>45853</v>
      </c>
    </row>
    <row r="343" spans="1:3" x14ac:dyDescent="0.45">
      <c r="A343" s="33" t="s">
        <v>85</v>
      </c>
      <c r="B343" s="32">
        <v>39170.269999999997</v>
      </c>
      <c r="C343" s="28">
        <v>45877</v>
      </c>
    </row>
    <row r="344" spans="1:3" x14ac:dyDescent="0.45">
      <c r="A344" s="33" t="s">
        <v>86</v>
      </c>
      <c r="B344" s="32">
        <v>10662.85</v>
      </c>
      <c r="C344" s="28">
        <v>45877</v>
      </c>
    </row>
    <row r="345" spans="1:3" x14ac:dyDescent="0.45">
      <c r="A345" s="33" t="s">
        <v>95</v>
      </c>
      <c r="B345" s="32">
        <v>5032.16</v>
      </c>
      <c r="C345" s="28">
        <v>45961</v>
      </c>
    </row>
    <row r="346" spans="1:3" x14ac:dyDescent="0.45">
      <c r="A346" s="33" t="s">
        <v>96</v>
      </c>
      <c r="B346" s="32">
        <v>1319.13</v>
      </c>
      <c r="C346" s="28">
        <v>45961</v>
      </c>
    </row>
    <row r="347" spans="1:3" x14ac:dyDescent="0.45">
      <c r="A347" s="27" t="s">
        <v>133</v>
      </c>
      <c r="B347" s="32"/>
    </row>
    <row r="348" spans="1:3" x14ac:dyDescent="0.45">
      <c r="A348" s="33" t="s">
        <v>51</v>
      </c>
      <c r="B348" s="32">
        <v>37554.17</v>
      </c>
      <c r="C348" s="28">
        <v>45877</v>
      </c>
    </row>
    <row r="349" spans="1:3" x14ac:dyDescent="0.45">
      <c r="A349" s="33" t="s">
        <v>52</v>
      </c>
      <c r="B349" s="32">
        <v>10222.92</v>
      </c>
      <c r="C349" s="28">
        <v>45877</v>
      </c>
    </row>
    <row r="350" spans="1:3" x14ac:dyDescent="0.45">
      <c r="A350" s="33" t="s">
        <v>57</v>
      </c>
      <c r="B350" s="32">
        <v>69540.44</v>
      </c>
      <c r="C350" s="28">
        <v>45877</v>
      </c>
    </row>
    <row r="351" spans="1:3" x14ac:dyDescent="0.45">
      <c r="A351" s="33" t="s">
        <v>58</v>
      </c>
      <c r="B351" s="32">
        <v>18229.3</v>
      </c>
      <c r="C351" s="28">
        <v>45877</v>
      </c>
    </row>
    <row r="352" spans="1:3" x14ac:dyDescent="0.45">
      <c r="A352" s="33" t="s">
        <v>44</v>
      </c>
      <c r="B352" s="32">
        <v>116358.71</v>
      </c>
      <c r="C352" s="28">
        <v>45877</v>
      </c>
    </row>
    <row r="353" spans="1:3" x14ac:dyDescent="0.45">
      <c r="A353" s="33" t="s">
        <v>64</v>
      </c>
      <c r="B353" s="32">
        <v>26096.39</v>
      </c>
      <c r="C353" s="28">
        <v>45877</v>
      </c>
    </row>
    <row r="354" spans="1:3" x14ac:dyDescent="0.45">
      <c r="A354" s="33" t="s">
        <v>75</v>
      </c>
      <c r="B354" s="32">
        <v>25239.200000000001</v>
      </c>
      <c r="C354" s="28">
        <v>45853</v>
      </c>
    </row>
    <row r="355" spans="1:3" x14ac:dyDescent="0.45">
      <c r="A355" s="33" t="s">
        <v>76</v>
      </c>
      <c r="B355" s="32">
        <v>14678.75</v>
      </c>
      <c r="C355" s="28">
        <v>45853</v>
      </c>
    </row>
    <row r="356" spans="1:3" x14ac:dyDescent="0.45">
      <c r="A356" s="33" t="s">
        <v>77</v>
      </c>
      <c r="B356" s="32">
        <v>3847.88</v>
      </c>
      <c r="C356" s="28">
        <v>45853</v>
      </c>
    </row>
    <row r="357" spans="1:3" x14ac:dyDescent="0.45">
      <c r="A357" s="33" t="s">
        <v>78</v>
      </c>
      <c r="B357" s="32">
        <v>13963.97</v>
      </c>
      <c r="C357" s="28">
        <v>45853</v>
      </c>
    </row>
    <row r="358" spans="1:3" x14ac:dyDescent="0.45">
      <c r="A358" s="33" t="s">
        <v>79</v>
      </c>
      <c r="B358" s="32">
        <v>3660.51</v>
      </c>
      <c r="C358" s="28">
        <v>45853</v>
      </c>
    </row>
    <row r="359" spans="1:3" x14ac:dyDescent="0.45">
      <c r="A359" s="33" t="s">
        <v>85</v>
      </c>
      <c r="B359" s="32">
        <v>34200.22</v>
      </c>
      <c r="C359" s="28">
        <v>45877</v>
      </c>
    </row>
    <row r="360" spans="1:3" x14ac:dyDescent="0.45">
      <c r="A360" s="33" t="s">
        <v>86</v>
      </c>
      <c r="B360" s="32">
        <v>9309.91</v>
      </c>
      <c r="C360" s="28">
        <v>45877</v>
      </c>
    </row>
    <row r="361" spans="1:3" x14ac:dyDescent="0.45">
      <c r="A361" s="33" t="s">
        <v>95</v>
      </c>
      <c r="B361" s="32">
        <v>4393.66</v>
      </c>
      <c r="C361" s="28">
        <v>45961</v>
      </c>
    </row>
    <row r="362" spans="1:3" x14ac:dyDescent="0.45">
      <c r="A362" s="33" t="s">
        <v>96</v>
      </c>
      <c r="B362" s="32">
        <v>1151.75</v>
      </c>
      <c r="C362" s="28">
        <v>45961</v>
      </c>
    </row>
    <row r="363" spans="1:3" x14ac:dyDescent="0.45">
      <c r="A363" s="27" t="s">
        <v>134</v>
      </c>
      <c r="B363" s="32"/>
    </row>
    <row r="364" spans="1:3" x14ac:dyDescent="0.45">
      <c r="A364" s="33" t="s">
        <v>51</v>
      </c>
      <c r="B364" s="32">
        <v>11244.27</v>
      </c>
      <c r="C364" s="28">
        <v>45877</v>
      </c>
    </row>
    <row r="365" spans="1:3" x14ac:dyDescent="0.45">
      <c r="A365" s="33" t="s">
        <v>57</v>
      </c>
      <c r="B365" s="32">
        <v>20821.43</v>
      </c>
      <c r="C365" s="28">
        <v>45877</v>
      </c>
    </row>
    <row r="366" spans="1:3" x14ac:dyDescent="0.45">
      <c r="A366" s="33" t="s">
        <v>44</v>
      </c>
      <c r="B366" s="32">
        <v>34839.51</v>
      </c>
      <c r="C366" s="28">
        <v>45877</v>
      </c>
    </row>
    <row r="367" spans="1:3" x14ac:dyDescent="0.45">
      <c r="A367" s="33" t="s">
        <v>74</v>
      </c>
      <c r="B367" s="32">
        <v>33695.14</v>
      </c>
      <c r="C367" s="28">
        <v>45853</v>
      </c>
    </row>
    <row r="368" spans="1:3" x14ac:dyDescent="0.45">
      <c r="A368" s="33" t="s">
        <v>76</v>
      </c>
      <c r="B368" s="32">
        <v>4395.03</v>
      </c>
      <c r="C368" s="28">
        <v>45853</v>
      </c>
    </row>
    <row r="369" spans="1:3" x14ac:dyDescent="0.45">
      <c r="A369" s="33" t="s">
        <v>78</v>
      </c>
      <c r="B369" s="32">
        <v>4181.0200000000004</v>
      </c>
      <c r="C369" s="28">
        <v>45853</v>
      </c>
    </row>
    <row r="370" spans="1:3" x14ac:dyDescent="0.45">
      <c r="A370" s="33" t="s">
        <v>85</v>
      </c>
      <c r="B370" s="32">
        <v>10240.049999999999</v>
      </c>
      <c r="C370" s="28">
        <v>45877</v>
      </c>
    </row>
    <row r="371" spans="1:3" x14ac:dyDescent="0.45">
      <c r="A371" s="33" t="s">
        <v>95</v>
      </c>
      <c r="B371" s="32">
        <v>1315.53</v>
      </c>
      <c r="C371" s="28">
        <v>45961</v>
      </c>
    </row>
    <row r="372" spans="1:3" x14ac:dyDescent="0.45">
      <c r="A372" s="27" t="s">
        <v>135</v>
      </c>
      <c r="B372" s="32"/>
    </row>
    <row r="373" spans="1:3" x14ac:dyDescent="0.45">
      <c r="A373" s="33" t="s">
        <v>51</v>
      </c>
      <c r="B373" s="32">
        <v>7294.91</v>
      </c>
      <c r="C373" s="28">
        <v>45877</v>
      </c>
    </row>
    <row r="374" spans="1:3" x14ac:dyDescent="0.45">
      <c r="A374" s="33" t="s">
        <v>57</v>
      </c>
      <c r="B374" s="32">
        <v>13508.26</v>
      </c>
      <c r="C374" s="28">
        <v>45877</v>
      </c>
    </row>
    <row r="375" spans="1:3" x14ac:dyDescent="0.45">
      <c r="A375" s="33" t="s">
        <v>44</v>
      </c>
      <c r="B375" s="32">
        <v>22602.720000000001</v>
      </c>
      <c r="C375" s="28">
        <v>45877</v>
      </c>
    </row>
    <row r="376" spans="1:3" x14ac:dyDescent="0.45">
      <c r="A376" s="33" t="s">
        <v>74</v>
      </c>
      <c r="B376" s="32">
        <v>21860.29</v>
      </c>
      <c r="C376" s="28">
        <v>45853</v>
      </c>
    </row>
    <row r="377" spans="1:3" x14ac:dyDescent="0.45">
      <c r="A377" s="33" t="s">
        <v>76</v>
      </c>
      <c r="B377" s="32">
        <v>2851.35</v>
      </c>
      <c r="C377" s="28">
        <v>45853</v>
      </c>
    </row>
    <row r="378" spans="1:3" x14ac:dyDescent="0.45">
      <c r="A378" s="33" t="s">
        <v>78</v>
      </c>
      <c r="B378" s="32">
        <v>2712.51</v>
      </c>
      <c r="C378" s="28">
        <v>45853</v>
      </c>
    </row>
    <row r="379" spans="1:3" x14ac:dyDescent="0.45">
      <c r="A379" s="33" t="s">
        <v>85</v>
      </c>
      <c r="B379" s="32">
        <v>6643.41</v>
      </c>
      <c r="C379" s="28">
        <v>45877</v>
      </c>
    </row>
    <row r="380" spans="1:3" x14ac:dyDescent="0.45">
      <c r="A380" s="33" t="s">
        <v>95</v>
      </c>
      <c r="B380" s="32">
        <v>853.47</v>
      </c>
      <c r="C380" s="28">
        <v>45961</v>
      </c>
    </row>
    <row r="381" spans="1:3" x14ac:dyDescent="0.45">
      <c r="A381" s="27" t="s">
        <v>136</v>
      </c>
      <c r="B381" s="32"/>
    </row>
    <row r="382" spans="1:3" x14ac:dyDescent="0.45">
      <c r="A382" s="33" t="s">
        <v>51</v>
      </c>
      <c r="B382" s="32">
        <v>1821.9</v>
      </c>
      <c r="C382" s="28">
        <v>45877</v>
      </c>
    </row>
    <row r="383" spans="1:3" x14ac:dyDescent="0.45">
      <c r="A383" s="33" t="s">
        <v>57</v>
      </c>
      <c r="B383" s="32">
        <v>3373.68</v>
      </c>
      <c r="C383" s="28">
        <v>45877</v>
      </c>
    </row>
    <row r="384" spans="1:3" x14ac:dyDescent="0.45">
      <c r="A384" s="33" t="s">
        <v>44</v>
      </c>
      <c r="B384" s="32">
        <v>5645.02</v>
      </c>
      <c r="C384" s="28">
        <v>45877</v>
      </c>
    </row>
    <row r="385" spans="1:3" x14ac:dyDescent="0.45">
      <c r="A385" s="33" t="s">
        <v>76</v>
      </c>
      <c r="B385" s="32">
        <v>712.12</v>
      </c>
      <c r="C385" s="28">
        <v>45853</v>
      </c>
    </row>
    <row r="386" spans="1:3" x14ac:dyDescent="0.45">
      <c r="A386" s="33" t="s">
        <v>78</v>
      </c>
      <c r="B386" s="32">
        <v>677.45</v>
      </c>
      <c r="C386" s="28">
        <v>45853</v>
      </c>
    </row>
    <row r="387" spans="1:3" x14ac:dyDescent="0.45">
      <c r="A387" s="33" t="s">
        <v>85</v>
      </c>
      <c r="B387" s="32">
        <v>1659.19</v>
      </c>
      <c r="C387" s="28">
        <v>45877</v>
      </c>
    </row>
    <row r="388" spans="1:3" x14ac:dyDescent="0.45">
      <c r="A388" s="33" t="s">
        <v>95</v>
      </c>
      <c r="B388" s="32">
        <v>213.15</v>
      </c>
      <c r="C388" s="28">
        <v>45961</v>
      </c>
    </row>
    <row r="389" spans="1:3" x14ac:dyDescent="0.45">
      <c r="A389" s="27" t="s">
        <v>137</v>
      </c>
      <c r="B389" s="32"/>
    </row>
    <row r="390" spans="1:3" x14ac:dyDescent="0.45">
      <c r="A390" s="33" t="s">
        <v>51</v>
      </c>
      <c r="B390" s="32">
        <v>28523.11</v>
      </c>
      <c r="C390" s="28">
        <v>45877</v>
      </c>
    </row>
    <row r="391" spans="1:3" x14ac:dyDescent="0.45">
      <c r="A391" s="33" t="s">
        <v>57</v>
      </c>
      <c r="B391" s="32">
        <v>52817.3</v>
      </c>
      <c r="C391" s="28">
        <v>45877</v>
      </c>
    </row>
    <row r="392" spans="1:3" x14ac:dyDescent="0.45">
      <c r="A392" s="33" t="s">
        <v>44</v>
      </c>
      <c r="B392" s="32">
        <v>88376.68</v>
      </c>
      <c r="C392" s="28">
        <v>45877</v>
      </c>
    </row>
    <row r="393" spans="1:3" x14ac:dyDescent="0.45">
      <c r="A393" s="33" t="s">
        <v>74</v>
      </c>
      <c r="B393" s="32">
        <v>85473.77</v>
      </c>
      <c r="C393" s="28">
        <v>45853</v>
      </c>
    </row>
    <row r="394" spans="1:3" x14ac:dyDescent="0.45">
      <c r="A394" s="33" t="s">
        <v>76</v>
      </c>
      <c r="B394" s="32">
        <v>11148.79</v>
      </c>
      <c r="C394" s="28">
        <v>45853</v>
      </c>
    </row>
    <row r="395" spans="1:3" x14ac:dyDescent="0.45">
      <c r="A395" s="33" t="s">
        <v>78</v>
      </c>
      <c r="B395" s="32">
        <v>10605.9</v>
      </c>
      <c r="C395" s="28">
        <v>45853</v>
      </c>
    </row>
    <row r="396" spans="1:3" x14ac:dyDescent="0.45">
      <c r="A396" s="33" t="s">
        <v>85</v>
      </c>
      <c r="B396" s="32">
        <v>25975.73</v>
      </c>
      <c r="C396" s="28">
        <v>45877</v>
      </c>
    </row>
    <row r="397" spans="1:3" x14ac:dyDescent="0.45">
      <c r="A397" s="33" t="s">
        <v>95</v>
      </c>
      <c r="B397" s="32">
        <v>3337.07</v>
      </c>
      <c r="C397" s="28">
        <v>45961</v>
      </c>
    </row>
    <row r="398" spans="1:3" x14ac:dyDescent="0.45">
      <c r="A398" s="27" t="s">
        <v>138</v>
      </c>
      <c r="B398" s="32"/>
    </row>
    <row r="399" spans="1:3" x14ac:dyDescent="0.45">
      <c r="A399" s="33" t="s">
        <v>51</v>
      </c>
      <c r="B399" s="32">
        <v>1995.64</v>
      </c>
      <c r="C399" s="28">
        <v>45877</v>
      </c>
    </row>
    <row r="400" spans="1:3" x14ac:dyDescent="0.45">
      <c r="A400" s="33" t="s">
        <v>57</v>
      </c>
      <c r="B400" s="32">
        <v>3695.41</v>
      </c>
      <c r="C400" s="28">
        <v>45877</v>
      </c>
    </row>
    <row r="401" spans="1:3" x14ac:dyDescent="0.45">
      <c r="A401" s="33" t="s">
        <v>44</v>
      </c>
      <c r="B401" s="32">
        <v>6183.35</v>
      </c>
      <c r="C401" s="28">
        <v>45877</v>
      </c>
    </row>
    <row r="402" spans="1:3" x14ac:dyDescent="0.45">
      <c r="A402" s="33" t="s">
        <v>74</v>
      </c>
      <c r="B402" s="32">
        <v>5980.24</v>
      </c>
      <c r="C402" s="28">
        <v>45853</v>
      </c>
    </row>
    <row r="403" spans="1:3" x14ac:dyDescent="0.45">
      <c r="A403" s="33" t="s">
        <v>76</v>
      </c>
      <c r="B403" s="32">
        <v>780.03</v>
      </c>
      <c r="C403" s="28">
        <v>45853</v>
      </c>
    </row>
    <row r="404" spans="1:3" x14ac:dyDescent="0.45">
      <c r="A404" s="33" t="s">
        <v>78</v>
      </c>
      <c r="B404" s="32">
        <v>742.05</v>
      </c>
      <c r="C404" s="28">
        <v>45853</v>
      </c>
    </row>
    <row r="405" spans="1:3" x14ac:dyDescent="0.45">
      <c r="A405" s="33" t="s">
        <v>85</v>
      </c>
      <c r="B405" s="32">
        <v>1817.41</v>
      </c>
      <c r="C405" s="28">
        <v>45877</v>
      </c>
    </row>
    <row r="406" spans="1:3" x14ac:dyDescent="0.45">
      <c r="A406" s="33" t="s">
        <v>95</v>
      </c>
      <c r="B406" s="32">
        <v>233.48</v>
      </c>
      <c r="C406" s="28">
        <v>45961</v>
      </c>
    </row>
    <row r="407" spans="1:3" x14ac:dyDescent="0.45">
      <c r="A407" s="27" t="s">
        <v>139</v>
      </c>
      <c r="B407" s="32"/>
    </row>
    <row r="408" spans="1:3" x14ac:dyDescent="0.45">
      <c r="A408" s="33" t="s">
        <v>51</v>
      </c>
      <c r="B408" s="32">
        <v>8161.08</v>
      </c>
      <c r="C408" s="28">
        <v>45877</v>
      </c>
    </row>
    <row r="409" spans="1:3" x14ac:dyDescent="0.45">
      <c r="A409" s="33" t="s">
        <v>52</v>
      </c>
      <c r="B409" s="32">
        <v>2221.59</v>
      </c>
      <c r="C409" s="28">
        <v>45877</v>
      </c>
    </row>
    <row r="410" spans="1:3" x14ac:dyDescent="0.45">
      <c r="A410" s="33" t="s">
        <v>57</v>
      </c>
      <c r="B410" s="32">
        <v>15112.17</v>
      </c>
      <c r="C410" s="28">
        <v>45877</v>
      </c>
    </row>
    <row r="411" spans="1:3" x14ac:dyDescent="0.45">
      <c r="A411" s="33" t="s">
        <v>58</v>
      </c>
      <c r="B411" s="32">
        <v>3961.5</v>
      </c>
      <c r="C411" s="28">
        <v>45877</v>
      </c>
    </row>
    <row r="412" spans="1:3" x14ac:dyDescent="0.45">
      <c r="A412" s="33" t="s">
        <v>44</v>
      </c>
      <c r="B412" s="32">
        <v>25286.47</v>
      </c>
      <c r="C412" s="28">
        <v>45877</v>
      </c>
    </row>
    <row r="413" spans="1:3" x14ac:dyDescent="0.45">
      <c r="A413" s="33" t="s">
        <v>64</v>
      </c>
      <c r="B413" s="32">
        <v>5671.13</v>
      </c>
      <c r="C413" s="28">
        <v>45877</v>
      </c>
    </row>
    <row r="414" spans="1:3" x14ac:dyDescent="0.45">
      <c r="A414" s="33" t="s">
        <v>74</v>
      </c>
      <c r="B414" s="32">
        <v>24455.89</v>
      </c>
      <c r="C414" s="28">
        <v>45853</v>
      </c>
    </row>
    <row r="415" spans="1:3" x14ac:dyDescent="0.45">
      <c r="A415" s="33" t="s">
        <v>75</v>
      </c>
      <c r="B415" s="32">
        <v>5484.85</v>
      </c>
      <c r="C415" s="28">
        <v>45853</v>
      </c>
    </row>
    <row r="416" spans="1:3" x14ac:dyDescent="0.45">
      <c r="A416" s="33" t="s">
        <v>76</v>
      </c>
      <c r="B416" s="32">
        <v>3189.91</v>
      </c>
      <c r="C416" s="28">
        <v>45853</v>
      </c>
    </row>
    <row r="417" spans="1:3" x14ac:dyDescent="0.45">
      <c r="A417" s="33" t="s">
        <v>77</v>
      </c>
      <c r="B417" s="32">
        <v>836.2</v>
      </c>
      <c r="C417" s="28">
        <v>45853</v>
      </c>
    </row>
    <row r="418" spans="1:3" x14ac:dyDescent="0.45">
      <c r="A418" s="33" t="s">
        <v>78</v>
      </c>
      <c r="B418" s="32">
        <v>3034.58</v>
      </c>
      <c r="C418" s="28">
        <v>45853</v>
      </c>
    </row>
    <row r="419" spans="1:3" x14ac:dyDescent="0.45">
      <c r="A419" s="33" t="s">
        <v>79</v>
      </c>
      <c r="B419" s="32">
        <v>795.48</v>
      </c>
      <c r="C419" s="28">
        <v>45853</v>
      </c>
    </row>
    <row r="420" spans="1:3" x14ac:dyDescent="0.45">
      <c r="A420" s="33" t="s">
        <v>85</v>
      </c>
      <c r="B420" s="32">
        <v>7432.22</v>
      </c>
      <c r="C420" s="28">
        <v>45877</v>
      </c>
    </row>
    <row r="421" spans="1:3" x14ac:dyDescent="0.45">
      <c r="A421" s="33" t="s">
        <v>86</v>
      </c>
      <c r="B421" s="32">
        <v>2023.18</v>
      </c>
      <c r="C421" s="28">
        <v>45877</v>
      </c>
    </row>
    <row r="422" spans="1:3" x14ac:dyDescent="0.45">
      <c r="A422" s="33" t="s">
        <v>95</v>
      </c>
      <c r="B422" s="32">
        <v>954.81</v>
      </c>
      <c r="C422" s="28">
        <v>45961</v>
      </c>
    </row>
    <row r="423" spans="1:3" x14ac:dyDescent="0.45">
      <c r="A423" s="33" t="s">
        <v>96</v>
      </c>
      <c r="B423" s="32">
        <v>250.29</v>
      </c>
      <c r="C423" s="28">
        <v>45961</v>
      </c>
    </row>
    <row r="424" spans="1:3" x14ac:dyDescent="0.45">
      <c r="A424" s="27" t="s">
        <v>140</v>
      </c>
      <c r="B424" s="32"/>
    </row>
    <row r="425" spans="1:3" x14ac:dyDescent="0.45">
      <c r="A425" s="33" t="s">
        <v>51</v>
      </c>
      <c r="B425" s="32">
        <v>12957.54</v>
      </c>
      <c r="C425" s="28">
        <v>45877</v>
      </c>
    </row>
    <row r="426" spans="1:3" x14ac:dyDescent="0.45">
      <c r="A426" s="33" t="s">
        <v>57</v>
      </c>
      <c r="B426" s="32">
        <v>23993.96</v>
      </c>
      <c r="C426" s="28">
        <v>45877</v>
      </c>
    </row>
    <row r="427" spans="1:3" x14ac:dyDescent="0.45">
      <c r="A427" s="33" t="s">
        <v>44</v>
      </c>
      <c r="B427" s="32">
        <v>40147.96</v>
      </c>
      <c r="C427" s="28">
        <v>45877</v>
      </c>
    </row>
    <row r="428" spans="1:3" x14ac:dyDescent="0.45">
      <c r="A428" s="33" t="s">
        <v>74</v>
      </c>
      <c r="B428" s="32">
        <v>38829.22</v>
      </c>
      <c r="C428" s="28">
        <v>45853</v>
      </c>
    </row>
    <row r="429" spans="1:3" x14ac:dyDescent="0.45">
      <c r="A429" s="33" t="s">
        <v>76</v>
      </c>
      <c r="B429" s="32">
        <v>5064.7</v>
      </c>
      <c r="C429" s="28">
        <v>45853</v>
      </c>
    </row>
    <row r="430" spans="1:3" x14ac:dyDescent="0.45">
      <c r="A430" s="33" t="s">
        <v>78</v>
      </c>
      <c r="B430" s="32">
        <v>4818.07</v>
      </c>
      <c r="C430" s="28">
        <v>45853</v>
      </c>
    </row>
    <row r="431" spans="1:3" x14ac:dyDescent="0.45">
      <c r="A431" s="33" t="s">
        <v>85</v>
      </c>
      <c r="B431" s="32">
        <v>11800.31</v>
      </c>
      <c r="C431" s="28">
        <v>45877</v>
      </c>
    </row>
    <row r="432" spans="1:3" x14ac:dyDescent="0.45">
      <c r="A432" s="33" t="s">
        <v>95</v>
      </c>
      <c r="B432" s="32">
        <v>1515.97</v>
      </c>
      <c r="C432" s="28">
        <v>45961</v>
      </c>
    </row>
    <row r="433" spans="1:3" x14ac:dyDescent="0.45">
      <c r="A433" s="27" t="s">
        <v>141</v>
      </c>
      <c r="B433" s="32"/>
    </row>
    <row r="434" spans="1:3" x14ac:dyDescent="0.45">
      <c r="A434" s="33" t="s">
        <v>51</v>
      </c>
      <c r="B434" s="32">
        <v>4181.8599999999997</v>
      </c>
      <c r="C434" s="28">
        <v>45877</v>
      </c>
    </row>
    <row r="435" spans="1:3" x14ac:dyDescent="0.45">
      <c r="A435" s="33" t="s">
        <v>57</v>
      </c>
      <c r="B435" s="32">
        <v>7743.71</v>
      </c>
      <c r="C435" s="28">
        <v>45877</v>
      </c>
    </row>
    <row r="436" spans="1:3" x14ac:dyDescent="0.45">
      <c r="A436" s="33" t="s">
        <v>44</v>
      </c>
      <c r="B436" s="32">
        <v>12957.18</v>
      </c>
      <c r="C436" s="28">
        <v>45877</v>
      </c>
    </row>
    <row r="437" spans="1:3" x14ac:dyDescent="0.45">
      <c r="A437" s="33" t="s">
        <v>74</v>
      </c>
      <c r="B437" s="32">
        <v>12531.57</v>
      </c>
      <c r="C437" s="28">
        <v>45853</v>
      </c>
    </row>
    <row r="438" spans="1:3" x14ac:dyDescent="0.45">
      <c r="A438" s="33" t="s">
        <v>76</v>
      </c>
      <c r="B438" s="32">
        <v>1634.56</v>
      </c>
      <c r="C438" s="28">
        <v>45853</v>
      </c>
    </row>
    <row r="439" spans="1:3" x14ac:dyDescent="0.45">
      <c r="A439" s="33" t="s">
        <v>78</v>
      </c>
      <c r="B439" s="32">
        <v>1554.96</v>
      </c>
      <c r="C439" s="28">
        <v>45853</v>
      </c>
    </row>
    <row r="440" spans="1:3" x14ac:dyDescent="0.45">
      <c r="A440" s="33" t="s">
        <v>85</v>
      </c>
      <c r="B440" s="32">
        <v>3808.38</v>
      </c>
      <c r="C440" s="28">
        <v>45877</v>
      </c>
    </row>
    <row r="441" spans="1:3" x14ac:dyDescent="0.45">
      <c r="A441" s="33" t="s">
        <v>95</v>
      </c>
      <c r="B441" s="32">
        <v>489.26</v>
      </c>
      <c r="C441" s="28">
        <v>45961</v>
      </c>
    </row>
    <row r="442" spans="1:3" x14ac:dyDescent="0.45">
      <c r="A442" s="27" t="s">
        <v>142</v>
      </c>
      <c r="B442" s="32"/>
    </row>
    <row r="443" spans="1:3" x14ac:dyDescent="0.45">
      <c r="A443" s="33" t="s">
        <v>51</v>
      </c>
      <c r="B443" s="32">
        <v>11822.03</v>
      </c>
      <c r="C443" s="28">
        <v>45877</v>
      </c>
    </row>
    <row r="444" spans="1:3" x14ac:dyDescent="0.45">
      <c r="A444" s="33" t="s">
        <v>57</v>
      </c>
      <c r="B444" s="32">
        <v>21891.29</v>
      </c>
      <c r="C444" s="28">
        <v>45877</v>
      </c>
    </row>
    <row r="445" spans="1:3" x14ac:dyDescent="0.45">
      <c r="A445" s="33" t="s">
        <v>44</v>
      </c>
      <c r="B445" s="32">
        <v>36629.660000000003</v>
      </c>
      <c r="C445" s="28">
        <v>45877</v>
      </c>
    </row>
    <row r="446" spans="1:3" x14ac:dyDescent="0.45">
      <c r="A446" s="33" t="s">
        <v>74</v>
      </c>
      <c r="B446" s="32">
        <v>35426.480000000003</v>
      </c>
      <c r="C446" s="28">
        <v>45853</v>
      </c>
    </row>
    <row r="447" spans="1:3" x14ac:dyDescent="0.45">
      <c r="A447" s="33" t="s">
        <v>76</v>
      </c>
      <c r="B447" s="32">
        <v>4620.8599999999997</v>
      </c>
      <c r="C447" s="28">
        <v>45853</v>
      </c>
    </row>
    <row r="448" spans="1:3" x14ac:dyDescent="0.45">
      <c r="A448" s="33" t="s">
        <v>78</v>
      </c>
      <c r="B448" s="32">
        <v>4395.8500000000004</v>
      </c>
      <c r="C448" s="28">
        <v>45853</v>
      </c>
    </row>
    <row r="449" spans="1:3" x14ac:dyDescent="0.45">
      <c r="A449" s="33" t="s">
        <v>85</v>
      </c>
      <c r="B449" s="32">
        <v>10766.21</v>
      </c>
      <c r="C449" s="28">
        <v>45877</v>
      </c>
    </row>
    <row r="450" spans="1:3" x14ac:dyDescent="0.45">
      <c r="A450" s="33" t="s">
        <v>95</v>
      </c>
      <c r="B450" s="32">
        <v>1383.12</v>
      </c>
      <c r="C450" s="28">
        <v>45961</v>
      </c>
    </row>
    <row r="451" spans="1:3" x14ac:dyDescent="0.45">
      <c r="A451" s="27" t="s">
        <v>143</v>
      </c>
      <c r="B451" s="32"/>
    </row>
    <row r="452" spans="1:3" x14ac:dyDescent="0.45">
      <c r="A452" s="33" t="s">
        <v>51</v>
      </c>
      <c r="B452" s="32">
        <v>8744.8700000000008</v>
      </c>
      <c r="C452" s="28">
        <v>45877</v>
      </c>
    </row>
    <row r="453" spans="1:3" x14ac:dyDescent="0.45">
      <c r="A453" s="33" t="s">
        <v>57</v>
      </c>
      <c r="B453" s="32">
        <v>16193.2</v>
      </c>
      <c r="C453" s="28">
        <v>45877</v>
      </c>
    </row>
    <row r="454" spans="1:3" x14ac:dyDescent="0.45">
      <c r="A454" s="33" t="s">
        <v>44</v>
      </c>
      <c r="B454" s="32">
        <v>27095.32</v>
      </c>
      <c r="C454" s="28">
        <v>45877</v>
      </c>
    </row>
    <row r="455" spans="1:3" x14ac:dyDescent="0.45">
      <c r="A455" s="33" t="s">
        <v>76</v>
      </c>
      <c r="B455" s="32">
        <v>3418.1</v>
      </c>
      <c r="C455" s="28">
        <v>45853</v>
      </c>
    </row>
    <row r="456" spans="1:3" x14ac:dyDescent="0.45">
      <c r="A456" s="33" t="s">
        <v>78</v>
      </c>
      <c r="B456" s="32">
        <v>3251.65</v>
      </c>
      <c r="C456" s="28">
        <v>45853</v>
      </c>
    </row>
    <row r="457" spans="1:3" x14ac:dyDescent="0.45">
      <c r="A457" s="33" t="s">
        <v>85</v>
      </c>
      <c r="B457" s="32">
        <v>7963.87</v>
      </c>
      <c r="C457" s="28">
        <v>45877</v>
      </c>
    </row>
    <row r="458" spans="1:3" x14ac:dyDescent="0.45">
      <c r="A458" s="33" t="s">
        <v>95</v>
      </c>
      <c r="B458" s="32">
        <v>1023.11</v>
      </c>
      <c r="C458" s="28">
        <v>45961</v>
      </c>
    </row>
    <row r="459" spans="1:3" x14ac:dyDescent="0.45">
      <c r="A459" s="27" t="s">
        <v>144</v>
      </c>
      <c r="B459" s="32"/>
    </row>
    <row r="460" spans="1:3" x14ac:dyDescent="0.45">
      <c r="A460" s="33" t="s">
        <v>51</v>
      </c>
      <c r="B460" s="32">
        <v>11035.59</v>
      </c>
      <c r="C460" s="28">
        <v>45877</v>
      </c>
    </row>
    <row r="461" spans="1:3" x14ac:dyDescent="0.45">
      <c r="A461" s="33" t="s">
        <v>57</v>
      </c>
      <c r="B461" s="32">
        <v>20435.009999999998</v>
      </c>
      <c r="C461" s="28">
        <v>45877</v>
      </c>
    </row>
    <row r="462" spans="1:3" x14ac:dyDescent="0.45">
      <c r="A462" s="33" t="s">
        <v>44</v>
      </c>
      <c r="B462" s="32">
        <v>34192.93</v>
      </c>
      <c r="C462" s="28">
        <v>45877</v>
      </c>
    </row>
    <row r="463" spans="1:3" x14ac:dyDescent="0.45">
      <c r="A463" s="33" t="s">
        <v>74</v>
      </c>
      <c r="B463" s="32">
        <v>33069.800000000003</v>
      </c>
      <c r="C463" s="28">
        <v>45853</v>
      </c>
    </row>
    <row r="464" spans="1:3" x14ac:dyDescent="0.45">
      <c r="A464" s="33" t="s">
        <v>76</v>
      </c>
      <c r="B464" s="32">
        <v>4313.47</v>
      </c>
      <c r="C464" s="28">
        <v>45853</v>
      </c>
    </row>
    <row r="465" spans="1:3" x14ac:dyDescent="0.45">
      <c r="A465" s="33" t="s">
        <v>78</v>
      </c>
      <c r="B465" s="32">
        <v>4103.42</v>
      </c>
      <c r="C465" s="28">
        <v>45853</v>
      </c>
    </row>
    <row r="466" spans="1:3" x14ac:dyDescent="0.45">
      <c r="A466" s="33" t="s">
        <v>85</v>
      </c>
      <c r="B466" s="32">
        <v>10050.01</v>
      </c>
      <c r="C466" s="28">
        <v>45877</v>
      </c>
    </row>
    <row r="467" spans="1:3" x14ac:dyDescent="0.45">
      <c r="A467" s="33" t="s">
        <v>95</v>
      </c>
      <c r="B467" s="32">
        <v>1291.1099999999999</v>
      </c>
      <c r="C467" s="28">
        <v>45961</v>
      </c>
    </row>
    <row r="468" spans="1:3" x14ac:dyDescent="0.45">
      <c r="A468" s="27" t="s">
        <v>145</v>
      </c>
      <c r="B468" s="32"/>
    </row>
    <row r="469" spans="1:3" x14ac:dyDescent="0.45">
      <c r="A469" s="33" t="s">
        <v>51</v>
      </c>
      <c r="B469" s="32">
        <v>448728.73</v>
      </c>
      <c r="C469" s="28">
        <v>45877</v>
      </c>
    </row>
    <row r="470" spans="1:3" x14ac:dyDescent="0.45">
      <c r="A470" s="33" t="s">
        <v>52</v>
      </c>
      <c r="B470" s="32">
        <v>113851.83</v>
      </c>
      <c r="C470" s="28">
        <v>45877</v>
      </c>
    </row>
    <row r="471" spans="1:3" x14ac:dyDescent="0.45">
      <c r="A471" s="33" t="s">
        <v>57</v>
      </c>
      <c r="B471" s="32">
        <v>830927.48</v>
      </c>
      <c r="C471" s="28">
        <v>45877</v>
      </c>
    </row>
    <row r="472" spans="1:3" x14ac:dyDescent="0.45">
      <c r="A472" s="33" t="s">
        <v>58</v>
      </c>
      <c r="B472" s="32">
        <v>203018.29</v>
      </c>
      <c r="C472" s="28">
        <v>45877</v>
      </c>
    </row>
    <row r="473" spans="1:3" x14ac:dyDescent="0.45">
      <c r="A473" s="33" t="s">
        <v>44</v>
      </c>
      <c r="B473" s="32">
        <v>1390351.47</v>
      </c>
      <c r="C473" s="28">
        <v>45877</v>
      </c>
    </row>
    <row r="474" spans="1:3" x14ac:dyDescent="0.45">
      <c r="A474" s="33" t="s">
        <v>64</v>
      </c>
      <c r="B474" s="32">
        <v>290633.46999999997</v>
      </c>
      <c r="C474" s="28">
        <v>45877</v>
      </c>
    </row>
    <row r="475" spans="1:3" x14ac:dyDescent="0.45">
      <c r="A475" s="33" t="s">
        <v>74</v>
      </c>
      <c r="B475" s="32">
        <v>1358381.99</v>
      </c>
      <c r="C475" s="28">
        <v>45853</v>
      </c>
    </row>
    <row r="476" spans="1:3" x14ac:dyDescent="0.45">
      <c r="A476" s="33" t="s">
        <v>75</v>
      </c>
      <c r="B476" s="32">
        <v>281087.03999999998</v>
      </c>
      <c r="C476" s="28">
        <v>45853</v>
      </c>
    </row>
    <row r="477" spans="1:3" x14ac:dyDescent="0.45">
      <c r="A477" s="33" t="s">
        <v>76</v>
      </c>
      <c r="B477" s="32">
        <v>175033.55</v>
      </c>
      <c r="C477" s="28">
        <v>45853</v>
      </c>
    </row>
    <row r="478" spans="1:3" x14ac:dyDescent="0.45">
      <c r="A478" s="33" t="s">
        <v>77</v>
      </c>
      <c r="B478" s="32">
        <v>42853.54</v>
      </c>
      <c r="C478" s="28">
        <v>45853</v>
      </c>
    </row>
    <row r="479" spans="1:3" x14ac:dyDescent="0.45">
      <c r="A479" s="33" t="s">
        <v>78</v>
      </c>
      <c r="B479" s="32">
        <v>166510.34</v>
      </c>
      <c r="C479" s="28">
        <v>45853</v>
      </c>
    </row>
    <row r="480" spans="1:3" x14ac:dyDescent="0.45">
      <c r="A480" s="33" t="s">
        <v>79</v>
      </c>
      <c r="B480" s="32">
        <v>40766.79</v>
      </c>
      <c r="C480" s="28">
        <v>45853</v>
      </c>
    </row>
    <row r="481" spans="1:3" x14ac:dyDescent="0.45">
      <c r="A481" s="33" t="s">
        <v>85</v>
      </c>
      <c r="B481" s="32">
        <v>408652.96</v>
      </c>
      <c r="C481" s="28">
        <v>45877</v>
      </c>
    </row>
    <row r="482" spans="1:3" x14ac:dyDescent="0.45">
      <c r="A482" s="33" t="s">
        <v>86</v>
      </c>
      <c r="B482" s="32">
        <v>103683.77</v>
      </c>
      <c r="C482" s="28">
        <v>45877</v>
      </c>
    </row>
    <row r="483" spans="1:3" x14ac:dyDescent="0.45">
      <c r="A483" s="33" t="s">
        <v>95</v>
      </c>
      <c r="B483" s="32">
        <v>52499.17</v>
      </c>
      <c r="C483" s="28">
        <v>45961</v>
      </c>
    </row>
    <row r="484" spans="1:3" x14ac:dyDescent="0.45">
      <c r="A484" s="33" t="s">
        <v>96</v>
      </c>
      <c r="B484" s="32">
        <v>12826.98</v>
      </c>
      <c r="C484" s="28">
        <v>45961</v>
      </c>
    </row>
    <row r="485" spans="1:3" x14ac:dyDescent="0.45">
      <c r="A485" s="27" t="s">
        <v>147</v>
      </c>
      <c r="B485" s="32"/>
    </row>
    <row r="486" spans="1:3" x14ac:dyDescent="0.45">
      <c r="A486" s="33" t="s">
        <v>51</v>
      </c>
      <c r="B486" s="32">
        <v>2586.4299999999998</v>
      </c>
      <c r="C486" s="28">
        <v>45877</v>
      </c>
    </row>
    <row r="487" spans="1:3" x14ac:dyDescent="0.45">
      <c r="A487" s="33" t="s">
        <v>57</v>
      </c>
      <c r="B487" s="32">
        <v>4789.38</v>
      </c>
      <c r="C487" s="28">
        <v>45877</v>
      </c>
    </row>
    <row r="488" spans="1:3" x14ac:dyDescent="0.45">
      <c r="A488" s="33" t="s">
        <v>44</v>
      </c>
      <c r="B488" s="32">
        <v>8013.85</v>
      </c>
      <c r="C488" s="28">
        <v>45877</v>
      </c>
    </row>
    <row r="489" spans="1:3" x14ac:dyDescent="0.45">
      <c r="A489" s="33" t="s">
        <v>74</v>
      </c>
      <c r="B489" s="32">
        <v>7750.61</v>
      </c>
      <c r="C489" s="28">
        <v>45853</v>
      </c>
    </row>
    <row r="490" spans="1:3" x14ac:dyDescent="0.45">
      <c r="A490" s="33" t="s">
        <v>76</v>
      </c>
      <c r="B490" s="32">
        <v>1010.95</v>
      </c>
      <c r="C490" s="28">
        <v>45853</v>
      </c>
    </row>
    <row r="491" spans="1:3" x14ac:dyDescent="0.45">
      <c r="A491" s="33" t="s">
        <v>78</v>
      </c>
      <c r="B491" s="32">
        <v>961.72</v>
      </c>
      <c r="C491" s="28">
        <v>45853</v>
      </c>
    </row>
    <row r="492" spans="1:3" x14ac:dyDescent="0.45">
      <c r="A492" s="33" t="s">
        <v>85</v>
      </c>
      <c r="B492" s="32">
        <v>2355.4299999999998</v>
      </c>
      <c r="C492" s="28">
        <v>45877</v>
      </c>
    </row>
    <row r="493" spans="1:3" x14ac:dyDescent="0.45">
      <c r="A493" s="33" t="s">
        <v>95</v>
      </c>
      <c r="B493" s="32">
        <v>302.60000000000002</v>
      </c>
      <c r="C493" s="28">
        <v>45961</v>
      </c>
    </row>
    <row r="494" spans="1:3" x14ac:dyDescent="0.45">
      <c r="A494" s="27" t="s">
        <v>148</v>
      </c>
      <c r="B494" s="32"/>
    </row>
    <row r="495" spans="1:3" x14ac:dyDescent="0.45">
      <c r="A495" s="33" t="s">
        <v>51</v>
      </c>
      <c r="B495" s="32">
        <v>29169.17</v>
      </c>
      <c r="C495" s="28">
        <v>45877</v>
      </c>
    </row>
    <row r="496" spans="1:3" x14ac:dyDescent="0.45">
      <c r="A496" s="33" t="s">
        <v>57</v>
      </c>
      <c r="B496" s="32">
        <v>54013.62</v>
      </c>
      <c r="C496" s="28">
        <v>45877</v>
      </c>
    </row>
    <row r="497" spans="1:3" x14ac:dyDescent="0.45">
      <c r="A497" s="33" t="s">
        <v>44</v>
      </c>
      <c r="B497" s="32">
        <v>90378.42</v>
      </c>
      <c r="C497" s="28">
        <v>45877</v>
      </c>
    </row>
    <row r="498" spans="1:3" x14ac:dyDescent="0.45">
      <c r="A498" s="33" t="s">
        <v>74</v>
      </c>
      <c r="B498" s="32">
        <v>87409.76</v>
      </c>
      <c r="C498" s="28">
        <v>45853</v>
      </c>
    </row>
    <row r="499" spans="1:3" x14ac:dyDescent="0.45">
      <c r="A499" s="33" t="s">
        <v>76</v>
      </c>
      <c r="B499" s="32">
        <v>11401.31</v>
      </c>
      <c r="C499" s="28">
        <v>45853</v>
      </c>
    </row>
    <row r="500" spans="1:3" x14ac:dyDescent="0.45">
      <c r="A500" s="33" t="s">
        <v>78</v>
      </c>
      <c r="B500" s="32">
        <v>10846.13</v>
      </c>
      <c r="C500" s="28">
        <v>45853</v>
      </c>
    </row>
    <row r="501" spans="1:3" x14ac:dyDescent="0.45">
      <c r="A501" s="33" t="s">
        <v>85</v>
      </c>
      <c r="B501" s="32">
        <v>26564.080000000002</v>
      </c>
      <c r="C501" s="28">
        <v>45877</v>
      </c>
    </row>
    <row r="502" spans="1:3" x14ac:dyDescent="0.45">
      <c r="A502" s="33" t="s">
        <v>95</v>
      </c>
      <c r="B502" s="32">
        <v>3412.66</v>
      </c>
      <c r="C502" s="28">
        <v>45961</v>
      </c>
    </row>
    <row r="503" spans="1:3" x14ac:dyDescent="0.45">
      <c r="A503" s="27" t="s">
        <v>149</v>
      </c>
      <c r="B503" s="32"/>
    </row>
    <row r="504" spans="1:3" x14ac:dyDescent="0.45">
      <c r="A504" s="33" t="s">
        <v>51</v>
      </c>
      <c r="B504" s="32">
        <v>24667.14</v>
      </c>
      <c r="C504" s="28">
        <v>45877</v>
      </c>
    </row>
    <row r="505" spans="1:3" x14ac:dyDescent="0.45">
      <c r="A505" s="33" t="s">
        <v>52</v>
      </c>
      <c r="B505" s="32">
        <v>6714.84</v>
      </c>
      <c r="C505" s="28">
        <v>45877</v>
      </c>
    </row>
    <row r="506" spans="1:3" x14ac:dyDescent="0.45">
      <c r="A506" s="33" t="s">
        <v>57</v>
      </c>
      <c r="B506" s="32">
        <v>45677.05</v>
      </c>
      <c r="C506" s="28">
        <v>45877</v>
      </c>
    </row>
    <row r="507" spans="1:3" x14ac:dyDescent="0.45">
      <c r="A507" s="33" t="s">
        <v>58</v>
      </c>
      <c r="B507" s="32">
        <v>11973.76</v>
      </c>
      <c r="C507" s="28">
        <v>45877</v>
      </c>
    </row>
    <row r="508" spans="1:3" x14ac:dyDescent="0.45">
      <c r="A508" s="33" t="s">
        <v>44</v>
      </c>
      <c r="B508" s="32">
        <v>76429.23</v>
      </c>
      <c r="C508" s="28">
        <v>45877</v>
      </c>
    </row>
    <row r="509" spans="1:3" x14ac:dyDescent="0.45">
      <c r="A509" s="33" t="s">
        <v>64</v>
      </c>
      <c r="B509" s="32">
        <v>20035.12</v>
      </c>
      <c r="C509" s="28">
        <v>45877</v>
      </c>
    </row>
    <row r="510" spans="1:3" x14ac:dyDescent="0.45">
      <c r="A510" s="33" t="s">
        <v>74</v>
      </c>
      <c r="B510" s="32">
        <v>73918.759999999995</v>
      </c>
      <c r="C510" s="28">
        <v>45853</v>
      </c>
    </row>
    <row r="511" spans="1:3" x14ac:dyDescent="0.45">
      <c r="A511" s="33" t="s">
        <v>75</v>
      </c>
      <c r="B511" s="32">
        <v>19377.03</v>
      </c>
      <c r="C511" s="28">
        <v>45853</v>
      </c>
    </row>
    <row r="512" spans="1:3" x14ac:dyDescent="0.45">
      <c r="A512" s="33" t="s">
        <v>76</v>
      </c>
      <c r="B512" s="32">
        <v>9641.61</v>
      </c>
      <c r="C512" s="28">
        <v>45853</v>
      </c>
    </row>
    <row r="513" spans="1:3" x14ac:dyDescent="0.45">
      <c r="A513" s="33" t="s">
        <v>77</v>
      </c>
      <c r="B513" s="32">
        <v>2527.4499999999998</v>
      </c>
      <c r="C513" s="28">
        <v>45853</v>
      </c>
    </row>
    <row r="514" spans="1:3" x14ac:dyDescent="0.45">
      <c r="A514" s="33" t="s">
        <v>78</v>
      </c>
      <c r="B514" s="32">
        <v>9172.11</v>
      </c>
      <c r="C514" s="28">
        <v>45853</v>
      </c>
    </row>
    <row r="515" spans="1:3" x14ac:dyDescent="0.45">
      <c r="A515" s="33" t="s">
        <v>79</v>
      </c>
      <c r="B515" s="32">
        <v>2404.37</v>
      </c>
      <c r="C515" s="28">
        <v>45853</v>
      </c>
    </row>
    <row r="516" spans="1:3" x14ac:dyDescent="0.45">
      <c r="A516" s="33" t="s">
        <v>85</v>
      </c>
      <c r="B516" s="32">
        <v>22464.13</v>
      </c>
      <c r="C516" s="28">
        <v>45877</v>
      </c>
    </row>
    <row r="517" spans="1:3" x14ac:dyDescent="0.45">
      <c r="A517" s="33" t="s">
        <v>86</v>
      </c>
      <c r="B517" s="32">
        <v>6115.14</v>
      </c>
      <c r="C517" s="28">
        <v>45877</v>
      </c>
    </row>
    <row r="518" spans="1:3" x14ac:dyDescent="0.45">
      <c r="A518" s="33" t="s">
        <v>95</v>
      </c>
      <c r="B518" s="32">
        <v>2885.94</v>
      </c>
      <c r="C518" s="28">
        <v>45961</v>
      </c>
    </row>
    <row r="519" spans="1:3" x14ac:dyDescent="0.45">
      <c r="A519" s="33" t="s">
        <v>96</v>
      </c>
      <c r="B519" s="32">
        <v>756.52</v>
      </c>
      <c r="C519" s="28">
        <v>45961</v>
      </c>
    </row>
    <row r="520" spans="1:3" x14ac:dyDescent="0.45">
      <c r="A520" s="27" t="s">
        <v>150</v>
      </c>
      <c r="B520" s="32"/>
    </row>
    <row r="521" spans="1:3" x14ac:dyDescent="0.45">
      <c r="A521" s="33" t="s">
        <v>51</v>
      </c>
      <c r="B521" s="32">
        <v>5536.85</v>
      </c>
      <c r="C521" s="28">
        <v>45877</v>
      </c>
    </row>
    <row r="522" spans="1:3" x14ac:dyDescent="0.45">
      <c r="A522" s="33" t="s">
        <v>57</v>
      </c>
      <c r="B522" s="32">
        <v>10252.790000000001</v>
      </c>
      <c r="C522" s="28">
        <v>45877</v>
      </c>
    </row>
    <row r="523" spans="1:3" x14ac:dyDescent="0.45">
      <c r="A523" s="33" t="s">
        <v>44</v>
      </c>
      <c r="B523" s="32">
        <v>17155.509999999998</v>
      </c>
      <c r="C523" s="28">
        <v>45877</v>
      </c>
    </row>
    <row r="524" spans="1:3" x14ac:dyDescent="0.45">
      <c r="A524" s="33" t="s">
        <v>74</v>
      </c>
      <c r="B524" s="32">
        <v>16592.009999999998</v>
      </c>
      <c r="C524" s="28">
        <v>45853</v>
      </c>
    </row>
    <row r="525" spans="1:3" x14ac:dyDescent="0.45">
      <c r="A525" s="33" t="s">
        <v>76</v>
      </c>
      <c r="B525" s="32">
        <v>2164.1799999999998</v>
      </c>
      <c r="C525" s="28">
        <v>45853</v>
      </c>
    </row>
    <row r="526" spans="1:3" x14ac:dyDescent="0.45">
      <c r="A526" s="33" t="s">
        <v>78</v>
      </c>
      <c r="B526" s="32">
        <v>2058.8000000000002</v>
      </c>
      <c r="C526" s="28">
        <v>45853</v>
      </c>
    </row>
    <row r="527" spans="1:3" x14ac:dyDescent="0.45">
      <c r="A527" s="33" t="s">
        <v>85</v>
      </c>
      <c r="B527" s="32">
        <v>5042.3599999999997</v>
      </c>
      <c r="C527" s="28">
        <v>45877</v>
      </c>
    </row>
    <row r="528" spans="1:3" x14ac:dyDescent="0.45">
      <c r="A528" s="33" t="s">
        <v>95</v>
      </c>
      <c r="B528" s="32">
        <v>647.79</v>
      </c>
      <c r="C528" s="28">
        <v>45961</v>
      </c>
    </row>
    <row r="529" spans="1:3" x14ac:dyDescent="0.45">
      <c r="A529" s="27" t="s">
        <v>151</v>
      </c>
      <c r="B529" s="32"/>
    </row>
    <row r="530" spans="1:3" x14ac:dyDescent="0.45">
      <c r="A530" s="33" t="s">
        <v>51</v>
      </c>
      <c r="B530" s="32">
        <v>10871.7</v>
      </c>
      <c r="C530" s="28">
        <v>45877</v>
      </c>
    </row>
    <row r="531" spans="1:3" x14ac:dyDescent="0.45">
      <c r="A531" s="33" t="s">
        <v>57</v>
      </c>
      <c r="B531" s="32">
        <v>20131.52</v>
      </c>
      <c r="C531" s="28">
        <v>45877</v>
      </c>
    </row>
    <row r="532" spans="1:3" x14ac:dyDescent="0.45">
      <c r="A532" s="33" t="s">
        <v>44</v>
      </c>
      <c r="B532" s="32">
        <v>33685.120000000003</v>
      </c>
      <c r="C532" s="28">
        <v>45877</v>
      </c>
    </row>
    <row r="533" spans="1:3" x14ac:dyDescent="0.45">
      <c r="A533" s="33" t="s">
        <v>74</v>
      </c>
      <c r="B533" s="32">
        <v>32578.66</v>
      </c>
      <c r="C533" s="28">
        <v>45853</v>
      </c>
    </row>
    <row r="534" spans="1:3" x14ac:dyDescent="0.45">
      <c r="A534" s="33" t="s">
        <v>76</v>
      </c>
      <c r="B534" s="32">
        <v>4249.3999999999996</v>
      </c>
      <c r="C534" s="28">
        <v>45853</v>
      </c>
    </row>
    <row r="535" spans="1:3" x14ac:dyDescent="0.45">
      <c r="A535" s="33" t="s">
        <v>78</v>
      </c>
      <c r="B535" s="32">
        <v>4042.48</v>
      </c>
      <c r="C535" s="28">
        <v>45853</v>
      </c>
    </row>
    <row r="536" spans="1:3" x14ac:dyDescent="0.45">
      <c r="A536" s="33" t="s">
        <v>85</v>
      </c>
      <c r="B536" s="32">
        <v>9900.75</v>
      </c>
      <c r="C536" s="28">
        <v>45877</v>
      </c>
    </row>
    <row r="537" spans="1:3" x14ac:dyDescent="0.45">
      <c r="A537" s="33" t="s">
        <v>95</v>
      </c>
      <c r="B537" s="32">
        <v>1271.94</v>
      </c>
      <c r="C537" s="28">
        <v>45961</v>
      </c>
    </row>
    <row r="538" spans="1:3" x14ac:dyDescent="0.45">
      <c r="A538" s="27" t="s">
        <v>152</v>
      </c>
      <c r="B538" s="32"/>
    </row>
    <row r="539" spans="1:3" x14ac:dyDescent="0.45">
      <c r="A539" s="33" t="s">
        <v>51</v>
      </c>
      <c r="B539" s="32">
        <v>22776.31</v>
      </c>
      <c r="C539" s="28">
        <v>45877</v>
      </c>
    </row>
    <row r="540" spans="1:3" x14ac:dyDescent="0.45">
      <c r="A540" s="33" t="s">
        <v>52</v>
      </c>
      <c r="B540" s="32">
        <v>6200.12</v>
      </c>
      <c r="C540" s="28">
        <v>45877</v>
      </c>
    </row>
    <row r="541" spans="1:3" x14ac:dyDescent="0.45">
      <c r="A541" s="33" t="s">
        <v>57</v>
      </c>
      <c r="B541" s="32">
        <v>42175.73</v>
      </c>
      <c r="C541" s="28">
        <v>45877</v>
      </c>
    </row>
    <row r="542" spans="1:3" x14ac:dyDescent="0.45">
      <c r="A542" s="33" t="s">
        <v>58</v>
      </c>
      <c r="B542" s="32">
        <v>11055.93</v>
      </c>
      <c r="C542" s="28">
        <v>45877</v>
      </c>
    </row>
    <row r="543" spans="1:3" x14ac:dyDescent="0.45">
      <c r="A543" s="33" t="s">
        <v>44</v>
      </c>
      <c r="B543" s="32">
        <v>70570.649999999994</v>
      </c>
      <c r="C543" s="28">
        <v>45877</v>
      </c>
    </row>
    <row r="544" spans="1:3" x14ac:dyDescent="0.45">
      <c r="A544" s="33" t="s">
        <v>64</v>
      </c>
      <c r="B544" s="32">
        <v>15827.26</v>
      </c>
      <c r="C544" s="28">
        <v>45877</v>
      </c>
    </row>
    <row r="545" spans="1:3" x14ac:dyDescent="0.45">
      <c r="A545" s="33" t="s">
        <v>74</v>
      </c>
      <c r="B545" s="32">
        <v>68252.62</v>
      </c>
      <c r="C545" s="28">
        <v>45853</v>
      </c>
    </row>
    <row r="546" spans="1:3" x14ac:dyDescent="0.45">
      <c r="A546" s="33" t="s">
        <v>75</v>
      </c>
      <c r="B546" s="32">
        <v>15307.38</v>
      </c>
      <c r="C546" s="28">
        <v>45853</v>
      </c>
    </row>
    <row r="547" spans="1:3" x14ac:dyDescent="0.45">
      <c r="A547" s="33" t="s">
        <v>76</v>
      </c>
      <c r="B547" s="32">
        <v>8902.5499999999993</v>
      </c>
      <c r="C547" s="28">
        <v>45853</v>
      </c>
    </row>
    <row r="548" spans="1:3" x14ac:dyDescent="0.45">
      <c r="A548" s="33" t="s">
        <v>77</v>
      </c>
      <c r="B548" s="32">
        <v>2333.71</v>
      </c>
      <c r="C548" s="28">
        <v>45853</v>
      </c>
    </row>
    <row r="549" spans="1:3" x14ac:dyDescent="0.45">
      <c r="A549" s="33" t="s">
        <v>78</v>
      </c>
      <c r="B549" s="32">
        <v>8469.0400000000009</v>
      </c>
      <c r="C549" s="28">
        <v>45853</v>
      </c>
    </row>
    <row r="550" spans="1:3" x14ac:dyDescent="0.45">
      <c r="A550" s="33" t="s">
        <v>79</v>
      </c>
      <c r="B550" s="32">
        <v>2220.0700000000002</v>
      </c>
      <c r="C550" s="28">
        <v>45853</v>
      </c>
    </row>
    <row r="551" spans="1:3" x14ac:dyDescent="0.45">
      <c r="A551" s="33" t="s">
        <v>85</v>
      </c>
      <c r="B551" s="32">
        <v>20742.169999999998</v>
      </c>
      <c r="C551" s="28">
        <v>45877</v>
      </c>
    </row>
    <row r="552" spans="1:3" x14ac:dyDescent="0.45">
      <c r="A552" s="33" t="s">
        <v>86</v>
      </c>
      <c r="B552" s="32">
        <v>5646.39</v>
      </c>
      <c r="C552" s="28">
        <v>45877</v>
      </c>
    </row>
    <row r="553" spans="1:3" x14ac:dyDescent="0.45">
      <c r="A553" s="33" t="s">
        <v>95</v>
      </c>
      <c r="B553" s="32">
        <v>2664.72</v>
      </c>
      <c r="C553" s="28">
        <v>45961</v>
      </c>
    </row>
    <row r="554" spans="1:3" x14ac:dyDescent="0.45">
      <c r="A554" s="33" t="s">
        <v>96</v>
      </c>
      <c r="B554" s="32">
        <v>698.53</v>
      </c>
      <c r="C554" s="28">
        <v>45961</v>
      </c>
    </row>
    <row r="555" spans="1:3" x14ac:dyDescent="0.45">
      <c r="A555" s="27" t="s">
        <v>153</v>
      </c>
      <c r="B555" s="32"/>
    </row>
    <row r="556" spans="1:3" x14ac:dyDescent="0.45">
      <c r="A556" s="33" t="s">
        <v>51</v>
      </c>
      <c r="B556" s="32">
        <v>6024.73</v>
      </c>
      <c r="C556" s="28">
        <v>45877</v>
      </c>
    </row>
    <row r="557" spans="1:3" x14ac:dyDescent="0.45">
      <c r="A557" s="33" t="s">
        <v>57</v>
      </c>
      <c r="B557" s="32">
        <v>11156.21</v>
      </c>
      <c r="C557" s="28">
        <v>45877</v>
      </c>
    </row>
    <row r="558" spans="1:3" x14ac:dyDescent="0.45">
      <c r="A558" s="33" t="s">
        <v>44</v>
      </c>
      <c r="B558" s="32">
        <v>18667.150000000001</v>
      </c>
      <c r="C558" s="28">
        <v>45877</v>
      </c>
    </row>
    <row r="559" spans="1:3" x14ac:dyDescent="0.45">
      <c r="A559" s="33" t="s">
        <v>76</v>
      </c>
      <c r="B559" s="32">
        <v>2354.88</v>
      </c>
      <c r="C559" s="28">
        <v>45853</v>
      </c>
    </row>
    <row r="560" spans="1:3" x14ac:dyDescent="0.45">
      <c r="A560" s="33" t="s">
        <v>78</v>
      </c>
      <c r="B560" s="32">
        <v>2240.21</v>
      </c>
      <c r="C560" s="28">
        <v>45853</v>
      </c>
    </row>
    <row r="561" spans="1:3" x14ac:dyDescent="0.45">
      <c r="A561" s="33" t="s">
        <v>85</v>
      </c>
      <c r="B561" s="32">
        <v>5486.66</v>
      </c>
      <c r="C561" s="28">
        <v>45877</v>
      </c>
    </row>
    <row r="562" spans="1:3" x14ac:dyDescent="0.45">
      <c r="A562" s="33" t="s">
        <v>95</v>
      </c>
      <c r="B562" s="32">
        <v>704.86</v>
      </c>
      <c r="C562" s="28">
        <v>45961</v>
      </c>
    </row>
    <row r="563" spans="1:3" x14ac:dyDescent="0.45">
      <c r="A563" s="27" t="s">
        <v>154</v>
      </c>
      <c r="B563" s="32"/>
    </row>
    <row r="564" spans="1:3" x14ac:dyDescent="0.45">
      <c r="A564" s="33" t="s">
        <v>51</v>
      </c>
      <c r="B564" s="32">
        <v>4843.4799999999996</v>
      </c>
      <c r="C564" s="28">
        <v>45877</v>
      </c>
    </row>
    <row r="565" spans="1:3" x14ac:dyDescent="0.45">
      <c r="A565" s="33" t="s">
        <v>57</v>
      </c>
      <c r="B565" s="32">
        <v>8968.84</v>
      </c>
      <c r="C565" s="28">
        <v>45877</v>
      </c>
    </row>
    <row r="566" spans="1:3" x14ac:dyDescent="0.45">
      <c r="A566" s="33" t="s">
        <v>44</v>
      </c>
      <c r="B566" s="32">
        <v>15007.14</v>
      </c>
      <c r="C566" s="28">
        <v>45877</v>
      </c>
    </row>
    <row r="567" spans="1:3" x14ac:dyDescent="0.45">
      <c r="A567" s="33" t="s">
        <v>74</v>
      </c>
      <c r="B567" s="32">
        <v>14514.2</v>
      </c>
      <c r="C567" s="28">
        <v>45853</v>
      </c>
    </row>
    <row r="568" spans="1:3" x14ac:dyDescent="0.45">
      <c r="A568" s="33" t="s">
        <v>76</v>
      </c>
      <c r="B568" s="32">
        <v>1893.16</v>
      </c>
      <c r="C568" s="28">
        <v>45853</v>
      </c>
    </row>
    <row r="569" spans="1:3" x14ac:dyDescent="0.45">
      <c r="A569" s="33" t="s">
        <v>78</v>
      </c>
      <c r="B569" s="32">
        <v>1800.98</v>
      </c>
      <c r="C569" s="28">
        <v>45853</v>
      </c>
    </row>
    <row r="570" spans="1:3" x14ac:dyDescent="0.45">
      <c r="A570" s="33" t="s">
        <v>85</v>
      </c>
      <c r="B570" s="32">
        <v>4410.91</v>
      </c>
      <c r="C570" s="28">
        <v>45877</v>
      </c>
    </row>
    <row r="571" spans="1:3" x14ac:dyDescent="0.45">
      <c r="A571" s="33" t="s">
        <v>95</v>
      </c>
      <c r="B571" s="32">
        <v>566.66</v>
      </c>
      <c r="C571" s="28">
        <v>45961</v>
      </c>
    </row>
    <row r="572" spans="1:3" x14ac:dyDescent="0.45">
      <c r="A572" s="27" t="s">
        <v>155</v>
      </c>
      <c r="B572" s="32"/>
    </row>
    <row r="573" spans="1:3" x14ac:dyDescent="0.45">
      <c r="A573" s="33" t="s">
        <v>51</v>
      </c>
      <c r="B573" s="32">
        <v>168.98</v>
      </c>
      <c r="C573" s="28">
        <v>45877</v>
      </c>
    </row>
    <row r="574" spans="1:3" x14ac:dyDescent="0.45">
      <c r="A574" s="33" t="s">
        <v>57</v>
      </c>
      <c r="B574" s="32">
        <v>312.89999999999998</v>
      </c>
      <c r="C574" s="28">
        <v>45877</v>
      </c>
    </row>
    <row r="575" spans="1:3" x14ac:dyDescent="0.45">
      <c r="A575" s="33" t="s">
        <v>44</v>
      </c>
      <c r="B575" s="32">
        <v>523.55999999999995</v>
      </c>
      <c r="C575" s="28">
        <v>45877</v>
      </c>
    </row>
    <row r="576" spans="1:3" x14ac:dyDescent="0.45">
      <c r="A576" s="33" t="s">
        <v>74</v>
      </c>
      <c r="B576" s="32">
        <v>506.36</v>
      </c>
      <c r="C576" s="28">
        <v>45853</v>
      </c>
    </row>
    <row r="577" spans="1:3" x14ac:dyDescent="0.45">
      <c r="A577" s="33" t="s">
        <v>76</v>
      </c>
      <c r="B577" s="32">
        <v>66.05</v>
      </c>
      <c r="C577" s="28">
        <v>45853</v>
      </c>
    </row>
    <row r="578" spans="1:3" x14ac:dyDescent="0.45">
      <c r="A578" s="33" t="s">
        <v>78</v>
      </c>
      <c r="B578" s="32">
        <v>62.83</v>
      </c>
      <c r="C578" s="28">
        <v>45853</v>
      </c>
    </row>
    <row r="579" spans="1:3" x14ac:dyDescent="0.45">
      <c r="A579" s="33" t="s">
        <v>85</v>
      </c>
      <c r="B579" s="32">
        <v>153.88999999999999</v>
      </c>
      <c r="C579" s="28">
        <v>45877</v>
      </c>
    </row>
    <row r="580" spans="1:3" x14ac:dyDescent="0.45">
      <c r="A580" s="33" t="s">
        <v>95</v>
      </c>
      <c r="B580" s="32">
        <v>19.77</v>
      </c>
      <c r="C580" s="28">
        <v>45961</v>
      </c>
    </row>
    <row r="581" spans="1:3" x14ac:dyDescent="0.45">
      <c r="A581" s="27" t="s">
        <v>157</v>
      </c>
      <c r="B581" s="32"/>
    </row>
    <row r="582" spans="1:3" x14ac:dyDescent="0.45">
      <c r="A582" s="33" t="s">
        <v>51</v>
      </c>
      <c r="B582" s="32">
        <v>6486.87</v>
      </c>
      <c r="C582" s="28">
        <v>45877</v>
      </c>
    </row>
    <row r="583" spans="1:3" x14ac:dyDescent="0.45">
      <c r="A583" s="33" t="s">
        <v>52</v>
      </c>
      <c r="B583" s="32">
        <v>527.92999999999995</v>
      </c>
      <c r="C583" s="28">
        <v>45877</v>
      </c>
    </row>
    <row r="584" spans="1:3" x14ac:dyDescent="0.45">
      <c r="A584" s="33" t="s">
        <v>57</v>
      </c>
      <c r="B584" s="32">
        <v>12011.98</v>
      </c>
      <c r="C584" s="28">
        <v>45877</v>
      </c>
    </row>
    <row r="585" spans="1:3" x14ac:dyDescent="0.45">
      <c r="A585" s="33" t="s">
        <v>58</v>
      </c>
      <c r="B585" s="32">
        <v>874.69</v>
      </c>
      <c r="C585" s="28">
        <v>45877</v>
      </c>
    </row>
    <row r="586" spans="1:3" x14ac:dyDescent="0.45">
      <c r="A586" s="33" t="s">
        <v>44</v>
      </c>
      <c r="B586" s="32">
        <v>20099.07</v>
      </c>
      <c r="C586" s="28">
        <v>45877</v>
      </c>
    </row>
    <row r="587" spans="1:3" x14ac:dyDescent="0.45">
      <c r="A587" s="33" t="s">
        <v>64</v>
      </c>
      <c r="B587" s="32">
        <v>1463.59</v>
      </c>
      <c r="C587" s="28">
        <v>45877</v>
      </c>
    </row>
    <row r="588" spans="1:3" x14ac:dyDescent="0.45">
      <c r="A588" s="33" t="s">
        <v>74</v>
      </c>
      <c r="B588" s="32">
        <v>19438.88</v>
      </c>
      <c r="C588" s="28">
        <v>45853</v>
      </c>
    </row>
    <row r="589" spans="1:3" x14ac:dyDescent="0.45">
      <c r="A589" s="33" t="s">
        <v>75</v>
      </c>
      <c r="B589" s="32">
        <v>1415.51</v>
      </c>
      <c r="C589" s="28">
        <v>45853</v>
      </c>
    </row>
    <row r="590" spans="1:3" x14ac:dyDescent="0.45">
      <c r="A590" s="33" t="s">
        <v>76</v>
      </c>
      <c r="B590" s="32">
        <v>2535.5100000000002</v>
      </c>
      <c r="C590" s="28">
        <v>45853</v>
      </c>
    </row>
    <row r="591" spans="1:3" x14ac:dyDescent="0.45">
      <c r="A591" s="33" t="s">
        <v>77</v>
      </c>
      <c r="B591" s="32">
        <v>184.63</v>
      </c>
      <c r="C591" s="28">
        <v>45853</v>
      </c>
    </row>
    <row r="592" spans="1:3" x14ac:dyDescent="0.45">
      <c r="A592" s="33" t="s">
        <v>78</v>
      </c>
      <c r="B592" s="32">
        <v>2412.0500000000002</v>
      </c>
      <c r="C592" s="28">
        <v>45853</v>
      </c>
    </row>
    <row r="593" spans="1:3" x14ac:dyDescent="0.45">
      <c r="A593" s="33" t="s">
        <v>79</v>
      </c>
      <c r="B593" s="32">
        <v>175.64</v>
      </c>
      <c r="C593" s="28">
        <v>45853</v>
      </c>
    </row>
    <row r="594" spans="1:3" x14ac:dyDescent="0.45">
      <c r="A594" s="33" t="s">
        <v>85</v>
      </c>
      <c r="B594" s="32">
        <v>5907.53</v>
      </c>
      <c r="C594" s="28">
        <v>45877</v>
      </c>
    </row>
    <row r="595" spans="1:3" x14ac:dyDescent="0.45">
      <c r="A595" s="33" t="s">
        <v>86</v>
      </c>
      <c r="B595" s="32">
        <v>480.79</v>
      </c>
      <c r="C595" s="28">
        <v>45877</v>
      </c>
    </row>
    <row r="596" spans="1:3" x14ac:dyDescent="0.45">
      <c r="A596" s="33" t="s">
        <v>95</v>
      </c>
      <c r="B596" s="32">
        <v>758.93</v>
      </c>
      <c r="C596" s="28">
        <v>45961</v>
      </c>
    </row>
    <row r="597" spans="1:3" x14ac:dyDescent="0.45">
      <c r="A597" s="33" t="s">
        <v>96</v>
      </c>
      <c r="B597" s="32">
        <v>55.27</v>
      </c>
      <c r="C597" s="28">
        <v>45961</v>
      </c>
    </row>
    <row r="598" spans="1:3" x14ac:dyDescent="0.45">
      <c r="A598" s="27" t="s">
        <v>158</v>
      </c>
      <c r="B598" s="32"/>
    </row>
    <row r="599" spans="1:3" x14ac:dyDescent="0.45">
      <c r="A599" s="33" t="s">
        <v>51</v>
      </c>
      <c r="B599" s="32">
        <v>2512.7399999999998</v>
      </c>
      <c r="C599" s="28">
        <v>45877</v>
      </c>
    </row>
    <row r="600" spans="1:3" x14ac:dyDescent="0.45">
      <c r="A600" s="33" t="s">
        <v>57</v>
      </c>
      <c r="B600" s="32">
        <v>4652.93</v>
      </c>
      <c r="C600" s="28">
        <v>45877</v>
      </c>
    </row>
    <row r="601" spans="1:3" x14ac:dyDescent="0.45">
      <c r="A601" s="33" t="s">
        <v>44</v>
      </c>
      <c r="B601" s="32">
        <v>7785.52</v>
      </c>
      <c r="C601" s="28">
        <v>45877</v>
      </c>
    </row>
    <row r="602" spans="1:3" x14ac:dyDescent="0.45">
      <c r="A602" s="33" t="s">
        <v>74</v>
      </c>
      <c r="B602" s="32">
        <v>7529.79</v>
      </c>
      <c r="C602" s="28">
        <v>45853</v>
      </c>
    </row>
    <row r="603" spans="1:3" x14ac:dyDescent="0.45">
      <c r="A603" s="33" t="s">
        <v>76</v>
      </c>
      <c r="B603" s="32">
        <v>982.15</v>
      </c>
      <c r="C603" s="28">
        <v>45853</v>
      </c>
    </row>
    <row r="604" spans="1:3" x14ac:dyDescent="0.45">
      <c r="A604" s="33" t="s">
        <v>78</v>
      </c>
      <c r="B604" s="32">
        <v>934.32</v>
      </c>
      <c r="C604" s="28">
        <v>45853</v>
      </c>
    </row>
    <row r="605" spans="1:3" x14ac:dyDescent="0.45">
      <c r="A605" s="33" t="s">
        <v>85</v>
      </c>
      <c r="B605" s="32">
        <v>2288.33</v>
      </c>
      <c r="C605" s="28">
        <v>45877</v>
      </c>
    </row>
    <row r="606" spans="1:3" x14ac:dyDescent="0.45">
      <c r="A606" s="33" t="s">
        <v>95</v>
      </c>
      <c r="B606" s="32">
        <v>293.98</v>
      </c>
      <c r="C606" s="28">
        <v>45961</v>
      </c>
    </row>
    <row r="607" spans="1:3" x14ac:dyDescent="0.45">
      <c r="A607" s="27" t="s">
        <v>159</v>
      </c>
      <c r="B607" s="32"/>
    </row>
    <row r="608" spans="1:3" x14ac:dyDescent="0.45">
      <c r="A608" s="33" t="s">
        <v>51</v>
      </c>
      <c r="B608" s="32">
        <v>31475.45</v>
      </c>
      <c r="C608" s="28">
        <v>45877</v>
      </c>
    </row>
    <row r="609" spans="1:3" x14ac:dyDescent="0.45">
      <c r="A609" s="33" t="s">
        <v>57</v>
      </c>
      <c r="B609" s="32">
        <v>58284.24</v>
      </c>
      <c r="C609" s="28">
        <v>45877</v>
      </c>
    </row>
    <row r="610" spans="1:3" x14ac:dyDescent="0.45">
      <c r="A610" s="33" t="s">
        <v>44</v>
      </c>
      <c r="B610" s="32">
        <v>97524.25</v>
      </c>
      <c r="C610" s="28">
        <v>45877</v>
      </c>
    </row>
    <row r="611" spans="1:3" x14ac:dyDescent="0.45">
      <c r="A611" s="33" t="s">
        <v>74</v>
      </c>
      <c r="B611" s="32">
        <v>94320.87</v>
      </c>
      <c r="C611" s="28">
        <v>45853</v>
      </c>
    </row>
    <row r="612" spans="1:3" x14ac:dyDescent="0.45">
      <c r="A612" s="33" t="s">
        <v>76</v>
      </c>
      <c r="B612" s="32">
        <v>12302.76</v>
      </c>
      <c r="C612" s="28">
        <v>45853</v>
      </c>
    </row>
    <row r="613" spans="1:3" x14ac:dyDescent="0.45">
      <c r="A613" s="33" t="s">
        <v>78</v>
      </c>
      <c r="B613" s="32">
        <v>11703.68</v>
      </c>
      <c r="C613" s="28">
        <v>45853</v>
      </c>
    </row>
    <row r="614" spans="1:3" x14ac:dyDescent="0.45">
      <c r="A614" s="33" t="s">
        <v>85</v>
      </c>
      <c r="B614" s="32">
        <v>28664.39</v>
      </c>
      <c r="C614" s="28">
        <v>45877</v>
      </c>
    </row>
    <row r="615" spans="1:3" x14ac:dyDescent="0.45">
      <c r="A615" s="33" t="s">
        <v>95</v>
      </c>
      <c r="B615" s="32">
        <v>3682.48</v>
      </c>
      <c r="C615" s="28">
        <v>45961</v>
      </c>
    </row>
    <row r="616" spans="1:3" x14ac:dyDescent="0.45">
      <c r="A616" s="27" t="s">
        <v>160</v>
      </c>
      <c r="B616" s="32"/>
    </row>
    <row r="617" spans="1:3" x14ac:dyDescent="0.45">
      <c r="A617" s="33" t="s">
        <v>51</v>
      </c>
      <c r="B617" s="32">
        <v>152786.26999999999</v>
      </c>
      <c r="C617" s="28">
        <v>45877</v>
      </c>
    </row>
    <row r="618" spans="1:3" x14ac:dyDescent="0.45">
      <c r="A618" s="33" t="s">
        <v>52</v>
      </c>
      <c r="B618" s="32">
        <v>41591.15</v>
      </c>
      <c r="C618" s="28">
        <v>45877</v>
      </c>
    </row>
    <row r="619" spans="1:3" x14ac:dyDescent="0.45">
      <c r="A619" s="33" t="s">
        <v>57</v>
      </c>
      <c r="B619" s="32">
        <v>282919.96999999997</v>
      </c>
      <c r="C619" s="28">
        <v>45877</v>
      </c>
    </row>
    <row r="620" spans="1:3" x14ac:dyDescent="0.45">
      <c r="A620" s="33" t="s">
        <v>58</v>
      </c>
      <c r="B620" s="32">
        <v>74164.5</v>
      </c>
      <c r="C620" s="28">
        <v>45877</v>
      </c>
    </row>
    <row r="621" spans="1:3" x14ac:dyDescent="0.45">
      <c r="A621" s="33" t="s">
        <v>44</v>
      </c>
      <c r="B621" s="32">
        <v>473396.52</v>
      </c>
      <c r="C621" s="28">
        <v>45877</v>
      </c>
    </row>
    <row r="622" spans="1:3" x14ac:dyDescent="0.45">
      <c r="A622" s="33" t="s">
        <v>64</v>
      </c>
      <c r="B622" s="32">
        <v>106171.17</v>
      </c>
      <c r="C622" s="28">
        <v>45877</v>
      </c>
    </row>
    <row r="623" spans="1:3" x14ac:dyDescent="0.45">
      <c r="A623" s="33" t="s">
        <v>74</v>
      </c>
      <c r="B623" s="32">
        <v>457846.86</v>
      </c>
      <c r="C623" s="28">
        <v>45853</v>
      </c>
    </row>
    <row r="624" spans="1:3" x14ac:dyDescent="0.45">
      <c r="A624" s="33" t="s">
        <v>75</v>
      </c>
      <c r="B624" s="32">
        <v>102683.76</v>
      </c>
      <c r="C624" s="28">
        <v>45853</v>
      </c>
    </row>
    <row r="625" spans="1:3" x14ac:dyDescent="0.45">
      <c r="A625" s="33" t="s">
        <v>76</v>
      </c>
      <c r="B625" s="32">
        <v>59719.360000000001</v>
      </c>
      <c r="C625" s="28">
        <v>45853</v>
      </c>
    </row>
    <row r="626" spans="1:3" x14ac:dyDescent="0.45">
      <c r="A626" s="33" t="s">
        <v>77</v>
      </c>
      <c r="B626" s="32">
        <v>15654.8</v>
      </c>
      <c r="C626" s="28">
        <v>45853</v>
      </c>
    </row>
    <row r="627" spans="1:3" x14ac:dyDescent="0.45">
      <c r="A627" s="33" t="s">
        <v>78</v>
      </c>
      <c r="B627" s="32">
        <v>56811.33</v>
      </c>
      <c r="C627" s="28">
        <v>45853</v>
      </c>
    </row>
    <row r="628" spans="1:3" x14ac:dyDescent="0.45">
      <c r="A628" s="33" t="s">
        <v>79</v>
      </c>
      <c r="B628" s="32">
        <v>14892.5</v>
      </c>
      <c r="C628" s="28">
        <v>45853</v>
      </c>
    </row>
    <row r="629" spans="1:3" x14ac:dyDescent="0.45">
      <c r="A629" s="33" t="s">
        <v>85</v>
      </c>
      <c r="B629" s="32">
        <v>139141</v>
      </c>
      <c r="C629" s="28">
        <v>45877</v>
      </c>
    </row>
    <row r="630" spans="1:3" x14ac:dyDescent="0.45">
      <c r="A630" s="33" t="s">
        <v>86</v>
      </c>
      <c r="B630" s="32">
        <v>37876.660000000003</v>
      </c>
      <c r="C630" s="28">
        <v>45877</v>
      </c>
    </row>
    <row r="631" spans="1:3" x14ac:dyDescent="0.45">
      <c r="A631" s="33" t="s">
        <v>95</v>
      </c>
      <c r="B631" s="32">
        <v>17875.28</v>
      </c>
      <c r="C631" s="28">
        <v>45961</v>
      </c>
    </row>
    <row r="632" spans="1:3" x14ac:dyDescent="0.45">
      <c r="A632" s="33" t="s">
        <v>96</v>
      </c>
      <c r="B632" s="32">
        <v>4685.82</v>
      </c>
      <c r="C632" s="28">
        <v>45961</v>
      </c>
    </row>
    <row r="633" spans="1:3" x14ac:dyDescent="0.45">
      <c r="A633" s="27" t="s">
        <v>161</v>
      </c>
      <c r="B633" s="32"/>
    </row>
    <row r="634" spans="1:3" x14ac:dyDescent="0.45">
      <c r="A634" s="33" t="s">
        <v>51</v>
      </c>
      <c r="B634" s="32">
        <v>6107.31</v>
      </c>
      <c r="C634" s="28">
        <v>45877</v>
      </c>
    </row>
    <row r="635" spans="1:3" x14ac:dyDescent="0.45">
      <c r="A635" s="33" t="s">
        <v>52</v>
      </c>
      <c r="B635" s="32">
        <v>1662.52</v>
      </c>
      <c r="C635" s="28">
        <v>45877</v>
      </c>
    </row>
    <row r="636" spans="1:3" x14ac:dyDescent="0.45">
      <c r="A636" s="33" t="s">
        <v>57</v>
      </c>
      <c r="B636" s="32">
        <v>11309.13</v>
      </c>
      <c r="C636" s="28">
        <v>45877</v>
      </c>
    </row>
    <row r="637" spans="1:3" x14ac:dyDescent="0.45">
      <c r="A637" s="33" t="s">
        <v>58</v>
      </c>
      <c r="B637" s="32">
        <v>2964.57</v>
      </c>
      <c r="C637" s="28">
        <v>45877</v>
      </c>
    </row>
    <row r="638" spans="1:3" x14ac:dyDescent="0.45">
      <c r="A638" s="33" t="s">
        <v>44</v>
      </c>
      <c r="B638" s="32">
        <v>18923.03</v>
      </c>
      <c r="C638" s="28">
        <v>45877</v>
      </c>
    </row>
    <row r="639" spans="1:3" x14ac:dyDescent="0.45">
      <c r="A639" s="33" t="s">
        <v>64</v>
      </c>
      <c r="B639" s="32">
        <v>1377.94</v>
      </c>
      <c r="C639" s="28">
        <v>45877</v>
      </c>
    </row>
    <row r="640" spans="1:3" x14ac:dyDescent="0.45">
      <c r="A640" s="33" t="s">
        <v>74</v>
      </c>
      <c r="B640" s="32">
        <v>18301.46</v>
      </c>
      <c r="C640" s="28">
        <v>45853</v>
      </c>
    </row>
    <row r="641" spans="1:3" x14ac:dyDescent="0.45">
      <c r="A641" s="33" t="s">
        <v>75</v>
      </c>
      <c r="B641" s="32">
        <v>1332.69</v>
      </c>
      <c r="C641" s="28">
        <v>45853</v>
      </c>
    </row>
    <row r="642" spans="1:3" x14ac:dyDescent="0.45">
      <c r="A642" s="33" t="s">
        <v>76</v>
      </c>
      <c r="B642" s="32">
        <v>2387.16</v>
      </c>
      <c r="C642" s="28">
        <v>45853</v>
      </c>
    </row>
    <row r="643" spans="1:3" x14ac:dyDescent="0.45">
      <c r="A643" s="33" t="s">
        <v>77</v>
      </c>
      <c r="B643" s="32">
        <v>173.83</v>
      </c>
      <c r="C643" s="28">
        <v>45853</v>
      </c>
    </row>
    <row r="644" spans="1:3" x14ac:dyDescent="0.45">
      <c r="A644" s="33" t="s">
        <v>78</v>
      </c>
      <c r="B644" s="32">
        <v>2270.91</v>
      </c>
      <c r="C644" s="28">
        <v>45853</v>
      </c>
    </row>
    <row r="645" spans="1:3" x14ac:dyDescent="0.45">
      <c r="A645" s="33" t="s">
        <v>79</v>
      </c>
      <c r="B645" s="32">
        <v>165.37</v>
      </c>
      <c r="C645" s="28">
        <v>45853</v>
      </c>
    </row>
    <row r="646" spans="1:3" x14ac:dyDescent="0.45">
      <c r="A646" s="33" t="s">
        <v>85</v>
      </c>
      <c r="B646" s="32">
        <v>5561.87</v>
      </c>
      <c r="C646" s="28">
        <v>45877</v>
      </c>
    </row>
    <row r="647" spans="1:3" x14ac:dyDescent="0.45">
      <c r="A647" s="33" t="s">
        <v>86</v>
      </c>
      <c r="B647" s="32">
        <v>1514.04</v>
      </c>
      <c r="C647" s="28">
        <v>45877</v>
      </c>
    </row>
    <row r="648" spans="1:3" x14ac:dyDescent="0.45">
      <c r="A648" s="33" t="s">
        <v>95</v>
      </c>
      <c r="B648" s="32">
        <v>714.53</v>
      </c>
      <c r="C648" s="28">
        <v>45961</v>
      </c>
    </row>
    <row r="649" spans="1:3" x14ac:dyDescent="0.45">
      <c r="A649" s="33" t="s">
        <v>96</v>
      </c>
      <c r="B649" s="32">
        <v>187.31</v>
      </c>
      <c r="C649" s="28">
        <v>45961</v>
      </c>
    </row>
    <row r="650" spans="1:3" x14ac:dyDescent="0.45">
      <c r="A650" s="27" t="s">
        <v>162</v>
      </c>
      <c r="B650" s="32"/>
    </row>
    <row r="651" spans="1:3" x14ac:dyDescent="0.45">
      <c r="A651" s="33" t="s">
        <v>51</v>
      </c>
      <c r="B651" s="32">
        <v>8541.2800000000007</v>
      </c>
      <c r="C651" s="28">
        <v>45877</v>
      </c>
    </row>
    <row r="652" spans="1:3" x14ac:dyDescent="0.45">
      <c r="A652" s="33" t="s">
        <v>57</v>
      </c>
      <c r="B652" s="32">
        <v>15816.19</v>
      </c>
      <c r="C652" s="28">
        <v>45877</v>
      </c>
    </row>
    <row r="653" spans="1:3" x14ac:dyDescent="0.45">
      <c r="A653" s="33" t="s">
        <v>44</v>
      </c>
      <c r="B653" s="32">
        <v>26464.49</v>
      </c>
      <c r="C653" s="28">
        <v>45877</v>
      </c>
    </row>
    <row r="654" spans="1:3" x14ac:dyDescent="0.45">
      <c r="A654" s="33" t="s">
        <v>76</v>
      </c>
      <c r="B654" s="32">
        <v>3338.52</v>
      </c>
      <c r="C654" s="28">
        <v>45853</v>
      </c>
    </row>
    <row r="655" spans="1:3" x14ac:dyDescent="0.45">
      <c r="A655" s="33" t="s">
        <v>78</v>
      </c>
      <c r="B655" s="32">
        <v>3175.95</v>
      </c>
      <c r="C655" s="28">
        <v>45853</v>
      </c>
    </row>
    <row r="656" spans="1:3" x14ac:dyDescent="0.45">
      <c r="A656" s="33" t="s">
        <v>85</v>
      </c>
      <c r="B656" s="32">
        <v>7778.46</v>
      </c>
      <c r="C656" s="28">
        <v>45877</v>
      </c>
    </row>
    <row r="657" spans="1:3" x14ac:dyDescent="0.45">
      <c r="A657" s="33" t="s">
        <v>95</v>
      </c>
      <c r="B657" s="32">
        <v>999.29</v>
      </c>
      <c r="C657" s="28">
        <v>45961</v>
      </c>
    </row>
    <row r="658" spans="1:3" x14ac:dyDescent="0.45">
      <c r="A658" s="27" t="s">
        <v>163</v>
      </c>
      <c r="B658" s="32"/>
    </row>
    <row r="659" spans="1:3" x14ac:dyDescent="0.45">
      <c r="A659" s="33" t="s">
        <v>51</v>
      </c>
      <c r="B659" s="32">
        <v>6476.71</v>
      </c>
      <c r="C659" s="28">
        <v>45877</v>
      </c>
    </row>
    <row r="660" spans="1:3" x14ac:dyDescent="0.45">
      <c r="A660" s="33" t="s">
        <v>57</v>
      </c>
      <c r="B660" s="32">
        <v>11993.16</v>
      </c>
      <c r="C660" s="28">
        <v>45877</v>
      </c>
    </row>
    <row r="661" spans="1:3" x14ac:dyDescent="0.45">
      <c r="A661" s="33" t="s">
        <v>44</v>
      </c>
      <c r="B661" s="32">
        <v>20067.580000000002</v>
      </c>
      <c r="C661" s="28">
        <v>45877</v>
      </c>
    </row>
    <row r="662" spans="1:3" x14ac:dyDescent="0.45">
      <c r="A662" s="33" t="s">
        <v>74</v>
      </c>
      <c r="B662" s="32">
        <v>19408.419999999998</v>
      </c>
      <c r="C662" s="28">
        <v>45853</v>
      </c>
    </row>
    <row r="663" spans="1:3" x14ac:dyDescent="0.45">
      <c r="A663" s="33" t="s">
        <v>76</v>
      </c>
      <c r="B663" s="32">
        <v>2531.54</v>
      </c>
      <c r="C663" s="28">
        <v>45853</v>
      </c>
    </row>
    <row r="664" spans="1:3" x14ac:dyDescent="0.45">
      <c r="A664" s="33" t="s">
        <v>78</v>
      </c>
      <c r="B664" s="32">
        <v>2408.27</v>
      </c>
      <c r="C664" s="28">
        <v>45853</v>
      </c>
    </row>
    <row r="665" spans="1:3" x14ac:dyDescent="0.45">
      <c r="A665" s="33" t="s">
        <v>85</v>
      </c>
      <c r="B665" s="32">
        <v>5898.28</v>
      </c>
      <c r="C665" s="28">
        <v>45877</v>
      </c>
    </row>
    <row r="666" spans="1:3" x14ac:dyDescent="0.45">
      <c r="A666" s="33" t="s">
        <v>95</v>
      </c>
      <c r="B666" s="32">
        <v>757.74</v>
      </c>
      <c r="C666" s="28">
        <v>45961</v>
      </c>
    </row>
    <row r="667" spans="1:3" x14ac:dyDescent="0.45">
      <c r="A667" s="27" t="s">
        <v>164</v>
      </c>
      <c r="B667" s="32"/>
    </row>
    <row r="668" spans="1:3" x14ac:dyDescent="0.45">
      <c r="A668" s="33" t="s">
        <v>51</v>
      </c>
      <c r="B668" s="32">
        <v>25783.91</v>
      </c>
      <c r="C668" s="28">
        <v>45877</v>
      </c>
    </row>
    <row r="669" spans="1:3" x14ac:dyDescent="0.45">
      <c r="A669" s="33" t="s">
        <v>57</v>
      </c>
      <c r="B669" s="32">
        <v>47745.02</v>
      </c>
      <c r="C669" s="28">
        <v>45877</v>
      </c>
    </row>
    <row r="670" spans="1:3" x14ac:dyDescent="0.45">
      <c r="A670" s="33" t="s">
        <v>44</v>
      </c>
      <c r="B670" s="32">
        <v>79889.460000000006</v>
      </c>
      <c r="C670" s="28">
        <v>45877</v>
      </c>
    </row>
    <row r="671" spans="1:3" x14ac:dyDescent="0.45">
      <c r="A671" s="33" t="s">
        <v>74</v>
      </c>
      <c r="B671" s="32">
        <v>77265.33</v>
      </c>
      <c r="C671" s="28">
        <v>45853</v>
      </c>
    </row>
    <row r="672" spans="1:3" x14ac:dyDescent="0.45">
      <c r="A672" s="33" t="s">
        <v>76</v>
      </c>
      <c r="B672" s="32">
        <v>10078.120000000001</v>
      </c>
      <c r="C672" s="28">
        <v>45853</v>
      </c>
    </row>
    <row r="673" spans="1:3" x14ac:dyDescent="0.45">
      <c r="A673" s="33" t="s">
        <v>78</v>
      </c>
      <c r="B673" s="32">
        <v>9587.3700000000008</v>
      </c>
      <c r="C673" s="28">
        <v>45853</v>
      </c>
    </row>
    <row r="674" spans="1:3" x14ac:dyDescent="0.45">
      <c r="A674" s="33" t="s">
        <v>85</v>
      </c>
      <c r="B674" s="32">
        <v>23481.16</v>
      </c>
      <c r="C674" s="28">
        <v>45877</v>
      </c>
    </row>
    <row r="675" spans="1:3" x14ac:dyDescent="0.45">
      <c r="A675" s="33" t="s">
        <v>95</v>
      </c>
      <c r="B675" s="32">
        <v>3016.6</v>
      </c>
      <c r="C675" s="28">
        <v>45961</v>
      </c>
    </row>
    <row r="676" spans="1:3" x14ac:dyDescent="0.45">
      <c r="A676" s="27" t="s">
        <v>165</v>
      </c>
      <c r="B676" s="32"/>
    </row>
    <row r="677" spans="1:3" x14ac:dyDescent="0.45">
      <c r="A677" s="33" t="s">
        <v>51</v>
      </c>
      <c r="B677" s="32">
        <v>4489.01</v>
      </c>
      <c r="C677" s="28">
        <v>45877</v>
      </c>
    </row>
    <row r="678" spans="1:3" x14ac:dyDescent="0.45">
      <c r="A678" s="33" t="s">
        <v>57</v>
      </c>
      <c r="B678" s="32">
        <v>8312.4599999999991</v>
      </c>
      <c r="C678" s="28">
        <v>45877</v>
      </c>
    </row>
    <row r="679" spans="1:3" x14ac:dyDescent="0.45">
      <c r="A679" s="33" t="s">
        <v>44</v>
      </c>
      <c r="B679" s="32">
        <v>13908.84</v>
      </c>
      <c r="C679" s="28">
        <v>45877</v>
      </c>
    </row>
    <row r="680" spans="1:3" x14ac:dyDescent="0.45">
      <c r="A680" s="33" t="s">
        <v>74</v>
      </c>
      <c r="B680" s="32">
        <v>13451.97</v>
      </c>
      <c r="C680" s="28">
        <v>45853</v>
      </c>
    </row>
    <row r="681" spans="1:3" x14ac:dyDescent="0.45">
      <c r="A681" s="33" t="s">
        <v>76</v>
      </c>
      <c r="B681" s="32">
        <v>1754.61</v>
      </c>
      <c r="C681" s="28">
        <v>45853</v>
      </c>
    </row>
    <row r="682" spans="1:3" x14ac:dyDescent="0.45">
      <c r="A682" s="33" t="s">
        <v>78</v>
      </c>
      <c r="B682" s="32">
        <v>1669.17</v>
      </c>
      <c r="C682" s="28">
        <v>45853</v>
      </c>
    </row>
    <row r="683" spans="1:3" x14ac:dyDescent="0.45">
      <c r="A683" s="33" t="s">
        <v>85</v>
      </c>
      <c r="B683" s="32">
        <v>4088.09</v>
      </c>
      <c r="C683" s="28">
        <v>45877</v>
      </c>
    </row>
    <row r="684" spans="1:3" x14ac:dyDescent="0.45">
      <c r="A684" s="33" t="s">
        <v>95</v>
      </c>
      <c r="B684" s="32">
        <v>525.19000000000005</v>
      </c>
      <c r="C684" s="28">
        <v>45961</v>
      </c>
    </row>
    <row r="685" spans="1:3" x14ac:dyDescent="0.45">
      <c r="A685" s="27" t="s">
        <v>166</v>
      </c>
      <c r="B685" s="32"/>
    </row>
    <row r="686" spans="1:3" x14ac:dyDescent="0.45">
      <c r="A686" s="33" t="s">
        <v>51</v>
      </c>
      <c r="B686" s="32">
        <v>12067.56</v>
      </c>
      <c r="C686" s="28">
        <v>45877</v>
      </c>
    </row>
    <row r="687" spans="1:3" x14ac:dyDescent="0.45">
      <c r="A687" s="33" t="s">
        <v>52</v>
      </c>
      <c r="B687" s="32">
        <v>982.12</v>
      </c>
      <c r="C687" s="28">
        <v>45877</v>
      </c>
    </row>
    <row r="688" spans="1:3" x14ac:dyDescent="0.45">
      <c r="A688" s="33" t="s">
        <v>57</v>
      </c>
      <c r="B688" s="32">
        <v>22345.94</v>
      </c>
      <c r="C688" s="28">
        <v>45877</v>
      </c>
    </row>
    <row r="689" spans="1:3" x14ac:dyDescent="0.45">
      <c r="A689" s="33" t="s">
        <v>58</v>
      </c>
      <c r="B689" s="32">
        <v>1627.2</v>
      </c>
      <c r="C689" s="28">
        <v>45877</v>
      </c>
    </row>
    <row r="690" spans="1:3" x14ac:dyDescent="0.45">
      <c r="A690" s="33" t="s">
        <v>44</v>
      </c>
      <c r="B690" s="32">
        <v>37390.400000000001</v>
      </c>
      <c r="C690" s="28">
        <v>45877</v>
      </c>
    </row>
    <row r="691" spans="1:3" x14ac:dyDescent="0.45">
      <c r="A691" s="33" t="s">
        <v>64</v>
      </c>
      <c r="B691" s="32">
        <v>2722.71</v>
      </c>
      <c r="C691" s="28">
        <v>45877</v>
      </c>
    </row>
    <row r="692" spans="1:3" x14ac:dyDescent="0.45">
      <c r="A692" s="33" t="s">
        <v>74</v>
      </c>
      <c r="B692" s="32">
        <v>36162.239999999998</v>
      </c>
      <c r="C692" s="28">
        <v>45853</v>
      </c>
    </row>
    <row r="693" spans="1:3" x14ac:dyDescent="0.45">
      <c r="A693" s="33" t="s">
        <v>75</v>
      </c>
      <c r="B693" s="32">
        <v>2633.28</v>
      </c>
      <c r="C693" s="28">
        <v>45853</v>
      </c>
    </row>
    <row r="694" spans="1:3" x14ac:dyDescent="0.45">
      <c r="A694" s="33" t="s">
        <v>76</v>
      </c>
      <c r="B694" s="32">
        <v>4716.83</v>
      </c>
      <c r="C694" s="28">
        <v>45853</v>
      </c>
    </row>
    <row r="695" spans="1:3" x14ac:dyDescent="0.45">
      <c r="A695" s="33" t="s">
        <v>77</v>
      </c>
      <c r="B695" s="32">
        <v>343.47</v>
      </c>
      <c r="C695" s="28">
        <v>45853</v>
      </c>
    </row>
    <row r="696" spans="1:3" x14ac:dyDescent="0.45">
      <c r="A696" s="33" t="s">
        <v>78</v>
      </c>
      <c r="B696" s="32">
        <v>4487.1400000000003</v>
      </c>
      <c r="C696" s="28">
        <v>45853</v>
      </c>
    </row>
    <row r="697" spans="1:3" x14ac:dyDescent="0.45">
      <c r="A697" s="33" t="s">
        <v>79</v>
      </c>
      <c r="B697" s="32">
        <v>326.75</v>
      </c>
      <c r="C697" s="28">
        <v>45853</v>
      </c>
    </row>
    <row r="698" spans="1:3" x14ac:dyDescent="0.45">
      <c r="A698" s="33" t="s">
        <v>85</v>
      </c>
      <c r="B698" s="32">
        <v>10989.81</v>
      </c>
      <c r="C698" s="28">
        <v>45877</v>
      </c>
    </row>
    <row r="699" spans="1:3" x14ac:dyDescent="0.45">
      <c r="A699" s="33" t="s">
        <v>86</v>
      </c>
      <c r="B699" s="32">
        <v>894.41</v>
      </c>
      <c r="C699" s="28">
        <v>45877</v>
      </c>
    </row>
    <row r="700" spans="1:3" x14ac:dyDescent="0.45">
      <c r="A700" s="33" t="s">
        <v>95</v>
      </c>
      <c r="B700" s="32">
        <v>1411.85</v>
      </c>
      <c r="C700" s="28">
        <v>45961</v>
      </c>
    </row>
    <row r="701" spans="1:3" x14ac:dyDescent="0.45">
      <c r="A701" s="33" t="s">
        <v>96</v>
      </c>
      <c r="B701" s="32">
        <v>102.81</v>
      </c>
      <c r="C701" s="28">
        <v>45961</v>
      </c>
    </row>
    <row r="702" spans="1:3" x14ac:dyDescent="0.45">
      <c r="A702" s="27" t="s">
        <v>167</v>
      </c>
      <c r="B702" s="32"/>
    </row>
    <row r="703" spans="1:3" x14ac:dyDescent="0.45">
      <c r="A703" s="33" t="s">
        <v>51</v>
      </c>
      <c r="B703" s="32">
        <v>28809.61</v>
      </c>
      <c r="C703" s="28">
        <v>45877</v>
      </c>
    </row>
    <row r="704" spans="1:3" x14ac:dyDescent="0.45">
      <c r="A704" s="33" t="s">
        <v>57</v>
      </c>
      <c r="B704" s="32">
        <v>53347.82</v>
      </c>
      <c r="C704" s="28">
        <v>45877</v>
      </c>
    </row>
    <row r="705" spans="1:3" x14ac:dyDescent="0.45">
      <c r="A705" s="33" t="s">
        <v>44</v>
      </c>
      <c r="B705" s="32">
        <v>89264.37</v>
      </c>
      <c r="C705" s="28">
        <v>45877</v>
      </c>
    </row>
    <row r="706" spans="1:3" x14ac:dyDescent="0.45">
      <c r="A706" s="33" t="s">
        <v>74</v>
      </c>
      <c r="B706" s="32">
        <v>86332.31</v>
      </c>
      <c r="C706" s="28">
        <v>45853</v>
      </c>
    </row>
    <row r="707" spans="1:3" x14ac:dyDescent="0.45">
      <c r="A707" s="33" t="s">
        <v>76</v>
      </c>
      <c r="B707" s="32">
        <v>11260.77</v>
      </c>
      <c r="C707" s="28">
        <v>45853</v>
      </c>
    </row>
    <row r="708" spans="1:3" x14ac:dyDescent="0.45">
      <c r="A708" s="33" t="s">
        <v>78</v>
      </c>
      <c r="B708" s="32">
        <v>10712.43</v>
      </c>
      <c r="C708" s="28">
        <v>45853</v>
      </c>
    </row>
    <row r="709" spans="1:3" x14ac:dyDescent="0.45">
      <c r="A709" s="33" t="s">
        <v>85</v>
      </c>
      <c r="B709" s="32">
        <v>26236.639999999999</v>
      </c>
      <c r="C709" s="28">
        <v>45877</v>
      </c>
    </row>
    <row r="710" spans="1:3" x14ac:dyDescent="0.45">
      <c r="A710" s="33" t="s">
        <v>95</v>
      </c>
      <c r="B710" s="32">
        <v>3370.59</v>
      </c>
      <c r="C710" s="28">
        <v>45961</v>
      </c>
    </row>
    <row r="711" spans="1:3" x14ac:dyDescent="0.45">
      <c r="A711" s="27" t="s">
        <v>168</v>
      </c>
      <c r="B711" s="32"/>
    </row>
    <row r="712" spans="1:3" x14ac:dyDescent="0.45">
      <c r="A712" s="33" t="s">
        <v>51</v>
      </c>
      <c r="B712" s="32">
        <v>23287.05</v>
      </c>
      <c r="C712" s="28">
        <v>45877</v>
      </c>
    </row>
    <row r="713" spans="1:3" x14ac:dyDescent="0.45">
      <c r="A713" s="33" t="s">
        <v>52</v>
      </c>
      <c r="B713" s="32">
        <v>1895.22</v>
      </c>
      <c r="C713" s="28">
        <v>45877</v>
      </c>
    </row>
    <row r="714" spans="1:3" x14ac:dyDescent="0.45">
      <c r="A714" s="33" t="s">
        <v>57</v>
      </c>
      <c r="B714" s="32">
        <v>43121.49</v>
      </c>
      <c r="C714" s="28">
        <v>45877</v>
      </c>
    </row>
    <row r="715" spans="1:3" x14ac:dyDescent="0.45">
      <c r="A715" s="33" t="s">
        <v>58</v>
      </c>
      <c r="B715" s="32">
        <v>3140.05</v>
      </c>
      <c r="C715" s="28">
        <v>45877</v>
      </c>
    </row>
    <row r="716" spans="1:3" x14ac:dyDescent="0.45">
      <c r="A716" s="33" t="s">
        <v>44</v>
      </c>
      <c r="B716" s="32">
        <v>72153.149999999994</v>
      </c>
      <c r="C716" s="28">
        <v>45877</v>
      </c>
    </row>
    <row r="717" spans="1:3" x14ac:dyDescent="0.45">
      <c r="A717" s="33" t="s">
        <v>64</v>
      </c>
      <c r="B717" s="32">
        <v>5254.09</v>
      </c>
      <c r="C717" s="28">
        <v>45877</v>
      </c>
    </row>
    <row r="718" spans="1:3" x14ac:dyDescent="0.45">
      <c r="A718" s="33" t="s">
        <v>74</v>
      </c>
      <c r="B718" s="32">
        <v>69783.13</v>
      </c>
      <c r="C718" s="28">
        <v>45853</v>
      </c>
    </row>
    <row r="719" spans="1:3" x14ac:dyDescent="0.45">
      <c r="A719" s="33" t="s">
        <v>75</v>
      </c>
      <c r="B719" s="32">
        <v>5081.51</v>
      </c>
      <c r="C719" s="28">
        <v>45853</v>
      </c>
    </row>
    <row r="720" spans="1:3" x14ac:dyDescent="0.45">
      <c r="A720" s="33" t="s">
        <v>76</v>
      </c>
      <c r="B720" s="32">
        <v>9102.18</v>
      </c>
      <c r="C720" s="28">
        <v>45853</v>
      </c>
    </row>
    <row r="721" spans="1:3" x14ac:dyDescent="0.45">
      <c r="A721" s="33" t="s">
        <v>77</v>
      </c>
      <c r="B721" s="32">
        <v>2386.04</v>
      </c>
      <c r="C721" s="28">
        <v>45853</v>
      </c>
    </row>
    <row r="722" spans="1:3" x14ac:dyDescent="0.45">
      <c r="A722" s="33" t="s">
        <v>78</v>
      </c>
      <c r="B722" s="32">
        <v>8658.9500000000007</v>
      </c>
      <c r="C722" s="28">
        <v>45853</v>
      </c>
    </row>
    <row r="723" spans="1:3" x14ac:dyDescent="0.45">
      <c r="A723" s="33" t="s">
        <v>79</v>
      </c>
      <c r="B723" s="32">
        <v>2269.85</v>
      </c>
      <c r="C723" s="28">
        <v>45853</v>
      </c>
    </row>
    <row r="724" spans="1:3" x14ac:dyDescent="0.45">
      <c r="A724" s="33" t="s">
        <v>85</v>
      </c>
      <c r="B724" s="32">
        <v>21207.3</v>
      </c>
      <c r="C724" s="28">
        <v>45877</v>
      </c>
    </row>
    <row r="725" spans="1:3" x14ac:dyDescent="0.45">
      <c r="A725" s="33" t="s">
        <v>86</v>
      </c>
      <c r="B725" s="32">
        <v>1725.95</v>
      </c>
      <c r="C725" s="28">
        <v>45877</v>
      </c>
    </row>
    <row r="726" spans="1:3" x14ac:dyDescent="0.45">
      <c r="A726" s="33" t="s">
        <v>95</v>
      </c>
      <c r="B726" s="32">
        <v>2724.48</v>
      </c>
      <c r="C726" s="28">
        <v>45961</v>
      </c>
    </row>
    <row r="727" spans="1:3" x14ac:dyDescent="0.45">
      <c r="A727" s="33" t="s">
        <v>96</v>
      </c>
      <c r="B727" s="32">
        <v>198.39</v>
      </c>
      <c r="C727" s="28">
        <v>45961</v>
      </c>
    </row>
    <row r="728" spans="1:3" x14ac:dyDescent="0.45">
      <c r="A728" s="27" t="s">
        <v>169</v>
      </c>
      <c r="B728" s="32"/>
    </row>
    <row r="729" spans="1:3" x14ac:dyDescent="0.45">
      <c r="A729" s="33" t="s">
        <v>51</v>
      </c>
      <c r="B729" s="32">
        <v>21683.68</v>
      </c>
      <c r="C729" s="28">
        <v>45877</v>
      </c>
    </row>
    <row r="730" spans="1:3" x14ac:dyDescent="0.45">
      <c r="A730" s="33" t="s">
        <v>57</v>
      </c>
      <c r="B730" s="32">
        <v>40152.47</v>
      </c>
      <c r="C730" s="28">
        <v>45877</v>
      </c>
    </row>
    <row r="731" spans="1:3" x14ac:dyDescent="0.45">
      <c r="A731" s="33" t="s">
        <v>44</v>
      </c>
      <c r="B731" s="32">
        <v>67185.210000000006</v>
      </c>
      <c r="C731" s="28">
        <v>45877</v>
      </c>
    </row>
    <row r="732" spans="1:3" x14ac:dyDescent="0.45">
      <c r="A732" s="33" t="s">
        <v>76</v>
      </c>
      <c r="B732" s="32">
        <v>8475.4699999999993</v>
      </c>
      <c r="C732" s="28">
        <v>45853</v>
      </c>
    </row>
    <row r="733" spans="1:3" x14ac:dyDescent="0.45">
      <c r="A733" s="33" t="s">
        <v>78</v>
      </c>
      <c r="B733" s="32">
        <v>8062.76</v>
      </c>
      <c r="C733" s="28">
        <v>45853</v>
      </c>
    </row>
    <row r="734" spans="1:3" x14ac:dyDescent="0.45">
      <c r="A734" s="33" t="s">
        <v>85</v>
      </c>
      <c r="B734" s="32">
        <v>19747.12</v>
      </c>
      <c r="C734" s="28">
        <v>45877</v>
      </c>
    </row>
    <row r="735" spans="1:3" x14ac:dyDescent="0.45">
      <c r="A735" s="33" t="s">
        <v>95</v>
      </c>
      <c r="B735" s="32">
        <v>2536.89</v>
      </c>
      <c r="C735" s="28">
        <v>45961</v>
      </c>
    </row>
    <row r="736" spans="1:3" x14ac:dyDescent="0.45">
      <c r="A736" s="27" t="s">
        <v>170</v>
      </c>
      <c r="B736" s="32"/>
    </row>
    <row r="737" spans="1:3" x14ac:dyDescent="0.45">
      <c r="A737" s="33" t="s">
        <v>51</v>
      </c>
      <c r="B737" s="32">
        <v>673.68</v>
      </c>
      <c r="C737" s="28">
        <v>45877</v>
      </c>
    </row>
    <row r="738" spans="1:3" x14ac:dyDescent="0.45">
      <c r="A738" s="33" t="s">
        <v>57</v>
      </c>
      <c r="B738" s="32">
        <v>1247.49</v>
      </c>
      <c r="C738" s="28">
        <v>45877</v>
      </c>
    </row>
    <row r="739" spans="1:3" x14ac:dyDescent="0.45">
      <c r="A739" s="33" t="s">
        <v>44</v>
      </c>
      <c r="B739" s="32">
        <v>2087.36</v>
      </c>
      <c r="C739" s="28">
        <v>45877</v>
      </c>
    </row>
    <row r="740" spans="1:3" x14ac:dyDescent="0.45">
      <c r="A740" s="33" t="s">
        <v>74</v>
      </c>
      <c r="B740" s="32">
        <v>2018.8</v>
      </c>
      <c r="C740" s="28">
        <v>45853</v>
      </c>
    </row>
    <row r="741" spans="1:3" x14ac:dyDescent="0.45">
      <c r="A741" s="33" t="s">
        <v>76</v>
      </c>
      <c r="B741" s="32">
        <v>263.32</v>
      </c>
      <c r="C741" s="28">
        <v>45853</v>
      </c>
    </row>
    <row r="742" spans="1:3" x14ac:dyDescent="0.45">
      <c r="A742" s="33" t="s">
        <v>78</v>
      </c>
      <c r="B742" s="32">
        <v>250.5</v>
      </c>
      <c r="C742" s="28">
        <v>45853</v>
      </c>
    </row>
    <row r="743" spans="1:3" x14ac:dyDescent="0.45">
      <c r="A743" s="33" t="s">
        <v>85</v>
      </c>
      <c r="B743" s="32">
        <v>613.52</v>
      </c>
      <c r="C743" s="28">
        <v>45877</v>
      </c>
    </row>
    <row r="744" spans="1:3" x14ac:dyDescent="0.45">
      <c r="A744" s="33" t="s">
        <v>95</v>
      </c>
      <c r="B744" s="32">
        <v>78.819999999999993</v>
      </c>
      <c r="C744" s="28">
        <v>45961</v>
      </c>
    </row>
    <row r="745" spans="1:3" x14ac:dyDescent="0.45">
      <c r="A745" s="27" t="s">
        <v>171</v>
      </c>
      <c r="B745" s="32"/>
    </row>
    <row r="746" spans="1:3" x14ac:dyDescent="0.45">
      <c r="A746" s="33" t="s">
        <v>51</v>
      </c>
      <c r="B746" s="32">
        <v>21527.41</v>
      </c>
      <c r="C746" s="28">
        <v>45877</v>
      </c>
    </row>
    <row r="747" spans="1:3" x14ac:dyDescent="0.45">
      <c r="A747" s="33" t="s">
        <v>57</v>
      </c>
      <c r="B747" s="32">
        <v>39863.089999999997</v>
      </c>
      <c r="C747" s="28">
        <v>45877</v>
      </c>
    </row>
    <row r="748" spans="1:3" x14ac:dyDescent="0.45">
      <c r="A748" s="33" t="s">
        <v>44</v>
      </c>
      <c r="B748" s="32">
        <v>66701.02</v>
      </c>
      <c r="C748" s="28">
        <v>45877</v>
      </c>
    </row>
    <row r="749" spans="1:3" x14ac:dyDescent="0.45">
      <c r="A749" s="33" t="s">
        <v>74</v>
      </c>
      <c r="B749" s="32">
        <v>64510.09</v>
      </c>
      <c r="C749" s="28">
        <v>45853</v>
      </c>
    </row>
    <row r="750" spans="1:3" x14ac:dyDescent="0.45">
      <c r="A750" s="33" t="s">
        <v>76</v>
      </c>
      <c r="B750" s="32">
        <v>8414.39</v>
      </c>
      <c r="C750" s="28">
        <v>45853</v>
      </c>
    </row>
    <row r="751" spans="1:3" x14ac:dyDescent="0.45">
      <c r="A751" s="33" t="s">
        <v>78</v>
      </c>
      <c r="B751" s="32">
        <v>8004.65</v>
      </c>
      <c r="C751" s="28">
        <v>45853</v>
      </c>
    </row>
    <row r="752" spans="1:3" x14ac:dyDescent="0.45">
      <c r="A752" s="33" t="s">
        <v>85</v>
      </c>
      <c r="B752" s="32">
        <v>19604.8</v>
      </c>
      <c r="C752" s="28">
        <v>45877</v>
      </c>
    </row>
    <row r="753" spans="1:3" x14ac:dyDescent="0.45">
      <c r="A753" s="33" t="s">
        <v>95</v>
      </c>
      <c r="B753" s="32">
        <v>2518.61</v>
      </c>
      <c r="C753" s="28">
        <v>45961</v>
      </c>
    </row>
    <row r="754" spans="1:3" x14ac:dyDescent="0.45">
      <c r="A754" s="27" t="s">
        <v>172</v>
      </c>
      <c r="B754" s="32"/>
    </row>
    <row r="755" spans="1:3" x14ac:dyDescent="0.45">
      <c r="A755" s="33" t="s">
        <v>51</v>
      </c>
      <c r="B755" s="32">
        <v>22244.92</v>
      </c>
      <c r="C755" s="28">
        <v>45877</v>
      </c>
    </row>
    <row r="756" spans="1:3" x14ac:dyDescent="0.45">
      <c r="A756" s="33" t="s">
        <v>57</v>
      </c>
      <c r="B756" s="32">
        <v>41191.74</v>
      </c>
      <c r="C756" s="28">
        <v>45877</v>
      </c>
    </row>
    <row r="757" spans="1:3" x14ac:dyDescent="0.45">
      <c r="A757" s="33" t="s">
        <v>44</v>
      </c>
      <c r="B757" s="32">
        <v>68924.19</v>
      </c>
      <c r="C757" s="28">
        <v>45877</v>
      </c>
    </row>
    <row r="758" spans="1:3" x14ac:dyDescent="0.45">
      <c r="A758" s="33" t="s">
        <v>74</v>
      </c>
      <c r="B758" s="32">
        <v>66660.23</v>
      </c>
      <c r="C758" s="28">
        <v>45853</v>
      </c>
    </row>
    <row r="759" spans="1:3" x14ac:dyDescent="0.45">
      <c r="A759" s="33" t="s">
        <v>76</v>
      </c>
      <c r="B759" s="32">
        <v>8694.84</v>
      </c>
      <c r="C759" s="28">
        <v>45853</v>
      </c>
    </row>
    <row r="760" spans="1:3" x14ac:dyDescent="0.45">
      <c r="A760" s="33" t="s">
        <v>78</v>
      </c>
      <c r="B760" s="32">
        <v>8271.4500000000007</v>
      </c>
      <c r="C760" s="28">
        <v>45853</v>
      </c>
    </row>
    <row r="761" spans="1:3" x14ac:dyDescent="0.45">
      <c r="A761" s="33" t="s">
        <v>85</v>
      </c>
      <c r="B761" s="32">
        <v>20258.240000000002</v>
      </c>
      <c r="C761" s="28">
        <v>45877</v>
      </c>
    </row>
    <row r="762" spans="1:3" x14ac:dyDescent="0.45">
      <c r="A762" s="33" t="s">
        <v>95</v>
      </c>
      <c r="B762" s="32">
        <v>2602.5500000000002</v>
      </c>
      <c r="C762" s="28">
        <v>45961</v>
      </c>
    </row>
    <row r="763" spans="1:3" x14ac:dyDescent="0.45">
      <c r="A763" s="27" t="s">
        <v>173</v>
      </c>
      <c r="B763" s="32"/>
    </row>
    <row r="764" spans="1:3" x14ac:dyDescent="0.45">
      <c r="A764" s="33" t="s">
        <v>51</v>
      </c>
      <c r="B764" s="32">
        <v>6448.12</v>
      </c>
      <c r="C764" s="28">
        <v>45877</v>
      </c>
    </row>
    <row r="765" spans="1:3" x14ac:dyDescent="0.45">
      <c r="A765" s="33" t="s">
        <v>57</v>
      </c>
      <c r="B765" s="32">
        <v>11940.22</v>
      </c>
      <c r="C765" s="28">
        <v>45877</v>
      </c>
    </row>
    <row r="766" spans="1:3" x14ac:dyDescent="0.45">
      <c r="A766" s="33" t="s">
        <v>44</v>
      </c>
      <c r="B766" s="32">
        <v>19979.009999999998</v>
      </c>
      <c r="C766" s="28">
        <v>45877</v>
      </c>
    </row>
    <row r="767" spans="1:3" x14ac:dyDescent="0.45">
      <c r="A767" s="33" t="s">
        <v>74</v>
      </c>
      <c r="B767" s="32">
        <v>19322.759999999998</v>
      </c>
      <c r="C767" s="28">
        <v>45853</v>
      </c>
    </row>
    <row r="768" spans="1:3" x14ac:dyDescent="0.45">
      <c r="A768" s="33" t="s">
        <v>76</v>
      </c>
      <c r="B768" s="32">
        <v>2520.37</v>
      </c>
      <c r="C768" s="28">
        <v>45853</v>
      </c>
    </row>
    <row r="769" spans="1:3" x14ac:dyDescent="0.45">
      <c r="A769" s="33" t="s">
        <v>78</v>
      </c>
      <c r="B769" s="32">
        <v>2397.64</v>
      </c>
      <c r="C769" s="28">
        <v>45853</v>
      </c>
    </row>
    <row r="770" spans="1:3" x14ac:dyDescent="0.45">
      <c r="A770" s="33" t="s">
        <v>85</v>
      </c>
      <c r="B770" s="32">
        <v>5872.24</v>
      </c>
      <c r="C770" s="28">
        <v>45877</v>
      </c>
    </row>
    <row r="771" spans="1:3" x14ac:dyDescent="0.45">
      <c r="A771" s="33" t="s">
        <v>95</v>
      </c>
      <c r="B771" s="32">
        <v>754.4</v>
      </c>
      <c r="C771" s="28">
        <v>45961</v>
      </c>
    </row>
    <row r="772" spans="1:3" x14ac:dyDescent="0.45">
      <c r="A772" s="27" t="s">
        <v>174</v>
      </c>
      <c r="B772" s="32"/>
    </row>
    <row r="773" spans="1:3" x14ac:dyDescent="0.45">
      <c r="A773" s="33" t="s">
        <v>51</v>
      </c>
      <c r="B773" s="32">
        <v>4013.84</v>
      </c>
      <c r="C773" s="28">
        <v>45877</v>
      </c>
    </row>
    <row r="774" spans="1:3" x14ac:dyDescent="0.45">
      <c r="A774" s="33" t="s">
        <v>57</v>
      </c>
      <c r="B774" s="32">
        <v>7432.57</v>
      </c>
      <c r="C774" s="28">
        <v>45877</v>
      </c>
    </row>
    <row r="775" spans="1:3" x14ac:dyDescent="0.45">
      <c r="A775" s="33" t="s">
        <v>44</v>
      </c>
      <c r="B775" s="32">
        <v>12436.57</v>
      </c>
      <c r="C775" s="28">
        <v>45877</v>
      </c>
    </row>
    <row r="776" spans="1:3" x14ac:dyDescent="0.45">
      <c r="A776" s="33" t="s">
        <v>74</v>
      </c>
      <c r="B776" s="32">
        <v>12028.06</v>
      </c>
      <c r="C776" s="28">
        <v>45877</v>
      </c>
    </row>
    <row r="777" spans="1:3" x14ac:dyDescent="0.45">
      <c r="A777" s="33" t="s">
        <v>76</v>
      </c>
      <c r="B777" s="32">
        <v>1568.88</v>
      </c>
      <c r="C777" s="28">
        <v>45877</v>
      </c>
    </row>
    <row r="778" spans="1:3" x14ac:dyDescent="0.45">
      <c r="A778" s="33" t="s">
        <v>78</v>
      </c>
      <c r="B778" s="32">
        <v>1492.49</v>
      </c>
      <c r="C778" s="28">
        <v>45877</v>
      </c>
    </row>
    <row r="779" spans="1:3" x14ac:dyDescent="0.45">
      <c r="A779" s="33" t="s">
        <v>85</v>
      </c>
      <c r="B779" s="32">
        <v>3655.36</v>
      </c>
      <c r="C779" s="28">
        <v>45877</v>
      </c>
    </row>
    <row r="780" spans="1:3" x14ac:dyDescent="0.45">
      <c r="A780" s="33" t="s">
        <v>91</v>
      </c>
      <c r="B780" s="32">
        <v>3674.01</v>
      </c>
      <c r="C780" s="28">
        <v>45877</v>
      </c>
    </row>
    <row r="781" spans="1:3" x14ac:dyDescent="0.45">
      <c r="A781" s="33" t="s">
        <v>95</v>
      </c>
      <c r="B781" s="32">
        <v>469.6</v>
      </c>
      <c r="C781" s="28">
        <v>45961</v>
      </c>
    </row>
    <row r="782" spans="1:3" x14ac:dyDescent="0.45">
      <c r="A782" s="27" t="s">
        <v>175</v>
      </c>
      <c r="B782" s="32"/>
    </row>
    <row r="783" spans="1:3" x14ac:dyDescent="0.45">
      <c r="A783" s="33" t="s">
        <v>51</v>
      </c>
      <c r="B783" s="32">
        <v>11018.76</v>
      </c>
      <c r="C783" s="28">
        <v>45877</v>
      </c>
    </row>
    <row r="784" spans="1:3" x14ac:dyDescent="0.45">
      <c r="A784" s="33" t="s">
        <v>57</v>
      </c>
      <c r="B784" s="32">
        <v>20403.84</v>
      </c>
      <c r="C784" s="28">
        <v>45877</v>
      </c>
    </row>
    <row r="785" spans="1:3" x14ac:dyDescent="0.45">
      <c r="A785" s="33" t="s">
        <v>44</v>
      </c>
      <c r="B785" s="32">
        <v>34140.769999999997</v>
      </c>
      <c r="C785" s="28">
        <v>45877</v>
      </c>
    </row>
    <row r="786" spans="1:3" x14ac:dyDescent="0.45">
      <c r="A786" s="33" t="s">
        <v>74</v>
      </c>
      <c r="B786" s="32">
        <v>33019.35</v>
      </c>
      <c r="C786" s="28">
        <v>45853</v>
      </c>
    </row>
    <row r="787" spans="1:3" x14ac:dyDescent="0.45">
      <c r="A787" s="33" t="s">
        <v>76</v>
      </c>
      <c r="B787" s="32">
        <v>4306.8900000000003</v>
      </c>
      <c r="C787" s="28">
        <v>45853</v>
      </c>
    </row>
    <row r="788" spans="1:3" x14ac:dyDescent="0.45">
      <c r="A788" s="33" t="s">
        <v>78</v>
      </c>
      <c r="B788" s="32">
        <v>4097.16</v>
      </c>
      <c r="C788" s="28">
        <v>45853</v>
      </c>
    </row>
    <row r="789" spans="1:3" x14ac:dyDescent="0.45">
      <c r="A789" s="33" t="s">
        <v>85</v>
      </c>
      <c r="B789" s="32">
        <v>10034.68</v>
      </c>
      <c r="C789" s="28">
        <v>45877</v>
      </c>
    </row>
    <row r="790" spans="1:3" x14ac:dyDescent="0.45">
      <c r="A790" s="33" t="s">
        <v>95</v>
      </c>
      <c r="B790" s="32">
        <v>1289.1400000000001</v>
      </c>
      <c r="C790" s="28">
        <v>45961</v>
      </c>
    </row>
    <row r="791" spans="1:3" x14ac:dyDescent="0.45">
      <c r="A791" s="27" t="s">
        <v>176</v>
      </c>
      <c r="B791" s="32"/>
    </row>
    <row r="792" spans="1:3" x14ac:dyDescent="0.45">
      <c r="A792" s="33" t="s">
        <v>51</v>
      </c>
      <c r="B792" s="32">
        <v>21472.46</v>
      </c>
      <c r="C792" s="28">
        <v>45877</v>
      </c>
    </row>
    <row r="793" spans="1:3" x14ac:dyDescent="0.45">
      <c r="A793" s="33" t="s">
        <v>57</v>
      </c>
      <c r="B793" s="32">
        <v>39761.339999999997</v>
      </c>
      <c r="C793" s="28">
        <v>45877</v>
      </c>
    </row>
    <row r="794" spans="1:3" x14ac:dyDescent="0.45">
      <c r="A794" s="33" t="s">
        <v>44</v>
      </c>
      <c r="B794" s="32">
        <v>66530.759999999995</v>
      </c>
      <c r="C794" s="28">
        <v>45877</v>
      </c>
    </row>
    <row r="795" spans="1:3" x14ac:dyDescent="0.45">
      <c r="A795" s="33" t="s">
        <v>74</v>
      </c>
      <c r="B795" s="32">
        <v>64345.42</v>
      </c>
      <c r="C795" s="28">
        <v>45853</v>
      </c>
    </row>
    <row r="796" spans="1:3" x14ac:dyDescent="0.45">
      <c r="A796" s="33" t="s">
        <v>76</v>
      </c>
      <c r="B796" s="32">
        <v>8392.91</v>
      </c>
      <c r="C796" s="28">
        <v>45853</v>
      </c>
    </row>
    <row r="797" spans="1:3" x14ac:dyDescent="0.45">
      <c r="A797" s="33" t="s">
        <v>78</v>
      </c>
      <c r="B797" s="32">
        <v>7984.22</v>
      </c>
      <c r="C797" s="28">
        <v>45853</v>
      </c>
    </row>
    <row r="798" spans="1:3" x14ac:dyDescent="0.45">
      <c r="A798" s="33" t="s">
        <v>85</v>
      </c>
      <c r="B798" s="32">
        <v>19554.759999999998</v>
      </c>
      <c r="C798" s="28">
        <v>45877</v>
      </c>
    </row>
    <row r="799" spans="1:3" x14ac:dyDescent="0.45">
      <c r="A799" s="33" t="s">
        <v>95</v>
      </c>
      <c r="B799" s="32">
        <v>2512.1799999999998</v>
      </c>
      <c r="C799" s="28">
        <v>45961</v>
      </c>
    </row>
    <row r="800" spans="1:3" x14ac:dyDescent="0.45">
      <c r="A800" s="27" t="s">
        <v>177</v>
      </c>
      <c r="B800" s="32"/>
    </row>
    <row r="801" spans="1:3" x14ac:dyDescent="0.45">
      <c r="A801" s="33" t="s">
        <v>51</v>
      </c>
      <c r="B801" s="32">
        <v>79034.19</v>
      </c>
      <c r="C801" s="28">
        <v>45884</v>
      </c>
    </row>
    <row r="802" spans="1:3" x14ac:dyDescent="0.45">
      <c r="A802" s="33" t="s">
        <v>57</v>
      </c>
      <c r="B802" s="32">
        <v>146350.53</v>
      </c>
      <c r="C802" s="28">
        <v>45884</v>
      </c>
    </row>
    <row r="803" spans="1:3" x14ac:dyDescent="0.45">
      <c r="A803" s="33" t="s">
        <v>44</v>
      </c>
      <c r="B803" s="32">
        <v>244881.38</v>
      </c>
      <c r="C803" s="28">
        <v>45884</v>
      </c>
    </row>
    <row r="804" spans="1:3" x14ac:dyDescent="0.45">
      <c r="A804" s="33" t="s">
        <v>74</v>
      </c>
      <c r="B804" s="32">
        <v>236837.76000000001</v>
      </c>
      <c r="C804" s="28">
        <v>45853</v>
      </c>
    </row>
    <row r="805" spans="1:3" x14ac:dyDescent="0.45">
      <c r="A805" s="33" t="s">
        <v>76</v>
      </c>
      <c r="B805" s="32">
        <v>30891.99</v>
      </c>
      <c r="C805" s="28">
        <v>45853</v>
      </c>
    </row>
    <row r="806" spans="1:3" x14ac:dyDescent="0.45">
      <c r="A806" s="33" t="s">
        <v>78</v>
      </c>
      <c r="B806" s="32">
        <v>29387.71</v>
      </c>
      <c r="C806" s="28">
        <v>45853</v>
      </c>
    </row>
    <row r="807" spans="1:3" x14ac:dyDescent="0.45">
      <c r="A807" s="33" t="s">
        <v>85</v>
      </c>
      <c r="B807" s="32">
        <v>71975.69</v>
      </c>
      <c r="C807" s="28">
        <v>45884</v>
      </c>
    </row>
    <row r="808" spans="1:3" x14ac:dyDescent="0.45">
      <c r="A808" s="33" t="s">
        <v>95</v>
      </c>
      <c r="B808" s="32">
        <v>9246.6299999999992</v>
      </c>
      <c r="C808" s="28">
        <v>45961</v>
      </c>
    </row>
    <row r="809" spans="1:3" x14ac:dyDescent="0.45">
      <c r="A809" s="27" t="s">
        <v>178</v>
      </c>
      <c r="B809" s="32"/>
    </row>
    <row r="810" spans="1:3" x14ac:dyDescent="0.45">
      <c r="A810" s="33" t="s">
        <v>51</v>
      </c>
      <c r="B810" s="32">
        <v>388447.15</v>
      </c>
      <c r="C810" s="28">
        <v>45877</v>
      </c>
    </row>
    <row r="811" spans="1:3" x14ac:dyDescent="0.45">
      <c r="A811" s="33" t="s">
        <v>52</v>
      </c>
      <c r="B811" s="32">
        <v>102640.12</v>
      </c>
      <c r="C811" s="28">
        <v>45877</v>
      </c>
    </row>
    <row r="812" spans="1:3" x14ac:dyDescent="0.45">
      <c r="A812" s="33" t="s">
        <v>57</v>
      </c>
      <c r="B812" s="32">
        <v>719301.89</v>
      </c>
      <c r="C812" s="28">
        <v>45877</v>
      </c>
    </row>
    <row r="813" spans="1:3" x14ac:dyDescent="0.45">
      <c r="A813" s="33" t="s">
        <v>58</v>
      </c>
      <c r="B813" s="32">
        <v>183025.79</v>
      </c>
      <c r="C813" s="28">
        <v>45877</v>
      </c>
    </row>
    <row r="814" spans="1:3" x14ac:dyDescent="0.45">
      <c r="A814" s="33" t="s">
        <v>44</v>
      </c>
      <c r="B814" s="32">
        <v>1194742.96</v>
      </c>
      <c r="C814" s="28">
        <v>45877</v>
      </c>
    </row>
    <row r="815" spans="1:3" x14ac:dyDescent="0.45">
      <c r="A815" s="33" t="s">
        <v>64</v>
      </c>
      <c r="B815" s="32">
        <v>262012.96</v>
      </c>
      <c r="C815" s="28">
        <v>45877</v>
      </c>
    </row>
    <row r="816" spans="1:3" x14ac:dyDescent="0.45">
      <c r="A816" s="33" t="s">
        <v>74</v>
      </c>
      <c r="B816" s="32">
        <v>1158077.7</v>
      </c>
      <c r="C816" s="28">
        <v>45853</v>
      </c>
    </row>
    <row r="817" spans="1:3" x14ac:dyDescent="0.45">
      <c r="A817" s="33" t="s">
        <v>75</v>
      </c>
      <c r="B817" s="32">
        <v>253406.62</v>
      </c>
      <c r="C817" s="28">
        <v>45853</v>
      </c>
    </row>
    <row r="818" spans="1:3" x14ac:dyDescent="0.45">
      <c r="A818" s="33" t="s">
        <v>76</v>
      </c>
      <c r="B818" s="32">
        <v>149337.5</v>
      </c>
      <c r="C818" s="28">
        <v>45853</v>
      </c>
    </row>
    <row r="819" spans="1:3" x14ac:dyDescent="0.45">
      <c r="A819" s="33" t="s">
        <v>77</v>
      </c>
      <c r="B819" s="32">
        <v>38633.480000000003</v>
      </c>
      <c r="C819" s="28">
        <v>45853</v>
      </c>
    </row>
    <row r="820" spans="1:3" x14ac:dyDescent="0.45">
      <c r="A820" s="33" t="s">
        <v>78</v>
      </c>
      <c r="B820" s="32">
        <v>142065.54</v>
      </c>
      <c r="C820" s="28">
        <v>45853</v>
      </c>
    </row>
    <row r="821" spans="1:3" x14ac:dyDescent="0.45">
      <c r="A821" s="33" t="s">
        <v>79</v>
      </c>
      <c r="B821" s="32">
        <v>36752.230000000003</v>
      </c>
      <c r="C821" s="28">
        <v>45853</v>
      </c>
    </row>
    <row r="822" spans="1:3" x14ac:dyDescent="0.45">
      <c r="A822" s="33" t="s">
        <v>85</v>
      </c>
      <c r="B822" s="32">
        <v>353755.11</v>
      </c>
      <c r="C822" s="28">
        <v>45877</v>
      </c>
    </row>
    <row r="823" spans="1:3" x14ac:dyDescent="0.45">
      <c r="A823" s="33" t="s">
        <v>86</v>
      </c>
      <c r="B823" s="32">
        <v>93473.37</v>
      </c>
      <c r="C823" s="28">
        <v>45877</v>
      </c>
    </row>
    <row r="824" spans="1:3" x14ac:dyDescent="0.45">
      <c r="A824" s="33" t="s">
        <v>95</v>
      </c>
      <c r="B824" s="32">
        <v>45446.49</v>
      </c>
      <c r="C824" s="28">
        <v>45961</v>
      </c>
    </row>
    <row r="825" spans="1:3" x14ac:dyDescent="0.45">
      <c r="A825" s="33" t="s">
        <v>96</v>
      </c>
      <c r="B825" s="32">
        <v>11563.82</v>
      </c>
      <c r="C825" s="28">
        <v>45961</v>
      </c>
    </row>
    <row r="826" spans="1:3" x14ac:dyDescent="0.45">
      <c r="A826" s="27" t="s">
        <v>180</v>
      </c>
      <c r="B826" s="32"/>
    </row>
    <row r="827" spans="1:3" x14ac:dyDescent="0.45">
      <c r="A827" s="33" t="s">
        <v>51</v>
      </c>
      <c r="B827" s="32">
        <v>27297.4</v>
      </c>
      <c r="C827" s="28">
        <v>45877</v>
      </c>
    </row>
    <row r="828" spans="1:3" x14ac:dyDescent="0.45">
      <c r="A828" s="33" t="s">
        <v>52</v>
      </c>
      <c r="B828" s="32">
        <v>2221.6</v>
      </c>
      <c r="C828" s="28">
        <v>45877</v>
      </c>
    </row>
    <row r="829" spans="1:3" x14ac:dyDescent="0.45">
      <c r="A829" s="33" t="s">
        <v>57</v>
      </c>
      <c r="B829" s="32">
        <v>50547.6</v>
      </c>
      <c r="C829" s="28">
        <v>45877</v>
      </c>
    </row>
    <row r="830" spans="1:3" x14ac:dyDescent="0.45">
      <c r="A830" s="33" t="s">
        <v>58</v>
      </c>
      <c r="B830" s="32">
        <v>3680.8</v>
      </c>
      <c r="C830" s="28">
        <v>45877</v>
      </c>
    </row>
    <row r="831" spans="1:3" x14ac:dyDescent="0.45">
      <c r="A831" s="33" t="s">
        <v>44</v>
      </c>
      <c r="B831" s="32">
        <v>84578.89</v>
      </c>
      <c r="C831" s="28">
        <v>45877</v>
      </c>
    </row>
    <row r="832" spans="1:3" x14ac:dyDescent="0.45">
      <c r="A832" s="33" t="s">
        <v>64</v>
      </c>
      <c r="B832" s="32">
        <v>6158.92</v>
      </c>
      <c r="C832" s="28">
        <v>45877</v>
      </c>
    </row>
    <row r="833" spans="1:3" x14ac:dyDescent="0.45">
      <c r="A833" s="33" t="s">
        <v>74</v>
      </c>
      <c r="B833" s="32">
        <v>81800.72</v>
      </c>
      <c r="C833" s="28">
        <v>45853</v>
      </c>
    </row>
    <row r="834" spans="1:3" x14ac:dyDescent="0.45">
      <c r="A834" s="33" t="s">
        <v>75</v>
      </c>
      <c r="B834" s="32">
        <v>5956.61</v>
      </c>
      <c r="C834" s="28">
        <v>45853</v>
      </c>
    </row>
    <row r="835" spans="1:3" x14ac:dyDescent="0.45">
      <c r="A835" s="33" t="s">
        <v>76</v>
      </c>
      <c r="B835" s="32">
        <v>10669.7</v>
      </c>
      <c r="C835" s="28">
        <v>45853</v>
      </c>
    </row>
    <row r="836" spans="1:3" x14ac:dyDescent="0.45">
      <c r="A836" s="33" t="s">
        <v>77</v>
      </c>
      <c r="B836" s="32">
        <v>776.95</v>
      </c>
      <c r="C836" s="28">
        <v>45853</v>
      </c>
    </row>
    <row r="837" spans="1:3" x14ac:dyDescent="0.45">
      <c r="A837" s="33" t="s">
        <v>78</v>
      </c>
      <c r="B837" s="32">
        <v>10150.14</v>
      </c>
      <c r="C837" s="28">
        <v>45853</v>
      </c>
    </row>
    <row r="838" spans="1:3" x14ac:dyDescent="0.45">
      <c r="A838" s="33" t="s">
        <v>79</v>
      </c>
      <c r="B838" s="32">
        <v>739.12</v>
      </c>
      <c r="C838" s="28">
        <v>45853</v>
      </c>
    </row>
    <row r="839" spans="1:3" x14ac:dyDescent="0.45">
      <c r="A839" s="33" t="s">
        <v>85</v>
      </c>
      <c r="B839" s="32">
        <v>24859.48</v>
      </c>
      <c r="C839" s="28">
        <v>45877</v>
      </c>
    </row>
    <row r="840" spans="1:3" x14ac:dyDescent="0.45">
      <c r="A840" s="33" t="s">
        <v>86</v>
      </c>
      <c r="B840" s="32">
        <v>2023.19</v>
      </c>
      <c r="C840" s="28">
        <v>45877</v>
      </c>
    </row>
    <row r="841" spans="1:3" x14ac:dyDescent="0.45">
      <c r="A841" s="33" t="s">
        <v>95</v>
      </c>
      <c r="B841" s="32">
        <v>3193.67</v>
      </c>
      <c r="C841" s="28">
        <v>45961</v>
      </c>
    </row>
    <row r="842" spans="1:3" x14ac:dyDescent="0.45">
      <c r="A842" s="33" t="s">
        <v>96</v>
      </c>
      <c r="B842" s="32">
        <v>232.56</v>
      </c>
      <c r="C842" s="28">
        <v>45961</v>
      </c>
    </row>
    <row r="843" spans="1:3" x14ac:dyDescent="0.45">
      <c r="A843" s="27" t="s">
        <v>181</v>
      </c>
      <c r="B843" s="32"/>
    </row>
    <row r="844" spans="1:3" x14ac:dyDescent="0.45">
      <c r="A844" s="33" t="s">
        <v>51</v>
      </c>
      <c r="B844" s="32">
        <v>42348.73</v>
      </c>
      <c r="C844" s="28">
        <v>45877</v>
      </c>
    </row>
    <row r="845" spans="1:3" x14ac:dyDescent="0.45">
      <c r="A845" s="33" t="s">
        <v>57</v>
      </c>
      <c r="B845" s="32">
        <v>78418.710000000006</v>
      </c>
      <c r="C845" s="28">
        <v>45877</v>
      </c>
    </row>
    <row r="846" spans="1:3" x14ac:dyDescent="0.45">
      <c r="A846" s="33" t="s">
        <v>44</v>
      </c>
      <c r="B846" s="32">
        <v>131214.29</v>
      </c>
      <c r="C846" s="28">
        <v>45877</v>
      </c>
    </row>
    <row r="847" spans="1:3" x14ac:dyDescent="0.45">
      <c r="A847" s="33" t="s">
        <v>74</v>
      </c>
      <c r="B847" s="32">
        <v>126904.29</v>
      </c>
      <c r="C847" s="28">
        <v>45853</v>
      </c>
    </row>
    <row r="848" spans="1:3" x14ac:dyDescent="0.45">
      <c r="A848" s="33" t="s">
        <v>76</v>
      </c>
      <c r="B848" s="32">
        <v>16552.79</v>
      </c>
      <c r="C848" s="28">
        <v>45853</v>
      </c>
    </row>
    <row r="849" spans="1:3" x14ac:dyDescent="0.45">
      <c r="A849" s="33" t="s">
        <v>78</v>
      </c>
      <c r="B849" s="32">
        <v>15746.75</v>
      </c>
      <c r="C849" s="28">
        <v>45853</v>
      </c>
    </row>
    <row r="850" spans="1:3" x14ac:dyDescent="0.45">
      <c r="A850" s="33" t="s">
        <v>85</v>
      </c>
      <c r="B850" s="32">
        <v>38566.58</v>
      </c>
      <c r="C850" s="28">
        <v>45877</v>
      </c>
    </row>
    <row r="851" spans="1:3" x14ac:dyDescent="0.45">
      <c r="A851" s="33" t="s">
        <v>95</v>
      </c>
      <c r="B851" s="32">
        <v>4954.6000000000004</v>
      </c>
      <c r="C851" s="28">
        <v>45961</v>
      </c>
    </row>
    <row r="852" spans="1:3" x14ac:dyDescent="0.45">
      <c r="A852" s="27" t="s">
        <v>182</v>
      </c>
      <c r="B852" s="32"/>
    </row>
    <row r="853" spans="1:3" x14ac:dyDescent="0.45">
      <c r="A853" s="33" t="s">
        <v>51</v>
      </c>
      <c r="B853" s="32">
        <v>6720.01</v>
      </c>
      <c r="C853" s="28">
        <v>45877</v>
      </c>
    </row>
    <row r="854" spans="1:3" x14ac:dyDescent="0.45">
      <c r="A854" s="33" t="s">
        <v>57</v>
      </c>
      <c r="B854" s="32">
        <v>12443.69</v>
      </c>
      <c r="C854" s="28">
        <v>45877</v>
      </c>
    </row>
    <row r="855" spans="1:3" x14ac:dyDescent="0.45">
      <c r="A855" s="33" t="s">
        <v>44</v>
      </c>
      <c r="B855" s="32">
        <v>20821.43</v>
      </c>
      <c r="C855" s="28">
        <v>45877</v>
      </c>
    </row>
    <row r="856" spans="1:3" x14ac:dyDescent="0.45">
      <c r="A856" s="33" t="s">
        <v>74</v>
      </c>
      <c r="B856" s="32">
        <v>20137.509999999998</v>
      </c>
      <c r="C856" s="28">
        <v>45853</v>
      </c>
    </row>
    <row r="857" spans="1:3" x14ac:dyDescent="0.45">
      <c r="A857" s="33" t="s">
        <v>76</v>
      </c>
      <c r="B857" s="32">
        <v>2626.64</v>
      </c>
      <c r="C857" s="28">
        <v>45853</v>
      </c>
    </row>
    <row r="858" spans="1:3" x14ac:dyDescent="0.45">
      <c r="A858" s="33" t="s">
        <v>78</v>
      </c>
      <c r="B858" s="32">
        <v>2498.7399999999998</v>
      </c>
      <c r="C858" s="28">
        <v>45853</v>
      </c>
    </row>
    <row r="859" spans="1:3" x14ac:dyDescent="0.45">
      <c r="A859" s="33" t="s">
        <v>85</v>
      </c>
      <c r="B859" s="32">
        <v>6119.85</v>
      </c>
      <c r="C859" s="28">
        <v>45877</v>
      </c>
    </row>
    <row r="860" spans="1:3" x14ac:dyDescent="0.45">
      <c r="A860" s="33" t="s">
        <v>95</v>
      </c>
      <c r="B860" s="32">
        <v>786.21</v>
      </c>
      <c r="C860" s="28">
        <v>45961</v>
      </c>
    </row>
    <row r="861" spans="1:3" x14ac:dyDescent="0.45">
      <c r="A861" s="27" t="s">
        <v>183</v>
      </c>
      <c r="B861" s="32"/>
    </row>
    <row r="862" spans="1:3" x14ac:dyDescent="0.45">
      <c r="A862" s="33" t="s">
        <v>51</v>
      </c>
      <c r="B862" s="32">
        <v>4902.87</v>
      </c>
      <c r="C862" s="28">
        <v>45877</v>
      </c>
    </row>
    <row r="863" spans="1:3" x14ac:dyDescent="0.45">
      <c r="A863" s="33" t="s">
        <v>57</v>
      </c>
      <c r="B863" s="32">
        <v>9078.83</v>
      </c>
      <c r="C863" s="28">
        <v>45877</v>
      </c>
    </row>
    <row r="864" spans="1:3" x14ac:dyDescent="0.45">
      <c r="A864" s="33" t="s">
        <v>44</v>
      </c>
      <c r="B864" s="32">
        <v>15191.17</v>
      </c>
      <c r="C864" s="28">
        <v>45877</v>
      </c>
    </row>
    <row r="865" spans="1:3" x14ac:dyDescent="0.45">
      <c r="A865" s="33" t="s">
        <v>74</v>
      </c>
      <c r="B865" s="32">
        <v>14692.19</v>
      </c>
      <c r="C865" s="28">
        <v>45853</v>
      </c>
    </row>
    <row r="866" spans="1:3" x14ac:dyDescent="0.45">
      <c r="A866" s="33" t="s">
        <v>76</v>
      </c>
      <c r="B866" s="32">
        <v>1916.38</v>
      </c>
      <c r="C866" s="28">
        <v>45853</v>
      </c>
    </row>
    <row r="867" spans="1:3" x14ac:dyDescent="0.45">
      <c r="A867" s="33" t="s">
        <v>78</v>
      </c>
      <c r="B867" s="32">
        <v>1823.06</v>
      </c>
      <c r="C867" s="28">
        <v>45853</v>
      </c>
    </row>
    <row r="868" spans="1:3" x14ac:dyDescent="0.45">
      <c r="A868" s="33" t="s">
        <v>85</v>
      </c>
      <c r="B868" s="32">
        <v>4465</v>
      </c>
      <c r="C868" s="28">
        <v>45877</v>
      </c>
    </row>
    <row r="869" spans="1:3" x14ac:dyDescent="0.45">
      <c r="A869" s="33" t="s">
        <v>95</v>
      </c>
      <c r="B869" s="32">
        <v>573.61</v>
      </c>
      <c r="C869" s="28">
        <v>45961</v>
      </c>
    </row>
    <row r="870" spans="1:3" x14ac:dyDescent="0.45">
      <c r="A870" s="27" t="s">
        <v>184</v>
      </c>
      <c r="B870" s="32"/>
    </row>
    <row r="871" spans="1:3" x14ac:dyDescent="0.45">
      <c r="A871" s="33" t="s">
        <v>51</v>
      </c>
      <c r="B871" s="32">
        <v>33023.550000000003</v>
      </c>
      <c r="C871" s="28">
        <v>45877</v>
      </c>
    </row>
    <row r="872" spans="1:3" x14ac:dyDescent="0.45">
      <c r="A872" s="33" t="s">
        <v>57</v>
      </c>
      <c r="B872" s="32">
        <v>61150.93</v>
      </c>
      <c r="C872" s="28">
        <v>45877</v>
      </c>
    </row>
    <row r="873" spans="1:3" x14ac:dyDescent="0.45">
      <c r="A873" s="33" t="s">
        <v>44</v>
      </c>
      <c r="B873" s="32">
        <v>102320.95</v>
      </c>
      <c r="C873" s="28">
        <v>45877</v>
      </c>
    </row>
    <row r="874" spans="1:3" x14ac:dyDescent="0.45">
      <c r="A874" s="33" t="s">
        <v>76</v>
      </c>
      <c r="B874" s="32">
        <v>12907.87</v>
      </c>
      <c r="C874" s="28">
        <v>45853</v>
      </c>
    </row>
    <row r="875" spans="1:3" x14ac:dyDescent="0.45">
      <c r="A875" s="33" t="s">
        <v>78</v>
      </c>
      <c r="B875" s="32">
        <v>12279.32</v>
      </c>
      <c r="C875" s="28">
        <v>45853</v>
      </c>
    </row>
    <row r="876" spans="1:3" x14ac:dyDescent="0.45">
      <c r="A876" s="33" t="s">
        <v>85</v>
      </c>
      <c r="B876" s="32">
        <v>30074.240000000002</v>
      </c>
      <c r="C876" s="28">
        <v>45877</v>
      </c>
    </row>
    <row r="877" spans="1:3" x14ac:dyDescent="0.45">
      <c r="A877" s="33" t="s">
        <v>95</v>
      </c>
      <c r="B877" s="32">
        <v>3863.6</v>
      </c>
      <c r="C877" s="28">
        <v>45961</v>
      </c>
    </row>
    <row r="878" spans="1:3" x14ac:dyDescent="0.45">
      <c r="A878" s="27" t="s">
        <v>185</v>
      </c>
      <c r="B878" s="32"/>
    </row>
    <row r="879" spans="1:3" x14ac:dyDescent="0.45">
      <c r="A879" s="33" t="s">
        <v>51</v>
      </c>
      <c r="B879" s="32">
        <v>3248.04</v>
      </c>
      <c r="C879" s="28">
        <v>45877</v>
      </c>
    </row>
    <row r="880" spans="1:3" x14ac:dyDescent="0.45">
      <c r="A880" s="33" t="s">
        <v>57</v>
      </c>
      <c r="B880" s="32">
        <v>6014.52</v>
      </c>
      <c r="C880" s="28">
        <v>45877</v>
      </c>
    </row>
    <row r="881" spans="1:3" x14ac:dyDescent="0.45">
      <c r="A881" s="33" t="s">
        <v>44</v>
      </c>
      <c r="B881" s="32">
        <v>10063.81</v>
      </c>
      <c r="C881" s="28">
        <v>45877</v>
      </c>
    </row>
    <row r="882" spans="1:3" x14ac:dyDescent="0.45">
      <c r="A882" s="33" t="s">
        <v>74</v>
      </c>
      <c r="B882" s="32">
        <v>9733.24</v>
      </c>
      <c r="C882" s="28">
        <v>45853</v>
      </c>
    </row>
    <row r="883" spans="1:3" x14ac:dyDescent="0.45">
      <c r="A883" s="33" t="s">
        <v>76</v>
      </c>
      <c r="B883" s="32">
        <v>1269.56</v>
      </c>
      <c r="C883" s="28">
        <v>45853</v>
      </c>
    </row>
    <row r="884" spans="1:3" x14ac:dyDescent="0.45">
      <c r="A884" s="33" t="s">
        <v>78</v>
      </c>
      <c r="B884" s="32">
        <v>1207.74</v>
      </c>
      <c r="C884" s="28">
        <v>45853</v>
      </c>
    </row>
    <row r="885" spans="1:3" x14ac:dyDescent="0.45">
      <c r="A885" s="33" t="s">
        <v>85</v>
      </c>
      <c r="B885" s="32">
        <v>2957.96</v>
      </c>
      <c r="C885" s="28">
        <v>45877</v>
      </c>
    </row>
    <row r="886" spans="1:3" x14ac:dyDescent="0.45">
      <c r="A886" s="33" t="s">
        <v>95</v>
      </c>
      <c r="B886" s="32">
        <v>380.01</v>
      </c>
      <c r="C886" s="28">
        <v>45961</v>
      </c>
    </row>
    <row r="887" spans="1:3" x14ac:dyDescent="0.45">
      <c r="A887" s="27" t="s">
        <v>186</v>
      </c>
      <c r="B887" s="32"/>
    </row>
    <row r="888" spans="1:3" x14ac:dyDescent="0.45">
      <c r="A888" s="33" t="s">
        <v>51</v>
      </c>
      <c r="B888" s="32">
        <v>21385.75</v>
      </c>
      <c r="C888" s="28">
        <v>45877</v>
      </c>
    </row>
    <row r="889" spans="1:3" x14ac:dyDescent="0.45">
      <c r="A889" s="33" t="s">
        <v>52</v>
      </c>
      <c r="B889" s="32">
        <v>5821.58</v>
      </c>
      <c r="C889" s="28">
        <v>45877</v>
      </c>
    </row>
    <row r="890" spans="1:3" x14ac:dyDescent="0.45">
      <c r="A890" s="33" t="s">
        <v>57</v>
      </c>
      <c r="B890" s="32">
        <v>39600.769999999997</v>
      </c>
      <c r="C890" s="28">
        <v>45877</v>
      </c>
    </row>
    <row r="891" spans="1:3" x14ac:dyDescent="0.45">
      <c r="A891" s="33" t="s">
        <v>58</v>
      </c>
      <c r="B891" s="32">
        <v>10380.93</v>
      </c>
      <c r="C891" s="28">
        <v>45877</v>
      </c>
    </row>
    <row r="892" spans="1:3" x14ac:dyDescent="0.45">
      <c r="A892" s="33" t="s">
        <v>44</v>
      </c>
      <c r="B892" s="32">
        <v>66262.09</v>
      </c>
      <c r="C892" s="28">
        <v>45877</v>
      </c>
    </row>
    <row r="893" spans="1:3" x14ac:dyDescent="0.45">
      <c r="A893" s="33" t="s">
        <v>64</v>
      </c>
      <c r="B893" s="32">
        <v>14860.95</v>
      </c>
      <c r="C893" s="28">
        <v>45877</v>
      </c>
    </row>
    <row r="894" spans="1:3" x14ac:dyDescent="0.45">
      <c r="A894" s="33" t="s">
        <v>74</v>
      </c>
      <c r="B894" s="32">
        <v>64085.58</v>
      </c>
      <c r="C894" s="28">
        <v>45853</v>
      </c>
    </row>
    <row r="895" spans="1:3" x14ac:dyDescent="0.45">
      <c r="A895" s="33" t="s">
        <v>75</v>
      </c>
      <c r="B895" s="32">
        <v>14372.81</v>
      </c>
      <c r="C895" s="28">
        <v>45853</v>
      </c>
    </row>
    <row r="896" spans="1:3" x14ac:dyDescent="0.45">
      <c r="A896" s="33" t="s">
        <v>76</v>
      </c>
      <c r="B896" s="32">
        <v>8359.02</v>
      </c>
      <c r="C896" s="28">
        <v>45853</v>
      </c>
    </row>
    <row r="897" spans="1:3" x14ac:dyDescent="0.45">
      <c r="A897" s="33" t="s">
        <v>77</v>
      </c>
      <c r="B897" s="32">
        <v>2191.23</v>
      </c>
      <c r="C897" s="28">
        <v>45853</v>
      </c>
    </row>
    <row r="898" spans="1:3" x14ac:dyDescent="0.45">
      <c r="A898" s="33" t="s">
        <v>78</v>
      </c>
      <c r="B898" s="32">
        <v>7951.98</v>
      </c>
      <c r="C898" s="28">
        <v>45853</v>
      </c>
    </row>
    <row r="899" spans="1:3" x14ac:dyDescent="0.45">
      <c r="A899" s="33" t="s">
        <v>79</v>
      </c>
      <c r="B899" s="32">
        <v>2084.5300000000002</v>
      </c>
      <c r="C899" s="28">
        <v>45853</v>
      </c>
    </row>
    <row r="900" spans="1:3" x14ac:dyDescent="0.45">
      <c r="A900" s="33" t="s">
        <v>85</v>
      </c>
      <c r="B900" s="32">
        <v>19475.79</v>
      </c>
      <c r="C900" s="28">
        <v>45877</v>
      </c>
    </row>
    <row r="901" spans="1:3" x14ac:dyDescent="0.45">
      <c r="A901" s="33" t="s">
        <v>86</v>
      </c>
      <c r="B901" s="32">
        <v>5301.66</v>
      </c>
      <c r="C901" s="28">
        <v>45877</v>
      </c>
    </row>
    <row r="902" spans="1:3" x14ac:dyDescent="0.45">
      <c r="A902" s="33" t="s">
        <v>95</v>
      </c>
      <c r="B902" s="32">
        <v>2502.0300000000002</v>
      </c>
      <c r="C902" s="28">
        <v>45961</v>
      </c>
    </row>
    <row r="903" spans="1:3" x14ac:dyDescent="0.45">
      <c r="A903" s="33" t="s">
        <v>96</v>
      </c>
      <c r="B903" s="32">
        <v>655.88</v>
      </c>
      <c r="C903" s="28">
        <v>45961</v>
      </c>
    </row>
    <row r="904" spans="1:3" x14ac:dyDescent="0.45">
      <c r="A904" s="27" t="s">
        <v>187</v>
      </c>
      <c r="B904" s="32"/>
    </row>
    <row r="905" spans="1:3" x14ac:dyDescent="0.45">
      <c r="A905" s="33" t="s">
        <v>51</v>
      </c>
      <c r="B905" s="32">
        <v>1233.6600000000001</v>
      </c>
      <c r="C905" s="28">
        <v>45877</v>
      </c>
    </row>
    <row r="906" spans="1:3" x14ac:dyDescent="0.45">
      <c r="A906" s="33" t="s">
        <v>57</v>
      </c>
      <c r="B906" s="32">
        <v>2284.41</v>
      </c>
      <c r="C906" s="28">
        <v>45877</v>
      </c>
    </row>
    <row r="907" spans="1:3" x14ac:dyDescent="0.45">
      <c r="A907" s="33" t="s">
        <v>44</v>
      </c>
      <c r="B907" s="32">
        <v>3822.4</v>
      </c>
      <c r="C907" s="28">
        <v>45877</v>
      </c>
    </row>
    <row r="908" spans="1:3" x14ac:dyDescent="0.45">
      <c r="A908" s="33" t="s">
        <v>76</v>
      </c>
      <c r="B908" s="32">
        <v>482.2</v>
      </c>
      <c r="C908" s="28">
        <v>45853</v>
      </c>
    </row>
    <row r="909" spans="1:3" x14ac:dyDescent="0.45">
      <c r="A909" s="33" t="s">
        <v>78</v>
      </c>
      <c r="B909" s="32">
        <v>458.72</v>
      </c>
      <c r="C909" s="28">
        <v>45853</v>
      </c>
    </row>
    <row r="910" spans="1:3" x14ac:dyDescent="0.45">
      <c r="A910" s="33" t="s">
        <v>85</v>
      </c>
      <c r="B910" s="32">
        <v>1123.48</v>
      </c>
      <c r="C910" s="28">
        <v>45877</v>
      </c>
    </row>
    <row r="911" spans="1:3" x14ac:dyDescent="0.45">
      <c r="A911" s="33" t="s">
        <v>95</v>
      </c>
      <c r="B911" s="32">
        <v>144.33000000000001</v>
      </c>
      <c r="C911" s="28">
        <v>45961</v>
      </c>
    </row>
    <row r="912" spans="1:3" x14ac:dyDescent="0.45">
      <c r="A912" s="27" t="s">
        <v>188</v>
      </c>
      <c r="B912" s="32"/>
    </row>
    <row r="913" spans="1:3" x14ac:dyDescent="0.45">
      <c r="A913" s="33" t="s">
        <v>51</v>
      </c>
      <c r="B913" s="32">
        <v>3331.89</v>
      </c>
      <c r="C913" s="28">
        <v>45877</v>
      </c>
    </row>
    <row r="914" spans="1:3" x14ac:dyDescent="0.45">
      <c r="A914" s="33" t="s">
        <v>57</v>
      </c>
      <c r="B914" s="32">
        <v>6169.79</v>
      </c>
      <c r="C914" s="28">
        <v>45877</v>
      </c>
    </row>
    <row r="915" spans="1:3" x14ac:dyDescent="0.45">
      <c r="A915" s="33" t="s">
        <v>44</v>
      </c>
      <c r="B915" s="32">
        <v>7742.71</v>
      </c>
      <c r="C915" s="28">
        <v>45877</v>
      </c>
    </row>
    <row r="916" spans="1:3" x14ac:dyDescent="0.45">
      <c r="A916" s="33" t="s">
        <v>74</v>
      </c>
      <c r="B916" s="32">
        <v>7488.39</v>
      </c>
      <c r="C916" s="28">
        <v>45853</v>
      </c>
    </row>
    <row r="917" spans="1:3" x14ac:dyDescent="0.45">
      <c r="A917" s="33" t="s">
        <v>76</v>
      </c>
      <c r="B917" s="32">
        <v>1302.33</v>
      </c>
      <c r="C917" s="28">
        <v>45853</v>
      </c>
    </row>
    <row r="918" spans="1:3" x14ac:dyDescent="0.45">
      <c r="A918" s="33" t="s">
        <v>78</v>
      </c>
      <c r="B918" s="32">
        <v>1238.92</v>
      </c>
      <c r="C918" s="28">
        <v>45853</v>
      </c>
    </row>
    <row r="919" spans="1:3" x14ac:dyDescent="0.45">
      <c r="A919" s="33" t="s">
        <v>85</v>
      </c>
      <c r="B919" s="32">
        <v>3034.32</v>
      </c>
      <c r="C919" s="28">
        <v>45877</v>
      </c>
    </row>
    <row r="920" spans="1:3" x14ac:dyDescent="0.45">
      <c r="A920" s="33" t="s">
        <v>95</v>
      </c>
      <c r="B920" s="32">
        <v>389.82</v>
      </c>
      <c r="C920" s="28">
        <v>45961</v>
      </c>
    </row>
    <row r="921" spans="1:3" x14ac:dyDescent="0.45">
      <c r="A921" s="27" t="s">
        <v>190</v>
      </c>
      <c r="B921" s="32"/>
    </row>
    <row r="922" spans="1:3" x14ac:dyDescent="0.45">
      <c r="A922" s="33" t="s">
        <v>51</v>
      </c>
      <c r="B922" s="32">
        <v>9855.2900000000009</v>
      </c>
      <c r="C922" s="28">
        <v>45877</v>
      </c>
    </row>
    <row r="923" spans="1:3" x14ac:dyDescent="0.45">
      <c r="A923" s="33" t="s">
        <v>57</v>
      </c>
      <c r="B923" s="32">
        <v>18249.41</v>
      </c>
      <c r="C923" s="28">
        <v>45877</v>
      </c>
    </row>
    <row r="924" spans="1:3" x14ac:dyDescent="0.45">
      <c r="A924" s="33" t="s">
        <v>44</v>
      </c>
      <c r="B924" s="32">
        <v>30535.87</v>
      </c>
      <c r="C924" s="28">
        <v>45877</v>
      </c>
    </row>
    <row r="925" spans="1:3" x14ac:dyDescent="0.45">
      <c r="A925" s="33" t="s">
        <v>74</v>
      </c>
      <c r="B925" s="32">
        <v>29532.86</v>
      </c>
      <c r="C925" s="28">
        <v>45853</v>
      </c>
    </row>
    <row r="926" spans="1:3" x14ac:dyDescent="0.45">
      <c r="A926" s="33" t="s">
        <v>76</v>
      </c>
      <c r="B926" s="32">
        <v>3852.12</v>
      </c>
      <c r="C926" s="28">
        <v>45853</v>
      </c>
    </row>
    <row r="927" spans="1:3" x14ac:dyDescent="0.45">
      <c r="A927" s="33" t="s">
        <v>78</v>
      </c>
      <c r="B927" s="32">
        <v>3664.55</v>
      </c>
      <c r="C927" s="28">
        <v>45853</v>
      </c>
    </row>
    <row r="928" spans="1:3" x14ac:dyDescent="0.45">
      <c r="A928" s="33" t="s">
        <v>85</v>
      </c>
      <c r="B928" s="32">
        <v>8975.1200000000008</v>
      </c>
      <c r="C928" s="28">
        <v>45877</v>
      </c>
    </row>
    <row r="929" spans="1:3" x14ac:dyDescent="0.45">
      <c r="A929" s="33" t="s">
        <v>95</v>
      </c>
      <c r="B929" s="32">
        <v>1153.02</v>
      </c>
      <c r="C929" s="28">
        <v>45961</v>
      </c>
    </row>
    <row r="930" spans="1:3" x14ac:dyDescent="0.45">
      <c r="A930" s="27" t="s">
        <v>191</v>
      </c>
      <c r="B930" s="32"/>
    </row>
    <row r="931" spans="1:3" x14ac:dyDescent="0.45">
      <c r="A931" s="33" t="s">
        <v>51</v>
      </c>
      <c r="B931" s="32">
        <v>23348.67</v>
      </c>
      <c r="C931" s="28">
        <v>45877</v>
      </c>
    </row>
    <row r="932" spans="1:3" x14ac:dyDescent="0.45">
      <c r="A932" s="33" t="s">
        <v>57</v>
      </c>
      <c r="B932" s="32">
        <v>43235.6</v>
      </c>
      <c r="C932" s="28">
        <v>45877</v>
      </c>
    </row>
    <row r="933" spans="1:3" x14ac:dyDescent="0.45">
      <c r="A933" s="33" t="s">
        <v>44</v>
      </c>
      <c r="B933" s="32">
        <v>72344.070000000007</v>
      </c>
      <c r="C933" s="28">
        <v>45877</v>
      </c>
    </row>
    <row r="934" spans="1:3" x14ac:dyDescent="0.45">
      <c r="A934" s="33" t="s">
        <v>74</v>
      </c>
      <c r="B934" s="32">
        <v>69967.78</v>
      </c>
      <c r="C934" s="28">
        <v>45853</v>
      </c>
    </row>
    <row r="935" spans="1:3" x14ac:dyDescent="0.45">
      <c r="A935" s="33" t="s">
        <v>76</v>
      </c>
      <c r="B935" s="32">
        <v>9126.26</v>
      </c>
      <c r="C935" s="28">
        <v>45853</v>
      </c>
    </row>
    <row r="936" spans="1:3" x14ac:dyDescent="0.45">
      <c r="A936" s="33" t="s">
        <v>78</v>
      </c>
      <c r="B936" s="32">
        <v>8681.86</v>
      </c>
      <c r="C936" s="28">
        <v>45853</v>
      </c>
    </row>
    <row r="937" spans="1:3" x14ac:dyDescent="0.45">
      <c r="A937" s="33" t="s">
        <v>85</v>
      </c>
      <c r="B937" s="32">
        <v>21263.41</v>
      </c>
      <c r="C937" s="28">
        <v>45877</v>
      </c>
    </row>
    <row r="938" spans="1:3" x14ac:dyDescent="0.45">
      <c r="A938" s="33" t="s">
        <v>95</v>
      </c>
      <c r="B938" s="32">
        <v>2731.69</v>
      </c>
      <c r="C938" s="28">
        <v>45961</v>
      </c>
    </row>
    <row r="939" spans="1:3" x14ac:dyDescent="0.45">
      <c r="A939" s="27" t="s">
        <v>192</v>
      </c>
      <c r="B939" s="32"/>
    </row>
    <row r="940" spans="1:3" x14ac:dyDescent="0.45">
      <c r="A940" s="33" t="s">
        <v>51</v>
      </c>
      <c r="B940" s="32">
        <v>6450.34</v>
      </c>
      <c r="C940" s="28">
        <v>45877</v>
      </c>
    </row>
    <row r="941" spans="1:3" x14ac:dyDescent="0.45">
      <c r="A941" s="33" t="s">
        <v>57</v>
      </c>
      <c r="B941" s="32">
        <v>11944.34</v>
      </c>
      <c r="C941" s="28">
        <v>45877</v>
      </c>
    </row>
    <row r="942" spans="1:3" x14ac:dyDescent="0.45">
      <c r="A942" s="33" t="s">
        <v>44</v>
      </c>
      <c r="B942" s="32">
        <v>19985.900000000001</v>
      </c>
      <c r="C942" s="28">
        <v>45877</v>
      </c>
    </row>
    <row r="943" spans="1:3" x14ac:dyDescent="0.45">
      <c r="A943" s="33" t="s">
        <v>74</v>
      </c>
      <c r="B943" s="32">
        <v>19329.419999999998</v>
      </c>
      <c r="C943" s="28">
        <v>45853</v>
      </c>
    </row>
    <row r="944" spans="1:3" x14ac:dyDescent="0.45">
      <c r="A944" s="33" t="s">
        <v>76</v>
      </c>
      <c r="B944" s="32">
        <v>2521.2399999999998</v>
      </c>
      <c r="C944" s="28">
        <v>45853</v>
      </c>
    </row>
    <row r="945" spans="1:3" x14ac:dyDescent="0.45">
      <c r="A945" s="33" t="s">
        <v>78</v>
      </c>
      <c r="B945" s="32">
        <v>2398.4699999999998</v>
      </c>
      <c r="C945" s="28">
        <v>45853</v>
      </c>
    </row>
    <row r="946" spans="1:3" x14ac:dyDescent="0.45">
      <c r="A946" s="33" t="s">
        <v>85</v>
      </c>
      <c r="B946" s="32">
        <v>5874.27</v>
      </c>
      <c r="C946" s="28">
        <v>45877</v>
      </c>
    </row>
    <row r="947" spans="1:3" x14ac:dyDescent="0.45">
      <c r="A947" s="33" t="s">
        <v>95</v>
      </c>
      <c r="B947" s="32">
        <v>754.66</v>
      </c>
      <c r="C947" s="28">
        <v>45961</v>
      </c>
    </row>
    <row r="948" spans="1:3" x14ac:dyDescent="0.45">
      <c r="A948" s="27" t="s">
        <v>193</v>
      </c>
      <c r="B948" s="32"/>
    </row>
    <row r="949" spans="1:3" x14ac:dyDescent="0.45">
      <c r="A949" s="33" t="s">
        <v>51</v>
      </c>
      <c r="B949" s="32">
        <v>10192.61</v>
      </c>
      <c r="C949" s="28">
        <v>45877</v>
      </c>
    </row>
    <row r="950" spans="1:3" x14ac:dyDescent="0.45">
      <c r="A950" s="33" t="s">
        <v>57</v>
      </c>
      <c r="B950" s="32">
        <v>18874.04</v>
      </c>
      <c r="C950" s="28">
        <v>45877</v>
      </c>
    </row>
    <row r="951" spans="1:3" x14ac:dyDescent="0.45">
      <c r="A951" s="33" t="s">
        <v>44</v>
      </c>
      <c r="B951" s="32">
        <v>31581.03</v>
      </c>
      <c r="C951" s="28">
        <v>45877</v>
      </c>
    </row>
    <row r="952" spans="1:3" x14ac:dyDescent="0.45">
      <c r="A952" s="33" t="s">
        <v>74</v>
      </c>
      <c r="B952" s="32">
        <v>30543.68</v>
      </c>
      <c r="C952" s="28">
        <v>45853</v>
      </c>
    </row>
    <row r="953" spans="1:3" x14ac:dyDescent="0.45">
      <c r="A953" s="33" t="s">
        <v>76</v>
      </c>
      <c r="B953" s="32">
        <v>3983.97</v>
      </c>
      <c r="C953" s="28">
        <v>45853</v>
      </c>
    </row>
    <row r="954" spans="1:3" x14ac:dyDescent="0.45">
      <c r="A954" s="33" t="s">
        <v>78</v>
      </c>
      <c r="B954" s="32">
        <v>3789.97</v>
      </c>
      <c r="C954" s="28">
        <v>45853</v>
      </c>
    </row>
    <row r="955" spans="1:3" x14ac:dyDescent="0.45">
      <c r="A955" s="33" t="s">
        <v>85</v>
      </c>
      <c r="B955" s="32">
        <v>9282.31</v>
      </c>
      <c r="C955" s="28">
        <v>45877</v>
      </c>
    </row>
    <row r="956" spans="1:3" x14ac:dyDescent="0.45">
      <c r="A956" s="33" t="s">
        <v>95</v>
      </c>
      <c r="B956" s="32">
        <v>1192.49</v>
      </c>
      <c r="C956" s="28">
        <v>45961</v>
      </c>
    </row>
    <row r="957" spans="1:3" x14ac:dyDescent="0.45">
      <c r="A957" s="27" t="s">
        <v>194</v>
      </c>
      <c r="B957" s="32"/>
    </row>
    <row r="958" spans="1:3" x14ac:dyDescent="0.45">
      <c r="A958" s="33" t="s">
        <v>51</v>
      </c>
      <c r="B958" s="32">
        <v>1891.46</v>
      </c>
      <c r="C958" s="28">
        <v>45877</v>
      </c>
    </row>
    <row r="959" spans="1:3" x14ac:dyDescent="0.45">
      <c r="A959" s="33" t="s">
        <v>57</v>
      </c>
      <c r="B959" s="32">
        <v>3502.49</v>
      </c>
      <c r="C959" s="28">
        <v>45877</v>
      </c>
    </row>
    <row r="960" spans="1:3" x14ac:dyDescent="0.45">
      <c r="A960" s="33" t="s">
        <v>44</v>
      </c>
      <c r="B960" s="32">
        <v>5860.55</v>
      </c>
      <c r="C960" s="28">
        <v>45877</v>
      </c>
    </row>
    <row r="961" spans="1:3" x14ac:dyDescent="0.45">
      <c r="A961" s="33" t="s">
        <v>76</v>
      </c>
      <c r="B961" s="32">
        <v>739.31</v>
      </c>
      <c r="C961" s="28">
        <v>45853</v>
      </c>
    </row>
    <row r="962" spans="1:3" x14ac:dyDescent="0.45">
      <c r="A962" s="33" t="s">
        <v>78</v>
      </c>
      <c r="B962" s="32">
        <v>703.31</v>
      </c>
      <c r="C962" s="28">
        <v>45853</v>
      </c>
    </row>
    <row r="963" spans="1:3" x14ac:dyDescent="0.45">
      <c r="A963" s="33" t="s">
        <v>85</v>
      </c>
      <c r="B963" s="32">
        <v>1722.54</v>
      </c>
      <c r="C963" s="28">
        <v>45877</v>
      </c>
    </row>
    <row r="964" spans="1:3" x14ac:dyDescent="0.45">
      <c r="A964" s="33" t="s">
        <v>95</v>
      </c>
      <c r="B964" s="32">
        <v>221.29</v>
      </c>
      <c r="C964" s="28">
        <v>45961</v>
      </c>
    </row>
    <row r="965" spans="1:3" x14ac:dyDescent="0.45">
      <c r="A965" s="27" t="s">
        <v>195</v>
      </c>
      <c r="B965" s="32"/>
    </row>
    <row r="966" spans="1:3" x14ac:dyDescent="0.45">
      <c r="A966" s="33" t="s">
        <v>51</v>
      </c>
      <c r="B966" s="32">
        <v>3511.35</v>
      </c>
      <c r="C966" s="28">
        <v>45877</v>
      </c>
    </row>
    <row r="967" spans="1:3" x14ac:dyDescent="0.45">
      <c r="A967" s="33" t="s">
        <v>57</v>
      </c>
      <c r="B967" s="32">
        <v>6502.1</v>
      </c>
      <c r="C967" s="28">
        <v>45877</v>
      </c>
    </row>
    <row r="968" spans="1:3" x14ac:dyDescent="0.45">
      <c r="A968" s="33" t="s">
        <v>44</v>
      </c>
      <c r="B968" s="32">
        <v>10879.66</v>
      </c>
      <c r="C968" s="28">
        <v>45877</v>
      </c>
    </row>
    <row r="969" spans="1:3" x14ac:dyDescent="0.45">
      <c r="A969" s="33" t="s">
        <v>74</v>
      </c>
      <c r="B969" s="32">
        <v>10522.29</v>
      </c>
      <c r="C969" s="28">
        <v>45853</v>
      </c>
    </row>
    <row r="970" spans="1:3" x14ac:dyDescent="0.45">
      <c r="A970" s="33" t="s">
        <v>76</v>
      </c>
      <c r="B970" s="32">
        <v>1372.48</v>
      </c>
      <c r="C970" s="28">
        <v>45853</v>
      </c>
    </row>
    <row r="971" spans="1:3" x14ac:dyDescent="0.45">
      <c r="A971" s="33" t="s">
        <v>78</v>
      </c>
      <c r="B971" s="32">
        <v>1305.6500000000001</v>
      </c>
      <c r="C971" s="28">
        <v>45853</v>
      </c>
    </row>
    <row r="972" spans="1:3" x14ac:dyDescent="0.45">
      <c r="A972" s="33" t="s">
        <v>85</v>
      </c>
      <c r="B972" s="32">
        <v>3197.76</v>
      </c>
      <c r="C972" s="28">
        <v>45877</v>
      </c>
    </row>
    <row r="973" spans="1:3" x14ac:dyDescent="0.45">
      <c r="A973" s="33" t="s">
        <v>95</v>
      </c>
      <c r="B973" s="32">
        <v>410.81</v>
      </c>
      <c r="C973" s="28">
        <v>45961</v>
      </c>
    </row>
    <row r="974" spans="1:3" x14ac:dyDescent="0.45">
      <c r="A974" s="27" t="s">
        <v>196</v>
      </c>
      <c r="B974" s="32"/>
    </row>
    <row r="975" spans="1:3" x14ac:dyDescent="0.45">
      <c r="A975" s="33" t="s">
        <v>51</v>
      </c>
      <c r="B975" s="32">
        <v>7044.62</v>
      </c>
      <c r="C975" s="28">
        <v>45877</v>
      </c>
    </row>
    <row r="976" spans="1:3" x14ac:dyDescent="0.45">
      <c r="A976" s="33" t="s">
        <v>57</v>
      </c>
      <c r="B976" s="32">
        <v>13044.79</v>
      </c>
      <c r="C976" s="28">
        <v>45877</v>
      </c>
    </row>
    <row r="977" spans="1:3" x14ac:dyDescent="0.45">
      <c r="A977" s="33" t="s">
        <v>44</v>
      </c>
      <c r="B977" s="32">
        <v>21827.22</v>
      </c>
      <c r="C977" s="28">
        <v>45877</v>
      </c>
    </row>
    <row r="978" spans="1:3" x14ac:dyDescent="0.45">
      <c r="A978" s="33" t="s">
        <v>76</v>
      </c>
      <c r="B978" s="32">
        <v>2753.52</v>
      </c>
      <c r="C978" s="28">
        <v>45853</v>
      </c>
    </row>
    <row r="979" spans="1:3" x14ac:dyDescent="0.45">
      <c r="A979" s="33" t="s">
        <v>78</v>
      </c>
      <c r="B979" s="32">
        <v>2619.44</v>
      </c>
      <c r="C979" s="28">
        <v>45853</v>
      </c>
    </row>
    <row r="980" spans="1:3" x14ac:dyDescent="0.45">
      <c r="A980" s="33" t="s">
        <v>85</v>
      </c>
      <c r="B980" s="32">
        <v>6415.47</v>
      </c>
      <c r="C980" s="28">
        <v>45877</v>
      </c>
    </row>
    <row r="981" spans="1:3" x14ac:dyDescent="0.45">
      <c r="A981" s="33" t="s">
        <v>95</v>
      </c>
      <c r="B981" s="32">
        <v>824.19</v>
      </c>
      <c r="C981" s="28">
        <v>45961</v>
      </c>
    </row>
    <row r="982" spans="1:3" x14ac:dyDescent="0.45">
      <c r="A982" s="27" t="s">
        <v>197</v>
      </c>
      <c r="B982" s="32"/>
    </row>
    <row r="983" spans="1:3" x14ac:dyDescent="0.45">
      <c r="A983" s="33" t="s">
        <v>51</v>
      </c>
      <c r="B983" s="32">
        <v>5445.69</v>
      </c>
      <c r="C983" s="28">
        <v>45877</v>
      </c>
    </row>
    <row r="984" spans="1:3" x14ac:dyDescent="0.45">
      <c r="A984" s="33" t="s">
        <v>57</v>
      </c>
      <c r="B984" s="32">
        <v>10083.99</v>
      </c>
      <c r="C984" s="28">
        <v>45877</v>
      </c>
    </row>
    <row r="985" spans="1:3" x14ac:dyDescent="0.45">
      <c r="A985" s="33" t="s">
        <v>44</v>
      </c>
      <c r="B985" s="32">
        <v>16873.07</v>
      </c>
      <c r="C985" s="28">
        <v>45877</v>
      </c>
    </row>
    <row r="986" spans="1:3" x14ac:dyDescent="0.45">
      <c r="A986" s="33" t="s">
        <v>74</v>
      </c>
      <c r="B986" s="32">
        <v>16318.84</v>
      </c>
      <c r="C986" s="28">
        <v>45853</v>
      </c>
    </row>
    <row r="987" spans="1:3" x14ac:dyDescent="0.45">
      <c r="A987" s="33" t="s">
        <v>76</v>
      </c>
      <c r="B987" s="32">
        <v>2128.5500000000002</v>
      </c>
      <c r="C987" s="28">
        <v>45853</v>
      </c>
    </row>
    <row r="988" spans="1:3" x14ac:dyDescent="0.45">
      <c r="A988" s="33" t="s">
        <v>78</v>
      </c>
      <c r="B988" s="32">
        <v>2024.9</v>
      </c>
      <c r="C988" s="28">
        <v>45853</v>
      </c>
    </row>
    <row r="989" spans="1:3" x14ac:dyDescent="0.45">
      <c r="A989" s="33" t="s">
        <v>85</v>
      </c>
      <c r="B989" s="32">
        <v>4959.34</v>
      </c>
      <c r="C989" s="28">
        <v>45877</v>
      </c>
    </row>
    <row r="990" spans="1:3" x14ac:dyDescent="0.45">
      <c r="A990" s="33" t="s">
        <v>95</v>
      </c>
      <c r="B990" s="32">
        <v>637.12</v>
      </c>
      <c r="C990" s="28">
        <v>45961</v>
      </c>
    </row>
    <row r="991" spans="1:3" x14ac:dyDescent="0.45">
      <c r="A991" s="27" t="s">
        <v>198</v>
      </c>
      <c r="B991" s="32"/>
    </row>
    <row r="992" spans="1:3" x14ac:dyDescent="0.45">
      <c r="A992" s="33" t="s">
        <v>51</v>
      </c>
      <c r="B992" s="32">
        <v>204923.91</v>
      </c>
      <c r="C992" s="28">
        <v>45877</v>
      </c>
    </row>
    <row r="993" spans="1:3" x14ac:dyDescent="0.45">
      <c r="A993" s="33" t="s">
        <v>52</v>
      </c>
      <c r="B993" s="32">
        <v>16677.77</v>
      </c>
      <c r="C993" s="28">
        <v>45877</v>
      </c>
    </row>
    <row r="994" spans="1:3" x14ac:dyDescent="0.45">
      <c r="A994" s="33" t="s">
        <v>57</v>
      </c>
      <c r="B994" s="32">
        <v>379465.16</v>
      </c>
      <c r="C994" s="28">
        <v>45877</v>
      </c>
    </row>
    <row r="995" spans="1:3" x14ac:dyDescent="0.45">
      <c r="A995" s="33" t="s">
        <v>58</v>
      </c>
      <c r="B995" s="32">
        <v>27632.11</v>
      </c>
      <c r="C995" s="28">
        <v>45877</v>
      </c>
    </row>
    <row r="996" spans="1:3" x14ac:dyDescent="0.45">
      <c r="A996" s="33" t="s">
        <v>44</v>
      </c>
      <c r="B996" s="32">
        <v>634941</v>
      </c>
      <c r="C996" s="28">
        <v>45877</v>
      </c>
    </row>
    <row r="997" spans="1:3" x14ac:dyDescent="0.45">
      <c r="A997" s="33" t="s">
        <v>64</v>
      </c>
      <c r="B997" s="32">
        <v>46235.51</v>
      </c>
      <c r="C997" s="28">
        <v>45877</v>
      </c>
    </row>
    <row r="998" spans="1:3" x14ac:dyDescent="0.45">
      <c r="A998" s="33" t="s">
        <v>74</v>
      </c>
      <c r="B998" s="32">
        <v>614085.07999999996</v>
      </c>
      <c r="C998" s="28">
        <v>45853</v>
      </c>
    </row>
    <row r="999" spans="1:3" x14ac:dyDescent="0.45">
      <c r="A999" s="33" t="s">
        <v>75</v>
      </c>
      <c r="B999" s="32">
        <v>44716.81</v>
      </c>
      <c r="C999" s="28">
        <v>45853</v>
      </c>
    </row>
    <row r="1000" spans="1:3" x14ac:dyDescent="0.45">
      <c r="A1000" s="33" t="s">
        <v>76</v>
      </c>
      <c r="B1000" s="32">
        <v>80098.320000000007</v>
      </c>
      <c r="C1000" s="28">
        <v>45853</v>
      </c>
    </row>
    <row r="1001" spans="1:3" x14ac:dyDescent="0.45">
      <c r="A1001" s="33" t="s">
        <v>77</v>
      </c>
      <c r="B1001" s="32">
        <v>20996.94</v>
      </c>
      <c r="C1001" s="28">
        <v>45853</v>
      </c>
    </row>
    <row r="1002" spans="1:3" x14ac:dyDescent="0.45">
      <c r="A1002" s="33" t="s">
        <v>78</v>
      </c>
      <c r="B1002" s="32">
        <v>76197.95</v>
      </c>
      <c r="C1002" s="28">
        <v>45853</v>
      </c>
    </row>
    <row r="1003" spans="1:3" x14ac:dyDescent="0.45">
      <c r="A1003" s="33" t="s">
        <v>79</v>
      </c>
      <c r="B1003" s="32">
        <v>19974.490000000002</v>
      </c>
      <c r="C1003" s="28">
        <v>45853</v>
      </c>
    </row>
    <row r="1004" spans="1:3" x14ac:dyDescent="0.45">
      <c r="A1004" s="33" t="s">
        <v>85</v>
      </c>
      <c r="B1004" s="32">
        <v>186622.25</v>
      </c>
      <c r="C1004" s="28">
        <v>45877</v>
      </c>
    </row>
    <row r="1005" spans="1:3" x14ac:dyDescent="0.45">
      <c r="A1005" s="33" t="s">
        <v>86</v>
      </c>
      <c r="B1005" s="32">
        <v>15188.29</v>
      </c>
      <c r="C1005" s="28">
        <v>45877</v>
      </c>
    </row>
    <row r="1006" spans="1:3" x14ac:dyDescent="0.45">
      <c r="A1006" s="33" t="s">
        <v>95</v>
      </c>
      <c r="B1006" s="32">
        <v>23975.14</v>
      </c>
      <c r="C1006" s="28">
        <v>45961</v>
      </c>
    </row>
    <row r="1007" spans="1:3" x14ac:dyDescent="0.45">
      <c r="A1007" s="33" t="s">
        <v>96</v>
      </c>
      <c r="B1007" s="32">
        <v>1745.83</v>
      </c>
      <c r="C1007" s="28">
        <v>45961</v>
      </c>
    </row>
    <row r="1008" spans="1:3" x14ac:dyDescent="0.45">
      <c r="A1008" s="27" t="s">
        <v>199</v>
      </c>
      <c r="B1008" s="32"/>
    </row>
    <row r="1009" spans="1:3" x14ac:dyDescent="0.45">
      <c r="A1009" s="33" t="s">
        <v>51</v>
      </c>
      <c r="B1009" s="32">
        <v>49175.14</v>
      </c>
      <c r="C1009" s="28">
        <v>45877</v>
      </c>
    </row>
    <row r="1010" spans="1:3" x14ac:dyDescent="0.45">
      <c r="A1010" s="33" t="s">
        <v>52</v>
      </c>
      <c r="B1010" s="32">
        <v>13386.35</v>
      </c>
      <c r="C1010" s="28">
        <v>45877</v>
      </c>
    </row>
    <row r="1011" spans="1:3" x14ac:dyDescent="0.45">
      <c r="A1011" s="33" t="s">
        <v>57</v>
      </c>
      <c r="B1011" s="32">
        <v>91059.43</v>
      </c>
      <c r="C1011" s="28">
        <v>45877</v>
      </c>
    </row>
    <row r="1012" spans="1:3" x14ac:dyDescent="0.45">
      <c r="A1012" s="33" t="s">
        <v>58</v>
      </c>
      <c r="B1012" s="32">
        <v>23870.27</v>
      </c>
      <c r="C1012" s="28">
        <v>45877</v>
      </c>
    </row>
    <row r="1013" spans="1:3" x14ac:dyDescent="0.45">
      <c r="A1013" s="33" t="s">
        <v>44</v>
      </c>
      <c r="B1013" s="32">
        <v>152365.41</v>
      </c>
      <c r="C1013" s="28">
        <v>45877</v>
      </c>
    </row>
    <row r="1014" spans="1:3" x14ac:dyDescent="0.45">
      <c r="A1014" s="33" t="s">
        <v>64</v>
      </c>
      <c r="B1014" s="32">
        <v>39940.99</v>
      </c>
      <c r="C1014" s="28">
        <v>45877</v>
      </c>
    </row>
    <row r="1015" spans="1:3" x14ac:dyDescent="0.45">
      <c r="A1015" s="33" t="s">
        <v>74</v>
      </c>
      <c r="B1015" s="32">
        <v>147360.66</v>
      </c>
      <c r="C1015" s="28">
        <v>45853</v>
      </c>
    </row>
    <row r="1016" spans="1:3" x14ac:dyDescent="0.45">
      <c r="A1016" s="33" t="s">
        <v>75</v>
      </c>
      <c r="B1016" s="32">
        <v>38629.050000000003</v>
      </c>
      <c r="C1016" s="28">
        <v>45853</v>
      </c>
    </row>
    <row r="1017" spans="1:3" x14ac:dyDescent="0.45">
      <c r="A1017" s="33" t="s">
        <v>76</v>
      </c>
      <c r="B1017" s="32">
        <v>19221.02</v>
      </c>
      <c r="C1017" s="28">
        <v>45853</v>
      </c>
    </row>
    <row r="1018" spans="1:3" x14ac:dyDescent="0.45">
      <c r="A1018" s="33" t="s">
        <v>77</v>
      </c>
      <c r="B1018" s="32">
        <v>5038.59</v>
      </c>
      <c r="C1018" s="28">
        <v>45853</v>
      </c>
    </row>
    <row r="1019" spans="1:3" x14ac:dyDescent="0.45">
      <c r="A1019" s="33" t="s">
        <v>78</v>
      </c>
      <c r="B1019" s="32">
        <v>18285.060000000001</v>
      </c>
      <c r="C1019" s="28">
        <v>45853</v>
      </c>
    </row>
    <row r="1020" spans="1:3" x14ac:dyDescent="0.45">
      <c r="A1020" s="33" t="s">
        <v>79</v>
      </c>
      <c r="B1020" s="32">
        <v>4793.24</v>
      </c>
      <c r="C1020" s="28">
        <v>45853</v>
      </c>
    </row>
    <row r="1021" spans="1:3" x14ac:dyDescent="0.45">
      <c r="A1021" s="33" t="s">
        <v>85</v>
      </c>
      <c r="B1021" s="32">
        <v>44783.33</v>
      </c>
      <c r="C1021" s="28">
        <v>45877</v>
      </c>
    </row>
    <row r="1022" spans="1:3" x14ac:dyDescent="0.45">
      <c r="A1022" s="33" t="s">
        <v>86</v>
      </c>
      <c r="B1022" s="32">
        <v>12190.82</v>
      </c>
      <c r="C1022" s="28">
        <v>45877</v>
      </c>
    </row>
    <row r="1023" spans="1:3" x14ac:dyDescent="0.45">
      <c r="A1023" s="33" t="s">
        <v>95</v>
      </c>
      <c r="B1023" s="32">
        <v>5753.26</v>
      </c>
      <c r="C1023" s="28">
        <v>45961</v>
      </c>
    </row>
    <row r="1024" spans="1:3" x14ac:dyDescent="0.45">
      <c r="A1024" s="33" t="s">
        <v>96</v>
      </c>
      <c r="B1024" s="32">
        <v>1508.16</v>
      </c>
      <c r="C1024" s="28">
        <v>45961</v>
      </c>
    </row>
    <row r="1025" spans="1:3" x14ac:dyDescent="0.45">
      <c r="A1025" s="27" t="s">
        <v>200</v>
      </c>
      <c r="B1025" s="32"/>
    </row>
    <row r="1026" spans="1:3" x14ac:dyDescent="0.45">
      <c r="A1026" s="33" t="s">
        <v>51</v>
      </c>
      <c r="B1026" s="32">
        <v>4607.4799999999996</v>
      </c>
      <c r="C1026" s="28">
        <v>45877</v>
      </c>
    </row>
    <row r="1027" spans="1:3" x14ac:dyDescent="0.45">
      <c r="A1027" s="33" t="s">
        <v>57</v>
      </c>
      <c r="B1027" s="32">
        <v>8531.84</v>
      </c>
      <c r="C1027" s="28">
        <v>45877</v>
      </c>
    </row>
    <row r="1028" spans="1:3" x14ac:dyDescent="0.45">
      <c r="A1028" s="33" t="s">
        <v>44</v>
      </c>
      <c r="B1028" s="32">
        <v>14275.92</v>
      </c>
      <c r="C1028" s="28">
        <v>45877</v>
      </c>
    </row>
    <row r="1029" spans="1:3" x14ac:dyDescent="0.45">
      <c r="A1029" s="33" t="s">
        <v>74</v>
      </c>
      <c r="B1029" s="32">
        <v>13807</v>
      </c>
      <c r="C1029" s="28">
        <v>45853</v>
      </c>
    </row>
    <row r="1030" spans="1:3" x14ac:dyDescent="0.45">
      <c r="A1030" s="33" t="s">
        <v>76</v>
      </c>
      <c r="B1030" s="32">
        <v>1800.92</v>
      </c>
      <c r="C1030" s="28">
        <v>45853</v>
      </c>
    </row>
    <row r="1031" spans="1:3" x14ac:dyDescent="0.45">
      <c r="A1031" s="33" t="s">
        <v>78</v>
      </c>
      <c r="B1031" s="32">
        <v>1713.22</v>
      </c>
      <c r="C1031" s="28">
        <v>45853</v>
      </c>
    </row>
    <row r="1032" spans="1:3" x14ac:dyDescent="0.45">
      <c r="A1032" s="33" t="s">
        <v>85</v>
      </c>
      <c r="B1032" s="32">
        <v>4195.99</v>
      </c>
      <c r="C1032" s="28">
        <v>45877</v>
      </c>
    </row>
    <row r="1033" spans="1:3" x14ac:dyDescent="0.45">
      <c r="A1033" s="33" t="s">
        <v>95</v>
      </c>
      <c r="B1033" s="32">
        <v>539.04999999999995</v>
      </c>
      <c r="C1033" s="28">
        <v>45982</v>
      </c>
    </row>
    <row r="1034" spans="1:3" x14ac:dyDescent="0.45">
      <c r="A1034" s="27" t="s">
        <v>201</v>
      </c>
      <c r="B1034" s="32"/>
    </row>
    <row r="1035" spans="1:3" x14ac:dyDescent="0.45">
      <c r="A1035" s="33" t="s">
        <v>51</v>
      </c>
      <c r="B1035" s="32">
        <v>1179.03</v>
      </c>
      <c r="C1035" s="28">
        <v>45877</v>
      </c>
    </row>
    <row r="1036" spans="1:3" x14ac:dyDescent="0.45">
      <c r="A1036" s="33" t="s">
        <v>57</v>
      </c>
      <c r="B1036" s="32">
        <v>2183.25</v>
      </c>
      <c r="C1036" s="28">
        <v>45877</v>
      </c>
    </row>
    <row r="1037" spans="1:3" x14ac:dyDescent="0.45">
      <c r="A1037" s="33" t="s">
        <v>44</v>
      </c>
      <c r="B1037" s="32">
        <v>3653.12</v>
      </c>
      <c r="C1037" s="28">
        <v>45877</v>
      </c>
    </row>
    <row r="1038" spans="1:3" x14ac:dyDescent="0.45">
      <c r="A1038" s="33" t="s">
        <v>74</v>
      </c>
      <c r="B1038" s="32">
        <v>3533.13</v>
      </c>
      <c r="C1038" s="28">
        <v>45853</v>
      </c>
    </row>
    <row r="1039" spans="1:3" x14ac:dyDescent="0.45">
      <c r="A1039" s="33" t="s">
        <v>76</v>
      </c>
      <c r="B1039" s="32">
        <v>460.84</v>
      </c>
      <c r="C1039" s="28">
        <v>45853</v>
      </c>
    </row>
    <row r="1040" spans="1:3" x14ac:dyDescent="0.45">
      <c r="A1040" s="33" t="s">
        <v>78</v>
      </c>
      <c r="B1040" s="32">
        <v>438.4</v>
      </c>
      <c r="C1040" s="28">
        <v>45853</v>
      </c>
    </row>
    <row r="1041" spans="1:3" x14ac:dyDescent="0.45">
      <c r="A1041" s="33" t="s">
        <v>85</v>
      </c>
      <c r="B1041" s="32">
        <v>1073.73</v>
      </c>
      <c r="C1041" s="28">
        <v>45877</v>
      </c>
    </row>
    <row r="1042" spans="1:3" x14ac:dyDescent="0.45">
      <c r="A1042" s="33" t="s">
        <v>95</v>
      </c>
      <c r="B1042" s="32">
        <v>137.94</v>
      </c>
      <c r="C1042" s="28">
        <v>45961</v>
      </c>
    </row>
    <row r="1043" spans="1:3" x14ac:dyDescent="0.45">
      <c r="A1043" s="27" t="s">
        <v>202</v>
      </c>
      <c r="B1043" s="32"/>
    </row>
    <row r="1044" spans="1:3" x14ac:dyDescent="0.45">
      <c r="A1044" s="33" t="s">
        <v>51</v>
      </c>
      <c r="B1044" s="32">
        <v>51292.44</v>
      </c>
      <c r="C1044" s="28">
        <v>45877</v>
      </c>
    </row>
    <row r="1045" spans="1:3" x14ac:dyDescent="0.45">
      <c r="A1045" s="33" t="s">
        <v>52</v>
      </c>
      <c r="B1045" s="32">
        <v>13962.72</v>
      </c>
      <c r="C1045" s="28">
        <v>45877</v>
      </c>
    </row>
    <row r="1046" spans="1:3" x14ac:dyDescent="0.45">
      <c r="A1046" s="33" t="s">
        <v>57</v>
      </c>
      <c r="B1046" s="32">
        <v>94980.1</v>
      </c>
      <c r="C1046" s="28">
        <v>45877</v>
      </c>
    </row>
    <row r="1047" spans="1:3" x14ac:dyDescent="0.45">
      <c r="A1047" s="33" t="s">
        <v>58</v>
      </c>
      <c r="B1047" s="32">
        <v>24898.04</v>
      </c>
      <c r="C1047" s="28">
        <v>45877</v>
      </c>
    </row>
    <row r="1048" spans="1:3" x14ac:dyDescent="0.45">
      <c r="A1048" s="33" t="s">
        <v>44</v>
      </c>
      <c r="B1048" s="32">
        <v>158925.68</v>
      </c>
      <c r="C1048" s="28">
        <v>45877</v>
      </c>
    </row>
    <row r="1049" spans="1:3" x14ac:dyDescent="0.45">
      <c r="A1049" s="33" t="s">
        <v>64</v>
      </c>
      <c r="B1049" s="32">
        <v>35643.11</v>
      </c>
      <c r="C1049" s="28">
        <v>45877</v>
      </c>
    </row>
    <row r="1050" spans="1:3" x14ac:dyDescent="0.45">
      <c r="A1050" s="33" t="s">
        <v>74</v>
      </c>
      <c r="B1050" s="32">
        <v>153705.45000000001</v>
      </c>
      <c r="C1050" s="28">
        <v>45853</v>
      </c>
    </row>
    <row r="1051" spans="1:3" x14ac:dyDescent="0.45">
      <c r="A1051" s="33" t="s">
        <v>75</v>
      </c>
      <c r="B1051" s="32">
        <v>34472.339999999997</v>
      </c>
      <c r="C1051" s="28">
        <v>45853</v>
      </c>
    </row>
    <row r="1052" spans="1:3" x14ac:dyDescent="0.45">
      <c r="A1052" s="33" t="s">
        <v>76</v>
      </c>
      <c r="B1052" s="32">
        <v>20048.599999999999</v>
      </c>
      <c r="C1052" s="28">
        <v>45853</v>
      </c>
    </row>
    <row r="1053" spans="1:3" x14ac:dyDescent="0.45">
      <c r="A1053" s="33" t="s">
        <v>77</v>
      </c>
      <c r="B1053" s="32">
        <v>5255.53</v>
      </c>
      <c r="C1053" s="28">
        <v>45853</v>
      </c>
    </row>
    <row r="1054" spans="1:3" x14ac:dyDescent="0.45">
      <c r="A1054" s="33" t="s">
        <v>78</v>
      </c>
      <c r="B1054" s="32">
        <v>19072.34</v>
      </c>
      <c r="C1054" s="28">
        <v>45853</v>
      </c>
    </row>
    <row r="1055" spans="1:3" x14ac:dyDescent="0.45">
      <c r="A1055" s="33" t="s">
        <v>79</v>
      </c>
      <c r="B1055" s="32">
        <v>4999.6099999999997</v>
      </c>
      <c r="C1055" s="28">
        <v>45853</v>
      </c>
    </row>
    <row r="1056" spans="1:3" x14ac:dyDescent="0.45">
      <c r="A1056" s="33" t="s">
        <v>85</v>
      </c>
      <c r="B1056" s="32">
        <v>46711.53</v>
      </c>
      <c r="C1056" s="28">
        <v>45877</v>
      </c>
    </row>
    <row r="1057" spans="1:3" x14ac:dyDescent="0.45">
      <c r="A1057" s="33" t="s">
        <v>86</v>
      </c>
      <c r="B1057" s="32">
        <v>12715.71</v>
      </c>
      <c r="C1057" s="28">
        <v>45877</v>
      </c>
    </row>
    <row r="1058" spans="1:3" x14ac:dyDescent="0.45">
      <c r="A1058" s="33" t="s">
        <v>95</v>
      </c>
      <c r="B1058" s="32">
        <v>6000.98</v>
      </c>
      <c r="C1058" s="28">
        <v>45961</v>
      </c>
    </row>
    <row r="1059" spans="1:3" x14ac:dyDescent="0.45">
      <c r="A1059" s="33" t="s">
        <v>96</v>
      </c>
      <c r="B1059" s="32">
        <v>1573.09</v>
      </c>
      <c r="C1059" s="28">
        <v>45961</v>
      </c>
    </row>
    <row r="1060" spans="1:3" x14ac:dyDescent="0.45">
      <c r="A1060" s="27" t="s">
        <v>203</v>
      </c>
      <c r="B1060" s="32"/>
    </row>
    <row r="1061" spans="1:3" x14ac:dyDescent="0.45">
      <c r="A1061" s="33" t="s">
        <v>51</v>
      </c>
      <c r="B1061" s="32">
        <v>11062.59</v>
      </c>
      <c r="C1061" s="28">
        <v>45877</v>
      </c>
    </row>
    <row r="1062" spans="1:3" x14ac:dyDescent="0.45">
      <c r="A1062" s="33" t="s">
        <v>57</v>
      </c>
      <c r="B1062" s="32">
        <v>20485</v>
      </c>
      <c r="C1062" s="28">
        <v>45877</v>
      </c>
    </row>
    <row r="1063" spans="1:3" x14ac:dyDescent="0.45">
      <c r="A1063" s="33" t="s">
        <v>44</v>
      </c>
      <c r="B1063" s="32">
        <v>34276.58</v>
      </c>
      <c r="C1063" s="28">
        <v>45877</v>
      </c>
    </row>
    <row r="1064" spans="1:3" x14ac:dyDescent="0.45">
      <c r="A1064" s="33" t="s">
        <v>74</v>
      </c>
      <c r="B1064" s="32">
        <v>33150.699999999997</v>
      </c>
      <c r="C1064" s="28">
        <v>45853</v>
      </c>
    </row>
    <row r="1065" spans="1:3" x14ac:dyDescent="0.45">
      <c r="A1065" s="33" t="s">
        <v>76</v>
      </c>
      <c r="B1065" s="32">
        <v>4324.0200000000004</v>
      </c>
      <c r="C1065" s="28">
        <v>45853</v>
      </c>
    </row>
    <row r="1066" spans="1:3" x14ac:dyDescent="0.45">
      <c r="A1066" s="33" t="s">
        <v>78</v>
      </c>
      <c r="B1066" s="32">
        <v>4113.46</v>
      </c>
      <c r="C1066" s="28">
        <v>45853</v>
      </c>
    </row>
    <row r="1067" spans="1:3" x14ac:dyDescent="0.45">
      <c r="A1067" s="33" t="s">
        <v>85</v>
      </c>
      <c r="B1067" s="32">
        <v>10074.59</v>
      </c>
      <c r="C1067" s="28">
        <v>45877</v>
      </c>
    </row>
    <row r="1068" spans="1:3" x14ac:dyDescent="0.45">
      <c r="A1068" s="33" t="s">
        <v>95</v>
      </c>
      <c r="B1068" s="32">
        <v>1294.27</v>
      </c>
      <c r="C1068" s="28">
        <v>45961</v>
      </c>
    </row>
    <row r="1069" spans="1:3" x14ac:dyDescent="0.45">
      <c r="A1069" s="27" t="s">
        <v>204</v>
      </c>
      <c r="B1069" s="32"/>
    </row>
    <row r="1070" spans="1:3" x14ac:dyDescent="0.45">
      <c r="A1070" s="33" t="s">
        <v>51</v>
      </c>
      <c r="B1070" s="32">
        <v>11821.4</v>
      </c>
      <c r="C1070" s="28">
        <v>45877</v>
      </c>
    </row>
    <row r="1071" spans="1:3" x14ac:dyDescent="0.45">
      <c r="A1071" s="33" t="s">
        <v>57</v>
      </c>
      <c r="B1071" s="32">
        <v>21890.12</v>
      </c>
      <c r="C1071" s="28">
        <v>45877</v>
      </c>
    </row>
    <row r="1072" spans="1:3" x14ac:dyDescent="0.45">
      <c r="A1072" s="33" t="s">
        <v>44</v>
      </c>
      <c r="B1072" s="32">
        <v>36627.69</v>
      </c>
      <c r="C1072" s="28">
        <v>45877</v>
      </c>
    </row>
    <row r="1073" spans="1:3" x14ac:dyDescent="0.45">
      <c r="A1073" s="33" t="s">
        <v>76</v>
      </c>
      <c r="B1073" s="32">
        <v>4620.6099999999997</v>
      </c>
      <c r="C1073" s="28">
        <v>45853</v>
      </c>
    </row>
    <row r="1074" spans="1:3" x14ac:dyDescent="0.45">
      <c r="A1074" s="33" t="s">
        <v>78</v>
      </c>
      <c r="B1074" s="32">
        <v>4395.6099999999997</v>
      </c>
      <c r="C1074" s="28">
        <v>45853</v>
      </c>
    </row>
    <row r="1075" spans="1:3" x14ac:dyDescent="0.45">
      <c r="A1075" s="33" t="s">
        <v>85</v>
      </c>
      <c r="B1075" s="32">
        <v>10765.63</v>
      </c>
      <c r="C1075" s="28">
        <v>45877</v>
      </c>
    </row>
    <row r="1076" spans="1:3" x14ac:dyDescent="0.45">
      <c r="A1076" s="33" t="s">
        <v>95</v>
      </c>
      <c r="B1076" s="32">
        <v>1383.05</v>
      </c>
      <c r="C1076" s="28">
        <v>45961</v>
      </c>
    </row>
    <row r="1077" spans="1:3" x14ac:dyDescent="0.45">
      <c r="A1077" s="27" t="s">
        <v>205</v>
      </c>
      <c r="B1077" s="32"/>
    </row>
    <row r="1078" spans="1:3" x14ac:dyDescent="0.45">
      <c r="A1078" s="33" t="s">
        <v>51</v>
      </c>
      <c r="B1078" s="32">
        <v>14444.03</v>
      </c>
      <c r="C1078" s="28">
        <v>45877</v>
      </c>
    </row>
    <row r="1079" spans="1:3" x14ac:dyDescent="0.45">
      <c r="A1079" s="33" t="s">
        <v>52</v>
      </c>
      <c r="B1079" s="32">
        <v>3931.92</v>
      </c>
      <c r="C1079" s="28">
        <v>45877</v>
      </c>
    </row>
    <row r="1080" spans="1:3" x14ac:dyDescent="0.45">
      <c r="A1080" s="33" t="s">
        <v>57</v>
      </c>
      <c r="B1080" s="32">
        <v>26746.55</v>
      </c>
      <c r="C1080" s="28">
        <v>45877</v>
      </c>
    </row>
    <row r="1081" spans="1:3" x14ac:dyDescent="0.45">
      <c r="A1081" s="33" t="s">
        <v>58</v>
      </c>
      <c r="B1081" s="32">
        <v>7011.33</v>
      </c>
      <c r="C1081" s="28">
        <v>45877</v>
      </c>
    </row>
    <row r="1082" spans="1:3" x14ac:dyDescent="0.45">
      <c r="A1082" s="33" t="s">
        <v>44</v>
      </c>
      <c r="B1082" s="32">
        <v>44753.73</v>
      </c>
      <c r="C1082" s="28">
        <v>45877</v>
      </c>
    </row>
    <row r="1083" spans="1:3" x14ac:dyDescent="0.45">
      <c r="A1083" s="33" t="s">
        <v>64</v>
      </c>
      <c r="B1083" s="32">
        <v>10037.16</v>
      </c>
      <c r="C1083" s="28">
        <v>45877</v>
      </c>
    </row>
    <row r="1084" spans="1:3" x14ac:dyDescent="0.45">
      <c r="A1084" s="33" t="s">
        <v>74</v>
      </c>
      <c r="B1084" s="32">
        <v>43283.7</v>
      </c>
      <c r="C1084" s="28">
        <v>45853</v>
      </c>
    </row>
    <row r="1085" spans="1:3" x14ac:dyDescent="0.45">
      <c r="A1085" s="33" t="s">
        <v>75</v>
      </c>
      <c r="B1085" s="32">
        <v>9707.4699999999993</v>
      </c>
      <c r="C1085" s="28">
        <v>45853</v>
      </c>
    </row>
    <row r="1086" spans="1:3" x14ac:dyDescent="0.45">
      <c r="A1086" s="33" t="s">
        <v>76</v>
      </c>
      <c r="B1086" s="32">
        <v>5645.72</v>
      </c>
      <c r="C1086" s="28">
        <v>45853</v>
      </c>
    </row>
    <row r="1087" spans="1:3" x14ac:dyDescent="0.45">
      <c r="A1087" s="33" t="s">
        <v>77</v>
      </c>
      <c r="B1087" s="32">
        <v>1479.97</v>
      </c>
      <c r="C1087" s="28">
        <v>45853</v>
      </c>
    </row>
    <row r="1088" spans="1:3" x14ac:dyDescent="0.45">
      <c r="A1088" s="33" t="s">
        <v>78</v>
      </c>
      <c r="B1088" s="32">
        <v>5370.8</v>
      </c>
      <c r="C1088" s="28">
        <v>45853</v>
      </c>
    </row>
    <row r="1089" spans="1:3" x14ac:dyDescent="0.45">
      <c r="A1089" s="33" t="s">
        <v>79</v>
      </c>
      <c r="B1089" s="32">
        <v>1407.9</v>
      </c>
      <c r="C1089" s="28">
        <v>45853</v>
      </c>
    </row>
    <row r="1090" spans="1:3" x14ac:dyDescent="0.45">
      <c r="A1090" s="33" t="s">
        <v>85</v>
      </c>
      <c r="B1090" s="32">
        <v>13154.04</v>
      </c>
      <c r="C1090" s="28">
        <v>45877</v>
      </c>
    </row>
    <row r="1091" spans="1:3" x14ac:dyDescent="0.45">
      <c r="A1091" s="33" t="s">
        <v>86</v>
      </c>
      <c r="B1091" s="32">
        <v>3580.77</v>
      </c>
      <c r="C1091" s="28">
        <v>45877</v>
      </c>
    </row>
    <row r="1092" spans="1:3" x14ac:dyDescent="0.45">
      <c r="A1092" s="33" t="s">
        <v>95</v>
      </c>
      <c r="B1092" s="32">
        <v>1689.88</v>
      </c>
      <c r="C1092" s="28">
        <v>45961</v>
      </c>
    </row>
    <row r="1093" spans="1:3" x14ac:dyDescent="0.45">
      <c r="A1093" s="33" t="s">
        <v>96</v>
      </c>
      <c r="B1093" s="32">
        <v>442.99</v>
      </c>
      <c r="C1093" s="28">
        <v>45961</v>
      </c>
    </row>
    <row r="1094" spans="1:3" x14ac:dyDescent="0.45">
      <c r="A1094" s="27" t="s">
        <v>206</v>
      </c>
      <c r="B1094" s="32"/>
    </row>
    <row r="1095" spans="1:3" x14ac:dyDescent="0.45">
      <c r="A1095" s="33" t="s">
        <v>51</v>
      </c>
      <c r="B1095" s="32">
        <v>27615.34</v>
      </c>
      <c r="C1095" s="28">
        <v>45877</v>
      </c>
    </row>
    <row r="1096" spans="1:3" x14ac:dyDescent="0.45">
      <c r="A1096" s="33" t="s">
        <v>52</v>
      </c>
      <c r="B1096" s="32">
        <v>2247.48</v>
      </c>
      <c r="C1096" s="28">
        <v>45877</v>
      </c>
    </row>
    <row r="1097" spans="1:3" x14ac:dyDescent="0.45">
      <c r="A1097" s="33" t="s">
        <v>57</v>
      </c>
      <c r="B1097" s="32">
        <v>51136.34</v>
      </c>
      <c r="C1097" s="28">
        <v>45877</v>
      </c>
    </row>
    <row r="1098" spans="1:3" x14ac:dyDescent="0.45">
      <c r="A1098" s="33" t="s">
        <v>58</v>
      </c>
      <c r="B1098" s="32">
        <v>3723.68</v>
      </c>
      <c r="C1098" s="28">
        <v>45877</v>
      </c>
    </row>
    <row r="1099" spans="1:3" x14ac:dyDescent="0.45">
      <c r="A1099" s="33" t="s">
        <v>44</v>
      </c>
      <c r="B1099" s="32">
        <v>85564.01</v>
      </c>
      <c r="C1099" s="28">
        <v>45877</v>
      </c>
    </row>
    <row r="1100" spans="1:3" x14ac:dyDescent="0.45">
      <c r="A1100" s="33" t="s">
        <v>64</v>
      </c>
      <c r="B1100" s="32">
        <v>6230.65</v>
      </c>
      <c r="C1100" s="28">
        <v>45877</v>
      </c>
    </row>
    <row r="1101" spans="1:3" x14ac:dyDescent="0.45">
      <c r="A1101" s="33" t="s">
        <v>74</v>
      </c>
      <c r="B1101" s="32">
        <v>82753.490000000005</v>
      </c>
      <c r="C1101" s="28">
        <v>45853</v>
      </c>
    </row>
    <row r="1102" spans="1:3" x14ac:dyDescent="0.45">
      <c r="A1102" s="33" t="s">
        <v>75</v>
      </c>
      <c r="B1102" s="32">
        <v>6025.99</v>
      </c>
      <c r="C1102" s="28">
        <v>45853</v>
      </c>
    </row>
    <row r="1103" spans="1:3" x14ac:dyDescent="0.45">
      <c r="A1103" s="33" t="s">
        <v>76</v>
      </c>
      <c r="B1103" s="32">
        <v>10793.97</v>
      </c>
      <c r="C1103" s="28">
        <v>45853</v>
      </c>
    </row>
    <row r="1104" spans="1:3" x14ac:dyDescent="0.45">
      <c r="A1104" s="33" t="s">
        <v>77</v>
      </c>
      <c r="B1104" s="32">
        <v>786</v>
      </c>
      <c r="C1104" s="28">
        <v>45853</v>
      </c>
    </row>
    <row r="1105" spans="1:3" x14ac:dyDescent="0.45">
      <c r="A1105" s="33" t="s">
        <v>78</v>
      </c>
      <c r="B1105" s="32">
        <v>10268.36</v>
      </c>
      <c r="C1105" s="28">
        <v>45853</v>
      </c>
    </row>
    <row r="1106" spans="1:3" x14ac:dyDescent="0.45">
      <c r="A1106" s="33" t="s">
        <v>79</v>
      </c>
      <c r="B1106" s="32">
        <v>747.72</v>
      </c>
      <c r="C1106" s="28">
        <v>45853</v>
      </c>
    </row>
    <row r="1107" spans="1:3" x14ac:dyDescent="0.45">
      <c r="A1107" s="33" t="s">
        <v>85</v>
      </c>
      <c r="B1107" s="32">
        <v>25149.03</v>
      </c>
      <c r="C1107" s="28">
        <v>45877</v>
      </c>
    </row>
    <row r="1108" spans="1:3" x14ac:dyDescent="0.45">
      <c r="A1108" s="33" t="s">
        <v>86</v>
      </c>
      <c r="B1108" s="32">
        <v>2046.75</v>
      </c>
      <c r="C1108" s="28">
        <v>45877</v>
      </c>
    </row>
    <row r="1109" spans="1:3" x14ac:dyDescent="0.45">
      <c r="A1109" s="33" t="s">
        <v>95</v>
      </c>
      <c r="B1109" s="32">
        <v>3230.87</v>
      </c>
      <c r="C1109" s="28">
        <v>45961</v>
      </c>
    </row>
    <row r="1110" spans="1:3" x14ac:dyDescent="0.45">
      <c r="A1110" s="33" t="s">
        <v>96</v>
      </c>
      <c r="B1110" s="32">
        <v>235.27</v>
      </c>
      <c r="C1110" s="28">
        <v>45961</v>
      </c>
    </row>
    <row r="1111" spans="1:3" x14ac:dyDescent="0.45">
      <c r="A1111" s="27" t="s">
        <v>207</v>
      </c>
      <c r="B1111" s="32"/>
    </row>
    <row r="1112" spans="1:3" x14ac:dyDescent="0.45">
      <c r="A1112" s="33" t="s">
        <v>51</v>
      </c>
      <c r="B1112" s="32">
        <v>217.26</v>
      </c>
      <c r="C1112" s="28">
        <v>45877</v>
      </c>
    </row>
    <row r="1113" spans="1:3" x14ac:dyDescent="0.45">
      <c r="A1113" s="33" t="s">
        <v>57</v>
      </c>
      <c r="B1113" s="32">
        <v>402.3</v>
      </c>
      <c r="C1113" s="28">
        <v>45877</v>
      </c>
    </row>
    <row r="1114" spans="1:3" x14ac:dyDescent="0.45">
      <c r="A1114" s="33" t="s">
        <v>44</v>
      </c>
      <c r="B1114" s="32">
        <v>673.15</v>
      </c>
      <c r="C1114" s="28">
        <v>45877</v>
      </c>
    </row>
    <row r="1115" spans="1:3" x14ac:dyDescent="0.45">
      <c r="A1115" s="33" t="s">
        <v>74</v>
      </c>
      <c r="B1115" s="32">
        <v>651.04</v>
      </c>
      <c r="C1115" s="28">
        <v>45853</v>
      </c>
    </row>
    <row r="1116" spans="1:3" x14ac:dyDescent="0.45">
      <c r="A1116" s="33" t="s">
        <v>76</v>
      </c>
      <c r="B1116" s="32">
        <v>84.92</v>
      </c>
      <c r="C1116" s="28">
        <v>45853</v>
      </c>
    </row>
    <row r="1117" spans="1:3" x14ac:dyDescent="0.45">
      <c r="A1117" s="33" t="s">
        <v>78</v>
      </c>
      <c r="B1117" s="32">
        <v>80.78</v>
      </c>
      <c r="C1117" s="28">
        <v>45853</v>
      </c>
    </row>
    <row r="1118" spans="1:3" x14ac:dyDescent="0.45">
      <c r="A1118" s="33" t="s">
        <v>85</v>
      </c>
      <c r="B1118" s="32">
        <v>197.85</v>
      </c>
      <c r="C1118" s="28">
        <v>45877</v>
      </c>
    </row>
    <row r="1119" spans="1:3" x14ac:dyDescent="0.45">
      <c r="A1119" s="33" t="s">
        <v>95</v>
      </c>
      <c r="B1119" s="32">
        <v>25.42</v>
      </c>
      <c r="C1119" s="28">
        <v>45961</v>
      </c>
    </row>
    <row r="1120" spans="1:3" x14ac:dyDescent="0.45">
      <c r="A1120" s="27" t="s">
        <v>209</v>
      </c>
      <c r="B1120" s="32"/>
    </row>
    <row r="1121" spans="1:3" x14ac:dyDescent="0.45">
      <c r="A1121" s="33" t="s">
        <v>51</v>
      </c>
      <c r="B1121" s="32">
        <v>506022.37</v>
      </c>
      <c r="C1121" s="28">
        <v>45877</v>
      </c>
    </row>
    <row r="1122" spans="1:3" x14ac:dyDescent="0.45">
      <c r="A1122" s="33" t="s">
        <v>52</v>
      </c>
      <c r="B1122" s="32">
        <v>40761.339999999997</v>
      </c>
      <c r="C1122" s="28">
        <v>45877</v>
      </c>
    </row>
    <row r="1123" spans="1:3" x14ac:dyDescent="0.45">
      <c r="A1123" s="33" t="s">
        <v>57</v>
      </c>
      <c r="B1123" s="32">
        <v>937020.28</v>
      </c>
      <c r="C1123" s="28">
        <v>45877</v>
      </c>
    </row>
    <row r="1124" spans="1:3" x14ac:dyDescent="0.45">
      <c r="A1124" s="33" t="s">
        <v>58</v>
      </c>
      <c r="B1124" s="32">
        <v>67534.34</v>
      </c>
      <c r="C1124" s="28">
        <v>45877</v>
      </c>
    </row>
    <row r="1125" spans="1:3" x14ac:dyDescent="0.45">
      <c r="A1125" s="33" t="s">
        <v>44</v>
      </c>
      <c r="B1125" s="32">
        <v>1562568.91</v>
      </c>
      <c r="C1125" s="28">
        <v>45877</v>
      </c>
    </row>
    <row r="1126" spans="1:3" x14ac:dyDescent="0.45">
      <c r="A1126" s="33" t="s">
        <v>64</v>
      </c>
      <c r="B1126" s="32">
        <v>113002</v>
      </c>
      <c r="C1126" s="28">
        <v>45877</v>
      </c>
    </row>
    <row r="1127" spans="1:3" x14ac:dyDescent="0.45">
      <c r="A1127" s="33" t="s">
        <v>74</v>
      </c>
      <c r="B1127" s="32">
        <v>1529297.19</v>
      </c>
      <c r="C1127" s="28">
        <v>45853</v>
      </c>
    </row>
    <row r="1128" spans="1:3" x14ac:dyDescent="0.45">
      <c r="A1128" s="33" t="s">
        <v>75</v>
      </c>
      <c r="B1128" s="32">
        <v>109290.23</v>
      </c>
      <c r="C1128" s="28">
        <v>45853</v>
      </c>
    </row>
    <row r="1129" spans="1:3" x14ac:dyDescent="0.45">
      <c r="A1129" s="33" t="s">
        <v>76</v>
      </c>
      <c r="B1129" s="32">
        <v>197128.4</v>
      </c>
      <c r="C1129" s="28">
        <v>45853</v>
      </c>
    </row>
    <row r="1130" spans="1:3" x14ac:dyDescent="0.45">
      <c r="A1130" s="33" t="s">
        <v>77</v>
      </c>
      <c r="B1130" s="32">
        <v>14255.29</v>
      </c>
      <c r="C1130" s="28">
        <v>45853</v>
      </c>
    </row>
    <row r="1131" spans="1:3" x14ac:dyDescent="0.45">
      <c r="A1131" s="33" t="s">
        <v>78</v>
      </c>
      <c r="B1131" s="32">
        <v>187529.28</v>
      </c>
      <c r="C1131" s="28">
        <v>45853</v>
      </c>
    </row>
    <row r="1132" spans="1:3" x14ac:dyDescent="0.45">
      <c r="A1132" s="33" t="s">
        <v>79</v>
      </c>
      <c r="B1132" s="32">
        <v>13561.14</v>
      </c>
      <c r="C1132" s="28">
        <v>45853</v>
      </c>
    </row>
    <row r="1133" spans="1:3" x14ac:dyDescent="0.45">
      <c r="A1133" s="33" t="s">
        <v>85</v>
      </c>
      <c r="B1133" s="32">
        <v>460829.75</v>
      </c>
      <c r="C1133" s="28">
        <v>45877</v>
      </c>
    </row>
    <row r="1134" spans="1:3" x14ac:dyDescent="0.45">
      <c r="A1134" s="33" t="s">
        <v>86</v>
      </c>
      <c r="B1134" s="32">
        <v>37120.959999999999</v>
      </c>
      <c r="C1134" s="28">
        <v>45877</v>
      </c>
    </row>
    <row r="1135" spans="1:3" x14ac:dyDescent="0.45">
      <c r="A1135" s="33" t="s">
        <v>95</v>
      </c>
      <c r="B1135" s="32">
        <v>59202.25</v>
      </c>
      <c r="C1135" s="28">
        <v>45961</v>
      </c>
    </row>
    <row r="1136" spans="1:3" x14ac:dyDescent="0.45">
      <c r="A1136" s="33" t="s">
        <v>96</v>
      </c>
      <c r="B1136" s="32">
        <v>4266.92</v>
      </c>
      <c r="C1136" s="28">
        <v>45961</v>
      </c>
    </row>
    <row r="1137" spans="1:3" x14ac:dyDescent="0.45">
      <c r="A1137" s="27" t="s">
        <v>210</v>
      </c>
      <c r="B1137" s="32"/>
    </row>
    <row r="1138" spans="1:3" x14ac:dyDescent="0.45">
      <c r="A1138" s="33" t="s">
        <v>51</v>
      </c>
      <c r="B1138" s="32">
        <v>902.69</v>
      </c>
      <c r="C1138" s="28">
        <v>45877</v>
      </c>
    </row>
    <row r="1139" spans="1:3" x14ac:dyDescent="0.45">
      <c r="A1139" s="33" t="s">
        <v>57</v>
      </c>
      <c r="B1139" s="32">
        <v>1671.55</v>
      </c>
      <c r="C1139" s="28">
        <v>45877</v>
      </c>
    </row>
    <row r="1140" spans="1:3" x14ac:dyDescent="0.45">
      <c r="A1140" s="33" t="s">
        <v>44</v>
      </c>
      <c r="B1140" s="32">
        <v>2796.92</v>
      </c>
      <c r="C1140" s="28">
        <v>45877</v>
      </c>
    </row>
    <row r="1141" spans="1:3" x14ac:dyDescent="0.45">
      <c r="A1141" s="33" t="s">
        <v>74</v>
      </c>
      <c r="B1141" s="32">
        <v>2705.05</v>
      </c>
      <c r="C1141" s="28">
        <v>45853</v>
      </c>
    </row>
    <row r="1142" spans="1:3" x14ac:dyDescent="0.45">
      <c r="A1142" s="33" t="s">
        <v>76</v>
      </c>
      <c r="B1142" s="32">
        <v>352.83</v>
      </c>
      <c r="C1142" s="28">
        <v>45853</v>
      </c>
    </row>
    <row r="1143" spans="1:3" x14ac:dyDescent="0.45">
      <c r="A1143" s="33" t="s">
        <v>78</v>
      </c>
      <c r="B1143" s="32">
        <v>335.65</v>
      </c>
      <c r="C1143" s="28">
        <v>45853</v>
      </c>
    </row>
    <row r="1144" spans="1:3" x14ac:dyDescent="0.45">
      <c r="A1144" s="33" t="s">
        <v>85</v>
      </c>
      <c r="B1144" s="32">
        <v>822.07</v>
      </c>
      <c r="C1144" s="28">
        <v>45877</v>
      </c>
    </row>
    <row r="1145" spans="1:3" x14ac:dyDescent="0.45">
      <c r="A1145" s="33" t="s">
        <v>95</v>
      </c>
      <c r="B1145" s="32">
        <v>105.61</v>
      </c>
      <c r="C1145" s="28">
        <v>45961</v>
      </c>
    </row>
    <row r="1146" spans="1:3" x14ac:dyDescent="0.45">
      <c r="A1146" s="27" t="s">
        <v>211</v>
      </c>
      <c r="B1146" s="32"/>
    </row>
    <row r="1147" spans="1:3" x14ac:dyDescent="0.45">
      <c r="A1147" s="33" t="s">
        <v>51</v>
      </c>
      <c r="B1147" s="32">
        <v>63783.71</v>
      </c>
      <c r="C1147" s="28">
        <v>45877</v>
      </c>
    </row>
    <row r="1148" spans="1:3" x14ac:dyDescent="0.45">
      <c r="A1148" s="33" t="s">
        <v>57</v>
      </c>
      <c r="B1148" s="32">
        <v>118110.65</v>
      </c>
      <c r="C1148" s="28">
        <v>45877</v>
      </c>
    </row>
    <row r="1149" spans="1:3" x14ac:dyDescent="0.45">
      <c r="A1149" s="33" t="s">
        <v>44</v>
      </c>
      <c r="B1149" s="32">
        <v>197628.92</v>
      </c>
      <c r="C1149" s="28">
        <v>45877</v>
      </c>
    </row>
    <row r="1150" spans="1:3" x14ac:dyDescent="0.45">
      <c r="A1150" s="33" t="s">
        <v>74</v>
      </c>
      <c r="B1150" s="32">
        <v>195216.87</v>
      </c>
      <c r="C1150" s="28">
        <v>45853</v>
      </c>
    </row>
    <row r="1151" spans="1:3" x14ac:dyDescent="0.45">
      <c r="A1151" s="33" t="s">
        <v>76</v>
      </c>
      <c r="B1151" s="32">
        <v>24931.05</v>
      </c>
      <c r="C1151" s="28">
        <v>45853</v>
      </c>
    </row>
    <row r="1152" spans="1:3" x14ac:dyDescent="0.45">
      <c r="A1152" s="33" t="s">
        <v>78</v>
      </c>
      <c r="B1152" s="32">
        <v>23717.03</v>
      </c>
      <c r="C1152" s="28">
        <v>45853</v>
      </c>
    </row>
    <row r="1153" spans="1:3" x14ac:dyDescent="0.45">
      <c r="A1153" s="33" t="s">
        <v>85</v>
      </c>
      <c r="B1153" s="32">
        <v>58087.21</v>
      </c>
      <c r="C1153" s="28">
        <v>45877</v>
      </c>
    </row>
    <row r="1154" spans="1:3" x14ac:dyDescent="0.45">
      <c r="A1154" s="33" t="s">
        <v>95</v>
      </c>
      <c r="B1154" s="32">
        <v>7462.39</v>
      </c>
      <c r="C1154" s="28">
        <v>45961</v>
      </c>
    </row>
    <row r="1155" spans="1:3" x14ac:dyDescent="0.45">
      <c r="A1155" s="27" t="s">
        <v>212</v>
      </c>
      <c r="B1155" s="32"/>
    </row>
    <row r="1156" spans="1:3" x14ac:dyDescent="0.45">
      <c r="A1156" s="33" t="s">
        <v>51</v>
      </c>
      <c r="B1156" s="32">
        <v>11890.64</v>
      </c>
      <c r="C1156" s="28">
        <v>45877</v>
      </c>
    </row>
    <row r="1157" spans="1:3" x14ac:dyDescent="0.45">
      <c r="A1157" s="33" t="s">
        <v>52</v>
      </c>
      <c r="B1157" s="32">
        <v>967.72</v>
      </c>
      <c r="C1157" s="28">
        <v>45877</v>
      </c>
    </row>
    <row r="1158" spans="1:3" x14ac:dyDescent="0.45">
      <c r="A1158" s="33" t="s">
        <v>57</v>
      </c>
      <c r="B1158" s="32">
        <v>22018.34</v>
      </c>
      <c r="C1158" s="28">
        <v>45877</v>
      </c>
    </row>
    <row r="1159" spans="1:3" x14ac:dyDescent="0.45">
      <c r="A1159" s="33" t="s">
        <v>58</v>
      </c>
      <c r="B1159" s="32">
        <v>1603.35</v>
      </c>
      <c r="C1159" s="28">
        <v>45877</v>
      </c>
    </row>
    <row r="1160" spans="1:3" x14ac:dyDescent="0.45">
      <c r="A1160" s="33" t="s">
        <v>44</v>
      </c>
      <c r="B1160" s="32">
        <v>36842.230000000003</v>
      </c>
      <c r="C1160" s="28">
        <v>45877</v>
      </c>
    </row>
    <row r="1161" spans="1:3" x14ac:dyDescent="0.45">
      <c r="A1161" s="33" t="s">
        <v>64</v>
      </c>
      <c r="B1161" s="32">
        <v>2682.8</v>
      </c>
      <c r="C1161" s="28">
        <v>45877</v>
      </c>
    </row>
    <row r="1162" spans="1:3" x14ac:dyDescent="0.45">
      <c r="A1162" s="33" t="s">
        <v>74</v>
      </c>
      <c r="B1162" s="32">
        <v>35632.080000000002</v>
      </c>
      <c r="C1162" s="28">
        <v>45853</v>
      </c>
    </row>
    <row r="1163" spans="1:3" x14ac:dyDescent="0.45">
      <c r="A1163" s="33" t="s">
        <v>75</v>
      </c>
      <c r="B1163" s="32">
        <v>2594.6799999999998</v>
      </c>
      <c r="C1163" s="28">
        <v>45853</v>
      </c>
    </row>
    <row r="1164" spans="1:3" x14ac:dyDescent="0.45">
      <c r="A1164" s="33" t="s">
        <v>76</v>
      </c>
      <c r="B1164" s="32">
        <v>4647.68</v>
      </c>
      <c r="C1164" s="28">
        <v>45853</v>
      </c>
    </row>
    <row r="1165" spans="1:3" x14ac:dyDescent="0.45">
      <c r="A1165" s="33" t="s">
        <v>77</v>
      </c>
      <c r="B1165" s="32">
        <v>1218.3399999999999</v>
      </c>
      <c r="C1165" s="28">
        <v>45853</v>
      </c>
    </row>
    <row r="1166" spans="1:3" x14ac:dyDescent="0.45">
      <c r="A1166" s="33" t="s">
        <v>78</v>
      </c>
      <c r="B1166" s="32">
        <v>4421.3599999999997</v>
      </c>
      <c r="C1166" s="28">
        <v>45853</v>
      </c>
    </row>
    <row r="1167" spans="1:3" x14ac:dyDescent="0.45">
      <c r="A1167" s="33" t="s">
        <v>79</v>
      </c>
      <c r="B1167" s="32">
        <v>1159.01</v>
      </c>
      <c r="C1167" s="28">
        <v>45853</v>
      </c>
    </row>
    <row r="1168" spans="1:3" x14ac:dyDescent="0.45">
      <c r="A1168" s="33" t="s">
        <v>85</v>
      </c>
      <c r="B1168" s="32">
        <v>10828.69</v>
      </c>
      <c r="C1168" s="28">
        <v>45877</v>
      </c>
    </row>
    <row r="1169" spans="1:3" x14ac:dyDescent="0.45">
      <c r="A1169" s="33" t="s">
        <v>86</v>
      </c>
      <c r="B1169" s="32">
        <v>881.29</v>
      </c>
      <c r="C1169" s="28">
        <v>45877</v>
      </c>
    </row>
    <row r="1170" spans="1:3" x14ac:dyDescent="0.45">
      <c r="A1170" s="33" t="s">
        <v>95</v>
      </c>
      <c r="B1170" s="32">
        <v>1391.15</v>
      </c>
      <c r="C1170" s="28">
        <v>45961</v>
      </c>
    </row>
    <row r="1171" spans="1:3" x14ac:dyDescent="0.45">
      <c r="A1171" s="33" t="s">
        <v>96</v>
      </c>
      <c r="B1171" s="32">
        <v>101.31</v>
      </c>
      <c r="C1171" s="28">
        <v>45961</v>
      </c>
    </row>
    <row r="1172" spans="1:3" x14ac:dyDescent="0.45">
      <c r="A1172" s="27" t="s">
        <v>213</v>
      </c>
      <c r="B1172" s="32"/>
    </row>
    <row r="1173" spans="1:3" x14ac:dyDescent="0.45">
      <c r="A1173" s="33" t="s">
        <v>51</v>
      </c>
      <c r="B1173" s="32">
        <v>11020.34</v>
      </c>
      <c r="C1173" s="28">
        <v>45877</v>
      </c>
    </row>
    <row r="1174" spans="1:3" x14ac:dyDescent="0.45">
      <c r="A1174" s="33" t="s">
        <v>52</v>
      </c>
      <c r="B1174" s="32">
        <v>896.89</v>
      </c>
      <c r="C1174" s="28">
        <v>45877</v>
      </c>
    </row>
    <row r="1175" spans="1:3" x14ac:dyDescent="0.45">
      <c r="A1175" s="33" t="s">
        <v>57</v>
      </c>
      <c r="B1175" s="32">
        <v>20406.78</v>
      </c>
      <c r="C1175" s="28">
        <v>45877</v>
      </c>
    </row>
    <row r="1176" spans="1:3" x14ac:dyDescent="0.45">
      <c r="A1176" s="33" t="s">
        <v>58</v>
      </c>
      <c r="B1176" s="32">
        <v>1485.99</v>
      </c>
      <c r="C1176" s="28">
        <v>45877</v>
      </c>
    </row>
    <row r="1177" spans="1:3" x14ac:dyDescent="0.45">
      <c r="A1177" s="33" t="s">
        <v>44</v>
      </c>
      <c r="B1177" s="32">
        <v>34145.69</v>
      </c>
      <c r="C1177" s="28">
        <v>45877</v>
      </c>
    </row>
    <row r="1178" spans="1:3" x14ac:dyDescent="0.45">
      <c r="A1178" s="33" t="s">
        <v>64</v>
      </c>
      <c r="B1178" s="32">
        <v>2486.4499999999998</v>
      </c>
      <c r="C1178" s="28">
        <v>45877</v>
      </c>
    </row>
    <row r="1179" spans="1:3" x14ac:dyDescent="0.45">
      <c r="A1179" s="33" t="s">
        <v>74</v>
      </c>
      <c r="B1179" s="32">
        <v>33024.11</v>
      </c>
      <c r="C1179" s="28">
        <v>45853</v>
      </c>
    </row>
    <row r="1180" spans="1:3" x14ac:dyDescent="0.45">
      <c r="A1180" s="33" t="s">
        <v>75</v>
      </c>
      <c r="B1180" s="32">
        <v>2404.77</v>
      </c>
      <c r="C1180" s="28">
        <v>45853</v>
      </c>
    </row>
    <row r="1181" spans="1:3" x14ac:dyDescent="0.45">
      <c r="A1181" s="33" t="s">
        <v>76</v>
      </c>
      <c r="B1181" s="32">
        <v>4307.51</v>
      </c>
      <c r="C1181" s="28">
        <v>45853</v>
      </c>
    </row>
    <row r="1182" spans="1:3" x14ac:dyDescent="0.45">
      <c r="A1182" s="33" t="s">
        <v>77</v>
      </c>
      <c r="B1182" s="32">
        <v>313.67</v>
      </c>
      <c r="C1182" s="28">
        <v>45853</v>
      </c>
    </row>
    <row r="1183" spans="1:3" x14ac:dyDescent="0.45">
      <c r="A1183" s="33" t="s">
        <v>78</v>
      </c>
      <c r="B1183" s="32">
        <v>4097.75</v>
      </c>
      <c r="C1183" s="28">
        <v>45853</v>
      </c>
    </row>
    <row r="1184" spans="1:3" x14ac:dyDescent="0.45">
      <c r="A1184" s="33" t="s">
        <v>79</v>
      </c>
      <c r="B1184" s="32">
        <v>298.39</v>
      </c>
      <c r="C1184" s="28">
        <v>45853</v>
      </c>
    </row>
    <row r="1185" spans="1:3" x14ac:dyDescent="0.45">
      <c r="A1185" s="33" t="s">
        <v>85</v>
      </c>
      <c r="B1185" s="32">
        <v>10036.120000000001</v>
      </c>
      <c r="C1185" s="28">
        <v>45877</v>
      </c>
    </row>
    <row r="1186" spans="1:3" x14ac:dyDescent="0.45">
      <c r="A1186" s="33" t="s">
        <v>86</v>
      </c>
      <c r="B1186" s="32">
        <v>816.79</v>
      </c>
      <c r="C1186" s="28">
        <v>45877</v>
      </c>
    </row>
    <row r="1187" spans="1:3" x14ac:dyDescent="0.45">
      <c r="A1187" s="33" t="s">
        <v>95</v>
      </c>
      <c r="B1187" s="32">
        <v>1289.33</v>
      </c>
      <c r="C1187" s="28">
        <v>45961</v>
      </c>
    </row>
    <row r="1188" spans="1:3" x14ac:dyDescent="0.45">
      <c r="A1188" s="33" t="s">
        <v>96</v>
      </c>
      <c r="B1188" s="32">
        <v>93.88</v>
      </c>
      <c r="C1188" s="28">
        <v>45961</v>
      </c>
    </row>
    <row r="1189" spans="1:3" x14ac:dyDescent="0.45">
      <c r="A1189" s="27" t="s">
        <v>214</v>
      </c>
      <c r="B1189" s="32"/>
    </row>
    <row r="1190" spans="1:3" x14ac:dyDescent="0.45">
      <c r="A1190" s="33" t="s">
        <v>51</v>
      </c>
      <c r="B1190" s="32">
        <v>314.13</v>
      </c>
      <c r="C1190" s="28">
        <v>45877</v>
      </c>
    </row>
    <row r="1191" spans="1:3" x14ac:dyDescent="0.45">
      <c r="A1191" s="33" t="s">
        <v>57</v>
      </c>
      <c r="B1191" s="32">
        <v>581.69000000000005</v>
      </c>
      <c r="C1191" s="28">
        <v>45877</v>
      </c>
    </row>
    <row r="1192" spans="1:3" x14ac:dyDescent="0.45">
      <c r="A1192" s="33" t="s">
        <v>44</v>
      </c>
      <c r="B1192" s="32">
        <v>973.31</v>
      </c>
      <c r="C1192" s="28">
        <v>45877</v>
      </c>
    </row>
    <row r="1193" spans="1:3" x14ac:dyDescent="0.45">
      <c r="A1193" s="33" t="s">
        <v>74</v>
      </c>
      <c r="B1193" s="32">
        <v>941.34</v>
      </c>
      <c r="C1193" s="28">
        <v>45853</v>
      </c>
    </row>
    <row r="1194" spans="1:3" x14ac:dyDescent="0.45">
      <c r="A1194" s="33" t="s">
        <v>76</v>
      </c>
      <c r="B1194" s="32">
        <v>122.78</v>
      </c>
      <c r="C1194" s="28">
        <v>45853</v>
      </c>
    </row>
    <row r="1195" spans="1:3" x14ac:dyDescent="0.45">
      <c r="A1195" s="33" t="s">
        <v>78</v>
      </c>
      <c r="B1195" s="32">
        <v>116.81</v>
      </c>
      <c r="C1195" s="28">
        <v>45853</v>
      </c>
    </row>
    <row r="1196" spans="1:3" x14ac:dyDescent="0.45">
      <c r="A1196" s="33" t="s">
        <v>85</v>
      </c>
      <c r="B1196" s="32">
        <v>286.08</v>
      </c>
      <c r="C1196" s="28">
        <v>45877</v>
      </c>
    </row>
    <row r="1197" spans="1:3" x14ac:dyDescent="0.45">
      <c r="A1197" s="33" t="s">
        <v>95</v>
      </c>
      <c r="B1197" s="32">
        <v>36.75</v>
      </c>
      <c r="C1197" s="28">
        <v>45961</v>
      </c>
    </row>
    <row r="1198" spans="1:3" x14ac:dyDescent="0.45">
      <c r="A1198" s="27" t="s">
        <v>215</v>
      </c>
      <c r="B1198" s="32"/>
    </row>
    <row r="1199" spans="1:3" x14ac:dyDescent="0.45">
      <c r="A1199" s="33" t="s">
        <v>51</v>
      </c>
      <c r="B1199" s="32">
        <v>12486.82</v>
      </c>
      <c r="C1199" s="28">
        <v>45877</v>
      </c>
    </row>
    <row r="1200" spans="1:3" x14ac:dyDescent="0.45">
      <c r="A1200" s="33" t="s">
        <v>57</v>
      </c>
      <c r="B1200" s="32">
        <v>23122.31</v>
      </c>
      <c r="C1200" s="28">
        <v>45877</v>
      </c>
    </row>
    <row r="1201" spans="1:3" x14ac:dyDescent="0.45">
      <c r="A1201" s="33" t="s">
        <v>44</v>
      </c>
      <c r="B1201" s="32">
        <v>38689.46</v>
      </c>
      <c r="C1201" s="28">
        <v>45877</v>
      </c>
    </row>
    <row r="1202" spans="1:3" x14ac:dyDescent="0.45">
      <c r="A1202" s="33" t="s">
        <v>76</v>
      </c>
      <c r="B1202" s="32">
        <v>4880.71</v>
      </c>
      <c r="C1202" s="28">
        <v>45853</v>
      </c>
    </row>
    <row r="1203" spans="1:3" x14ac:dyDescent="0.45">
      <c r="A1203" s="33" t="s">
        <v>78</v>
      </c>
      <c r="B1203" s="32">
        <v>4643.04</v>
      </c>
      <c r="C1203" s="28">
        <v>45853</v>
      </c>
    </row>
    <row r="1204" spans="1:3" x14ac:dyDescent="0.45">
      <c r="A1204" s="33" t="s">
        <v>85</v>
      </c>
      <c r="B1204" s="32">
        <v>11371.63</v>
      </c>
      <c r="C1204" s="28">
        <v>45877</v>
      </c>
    </row>
    <row r="1205" spans="1:3" x14ac:dyDescent="0.45">
      <c r="A1205" s="33" t="s">
        <v>95</v>
      </c>
      <c r="B1205" s="32">
        <v>1460.9</v>
      </c>
      <c r="C1205" s="28">
        <v>45961</v>
      </c>
    </row>
    <row r="1206" spans="1:3" x14ac:dyDescent="0.45">
      <c r="A1206" s="27" t="s">
        <v>216</v>
      </c>
      <c r="B1206" s="32"/>
    </row>
    <row r="1207" spans="1:3" x14ac:dyDescent="0.45">
      <c r="A1207" s="33" t="s">
        <v>52</v>
      </c>
      <c r="B1207" s="32">
        <v>2569.69</v>
      </c>
      <c r="C1207" s="28">
        <v>45877</v>
      </c>
    </row>
    <row r="1208" spans="1:3" x14ac:dyDescent="0.45">
      <c r="A1208" s="33" t="s">
        <v>58</v>
      </c>
      <c r="B1208" s="32">
        <v>4582.22</v>
      </c>
      <c r="C1208" s="28">
        <v>45877</v>
      </c>
    </row>
    <row r="1209" spans="1:3" x14ac:dyDescent="0.45">
      <c r="A1209" s="33" t="s">
        <v>64</v>
      </c>
      <c r="B1209" s="32">
        <v>7667.22</v>
      </c>
      <c r="C1209" s="28">
        <v>45877</v>
      </c>
    </row>
    <row r="1210" spans="1:3" x14ac:dyDescent="0.45">
      <c r="A1210" s="33" t="s">
        <v>75</v>
      </c>
      <c r="B1210" s="32">
        <v>7415.37</v>
      </c>
      <c r="C1210" s="28">
        <v>45853</v>
      </c>
    </row>
    <row r="1211" spans="1:3" x14ac:dyDescent="0.45">
      <c r="A1211" s="33" t="s">
        <v>77</v>
      </c>
      <c r="B1211" s="32">
        <v>967.23</v>
      </c>
      <c r="C1211" s="28">
        <v>45853</v>
      </c>
    </row>
    <row r="1212" spans="1:3" x14ac:dyDescent="0.45">
      <c r="A1212" s="33" t="s">
        <v>79</v>
      </c>
      <c r="B1212" s="32">
        <v>920.13</v>
      </c>
      <c r="C1212" s="28">
        <v>45853</v>
      </c>
    </row>
    <row r="1213" spans="1:3" x14ac:dyDescent="0.45">
      <c r="A1213" s="33" t="s">
        <v>86</v>
      </c>
      <c r="B1213" s="32">
        <v>2340.19</v>
      </c>
      <c r="C1213" s="28">
        <v>45877</v>
      </c>
    </row>
    <row r="1214" spans="1:3" x14ac:dyDescent="0.45">
      <c r="A1214" s="33" t="s">
        <v>96</v>
      </c>
      <c r="B1214" s="32">
        <v>289.51</v>
      </c>
      <c r="C1214" s="28">
        <v>45961</v>
      </c>
    </row>
    <row r="1215" spans="1:3" x14ac:dyDescent="0.45">
      <c r="A1215" s="27" t="s">
        <v>217</v>
      </c>
      <c r="B1215" s="32"/>
    </row>
    <row r="1216" spans="1:3" x14ac:dyDescent="0.45">
      <c r="A1216" s="33" t="s">
        <v>51</v>
      </c>
      <c r="B1216" s="32">
        <v>158.18</v>
      </c>
      <c r="C1216" s="28">
        <v>45877</v>
      </c>
    </row>
    <row r="1217" spans="1:3" x14ac:dyDescent="0.45">
      <c r="A1217" s="33" t="s">
        <v>57</v>
      </c>
      <c r="B1217" s="32">
        <v>292.89999999999998</v>
      </c>
      <c r="C1217" s="28">
        <v>45877</v>
      </c>
    </row>
    <row r="1218" spans="1:3" x14ac:dyDescent="0.45">
      <c r="A1218" s="33" t="s">
        <v>44</v>
      </c>
      <c r="B1218" s="32">
        <v>490.1</v>
      </c>
      <c r="C1218" s="28">
        <v>45877</v>
      </c>
    </row>
    <row r="1219" spans="1:3" x14ac:dyDescent="0.45">
      <c r="A1219" s="33" t="s">
        <v>74</v>
      </c>
      <c r="B1219" s="32">
        <v>474</v>
      </c>
      <c r="C1219" s="28">
        <v>45853</v>
      </c>
    </row>
    <row r="1220" spans="1:3" x14ac:dyDescent="0.45">
      <c r="A1220" s="33" t="s">
        <v>76</v>
      </c>
      <c r="B1220" s="32">
        <v>61.83</v>
      </c>
      <c r="C1220" s="28">
        <v>45853</v>
      </c>
    </row>
    <row r="1221" spans="1:3" x14ac:dyDescent="0.45">
      <c r="A1221" s="33" t="s">
        <v>78</v>
      </c>
      <c r="B1221" s="32">
        <v>58.82</v>
      </c>
      <c r="C1221" s="28">
        <v>45853</v>
      </c>
    </row>
    <row r="1222" spans="1:3" x14ac:dyDescent="0.45">
      <c r="A1222" s="33" t="s">
        <v>85</v>
      </c>
      <c r="B1222" s="32">
        <v>144.05000000000001</v>
      </c>
      <c r="C1222" s="28">
        <v>45877</v>
      </c>
    </row>
    <row r="1223" spans="1:3" x14ac:dyDescent="0.45">
      <c r="A1223" s="33" t="s">
        <v>95</v>
      </c>
      <c r="B1223" s="32">
        <v>18.510000000000002</v>
      </c>
      <c r="C1223" s="28">
        <v>45961</v>
      </c>
    </row>
    <row r="1224" spans="1:3" x14ac:dyDescent="0.45">
      <c r="A1224" s="27" t="s">
        <v>218</v>
      </c>
      <c r="B1224" s="32"/>
    </row>
    <row r="1225" spans="1:3" x14ac:dyDescent="0.45">
      <c r="A1225" s="33" t="s">
        <v>51</v>
      </c>
      <c r="B1225" s="32">
        <v>158169.39000000001</v>
      </c>
      <c r="C1225" s="28">
        <v>45877</v>
      </c>
    </row>
    <row r="1226" spans="1:3" x14ac:dyDescent="0.45">
      <c r="A1226" s="33" t="s">
        <v>57</v>
      </c>
      <c r="B1226" s="32">
        <v>292888.09000000003</v>
      </c>
      <c r="C1226" s="28">
        <v>45877</v>
      </c>
    </row>
    <row r="1227" spans="1:3" x14ac:dyDescent="0.45">
      <c r="A1227" s="33" t="s">
        <v>44</v>
      </c>
      <c r="B1227" s="32">
        <v>490075.71</v>
      </c>
      <c r="C1227" s="28">
        <v>45877</v>
      </c>
    </row>
    <row r="1228" spans="1:3" x14ac:dyDescent="0.45">
      <c r="A1228" s="33" t="s">
        <v>74</v>
      </c>
      <c r="B1228" s="32">
        <v>473978.19</v>
      </c>
      <c r="C1228" s="28">
        <v>45853</v>
      </c>
    </row>
    <row r="1229" spans="1:3" x14ac:dyDescent="0.45">
      <c r="A1229" s="33" t="s">
        <v>76</v>
      </c>
      <c r="B1229" s="32">
        <v>61823.45</v>
      </c>
      <c r="C1229" s="28">
        <v>45853</v>
      </c>
    </row>
    <row r="1230" spans="1:3" x14ac:dyDescent="0.45">
      <c r="A1230" s="33" t="s">
        <v>78</v>
      </c>
      <c r="B1230" s="32">
        <v>58812.97</v>
      </c>
      <c r="C1230" s="28">
        <v>45853</v>
      </c>
    </row>
    <row r="1231" spans="1:3" x14ac:dyDescent="0.45">
      <c r="A1231" s="33" t="s">
        <v>85</v>
      </c>
      <c r="B1231" s="32">
        <v>144043.35</v>
      </c>
      <c r="C1231" s="28">
        <v>45877</v>
      </c>
    </row>
    <row r="1232" spans="1:3" x14ac:dyDescent="0.45">
      <c r="A1232" s="33" t="s">
        <v>95</v>
      </c>
      <c r="B1232" s="32">
        <v>18505.080000000002</v>
      </c>
      <c r="C1232" s="28">
        <v>45961</v>
      </c>
    </row>
    <row r="1233" spans="1:3" x14ac:dyDescent="0.45">
      <c r="A1233" s="27" t="s">
        <v>219</v>
      </c>
      <c r="B1233" s="32"/>
    </row>
    <row r="1234" spans="1:3" x14ac:dyDescent="0.45">
      <c r="A1234" s="33" t="s">
        <v>51</v>
      </c>
      <c r="B1234" s="32">
        <v>4179.32</v>
      </c>
      <c r="C1234" s="28">
        <v>45877</v>
      </c>
    </row>
    <row r="1235" spans="1:3" x14ac:dyDescent="0.45">
      <c r="A1235" s="33" t="s">
        <v>57</v>
      </c>
      <c r="B1235" s="32">
        <v>7739</v>
      </c>
      <c r="C1235" s="28">
        <v>45877</v>
      </c>
    </row>
    <row r="1236" spans="1:3" x14ac:dyDescent="0.45">
      <c r="A1236" s="33" t="s">
        <v>44</v>
      </c>
      <c r="B1236" s="32">
        <v>12949.3</v>
      </c>
      <c r="C1236" s="28">
        <v>45877</v>
      </c>
    </row>
    <row r="1237" spans="1:3" x14ac:dyDescent="0.45">
      <c r="A1237" s="33" t="s">
        <v>74</v>
      </c>
      <c r="B1237" s="32">
        <v>12523.96</v>
      </c>
      <c r="C1237" s="28">
        <v>45853</v>
      </c>
    </row>
    <row r="1238" spans="1:3" x14ac:dyDescent="0.45">
      <c r="A1238" s="33" t="s">
        <v>76</v>
      </c>
      <c r="B1238" s="32">
        <v>1633.57</v>
      </c>
      <c r="C1238" s="28">
        <v>45853</v>
      </c>
    </row>
    <row r="1239" spans="1:3" x14ac:dyDescent="0.45">
      <c r="A1239" s="33" t="s">
        <v>78</v>
      </c>
      <c r="B1239" s="32">
        <v>1554.02</v>
      </c>
      <c r="C1239" s="28">
        <v>45853</v>
      </c>
    </row>
    <row r="1240" spans="1:3" x14ac:dyDescent="0.45">
      <c r="A1240" s="33" t="s">
        <v>85</v>
      </c>
      <c r="B1240" s="32">
        <v>3806.07</v>
      </c>
      <c r="C1240" s="28">
        <v>45877</v>
      </c>
    </row>
    <row r="1241" spans="1:3" x14ac:dyDescent="0.45">
      <c r="A1241" s="33" t="s">
        <v>95</v>
      </c>
      <c r="B1241" s="32">
        <v>488.96</v>
      </c>
      <c r="C1241" s="28">
        <v>45961</v>
      </c>
    </row>
    <row r="1242" spans="1:3" x14ac:dyDescent="0.45">
      <c r="A1242" s="27" t="s">
        <v>220</v>
      </c>
      <c r="B1242" s="32"/>
    </row>
    <row r="1243" spans="1:3" x14ac:dyDescent="0.45">
      <c r="A1243" s="33" t="s">
        <v>51</v>
      </c>
      <c r="B1243" s="32">
        <v>4268.8900000000003</v>
      </c>
      <c r="C1243" s="28">
        <v>45877</v>
      </c>
    </row>
    <row r="1244" spans="1:3" x14ac:dyDescent="0.45">
      <c r="A1244" s="33" t="s">
        <v>52</v>
      </c>
      <c r="B1244" s="32">
        <v>1162.07</v>
      </c>
      <c r="C1244" s="28">
        <v>45877</v>
      </c>
    </row>
    <row r="1245" spans="1:3" x14ac:dyDescent="0.45">
      <c r="A1245" s="33" t="s">
        <v>57</v>
      </c>
      <c r="B1245" s="32">
        <v>7904.86</v>
      </c>
      <c r="C1245" s="28">
        <v>45877</v>
      </c>
    </row>
    <row r="1246" spans="1:3" x14ac:dyDescent="0.45">
      <c r="A1246" s="33" t="s">
        <v>58</v>
      </c>
      <c r="B1246" s="32">
        <v>2072.1799999999998</v>
      </c>
      <c r="C1246" s="28">
        <v>45877</v>
      </c>
    </row>
    <row r="1247" spans="1:3" x14ac:dyDescent="0.45">
      <c r="A1247" s="33" t="s">
        <v>44</v>
      </c>
      <c r="B1247" s="32">
        <v>13226.83</v>
      </c>
      <c r="C1247" s="28">
        <v>45877</v>
      </c>
    </row>
    <row r="1248" spans="1:3" x14ac:dyDescent="0.45">
      <c r="A1248" s="33" t="s">
        <v>64</v>
      </c>
      <c r="B1248" s="32">
        <v>2966.45</v>
      </c>
      <c r="C1248" s="28">
        <v>45877</v>
      </c>
    </row>
    <row r="1249" spans="1:3" x14ac:dyDescent="0.45">
      <c r="A1249" s="33" t="s">
        <v>74</v>
      </c>
      <c r="B1249" s="32">
        <v>12792.37</v>
      </c>
      <c r="C1249" s="28">
        <v>45853</v>
      </c>
    </row>
    <row r="1250" spans="1:3" x14ac:dyDescent="0.45">
      <c r="A1250" s="33" t="s">
        <v>75</v>
      </c>
      <c r="B1250" s="32">
        <v>2869.02</v>
      </c>
      <c r="C1250" s="28">
        <v>45853</v>
      </c>
    </row>
    <row r="1251" spans="1:3" x14ac:dyDescent="0.45">
      <c r="A1251" s="33" t="s">
        <v>76</v>
      </c>
      <c r="B1251" s="32">
        <v>1668.58</v>
      </c>
      <c r="C1251" s="28">
        <v>45853</v>
      </c>
    </row>
    <row r="1252" spans="1:3" x14ac:dyDescent="0.45">
      <c r="A1252" s="33" t="s">
        <v>77</v>
      </c>
      <c r="B1252" s="32">
        <v>437.4</v>
      </c>
      <c r="C1252" s="28">
        <v>45853</v>
      </c>
    </row>
    <row r="1253" spans="1:3" x14ac:dyDescent="0.45">
      <c r="A1253" s="33" t="s">
        <v>78</v>
      </c>
      <c r="B1253" s="32">
        <v>1587.32</v>
      </c>
      <c r="C1253" s="28">
        <v>45853</v>
      </c>
    </row>
    <row r="1254" spans="1:3" x14ac:dyDescent="0.45">
      <c r="A1254" s="33" t="s">
        <v>79</v>
      </c>
      <c r="B1254" s="32">
        <v>416.1</v>
      </c>
      <c r="C1254" s="28">
        <v>45853</v>
      </c>
    </row>
    <row r="1255" spans="1:3" x14ac:dyDescent="0.45">
      <c r="A1255" s="33" t="s">
        <v>85</v>
      </c>
      <c r="B1255" s="32">
        <v>3887.64</v>
      </c>
      <c r="C1255" s="28">
        <v>45877</v>
      </c>
    </row>
    <row r="1256" spans="1:3" x14ac:dyDescent="0.45">
      <c r="A1256" s="33" t="s">
        <v>86</v>
      </c>
      <c r="B1256" s="32">
        <v>1058.28</v>
      </c>
      <c r="C1256" s="28">
        <v>45877</v>
      </c>
    </row>
    <row r="1257" spans="1:3" x14ac:dyDescent="0.45">
      <c r="A1257" s="33" t="s">
        <v>95</v>
      </c>
      <c r="B1257" s="32">
        <v>499.44</v>
      </c>
      <c r="C1257" s="28">
        <v>45961</v>
      </c>
    </row>
    <row r="1258" spans="1:3" x14ac:dyDescent="0.45">
      <c r="A1258" s="33" t="s">
        <v>96</v>
      </c>
      <c r="B1258" s="32">
        <v>130.91999999999999</v>
      </c>
      <c r="C1258" s="28">
        <v>45961</v>
      </c>
    </row>
    <row r="1259" spans="1:3" x14ac:dyDescent="0.45">
      <c r="A1259" s="27" t="s">
        <v>222</v>
      </c>
      <c r="B1259" s="32"/>
    </row>
    <row r="1260" spans="1:3" x14ac:dyDescent="0.45">
      <c r="A1260" s="33" t="s">
        <v>51</v>
      </c>
      <c r="B1260" s="32">
        <v>8933.5400000000009</v>
      </c>
      <c r="C1260" s="28">
        <v>45877</v>
      </c>
    </row>
    <row r="1261" spans="1:3" x14ac:dyDescent="0.45">
      <c r="A1261" s="33" t="s">
        <v>57</v>
      </c>
      <c r="B1261" s="32">
        <v>16542.57</v>
      </c>
      <c r="C1261" s="28">
        <v>45877</v>
      </c>
    </row>
    <row r="1262" spans="1:3" x14ac:dyDescent="0.45">
      <c r="A1262" s="33" t="s">
        <v>44</v>
      </c>
      <c r="B1262" s="32">
        <v>27679.9</v>
      </c>
      <c r="C1262" s="28">
        <v>45877</v>
      </c>
    </row>
    <row r="1263" spans="1:3" x14ac:dyDescent="0.45">
      <c r="A1263" s="33" t="s">
        <v>74</v>
      </c>
      <c r="B1263" s="32">
        <v>26770.7</v>
      </c>
      <c r="C1263" s="28">
        <v>45853</v>
      </c>
    </row>
    <row r="1264" spans="1:3" x14ac:dyDescent="0.45">
      <c r="A1264" s="33" t="s">
        <v>76</v>
      </c>
      <c r="B1264" s="32">
        <v>3491.84</v>
      </c>
      <c r="C1264" s="28">
        <v>45853</v>
      </c>
    </row>
    <row r="1265" spans="1:3" x14ac:dyDescent="0.45">
      <c r="A1265" s="33" t="s">
        <v>78</v>
      </c>
      <c r="B1265" s="32">
        <v>3321.81</v>
      </c>
      <c r="C1265" s="28">
        <v>45853</v>
      </c>
    </row>
    <row r="1266" spans="1:3" x14ac:dyDescent="0.45">
      <c r="A1266" s="33" t="s">
        <v>85</v>
      </c>
      <c r="B1266" s="32">
        <v>8135.69</v>
      </c>
      <c r="C1266" s="28">
        <v>45877</v>
      </c>
    </row>
    <row r="1267" spans="1:3" x14ac:dyDescent="0.45">
      <c r="A1267" s="33" t="s">
        <v>95</v>
      </c>
      <c r="B1267" s="32">
        <v>1045.18</v>
      </c>
      <c r="C1267" s="28">
        <v>45961</v>
      </c>
    </row>
    <row r="1268" spans="1:3" x14ac:dyDescent="0.45">
      <c r="A1268" s="27" t="s">
        <v>223</v>
      </c>
      <c r="B1268" s="32"/>
    </row>
    <row r="1269" spans="1:3" x14ac:dyDescent="0.45">
      <c r="A1269" s="33" t="s">
        <v>51</v>
      </c>
      <c r="B1269" s="32">
        <v>63576.62</v>
      </c>
      <c r="C1269" s="28">
        <v>45877</v>
      </c>
    </row>
    <row r="1270" spans="1:3" x14ac:dyDescent="0.45">
      <c r="A1270" s="33" t="s">
        <v>52</v>
      </c>
      <c r="B1270" s="32">
        <v>17306.689999999999</v>
      </c>
      <c r="C1270" s="28">
        <v>45877</v>
      </c>
    </row>
    <row r="1271" spans="1:3" x14ac:dyDescent="0.45">
      <c r="A1271" s="33" t="s">
        <v>57</v>
      </c>
      <c r="B1271" s="32">
        <v>117727.16</v>
      </c>
      <c r="C1271" s="28">
        <v>45877</v>
      </c>
    </row>
    <row r="1272" spans="1:3" x14ac:dyDescent="0.45">
      <c r="A1272" s="33" t="s">
        <v>58</v>
      </c>
      <c r="B1272" s="32">
        <v>30860.94</v>
      </c>
      <c r="C1272" s="28">
        <v>45877</v>
      </c>
    </row>
    <row r="1273" spans="1:3" x14ac:dyDescent="0.45">
      <c r="A1273" s="33" t="s">
        <v>44</v>
      </c>
      <c r="B1273" s="32">
        <v>209301.79</v>
      </c>
      <c r="C1273" s="28">
        <v>45877</v>
      </c>
    </row>
    <row r="1274" spans="1:3" x14ac:dyDescent="0.45">
      <c r="A1274" s="33" t="s">
        <v>64</v>
      </c>
      <c r="B1274" s="32">
        <v>44179.39</v>
      </c>
      <c r="C1274" s="28">
        <v>45877</v>
      </c>
    </row>
    <row r="1275" spans="1:3" x14ac:dyDescent="0.45">
      <c r="A1275" s="33" t="s">
        <v>74</v>
      </c>
      <c r="B1275" s="32">
        <v>190516.82</v>
      </c>
      <c r="C1275" s="28">
        <v>45853</v>
      </c>
    </row>
    <row r="1276" spans="1:3" x14ac:dyDescent="0.45">
      <c r="A1276" s="33" t="s">
        <v>75</v>
      </c>
      <c r="B1276" s="32">
        <v>42728.23</v>
      </c>
      <c r="C1276" s="28">
        <v>45853</v>
      </c>
    </row>
    <row r="1277" spans="1:3" x14ac:dyDescent="0.45">
      <c r="A1277" s="33" t="s">
        <v>76</v>
      </c>
      <c r="B1277" s="32">
        <v>24850.1</v>
      </c>
      <c r="C1277" s="28">
        <v>45853</v>
      </c>
    </row>
    <row r="1278" spans="1:3" x14ac:dyDescent="0.45">
      <c r="A1278" s="33" t="s">
        <v>77</v>
      </c>
      <c r="B1278" s="32">
        <v>6514.19</v>
      </c>
      <c r="C1278" s="28">
        <v>45853</v>
      </c>
    </row>
    <row r="1279" spans="1:3" x14ac:dyDescent="0.45">
      <c r="A1279" s="33" t="s">
        <v>78</v>
      </c>
      <c r="B1279" s="32">
        <v>23640.03</v>
      </c>
      <c r="C1279" s="28">
        <v>45853</v>
      </c>
    </row>
    <row r="1280" spans="1:3" x14ac:dyDescent="0.45">
      <c r="A1280" s="33" t="s">
        <v>79</v>
      </c>
      <c r="B1280" s="32">
        <v>6196.99</v>
      </c>
      <c r="C1280" s="28">
        <v>45853</v>
      </c>
    </row>
    <row r="1281" spans="1:3" x14ac:dyDescent="0.45">
      <c r="A1281" s="33" t="s">
        <v>85</v>
      </c>
      <c r="B1281" s="32">
        <v>57898.62</v>
      </c>
      <c r="C1281" s="28">
        <v>45877</v>
      </c>
    </row>
    <row r="1282" spans="1:3" x14ac:dyDescent="0.45">
      <c r="A1282" s="33" t="s">
        <v>86</v>
      </c>
      <c r="B1282" s="32">
        <v>15761.04</v>
      </c>
      <c r="C1282" s="28">
        <v>45877</v>
      </c>
    </row>
    <row r="1283" spans="1:3" x14ac:dyDescent="0.45">
      <c r="A1283" s="33" t="s">
        <v>95</v>
      </c>
      <c r="B1283" s="32">
        <v>7438.17</v>
      </c>
      <c r="C1283" s="28">
        <v>45961</v>
      </c>
    </row>
    <row r="1284" spans="1:3" x14ac:dyDescent="0.45">
      <c r="A1284" s="33" t="s">
        <v>96</v>
      </c>
      <c r="B1284" s="32">
        <v>1949.84</v>
      </c>
      <c r="C1284" s="28">
        <v>45961</v>
      </c>
    </row>
    <row r="1285" spans="1:3" x14ac:dyDescent="0.45">
      <c r="A1285" s="27" t="s">
        <v>224</v>
      </c>
      <c r="B1285" s="32"/>
    </row>
    <row r="1286" spans="1:3" x14ac:dyDescent="0.45">
      <c r="A1286" s="33" t="s">
        <v>51</v>
      </c>
      <c r="B1286" s="32">
        <v>4444.22</v>
      </c>
      <c r="C1286" s="28">
        <v>45877</v>
      </c>
    </row>
    <row r="1287" spans="1:3" x14ac:dyDescent="0.45">
      <c r="A1287" s="33" t="s">
        <v>57</v>
      </c>
      <c r="B1287" s="32">
        <v>8229.5300000000007</v>
      </c>
      <c r="C1287" s="28">
        <v>45877</v>
      </c>
    </row>
    <row r="1288" spans="1:3" x14ac:dyDescent="0.45">
      <c r="A1288" s="33" t="s">
        <v>44</v>
      </c>
      <c r="B1288" s="32">
        <v>13770.08</v>
      </c>
      <c r="C1288" s="28">
        <v>45877</v>
      </c>
    </row>
    <row r="1289" spans="1:3" x14ac:dyDescent="0.45">
      <c r="A1289" s="33" t="s">
        <v>76</v>
      </c>
      <c r="B1289" s="32">
        <v>1737.11</v>
      </c>
      <c r="C1289" s="28">
        <v>45853</v>
      </c>
    </row>
    <row r="1290" spans="1:3" x14ac:dyDescent="0.45">
      <c r="A1290" s="33" t="s">
        <v>78</v>
      </c>
      <c r="B1290" s="32">
        <v>1652.52</v>
      </c>
      <c r="C1290" s="28">
        <v>45853</v>
      </c>
    </row>
    <row r="1291" spans="1:3" x14ac:dyDescent="0.45">
      <c r="A1291" s="33" t="s">
        <v>85</v>
      </c>
      <c r="B1291" s="32">
        <v>4047.31</v>
      </c>
      <c r="C1291" s="28">
        <v>45877</v>
      </c>
    </row>
    <row r="1292" spans="1:3" x14ac:dyDescent="0.45">
      <c r="A1292" s="33" t="s">
        <v>95</v>
      </c>
      <c r="B1292" s="32">
        <v>519.95000000000005</v>
      </c>
      <c r="C1292" s="28">
        <v>45961</v>
      </c>
    </row>
    <row r="1293" spans="1:3" x14ac:dyDescent="0.45">
      <c r="A1293" s="27" t="s">
        <v>225</v>
      </c>
      <c r="B1293" s="32"/>
    </row>
    <row r="1294" spans="1:3" x14ac:dyDescent="0.45">
      <c r="A1294" s="33" t="s">
        <v>51</v>
      </c>
      <c r="B1294" s="32">
        <v>3187.37</v>
      </c>
      <c r="C1294" s="28">
        <v>45877</v>
      </c>
    </row>
    <row r="1295" spans="1:3" x14ac:dyDescent="0.45">
      <c r="A1295" s="33" t="s">
        <v>57</v>
      </c>
      <c r="B1295" s="32">
        <v>5902.18</v>
      </c>
      <c r="C1295" s="28">
        <v>45877</v>
      </c>
    </row>
    <row r="1296" spans="1:3" x14ac:dyDescent="0.45">
      <c r="A1296" s="33" t="s">
        <v>44</v>
      </c>
      <c r="B1296" s="32">
        <v>9875.84</v>
      </c>
      <c r="C1296" s="28">
        <v>45877</v>
      </c>
    </row>
    <row r="1297" spans="1:3" x14ac:dyDescent="0.45">
      <c r="A1297" s="33" t="s">
        <v>74</v>
      </c>
      <c r="B1297" s="32">
        <v>9551.44</v>
      </c>
      <c r="C1297" s="28">
        <v>45853</v>
      </c>
    </row>
    <row r="1298" spans="1:3" x14ac:dyDescent="0.45">
      <c r="A1298" s="33" t="s">
        <v>76</v>
      </c>
      <c r="B1298" s="32">
        <v>1245.8399999999999</v>
      </c>
      <c r="C1298" s="28">
        <v>45853</v>
      </c>
    </row>
    <row r="1299" spans="1:3" x14ac:dyDescent="0.45">
      <c r="A1299" s="33" t="s">
        <v>78</v>
      </c>
      <c r="B1299" s="32">
        <v>1185.18</v>
      </c>
      <c r="C1299" s="28">
        <v>45853</v>
      </c>
    </row>
    <row r="1300" spans="1:3" x14ac:dyDescent="0.45">
      <c r="A1300" s="33" t="s">
        <v>85</v>
      </c>
      <c r="B1300" s="32">
        <v>2902.71</v>
      </c>
      <c r="C1300" s="28">
        <v>45877</v>
      </c>
    </row>
    <row r="1301" spans="1:3" x14ac:dyDescent="0.45">
      <c r="A1301" s="33" t="s">
        <v>95</v>
      </c>
      <c r="B1301" s="32">
        <v>372.91</v>
      </c>
      <c r="C1301" s="28">
        <v>45961</v>
      </c>
    </row>
    <row r="1302" spans="1:3" x14ac:dyDescent="0.45">
      <c r="A1302" s="27" t="s">
        <v>226</v>
      </c>
      <c r="B1302" s="32"/>
    </row>
    <row r="1303" spans="1:3" x14ac:dyDescent="0.45">
      <c r="A1303" s="33" t="s">
        <v>51</v>
      </c>
      <c r="B1303" s="32">
        <v>1380.08</v>
      </c>
      <c r="C1303" s="28">
        <v>45877</v>
      </c>
    </row>
    <row r="1304" spans="1:3" x14ac:dyDescent="0.45">
      <c r="A1304" s="33" t="s">
        <v>57</v>
      </c>
      <c r="B1304" s="32">
        <v>2555.5500000000002</v>
      </c>
      <c r="C1304" s="28">
        <v>45877</v>
      </c>
    </row>
    <row r="1305" spans="1:3" x14ac:dyDescent="0.45">
      <c r="A1305" s="33" t="s">
        <v>44</v>
      </c>
      <c r="B1305" s="32">
        <v>4276.08</v>
      </c>
      <c r="C1305" s="28">
        <v>45877</v>
      </c>
    </row>
    <row r="1306" spans="1:3" x14ac:dyDescent="0.45">
      <c r="A1306" s="33" t="s">
        <v>74</v>
      </c>
      <c r="B1306" s="32">
        <v>4135.63</v>
      </c>
      <c r="C1306" s="28">
        <v>45853</v>
      </c>
    </row>
    <row r="1307" spans="1:3" x14ac:dyDescent="0.45">
      <c r="A1307" s="33" t="s">
        <v>76</v>
      </c>
      <c r="B1307" s="32">
        <v>539.42999999999995</v>
      </c>
      <c r="C1307" s="28">
        <v>45853</v>
      </c>
    </row>
    <row r="1308" spans="1:3" x14ac:dyDescent="0.45">
      <c r="A1308" s="33" t="s">
        <v>78</v>
      </c>
      <c r="B1308" s="32">
        <v>513.16</v>
      </c>
      <c r="C1308" s="28">
        <v>45853</v>
      </c>
    </row>
    <row r="1309" spans="1:3" x14ac:dyDescent="0.45">
      <c r="A1309" s="33" t="s">
        <v>85</v>
      </c>
      <c r="B1309" s="32">
        <v>1256.83</v>
      </c>
      <c r="C1309" s="28">
        <v>45877</v>
      </c>
    </row>
    <row r="1310" spans="1:3" x14ac:dyDescent="0.45">
      <c r="A1310" s="33" t="s">
        <v>95</v>
      </c>
      <c r="B1310" s="32">
        <v>161.46</v>
      </c>
      <c r="C1310" s="28">
        <v>45961</v>
      </c>
    </row>
    <row r="1311" spans="1:3" x14ac:dyDescent="0.45">
      <c r="A1311" s="27" t="s">
        <v>227</v>
      </c>
      <c r="B1311" s="32"/>
    </row>
    <row r="1312" spans="1:3" x14ac:dyDescent="0.45">
      <c r="A1312" s="33" t="s">
        <v>51</v>
      </c>
      <c r="B1312" s="32">
        <v>10795.47</v>
      </c>
      <c r="C1312" s="28">
        <v>45877</v>
      </c>
    </row>
    <row r="1313" spans="1:3" x14ac:dyDescent="0.45">
      <c r="A1313" s="33" t="s">
        <v>57</v>
      </c>
      <c r="B1313" s="32">
        <v>19990.36</v>
      </c>
      <c r="C1313" s="28">
        <v>45877</v>
      </c>
    </row>
    <row r="1314" spans="1:3" x14ac:dyDescent="0.45">
      <c r="A1314" s="33" t="s">
        <v>44</v>
      </c>
      <c r="B1314" s="32">
        <v>33448.92</v>
      </c>
      <c r="C1314" s="28">
        <v>45877</v>
      </c>
    </row>
    <row r="1315" spans="1:3" x14ac:dyDescent="0.45">
      <c r="A1315" s="33" t="s">
        <v>74</v>
      </c>
      <c r="B1315" s="32">
        <v>32350.22</v>
      </c>
      <c r="C1315" s="28">
        <v>45853</v>
      </c>
    </row>
    <row r="1316" spans="1:3" x14ac:dyDescent="0.45">
      <c r="A1316" s="33" t="s">
        <v>76</v>
      </c>
      <c r="B1316" s="32">
        <v>4219.6099999999997</v>
      </c>
      <c r="C1316" s="28">
        <v>45853</v>
      </c>
    </row>
    <row r="1317" spans="1:3" x14ac:dyDescent="0.45">
      <c r="A1317" s="33" t="s">
        <v>78</v>
      </c>
      <c r="B1317" s="32">
        <v>4014.14</v>
      </c>
      <c r="C1317" s="28">
        <v>45853</v>
      </c>
    </row>
    <row r="1318" spans="1:3" x14ac:dyDescent="0.45">
      <c r="A1318" s="33" t="s">
        <v>85</v>
      </c>
      <c r="B1318" s="32">
        <v>9831.33</v>
      </c>
      <c r="C1318" s="28">
        <v>45877</v>
      </c>
    </row>
    <row r="1319" spans="1:3" x14ac:dyDescent="0.45">
      <c r="A1319" s="33" t="s">
        <v>95</v>
      </c>
      <c r="B1319" s="32">
        <v>1263.02</v>
      </c>
      <c r="C1319" s="28">
        <v>45961</v>
      </c>
    </row>
    <row r="1320" spans="1:3" x14ac:dyDescent="0.45">
      <c r="A1320" s="27" t="s">
        <v>228</v>
      </c>
      <c r="B1320" s="32"/>
    </row>
    <row r="1321" spans="1:3" x14ac:dyDescent="0.45">
      <c r="A1321" s="33" t="s">
        <v>51</v>
      </c>
      <c r="B1321" s="32">
        <v>9409.35</v>
      </c>
      <c r="C1321" s="28">
        <v>45877</v>
      </c>
    </row>
    <row r="1322" spans="1:3" x14ac:dyDescent="0.45">
      <c r="A1322" s="33" t="s">
        <v>57</v>
      </c>
      <c r="B1322" s="32">
        <v>17423.63</v>
      </c>
      <c r="C1322" s="28">
        <v>45877</v>
      </c>
    </row>
    <row r="1323" spans="1:3" x14ac:dyDescent="0.45">
      <c r="A1323" s="33" t="s">
        <v>44</v>
      </c>
      <c r="B1323" s="32">
        <v>29154.14</v>
      </c>
      <c r="C1323" s="28">
        <v>45877</v>
      </c>
    </row>
    <row r="1324" spans="1:3" x14ac:dyDescent="0.45">
      <c r="A1324" s="33" t="s">
        <v>74</v>
      </c>
      <c r="B1324" s="32">
        <v>28196.51</v>
      </c>
      <c r="C1324" s="28">
        <v>45853</v>
      </c>
    </row>
    <row r="1325" spans="1:3" x14ac:dyDescent="0.45">
      <c r="A1325" s="33" t="s">
        <v>76</v>
      </c>
      <c r="B1325" s="32">
        <v>3677.82</v>
      </c>
      <c r="C1325" s="28">
        <v>45853</v>
      </c>
    </row>
    <row r="1326" spans="1:3" x14ac:dyDescent="0.45">
      <c r="A1326" s="33" t="s">
        <v>78</v>
      </c>
      <c r="B1326" s="32">
        <v>3498.73</v>
      </c>
      <c r="C1326" s="28">
        <v>45853</v>
      </c>
    </row>
    <row r="1327" spans="1:3" x14ac:dyDescent="0.45">
      <c r="A1327" s="33" t="s">
        <v>85</v>
      </c>
      <c r="B1327" s="32">
        <v>8569</v>
      </c>
      <c r="C1327" s="28">
        <v>45877</v>
      </c>
    </row>
    <row r="1328" spans="1:3" x14ac:dyDescent="0.45">
      <c r="A1328" s="33" t="s">
        <v>95</v>
      </c>
      <c r="B1328" s="32">
        <v>1100.8499999999999</v>
      </c>
      <c r="C1328" s="28">
        <v>45961</v>
      </c>
    </row>
    <row r="1329" spans="1:3" x14ac:dyDescent="0.45">
      <c r="A1329" s="27" t="s">
        <v>229</v>
      </c>
      <c r="B1329" s="32"/>
    </row>
    <row r="1330" spans="1:3" x14ac:dyDescent="0.45">
      <c r="A1330" s="33" t="s">
        <v>51</v>
      </c>
      <c r="B1330" s="32">
        <v>87335.98</v>
      </c>
      <c r="C1330" s="28">
        <v>45877</v>
      </c>
    </row>
    <row r="1331" spans="1:3" x14ac:dyDescent="0.45">
      <c r="A1331" s="33" t="s">
        <v>57</v>
      </c>
      <c r="B1331" s="32">
        <v>161723.25</v>
      </c>
      <c r="C1331" s="28">
        <v>45877</v>
      </c>
    </row>
    <row r="1332" spans="1:3" x14ac:dyDescent="0.45">
      <c r="A1332" s="33" t="s">
        <v>44</v>
      </c>
      <c r="B1332" s="32">
        <v>270603.82</v>
      </c>
      <c r="C1332" s="28">
        <v>45877</v>
      </c>
    </row>
    <row r="1333" spans="1:3" x14ac:dyDescent="0.45">
      <c r="A1333" s="33" t="s">
        <v>74</v>
      </c>
      <c r="B1333" s="32">
        <v>261715.3</v>
      </c>
      <c r="C1333" s="28">
        <v>45853</v>
      </c>
    </row>
    <row r="1334" spans="1:3" x14ac:dyDescent="0.45">
      <c r="A1334" s="33" t="s">
        <v>76</v>
      </c>
      <c r="B1334" s="32">
        <v>34136.89</v>
      </c>
      <c r="C1334" s="28">
        <v>45853</v>
      </c>
    </row>
    <row r="1335" spans="1:3" x14ac:dyDescent="0.45">
      <c r="A1335" s="33" t="s">
        <v>78</v>
      </c>
      <c r="B1335" s="32">
        <v>32474.6</v>
      </c>
      <c r="C1335" s="28">
        <v>45853</v>
      </c>
    </row>
    <row r="1336" spans="1:3" x14ac:dyDescent="0.45">
      <c r="A1336" s="33" t="s">
        <v>85</v>
      </c>
      <c r="B1336" s="32">
        <v>79536.039999999994</v>
      </c>
      <c r="C1336" s="28">
        <v>45877</v>
      </c>
    </row>
    <row r="1337" spans="1:3" x14ac:dyDescent="0.45">
      <c r="A1337" s="33" t="s">
        <v>95</v>
      </c>
      <c r="B1337" s="32">
        <v>10217.9</v>
      </c>
      <c r="C1337" s="28">
        <v>45961</v>
      </c>
    </row>
    <row r="1338" spans="1:3" x14ac:dyDescent="0.45">
      <c r="A1338" s="27" t="s">
        <v>230</v>
      </c>
      <c r="B1338" s="32"/>
    </row>
    <row r="1339" spans="1:3" x14ac:dyDescent="0.45">
      <c r="A1339" s="33" t="s">
        <v>51</v>
      </c>
      <c r="B1339" s="32">
        <v>1671.98</v>
      </c>
      <c r="C1339" s="28">
        <v>45877</v>
      </c>
    </row>
    <row r="1340" spans="1:3" x14ac:dyDescent="0.45">
      <c r="A1340" s="33" t="s">
        <v>57</v>
      </c>
      <c r="B1340" s="32">
        <v>3096.07</v>
      </c>
      <c r="C1340" s="28">
        <v>45877</v>
      </c>
    </row>
    <row r="1341" spans="1:3" x14ac:dyDescent="0.45">
      <c r="A1341" s="33" t="s">
        <v>44</v>
      </c>
      <c r="B1341" s="32">
        <v>5180.51</v>
      </c>
      <c r="C1341" s="28">
        <v>45877</v>
      </c>
    </row>
    <row r="1342" spans="1:3" x14ac:dyDescent="0.45">
      <c r="A1342" s="33" t="s">
        <v>76</v>
      </c>
      <c r="B1342" s="32">
        <v>653.53</v>
      </c>
      <c r="C1342" s="28">
        <v>45853</v>
      </c>
    </row>
    <row r="1343" spans="1:3" x14ac:dyDescent="0.45">
      <c r="A1343" s="33" t="s">
        <v>78</v>
      </c>
      <c r="B1343" s="32">
        <v>621.70000000000005</v>
      </c>
      <c r="C1343" s="28">
        <v>45853</v>
      </c>
    </row>
    <row r="1344" spans="1:3" x14ac:dyDescent="0.45">
      <c r="A1344" s="33" t="s">
        <v>85</v>
      </c>
      <c r="B1344" s="32">
        <v>1522.66</v>
      </c>
      <c r="C1344" s="28">
        <v>45877</v>
      </c>
    </row>
    <row r="1345" spans="1:3" x14ac:dyDescent="0.45">
      <c r="A1345" s="33" t="s">
        <v>95</v>
      </c>
      <c r="B1345" s="32">
        <v>195.61</v>
      </c>
      <c r="C1345" s="28">
        <v>45961</v>
      </c>
    </row>
    <row r="1346" spans="1:3" x14ac:dyDescent="0.45">
      <c r="A1346" s="27" t="s">
        <v>231</v>
      </c>
      <c r="B1346" s="32"/>
    </row>
    <row r="1347" spans="1:3" x14ac:dyDescent="0.45">
      <c r="A1347" s="33" t="s">
        <v>51</v>
      </c>
      <c r="B1347" s="32">
        <v>540279.27</v>
      </c>
      <c r="C1347" s="28">
        <v>45877</v>
      </c>
    </row>
    <row r="1348" spans="1:3" x14ac:dyDescent="0.45">
      <c r="A1348" s="33" t="s">
        <v>52</v>
      </c>
      <c r="B1348" s="32">
        <v>147073.66</v>
      </c>
      <c r="C1348" s="28">
        <v>45877</v>
      </c>
    </row>
    <row r="1349" spans="1:3" x14ac:dyDescent="0.45">
      <c r="A1349" s="33" t="s">
        <v>57</v>
      </c>
      <c r="B1349" s="32">
        <v>1000455.03</v>
      </c>
      <c r="C1349" s="28">
        <v>45877</v>
      </c>
    </row>
    <row r="1350" spans="1:3" x14ac:dyDescent="0.45">
      <c r="A1350" s="33" t="s">
        <v>58</v>
      </c>
      <c r="B1350" s="32">
        <v>262258.8</v>
      </c>
      <c r="C1350" s="28">
        <v>45877</v>
      </c>
    </row>
    <row r="1351" spans="1:3" x14ac:dyDescent="0.45">
      <c r="A1351" s="33" t="s">
        <v>44</v>
      </c>
      <c r="B1351" s="32">
        <v>1674013.82</v>
      </c>
      <c r="C1351" s="28">
        <v>45877</v>
      </c>
    </row>
    <row r="1352" spans="1:3" x14ac:dyDescent="0.45">
      <c r="A1352" s="33" t="s">
        <v>64</v>
      </c>
      <c r="B1352" s="32">
        <v>438825.18</v>
      </c>
      <c r="C1352" s="28">
        <v>45877</v>
      </c>
    </row>
    <row r="1353" spans="1:3" x14ac:dyDescent="0.45">
      <c r="A1353" s="33" t="s">
        <v>74</v>
      </c>
      <c r="B1353" s="32">
        <v>1619027.47</v>
      </c>
      <c r="C1353" s="28">
        <v>45853</v>
      </c>
    </row>
    <row r="1354" spans="1:3" x14ac:dyDescent="0.45">
      <c r="A1354" s="33" t="s">
        <v>75</v>
      </c>
      <c r="B1354" s="32">
        <v>424411.08</v>
      </c>
      <c r="C1354" s="28">
        <v>45853</v>
      </c>
    </row>
    <row r="1355" spans="1:3" x14ac:dyDescent="0.45">
      <c r="A1355" s="33" t="s">
        <v>76</v>
      </c>
      <c r="B1355" s="32">
        <v>211178.21</v>
      </c>
      <c r="C1355" s="28">
        <v>45853</v>
      </c>
    </row>
    <row r="1356" spans="1:3" x14ac:dyDescent="0.45">
      <c r="A1356" s="33" t="s">
        <v>77</v>
      </c>
      <c r="B1356" s="32">
        <v>55358.15</v>
      </c>
      <c r="C1356" s="28">
        <v>45853</v>
      </c>
    </row>
    <row r="1357" spans="1:3" x14ac:dyDescent="0.45">
      <c r="A1357" s="33" t="s">
        <v>78</v>
      </c>
      <c r="B1357" s="32">
        <v>200894.93</v>
      </c>
      <c r="C1357" s="28">
        <v>45853</v>
      </c>
    </row>
    <row r="1358" spans="1:3" x14ac:dyDescent="0.45">
      <c r="A1358" s="33" t="s">
        <v>79</v>
      </c>
      <c r="B1358" s="32">
        <v>52662.5</v>
      </c>
      <c r="C1358" s="28">
        <v>45853</v>
      </c>
    </row>
    <row r="1359" spans="1:3" x14ac:dyDescent="0.45">
      <c r="A1359" s="33" t="s">
        <v>85</v>
      </c>
      <c r="B1359" s="32">
        <v>492027.17</v>
      </c>
      <c r="C1359" s="28">
        <v>45877</v>
      </c>
    </row>
    <row r="1360" spans="1:3" x14ac:dyDescent="0.45">
      <c r="A1360" s="33" t="s">
        <v>86</v>
      </c>
      <c r="B1360" s="32">
        <v>133938.57999999999</v>
      </c>
      <c r="C1360" s="28">
        <v>45877</v>
      </c>
    </row>
    <row r="1361" spans="1:3" x14ac:dyDescent="0.45">
      <c r="A1361" s="33" t="s">
        <v>95</v>
      </c>
      <c r="B1361" s="32">
        <v>63210.14</v>
      </c>
      <c r="C1361" s="28">
        <v>45961</v>
      </c>
    </row>
    <row r="1362" spans="1:3" x14ac:dyDescent="0.45">
      <c r="A1362" s="33" t="s">
        <v>96</v>
      </c>
      <c r="B1362" s="32">
        <v>16569.88</v>
      </c>
      <c r="C1362" s="28">
        <v>45961</v>
      </c>
    </row>
    <row r="1363" spans="1:3" x14ac:dyDescent="0.45">
      <c r="A1363" s="27" t="s">
        <v>232</v>
      </c>
      <c r="B1363" s="32"/>
    </row>
    <row r="1364" spans="1:3" x14ac:dyDescent="0.45">
      <c r="A1364" s="33" t="s">
        <v>51</v>
      </c>
      <c r="B1364" s="32">
        <v>2827490.93</v>
      </c>
      <c r="C1364" s="28">
        <v>45877</v>
      </c>
    </row>
    <row r="1365" spans="1:3" x14ac:dyDescent="0.45">
      <c r="A1365" s="33" t="s">
        <v>52</v>
      </c>
      <c r="B1365" s="32">
        <v>752794.33</v>
      </c>
      <c r="C1365" s="28">
        <v>45877</v>
      </c>
    </row>
    <row r="1366" spans="1:3" x14ac:dyDescent="0.45">
      <c r="A1366" s="33" t="s">
        <v>57</v>
      </c>
      <c r="B1366" s="32">
        <v>5235769.16</v>
      </c>
      <c r="C1366" s="28">
        <v>45877</v>
      </c>
    </row>
    <row r="1367" spans="1:3" x14ac:dyDescent="0.45">
      <c r="A1367" s="33" t="s">
        <v>58</v>
      </c>
      <c r="B1367" s="32">
        <v>1342367.72</v>
      </c>
      <c r="C1367" s="28">
        <v>45877</v>
      </c>
    </row>
    <row r="1368" spans="1:3" x14ac:dyDescent="0.45">
      <c r="A1368" s="33" t="s">
        <v>44</v>
      </c>
      <c r="B1368" s="32">
        <v>8776542.1899999995</v>
      </c>
      <c r="C1368" s="28">
        <v>45877</v>
      </c>
    </row>
    <row r="1369" spans="1:3" x14ac:dyDescent="0.45">
      <c r="A1369" s="33" t="s">
        <v>64</v>
      </c>
      <c r="B1369" s="32">
        <v>2246120.0499999998</v>
      </c>
      <c r="C1369" s="28">
        <v>45877</v>
      </c>
    </row>
    <row r="1370" spans="1:3" x14ac:dyDescent="0.45">
      <c r="A1370" s="33" t="s">
        <v>74</v>
      </c>
      <c r="B1370" s="32">
        <v>8706323.2100000009</v>
      </c>
      <c r="C1370" s="28">
        <v>45853</v>
      </c>
    </row>
    <row r="1371" spans="1:3" x14ac:dyDescent="0.45">
      <c r="A1371" s="33" t="s">
        <v>75</v>
      </c>
      <c r="B1371" s="32">
        <v>2172341.73</v>
      </c>
      <c r="C1371" s="28">
        <v>45853</v>
      </c>
    </row>
    <row r="1372" spans="1:3" x14ac:dyDescent="0.45">
      <c r="A1372" s="33" t="s">
        <v>76</v>
      </c>
      <c r="B1372" s="32">
        <v>1104473.6399999999</v>
      </c>
      <c r="C1372" s="28">
        <v>45853</v>
      </c>
    </row>
    <row r="1373" spans="1:3" x14ac:dyDescent="0.45">
      <c r="A1373" s="33" t="s">
        <v>77</v>
      </c>
      <c r="B1373" s="32">
        <v>283349.87</v>
      </c>
      <c r="C1373" s="28">
        <v>45853</v>
      </c>
    </row>
    <row r="1374" spans="1:3" x14ac:dyDescent="0.45">
      <c r="A1374" s="33" t="s">
        <v>78</v>
      </c>
      <c r="B1374" s="32">
        <v>1050691.51</v>
      </c>
      <c r="C1374" s="28">
        <v>45853</v>
      </c>
    </row>
    <row r="1375" spans="1:3" x14ac:dyDescent="0.45">
      <c r="A1375" s="33" t="s">
        <v>79</v>
      </c>
      <c r="B1375" s="32">
        <v>269552.21000000002</v>
      </c>
      <c r="C1375" s="28">
        <v>45853</v>
      </c>
    </row>
    <row r="1376" spans="1:3" x14ac:dyDescent="0.45">
      <c r="A1376" s="33" t="s">
        <v>85</v>
      </c>
      <c r="B1376" s="32">
        <v>2574968.9900000002</v>
      </c>
      <c r="C1376" s="28">
        <v>45877</v>
      </c>
    </row>
    <row r="1377" spans="1:3" x14ac:dyDescent="0.45">
      <c r="A1377" s="33" t="s">
        <v>86</v>
      </c>
      <c r="B1377" s="32">
        <v>685562.61</v>
      </c>
      <c r="C1377" s="28">
        <v>45877</v>
      </c>
    </row>
    <row r="1378" spans="1:3" x14ac:dyDescent="0.45">
      <c r="A1378" s="33" t="s">
        <v>95</v>
      </c>
      <c r="B1378" s="32">
        <v>330803.21999999997</v>
      </c>
      <c r="C1378" s="28">
        <v>45961</v>
      </c>
    </row>
    <row r="1379" spans="1:3" x14ac:dyDescent="0.45">
      <c r="A1379" s="33" t="s">
        <v>96</v>
      </c>
      <c r="B1379" s="32">
        <v>84812.66</v>
      </c>
      <c r="C1379" s="28">
        <v>45961</v>
      </c>
    </row>
    <row r="1380" spans="1:3" x14ac:dyDescent="0.45">
      <c r="A1380" s="27" t="s">
        <v>235</v>
      </c>
      <c r="B1380" s="32"/>
    </row>
    <row r="1381" spans="1:3" x14ac:dyDescent="0.45">
      <c r="A1381" s="33" t="s">
        <v>51</v>
      </c>
      <c r="B1381" s="32">
        <v>2494.3200000000002</v>
      </c>
      <c r="C1381" s="28">
        <v>45877</v>
      </c>
    </row>
    <row r="1382" spans="1:3" x14ac:dyDescent="0.45">
      <c r="A1382" s="33" t="s">
        <v>57</v>
      </c>
      <c r="B1382" s="32">
        <v>4618.82</v>
      </c>
      <c r="C1382" s="28">
        <v>45877</v>
      </c>
    </row>
    <row r="1383" spans="1:3" x14ac:dyDescent="0.45">
      <c r="A1383" s="33" t="s">
        <v>44</v>
      </c>
      <c r="B1383" s="32">
        <v>7728.44</v>
      </c>
      <c r="C1383" s="28">
        <v>45877</v>
      </c>
    </row>
    <row r="1384" spans="1:3" x14ac:dyDescent="0.45">
      <c r="A1384" s="33" t="s">
        <v>74</v>
      </c>
      <c r="B1384" s="32">
        <v>7474.59</v>
      </c>
      <c r="C1384" s="28">
        <v>45853</v>
      </c>
    </row>
    <row r="1385" spans="1:3" x14ac:dyDescent="0.45">
      <c r="A1385" s="33" t="s">
        <v>76</v>
      </c>
      <c r="B1385" s="32">
        <v>974.95</v>
      </c>
      <c r="C1385" s="28">
        <v>45853</v>
      </c>
    </row>
    <row r="1386" spans="1:3" x14ac:dyDescent="0.45">
      <c r="A1386" s="33" t="s">
        <v>78</v>
      </c>
      <c r="B1386" s="32">
        <v>927.47</v>
      </c>
      <c r="C1386" s="28">
        <v>45853</v>
      </c>
    </row>
    <row r="1387" spans="1:3" x14ac:dyDescent="0.45">
      <c r="A1387" s="33" t="s">
        <v>85</v>
      </c>
      <c r="B1387" s="32">
        <v>2271.5500000000002</v>
      </c>
      <c r="C1387" s="28">
        <v>45877</v>
      </c>
    </row>
    <row r="1388" spans="1:3" x14ac:dyDescent="0.45">
      <c r="A1388" s="33" t="s">
        <v>95</v>
      </c>
      <c r="B1388" s="32">
        <v>291.82</v>
      </c>
      <c r="C1388" s="28">
        <v>45961</v>
      </c>
    </row>
    <row r="1389" spans="1:3" x14ac:dyDescent="0.45">
      <c r="A1389" s="27" t="s">
        <v>236</v>
      </c>
      <c r="B1389" s="32"/>
    </row>
    <row r="1390" spans="1:3" x14ac:dyDescent="0.45">
      <c r="A1390" s="33" t="s">
        <v>51</v>
      </c>
      <c r="B1390" s="32">
        <v>7695.12</v>
      </c>
      <c r="C1390" s="28">
        <v>45877</v>
      </c>
    </row>
    <row r="1391" spans="1:3" x14ac:dyDescent="0.45">
      <c r="A1391" s="33" t="s">
        <v>57</v>
      </c>
      <c r="B1391" s="32">
        <v>14249.34</v>
      </c>
      <c r="C1391" s="28">
        <v>45877</v>
      </c>
    </row>
    <row r="1392" spans="1:3" x14ac:dyDescent="0.45">
      <c r="A1392" s="33" t="s">
        <v>44</v>
      </c>
      <c r="B1392" s="32">
        <v>23842.74</v>
      </c>
      <c r="C1392" s="28">
        <v>45877</v>
      </c>
    </row>
    <row r="1393" spans="1:3" x14ac:dyDescent="0.45">
      <c r="A1393" s="33" t="s">
        <v>74</v>
      </c>
      <c r="B1393" s="32">
        <v>23059.58</v>
      </c>
      <c r="C1393" s="28">
        <v>45853</v>
      </c>
    </row>
    <row r="1394" spans="1:3" x14ac:dyDescent="0.45">
      <c r="A1394" s="33" t="s">
        <v>76</v>
      </c>
      <c r="B1394" s="32">
        <v>3007.78</v>
      </c>
      <c r="C1394" s="28">
        <v>45853</v>
      </c>
    </row>
    <row r="1395" spans="1:3" x14ac:dyDescent="0.45">
      <c r="A1395" s="33" t="s">
        <v>78</v>
      </c>
      <c r="B1395" s="32">
        <v>2861.32</v>
      </c>
      <c r="C1395" s="28">
        <v>45853</v>
      </c>
    </row>
    <row r="1396" spans="1:3" x14ac:dyDescent="0.45">
      <c r="A1396" s="33" t="s">
        <v>85</v>
      </c>
      <c r="B1396" s="32">
        <v>7007.87</v>
      </c>
      <c r="C1396" s="28">
        <v>45877</v>
      </c>
    </row>
    <row r="1397" spans="1:3" x14ac:dyDescent="0.45">
      <c r="A1397" s="33" t="s">
        <v>95</v>
      </c>
      <c r="B1397" s="32">
        <v>900.29</v>
      </c>
      <c r="C1397" s="28">
        <v>45961</v>
      </c>
    </row>
    <row r="1398" spans="1:3" x14ac:dyDescent="0.45">
      <c r="A1398" s="27" t="s">
        <v>237</v>
      </c>
      <c r="B1398" s="32"/>
    </row>
    <row r="1399" spans="1:3" x14ac:dyDescent="0.45">
      <c r="A1399" s="33" t="s">
        <v>51</v>
      </c>
      <c r="B1399" s="32">
        <v>69513.039999999994</v>
      </c>
      <c r="C1399" s="28">
        <v>45877</v>
      </c>
    </row>
    <row r="1400" spans="1:3" x14ac:dyDescent="0.45">
      <c r="A1400" s="33" t="s">
        <v>52</v>
      </c>
      <c r="B1400" s="32">
        <v>18922.689999999999</v>
      </c>
      <c r="C1400" s="28">
        <v>45877</v>
      </c>
    </row>
    <row r="1401" spans="1:3" x14ac:dyDescent="0.45">
      <c r="A1401" s="33" t="s">
        <v>57</v>
      </c>
      <c r="B1401" s="32">
        <v>128719.86</v>
      </c>
      <c r="C1401" s="28">
        <v>45877</v>
      </c>
    </row>
    <row r="1402" spans="1:3" x14ac:dyDescent="0.45">
      <c r="A1402" s="33" t="s">
        <v>58</v>
      </c>
      <c r="B1402" s="32">
        <v>33742.559999999998</v>
      </c>
      <c r="C1402" s="28">
        <v>45877</v>
      </c>
    </row>
    <row r="1403" spans="1:3" x14ac:dyDescent="0.45">
      <c r="A1403" s="33" t="s">
        <v>44</v>
      </c>
      <c r="B1403" s="32">
        <v>222668.37</v>
      </c>
      <c r="C1403" s="28">
        <v>45877</v>
      </c>
    </row>
    <row r="1404" spans="1:3" x14ac:dyDescent="0.45">
      <c r="A1404" s="33" t="s">
        <v>64</v>
      </c>
      <c r="B1404" s="32">
        <v>48304.61</v>
      </c>
      <c r="C1404" s="28">
        <v>45877</v>
      </c>
    </row>
    <row r="1405" spans="1:3" x14ac:dyDescent="0.45">
      <c r="A1405" s="33" t="s">
        <v>74</v>
      </c>
      <c r="B1405" s="32">
        <v>215354.39</v>
      </c>
      <c r="C1405" s="28">
        <v>45853</v>
      </c>
    </row>
    <row r="1406" spans="1:3" x14ac:dyDescent="0.45">
      <c r="A1406" s="33" t="s">
        <v>75</v>
      </c>
      <c r="B1406" s="32">
        <v>46717.94</v>
      </c>
      <c r="C1406" s="28">
        <v>45853</v>
      </c>
    </row>
    <row r="1407" spans="1:3" x14ac:dyDescent="0.45">
      <c r="A1407" s="33" t="s">
        <v>76</v>
      </c>
      <c r="B1407" s="32">
        <v>28089.8</v>
      </c>
      <c r="C1407" s="28">
        <v>45853</v>
      </c>
    </row>
    <row r="1408" spans="1:3" x14ac:dyDescent="0.45">
      <c r="A1408" s="33" t="s">
        <v>77</v>
      </c>
      <c r="B1408" s="32">
        <v>7122.45</v>
      </c>
      <c r="C1408" s="28">
        <v>45853</v>
      </c>
    </row>
    <row r="1409" spans="1:3" x14ac:dyDescent="0.45">
      <c r="A1409" s="33" t="s">
        <v>78</v>
      </c>
      <c r="B1409" s="32">
        <v>26721.97</v>
      </c>
      <c r="C1409" s="28">
        <v>45853</v>
      </c>
    </row>
    <row r="1410" spans="1:3" x14ac:dyDescent="0.45">
      <c r="A1410" s="33" t="s">
        <v>79</v>
      </c>
      <c r="B1410" s="32">
        <v>6775.63</v>
      </c>
      <c r="C1410" s="28">
        <v>45853</v>
      </c>
    </row>
    <row r="1411" spans="1:3" x14ac:dyDescent="0.45">
      <c r="A1411" s="33" t="s">
        <v>85</v>
      </c>
      <c r="B1411" s="32">
        <v>63304.86</v>
      </c>
      <c r="C1411" s="28">
        <v>45877</v>
      </c>
    </row>
    <row r="1412" spans="1:3" x14ac:dyDescent="0.45">
      <c r="A1412" s="33" t="s">
        <v>86</v>
      </c>
      <c r="B1412" s="32">
        <v>17232.71</v>
      </c>
      <c r="C1412" s="28">
        <v>45877</v>
      </c>
    </row>
    <row r="1413" spans="1:3" x14ac:dyDescent="0.45">
      <c r="A1413" s="33" t="s">
        <v>95</v>
      </c>
      <c r="B1413" s="32">
        <v>8132.7</v>
      </c>
      <c r="C1413" s="28">
        <v>45961</v>
      </c>
    </row>
    <row r="1414" spans="1:3" x14ac:dyDescent="0.45">
      <c r="A1414" s="33" t="s">
        <v>96</v>
      </c>
      <c r="B1414" s="32">
        <v>2131.9</v>
      </c>
      <c r="C1414" s="28">
        <v>45961</v>
      </c>
    </row>
    <row r="1415" spans="1:3" x14ac:dyDescent="0.45">
      <c r="A1415" s="27" t="s">
        <v>238</v>
      </c>
      <c r="B1415" s="32"/>
    </row>
    <row r="1416" spans="1:3" x14ac:dyDescent="0.45">
      <c r="A1416" s="33" t="s">
        <v>51</v>
      </c>
      <c r="B1416" s="32">
        <v>6299.47</v>
      </c>
      <c r="C1416" s="28">
        <v>45877</v>
      </c>
    </row>
    <row r="1417" spans="1:3" x14ac:dyDescent="0.45">
      <c r="A1417" s="33" t="s">
        <v>57</v>
      </c>
      <c r="B1417" s="32">
        <v>11664.97</v>
      </c>
      <c r="C1417" s="28">
        <v>45877</v>
      </c>
    </row>
    <row r="1418" spans="1:3" x14ac:dyDescent="0.45">
      <c r="A1418" s="33" t="s">
        <v>44</v>
      </c>
      <c r="B1418" s="32">
        <v>19518.43</v>
      </c>
      <c r="C1418" s="28">
        <v>45877</v>
      </c>
    </row>
    <row r="1419" spans="1:3" x14ac:dyDescent="0.45">
      <c r="A1419" s="33" t="s">
        <v>74</v>
      </c>
      <c r="B1419" s="32">
        <v>18877.310000000001</v>
      </c>
      <c r="C1419" s="28">
        <v>45853</v>
      </c>
    </row>
    <row r="1420" spans="1:3" x14ac:dyDescent="0.45">
      <c r="A1420" s="33" t="s">
        <v>76</v>
      </c>
      <c r="B1420" s="32">
        <v>2462.27</v>
      </c>
      <c r="C1420" s="28">
        <v>45853</v>
      </c>
    </row>
    <row r="1421" spans="1:3" x14ac:dyDescent="0.45">
      <c r="A1421" s="33" t="s">
        <v>78</v>
      </c>
      <c r="B1421" s="32">
        <v>2342.37</v>
      </c>
      <c r="C1421" s="28">
        <v>45853</v>
      </c>
    </row>
    <row r="1422" spans="1:3" x14ac:dyDescent="0.45">
      <c r="A1422" s="33" t="s">
        <v>85</v>
      </c>
      <c r="B1422" s="32">
        <v>5736.87</v>
      </c>
      <c r="C1422" s="28">
        <v>45877</v>
      </c>
    </row>
    <row r="1423" spans="1:3" x14ac:dyDescent="0.45">
      <c r="A1423" s="33" t="s">
        <v>95</v>
      </c>
      <c r="B1423" s="32">
        <v>737.01</v>
      </c>
      <c r="C1423" s="28">
        <v>45961</v>
      </c>
    </row>
    <row r="1424" spans="1:3" x14ac:dyDescent="0.45">
      <c r="A1424" s="27" t="s">
        <v>239</v>
      </c>
      <c r="B1424" s="32"/>
    </row>
    <row r="1425" spans="1:3" x14ac:dyDescent="0.45">
      <c r="A1425" s="33" t="s">
        <v>51</v>
      </c>
      <c r="B1425" s="32">
        <v>10716.06</v>
      </c>
      <c r="C1425" s="28">
        <v>45877</v>
      </c>
    </row>
    <row r="1426" spans="1:3" x14ac:dyDescent="0.45">
      <c r="A1426" s="33" t="s">
        <v>57</v>
      </c>
      <c r="B1426" s="32">
        <v>19843.32</v>
      </c>
      <c r="C1426" s="28">
        <v>45877</v>
      </c>
    </row>
    <row r="1427" spans="1:3" x14ac:dyDescent="0.45">
      <c r="A1427" s="33" t="s">
        <v>44</v>
      </c>
      <c r="B1427" s="32">
        <v>33202.89</v>
      </c>
      <c r="C1427" s="28">
        <v>45877</v>
      </c>
    </row>
    <row r="1428" spans="1:3" x14ac:dyDescent="0.45">
      <c r="A1428" s="33" t="s">
        <v>74</v>
      </c>
      <c r="B1428" s="32">
        <v>32112.27</v>
      </c>
      <c r="C1428" s="28">
        <v>45853</v>
      </c>
    </row>
    <row r="1429" spans="1:3" x14ac:dyDescent="0.45">
      <c r="A1429" s="33" t="s">
        <v>76</v>
      </c>
      <c r="B1429" s="32">
        <v>4188.57</v>
      </c>
      <c r="C1429" s="28">
        <v>45853</v>
      </c>
    </row>
    <row r="1430" spans="1:3" x14ac:dyDescent="0.45">
      <c r="A1430" s="33" t="s">
        <v>78</v>
      </c>
      <c r="B1430" s="32">
        <v>3984.61</v>
      </c>
      <c r="C1430" s="28">
        <v>45853</v>
      </c>
    </row>
    <row r="1431" spans="1:3" x14ac:dyDescent="0.45">
      <c r="A1431" s="33" t="s">
        <v>85</v>
      </c>
      <c r="B1431" s="32">
        <v>9759.01</v>
      </c>
      <c r="C1431" s="28">
        <v>45877</v>
      </c>
    </row>
    <row r="1432" spans="1:3" x14ac:dyDescent="0.45">
      <c r="A1432" s="33" t="s">
        <v>95</v>
      </c>
      <c r="B1432" s="32">
        <v>1253.73</v>
      </c>
      <c r="C1432" s="28">
        <v>45961</v>
      </c>
    </row>
    <row r="1433" spans="1:3" x14ac:dyDescent="0.45">
      <c r="A1433" s="27" t="s">
        <v>240</v>
      </c>
      <c r="B1433" s="32"/>
    </row>
    <row r="1434" spans="1:3" x14ac:dyDescent="0.45">
      <c r="A1434" s="33" t="s">
        <v>51</v>
      </c>
      <c r="B1434" s="32">
        <v>126744.14</v>
      </c>
      <c r="C1434" s="28">
        <v>45877</v>
      </c>
    </row>
    <row r="1435" spans="1:3" x14ac:dyDescent="0.45">
      <c r="A1435" s="33" t="s">
        <v>52</v>
      </c>
      <c r="B1435" s="32">
        <v>30548.65</v>
      </c>
      <c r="C1435" s="28">
        <v>45877</v>
      </c>
    </row>
    <row r="1436" spans="1:3" x14ac:dyDescent="0.45">
      <c r="A1436" s="33" t="s">
        <v>57</v>
      </c>
      <c r="B1436" s="32">
        <v>234696.78</v>
      </c>
      <c r="C1436" s="28">
        <v>45877</v>
      </c>
    </row>
    <row r="1437" spans="1:3" x14ac:dyDescent="0.45">
      <c r="A1437" s="33" t="s">
        <v>58</v>
      </c>
      <c r="B1437" s="32">
        <v>54473.74</v>
      </c>
      <c r="C1437" s="28">
        <v>45877</v>
      </c>
    </row>
    <row r="1438" spans="1:3" x14ac:dyDescent="0.45">
      <c r="A1438" s="33" t="s">
        <v>44</v>
      </c>
      <c r="B1438" s="32">
        <v>392706.95</v>
      </c>
      <c r="C1438" s="28">
        <v>45877</v>
      </c>
    </row>
    <row r="1439" spans="1:3" x14ac:dyDescent="0.45">
      <c r="A1439" s="33" t="s">
        <v>64</v>
      </c>
      <c r="B1439" s="32">
        <v>91148.31</v>
      </c>
      <c r="C1439" s="28">
        <v>45877</v>
      </c>
    </row>
    <row r="1440" spans="1:3" x14ac:dyDescent="0.45">
      <c r="A1440" s="33" t="s">
        <v>74</v>
      </c>
      <c r="B1440" s="32">
        <v>379807.7</v>
      </c>
      <c r="C1440" s="28">
        <v>45853</v>
      </c>
    </row>
    <row r="1441" spans="1:3" x14ac:dyDescent="0.45">
      <c r="A1441" s="33" t="s">
        <v>75</v>
      </c>
      <c r="B1441" s="32">
        <v>88154.36</v>
      </c>
      <c r="C1441" s="28">
        <v>45853</v>
      </c>
    </row>
    <row r="1442" spans="1:3" x14ac:dyDescent="0.45">
      <c r="A1442" s="33" t="s">
        <v>76</v>
      </c>
      <c r="B1442" s="32">
        <v>49540.3</v>
      </c>
      <c r="C1442" s="28">
        <v>45853</v>
      </c>
    </row>
    <row r="1443" spans="1:3" x14ac:dyDescent="0.45">
      <c r="A1443" s="33" t="s">
        <v>77</v>
      </c>
      <c r="B1443" s="32">
        <v>11498.43</v>
      </c>
      <c r="C1443" s="28">
        <v>45853</v>
      </c>
    </row>
    <row r="1444" spans="1:3" x14ac:dyDescent="0.45">
      <c r="A1444" s="33" t="s">
        <v>78</v>
      </c>
      <c r="B1444" s="32">
        <v>47127.94</v>
      </c>
      <c r="C1444" s="28">
        <v>45853</v>
      </c>
    </row>
    <row r="1445" spans="1:3" x14ac:dyDescent="0.45">
      <c r="A1445" s="33" t="s">
        <v>79</v>
      </c>
      <c r="B1445" s="32">
        <v>10938.52</v>
      </c>
      <c r="C1445" s="28">
        <v>45853</v>
      </c>
    </row>
    <row r="1446" spans="1:3" x14ac:dyDescent="0.45">
      <c r="A1446" s="33" t="s">
        <v>85</v>
      </c>
      <c r="B1446" s="32">
        <v>115424.67</v>
      </c>
      <c r="C1446" s="28">
        <v>45877</v>
      </c>
    </row>
    <row r="1447" spans="1:3" x14ac:dyDescent="0.45">
      <c r="A1447" s="33" t="s">
        <v>86</v>
      </c>
      <c r="B1447" s="32">
        <v>27820.36</v>
      </c>
      <c r="C1447" s="28">
        <v>45877</v>
      </c>
    </row>
    <row r="1448" spans="1:3" x14ac:dyDescent="0.45">
      <c r="A1448" s="33" t="s">
        <v>95</v>
      </c>
      <c r="B1448" s="32">
        <v>14828.47</v>
      </c>
      <c r="C1448" s="28">
        <v>45961</v>
      </c>
    </row>
    <row r="1449" spans="1:3" x14ac:dyDescent="0.45">
      <c r="A1449" s="33" t="s">
        <v>96</v>
      </c>
      <c r="B1449" s="32">
        <v>3441.73</v>
      </c>
      <c r="C1449" s="28">
        <v>45961</v>
      </c>
    </row>
    <row r="1450" spans="1:3" x14ac:dyDescent="0.45">
      <c r="A1450" s="27" t="s">
        <v>241</v>
      </c>
      <c r="B1450" s="32"/>
    </row>
    <row r="1451" spans="1:3" x14ac:dyDescent="0.45">
      <c r="A1451" s="33" t="s">
        <v>51</v>
      </c>
      <c r="B1451" s="32">
        <v>3482.13</v>
      </c>
      <c r="C1451" s="28">
        <v>45877</v>
      </c>
    </row>
    <row r="1452" spans="1:3" x14ac:dyDescent="0.45">
      <c r="A1452" s="33" t="s">
        <v>57</v>
      </c>
      <c r="B1452" s="32">
        <v>6447.99</v>
      </c>
      <c r="C1452" s="28">
        <v>45877</v>
      </c>
    </row>
    <row r="1453" spans="1:3" x14ac:dyDescent="0.45">
      <c r="A1453" s="33" t="s">
        <v>44</v>
      </c>
      <c r="B1453" s="32">
        <v>10789.12</v>
      </c>
      <c r="C1453" s="28">
        <v>45877</v>
      </c>
    </row>
    <row r="1454" spans="1:3" x14ac:dyDescent="0.45">
      <c r="A1454" s="33" t="s">
        <v>74</v>
      </c>
      <c r="B1454" s="32">
        <v>10434.73</v>
      </c>
      <c r="C1454" s="28">
        <v>45853</v>
      </c>
    </row>
    <row r="1455" spans="1:3" x14ac:dyDescent="0.45">
      <c r="A1455" s="33" t="s">
        <v>85</v>
      </c>
      <c r="B1455" s="32">
        <v>3171.14</v>
      </c>
      <c r="C1455" s="28">
        <v>45877</v>
      </c>
    </row>
    <row r="1456" spans="1:3" x14ac:dyDescent="0.45">
      <c r="A1456" s="33" t="s">
        <v>95</v>
      </c>
      <c r="B1456" s="32">
        <v>407.39</v>
      </c>
      <c r="C1456" s="28">
        <v>45961</v>
      </c>
    </row>
    <row r="1457" spans="1:3" x14ac:dyDescent="0.45">
      <c r="A1457" s="27" t="s">
        <v>242</v>
      </c>
      <c r="B1457" s="32"/>
    </row>
    <row r="1458" spans="1:3" x14ac:dyDescent="0.45">
      <c r="A1458" s="33" t="s">
        <v>51</v>
      </c>
      <c r="B1458" s="32">
        <v>16774.45</v>
      </c>
      <c r="C1458" s="28">
        <v>45877</v>
      </c>
    </row>
    <row r="1459" spans="1:3" x14ac:dyDescent="0.45">
      <c r="A1459" s="33" t="s">
        <v>52</v>
      </c>
      <c r="B1459" s="32">
        <v>4566.3100000000004</v>
      </c>
      <c r="C1459" s="28">
        <v>45877</v>
      </c>
    </row>
    <row r="1460" spans="1:3" x14ac:dyDescent="0.45">
      <c r="A1460" s="33" t="s">
        <v>57</v>
      </c>
      <c r="B1460" s="32">
        <v>31061.87</v>
      </c>
      <c r="C1460" s="28">
        <v>45877</v>
      </c>
    </row>
    <row r="1461" spans="1:3" x14ac:dyDescent="0.45">
      <c r="A1461" s="33" t="s">
        <v>58</v>
      </c>
      <c r="B1461" s="32">
        <v>8142.54</v>
      </c>
      <c r="C1461" s="28">
        <v>45877</v>
      </c>
    </row>
    <row r="1462" spans="1:3" x14ac:dyDescent="0.45">
      <c r="A1462" s="33" t="s">
        <v>44</v>
      </c>
      <c r="B1462" s="32">
        <v>51974.36</v>
      </c>
      <c r="C1462" s="28">
        <v>45877</v>
      </c>
    </row>
    <row r="1463" spans="1:3" x14ac:dyDescent="0.45">
      <c r="A1463" s="33" t="s">
        <v>64</v>
      </c>
      <c r="B1463" s="32">
        <v>11656.56</v>
      </c>
      <c r="C1463" s="28">
        <v>45877</v>
      </c>
    </row>
    <row r="1464" spans="1:3" x14ac:dyDescent="0.45">
      <c r="A1464" s="33" t="s">
        <v>74</v>
      </c>
      <c r="B1464" s="32">
        <v>50267.15</v>
      </c>
      <c r="C1464" s="28">
        <v>45853</v>
      </c>
    </row>
    <row r="1465" spans="1:3" x14ac:dyDescent="0.45">
      <c r="A1465" s="33" t="s">
        <v>75</v>
      </c>
      <c r="B1465" s="32">
        <v>11273.69</v>
      </c>
      <c r="C1465" s="28">
        <v>45853</v>
      </c>
    </row>
    <row r="1466" spans="1:3" x14ac:dyDescent="0.45">
      <c r="A1466" s="33" t="s">
        <v>76</v>
      </c>
      <c r="B1466" s="32">
        <v>6556.61</v>
      </c>
      <c r="C1466" s="28">
        <v>45853</v>
      </c>
    </row>
    <row r="1467" spans="1:3" x14ac:dyDescent="0.45">
      <c r="A1467" s="33" t="s">
        <v>77</v>
      </c>
      <c r="B1467" s="32">
        <v>1718.75</v>
      </c>
      <c r="C1467" s="28">
        <v>45853</v>
      </c>
    </row>
    <row r="1468" spans="1:3" x14ac:dyDescent="0.45">
      <c r="A1468" s="33" t="s">
        <v>78</v>
      </c>
      <c r="B1468" s="32">
        <v>6237.33</v>
      </c>
      <c r="C1468" s="28">
        <v>45853</v>
      </c>
    </row>
    <row r="1469" spans="1:3" x14ac:dyDescent="0.45">
      <c r="A1469" s="33" t="s">
        <v>79</v>
      </c>
      <c r="B1469" s="32">
        <v>1635.05</v>
      </c>
      <c r="C1469" s="28">
        <v>45853</v>
      </c>
    </row>
    <row r="1470" spans="1:3" x14ac:dyDescent="0.45">
      <c r="A1470" s="33" t="s">
        <v>85</v>
      </c>
      <c r="B1470" s="32">
        <v>15276.34</v>
      </c>
      <c r="C1470" s="28">
        <v>45877</v>
      </c>
    </row>
    <row r="1471" spans="1:3" x14ac:dyDescent="0.45">
      <c r="A1471" s="33" t="s">
        <v>86</v>
      </c>
      <c r="B1471" s="32">
        <v>4158.49</v>
      </c>
      <c r="C1471" s="28">
        <v>45877</v>
      </c>
    </row>
    <row r="1472" spans="1:3" x14ac:dyDescent="0.45">
      <c r="A1472" s="33" t="s">
        <v>95</v>
      </c>
      <c r="B1472" s="32">
        <v>1962.53</v>
      </c>
      <c r="C1472" s="28">
        <v>45961</v>
      </c>
    </row>
    <row r="1473" spans="1:3" x14ac:dyDescent="0.45">
      <c r="A1473" s="33" t="s">
        <v>96</v>
      </c>
      <c r="B1473" s="32">
        <v>514.46</v>
      </c>
      <c r="C1473" s="28">
        <v>45961</v>
      </c>
    </row>
    <row r="1474" spans="1:3" x14ac:dyDescent="0.45">
      <c r="A1474" s="27" t="s">
        <v>244</v>
      </c>
      <c r="B1474" s="32"/>
    </row>
    <row r="1475" spans="1:3" x14ac:dyDescent="0.45">
      <c r="A1475" s="33" t="s">
        <v>51</v>
      </c>
      <c r="B1475" s="32">
        <v>619.69000000000005</v>
      </c>
      <c r="C1475" s="28">
        <v>45877</v>
      </c>
    </row>
    <row r="1476" spans="1:3" x14ac:dyDescent="0.45">
      <c r="A1476" s="33" t="s">
        <v>57</v>
      </c>
      <c r="B1476" s="32">
        <v>1147.5</v>
      </c>
      <c r="C1476" s="28">
        <v>45877</v>
      </c>
    </row>
    <row r="1477" spans="1:3" x14ac:dyDescent="0.45">
      <c r="A1477" s="33" t="s">
        <v>44</v>
      </c>
      <c r="B1477" s="32">
        <v>1920.06</v>
      </c>
      <c r="C1477" s="28">
        <v>45877</v>
      </c>
    </row>
    <row r="1478" spans="1:3" x14ac:dyDescent="0.45">
      <c r="A1478" s="33" t="s">
        <v>74</v>
      </c>
      <c r="B1478" s="32">
        <v>1856.99</v>
      </c>
      <c r="C1478" s="28">
        <v>45853</v>
      </c>
    </row>
    <row r="1479" spans="1:3" x14ac:dyDescent="0.45">
      <c r="A1479" s="33" t="s">
        <v>76</v>
      </c>
      <c r="B1479" s="32">
        <v>242.22</v>
      </c>
      <c r="C1479" s="28">
        <v>45853</v>
      </c>
    </row>
    <row r="1480" spans="1:3" x14ac:dyDescent="0.45">
      <c r="A1480" s="33" t="s">
        <v>78</v>
      </c>
      <c r="B1480" s="32">
        <v>230.42</v>
      </c>
      <c r="C1480" s="28">
        <v>45853</v>
      </c>
    </row>
    <row r="1481" spans="1:3" x14ac:dyDescent="0.45">
      <c r="A1481" s="33" t="s">
        <v>85</v>
      </c>
      <c r="B1481" s="32">
        <v>564.34</v>
      </c>
      <c r="C1481" s="28">
        <v>45877</v>
      </c>
    </row>
    <row r="1482" spans="1:3" x14ac:dyDescent="0.45">
      <c r="A1482" s="33" t="s">
        <v>95</v>
      </c>
      <c r="B1482" s="32">
        <v>72.5</v>
      </c>
      <c r="C1482" s="28">
        <v>45961</v>
      </c>
    </row>
    <row r="1483" spans="1:3" x14ac:dyDescent="0.45">
      <c r="A1483" s="27" t="s">
        <v>245</v>
      </c>
      <c r="B1483" s="32"/>
    </row>
    <row r="1484" spans="1:3" x14ac:dyDescent="0.45">
      <c r="A1484" s="33" t="s">
        <v>51</v>
      </c>
      <c r="B1484" s="32">
        <v>87275.31</v>
      </c>
      <c r="C1484" s="28">
        <v>45877</v>
      </c>
    </row>
    <row r="1485" spans="1:3" x14ac:dyDescent="0.45">
      <c r="A1485" s="33" t="s">
        <v>52</v>
      </c>
      <c r="B1485" s="32">
        <v>23757.9</v>
      </c>
      <c r="C1485" s="28">
        <v>45877</v>
      </c>
    </row>
    <row r="1486" spans="1:3" x14ac:dyDescent="0.45">
      <c r="A1486" s="33" t="s">
        <v>57</v>
      </c>
      <c r="B1486" s="32">
        <v>161610.91</v>
      </c>
      <c r="C1486" s="28">
        <v>45877</v>
      </c>
    </row>
    <row r="1487" spans="1:3" x14ac:dyDescent="0.45">
      <c r="A1487" s="33" t="s">
        <v>58</v>
      </c>
      <c r="B1487" s="32">
        <v>42364.61</v>
      </c>
      <c r="C1487" s="28">
        <v>45877</v>
      </c>
    </row>
    <row r="1488" spans="1:3" x14ac:dyDescent="0.45">
      <c r="A1488" s="33" t="s">
        <v>44</v>
      </c>
      <c r="B1488" s="32">
        <v>270415.84999999998</v>
      </c>
      <c r="C1488" s="28">
        <v>45877</v>
      </c>
    </row>
    <row r="1489" spans="1:3" x14ac:dyDescent="0.45">
      <c r="A1489" s="33" t="s">
        <v>64</v>
      </c>
      <c r="B1489" s="32">
        <v>60647.6</v>
      </c>
      <c r="C1489" s="28">
        <v>45877</v>
      </c>
    </row>
    <row r="1490" spans="1:3" x14ac:dyDescent="0.45">
      <c r="A1490" s="33" t="s">
        <v>74</v>
      </c>
      <c r="B1490" s="32">
        <v>261533.5</v>
      </c>
      <c r="C1490" s="28">
        <v>45853</v>
      </c>
    </row>
    <row r="1491" spans="1:3" x14ac:dyDescent="0.45">
      <c r="A1491" s="33" t="s">
        <v>75</v>
      </c>
      <c r="B1491" s="32">
        <v>58655.519999999997</v>
      </c>
      <c r="C1491" s="28">
        <v>45853</v>
      </c>
    </row>
    <row r="1492" spans="1:3" x14ac:dyDescent="0.45">
      <c r="A1492" s="33" t="s">
        <v>76</v>
      </c>
      <c r="B1492" s="32">
        <v>34113.18</v>
      </c>
      <c r="C1492" s="28">
        <v>45853</v>
      </c>
    </row>
    <row r="1493" spans="1:3" x14ac:dyDescent="0.45">
      <c r="A1493" s="33" t="s">
        <v>77</v>
      </c>
      <c r="B1493" s="32">
        <v>8942.41</v>
      </c>
      <c r="C1493" s="28">
        <v>45853</v>
      </c>
    </row>
    <row r="1494" spans="1:3" x14ac:dyDescent="0.45">
      <c r="A1494" s="33" t="s">
        <v>78</v>
      </c>
      <c r="B1494" s="32">
        <v>32452.05</v>
      </c>
      <c r="C1494" s="28">
        <v>45853</v>
      </c>
    </row>
    <row r="1495" spans="1:3" x14ac:dyDescent="0.45">
      <c r="A1495" s="33" t="s">
        <v>79</v>
      </c>
      <c r="B1495" s="32">
        <v>8506.9599999999991</v>
      </c>
      <c r="C1495" s="28">
        <v>45853</v>
      </c>
    </row>
    <row r="1496" spans="1:3" x14ac:dyDescent="0.45">
      <c r="A1496" s="33" t="s">
        <v>85</v>
      </c>
      <c r="B1496" s="32">
        <v>79480.789999999994</v>
      </c>
      <c r="C1496" s="28">
        <v>45877</v>
      </c>
    </row>
    <row r="1497" spans="1:3" x14ac:dyDescent="0.45">
      <c r="A1497" s="33" t="s">
        <v>86</v>
      </c>
      <c r="B1497" s="32">
        <v>21636.09</v>
      </c>
      <c r="C1497" s="28">
        <v>45877</v>
      </c>
    </row>
    <row r="1498" spans="1:3" x14ac:dyDescent="0.45">
      <c r="A1498" s="33" t="s">
        <v>95</v>
      </c>
      <c r="B1498" s="32">
        <v>10210.799999999999</v>
      </c>
      <c r="C1498" s="28">
        <v>45961</v>
      </c>
    </row>
    <row r="1499" spans="1:3" x14ac:dyDescent="0.45">
      <c r="A1499" s="33" t="s">
        <v>96</v>
      </c>
      <c r="B1499" s="32">
        <v>2676.65</v>
      </c>
      <c r="C1499" s="28">
        <v>45961</v>
      </c>
    </row>
    <row r="1500" spans="1:3" x14ac:dyDescent="0.45">
      <c r="A1500" s="27" t="s">
        <v>246</v>
      </c>
      <c r="B1500" s="32"/>
    </row>
    <row r="1501" spans="1:3" x14ac:dyDescent="0.45">
      <c r="A1501" s="33" t="s">
        <v>51</v>
      </c>
      <c r="B1501" s="32">
        <v>6304.87</v>
      </c>
      <c r="C1501" s="28">
        <v>45877</v>
      </c>
    </row>
    <row r="1502" spans="1:3" x14ac:dyDescent="0.45">
      <c r="A1502" s="33" t="s">
        <v>57</v>
      </c>
      <c r="B1502" s="32">
        <v>11674.96</v>
      </c>
      <c r="C1502" s="28">
        <v>45877</v>
      </c>
    </row>
    <row r="1503" spans="1:3" x14ac:dyDescent="0.45">
      <c r="A1503" s="33" t="s">
        <v>44</v>
      </c>
      <c r="B1503" s="32">
        <v>19535.16</v>
      </c>
      <c r="C1503" s="28">
        <v>45877</v>
      </c>
    </row>
    <row r="1504" spans="1:3" x14ac:dyDescent="0.45">
      <c r="A1504" s="33" t="s">
        <v>74</v>
      </c>
      <c r="B1504" s="32">
        <v>18893.490000000002</v>
      </c>
      <c r="C1504" s="28">
        <v>45853</v>
      </c>
    </row>
    <row r="1505" spans="1:3" x14ac:dyDescent="0.45">
      <c r="A1505" s="33" t="s">
        <v>76</v>
      </c>
      <c r="B1505" s="32">
        <v>2464.38</v>
      </c>
      <c r="C1505" s="28">
        <v>45853</v>
      </c>
    </row>
    <row r="1506" spans="1:3" x14ac:dyDescent="0.45">
      <c r="A1506" s="33" t="s">
        <v>78</v>
      </c>
      <c r="B1506" s="32">
        <v>2344.37</v>
      </c>
      <c r="C1506" s="28">
        <v>45853</v>
      </c>
    </row>
    <row r="1507" spans="1:3" x14ac:dyDescent="0.45">
      <c r="A1507" s="33" t="s">
        <v>85</v>
      </c>
      <c r="B1507" s="32">
        <v>5741.79</v>
      </c>
      <c r="C1507" s="28">
        <v>45877</v>
      </c>
    </row>
    <row r="1508" spans="1:3" x14ac:dyDescent="0.45">
      <c r="A1508" s="33" t="s">
        <v>95</v>
      </c>
      <c r="B1508" s="32">
        <v>737.64</v>
      </c>
      <c r="C1508" s="28">
        <v>45961</v>
      </c>
    </row>
    <row r="1509" spans="1:3" x14ac:dyDescent="0.45">
      <c r="A1509" s="27" t="s">
        <v>247</v>
      </c>
      <c r="B1509" s="32"/>
    </row>
    <row r="1510" spans="1:3" x14ac:dyDescent="0.45">
      <c r="A1510" s="33" t="s">
        <v>51</v>
      </c>
      <c r="B1510" s="32">
        <v>12100.91</v>
      </c>
      <c r="C1510" s="28">
        <v>45877</v>
      </c>
    </row>
    <row r="1511" spans="1:3" x14ac:dyDescent="0.45">
      <c r="A1511" s="33" t="s">
        <v>57</v>
      </c>
      <c r="B1511" s="32">
        <v>22407.7</v>
      </c>
      <c r="C1511" s="28">
        <v>45877</v>
      </c>
    </row>
    <row r="1512" spans="1:3" x14ac:dyDescent="0.45">
      <c r="A1512" s="33" t="s">
        <v>44</v>
      </c>
      <c r="B1512" s="32">
        <v>37493.730000000003</v>
      </c>
      <c r="C1512" s="28">
        <v>45877</v>
      </c>
    </row>
    <row r="1513" spans="1:3" x14ac:dyDescent="0.45">
      <c r="A1513" s="33" t="s">
        <v>74</v>
      </c>
      <c r="B1513" s="32">
        <v>36262.18</v>
      </c>
      <c r="C1513" s="28">
        <v>45853</v>
      </c>
    </row>
    <row r="1514" spans="1:3" x14ac:dyDescent="0.45">
      <c r="A1514" s="33" t="s">
        <v>76</v>
      </c>
      <c r="B1514" s="32">
        <v>4729.87</v>
      </c>
      <c r="C1514" s="28">
        <v>45853</v>
      </c>
    </row>
    <row r="1515" spans="1:3" x14ac:dyDescent="0.45">
      <c r="A1515" s="33" t="s">
        <v>78</v>
      </c>
      <c r="B1515" s="32">
        <v>4499.55</v>
      </c>
      <c r="C1515" s="28">
        <v>45853</v>
      </c>
    </row>
    <row r="1516" spans="1:3" x14ac:dyDescent="0.45">
      <c r="A1516" s="33" t="s">
        <v>85</v>
      </c>
      <c r="B1516" s="32">
        <v>11020.18</v>
      </c>
      <c r="C1516" s="28">
        <v>45877</v>
      </c>
    </row>
    <row r="1517" spans="1:3" x14ac:dyDescent="0.45">
      <c r="A1517" s="33" t="s">
        <v>95</v>
      </c>
      <c r="B1517" s="32">
        <v>1415.75</v>
      </c>
      <c r="C1517" s="28">
        <v>45961</v>
      </c>
    </row>
    <row r="1518" spans="1:3" x14ac:dyDescent="0.45">
      <c r="A1518" s="27" t="s">
        <v>248</v>
      </c>
      <c r="B1518" s="32"/>
    </row>
    <row r="1519" spans="1:3" x14ac:dyDescent="0.45">
      <c r="A1519" s="33" t="s">
        <v>51</v>
      </c>
      <c r="B1519" s="32">
        <v>114696.26</v>
      </c>
      <c r="C1519" s="28">
        <v>45877</v>
      </c>
    </row>
    <row r="1520" spans="1:3" x14ac:dyDescent="0.45">
      <c r="A1520" s="33" t="s">
        <v>52</v>
      </c>
      <c r="B1520" s="32">
        <v>29834.29</v>
      </c>
      <c r="C1520" s="28">
        <v>45877</v>
      </c>
    </row>
    <row r="1521" spans="1:3" x14ac:dyDescent="0.45">
      <c r="A1521" s="33" t="s">
        <v>57</v>
      </c>
      <c r="B1521" s="32">
        <v>212387.3</v>
      </c>
      <c r="C1521" s="28">
        <v>45877</v>
      </c>
    </row>
    <row r="1522" spans="1:3" x14ac:dyDescent="0.45">
      <c r="A1522" s="33" t="s">
        <v>58</v>
      </c>
      <c r="B1522" s="32">
        <v>53199.9</v>
      </c>
      <c r="C1522" s="28">
        <v>45877</v>
      </c>
    </row>
    <row r="1523" spans="1:3" x14ac:dyDescent="0.45">
      <c r="A1523" s="33" t="s">
        <v>44</v>
      </c>
      <c r="B1523" s="32">
        <v>370041.24</v>
      </c>
      <c r="C1523" s="28">
        <v>45877</v>
      </c>
    </row>
    <row r="1524" spans="1:3" x14ac:dyDescent="0.45">
      <c r="A1524" s="33" t="s">
        <v>64</v>
      </c>
      <c r="B1524" s="32">
        <v>76159.02</v>
      </c>
      <c r="C1524" s="28">
        <v>45877</v>
      </c>
    </row>
    <row r="1525" spans="1:3" x14ac:dyDescent="0.45">
      <c r="A1525" s="33" t="s">
        <v>74</v>
      </c>
      <c r="B1525" s="32">
        <v>357886.5</v>
      </c>
      <c r="C1525" s="28">
        <v>45853</v>
      </c>
    </row>
    <row r="1526" spans="1:3" x14ac:dyDescent="0.45">
      <c r="A1526" s="33" t="s">
        <v>75</v>
      </c>
      <c r="B1526" s="32">
        <v>73657.42</v>
      </c>
      <c r="C1526" s="28">
        <v>45853</v>
      </c>
    </row>
    <row r="1527" spans="1:3" x14ac:dyDescent="0.45">
      <c r="A1527" s="33" t="s">
        <v>76</v>
      </c>
      <c r="B1527" s="32">
        <v>46681</v>
      </c>
      <c r="C1527" s="28">
        <v>45853</v>
      </c>
    </row>
    <row r="1528" spans="1:3" x14ac:dyDescent="0.45">
      <c r="A1528" s="33" t="s">
        <v>77</v>
      </c>
      <c r="B1528" s="32">
        <v>11229.55</v>
      </c>
      <c r="C1528" s="28">
        <v>45853</v>
      </c>
    </row>
    <row r="1529" spans="1:3" x14ac:dyDescent="0.45">
      <c r="A1529" s="33" t="s">
        <v>78</v>
      </c>
      <c r="B1529" s="32">
        <v>44407.88</v>
      </c>
      <c r="C1529" s="28">
        <v>45853</v>
      </c>
    </row>
    <row r="1530" spans="1:3" x14ac:dyDescent="0.45">
      <c r="A1530" s="33" t="s">
        <v>79</v>
      </c>
      <c r="B1530" s="32">
        <v>10682.73</v>
      </c>
      <c r="C1530" s="28">
        <v>45853</v>
      </c>
    </row>
    <row r="1531" spans="1:3" x14ac:dyDescent="0.45">
      <c r="A1531" s="33" t="s">
        <v>85</v>
      </c>
      <c r="B1531" s="32">
        <v>104452.79</v>
      </c>
      <c r="C1531" s="28">
        <v>45877</v>
      </c>
    </row>
    <row r="1532" spans="1:3" x14ac:dyDescent="0.45">
      <c r="A1532" s="33" t="s">
        <v>86</v>
      </c>
      <c r="B1532" s="32">
        <v>27169.8</v>
      </c>
      <c r="C1532" s="28">
        <v>45877</v>
      </c>
    </row>
    <row r="1533" spans="1:3" x14ac:dyDescent="0.45">
      <c r="A1533" s="33" t="s">
        <v>95</v>
      </c>
      <c r="B1533" s="32">
        <v>13418.93</v>
      </c>
      <c r="C1533" s="28">
        <v>45961</v>
      </c>
    </row>
    <row r="1534" spans="1:3" x14ac:dyDescent="0.45">
      <c r="A1534" s="33" t="s">
        <v>96</v>
      </c>
      <c r="B1534" s="32">
        <v>3361.24</v>
      </c>
      <c r="C1534" s="28">
        <v>45961</v>
      </c>
    </row>
    <row r="1535" spans="1:3" x14ac:dyDescent="0.45">
      <c r="A1535" s="27" t="s">
        <v>249</v>
      </c>
      <c r="B1535" s="32"/>
    </row>
    <row r="1536" spans="1:3" x14ac:dyDescent="0.45">
      <c r="A1536" s="33" t="s">
        <v>51</v>
      </c>
      <c r="B1536" s="32">
        <v>2557.52</v>
      </c>
      <c r="C1536" s="28">
        <v>45877</v>
      </c>
    </row>
    <row r="1537" spans="1:3" x14ac:dyDescent="0.45">
      <c r="A1537" s="33" t="s">
        <v>57</v>
      </c>
      <c r="B1537" s="32">
        <v>4735.8599999999997</v>
      </c>
      <c r="C1537" s="28">
        <v>45877</v>
      </c>
    </row>
    <row r="1538" spans="1:3" x14ac:dyDescent="0.45">
      <c r="A1538" s="33" t="s">
        <v>44</v>
      </c>
      <c r="B1538" s="32">
        <v>7924.29</v>
      </c>
      <c r="C1538" s="28">
        <v>45877</v>
      </c>
    </row>
    <row r="1539" spans="1:3" x14ac:dyDescent="0.45">
      <c r="A1539" s="33" t="s">
        <v>74</v>
      </c>
      <c r="B1539" s="32">
        <v>7664</v>
      </c>
      <c r="C1539" s="28">
        <v>45853</v>
      </c>
    </row>
    <row r="1540" spans="1:3" x14ac:dyDescent="0.45">
      <c r="A1540" s="33" t="s">
        <v>76</v>
      </c>
      <c r="B1540" s="32">
        <v>999.66</v>
      </c>
      <c r="C1540" s="28">
        <v>45853</v>
      </c>
    </row>
    <row r="1541" spans="1:3" x14ac:dyDescent="0.45">
      <c r="A1541" s="33" t="s">
        <v>78</v>
      </c>
      <c r="B1541" s="32">
        <v>950.98</v>
      </c>
      <c r="C1541" s="28">
        <v>45853</v>
      </c>
    </row>
    <row r="1542" spans="1:3" x14ac:dyDescent="0.45">
      <c r="A1542" s="33" t="s">
        <v>85</v>
      </c>
      <c r="B1542" s="32">
        <v>2329.11</v>
      </c>
      <c r="C1542" s="28">
        <v>45877</v>
      </c>
    </row>
    <row r="1543" spans="1:3" x14ac:dyDescent="0.45">
      <c r="A1543" s="33" t="s">
        <v>95</v>
      </c>
      <c r="B1543" s="32">
        <v>299.22000000000003</v>
      </c>
      <c r="C1543" s="28">
        <v>45961</v>
      </c>
    </row>
    <row r="1544" spans="1:3" x14ac:dyDescent="0.45">
      <c r="A1544" s="27" t="s">
        <v>250</v>
      </c>
      <c r="B1544" s="32"/>
    </row>
    <row r="1545" spans="1:3" x14ac:dyDescent="0.45">
      <c r="A1545" s="33" t="s">
        <v>51</v>
      </c>
      <c r="B1545" s="32">
        <v>2840.85</v>
      </c>
      <c r="C1545" s="28">
        <v>45877</v>
      </c>
    </row>
    <row r="1546" spans="1:3" x14ac:dyDescent="0.45">
      <c r="A1546" s="33" t="s">
        <v>57</v>
      </c>
      <c r="B1546" s="32">
        <v>5260.5</v>
      </c>
      <c r="C1546" s="28">
        <v>45877</v>
      </c>
    </row>
    <row r="1547" spans="1:3" x14ac:dyDescent="0.45">
      <c r="A1547" s="33" t="s">
        <v>44</v>
      </c>
      <c r="B1547" s="32">
        <v>8802.14</v>
      </c>
      <c r="C1547" s="28">
        <v>45877</v>
      </c>
    </row>
    <row r="1548" spans="1:3" x14ac:dyDescent="0.45">
      <c r="A1548" s="33" t="s">
        <v>74</v>
      </c>
      <c r="B1548" s="32">
        <v>8513.02</v>
      </c>
      <c r="C1548" s="28">
        <v>45853</v>
      </c>
    </row>
    <row r="1549" spans="1:3" x14ac:dyDescent="0.45">
      <c r="A1549" s="33" t="s">
        <v>76</v>
      </c>
      <c r="B1549" s="32">
        <v>1110.4000000000001</v>
      </c>
      <c r="C1549" s="28">
        <v>45853</v>
      </c>
    </row>
    <row r="1550" spans="1:3" x14ac:dyDescent="0.45">
      <c r="A1550" s="33" t="s">
        <v>78</v>
      </c>
      <c r="B1550" s="32">
        <v>1056.33</v>
      </c>
      <c r="C1550" s="28">
        <v>45853</v>
      </c>
    </row>
    <row r="1551" spans="1:3" x14ac:dyDescent="0.45">
      <c r="A1551" s="33" t="s">
        <v>85</v>
      </c>
      <c r="B1551" s="32">
        <v>2587.13</v>
      </c>
      <c r="C1551" s="28">
        <v>45877</v>
      </c>
    </row>
    <row r="1552" spans="1:3" x14ac:dyDescent="0.45">
      <c r="A1552" s="33" t="s">
        <v>95</v>
      </c>
      <c r="B1552" s="32">
        <v>332.37</v>
      </c>
      <c r="C1552" s="28">
        <v>45961</v>
      </c>
    </row>
    <row r="1553" spans="1:3" x14ac:dyDescent="0.45">
      <c r="A1553" s="27" t="s">
        <v>251</v>
      </c>
      <c r="B1553" s="32"/>
    </row>
    <row r="1554" spans="1:3" x14ac:dyDescent="0.45">
      <c r="A1554" s="33" t="s">
        <v>51</v>
      </c>
      <c r="B1554" s="32">
        <v>43225.38</v>
      </c>
      <c r="C1554" s="28">
        <v>45877</v>
      </c>
    </row>
    <row r="1555" spans="1:3" x14ac:dyDescent="0.45">
      <c r="A1555" s="33" t="s">
        <v>57</v>
      </c>
      <c r="B1555" s="32">
        <v>80042.03</v>
      </c>
      <c r="C1555" s="28">
        <v>45877</v>
      </c>
    </row>
    <row r="1556" spans="1:3" x14ac:dyDescent="0.45">
      <c r="A1556" s="33" t="s">
        <v>44</v>
      </c>
      <c r="B1556" s="32">
        <v>133930.51</v>
      </c>
      <c r="C1556" s="28">
        <v>45877</v>
      </c>
    </row>
    <row r="1557" spans="1:3" x14ac:dyDescent="0.45">
      <c r="A1557" s="33" t="s">
        <v>74</v>
      </c>
      <c r="B1557" s="32">
        <v>129531.3</v>
      </c>
      <c r="C1557" s="28">
        <v>45853</v>
      </c>
    </row>
    <row r="1558" spans="1:3" x14ac:dyDescent="0.45">
      <c r="A1558" s="33" t="s">
        <v>76</v>
      </c>
      <c r="B1558" s="32">
        <v>16895.439999999999</v>
      </c>
      <c r="C1558" s="28">
        <v>45853</v>
      </c>
    </row>
    <row r="1559" spans="1:3" x14ac:dyDescent="0.45">
      <c r="A1559" s="33" t="s">
        <v>78</v>
      </c>
      <c r="B1559" s="32">
        <v>16072.72</v>
      </c>
      <c r="C1559" s="28">
        <v>45853</v>
      </c>
    </row>
    <row r="1560" spans="1:3" x14ac:dyDescent="0.45">
      <c r="A1560" s="33" t="s">
        <v>85</v>
      </c>
      <c r="B1560" s="32">
        <v>39364.94</v>
      </c>
      <c r="C1560" s="28">
        <v>45877</v>
      </c>
    </row>
    <row r="1561" spans="1:3" x14ac:dyDescent="0.45">
      <c r="A1561" s="33" t="s">
        <v>95</v>
      </c>
      <c r="B1561" s="32">
        <v>5057.17</v>
      </c>
      <c r="C1561" s="28">
        <v>45961</v>
      </c>
    </row>
    <row r="1562" spans="1:3" x14ac:dyDescent="0.45">
      <c r="A1562" s="27" t="s">
        <v>252</v>
      </c>
      <c r="B1562" s="32"/>
    </row>
    <row r="1563" spans="1:3" x14ac:dyDescent="0.45">
      <c r="A1563" s="33" t="s">
        <v>51</v>
      </c>
      <c r="B1563" s="32">
        <v>12985.81</v>
      </c>
      <c r="C1563" s="28">
        <v>45877</v>
      </c>
    </row>
    <row r="1564" spans="1:3" x14ac:dyDescent="0.45">
      <c r="A1564" s="33" t="s">
        <v>52</v>
      </c>
      <c r="B1564" s="32">
        <v>3534.97</v>
      </c>
      <c r="C1564" s="28">
        <v>45877</v>
      </c>
    </row>
    <row r="1565" spans="1:3" x14ac:dyDescent="0.45">
      <c r="A1565" s="33" t="s">
        <v>57</v>
      </c>
      <c r="B1565" s="32">
        <v>24046.31</v>
      </c>
      <c r="C1565" s="28">
        <v>45877</v>
      </c>
    </row>
    <row r="1566" spans="1:3" x14ac:dyDescent="0.45">
      <c r="A1566" s="33" t="s">
        <v>58</v>
      </c>
      <c r="B1566" s="32">
        <v>6303.49</v>
      </c>
      <c r="C1566" s="28">
        <v>45877</v>
      </c>
    </row>
    <row r="1567" spans="1:3" x14ac:dyDescent="0.45">
      <c r="A1567" s="33" t="s">
        <v>44</v>
      </c>
      <c r="B1567" s="32">
        <v>40235.550000000003</v>
      </c>
      <c r="C1567" s="28">
        <v>45877</v>
      </c>
    </row>
    <row r="1568" spans="1:3" x14ac:dyDescent="0.45">
      <c r="A1568" s="33" t="s">
        <v>64</v>
      </c>
      <c r="B1568" s="32">
        <v>9023.84</v>
      </c>
      <c r="C1568" s="28">
        <v>45877</v>
      </c>
    </row>
    <row r="1569" spans="1:3" x14ac:dyDescent="0.45">
      <c r="A1569" s="33" t="s">
        <v>74</v>
      </c>
      <c r="B1569" s="32">
        <v>38913.93</v>
      </c>
      <c r="C1569" s="28">
        <v>45853</v>
      </c>
    </row>
    <row r="1570" spans="1:3" x14ac:dyDescent="0.45">
      <c r="A1570" s="33" t="s">
        <v>75</v>
      </c>
      <c r="B1570" s="32">
        <v>8727.44</v>
      </c>
      <c r="C1570" s="28">
        <v>45853</v>
      </c>
    </row>
    <row r="1571" spans="1:3" x14ac:dyDescent="0.45">
      <c r="A1571" s="33" t="s">
        <v>76</v>
      </c>
      <c r="B1571" s="32">
        <v>5075.75</v>
      </c>
      <c r="C1571" s="28">
        <v>45853</v>
      </c>
    </row>
    <row r="1572" spans="1:3" x14ac:dyDescent="0.45">
      <c r="A1572" s="33" t="s">
        <v>77</v>
      </c>
      <c r="B1572" s="32">
        <v>1330.55</v>
      </c>
      <c r="C1572" s="28">
        <v>45853</v>
      </c>
    </row>
    <row r="1573" spans="1:3" x14ac:dyDescent="0.45">
      <c r="A1573" s="33" t="s">
        <v>78</v>
      </c>
      <c r="B1573" s="32">
        <v>4828.58</v>
      </c>
      <c r="C1573" s="28">
        <v>45853</v>
      </c>
    </row>
    <row r="1574" spans="1:3" x14ac:dyDescent="0.45">
      <c r="A1574" s="33" t="s">
        <v>79</v>
      </c>
      <c r="B1574" s="32">
        <v>1265.76</v>
      </c>
      <c r="C1574" s="28">
        <v>45853</v>
      </c>
    </row>
    <row r="1575" spans="1:3" x14ac:dyDescent="0.45">
      <c r="A1575" s="33" t="s">
        <v>85</v>
      </c>
      <c r="B1575" s="32">
        <v>11826.06</v>
      </c>
      <c r="C1575" s="28">
        <v>45877</v>
      </c>
    </row>
    <row r="1576" spans="1:3" x14ac:dyDescent="0.45">
      <c r="A1576" s="33" t="s">
        <v>86</v>
      </c>
      <c r="B1576" s="32">
        <v>3219.26</v>
      </c>
      <c r="C1576" s="28">
        <v>45877</v>
      </c>
    </row>
    <row r="1577" spans="1:3" x14ac:dyDescent="0.45">
      <c r="A1577" s="33" t="s">
        <v>95</v>
      </c>
      <c r="B1577" s="32">
        <v>1519.28</v>
      </c>
      <c r="C1577" s="28">
        <v>45961</v>
      </c>
    </row>
    <row r="1578" spans="1:3" x14ac:dyDescent="0.45">
      <c r="A1578" s="33" t="s">
        <v>96</v>
      </c>
      <c r="B1578" s="32">
        <v>398.26</v>
      </c>
      <c r="C1578" s="28">
        <v>45961</v>
      </c>
    </row>
    <row r="1579" spans="1:3" x14ac:dyDescent="0.45">
      <c r="A1579" s="27" t="s">
        <v>253</v>
      </c>
      <c r="B1579" s="32"/>
    </row>
    <row r="1580" spans="1:3" x14ac:dyDescent="0.45">
      <c r="A1580" s="33" t="s">
        <v>51</v>
      </c>
      <c r="B1580" s="32">
        <v>4644.96</v>
      </c>
      <c r="C1580" s="28">
        <v>45877</v>
      </c>
    </row>
    <row r="1581" spans="1:3" x14ac:dyDescent="0.45">
      <c r="A1581" s="33" t="s">
        <v>52</v>
      </c>
      <c r="B1581" s="32">
        <v>1264.44</v>
      </c>
      <c r="C1581" s="28">
        <v>45877</v>
      </c>
    </row>
    <row r="1582" spans="1:3" x14ac:dyDescent="0.45">
      <c r="A1582" s="33" t="s">
        <v>57</v>
      </c>
      <c r="B1582" s="32">
        <v>8601.24</v>
      </c>
      <c r="C1582" s="28">
        <v>45877</v>
      </c>
    </row>
    <row r="1583" spans="1:3" x14ac:dyDescent="0.45">
      <c r="A1583" s="33" t="s">
        <v>58</v>
      </c>
      <c r="B1583" s="32">
        <v>2254.73</v>
      </c>
      <c r="C1583" s="28">
        <v>45877</v>
      </c>
    </row>
    <row r="1584" spans="1:3" x14ac:dyDescent="0.45">
      <c r="A1584" s="33" t="s">
        <v>44</v>
      </c>
      <c r="B1584" s="32">
        <v>14392.05</v>
      </c>
      <c r="C1584" s="28">
        <v>45877</v>
      </c>
    </row>
    <row r="1585" spans="1:3" x14ac:dyDescent="0.45">
      <c r="A1585" s="33" t="s">
        <v>64</v>
      </c>
      <c r="B1585" s="32">
        <v>3227.79</v>
      </c>
      <c r="C1585" s="28">
        <v>45877</v>
      </c>
    </row>
    <row r="1586" spans="1:3" x14ac:dyDescent="0.45">
      <c r="A1586" s="33" t="s">
        <v>74</v>
      </c>
      <c r="B1586" s="32">
        <v>13919.32</v>
      </c>
      <c r="C1586" s="28">
        <v>45853</v>
      </c>
    </row>
    <row r="1587" spans="1:3" x14ac:dyDescent="0.45">
      <c r="A1587" s="33" t="s">
        <v>75</v>
      </c>
      <c r="B1587" s="32">
        <v>3121.76</v>
      </c>
      <c r="C1587" s="28">
        <v>45853</v>
      </c>
    </row>
    <row r="1588" spans="1:3" x14ac:dyDescent="0.45">
      <c r="A1588" s="33" t="s">
        <v>76</v>
      </c>
      <c r="B1588" s="32">
        <v>1815.57</v>
      </c>
      <c r="C1588" s="28">
        <v>45853</v>
      </c>
    </row>
    <row r="1589" spans="1:3" x14ac:dyDescent="0.45">
      <c r="A1589" s="33" t="s">
        <v>77</v>
      </c>
      <c r="B1589" s="32">
        <v>475.93</v>
      </c>
      <c r="C1589" s="28">
        <v>45853</v>
      </c>
    </row>
    <row r="1590" spans="1:3" x14ac:dyDescent="0.45">
      <c r="A1590" s="33" t="s">
        <v>78</v>
      </c>
      <c r="B1590" s="32">
        <v>1727.16</v>
      </c>
      <c r="C1590" s="28">
        <v>45853</v>
      </c>
    </row>
    <row r="1591" spans="1:3" x14ac:dyDescent="0.45">
      <c r="A1591" s="33" t="s">
        <v>79</v>
      </c>
      <c r="B1591" s="32">
        <v>452.76</v>
      </c>
      <c r="C1591" s="28">
        <v>45853</v>
      </c>
    </row>
    <row r="1592" spans="1:3" x14ac:dyDescent="0.45">
      <c r="A1592" s="33" t="s">
        <v>85</v>
      </c>
      <c r="B1592" s="32">
        <v>4230.12</v>
      </c>
      <c r="C1592" s="28">
        <v>45877</v>
      </c>
    </row>
    <row r="1593" spans="1:3" x14ac:dyDescent="0.45">
      <c r="A1593" s="33" t="s">
        <v>86</v>
      </c>
      <c r="B1593" s="32">
        <v>1151.51</v>
      </c>
      <c r="C1593" s="28">
        <v>45877</v>
      </c>
    </row>
    <row r="1594" spans="1:3" x14ac:dyDescent="0.45">
      <c r="A1594" s="33" t="s">
        <v>95</v>
      </c>
      <c r="B1594" s="32">
        <v>543.44000000000005</v>
      </c>
      <c r="C1594" s="28">
        <v>45961</v>
      </c>
    </row>
    <row r="1595" spans="1:3" x14ac:dyDescent="0.45">
      <c r="A1595" s="33" t="s">
        <v>96</v>
      </c>
      <c r="B1595" s="32">
        <v>142.46</v>
      </c>
      <c r="C1595" s="28">
        <v>45961</v>
      </c>
    </row>
    <row r="1596" spans="1:3" x14ac:dyDescent="0.45">
      <c r="A1596" s="27" t="s">
        <v>254</v>
      </c>
      <c r="B1596" s="32"/>
    </row>
    <row r="1597" spans="1:3" x14ac:dyDescent="0.45">
      <c r="A1597" s="33" t="s">
        <v>51</v>
      </c>
      <c r="B1597" s="32">
        <v>6148.92</v>
      </c>
      <c r="C1597" s="28">
        <v>45877</v>
      </c>
    </row>
    <row r="1598" spans="1:3" x14ac:dyDescent="0.45">
      <c r="A1598" s="33" t="s">
        <v>57</v>
      </c>
      <c r="B1598" s="32">
        <v>11386.18</v>
      </c>
      <c r="C1598" s="28">
        <v>45877</v>
      </c>
    </row>
    <row r="1599" spans="1:3" x14ac:dyDescent="0.45">
      <c r="A1599" s="33" t="s">
        <v>44</v>
      </c>
      <c r="B1599" s="32">
        <v>19051.95</v>
      </c>
      <c r="C1599" s="28">
        <v>45877</v>
      </c>
    </row>
    <row r="1600" spans="1:3" x14ac:dyDescent="0.45">
      <c r="A1600" s="33" t="s">
        <v>74</v>
      </c>
      <c r="B1600" s="32">
        <v>18426.150000000001</v>
      </c>
      <c r="C1600" s="28">
        <v>45853</v>
      </c>
    </row>
    <row r="1601" spans="1:3" x14ac:dyDescent="0.45">
      <c r="A1601" s="33" t="s">
        <v>76</v>
      </c>
      <c r="B1601" s="32">
        <v>2403.42</v>
      </c>
      <c r="C1601" s="28">
        <v>45853</v>
      </c>
    </row>
    <row r="1602" spans="1:3" x14ac:dyDescent="0.45">
      <c r="A1602" s="33" t="s">
        <v>78</v>
      </c>
      <c r="B1602" s="32">
        <v>2286.39</v>
      </c>
      <c r="C1602" s="28">
        <v>45853</v>
      </c>
    </row>
    <row r="1603" spans="1:3" x14ac:dyDescent="0.45">
      <c r="A1603" s="33" t="s">
        <v>85</v>
      </c>
      <c r="B1603" s="32">
        <v>5599.76</v>
      </c>
      <c r="C1603" s="28">
        <v>45877</v>
      </c>
    </row>
    <row r="1604" spans="1:3" x14ac:dyDescent="0.45">
      <c r="A1604" s="33" t="s">
        <v>95</v>
      </c>
      <c r="B1604" s="32">
        <v>719.39</v>
      </c>
      <c r="C1604" s="28">
        <v>45961</v>
      </c>
    </row>
    <row r="1605" spans="1:3" x14ac:dyDescent="0.45">
      <c r="A1605" s="27" t="s">
        <v>255</v>
      </c>
      <c r="B1605" s="32"/>
    </row>
    <row r="1606" spans="1:3" x14ac:dyDescent="0.45">
      <c r="A1606" s="33" t="s">
        <v>51</v>
      </c>
      <c r="B1606" s="32">
        <v>6057.44</v>
      </c>
      <c r="C1606" s="28">
        <v>45877</v>
      </c>
    </row>
    <row r="1607" spans="1:3" x14ac:dyDescent="0.45">
      <c r="A1607" s="33" t="s">
        <v>57</v>
      </c>
      <c r="B1607" s="32">
        <v>11216.79</v>
      </c>
      <c r="C1607" s="28">
        <v>45877</v>
      </c>
    </row>
    <row r="1608" spans="1:3" x14ac:dyDescent="0.45">
      <c r="A1608" s="33" t="s">
        <v>44</v>
      </c>
      <c r="B1608" s="32">
        <v>18768.52</v>
      </c>
      <c r="C1608" s="28">
        <v>45877</v>
      </c>
    </row>
    <row r="1609" spans="1:3" x14ac:dyDescent="0.45">
      <c r="A1609" s="33" t="s">
        <v>74</v>
      </c>
      <c r="B1609" s="32">
        <v>18152.03</v>
      </c>
      <c r="C1609" s="28">
        <v>45853</v>
      </c>
    </row>
    <row r="1610" spans="1:3" x14ac:dyDescent="0.45">
      <c r="A1610" s="33" t="s">
        <v>76</v>
      </c>
      <c r="B1610" s="32">
        <v>2367.66</v>
      </c>
      <c r="C1610" s="28">
        <v>45853</v>
      </c>
    </row>
    <row r="1611" spans="1:3" x14ac:dyDescent="0.45">
      <c r="A1611" s="33" t="s">
        <v>78</v>
      </c>
      <c r="B1611" s="32">
        <v>2252.37</v>
      </c>
      <c r="C1611" s="28">
        <v>45853</v>
      </c>
    </row>
    <row r="1612" spans="1:3" x14ac:dyDescent="0.45">
      <c r="A1612" s="33" t="s">
        <v>85</v>
      </c>
      <c r="B1612" s="32">
        <v>5516.45</v>
      </c>
      <c r="C1612" s="28">
        <v>45877</v>
      </c>
    </row>
    <row r="1613" spans="1:3" x14ac:dyDescent="0.45">
      <c r="A1613" s="33" t="s">
        <v>95</v>
      </c>
      <c r="B1613" s="32">
        <v>708.69</v>
      </c>
      <c r="C1613" s="28">
        <v>45961</v>
      </c>
    </row>
    <row r="1614" spans="1:3" x14ac:dyDescent="0.45">
      <c r="A1614" s="27" t="s">
        <v>256</v>
      </c>
      <c r="B1614" s="32"/>
    </row>
    <row r="1615" spans="1:3" x14ac:dyDescent="0.45">
      <c r="A1615" s="33" t="s">
        <v>51</v>
      </c>
      <c r="B1615" s="32">
        <v>8132.49</v>
      </c>
      <c r="C1615" s="28">
        <v>45877</v>
      </c>
    </row>
    <row r="1616" spans="1:3" x14ac:dyDescent="0.45">
      <c r="A1616" s="33" t="s">
        <v>57</v>
      </c>
      <c r="B1616" s="32">
        <v>15059.23</v>
      </c>
      <c r="C1616" s="28">
        <v>45877</v>
      </c>
    </row>
    <row r="1617" spans="1:3" x14ac:dyDescent="0.45">
      <c r="A1617" s="33" t="s">
        <v>44</v>
      </c>
      <c r="B1617" s="32">
        <v>25197.9</v>
      </c>
      <c r="C1617" s="28">
        <v>45877</v>
      </c>
    </row>
    <row r="1618" spans="1:3" x14ac:dyDescent="0.45">
      <c r="A1618" s="33" t="s">
        <v>74</v>
      </c>
      <c r="B1618" s="32">
        <v>24370.22</v>
      </c>
      <c r="C1618" s="28">
        <v>45853</v>
      </c>
    </row>
    <row r="1619" spans="1:3" x14ac:dyDescent="0.45">
      <c r="A1619" s="33" t="s">
        <v>76</v>
      </c>
      <c r="B1619" s="32">
        <v>3178.74</v>
      </c>
      <c r="C1619" s="28">
        <v>45853</v>
      </c>
    </row>
    <row r="1620" spans="1:3" x14ac:dyDescent="0.45">
      <c r="A1620" s="33" t="s">
        <v>78</v>
      </c>
      <c r="B1620" s="32">
        <v>3023.95</v>
      </c>
      <c r="C1620" s="28">
        <v>45853</v>
      </c>
    </row>
    <row r="1621" spans="1:3" x14ac:dyDescent="0.45">
      <c r="A1621" s="33" t="s">
        <v>85</v>
      </c>
      <c r="B1621" s="32">
        <v>7406.18</v>
      </c>
      <c r="C1621" s="28">
        <v>45877</v>
      </c>
    </row>
    <row r="1622" spans="1:3" x14ac:dyDescent="0.45">
      <c r="A1622" s="33" t="s">
        <v>95</v>
      </c>
      <c r="B1622" s="32">
        <v>951.46</v>
      </c>
      <c r="C1622" s="28">
        <v>45961</v>
      </c>
    </row>
    <row r="1623" spans="1:3" x14ac:dyDescent="0.45">
      <c r="A1623" s="27" t="s">
        <v>257</v>
      </c>
      <c r="B1623" s="32"/>
    </row>
    <row r="1624" spans="1:3" x14ac:dyDescent="0.45">
      <c r="A1624" s="33" t="s">
        <v>51</v>
      </c>
      <c r="B1624" s="32">
        <v>182491.59</v>
      </c>
      <c r="C1624" s="28">
        <v>45877</v>
      </c>
    </row>
    <row r="1625" spans="1:3" x14ac:dyDescent="0.45">
      <c r="A1625" s="33" t="s">
        <v>52</v>
      </c>
      <c r="B1625" s="32">
        <v>49185.15</v>
      </c>
      <c r="C1625" s="28">
        <v>45877</v>
      </c>
    </row>
    <row r="1626" spans="1:3" x14ac:dyDescent="0.45">
      <c r="A1626" s="33" t="s">
        <v>57</v>
      </c>
      <c r="B1626" s="32">
        <v>337926.40000000002</v>
      </c>
      <c r="C1626" s="28">
        <v>45877</v>
      </c>
    </row>
    <row r="1627" spans="1:3" x14ac:dyDescent="0.45">
      <c r="A1627" s="33" t="s">
        <v>58</v>
      </c>
      <c r="B1627" s="32">
        <v>87705.96</v>
      </c>
      <c r="C1627" s="28">
        <v>45877</v>
      </c>
    </row>
    <row r="1628" spans="1:3" x14ac:dyDescent="0.45">
      <c r="A1628" s="33" t="s">
        <v>44</v>
      </c>
      <c r="B1628" s="32">
        <v>563617.48</v>
      </c>
      <c r="C1628" s="28">
        <v>45877</v>
      </c>
    </row>
    <row r="1629" spans="1:3" x14ac:dyDescent="0.45">
      <c r="A1629" s="33" t="s">
        <v>64</v>
      </c>
      <c r="B1629" s="32">
        <v>125556.62</v>
      </c>
      <c r="C1629" s="28">
        <v>45877</v>
      </c>
    </row>
    <row r="1630" spans="1:3" x14ac:dyDescent="0.45">
      <c r="A1630" s="33" t="s">
        <v>74</v>
      </c>
      <c r="B1630" s="32">
        <v>545104.32999999996</v>
      </c>
      <c r="C1630" s="28">
        <v>45853</v>
      </c>
    </row>
    <row r="1631" spans="1:3" x14ac:dyDescent="0.45">
      <c r="A1631" s="33" t="s">
        <v>75</v>
      </c>
      <c r="B1631" s="32">
        <v>121432.46</v>
      </c>
      <c r="C1631" s="28">
        <v>45853</v>
      </c>
    </row>
    <row r="1632" spans="1:3" x14ac:dyDescent="0.45">
      <c r="A1632" s="33" t="s">
        <v>76</v>
      </c>
      <c r="B1632" s="32">
        <v>71330.23</v>
      </c>
      <c r="C1632" s="28">
        <v>45853</v>
      </c>
    </row>
    <row r="1633" spans="1:3" x14ac:dyDescent="0.45">
      <c r="A1633" s="33" t="s">
        <v>77</v>
      </c>
      <c r="B1633" s="32">
        <v>18513.16</v>
      </c>
      <c r="C1633" s="28">
        <v>45853</v>
      </c>
    </row>
    <row r="1634" spans="1:3" x14ac:dyDescent="0.45">
      <c r="A1634" s="33" t="s">
        <v>78</v>
      </c>
      <c r="B1634" s="32">
        <v>67856.820000000007</v>
      </c>
      <c r="C1634" s="28">
        <v>45853</v>
      </c>
    </row>
    <row r="1635" spans="1:3" x14ac:dyDescent="0.45">
      <c r="A1635" s="33" t="s">
        <v>79</v>
      </c>
      <c r="B1635" s="32">
        <v>17611.669999999998</v>
      </c>
      <c r="C1635" s="28">
        <v>45853</v>
      </c>
    </row>
    <row r="1636" spans="1:3" x14ac:dyDescent="0.45">
      <c r="A1636" s="33" t="s">
        <v>85</v>
      </c>
      <c r="B1636" s="32">
        <v>166193.35</v>
      </c>
      <c r="C1636" s="28">
        <v>45877</v>
      </c>
    </row>
    <row r="1637" spans="1:3" x14ac:dyDescent="0.45">
      <c r="A1637" s="33" t="s">
        <v>86</v>
      </c>
      <c r="B1637" s="32">
        <v>44792.44</v>
      </c>
      <c r="C1637" s="28">
        <v>45877</v>
      </c>
    </row>
    <row r="1638" spans="1:3" x14ac:dyDescent="0.45">
      <c r="A1638" s="33" t="s">
        <v>95</v>
      </c>
      <c r="B1638" s="32">
        <v>21350.66</v>
      </c>
      <c r="C1638" s="28">
        <v>45961</v>
      </c>
    </row>
    <row r="1639" spans="1:3" x14ac:dyDescent="0.45">
      <c r="A1639" s="33" t="s">
        <v>96</v>
      </c>
      <c r="B1639" s="32">
        <v>5541.39</v>
      </c>
      <c r="C1639" s="28">
        <v>45961</v>
      </c>
    </row>
    <row r="1640" spans="1:3" x14ac:dyDescent="0.45">
      <c r="A1640" s="27" t="s">
        <v>258</v>
      </c>
      <c r="B1640" s="32"/>
    </row>
    <row r="1641" spans="1:3" x14ac:dyDescent="0.45">
      <c r="A1641" s="33" t="s">
        <v>51</v>
      </c>
      <c r="B1641" s="32">
        <v>6202.6</v>
      </c>
      <c r="C1641" s="28">
        <v>45877</v>
      </c>
    </row>
    <row r="1642" spans="1:3" x14ac:dyDescent="0.45">
      <c r="A1642" s="33" t="s">
        <v>57</v>
      </c>
      <c r="B1642" s="32">
        <v>11485.58</v>
      </c>
      <c r="C1642" s="28">
        <v>45877</v>
      </c>
    </row>
    <row r="1643" spans="1:3" x14ac:dyDescent="0.45">
      <c r="A1643" s="33" t="s">
        <v>44</v>
      </c>
      <c r="B1643" s="32">
        <v>19218.27</v>
      </c>
      <c r="C1643" s="28">
        <v>45877</v>
      </c>
    </row>
    <row r="1644" spans="1:3" x14ac:dyDescent="0.45">
      <c r="A1644" s="33" t="s">
        <v>74</v>
      </c>
      <c r="B1644" s="32">
        <v>18587.009999999998</v>
      </c>
      <c r="C1644" s="28">
        <v>45853</v>
      </c>
    </row>
    <row r="1645" spans="1:3" x14ac:dyDescent="0.45">
      <c r="A1645" s="33" t="s">
        <v>76</v>
      </c>
      <c r="B1645" s="32">
        <v>2424.4</v>
      </c>
      <c r="C1645" s="28">
        <v>45853</v>
      </c>
    </row>
    <row r="1646" spans="1:3" x14ac:dyDescent="0.45">
      <c r="A1646" s="33" t="s">
        <v>78</v>
      </c>
      <c r="B1646" s="32">
        <v>2306.34</v>
      </c>
      <c r="C1646" s="28">
        <v>45853</v>
      </c>
    </row>
    <row r="1647" spans="1:3" x14ac:dyDescent="0.45">
      <c r="A1647" s="33" t="s">
        <v>85</v>
      </c>
      <c r="B1647" s="32">
        <v>5648.65</v>
      </c>
      <c r="C1647" s="28">
        <v>45877</v>
      </c>
    </row>
    <row r="1648" spans="1:3" x14ac:dyDescent="0.45">
      <c r="A1648" s="33" t="s">
        <v>95</v>
      </c>
      <c r="B1648" s="32">
        <v>725.67</v>
      </c>
      <c r="C1648" s="28">
        <v>45961</v>
      </c>
    </row>
    <row r="1649" spans="1:3" x14ac:dyDescent="0.45">
      <c r="A1649" s="27" t="s">
        <v>259</v>
      </c>
      <c r="B1649" s="32"/>
    </row>
    <row r="1650" spans="1:3" x14ac:dyDescent="0.45">
      <c r="A1650" s="33" t="s">
        <v>51</v>
      </c>
      <c r="B1650" s="32">
        <v>749.28</v>
      </c>
      <c r="C1650" s="28">
        <v>45877</v>
      </c>
    </row>
    <row r="1651" spans="1:3" x14ac:dyDescent="0.45">
      <c r="A1651" s="33" t="s">
        <v>57</v>
      </c>
      <c r="B1651" s="32">
        <v>1387.47</v>
      </c>
      <c r="C1651" s="28">
        <v>45877</v>
      </c>
    </row>
    <row r="1652" spans="1:3" x14ac:dyDescent="0.45">
      <c r="A1652" s="33" t="s">
        <v>44</v>
      </c>
      <c r="B1652" s="32">
        <v>2321.58</v>
      </c>
      <c r="C1652" s="28">
        <v>45877</v>
      </c>
    </row>
    <row r="1653" spans="1:3" x14ac:dyDescent="0.45">
      <c r="A1653" s="33" t="s">
        <v>74</v>
      </c>
      <c r="B1653" s="32">
        <v>2245.33</v>
      </c>
      <c r="C1653" s="28">
        <v>45853</v>
      </c>
    </row>
    <row r="1654" spans="1:3" x14ac:dyDescent="0.45">
      <c r="A1654" s="33" t="s">
        <v>76</v>
      </c>
      <c r="B1654" s="32">
        <v>292.87</v>
      </c>
      <c r="C1654" s="28">
        <v>45853</v>
      </c>
    </row>
    <row r="1655" spans="1:3" x14ac:dyDescent="0.45">
      <c r="A1655" s="33" t="s">
        <v>78</v>
      </c>
      <c r="B1655" s="32">
        <v>278.61</v>
      </c>
      <c r="C1655" s="28">
        <v>45853</v>
      </c>
    </row>
    <row r="1656" spans="1:3" x14ac:dyDescent="0.45">
      <c r="A1656" s="33" t="s">
        <v>85</v>
      </c>
      <c r="B1656" s="32">
        <v>682.36</v>
      </c>
      <c r="C1656" s="28">
        <v>45877</v>
      </c>
    </row>
    <row r="1657" spans="1:3" x14ac:dyDescent="0.45">
      <c r="A1657" s="33" t="s">
        <v>95</v>
      </c>
      <c r="B1657" s="32">
        <v>87.66</v>
      </c>
      <c r="C1657" s="28">
        <v>45961</v>
      </c>
    </row>
    <row r="1658" spans="1:3" x14ac:dyDescent="0.45">
      <c r="A1658" s="27" t="s">
        <v>260</v>
      </c>
      <c r="B1658" s="32"/>
    </row>
    <row r="1659" spans="1:3" x14ac:dyDescent="0.45">
      <c r="A1659" s="33" t="s">
        <v>51</v>
      </c>
      <c r="B1659" s="32">
        <v>27314.87</v>
      </c>
      <c r="C1659" s="28">
        <v>45877</v>
      </c>
    </row>
    <row r="1660" spans="1:3" x14ac:dyDescent="0.45">
      <c r="A1660" s="33" t="s">
        <v>57</v>
      </c>
      <c r="B1660" s="32">
        <v>50579.94</v>
      </c>
      <c r="C1660" s="28">
        <v>45877</v>
      </c>
    </row>
    <row r="1661" spans="1:3" x14ac:dyDescent="0.45">
      <c r="A1661" s="33" t="s">
        <v>44</v>
      </c>
      <c r="B1661" s="32">
        <v>84633.02</v>
      </c>
      <c r="C1661" s="28">
        <v>45877</v>
      </c>
    </row>
    <row r="1662" spans="1:3" x14ac:dyDescent="0.45">
      <c r="A1662" s="33" t="s">
        <v>74</v>
      </c>
      <c r="B1662" s="32">
        <v>81853.070000000007</v>
      </c>
      <c r="C1662" s="28">
        <v>45853</v>
      </c>
    </row>
    <row r="1663" spans="1:3" x14ac:dyDescent="0.45">
      <c r="A1663" s="33" t="s">
        <v>76</v>
      </c>
      <c r="B1663" s="32">
        <v>10676.52</v>
      </c>
      <c r="C1663" s="28">
        <v>45853</v>
      </c>
    </row>
    <row r="1664" spans="1:3" x14ac:dyDescent="0.45">
      <c r="A1664" s="33" t="s">
        <v>78</v>
      </c>
      <c r="B1664" s="32">
        <v>10156.629999999999</v>
      </c>
      <c r="C1664" s="28">
        <v>45853</v>
      </c>
    </row>
    <row r="1665" spans="1:3" x14ac:dyDescent="0.45">
      <c r="A1665" s="33" t="s">
        <v>85</v>
      </c>
      <c r="B1665" s="32">
        <v>24875.39</v>
      </c>
      <c r="C1665" s="28">
        <v>45877</v>
      </c>
    </row>
    <row r="1666" spans="1:3" x14ac:dyDescent="0.45">
      <c r="A1666" s="33" t="s">
        <v>95</v>
      </c>
      <c r="B1666" s="32">
        <v>3195.71</v>
      </c>
      <c r="C1666" s="28">
        <v>45961</v>
      </c>
    </row>
    <row r="1667" spans="1:3" x14ac:dyDescent="0.45">
      <c r="A1667" s="27" t="s">
        <v>261</v>
      </c>
      <c r="B1667" s="32"/>
    </row>
    <row r="1668" spans="1:3" x14ac:dyDescent="0.45">
      <c r="A1668" s="33" t="s">
        <v>51</v>
      </c>
      <c r="B1668" s="32">
        <v>9523.69</v>
      </c>
      <c r="C1668" s="28">
        <v>45877</v>
      </c>
    </row>
    <row r="1669" spans="1:3" x14ac:dyDescent="0.45">
      <c r="A1669" s="33" t="s">
        <v>52</v>
      </c>
      <c r="B1669" s="32">
        <v>775.09</v>
      </c>
      <c r="C1669" s="28">
        <v>45877</v>
      </c>
    </row>
    <row r="1670" spans="1:3" x14ac:dyDescent="0.45">
      <c r="A1670" s="33" t="s">
        <v>57</v>
      </c>
      <c r="B1670" s="32">
        <v>17635.37</v>
      </c>
      <c r="C1670" s="28">
        <v>45877</v>
      </c>
    </row>
    <row r="1671" spans="1:3" x14ac:dyDescent="0.45">
      <c r="A1671" s="33" t="s">
        <v>58</v>
      </c>
      <c r="B1671" s="32">
        <v>1284.18</v>
      </c>
      <c r="C1671" s="28">
        <v>45877</v>
      </c>
    </row>
    <row r="1672" spans="1:3" x14ac:dyDescent="0.45">
      <c r="A1672" s="33" t="s">
        <v>44</v>
      </c>
      <c r="B1672" s="32">
        <v>29508.43</v>
      </c>
      <c r="C1672" s="28">
        <v>45877</v>
      </c>
    </row>
    <row r="1673" spans="1:3" x14ac:dyDescent="0.45">
      <c r="A1673" s="33" t="s">
        <v>64</v>
      </c>
      <c r="B1673" s="32">
        <v>2148.77</v>
      </c>
      <c r="C1673" s="28">
        <v>45877</v>
      </c>
    </row>
    <row r="1674" spans="1:3" x14ac:dyDescent="0.45">
      <c r="A1674" s="33" t="s">
        <v>74</v>
      </c>
      <c r="B1674" s="32">
        <v>28539.16</v>
      </c>
      <c r="C1674" s="28">
        <v>45853</v>
      </c>
    </row>
    <row r="1675" spans="1:3" x14ac:dyDescent="0.45">
      <c r="A1675" s="33" t="s">
        <v>75</v>
      </c>
      <c r="B1675" s="32">
        <v>2078.1799999999998</v>
      </c>
      <c r="C1675" s="28">
        <v>45853</v>
      </c>
    </row>
    <row r="1676" spans="1:3" x14ac:dyDescent="0.45">
      <c r="A1676" s="33" t="s">
        <v>76</v>
      </c>
      <c r="B1676" s="32">
        <v>3722.51</v>
      </c>
      <c r="C1676" s="28">
        <v>45853</v>
      </c>
    </row>
    <row r="1677" spans="1:3" x14ac:dyDescent="0.45">
      <c r="A1677" s="33" t="s">
        <v>77</v>
      </c>
      <c r="B1677" s="32">
        <v>271.07</v>
      </c>
      <c r="C1677" s="28">
        <v>45853</v>
      </c>
    </row>
    <row r="1678" spans="1:3" x14ac:dyDescent="0.45">
      <c r="A1678" s="33" t="s">
        <v>78</v>
      </c>
      <c r="B1678" s="32">
        <v>3541.25</v>
      </c>
      <c r="C1678" s="28">
        <v>45853</v>
      </c>
    </row>
    <row r="1679" spans="1:3" x14ac:dyDescent="0.45">
      <c r="A1679" s="33" t="s">
        <v>79</v>
      </c>
      <c r="B1679" s="32">
        <v>257.87</v>
      </c>
      <c r="C1679" s="28">
        <v>45853</v>
      </c>
    </row>
    <row r="1680" spans="1:3" x14ac:dyDescent="0.45">
      <c r="A1680" s="33" t="s">
        <v>85</v>
      </c>
      <c r="B1680" s="32">
        <v>8673.14</v>
      </c>
      <c r="C1680" s="28">
        <v>45877</v>
      </c>
    </row>
    <row r="1681" spans="1:3" x14ac:dyDescent="0.45">
      <c r="A1681" s="33" t="s">
        <v>86</v>
      </c>
      <c r="B1681" s="32">
        <v>705.86</v>
      </c>
      <c r="C1681" s="28">
        <v>45877</v>
      </c>
    </row>
    <row r="1682" spans="1:3" x14ac:dyDescent="0.45">
      <c r="A1682" s="33" t="s">
        <v>95</v>
      </c>
      <c r="B1682" s="32">
        <v>1114.23</v>
      </c>
      <c r="C1682" s="28">
        <v>45961</v>
      </c>
    </row>
    <row r="1683" spans="1:3" x14ac:dyDescent="0.45">
      <c r="A1683" s="33" t="s">
        <v>96</v>
      </c>
      <c r="B1683" s="32">
        <v>81.13</v>
      </c>
      <c r="C1683" s="28">
        <v>45961</v>
      </c>
    </row>
    <row r="1684" spans="1:3" x14ac:dyDescent="0.45">
      <c r="A1684" s="27" t="s">
        <v>262</v>
      </c>
      <c r="B1684" s="32"/>
    </row>
    <row r="1685" spans="1:3" x14ac:dyDescent="0.45">
      <c r="A1685" s="33" t="s">
        <v>51</v>
      </c>
      <c r="B1685" s="32">
        <v>15532.85</v>
      </c>
      <c r="C1685" s="28">
        <v>45877</v>
      </c>
    </row>
    <row r="1686" spans="1:3" x14ac:dyDescent="0.45">
      <c r="A1686" s="33" t="s">
        <v>57</v>
      </c>
      <c r="B1686" s="32">
        <v>28762.76</v>
      </c>
      <c r="C1686" s="28">
        <v>45877</v>
      </c>
    </row>
    <row r="1687" spans="1:3" x14ac:dyDescent="0.45">
      <c r="A1687" s="33" t="s">
        <v>44</v>
      </c>
      <c r="B1687" s="32">
        <v>48127.360000000001</v>
      </c>
      <c r="C1687" s="28">
        <v>45877</v>
      </c>
    </row>
    <row r="1688" spans="1:3" x14ac:dyDescent="0.45">
      <c r="A1688" s="33" t="s">
        <v>74</v>
      </c>
      <c r="B1688" s="32">
        <v>46546.52</v>
      </c>
      <c r="C1688" s="28">
        <v>45853</v>
      </c>
    </row>
    <row r="1689" spans="1:3" x14ac:dyDescent="0.45">
      <c r="A1689" s="33" t="s">
        <v>76</v>
      </c>
      <c r="B1689" s="32">
        <v>6071.31</v>
      </c>
      <c r="C1689" s="28">
        <v>45853</v>
      </c>
    </row>
    <row r="1690" spans="1:3" x14ac:dyDescent="0.45">
      <c r="A1690" s="33" t="s">
        <v>78</v>
      </c>
      <c r="B1690" s="32">
        <v>5775.66</v>
      </c>
      <c r="C1690" s="28">
        <v>45853</v>
      </c>
    </row>
    <row r="1691" spans="1:3" x14ac:dyDescent="0.45">
      <c r="A1691" s="33" t="s">
        <v>85</v>
      </c>
      <c r="B1691" s="32">
        <v>14145.62</v>
      </c>
      <c r="C1691" s="28">
        <v>45877</v>
      </c>
    </row>
    <row r="1692" spans="1:3" x14ac:dyDescent="0.45">
      <c r="A1692" s="33" t="s">
        <v>95</v>
      </c>
      <c r="B1692" s="32">
        <v>1817.27</v>
      </c>
      <c r="C1692" s="28">
        <v>45961</v>
      </c>
    </row>
    <row r="1693" spans="1:3" x14ac:dyDescent="0.45">
      <c r="A1693" s="27" t="s">
        <v>263</v>
      </c>
      <c r="B1693" s="32"/>
    </row>
    <row r="1694" spans="1:3" x14ac:dyDescent="0.45">
      <c r="A1694" s="33" t="s">
        <v>51</v>
      </c>
      <c r="B1694" s="32">
        <v>57329.55</v>
      </c>
      <c r="C1694" s="28">
        <v>45877</v>
      </c>
    </row>
    <row r="1695" spans="1:3" x14ac:dyDescent="0.45">
      <c r="A1695" s="33" t="s">
        <v>52</v>
      </c>
      <c r="B1695" s="32">
        <v>15606.13</v>
      </c>
      <c r="C1695" s="28">
        <v>45877</v>
      </c>
    </row>
    <row r="1696" spans="1:3" x14ac:dyDescent="0.45">
      <c r="A1696" s="33" t="s">
        <v>57</v>
      </c>
      <c r="B1696" s="32">
        <v>106159.24</v>
      </c>
      <c r="C1696" s="28">
        <v>45877</v>
      </c>
    </row>
    <row r="1697" spans="1:3" x14ac:dyDescent="0.45">
      <c r="A1697" s="33" t="s">
        <v>58</v>
      </c>
      <c r="B1697" s="32">
        <v>27828.53</v>
      </c>
      <c r="C1697" s="28">
        <v>45877</v>
      </c>
    </row>
    <row r="1698" spans="1:3" x14ac:dyDescent="0.45">
      <c r="A1698" s="33" t="s">
        <v>44</v>
      </c>
      <c r="B1698" s="32">
        <v>177631.21</v>
      </c>
      <c r="C1698" s="28">
        <v>45877</v>
      </c>
    </row>
    <row r="1699" spans="1:3" x14ac:dyDescent="0.45">
      <c r="A1699" s="33" t="s">
        <v>64</v>
      </c>
      <c r="B1699" s="32">
        <v>46564.160000000003</v>
      </c>
      <c r="C1699" s="28">
        <v>45877</v>
      </c>
    </row>
    <row r="1700" spans="1:3" x14ac:dyDescent="0.45">
      <c r="A1700" s="33" t="s">
        <v>74</v>
      </c>
      <c r="B1700" s="32">
        <v>171796.56</v>
      </c>
      <c r="C1700" s="28">
        <v>45853</v>
      </c>
    </row>
    <row r="1701" spans="1:3" x14ac:dyDescent="0.45">
      <c r="A1701" s="33" t="s">
        <v>75</v>
      </c>
      <c r="B1701" s="32">
        <v>45034.67</v>
      </c>
      <c r="C1701" s="28">
        <v>45853</v>
      </c>
    </row>
    <row r="1702" spans="1:3" x14ac:dyDescent="0.45">
      <c r="A1702" s="33" t="s">
        <v>76</v>
      </c>
      <c r="B1702" s="32">
        <v>22408.32</v>
      </c>
      <c r="C1702" s="28">
        <v>45853</v>
      </c>
    </row>
    <row r="1703" spans="1:3" x14ac:dyDescent="0.45">
      <c r="A1703" s="33" t="s">
        <v>77</v>
      </c>
      <c r="B1703" s="32">
        <v>5874.11</v>
      </c>
      <c r="C1703" s="28">
        <v>45853</v>
      </c>
    </row>
    <row r="1704" spans="1:3" x14ac:dyDescent="0.45">
      <c r="A1704" s="33" t="s">
        <v>78</v>
      </c>
      <c r="B1704" s="32">
        <v>21317.15</v>
      </c>
      <c r="C1704" s="28">
        <v>45853</v>
      </c>
    </row>
    <row r="1705" spans="1:3" x14ac:dyDescent="0.45">
      <c r="A1705" s="33" t="s">
        <v>79</v>
      </c>
      <c r="B1705" s="32">
        <v>5588.07</v>
      </c>
      <c r="C1705" s="28">
        <v>45853</v>
      </c>
    </row>
    <row r="1706" spans="1:3" x14ac:dyDescent="0.45">
      <c r="A1706" s="33" t="s">
        <v>85</v>
      </c>
      <c r="B1706" s="32">
        <v>52209.48</v>
      </c>
      <c r="C1706" s="28">
        <v>45877</v>
      </c>
    </row>
    <row r="1707" spans="1:3" x14ac:dyDescent="0.45">
      <c r="A1707" s="33" t="s">
        <v>86</v>
      </c>
      <c r="B1707" s="32">
        <v>14212.35</v>
      </c>
      <c r="C1707" s="28">
        <v>45877</v>
      </c>
    </row>
    <row r="1708" spans="1:3" x14ac:dyDescent="0.45">
      <c r="A1708" s="33" t="s">
        <v>95</v>
      </c>
      <c r="B1708" s="32">
        <v>6707.29</v>
      </c>
      <c r="C1708" s="28">
        <v>45961</v>
      </c>
    </row>
    <row r="1709" spans="1:3" x14ac:dyDescent="0.45">
      <c r="A1709" s="33" t="s">
        <v>96</v>
      </c>
      <c r="B1709" s="32">
        <v>1758.25</v>
      </c>
      <c r="C1709" s="28">
        <v>45961</v>
      </c>
    </row>
    <row r="1710" spans="1:3" x14ac:dyDescent="0.45">
      <c r="A1710" s="27" t="s">
        <v>264</v>
      </c>
      <c r="B1710" s="32"/>
    </row>
    <row r="1711" spans="1:3" x14ac:dyDescent="0.45">
      <c r="A1711" s="33" t="s">
        <v>51</v>
      </c>
      <c r="B1711" s="32">
        <v>15871.76</v>
      </c>
      <c r="C1711" s="28">
        <v>45877</v>
      </c>
    </row>
    <row r="1712" spans="1:3" x14ac:dyDescent="0.45">
      <c r="A1712" s="33" t="s">
        <v>57</v>
      </c>
      <c r="B1712" s="32">
        <v>29390.33</v>
      </c>
      <c r="C1712" s="28">
        <v>45877</v>
      </c>
    </row>
    <row r="1713" spans="1:3" x14ac:dyDescent="0.45">
      <c r="A1713" s="33" t="s">
        <v>44</v>
      </c>
      <c r="B1713" s="32">
        <v>49177.43</v>
      </c>
      <c r="C1713" s="28">
        <v>45877</v>
      </c>
    </row>
    <row r="1714" spans="1:3" x14ac:dyDescent="0.45">
      <c r="A1714" s="33" t="s">
        <v>74</v>
      </c>
      <c r="B1714" s="32">
        <v>47562.1</v>
      </c>
      <c r="C1714" s="28">
        <v>45853</v>
      </c>
    </row>
    <row r="1715" spans="1:3" x14ac:dyDescent="0.45">
      <c r="A1715" s="33" t="s">
        <v>76</v>
      </c>
      <c r="B1715" s="32">
        <v>6203.77</v>
      </c>
      <c r="C1715" s="28">
        <v>45853</v>
      </c>
    </row>
    <row r="1716" spans="1:3" x14ac:dyDescent="0.45">
      <c r="A1716" s="33" t="s">
        <v>78</v>
      </c>
      <c r="B1716" s="32">
        <v>5901.68</v>
      </c>
      <c r="C1716" s="28">
        <v>45853</v>
      </c>
    </row>
    <row r="1717" spans="1:3" x14ac:dyDescent="0.45">
      <c r="A1717" s="33" t="s">
        <v>85</v>
      </c>
      <c r="B1717" s="32">
        <v>14454.26</v>
      </c>
      <c r="C1717" s="28">
        <v>45877</v>
      </c>
    </row>
    <row r="1718" spans="1:3" x14ac:dyDescent="0.45">
      <c r="A1718" s="33" t="s">
        <v>95</v>
      </c>
      <c r="B1718" s="32">
        <v>1856.92</v>
      </c>
      <c r="C1718" s="28">
        <v>45961</v>
      </c>
    </row>
    <row r="1719" spans="1:3" x14ac:dyDescent="0.45">
      <c r="A1719" s="27" t="s">
        <v>265</v>
      </c>
      <c r="B1719" s="32"/>
    </row>
    <row r="1720" spans="1:3" x14ac:dyDescent="0.45">
      <c r="A1720" s="33" t="s">
        <v>51</v>
      </c>
      <c r="B1720" s="32">
        <v>93041.81</v>
      </c>
      <c r="C1720" s="28">
        <v>45877</v>
      </c>
    </row>
    <row r="1721" spans="1:3" x14ac:dyDescent="0.45">
      <c r="A1721" s="33" t="s">
        <v>52</v>
      </c>
      <c r="B1721" s="32">
        <v>23869.61</v>
      </c>
      <c r="C1721" s="28">
        <v>45877</v>
      </c>
    </row>
    <row r="1722" spans="1:3" x14ac:dyDescent="0.45">
      <c r="A1722" s="33" t="s">
        <v>57</v>
      </c>
      <c r="B1722" s="32">
        <v>172288.94</v>
      </c>
      <c r="C1722" s="28">
        <v>45877</v>
      </c>
    </row>
    <row r="1723" spans="1:3" x14ac:dyDescent="0.45">
      <c r="A1723" s="33" t="s">
        <v>58</v>
      </c>
      <c r="B1723" s="32">
        <v>42563.81</v>
      </c>
      <c r="C1723" s="28">
        <v>45877</v>
      </c>
    </row>
    <row r="1724" spans="1:3" x14ac:dyDescent="0.45">
      <c r="A1724" s="33" t="s">
        <v>44</v>
      </c>
      <c r="B1724" s="32">
        <v>288282.90000000002</v>
      </c>
      <c r="C1724" s="28">
        <v>45877</v>
      </c>
    </row>
    <row r="1725" spans="1:3" x14ac:dyDescent="0.45">
      <c r="A1725" s="33" t="s">
        <v>64</v>
      </c>
      <c r="B1725" s="32">
        <v>60932.77</v>
      </c>
      <c r="C1725" s="28">
        <v>45877</v>
      </c>
    </row>
    <row r="1726" spans="1:3" x14ac:dyDescent="0.45">
      <c r="A1726" s="33" t="s">
        <v>74</v>
      </c>
      <c r="B1726" s="32">
        <v>278813.67</v>
      </c>
      <c r="C1726" s="28">
        <v>45853</v>
      </c>
    </row>
    <row r="1727" spans="1:3" x14ac:dyDescent="0.45">
      <c r="A1727" s="33" t="s">
        <v>75</v>
      </c>
      <c r="B1727" s="32">
        <v>58931.31</v>
      </c>
      <c r="C1727" s="28">
        <v>45853</v>
      </c>
    </row>
    <row r="1728" spans="1:3" x14ac:dyDescent="0.45">
      <c r="A1728" s="33" t="s">
        <v>76</v>
      </c>
      <c r="B1728" s="32">
        <v>34498.79</v>
      </c>
      <c r="C1728" s="28">
        <v>45853</v>
      </c>
    </row>
    <row r="1729" spans="1:3" x14ac:dyDescent="0.45">
      <c r="A1729" s="33" t="s">
        <v>77</v>
      </c>
      <c r="B1729" s="32">
        <v>8984.4599999999991</v>
      </c>
      <c r="C1729" s="28">
        <v>45853</v>
      </c>
    </row>
    <row r="1730" spans="1:3" x14ac:dyDescent="0.45">
      <c r="A1730" s="33" t="s">
        <v>78</v>
      </c>
      <c r="B1730" s="32">
        <v>32818.879999999997</v>
      </c>
      <c r="C1730" s="28">
        <v>45853</v>
      </c>
    </row>
    <row r="1731" spans="1:3" x14ac:dyDescent="0.45">
      <c r="A1731" s="33" t="s">
        <v>79</v>
      </c>
      <c r="B1731" s="32">
        <v>8546.9599999999991</v>
      </c>
      <c r="C1731" s="28">
        <v>45853</v>
      </c>
    </row>
    <row r="1732" spans="1:3" x14ac:dyDescent="0.45">
      <c r="A1732" s="33" t="s">
        <v>85</v>
      </c>
      <c r="B1732" s="32">
        <v>84732.3</v>
      </c>
      <c r="C1732" s="28">
        <v>45877</v>
      </c>
    </row>
    <row r="1733" spans="1:3" x14ac:dyDescent="0.45">
      <c r="A1733" s="33" t="s">
        <v>86</v>
      </c>
      <c r="B1733" s="32">
        <v>21737.83</v>
      </c>
      <c r="C1733" s="28">
        <v>45877</v>
      </c>
    </row>
    <row r="1734" spans="1:3" x14ac:dyDescent="0.45">
      <c r="A1734" s="33" t="s">
        <v>95</v>
      </c>
      <c r="B1734" s="32">
        <v>10885.45</v>
      </c>
      <c r="C1734" s="28">
        <v>45961</v>
      </c>
    </row>
    <row r="1735" spans="1:3" x14ac:dyDescent="0.45">
      <c r="A1735" s="33" t="s">
        <v>96</v>
      </c>
      <c r="B1735" s="32">
        <v>2689.24</v>
      </c>
      <c r="C1735" s="28">
        <v>45961</v>
      </c>
    </row>
    <row r="1736" spans="1:3" x14ac:dyDescent="0.45">
      <c r="A1736" s="27" t="s">
        <v>266</v>
      </c>
      <c r="B1736" s="32"/>
    </row>
    <row r="1737" spans="1:3" x14ac:dyDescent="0.45">
      <c r="A1737" s="33" t="s">
        <v>51</v>
      </c>
      <c r="B1737" s="32">
        <v>35525.81</v>
      </c>
      <c r="C1737" s="28">
        <v>45877</v>
      </c>
    </row>
    <row r="1738" spans="1:3" x14ac:dyDescent="0.45">
      <c r="A1738" s="33" t="s">
        <v>57</v>
      </c>
      <c r="B1738" s="32">
        <v>65784.45</v>
      </c>
      <c r="C1738" s="28">
        <v>45877</v>
      </c>
    </row>
    <row r="1739" spans="1:3" x14ac:dyDescent="0.45">
      <c r="A1739" s="33" t="s">
        <v>44</v>
      </c>
      <c r="B1739" s="32">
        <v>110074</v>
      </c>
      <c r="C1739" s="28">
        <v>45877</v>
      </c>
    </row>
    <row r="1740" spans="1:3" x14ac:dyDescent="0.45">
      <c r="A1740" s="33" t="s">
        <v>74</v>
      </c>
      <c r="B1740" s="32">
        <v>106458.39</v>
      </c>
      <c r="C1740" s="28">
        <v>45853</v>
      </c>
    </row>
    <row r="1741" spans="1:3" x14ac:dyDescent="0.45">
      <c r="A1741" s="33" t="s">
        <v>76</v>
      </c>
      <c r="B1741" s="32">
        <v>13885.92</v>
      </c>
      <c r="C1741" s="28">
        <v>45853</v>
      </c>
    </row>
    <row r="1742" spans="1:3" x14ac:dyDescent="0.45">
      <c r="A1742" s="33" t="s">
        <v>78</v>
      </c>
      <c r="B1742" s="32">
        <v>13209.75</v>
      </c>
      <c r="C1742" s="28">
        <v>45853</v>
      </c>
    </row>
    <row r="1743" spans="1:3" x14ac:dyDescent="0.45">
      <c r="A1743" s="33" t="s">
        <v>85</v>
      </c>
      <c r="B1743" s="32">
        <v>32353.02</v>
      </c>
      <c r="C1743" s="28">
        <v>45877</v>
      </c>
    </row>
    <row r="1744" spans="1:3" x14ac:dyDescent="0.45">
      <c r="A1744" s="33" t="s">
        <v>95</v>
      </c>
      <c r="B1744" s="32">
        <v>4156.3500000000004</v>
      </c>
      <c r="C1744" s="28">
        <v>45961</v>
      </c>
    </row>
    <row r="1745" spans="1:3" x14ac:dyDescent="0.45">
      <c r="A1745" s="27" t="s">
        <v>267</v>
      </c>
      <c r="B1745" s="32"/>
    </row>
    <row r="1746" spans="1:3" x14ac:dyDescent="0.45">
      <c r="A1746" s="33" t="s">
        <v>51</v>
      </c>
      <c r="B1746" s="32">
        <v>3251.22</v>
      </c>
      <c r="C1746" s="28">
        <v>45877</v>
      </c>
    </row>
    <row r="1747" spans="1:3" x14ac:dyDescent="0.45">
      <c r="A1747" s="33" t="s">
        <v>57</v>
      </c>
      <c r="B1747" s="32">
        <v>6020.4</v>
      </c>
      <c r="C1747" s="28">
        <v>45877</v>
      </c>
    </row>
    <row r="1748" spans="1:3" x14ac:dyDescent="0.45">
      <c r="A1748" s="33" t="s">
        <v>44</v>
      </c>
      <c r="B1748" s="32">
        <v>10073.65</v>
      </c>
      <c r="C1748" s="28">
        <v>45877</v>
      </c>
    </row>
    <row r="1749" spans="1:3" x14ac:dyDescent="0.45">
      <c r="A1749" s="33" t="s">
        <v>76</v>
      </c>
      <c r="B1749" s="32">
        <v>1270.8</v>
      </c>
      <c r="C1749" s="28">
        <v>45853</v>
      </c>
    </row>
    <row r="1750" spans="1:3" x14ac:dyDescent="0.45">
      <c r="A1750" s="33" t="s">
        <v>78</v>
      </c>
      <c r="B1750" s="32">
        <v>1208.92</v>
      </c>
      <c r="C1750" s="28">
        <v>45853</v>
      </c>
    </row>
    <row r="1751" spans="1:3" x14ac:dyDescent="0.45">
      <c r="A1751" s="33" t="s">
        <v>85</v>
      </c>
      <c r="B1751" s="32">
        <v>2960.85</v>
      </c>
      <c r="C1751" s="28">
        <v>45877</v>
      </c>
    </row>
    <row r="1752" spans="1:3" x14ac:dyDescent="0.45">
      <c r="A1752" s="33" t="s">
        <v>95</v>
      </c>
      <c r="B1752" s="32">
        <v>380.38</v>
      </c>
      <c r="C1752" s="28">
        <v>45961</v>
      </c>
    </row>
    <row r="1753" spans="1:3" x14ac:dyDescent="0.45">
      <c r="A1753" s="27" t="s">
        <v>268</v>
      </c>
      <c r="B1753" s="32"/>
    </row>
    <row r="1754" spans="1:3" x14ac:dyDescent="0.45">
      <c r="A1754" s="33" t="s">
        <v>51</v>
      </c>
      <c r="B1754" s="32">
        <v>96794.880000000005</v>
      </c>
      <c r="C1754" s="28">
        <v>45877</v>
      </c>
    </row>
    <row r="1755" spans="1:3" x14ac:dyDescent="0.45">
      <c r="A1755" s="33" t="s">
        <v>52</v>
      </c>
      <c r="B1755" s="32">
        <v>26349.29</v>
      </c>
      <c r="C1755" s="28">
        <v>45877</v>
      </c>
    </row>
    <row r="1756" spans="1:3" x14ac:dyDescent="0.45">
      <c r="A1756" s="33" t="s">
        <v>57</v>
      </c>
      <c r="B1756" s="32">
        <v>179238.64</v>
      </c>
      <c r="C1756" s="28">
        <v>45877</v>
      </c>
    </row>
    <row r="1757" spans="1:3" x14ac:dyDescent="0.45">
      <c r="A1757" s="33" t="s">
        <v>58</v>
      </c>
      <c r="B1757" s="32">
        <v>46985.53</v>
      </c>
      <c r="C1757" s="28">
        <v>45877</v>
      </c>
    </row>
    <row r="1758" spans="1:3" x14ac:dyDescent="0.45">
      <c r="A1758" s="33" t="s">
        <v>44</v>
      </c>
      <c r="B1758" s="32">
        <v>299911.49</v>
      </c>
      <c r="C1758" s="28">
        <v>45877</v>
      </c>
    </row>
    <row r="1759" spans="1:3" x14ac:dyDescent="0.45">
      <c r="A1759" s="33" t="s">
        <v>64</v>
      </c>
      <c r="B1759" s="32">
        <v>78618.649999999994</v>
      </c>
      <c r="C1759" s="28">
        <v>45877</v>
      </c>
    </row>
    <row r="1760" spans="1:3" x14ac:dyDescent="0.45">
      <c r="A1760" s="33" t="s">
        <v>74</v>
      </c>
      <c r="B1760" s="32">
        <v>290060.28999999998</v>
      </c>
      <c r="C1760" s="28">
        <v>45853</v>
      </c>
    </row>
    <row r="1761" spans="1:3" x14ac:dyDescent="0.45">
      <c r="A1761" s="33" t="s">
        <v>75</v>
      </c>
      <c r="B1761" s="32">
        <v>76036.27</v>
      </c>
      <c r="C1761" s="28">
        <v>45853</v>
      </c>
    </row>
    <row r="1762" spans="1:3" x14ac:dyDescent="0.45">
      <c r="A1762" s="33" t="s">
        <v>76</v>
      </c>
      <c r="B1762" s="32">
        <v>37834.080000000002</v>
      </c>
      <c r="C1762" s="28">
        <v>45853</v>
      </c>
    </row>
    <row r="1763" spans="1:3" x14ac:dyDescent="0.45">
      <c r="A1763" s="33" t="s">
        <v>77</v>
      </c>
      <c r="B1763" s="32">
        <v>9917.81</v>
      </c>
      <c r="C1763" s="28">
        <v>45853</v>
      </c>
    </row>
    <row r="1764" spans="1:3" x14ac:dyDescent="0.45">
      <c r="A1764" s="33" t="s">
        <v>78</v>
      </c>
      <c r="B1764" s="32">
        <v>35991.760000000002</v>
      </c>
      <c r="C1764" s="28">
        <v>45853</v>
      </c>
    </row>
    <row r="1765" spans="1:3" x14ac:dyDescent="0.45">
      <c r="A1765" s="33" t="s">
        <v>79</v>
      </c>
      <c r="B1765" s="32">
        <v>9434.86</v>
      </c>
      <c r="C1765" s="28">
        <v>45853</v>
      </c>
    </row>
    <row r="1766" spans="1:3" x14ac:dyDescent="0.45">
      <c r="A1766" s="33" t="s">
        <v>85</v>
      </c>
      <c r="B1766" s="32">
        <v>88150.17</v>
      </c>
      <c r="C1766" s="28">
        <v>45877</v>
      </c>
    </row>
    <row r="1767" spans="1:3" x14ac:dyDescent="0.45">
      <c r="A1767" s="33" t="s">
        <v>86</v>
      </c>
      <c r="B1767" s="32">
        <v>23996.05</v>
      </c>
      <c r="C1767" s="28">
        <v>45877</v>
      </c>
    </row>
    <row r="1768" spans="1:3" x14ac:dyDescent="0.45">
      <c r="A1768" s="33" t="s">
        <v>95</v>
      </c>
      <c r="B1768" s="32">
        <v>11324.55</v>
      </c>
      <c r="C1768" s="28">
        <v>45961</v>
      </c>
    </row>
    <row r="1769" spans="1:3" x14ac:dyDescent="0.45">
      <c r="A1769" s="33" t="s">
        <v>96</v>
      </c>
      <c r="B1769" s="32">
        <v>2968.61</v>
      </c>
      <c r="C1769" s="28">
        <v>45961</v>
      </c>
    </row>
    <row r="1770" spans="1:3" x14ac:dyDescent="0.45">
      <c r="A1770" s="27" t="s">
        <v>270</v>
      </c>
      <c r="B1770" s="32"/>
    </row>
    <row r="1771" spans="1:3" x14ac:dyDescent="0.45">
      <c r="A1771" s="33" t="s">
        <v>51</v>
      </c>
      <c r="B1771" s="32">
        <v>42371.6</v>
      </c>
      <c r="C1771" s="28">
        <v>45877</v>
      </c>
    </row>
    <row r="1772" spans="1:3" x14ac:dyDescent="0.45">
      <c r="A1772" s="33" t="s">
        <v>57</v>
      </c>
      <c r="B1772" s="32">
        <v>78461.05</v>
      </c>
      <c r="C1772" s="28">
        <v>45877</v>
      </c>
    </row>
    <row r="1773" spans="1:3" x14ac:dyDescent="0.45">
      <c r="A1773" s="33" t="s">
        <v>44</v>
      </c>
      <c r="B1773" s="32">
        <v>131285.15</v>
      </c>
      <c r="C1773" s="28">
        <v>45877</v>
      </c>
    </row>
    <row r="1774" spans="1:3" x14ac:dyDescent="0.45">
      <c r="A1774" s="33" t="s">
        <v>74</v>
      </c>
      <c r="B1774" s="32">
        <v>126972.82</v>
      </c>
      <c r="C1774" s="28">
        <v>45853</v>
      </c>
    </row>
    <row r="1775" spans="1:3" x14ac:dyDescent="0.45">
      <c r="A1775" s="33" t="s">
        <v>76</v>
      </c>
      <c r="B1775" s="32">
        <v>16561.73</v>
      </c>
      <c r="C1775" s="28">
        <v>45853</v>
      </c>
    </row>
    <row r="1776" spans="1:3" x14ac:dyDescent="0.45">
      <c r="A1776" s="33" t="s">
        <v>78</v>
      </c>
      <c r="B1776" s="32">
        <v>15755.26</v>
      </c>
      <c r="C1776" s="28">
        <v>45853</v>
      </c>
    </row>
    <row r="1777" spans="1:3" x14ac:dyDescent="0.45">
      <c r="A1777" s="33" t="s">
        <v>85</v>
      </c>
      <c r="B1777" s="32">
        <v>38587.410000000003</v>
      </c>
      <c r="C1777" s="28">
        <v>45877</v>
      </c>
    </row>
    <row r="1778" spans="1:3" x14ac:dyDescent="0.45">
      <c r="A1778" s="33" t="s">
        <v>95</v>
      </c>
      <c r="B1778" s="32">
        <v>4957.28</v>
      </c>
      <c r="C1778" s="28">
        <v>45961</v>
      </c>
    </row>
    <row r="1779" spans="1:3" x14ac:dyDescent="0.45">
      <c r="A1779" s="27" t="s">
        <v>271</v>
      </c>
      <c r="B1779" s="32"/>
    </row>
    <row r="1780" spans="1:3" x14ac:dyDescent="0.45">
      <c r="A1780" s="33" t="s">
        <v>51</v>
      </c>
      <c r="B1780" s="32">
        <v>35593.47</v>
      </c>
      <c r="C1780" s="28">
        <v>45877</v>
      </c>
    </row>
    <row r="1781" spans="1:3" x14ac:dyDescent="0.45">
      <c r="A1781" s="33" t="s">
        <v>57</v>
      </c>
      <c r="B1781" s="32">
        <v>65909.73</v>
      </c>
      <c r="C1781" s="28">
        <v>45877</v>
      </c>
    </row>
    <row r="1782" spans="1:3" x14ac:dyDescent="0.45">
      <c r="A1782" s="33" t="s">
        <v>44</v>
      </c>
      <c r="B1782" s="32">
        <v>110283.62</v>
      </c>
      <c r="C1782" s="28">
        <v>45877</v>
      </c>
    </row>
    <row r="1783" spans="1:3" x14ac:dyDescent="0.45">
      <c r="A1783" s="33" t="s">
        <v>74</v>
      </c>
      <c r="B1783" s="32">
        <v>106661.13</v>
      </c>
      <c r="C1783" s="28">
        <v>45853</v>
      </c>
    </row>
    <row r="1784" spans="1:3" x14ac:dyDescent="0.45">
      <c r="A1784" s="33" t="s">
        <v>76</v>
      </c>
      <c r="B1784" s="32">
        <v>13912.37</v>
      </c>
      <c r="C1784" s="28">
        <v>45853</v>
      </c>
    </row>
    <row r="1785" spans="1:3" x14ac:dyDescent="0.45">
      <c r="A1785" s="33" t="s">
        <v>78</v>
      </c>
      <c r="B1785" s="32">
        <v>13234.91</v>
      </c>
      <c r="C1785" s="28">
        <v>45853</v>
      </c>
    </row>
    <row r="1786" spans="1:3" x14ac:dyDescent="0.45">
      <c r="A1786" s="33" t="s">
        <v>85</v>
      </c>
      <c r="B1786" s="32">
        <v>32414.63</v>
      </c>
      <c r="C1786" s="28">
        <v>45877</v>
      </c>
    </row>
    <row r="1787" spans="1:3" x14ac:dyDescent="0.45">
      <c r="A1787" s="33" t="s">
        <v>95</v>
      </c>
      <c r="B1787" s="32">
        <v>4164.2700000000004</v>
      </c>
      <c r="C1787" s="28">
        <v>45961</v>
      </c>
    </row>
    <row r="1788" spans="1:3" x14ac:dyDescent="0.45">
      <c r="A1788" s="27" t="s">
        <v>272</v>
      </c>
      <c r="B1788" s="32"/>
    </row>
    <row r="1789" spans="1:3" x14ac:dyDescent="0.45">
      <c r="A1789" s="33" t="s">
        <v>51</v>
      </c>
      <c r="B1789" s="32">
        <v>29754.87</v>
      </c>
      <c r="C1789" s="28">
        <v>45877</v>
      </c>
    </row>
    <row r="1790" spans="1:3" x14ac:dyDescent="0.45">
      <c r="A1790" s="33" t="s">
        <v>57</v>
      </c>
      <c r="B1790" s="32">
        <v>55098.18</v>
      </c>
      <c r="C1790" s="28">
        <v>45877</v>
      </c>
    </row>
    <row r="1791" spans="1:3" x14ac:dyDescent="0.45">
      <c r="A1791" s="33" t="s">
        <v>44</v>
      </c>
      <c r="B1791" s="32">
        <v>92193.17</v>
      </c>
      <c r="C1791" s="28">
        <v>45877</v>
      </c>
    </row>
    <row r="1792" spans="1:3" x14ac:dyDescent="0.45">
      <c r="A1792" s="33" t="s">
        <v>74</v>
      </c>
      <c r="B1792" s="32">
        <v>89164.9</v>
      </c>
      <c r="C1792" s="28">
        <v>45853</v>
      </c>
    </row>
    <row r="1793" spans="1:3" x14ac:dyDescent="0.45">
      <c r="A1793" s="33" t="s">
        <v>76</v>
      </c>
      <c r="B1793" s="32">
        <v>11630.24</v>
      </c>
      <c r="C1793" s="28">
        <v>45853</v>
      </c>
    </row>
    <row r="1794" spans="1:3" x14ac:dyDescent="0.45">
      <c r="A1794" s="33" t="s">
        <v>78</v>
      </c>
      <c r="B1794" s="32">
        <v>11063.91</v>
      </c>
      <c r="C1794" s="28">
        <v>45853</v>
      </c>
    </row>
    <row r="1795" spans="1:3" x14ac:dyDescent="0.45">
      <c r="A1795" s="33" t="s">
        <v>85</v>
      </c>
      <c r="B1795" s="32">
        <v>27097.47</v>
      </c>
      <c r="C1795" s="28">
        <v>45877</v>
      </c>
    </row>
    <row r="1796" spans="1:3" x14ac:dyDescent="0.45">
      <c r="A1796" s="33" t="s">
        <v>95</v>
      </c>
      <c r="B1796" s="32">
        <v>3481.18</v>
      </c>
      <c r="C1796" s="28">
        <v>45961</v>
      </c>
    </row>
    <row r="1797" spans="1:3" x14ac:dyDescent="0.45">
      <c r="A1797" s="27" t="s">
        <v>273</v>
      </c>
      <c r="B1797" s="32"/>
    </row>
    <row r="1798" spans="1:3" x14ac:dyDescent="0.45">
      <c r="A1798" s="33" t="s">
        <v>51</v>
      </c>
      <c r="B1798" s="32">
        <v>909591.69</v>
      </c>
      <c r="C1798" s="28">
        <v>45877</v>
      </c>
    </row>
    <row r="1799" spans="1:3" x14ac:dyDescent="0.45">
      <c r="A1799" s="33" t="s">
        <v>52</v>
      </c>
      <c r="B1799" s="32">
        <v>236430.49</v>
      </c>
      <c r="C1799" s="28">
        <v>45877</v>
      </c>
    </row>
    <row r="1800" spans="1:3" x14ac:dyDescent="0.45">
      <c r="A1800" s="33" t="s">
        <v>57</v>
      </c>
      <c r="B1800" s="32">
        <v>1684324.45</v>
      </c>
      <c r="C1800" s="28">
        <v>45877</v>
      </c>
    </row>
    <row r="1801" spans="1:3" x14ac:dyDescent="0.45">
      <c r="A1801" s="33" t="s">
        <v>58</v>
      </c>
      <c r="B1801" s="32">
        <v>421598.1</v>
      </c>
      <c r="C1801" s="28">
        <v>45877</v>
      </c>
    </row>
    <row r="1802" spans="1:3" x14ac:dyDescent="0.45">
      <c r="A1802" s="33" t="s">
        <v>44</v>
      </c>
      <c r="B1802" s="32">
        <v>2818299.98</v>
      </c>
      <c r="C1802" s="28">
        <v>45877</v>
      </c>
    </row>
    <row r="1803" spans="1:3" x14ac:dyDescent="0.45">
      <c r="A1803" s="33" t="s">
        <v>64</v>
      </c>
      <c r="B1803" s="32">
        <v>705440.05</v>
      </c>
      <c r="C1803" s="28">
        <v>45877</v>
      </c>
    </row>
    <row r="1804" spans="1:3" x14ac:dyDescent="0.45">
      <c r="A1804" s="33" t="s">
        <v>74</v>
      </c>
      <c r="B1804" s="32">
        <v>2756967.67</v>
      </c>
      <c r="C1804" s="28">
        <v>45853</v>
      </c>
    </row>
    <row r="1805" spans="1:3" x14ac:dyDescent="0.45">
      <c r="A1805" s="33" t="s">
        <v>75</v>
      </c>
      <c r="B1805" s="32">
        <v>682268.45</v>
      </c>
      <c r="C1805" s="28">
        <v>45853</v>
      </c>
    </row>
    <row r="1806" spans="1:3" x14ac:dyDescent="0.45">
      <c r="A1806" s="33" t="s">
        <v>76</v>
      </c>
      <c r="B1806" s="32">
        <v>358952.16</v>
      </c>
      <c r="C1806" s="28">
        <v>45853</v>
      </c>
    </row>
    <row r="1807" spans="1:3" x14ac:dyDescent="0.45">
      <c r="A1807" s="33" t="s">
        <v>77</v>
      </c>
      <c r="B1807" s="32">
        <v>88991.84</v>
      </c>
      <c r="C1807" s="28">
        <v>45853</v>
      </c>
    </row>
    <row r="1808" spans="1:3" x14ac:dyDescent="0.45">
      <c r="A1808" s="33" t="s">
        <v>78</v>
      </c>
      <c r="B1808" s="32">
        <v>341473.05</v>
      </c>
      <c r="C1808" s="28">
        <v>45853</v>
      </c>
    </row>
    <row r="1809" spans="1:3" x14ac:dyDescent="0.45">
      <c r="A1809" s="33" t="s">
        <v>79</v>
      </c>
      <c r="B1809" s="32">
        <v>84658.4</v>
      </c>
      <c r="C1809" s="28">
        <v>45853</v>
      </c>
    </row>
    <row r="1810" spans="1:3" x14ac:dyDescent="0.45">
      <c r="A1810" s="33" t="s">
        <v>85</v>
      </c>
      <c r="B1810" s="32">
        <v>828356.47</v>
      </c>
      <c r="C1810" s="28">
        <v>45877</v>
      </c>
    </row>
    <row r="1811" spans="1:3" x14ac:dyDescent="0.45">
      <c r="A1811" s="33" t="s">
        <v>86</v>
      </c>
      <c r="B1811" s="32">
        <v>215314.99</v>
      </c>
      <c r="C1811" s="28">
        <v>45877</v>
      </c>
    </row>
    <row r="1812" spans="1:3" x14ac:dyDescent="0.45">
      <c r="A1812" s="33" t="s">
        <v>95</v>
      </c>
      <c r="B1812" s="32">
        <v>106417.97</v>
      </c>
      <c r="C1812" s="28">
        <v>45961</v>
      </c>
    </row>
    <row r="1813" spans="1:3" x14ac:dyDescent="0.45">
      <c r="A1813" s="33" t="s">
        <v>96</v>
      </c>
      <c r="B1813" s="32">
        <v>26637.16</v>
      </c>
      <c r="C1813" s="28">
        <v>45961</v>
      </c>
    </row>
    <row r="1814" spans="1:3" x14ac:dyDescent="0.45">
      <c r="A1814" s="27" t="s">
        <v>274</v>
      </c>
      <c r="B1814" s="32"/>
    </row>
    <row r="1815" spans="1:3" x14ac:dyDescent="0.45">
      <c r="A1815" s="33" t="s">
        <v>44</v>
      </c>
      <c r="B1815" s="32">
        <v>2666.03</v>
      </c>
      <c r="C1815" s="28">
        <v>45877</v>
      </c>
    </row>
    <row r="1816" spans="1:3" x14ac:dyDescent="0.45">
      <c r="A1816" s="27" t="s">
        <v>275</v>
      </c>
      <c r="B1816" s="32"/>
    </row>
    <row r="1817" spans="1:3" x14ac:dyDescent="0.45">
      <c r="A1817" s="33" t="s">
        <v>51</v>
      </c>
      <c r="B1817" s="32">
        <v>15624.97</v>
      </c>
      <c r="C1817" s="28">
        <v>45877</v>
      </c>
    </row>
    <row r="1818" spans="1:3" x14ac:dyDescent="0.45">
      <c r="A1818" s="33" t="s">
        <v>57</v>
      </c>
      <c r="B1818" s="32">
        <v>28933.33</v>
      </c>
      <c r="C1818" s="28">
        <v>45877</v>
      </c>
    </row>
    <row r="1819" spans="1:3" x14ac:dyDescent="0.45">
      <c r="A1819" s="33" t="s">
        <v>44</v>
      </c>
      <c r="B1819" s="32">
        <v>48412.76</v>
      </c>
      <c r="C1819" s="28">
        <v>45877</v>
      </c>
    </row>
    <row r="1820" spans="1:3" x14ac:dyDescent="0.45">
      <c r="A1820" s="33" t="s">
        <v>74</v>
      </c>
      <c r="B1820" s="32">
        <v>46822.54</v>
      </c>
      <c r="C1820" s="28">
        <v>45853</v>
      </c>
    </row>
    <row r="1821" spans="1:3" x14ac:dyDescent="0.45">
      <c r="A1821" s="33" t="s">
        <v>76</v>
      </c>
      <c r="B1821" s="32">
        <v>6107.31</v>
      </c>
      <c r="C1821" s="28">
        <v>45853</v>
      </c>
    </row>
    <row r="1822" spans="1:3" x14ac:dyDescent="0.45">
      <c r="A1822" s="33" t="s">
        <v>78</v>
      </c>
      <c r="B1822" s="32">
        <v>5809.91</v>
      </c>
      <c r="C1822" s="28">
        <v>45853</v>
      </c>
    </row>
    <row r="1823" spans="1:3" x14ac:dyDescent="0.45">
      <c r="A1823" s="33" t="s">
        <v>85</v>
      </c>
      <c r="B1823" s="32">
        <v>14229.51</v>
      </c>
      <c r="C1823" s="28">
        <v>45877</v>
      </c>
    </row>
    <row r="1824" spans="1:3" x14ac:dyDescent="0.45">
      <c r="A1824" s="33" t="s">
        <v>95</v>
      </c>
      <c r="B1824" s="32">
        <v>1828.05</v>
      </c>
      <c r="C1824" s="28">
        <v>45961</v>
      </c>
    </row>
    <row r="1825" spans="1:3" x14ac:dyDescent="0.45">
      <c r="A1825" s="27" t="s">
        <v>276</v>
      </c>
      <c r="B1825" s="32"/>
    </row>
    <row r="1826" spans="1:3" x14ac:dyDescent="0.45">
      <c r="A1826" s="33" t="s">
        <v>52</v>
      </c>
      <c r="B1826" s="32">
        <v>2520.14</v>
      </c>
      <c r="C1826" s="28">
        <v>45877</v>
      </c>
    </row>
    <row r="1827" spans="1:3" x14ac:dyDescent="0.45">
      <c r="A1827" s="33" t="s">
        <v>58</v>
      </c>
      <c r="B1827" s="32">
        <v>4175.4399999999996</v>
      </c>
      <c r="C1827" s="28">
        <v>45877</v>
      </c>
    </row>
    <row r="1828" spans="1:3" x14ac:dyDescent="0.45">
      <c r="A1828" s="33" t="s">
        <v>64</v>
      </c>
      <c r="B1828" s="32">
        <v>6986.56</v>
      </c>
      <c r="C1828" s="28">
        <v>45877</v>
      </c>
    </row>
    <row r="1829" spans="1:3" x14ac:dyDescent="0.45">
      <c r="A1829" s="33" t="s">
        <v>75</v>
      </c>
      <c r="B1829" s="32">
        <v>6757.07</v>
      </c>
      <c r="C1829" s="28">
        <v>45853</v>
      </c>
    </row>
    <row r="1830" spans="1:3" x14ac:dyDescent="0.45">
      <c r="A1830" s="33" t="s">
        <v>77</v>
      </c>
      <c r="B1830" s="32">
        <v>881.36</v>
      </c>
      <c r="C1830" s="28">
        <v>45853</v>
      </c>
    </row>
    <row r="1831" spans="1:3" x14ac:dyDescent="0.45">
      <c r="A1831" s="33" t="s">
        <v>79</v>
      </c>
      <c r="B1831" s="32">
        <v>838.44</v>
      </c>
      <c r="C1831" s="28">
        <v>45853</v>
      </c>
    </row>
    <row r="1832" spans="1:3" x14ac:dyDescent="0.45">
      <c r="A1832" s="33" t="s">
        <v>86</v>
      </c>
      <c r="B1832" s="32">
        <v>2295.0700000000002</v>
      </c>
      <c r="C1832" s="28">
        <v>45877</v>
      </c>
    </row>
    <row r="1833" spans="1:3" x14ac:dyDescent="0.45">
      <c r="A1833" s="33" t="s">
        <v>96</v>
      </c>
      <c r="B1833" s="32">
        <v>263.81</v>
      </c>
      <c r="C1833" s="28">
        <v>45961</v>
      </c>
    </row>
    <row r="1834" spans="1:3" x14ac:dyDescent="0.45">
      <c r="A1834" s="27" t="s">
        <v>277</v>
      </c>
      <c r="B1834" s="32"/>
    </row>
    <row r="1835" spans="1:3" x14ac:dyDescent="0.45">
      <c r="A1835" s="33" t="s">
        <v>51</v>
      </c>
      <c r="B1835" s="32">
        <v>3156.57</v>
      </c>
      <c r="C1835" s="28">
        <v>45877</v>
      </c>
    </row>
    <row r="1836" spans="1:3" x14ac:dyDescent="0.45">
      <c r="A1836" s="33" t="s">
        <v>57</v>
      </c>
      <c r="B1836" s="32">
        <v>5845.13</v>
      </c>
      <c r="C1836" s="28">
        <v>45877</v>
      </c>
    </row>
    <row r="1837" spans="1:3" x14ac:dyDescent="0.45">
      <c r="A1837" s="33" t="s">
        <v>44</v>
      </c>
      <c r="B1837" s="32">
        <v>9780.3700000000008</v>
      </c>
      <c r="C1837" s="28">
        <v>45877</v>
      </c>
    </row>
    <row r="1838" spans="1:3" x14ac:dyDescent="0.45">
      <c r="A1838" s="33" t="s">
        <v>74</v>
      </c>
      <c r="B1838" s="32">
        <v>9459.1200000000008</v>
      </c>
      <c r="C1838" s="28">
        <v>45853</v>
      </c>
    </row>
    <row r="1839" spans="1:3" x14ac:dyDescent="0.45">
      <c r="A1839" s="33" t="s">
        <v>76</v>
      </c>
      <c r="B1839" s="32">
        <v>1233.8</v>
      </c>
      <c r="C1839" s="28">
        <v>45853</v>
      </c>
    </row>
    <row r="1840" spans="1:3" x14ac:dyDescent="0.45">
      <c r="A1840" s="33" t="s">
        <v>78</v>
      </c>
      <c r="B1840" s="32">
        <v>1173.72</v>
      </c>
      <c r="C1840" s="28">
        <v>45853</v>
      </c>
    </row>
    <row r="1841" spans="1:3" x14ac:dyDescent="0.45">
      <c r="A1841" s="33" t="s">
        <v>85</v>
      </c>
      <c r="B1841" s="32">
        <v>2874.65</v>
      </c>
      <c r="C1841" s="28">
        <v>45877</v>
      </c>
    </row>
    <row r="1842" spans="1:3" x14ac:dyDescent="0.45">
      <c r="A1842" s="33" t="s">
        <v>95</v>
      </c>
      <c r="B1842" s="32">
        <v>369.3</v>
      </c>
      <c r="C1842" s="28">
        <v>45961</v>
      </c>
    </row>
    <row r="1843" spans="1:3" x14ac:dyDescent="0.45">
      <c r="A1843" s="27" t="s">
        <v>278</v>
      </c>
      <c r="B1843" s="32"/>
    </row>
    <row r="1844" spans="1:3" x14ac:dyDescent="0.45">
      <c r="A1844" s="33" t="s">
        <v>51</v>
      </c>
      <c r="B1844" s="32">
        <v>16491.77</v>
      </c>
      <c r="C1844" s="28">
        <v>45877</v>
      </c>
    </row>
    <row r="1845" spans="1:3" x14ac:dyDescent="0.45">
      <c r="A1845" s="33" t="s">
        <v>57</v>
      </c>
      <c r="B1845" s="32">
        <v>30538.41</v>
      </c>
      <c r="C1845" s="28">
        <v>45877</v>
      </c>
    </row>
    <row r="1846" spans="1:3" x14ac:dyDescent="0.45">
      <c r="A1846" s="33" t="s">
        <v>44</v>
      </c>
      <c r="B1846" s="32">
        <v>51098.47</v>
      </c>
      <c r="C1846" s="28">
        <v>45877</v>
      </c>
    </row>
    <row r="1847" spans="1:3" x14ac:dyDescent="0.45">
      <c r="A1847" s="33" t="s">
        <v>74</v>
      </c>
      <c r="B1847" s="32">
        <v>49420.04</v>
      </c>
      <c r="C1847" s="28">
        <v>45853</v>
      </c>
    </row>
    <row r="1848" spans="1:3" x14ac:dyDescent="0.45">
      <c r="A1848" s="33" t="s">
        <v>76</v>
      </c>
      <c r="B1848" s="32">
        <v>6446.11</v>
      </c>
      <c r="C1848" s="28">
        <v>45853</v>
      </c>
    </row>
    <row r="1849" spans="1:3" x14ac:dyDescent="0.45">
      <c r="A1849" s="33" t="s">
        <v>78</v>
      </c>
      <c r="B1849" s="32">
        <v>6132.22</v>
      </c>
      <c r="C1849" s="28">
        <v>45853</v>
      </c>
    </row>
    <row r="1850" spans="1:3" x14ac:dyDescent="0.45">
      <c r="A1850" s="33" t="s">
        <v>85</v>
      </c>
      <c r="B1850" s="32">
        <v>15018.89</v>
      </c>
      <c r="C1850" s="28">
        <v>45877</v>
      </c>
    </row>
    <row r="1851" spans="1:3" x14ac:dyDescent="0.45">
      <c r="A1851" s="33" t="s">
        <v>95</v>
      </c>
      <c r="B1851" s="32">
        <v>1929.46</v>
      </c>
      <c r="C1851" s="28">
        <v>45961</v>
      </c>
    </row>
    <row r="1852" spans="1:3" x14ac:dyDescent="0.45">
      <c r="A1852" s="27" t="s">
        <v>279</v>
      </c>
      <c r="B1852" s="32"/>
    </row>
    <row r="1853" spans="1:3" x14ac:dyDescent="0.45">
      <c r="A1853" s="33" t="s">
        <v>51</v>
      </c>
      <c r="B1853" s="32">
        <v>15220.63</v>
      </c>
      <c r="C1853" s="28">
        <v>45877</v>
      </c>
    </row>
    <row r="1854" spans="1:3" x14ac:dyDescent="0.45">
      <c r="A1854" s="33" t="s">
        <v>57</v>
      </c>
      <c r="B1854" s="32">
        <v>28184.6</v>
      </c>
      <c r="C1854" s="28">
        <v>45877</v>
      </c>
    </row>
    <row r="1855" spans="1:3" x14ac:dyDescent="0.45">
      <c r="A1855" s="33" t="s">
        <v>44</v>
      </c>
      <c r="B1855" s="32">
        <v>47159.95</v>
      </c>
      <c r="C1855" s="28">
        <v>45877</v>
      </c>
    </row>
    <row r="1856" spans="1:3" x14ac:dyDescent="0.45">
      <c r="A1856" s="33" t="s">
        <v>74</v>
      </c>
      <c r="B1856" s="32">
        <v>45610.89</v>
      </c>
      <c r="C1856" s="28">
        <v>45853</v>
      </c>
    </row>
    <row r="1857" spans="1:3" x14ac:dyDescent="0.45">
      <c r="A1857" s="33" t="s">
        <v>76</v>
      </c>
      <c r="B1857" s="32">
        <v>5949.27</v>
      </c>
      <c r="C1857" s="28">
        <v>45853</v>
      </c>
    </row>
    <row r="1858" spans="1:3" x14ac:dyDescent="0.45">
      <c r="A1858" s="33" t="s">
        <v>78</v>
      </c>
      <c r="B1858" s="32">
        <v>5659.57</v>
      </c>
      <c r="C1858" s="28">
        <v>45853</v>
      </c>
    </row>
    <row r="1859" spans="1:3" x14ac:dyDescent="0.45">
      <c r="A1859" s="33" t="s">
        <v>85</v>
      </c>
      <c r="B1859" s="32">
        <v>13861.28</v>
      </c>
      <c r="C1859" s="28">
        <v>45877</v>
      </c>
    </row>
    <row r="1860" spans="1:3" x14ac:dyDescent="0.45">
      <c r="A1860" s="33" t="s">
        <v>95</v>
      </c>
      <c r="B1860" s="32">
        <v>1780.74</v>
      </c>
      <c r="C1860" s="28">
        <v>45961</v>
      </c>
    </row>
    <row r="1861" spans="1:3" x14ac:dyDescent="0.45">
      <c r="A1861" s="27" t="s">
        <v>280</v>
      </c>
      <c r="B1861" s="32"/>
    </row>
    <row r="1862" spans="1:3" x14ac:dyDescent="0.45">
      <c r="A1862" s="33" t="s">
        <v>51</v>
      </c>
      <c r="B1862" s="32">
        <v>9081.8700000000008</v>
      </c>
      <c r="C1862" s="28">
        <v>45877</v>
      </c>
    </row>
    <row r="1863" spans="1:3" x14ac:dyDescent="0.45">
      <c r="A1863" s="33" t="s">
        <v>57</v>
      </c>
      <c r="B1863" s="32">
        <v>16817.240000000002</v>
      </c>
      <c r="C1863" s="28">
        <v>45877</v>
      </c>
    </row>
    <row r="1864" spans="1:3" x14ac:dyDescent="0.45">
      <c r="A1864" s="33" t="s">
        <v>44</v>
      </c>
      <c r="B1864" s="32">
        <v>28139.49</v>
      </c>
      <c r="C1864" s="28">
        <v>45877</v>
      </c>
    </row>
    <row r="1865" spans="1:3" x14ac:dyDescent="0.45">
      <c r="A1865" s="33" t="s">
        <v>74</v>
      </c>
      <c r="B1865" s="32">
        <v>27215.19</v>
      </c>
      <c r="C1865" s="28">
        <v>45853</v>
      </c>
    </row>
    <row r="1866" spans="1:3" x14ac:dyDescent="0.45">
      <c r="A1866" s="33" t="s">
        <v>76</v>
      </c>
      <c r="B1866" s="32">
        <v>3549.82</v>
      </c>
      <c r="C1866" s="28">
        <v>45853</v>
      </c>
    </row>
    <row r="1867" spans="1:3" x14ac:dyDescent="0.45">
      <c r="A1867" s="33" t="s">
        <v>78</v>
      </c>
      <c r="B1867" s="32">
        <v>3376.96</v>
      </c>
      <c r="C1867" s="28">
        <v>45853</v>
      </c>
    </row>
    <row r="1868" spans="1:3" x14ac:dyDescent="0.45">
      <c r="A1868" s="33" t="s">
        <v>85</v>
      </c>
      <c r="B1868" s="32">
        <v>8270.7800000000007</v>
      </c>
      <c r="C1868" s="28">
        <v>45877</v>
      </c>
    </row>
    <row r="1869" spans="1:3" x14ac:dyDescent="0.45">
      <c r="A1869" s="33" t="s">
        <v>95</v>
      </c>
      <c r="B1869" s="32">
        <v>1062.54</v>
      </c>
      <c r="C1869" s="28">
        <v>45961</v>
      </c>
    </row>
    <row r="1870" spans="1:3" x14ac:dyDescent="0.45">
      <c r="A1870" s="27" t="s">
        <v>281</v>
      </c>
      <c r="B1870" s="32"/>
    </row>
    <row r="1871" spans="1:3" x14ac:dyDescent="0.45">
      <c r="A1871" s="33" t="s">
        <v>51</v>
      </c>
      <c r="B1871" s="32">
        <v>7807.24</v>
      </c>
      <c r="C1871" s="28">
        <v>45877</v>
      </c>
    </row>
    <row r="1872" spans="1:3" x14ac:dyDescent="0.45">
      <c r="A1872" s="33" t="s">
        <v>57</v>
      </c>
      <c r="B1872" s="32">
        <v>14456.96</v>
      </c>
      <c r="C1872" s="28">
        <v>45877</v>
      </c>
    </row>
    <row r="1873" spans="1:3" x14ac:dyDescent="0.45">
      <c r="A1873" s="33" t="s">
        <v>44</v>
      </c>
      <c r="B1873" s="32">
        <v>24190.14</v>
      </c>
      <c r="C1873" s="28">
        <v>45877</v>
      </c>
    </row>
    <row r="1874" spans="1:3" x14ac:dyDescent="0.45">
      <c r="A1874" s="33" t="s">
        <v>76</v>
      </c>
      <c r="B1874" s="32">
        <v>3051.61</v>
      </c>
      <c r="C1874" s="28">
        <v>45853</v>
      </c>
    </row>
    <row r="1875" spans="1:3" x14ac:dyDescent="0.45">
      <c r="A1875" s="33" t="s">
        <v>78</v>
      </c>
      <c r="B1875" s="32">
        <v>2903.01</v>
      </c>
      <c r="C1875" s="28">
        <v>45853</v>
      </c>
    </row>
    <row r="1876" spans="1:3" x14ac:dyDescent="0.45">
      <c r="A1876" s="33" t="s">
        <v>85</v>
      </c>
      <c r="B1876" s="32">
        <v>7109.98</v>
      </c>
      <c r="C1876" s="28">
        <v>45877</v>
      </c>
    </row>
    <row r="1877" spans="1:3" x14ac:dyDescent="0.45">
      <c r="A1877" s="33" t="s">
        <v>95</v>
      </c>
      <c r="B1877" s="32">
        <v>913.41</v>
      </c>
      <c r="C1877" s="28">
        <v>45961</v>
      </c>
    </row>
    <row r="1878" spans="1:3" x14ac:dyDescent="0.45">
      <c r="A1878" s="27" t="s">
        <v>282</v>
      </c>
      <c r="B1878" s="32"/>
    </row>
    <row r="1879" spans="1:3" x14ac:dyDescent="0.45">
      <c r="A1879" s="33" t="s">
        <v>51</v>
      </c>
      <c r="B1879" s="32">
        <v>2210.6799999999998</v>
      </c>
      <c r="C1879" s="28">
        <v>45877</v>
      </c>
    </row>
    <row r="1880" spans="1:3" x14ac:dyDescent="0.45">
      <c r="A1880" s="33" t="s">
        <v>57</v>
      </c>
      <c r="B1880" s="32">
        <v>4093.59</v>
      </c>
      <c r="C1880" s="28">
        <v>45877</v>
      </c>
    </row>
    <row r="1881" spans="1:3" x14ac:dyDescent="0.45">
      <c r="A1881" s="33" t="s">
        <v>44</v>
      </c>
      <c r="B1881" s="32">
        <v>6849.61</v>
      </c>
      <c r="C1881" s="28">
        <v>45877</v>
      </c>
    </row>
    <row r="1882" spans="1:3" x14ac:dyDescent="0.45">
      <c r="A1882" s="33" t="s">
        <v>74</v>
      </c>
      <c r="B1882" s="32">
        <v>6624.62</v>
      </c>
      <c r="C1882" s="28">
        <v>45853</v>
      </c>
    </row>
    <row r="1883" spans="1:3" x14ac:dyDescent="0.45">
      <c r="A1883" s="33" t="s">
        <v>76</v>
      </c>
      <c r="B1883" s="32">
        <v>864.08</v>
      </c>
      <c r="C1883" s="28">
        <v>45853</v>
      </c>
    </row>
    <row r="1884" spans="1:3" x14ac:dyDescent="0.45">
      <c r="A1884" s="33" t="s">
        <v>78</v>
      </c>
      <c r="B1884" s="32">
        <v>822.01</v>
      </c>
      <c r="C1884" s="28">
        <v>45853</v>
      </c>
    </row>
    <row r="1885" spans="1:3" x14ac:dyDescent="0.45">
      <c r="A1885" s="33" t="s">
        <v>85</v>
      </c>
      <c r="B1885" s="32">
        <v>2013.24</v>
      </c>
      <c r="C1885" s="28">
        <v>45877</v>
      </c>
    </row>
    <row r="1886" spans="1:3" x14ac:dyDescent="0.45">
      <c r="A1886" s="33" t="s">
        <v>95</v>
      </c>
      <c r="B1886" s="32">
        <v>258.64</v>
      </c>
      <c r="C1886" s="28">
        <v>45961</v>
      </c>
    </row>
    <row r="1887" spans="1:3" x14ac:dyDescent="0.45">
      <c r="A1887" s="27" t="s">
        <v>283</v>
      </c>
      <c r="B1887" s="32"/>
    </row>
    <row r="1888" spans="1:3" x14ac:dyDescent="0.45">
      <c r="A1888" s="33" t="s">
        <v>51</v>
      </c>
      <c r="B1888" s="32">
        <v>1685.64</v>
      </c>
      <c r="C1888" s="28">
        <v>45877</v>
      </c>
    </row>
    <row r="1889" spans="1:3" x14ac:dyDescent="0.45">
      <c r="A1889" s="33" t="s">
        <v>57</v>
      </c>
      <c r="B1889" s="32">
        <v>3121.36</v>
      </c>
      <c r="C1889" s="28">
        <v>45877</v>
      </c>
    </row>
    <row r="1890" spans="1:3" x14ac:dyDescent="0.45">
      <c r="A1890" s="33" t="s">
        <v>44</v>
      </c>
      <c r="B1890" s="32">
        <v>5222.83</v>
      </c>
      <c r="C1890" s="28">
        <v>45877</v>
      </c>
    </row>
    <row r="1891" spans="1:3" x14ac:dyDescent="0.45">
      <c r="A1891" s="33" t="s">
        <v>74</v>
      </c>
      <c r="B1891" s="32">
        <v>5051.2700000000004</v>
      </c>
      <c r="C1891" s="28">
        <v>45853</v>
      </c>
    </row>
    <row r="1892" spans="1:3" x14ac:dyDescent="0.45">
      <c r="A1892" s="33" t="s">
        <v>85</v>
      </c>
      <c r="B1892" s="32">
        <v>1535.1</v>
      </c>
      <c r="C1892" s="28">
        <v>45877</v>
      </c>
    </row>
    <row r="1893" spans="1:3" x14ac:dyDescent="0.45">
      <c r="A1893" s="33" t="s">
        <v>95</v>
      </c>
      <c r="B1893" s="32">
        <v>197.21</v>
      </c>
      <c r="C1893" s="28">
        <v>45961</v>
      </c>
    </row>
    <row r="1894" spans="1:3" x14ac:dyDescent="0.45">
      <c r="A1894" s="27" t="s">
        <v>284</v>
      </c>
      <c r="B1894" s="32"/>
    </row>
    <row r="1895" spans="1:3" x14ac:dyDescent="0.45">
      <c r="A1895" s="33" t="s">
        <v>51</v>
      </c>
      <c r="B1895" s="32">
        <v>29010.67</v>
      </c>
      <c r="C1895" s="28">
        <v>45877</v>
      </c>
    </row>
    <row r="1896" spans="1:3" x14ac:dyDescent="0.45">
      <c r="A1896" s="33" t="s">
        <v>57</v>
      </c>
      <c r="B1896" s="32">
        <v>53720.13</v>
      </c>
      <c r="C1896" s="28">
        <v>45877</v>
      </c>
    </row>
    <row r="1897" spans="1:3" x14ac:dyDescent="0.45">
      <c r="A1897" s="33" t="s">
        <v>44</v>
      </c>
      <c r="B1897" s="32">
        <v>89887.33</v>
      </c>
      <c r="C1897" s="28">
        <v>45877</v>
      </c>
    </row>
    <row r="1898" spans="1:3" x14ac:dyDescent="0.45">
      <c r="A1898" s="33" t="s">
        <v>74</v>
      </c>
      <c r="B1898" s="32">
        <v>86934.8</v>
      </c>
      <c r="C1898" s="28">
        <v>45853</v>
      </c>
    </row>
    <row r="1899" spans="1:3" x14ac:dyDescent="0.45">
      <c r="A1899" s="33" t="s">
        <v>76</v>
      </c>
      <c r="B1899" s="32">
        <v>11339.36</v>
      </c>
      <c r="C1899" s="28">
        <v>45853</v>
      </c>
    </row>
    <row r="1900" spans="1:3" x14ac:dyDescent="0.45">
      <c r="A1900" s="33" t="s">
        <v>78</v>
      </c>
      <c r="B1900" s="32">
        <v>10787.19</v>
      </c>
      <c r="C1900" s="28">
        <v>45853</v>
      </c>
    </row>
    <row r="1901" spans="1:3" x14ac:dyDescent="0.45">
      <c r="A1901" s="33" t="s">
        <v>85</v>
      </c>
      <c r="B1901" s="32">
        <v>26419.74</v>
      </c>
      <c r="C1901" s="28">
        <v>45877</v>
      </c>
    </row>
    <row r="1902" spans="1:3" x14ac:dyDescent="0.45">
      <c r="A1902" s="33" t="s">
        <v>95</v>
      </c>
      <c r="B1902" s="32">
        <v>3394.11</v>
      </c>
      <c r="C1902" s="28">
        <v>45961</v>
      </c>
    </row>
    <row r="1903" spans="1:3" x14ac:dyDescent="0.45">
      <c r="A1903" s="27" t="s">
        <v>285</v>
      </c>
      <c r="B1903" s="32"/>
    </row>
    <row r="1904" spans="1:3" x14ac:dyDescent="0.45">
      <c r="A1904" s="33" t="s">
        <v>51</v>
      </c>
      <c r="B1904" s="32">
        <v>16130.31</v>
      </c>
      <c r="C1904" s="28">
        <v>45877</v>
      </c>
    </row>
    <row r="1905" spans="1:3" x14ac:dyDescent="0.45">
      <c r="A1905" s="33" t="s">
        <v>57</v>
      </c>
      <c r="B1905" s="32">
        <v>29869.09</v>
      </c>
      <c r="C1905" s="28">
        <v>45877</v>
      </c>
    </row>
    <row r="1906" spans="1:3" x14ac:dyDescent="0.45">
      <c r="A1906" s="33" t="s">
        <v>44</v>
      </c>
      <c r="B1906" s="32">
        <v>49978.52</v>
      </c>
      <c r="C1906" s="28">
        <v>45877</v>
      </c>
    </row>
    <row r="1907" spans="1:3" x14ac:dyDescent="0.45">
      <c r="A1907" s="33" t="s">
        <v>74</v>
      </c>
      <c r="B1907" s="32">
        <v>48336.88</v>
      </c>
      <c r="C1907" s="28">
        <v>45853</v>
      </c>
    </row>
    <row r="1908" spans="1:3" x14ac:dyDescent="0.45">
      <c r="A1908" s="33" t="s">
        <v>76</v>
      </c>
      <c r="B1908" s="32">
        <v>6304.83</v>
      </c>
      <c r="C1908" s="28">
        <v>45853</v>
      </c>
    </row>
    <row r="1909" spans="1:3" x14ac:dyDescent="0.45">
      <c r="A1909" s="33" t="s">
        <v>78</v>
      </c>
      <c r="B1909" s="32">
        <v>5997.82</v>
      </c>
      <c r="C1909" s="28">
        <v>45853</v>
      </c>
    </row>
    <row r="1910" spans="1:3" x14ac:dyDescent="0.45">
      <c r="A1910" s="33" t="s">
        <v>85</v>
      </c>
      <c r="B1910" s="32">
        <v>14689.72</v>
      </c>
      <c r="C1910" s="28">
        <v>45877</v>
      </c>
    </row>
    <row r="1911" spans="1:3" x14ac:dyDescent="0.45">
      <c r="A1911" s="33" t="s">
        <v>95</v>
      </c>
      <c r="B1911" s="32">
        <v>1887.17</v>
      </c>
      <c r="C1911" s="28">
        <v>45961</v>
      </c>
    </row>
    <row r="1912" spans="1:3" x14ac:dyDescent="0.45">
      <c r="A1912" s="27" t="s">
        <v>286</v>
      </c>
      <c r="B1912" s="32"/>
    </row>
    <row r="1913" spans="1:3" x14ac:dyDescent="0.45">
      <c r="A1913" s="33" t="s">
        <v>51</v>
      </c>
      <c r="B1913" s="32">
        <v>2680.13</v>
      </c>
      <c r="C1913" s="28">
        <v>45877</v>
      </c>
    </row>
    <row r="1914" spans="1:3" x14ac:dyDescent="0.45">
      <c r="A1914" s="33" t="s">
        <v>57</v>
      </c>
      <c r="B1914" s="32">
        <v>4962.8900000000003</v>
      </c>
      <c r="C1914" s="28">
        <v>45877</v>
      </c>
    </row>
    <row r="1915" spans="1:3" x14ac:dyDescent="0.45">
      <c r="A1915" s="33" t="s">
        <v>44</v>
      </c>
      <c r="B1915" s="32">
        <v>8304.17</v>
      </c>
      <c r="C1915" s="28">
        <v>45877</v>
      </c>
    </row>
    <row r="1916" spans="1:3" x14ac:dyDescent="0.45">
      <c r="A1916" s="33" t="s">
        <v>76</v>
      </c>
      <c r="B1916" s="32">
        <v>1047.58</v>
      </c>
      <c r="C1916" s="28">
        <v>45853</v>
      </c>
    </row>
    <row r="1917" spans="1:3" x14ac:dyDescent="0.45">
      <c r="A1917" s="33" t="s">
        <v>78</v>
      </c>
      <c r="B1917" s="32">
        <v>996.57</v>
      </c>
      <c r="C1917" s="28">
        <v>45853</v>
      </c>
    </row>
    <row r="1918" spans="1:3" x14ac:dyDescent="0.45">
      <c r="A1918" s="33" t="s">
        <v>85</v>
      </c>
      <c r="B1918" s="32">
        <v>2440.77</v>
      </c>
      <c r="C1918" s="28">
        <v>45877</v>
      </c>
    </row>
    <row r="1919" spans="1:3" x14ac:dyDescent="0.45">
      <c r="A1919" s="33" t="s">
        <v>95</v>
      </c>
      <c r="B1919" s="32">
        <v>313.56</v>
      </c>
      <c r="C1919" s="28">
        <v>45961</v>
      </c>
    </row>
    <row r="1920" spans="1:3" x14ac:dyDescent="0.45">
      <c r="A1920" s="27" t="s">
        <v>287</v>
      </c>
      <c r="B1920" s="32"/>
    </row>
    <row r="1921" spans="1:3" x14ac:dyDescent="0.45">
      <c r="A1921" s="33" t="s">
        <v>51</v>
      </c>
      <c r="B1921" s="32">
        <v>10544.86</v>
      </c>
      <c r="C1921" s="28">
        <v>45877</v>
      </c>
    </row>
    <row r="1922" spans="1:3" x14ac:dyDescent="0.45">
      <c r="A1922" s="33" t="s">
        <v>57</v>
      </c>
      <c r="B1922" s="32">
        <v>19526.3</v>
      </c>
      <c r="C1922" s="28">
        <v>45877</v>
      </c>
    </row>
    <row r="1923" spans="1:3" x14ac:dyDescent="0.45">
      <c r="A1923" s="33" t="s">
        <v>44</v>
      </c>
      <c r="B1923" s="32">
        <v>32672.44</v>
      </c>
      <c r="C1923" s="28">
        <v>45877</v>
      </c>
    </row>
    <row r="1924" spans="1:3" x14ac:dyDescent="0.45">
      <c r="A1924" s="33" t="s">
        <v>74</v>
      </c>
      <c r="B1924" s="32">
        <v>31599.24</v>
      </c>
      <c r="C1924" s="28">
        <v>45853</v>
      </c>
    </row>
    <row r="1925" spans="1:3" x14ac:dyDescent="0.45">
      <c r="A1925" s="33" t="s">
        <v>76</v>
      </c>
      <c r="B1925" s="32">
        <v>4121.6499999999996</v>
      </c>
      <c r="C1925" s="28">
        <v>45853</v>
      </c>
    </row>
    <row r="1926" spans="1:3" x14ac:dyDescent="0.45">
      <c r="A1926" s="33" t="s">
        <v>78</v>
      </c>
      <c r="B1926" s="32">
        <v>3920.95</v>
      </c>
      <c r="C1926" s="28">
        <v>45853</v>
      </c>
    </row>
    <row r="1927" spans="1:3" x14ac:dyDescent="0.45">
      <c r="A1927" s="33" t="s">
        <v>85</v>
      </c>
      <c r="B1927" s="32">
        <v>9603.1</v>
      </c>
      <c r="C1927" s="28">
        <v>45877</v>
      </c>
    </row>
    <row r="1928" spans="1:3" x14ac:dyDescent="0.45">
      <c r="A1928" s="33" t="s">
        <v>95</v>
      </c>
      <c r="B1928" s="32">
        <v>1233.7</v>
      </c>
      <c r="C1928" s="28">
        <v>45961</v>
      </c>
    </row>
    <row r="1929" spans="1:3" x14ac:dyDescent="0.45">
      <c r="A1929" s="27" t="s">
        <v>288</v>
      </c>
      <c r="B1929" s="32"/>
    </row>
    <row r="1930" spans="1:3" x14ac:dyDescent="0.45">
      <c r="A1930" s="33" t="s">
        <v>51</v>
      </c>
      <c r="B1930" s="32">
        <v>5722.98</v>
      </c>
      <c r="C1930" s="28">
        <v>45877</v>
      </c>
    </row>
    <row r="1931" spans="1:3" x14ac:dyDescent="0.45">
      <c r="A1931" s="33" t="s">
        <v>52</v>
      </c>
      <c r="B1931" s="32">
        <v>1557.9</v>
      </c>
      <c r="C1931" s="28">
        <v>45877</v>
      </c>
    </row>
    <row r="1932" spans="1:3" x14ac:dyDescent="0.45">
      <c r="A1932" s="33" t="s">
        <v>57</v>
      </c>
      <c r="B1932" s="32">
        <v>10597.46</v>
      </c>
      <c r="C1932" s="28">
        <v>45877</v>
      </c>
    </row>
    <row r="1933" spans="1:3" x14ac:dyDescent="0.45">
      <c r="A1933" s="33" t="s">
        <v>58</v>
      </c>
      <c r="B1933" s="32">
        <v>2778.01</v>
      </c>
      <c r="C1933" s="28">
        <v>45877</v>
      </c>
    </row>
    <row r="1934" spans="1:3" x14ac:dyDescent="0.45">
      <c r="A1934" s="33" t="s">
        <v>44</v>
      </c>
      <c r="B1934" s="32">
        <v>17732.22</v>
      </c>
      <c r="C1934" s="28">
        <v>45877</v>
      </c>
    </row>
    <row r="1935" spans="1:3" x14ac:dyDescent="0.45">
      <c r="A1935" s="33" t="s">
        <v>64</v>
      </c>
      <c r="B1935" s="32">
        <v>1291.24</v>
      </c>
      <c r="C1935" s="28">
        <v>45877</v>
      </c>
    </row>
    <row r="1936" spans="1:3" x14ac:dyDescent="0.45">
      <c r="A1936" s="33" t="s">
        <v>74</v>
      </c>
      <c r="B1936" s="32">
        <v>17149.77</v>
      </c>
      <c r="C1936" s="28">
        <v>45853</v>
      </c>
    </row>
    <row r="1937" spans="1:3" x14ac:dyDescent="0.45">
      <c r="A1937" s="33" t="s">
        <v>75</v>
      </c>
      <c r="B1937" s="32">
        <v>1248.82</v>
      </c>
      <c r="C1937" s="28">
        <v>45853</v>
      </c>
    </row>
    <row r="1938" spans="1:3" x14ac:dyDescent="0.45">
      <c r="A1938" s="33" t="s">
        <v>76</v>
      </c>
      <c r="B1938" s="32">
        <v>2236.9299999999998</v>
      </c>
      <c r="C1938" s="28">
        <v>45853</v>
      </c>
    </row>
    <row r="1939" spans="1:3" x14ac:dyDescent="0.45">
      <c r="A1939" s="33" t="s">
        <v>77</v>
      </c>
      <c r="B1939" s="32">
        <v>586.39</v>
      </c>
      <c r="C1939" s="28">
        <v>45853</v>
      </c>
    </row>
    <row r="1940" spans="1:3" x14ac:dyDescent="0.45">
      <c r="A1940" s="33" t="s">
        <v>78</v>
      </c>
      <c r="B1940" s="32">
        <v>2128.0100000000002</v>
      </c>
      <c r="C1940" s="28">
        <v>45853</v>
      </c>
    </row>
    <row r="1941" spans="1:3" x14ac:dyDescent="0.45">
      <c r="A1941" s="33" t="s">
        <v>79</v>
      </c>
      <c r="B1941" s="32">
        <v>557.83000000000004</v>
      </c>
      <c r="C1941" s="28">
        <v>45853</v>
      </c>
    </row>
    <row r="1942" spans="1:3" x14ac:dyDescent="0.45">
      <c r="A1942" s="33" t="s">
        <v>85</v>
      </c>
      <c r="B1942" s="32">
        <v>5211.8599999999997</v>
      </c>
      <c r="C1942" s="28">
        <v>45877</v>
      </c>
    </row>
    <row r="1943" spans="1:3" x14ac:dyDescent="0.45">
      <c r="A1943" s="33" t="s">
        <v>86</v>
      </c>
      <c r="B1943" s="32">
        <v>1418.76</v>
      </c>
      <c r="C1943" s="28">
        <v>45877</v>
      </c>
    </row>
    <row r="1944" spans="1:3" x14ac:dyDescent="0.45">
      <c r="A1944" s="33" t="s">
        <v>95</v>
      </c>
      <c r="B1944" s="32">
        <v>669.56</v>
      </c>
      <c r="C1944" s="28">
        <v>45961</v>
      </c>
    </row>
    <row r="1945" spans="1:3" x14ac:dyDescent="0.45">
      <c r="A1945" s="33" t="s">
        <v>96</v>
      </c>
      <c r="B1945" s="32">
        <v>175.52</v>
      </c>
      <c r="C1945" s="28">
        <v>45961</v>
      </c>
    </row>
    <row r="1946" spans="1:3" x14ac:dyDescent="0.45">
      <c r="A1946" s="27" t="s">
        <v>289</v>
      </c>
      <c r="B1946" s="32"/>
    </row>
    <row r="1947" spans="1:3" x14ac:dyDescent="0.45">
      <c r="A1947" s="33" t="s">
        <v>51</v>
      </c>
      <c r="B1947" s="32">
        <v>217532.06</v>
      </c>
      <c r="C1947" s="28">
        <v>45877</v>
      </c>
    </row>
    <row r="1948" spans="1:3" x14ac:dyDescent="0.45">
      <c r="A1948" s="33" t="s">
        <v>52</v>
      </c>
      <c r="B1948" s="32">
        <v>56606.47</v>
      </c>
      <c r="C1948" s="28">
        <v>45877</v>
      </c>
    </row>
    <row r="1949" spans="1:3" x14ac:dyDescent="0.45">
      <c r="A1949" s="33" t="s">
        <v>57</v>
      </c>
      <c r="B1949" s="32">
        <v>402812.15</v>
      </c>
      <c r="C1949" s="28">
        <v>45877</v>
      </c>
    </row>
    <row r="1950" spans="1:3" x14ac:dyDescent="0.45">
      <c r="A1950" s="33" t="s">
        <v>58</v>
      </c>
      <c r="B1950" s="32">
        <v>100939.53</v>
      </c>
      <c r="C1950" s="28">
        <v>45877</v>
      </c>
    </row>
    <row r="1951" spans="1:3" x14ac:dyDescent="0.45">
      <c r="A1951" s="33" t="s">
        <v>44</v>
      </c>
      <c r="B1951" s="32">
        <v>674006.4</v>
      </c>
      <c r="C1951" s="28">
        <v>45877</v>
      </c>
    </row>
    <row r="1952" spans="1:3" x14ac:dyDescent="0.45">
      <c r="A1952" s="33" t="s">
        <v>64</v>
      </c>
      <c r="B1952" s="32">
        <v>144501.29999999999</v>
      </c>
      <c r="C1952" s="28">
        <v>45877</v>
      </c>
    </row>
    <row r="1953" spans="1:3" x14ac:dyDescent="0.45">
      <c r="A1953" s="33" t="s">
        <v>74</v>
      </c>
      <c r="B1953" s="32">
        <v>651867.31000000006</v>
      </c>
      <c r="C1953" s="28">
        <v>45853</v>
      </c>
    </row>
    <row r="1954" spans="1:3" x14ac:dyDescent="0.45">
      <c r="A1954" s="33" t="s">
        <v>75</v>
      </c>
      <c r="B1954" s="32">
        <v>139754.85999999999</v>
      </c>
      <c r="C1954" s="28">
        <v>45853</v>
      </c>
    </row>
    <row r="1955" spans="1:3" x14ac:dyDescent="0.45">
      <c r="A1955" s="33" t="s">
        <v>76</v>
      </c>
      <c r="B1955" s="32">
        <v>85026.45</v>
      </c>
      <c r="C1955" s="28">
        <v>45853</v>
      </c>
    </row>
    <row r="1956" spans="1:3" x14ac:dyDescent="0.45">
      <c r="A1956" s="33" t="s">
        <v>77</v>
      </c>
      <c r="B1956" s="32">
        <v>21306.53</v>
      </c>
      <c r="C1956" s="28">
        <v>45853</v>
      </c>
    </row>
    <row r="1957" spans="1:3" x14ac:dyDescent="0.45">
      <c r="A1957" s="33" t="s">
        <v>78</v>
      </c>
      <c r="B1957" s="32">
        <v>80886.11</v>
      </c>
      <c r="C1957" s="28">
        <v>45853</v>
      </c>
    </row>
    <row r="1958" spans="1:3" x14ac:dyDescent="0.45">
      <c r="A1958" s="33" t="s">
        <v>79</v>
      </c>
      <c r="B1958" s="32">
        <v>20269.02</v>
      </c>
      <c r="C1958" s="28">
        <v>45853</v>
      </c>
    </row>
    <row r="1959" spans="1:3" x14ac:dyDescent="0.45">
      <c r="A1959" s="33" t="s">
        <v>85</v>
      </c>
      <c r="B1959" s="32">
        <v>198104.38</v>
      </c>
      <c r="C1959" s="28">
        <v>45877</v>
      </c>
    </row>
    <row r="1960" spans="1:3" x14ac:dyDescent="0.45">
      <c r="A1960" s="33" t="s">
        <v>86</v>
      </c>
      <c r="B1960" s="32">
        <v>51550.98</v>
      </c>
      <c r="C1960" s="28">
        <v>45877</v>
      </c>
    </row>
    <row r="1961" spans="1:3" x14ac:dyDescent="0.45">
      <c r="A1961" s="33" t="s">
        <v>95</v>
      </c>
      <c r="B1961" s="32">
        <v>25450.240000000002</v>
      </c>
      <c r="C1961" s="28">
        <v>45961</v>
      </c>
    </row>
    <row r="1962" spans="1:3" x14ac:dyDescent="0.45">
      <c r="A1962" s="33" t="s">
        <v>96</v>
      </c>
      <c r="B1962" s="32">
        <v>6377.5</v>
      </c>
      <c r="C1962" s="28">
        <v>45961</v>
      </c>
    </row>
    <row r="1963" spans="1:3" x14ac:dyDescent="0.45">
      <c r="A1963" s="27" t="s">
        <v>299</v>
      </c>
      <c r="B1963" s="32"/>
    </row>
    <row r="1964" spans="1:3" x14ac:dyDescent="0.45">
      <c r="A1964" s="33" t="s">
        <v>51</v>
      </c>
      <c r="B1964" s="32">
        <v>3084.46</v>
      </c>
      <c r="C1964" s="28">
        <v>45877</v>
      </c>
    </row>
    <row r="1965" spans="1:3" x14ac:dyDescent="0.45">
      <c r="A1965" s="33" t="s">
        <v>57</v>
      </c>
      <c r="B1965" s="32">
        <v>5711.62</v>
      </c>
      <c r="C1965" s="28">
        <v>45877</v>
      </c>
    </row>
    <row r="1966" spans="1:3" x14ac:dyDescent="0.45">
      <c r="A1966" s="33" t="s">
        <v>44</v>
      </c>
      <c r="B1966" s="32">
        <v>9556.98</v>
      </c>
      <c r="C1966" s="28">
        <v>45877</v>
      </c>
    </row>
    <row r="1967" spans="1:3" x14ac:dyDescent="0.45">
      <c r="A1967" s="33" t="s">
        <v>74</v>
      </c>
      <c r="B1967" s="32">
        <v>9243.06</v>
      </c>
      <c r="C1967" s="28">
        <v>45853</v>
      </c>
    </row>
    <row r="1968" spans="1:3" x14ac:dyDescent="0.45">
      <c r="A1968" s="33" t="s">
        <v>76</v>
      </c>
      <c r="B1968" s="32">
        <v>1205.6199999999999</v>
      </c>
      <c r="C1968" s="28">
        <v>45853</v>
      </c>
    </row>
    <row r="1969" spans="1:3" x14ac:dyDescent="0.45">
      <c r="A1969" s="33" t="s">
        <v>78</v>
      </c>
      <c r="B1969" s="32">
        <v>1146.9100000000001</v>
      </c>
      <c r="C1969" s="28">
        <v>45853</v>
      </c>
    </row>
    <row r="1970" spans="1:3" x14ac:dyDescent="0.45">
      <c r="A1970" s="33" t="s">
        <v>85</v>
      </c>
      <c r="B1970" s="32">
        <v>2808.99</v>
      </c>
      <c r="C1970" s="28">
        <v>45877</v>
      </c>
    </row>
    <row r="1971" spans="1:3" x14ac:dyDescent="0.45">
      <c r="A1971" s="33" t="s">
        <v>95</v>
      </c>
      <c r="B1971" s="32">
        <v>360.87</v>
      </c>
      <c r="C1971" s="28">
        <v>45961</v>
      </c>
    </row>
    <row r="1972" spans="1:3" x14ac:dyDescent="0.45">
      <c r="A1972" s="27" t="s">
        <v>300</v>
      </c>
      <c r="B1972" s="32"/>
    </row>
    <row r="1973" spans="1:3" x14ac:dyDescent="0.45">
      <c r="A1973" s="33" t="s">
        <v>51</v>
      </c>
      <c r="B1973" s="32">
        <v>13400.63</v>
      </c>
      <c r="C1973" s="28">
        <v>45877</v>
      </c>
    </row>
    <row r="1974" spans="1:3" x14ac:dyDescent="0.45">
      <c r="A1974" s="33" t="s">
        <v>57</v>
      </c>
      <c r="B1974" s="32">
        <v>24814.45</v>
      </c>
      <c r="C1974" s="28">
        <v>45877</v>
      </c>
    </row>
    <row r="1975" spans="1:3" x14ac:dyDescent="0.45">
      <c r="A1975" s="33" t="s">
        <v>44</v>
      </c>
      <c r="B1975" s="32">
        <v>41520.83</v>
      </c>
      <c r="C1975" s="28">
        <v>45877</v>
      </c>
    </row>
    <row r="1976" spans="1:3" x14ac:dyDescent="0.45">
      <c r="A1976" s="33" t="s">
        <v>74</v>
      </c>
      <c r="B1976" s="32">
        <v>40157</v>
      </c>
      <c r="C1976" s="28">
        <v>45853</v>
      </c>
    </row>
    <row r="1977" spans="1:3" x14ac:dyDescent="0.45">
      <c r="A1977" s="33" t="s">
        <v>76</v>
      </c>
      <c r="B1977" s="32">
        <v>5237.8900000000003</v>
      </c>
      <c r="C1977" s="28">
        <v>45853</v>
      </c>
    </row>
    <row r="1978" spans="1:3" x14ac:dyDescent="0.45">
      <c r="A1978" s="33" t="s">
        <v>78</v>
      </c>
      <c r="B1978" s="32">
        <v>4982.83</v>
      </c>
      <c r="C1978" s="28">
        <v>45853</v>
      </c>
    </row>
    <row r="1979" spans="1:3" x14ac:dyDescent="0.45">
      <c r="A1979" s="33" t="s">
        <v>85</v>
      </c>
      <c r="B1979" s="32">
        <v>12203.83</v>
      </c>
      <c r="C1979" s="28">
        <v>45877</v>
      </c>
    </row>
    <row r="1980" spans="1:3" x14ac:dyDescent="0.45">
      <c r="A1980" s="33" t="s">
        <v>95</v>
      </c>
      <c r="B1980" s="32">
        <v>1567.81</v>
      </c>
      <c r="C1980" s="28">
        <v>45961</v>
      </c>
    </row>
    <row r="1981" spans="1:3" x14ac:dyDescent="0.45">
      <c r="A1981" s="27" t="s">
        <v>301</v>
      </c>
      <c r="B1981" s="32"/>
    </row>
    <row r="1982" spans="1:3" x14ac:dyDescent="0.45">
      <c r="A1982" s="33" t="s">
        <v>51</v>
      </c>
      <c r="B1982" s="32">
        <v>40756.79</v>
      </c>
      <c r="C1982" s="28">
        <v>45877</v>
      </c>
    </row>
    <row r="1983" spans="1:3" x14ac:dyDescent="0.45">
      <c r="A1983" s="33" t="s">
        <v>52</v>
      </c>
      <c r="B1983" s="32">
        <v>11094.73</v>
      </c>
      <c r="C1983" s="28">
        <v>45877</v>
      </c>
    </row>
    <row r="1984" spans="1:3" x14ac:dyDescent="0.45">
      <c r="A1984" s="33" t="s">
        <v>57</v>
      </c>
      <c r="B1984" s="32">
        <v>75470.850000000006</v>
      </c>
      <c r="C1984" s="28">
        <v>45877</v>
      </c>
    </row>
    <row r="1985" spans="1:3" x14ac:dyDescent="0.45">
      <c r="A1985" s="33" t="s">
        <v>58</v>
      </c>
      <c r="B1985" s="32">
        <v>19783.89</v>
      </c>
      <c r="C1985" s="28">
        <v>45877</v>
      </c>
    </row>
    <row r="1986" spans="1:3" x14ac:dyDescent="0.45">
      <c r="A1986" s="33" t="s">
        <v>44</v>
      </c>
      <c r="B1986" s="32">
        <v>126281.78</v>
      </c>
      <c r="C1986" s="28">
        <v>45877</v>
      </c>
    </row>
    <row r="1987" spans="1:3" x14ac:dyDescent="0.45">
      <c r="A1987" s="33" t="s">
        <v>64</v>
      </c>
      <c r="B1987" s="32">
        <v>28321.89</v>
      </c>
      <c r="C1987" s="28">
        <v>45877</v>
      </c>
    </row>
    <row r="1988" spans="1:3" x14ac:dyDescent="0.45">
      <c r="A1988" s="33" t="s">
        <v>74</v>
      </c>
      <c r="B1988" s="32">
        <v>122133.81</v>
      </c>
      <c r="C1988" s="28">
        <v>45853</v>
      </c>
    </row>
    <row r="1989" spans="1:3" x14ac:dyDescent="0.45">
      <c r="A1989" s="33" t="s">
        <v>75</v>
      </c>
      <c r="B1989" s="32">
        <v>27391.599999999999</v>
      </c>
      <c r="C1989" s="28">
        <v>45853</v>
      </c>
    </row>
    <row r="1990" spans="1:3" x14ac:dyDescent="0.45">
      <c r="A1990" s="33" t="s">
        <v>76</v>
      </c>
      <c r="B1990" s="32">
        <v>15930.55</v>
      </c>
      <c r="C1990" s="28">
        <v>45853</v>
      </c>
    </row>
    <row r="1991" spans="1:3" x14ac:dyDescent="0.45">
      <c r="A1991" s="33" t="s">
        <v>77</v>
      </c>
      <c r="B1991" s="32">
        <v>4176.03</v>
      </c>
      <c r="C1991" s="28">
        <v>45853</v>
      </c>
    </row>
    <row r="1992" spans="1:3" x14ac:dyDescent="0.45">
      <c r="A1992" s="33" t="s">
        <v>78</v>
      </c>
      <c r="B1992" s="32">
        <v>15154.82</v>
      </c>
      <c r="C1992" s="28">
        <v>45853</v>
      </c>
    </row>
    <row r="1993" spans="1:3" x14ac:dyDescent="0.45">
      <c r="A1993" s="33" t="s">
        <v>79</v>
      </c>
      <c r="B1993" s="32">
        <v>3972.68</v>
      </c>
      <c r="C1993" s="28">
        <v>45853</v>
      </c>
    </row>
    <row r="1994" spans="1:3" x14ac:dyDescent="0.45">
      <c r="A1994" s="33" t="s">
        <v>85</v>
      </c>
      <c r="B1994" s="32">
        <v>37116.82</v>
      </c>
      <c r="C1994" s="28">
        <v>45877</v>
      </c>
    </row>
    <row r="1995" spans="1:3" x14ac:dyDescent="0.45">
      <c r="A1995" s="33" t="s">
        <v>86</v>
      </c>
      <c r="B1995" s="32">
        <v>10103.86</v>
      </c>
      <c r="C1995" s="28">
        <v>45877</v>
      </c>
    </row>
    <row r="1996" spans="1:3" x14ac:dyDescent="0.45">
      <c r="A1996" s="33" t="s">
        <v>95</v>
      </c>
      <c r="B1996" s="32">
        <v>4768.3500000000004</v>
      </c>
      <c r="C1996" s="28">
        <v>45961</v>
      </c>
    </row>
    <row r="1997" spans="1:3" x14ac:dyDescent="0.45">
      <c r="A1997" s="33" t="s">
        <v>96</v>
      </c>
      <c r="B1997" s="32">
        <v>1249.97</v>
      </c>
      <c r="C1997" s="28">
        <v>45961</v>
      </c>
    </row>
    <row r="1998" spans="1:3" x14ac:dyDescent="0.45">
      <c r="A1998" s="27" t="s">
        <v>302</v>
      </c>
      <c r="B1998" s="32"/>
    </row>
    <row r="1999" spans="1:3" x14ac:dyDescent="0.45">
      <c r="A1999" s="33" t="s">
        <v>51</v>
      </c>
      <c r="B1999" s="32">
        <v>22036.880000000001</v>
      </c>
      <c r="C1999" s="28">
        <v>45877</v>
      </c>
    </row>
    <row r="2000" spans="1:3" x14ac:dyDescent="0.45">
      <c r="A2000" s="33" t="s">
        <v>57</v>
      </c>
      <c r="B2000" s="32">
        <v>40806.5</v>
      </c>
      <c r="C2000" s="28">
        <v>45877</v>
      </c>
    </row>
    <row r="2001" spans="1:3" x14ac:dyDescent="0.45">
      <c r="A2001" s="33" t="s">
        <v>44</v>
      </c>
      <c r="B2001" s="32">
        <v>68279.570000000007</v>
      </c>
      <c r="C2001" s="28">
        <v>45877</v>
      </c>
    </row>
    <row r="2002" spans="1:3" x14ac:dyDescent="0.45">
      <c r="A2002" s="33" t="s">
        <v>74</v>
      </c>
      <c r="B2002" s="32">
        <v>66036.789999999994</v>
      </c>
      <c r="C2002" s="28">
        <v>45853</v>
      </c>
    </row>
    <row r="2003" spans="1:3" x14ac:dyDescent="0.45">
      <c r="A2003" s="33" t="s">
        <v>76</v>
      </c>
      <c r="B2003" s="32">
        <v>8613.52</v>
      </c>
      <c r="C2003" s="28">
        <v>45853</v>
      </c>
    </row>
    <row r="2004" spans="1:3" x14ac:dyDescent="0.45">
      <c r="A2004" s="33" t="s">
        <v>78</v>
      </c>
      <c r="B2004" s="32">
        <v>8194.09</v>
      </c>
      <c r="C2004" s="28">
        <v>45853</v>
      </c>
    </row>
    <row r="2005" spans="1:3" x14ac:dyDescent="0.45">
      <c r="A2005" s="33" t="s">
        <v>85</v>
      </c>
      <c r="B2005" s="32">
        <v>20068.77</v>
      </c>
      <c r="C2005" s="28">
        <v>45877</v>
      </c>
    </row>
    <row r="2006" spans="1:3" x14ac:dyDescent="0.45">
      <c r="A2006" s="33" t="s">
        <v>95</v>
      </c>
      <c r="B2006" s="32">
        <v>2578.21</v>
      </c>
      <c r="C2006" s="28">
        <v>45961</v>
      </c>
    </row>
    <row r="2007" spans="1:3" x14ac:dyDescent="0.45">
      <c r="A2007" s="27" t="s">
        <v>303</v>
      </c>
      <c r="B2007" s="32"/>
    </row>
    <row r="2008" spans="1:3" x14ac:dyDescent="0.45">
      <c r="A2008" s="33" t="s">
        <v>51</v>
      </c>
      <c r="B2008" s="32">
        <v>16660.11</v>
      </c>
      <c r="C2008" s="28">
        <v>45877</v>
      </c>
    </row>
    <row r="2009" spans="1:3" x14ac:dyDescent="0.45">
      <c r="A2009" s="33" t="s">
        <v>57</v>
      </c>
      <c r="B2009" s="32">
        <v>30850.14</v>
      </c>
      <c r="C2009" s="28">
        <v>45877</v>
      </c>
    </row>
    <row r="2010" spans="1:3" x14ac:dyDescent="0.45">
      <c r="A2010" s="33" t="s">
        <v>44</v>
      </c>
      <c r="B2010" s="32">
        <v>51620.07</v>
      </c>
      <c r="C2010" s="28">
        <v>45877</v>
      </c>
    </row>
    <row r="2011" spans="1:3" x14ac:dyDescent="0.45">
      <c r="A2011" s="33" t="s">
        <v>74</v>
      </c>
      <c r="B2011" s="32">
        <v>49924.5</v>
      </c>
      <c r="C2011" s="28">
        <v>45853</v>
      </c>
    </row>
    <row r="2012" spans="1:3" x14ac:dyDescent="0.45">
      <c r="A2012" s="33" t="s">
        <v>76</v>
      </c>
      <c r="B2012" s="32">
        <v>6511.91</v>
      </c>
      <c r="C2012" s="28">
        <v>45853</v>
      </c>
    </row>
    <row r="2013" spans="1:3" x14ac:dyDescent="0.45">
      <c r="A2013" s="33" t="s">
        <v>78</v>
      </c>
      <c r="B2013" s="32">
        <v>6194.82</v>
      </c>
      <c r="C2013" s="28">
        <v>45853</v>
      </c>
    </row>
    <row r="2014" spans="1:3" x14ac:dyDescent="0.45">
      <c r="A2014" s="33" t="s">
        <v>85</v>
      </c>
      <c r="B2014" s="32">
        <v>15172.2</v>
      </c>
      <c r="C2014" s="28">
        <v>45877</v>
      </c>
    </row>
    <row r="2015" spans="1:3" x14ac:dyDescent="0.45">
      <c r="A2015" s="33" t="s">
        <v>95</v>
      </c>
      <c r="B2015" s="32">
        <v>1949.15</v>
      </c>
      <c r="C2015" s="28">
        <v>45961</v>
      </c>
    </row>
    <row r="2016" spans="1:3" x14ac:dyDescent="0.45">
      <c r="A2016" s="27" t="s">
        <v>304</v>
      </c>
      <c r="B2016" s="32"/>
    </row>
    <row r="2017" spans="1:3" x14ac:dyDescent="0.45">
      <c r="A2017" s="33" t="s">
        <v>51</v>
      </c>
      <c r="B2017" s="32">
        <v>10417.49</v>
      </c>
      <c r="C2017" s="28">
        <v>45877</v>
      </c>
    </row>
    <row r="2018" spans="1:3" x14ac:dyDescent="0.45">
      <c r="A2018" s="33" t="s">
        <v>57</v>
      </c>
      <c r="B2018" s="32">
        <v>19290.45</v>
      </c>
      <c r="C2018" s="28">
        <v>45877</v>
      </c>
    </row>
    <row r="2019" spans="1:3" x14ac:dyDescent="0.45">
      <c r="A2019" s="33" t="s">
        <v>44</v>
      </c>
      <c r="B2019" s="32">
        <v>32277.8</v>
      </c>
      <c r="C2019" s="28">
        <v>45877</v>
      </c>
    </row>
    <row r="2020" spans="1:3" x14ac:dyDescent="0.45">
      <c r="A2020" s="33" t="s">
        <v>74</v>
      </c>
      <c r="B2020" s="32">
        <v>31217.57</v>
      </c>
      <c r="C2020" s="28">
        <v>45853</v>
      </c>
    </row>
    <row r="2021" spans="1:3" x14ac:dyDescent="0.45">
      <c r="A2021" s="33" t="s">
        <v>76</v>
      </c>
      <c r="B2021" s="32">
        <v>4071.87</v>
      </c>
      <c r="C2021" s="28">
        <v>45853</v>
      </c>
    </row>
    <row r="2022" spans="1:3" x14ac:dyDescent="0.45">
      <c r="A2022" s="33" t="s">
        <v>78</v>
      </c>
      <c r="B2022" s="32">
        <v>3873.59</v>
      </c>
      <c r="C2022" s="28">
        <v>45853</v>
      </c>
    </row>
    <row r="2023" spans="1:3" x14ac:dyDescent="0.45">
      <c r="A2023" s="33" t="s">
        <v>85</v>
      </c>
      <c r="B2023" s="32">
        <v>9487.11</v>
      </c>
      <c r="C2023" s="28">
        <v>45877</v>
      </c>
    </row>
    <row r="2024" spans="1:3" x14ac:dyDescent="0.45">
      <c r="A2024" s="33" t="s">
        <v>95</v>
      </c>
      <c r="B2024" s="32">
        <v>1218.8</v>
      </c>
      <c r="C2024" s="28">
        <v>45961</v>
      </c>
    </row>
    <row r="2025" spans="1:3" x14ac:dyDescent="0.45">
      <c r="A2025" s="27" t="s">
        <v>305</v>
      </c>
      <c r="B2025" s="32"/>
    </row>
    <row r="2026" spans="1:3" x14ac:dyDescent="0.45">
      <c r="A2026" s="33" t="s">
        <v>51</v>
      </c>
      <c r="B2026" s="32">
        <v>2845.93</v>
      </c>
      <c r="C2026" s="28">
        <v>45877</v>
      </c>
    </row>
    <row r="2027" spans="1:3" x14ac:dyDescent="0.45">
      <c r="A2027" s="33" t="s">
        <v>57</v>
      </c>
      <c r="B2027" s="32">
        <v>5269.91</v>
      </c>
      <c r="C2027" s="28">
        <v>45877</v>
      </c>
    </row>
    <row r="2028" spans="1:3" x14ac:dyDescent="0.45">
      <c r="A2028" s="33" t="s">
        <v>44</v>
      </c>
      <c r="B2028" s="32">
        <v>8817.89</v>
      </c>
      <c r="C2028" s="28">
        <v>45877</v>
      </c>
    </row>
    <row r="2029" spans="1:3" x14ac:dyDescent="0.45">
      <c r="A2029" s="33" t="s">
        <v>76</v>
      </c>
      <c r="B2029" s="32">
        <v>1112.3800000000001</v>
      </c>
      <c r="C2029" s="28">
        <v>45853</v>
      </c>
    </row>
    <row r="2030" spans="1:3" x14ac:dyDescent="0.45">
      <c r="A2030" s="33" t="s">
        <v>78</v>
      </c>
      <c r="B2030" s="32">
        <v>1058.22</v>
      </c>
      <c r="C2030" s="28">
        <v>45853</v>
      </c>
    </row>
    <row r="2031" spans="1:3" x14ac:dyDescent="0.45">
      <c r="A2031" s="33" t="s">
        <v>85</v>
      </c>
      <c r="B2031" s="32">
        <v>2591.7600000000002</v>
      </c>
      <c r="C2031" s="28">
        <v>45877</v>
      </c>
    </row>
    <row r="2032" spans="1:3" x14ac:dyDescent="0.45">
      <c r="A2032" s="33" t="s">
        <v>95</v>
      </c>
      <c r="B2032" s="32">
        <v>332.96</v>
      </c>
      <c r="C2032" s="28">
        <v>45961</v>
      </c>
    </row>
    <row r="2033" spans="1:3" x14ac:dyDescent="0.45">
      <c r="A2033" s="27" t="s">
        <v>306</v>
      </c>
      <c r="B2033" s="32"/>
    </row>
    <row r="2034" spans="1:3" x14ac:dyDescent="0.45">
      <c r="A2034" s="33" t="s">
        <v>51</v>
      </c>
      <c r="B2034" s="32">
        <v>56421.46</v>
      </c>
      <c r="C2034" s="28">
        <v>45877</v>
      </c>
    </row>
    <row r="2035" spans="1:3" x14ac:dyDescent="0.45">
      <c r="A2035" s="33" t="s">
        <v>57</v>
      </c>
      <c r="B2035" s="32">
        <v>104477.7</v>
      </c>
      <c r="C2035" s="28">
        <v>45877</v>
      </c>
    </row>
    <row r="2036" spans="1:3" x14ac:dyDescent="0.45">
      <c r="A2036" s="33" t="s">
        <v>44</v>
      </c>
      <c r="B2036" s="32">
        <v>174817.56</v>
      </c>
      <c r="C2036" s="28">
        <v>45877</v>
      </c>
    </row>
    <row r="2037" spans="1:3" x14ac:dyDescent="0.45">
      <c r="A2037" s="33" t="s">
        <v>74</v>
      </c>
      <c r="B2037" s="32">
        <v>169075.33</v>
      </c>
      <c r="C2037" s="28">
        <v>45853</v>
      </c>
    </row>
    <row r="2038" spans="1:3" x14ac:dyDescent="0.45">
      <c r="A2038" s="33" t="s">
        <v>76</v>
      </c>
      <c r="B2038" s="32">
        <v>22053.38</v>
      </c>
      <c r="C2038" s="28">
        <v>45853</v>
      </c>
    </row>
    <row r="2039" spans="1:3" x14ac:dyDescent="0.45">
      <c r="A2039" s="33" t="s">
        <v>78</v>
      </c>
      <c r="B2039" s="32">
        <v>20979.49</v>
      </c>
      <c r="C2039" s="28">
        <v>45853</v>
      </c>
    </row>
    <row r="2040" spans="1:3" x14ac:dyDescent="0.45">
      <c r="A2040" s="33" t="s">
        <v>85</v>
      </c>
      <c r="B2040" s="32">
        <v>51382.48</v>
      </c>
      <c r="C2040" s="28">
        <v>45877</v>
      </c>
    </row>
    <row r="2041" spans="1:3" x14ac:dyDescent="0.45">
      <c r="A2041" s="33" t="s">
        <v>95</v>
      </c>
      <c r="B2041" s="32">
        <v>6601.05</v>
      </c>
      <c r="C2041" s="28">
        <v>45961</v>
      </c>
    </row>
    <row r="2042" spans="1:3" x14ac:dyDescent="0.45">
      <c r="A2042" s="27" t="s">
        <v>307</v>
      </c>
      <c r="B2042" s="32"/>
    </row>
    <row r="2043" spans="1:3" x14ac:dyDescent="0.45">
      <c r="A2043" s="33" t="s">
        <v>51</v>
      </c>
      <c r="B2043" s="32">
        <v>11337.02</v>
      </c>
      <c r="C2043" s="28">
        <v>45877</v>
      </c>
    </row>
    <row r="2044" spans="1:3" x14ac:dyDescent="0.45">
      <c r="A2044" s="33" t="s">
        <v>57</v>
      </c>
      <c r="B2044" s="32">
        <v>20993.17</v>
      </c>
      <c r="C2044" s="28">
        <v>45877</v>
      </c>
    </row>
    <row r="2045" spans="1:3" x14ac:dyDescent="0.45">
      <c r="A2045" s="33" t="s">
        <v>76</v>
      </c>
      <c r="B2045" s="32">
        <v>4431.28</v>
      </c>
      <c r="C2045" s="28">
        <v>45853</v>
      </c>
    </row>
    <row r="2046" spans="1:3" x14ac:dyDescent="0.45">
      <c r="A2046" s="33" t="s">
        <v>78</v>
      </c>
      <c r="B2046" s="32">
        <v>4215.5</v>
      </c>
      <c r="C2046" s="28">
        <v>45853</v>
      </c>
    </row>
    <row r="2047" spans="1:3" x14ac:dyDescent="0.45">
      <c r="A2047" s="33" t="s">
        <v>85</v>
      </c>
      <c r="B2047" s="32">
        <v>10324.51</v>
      </c>
      <c r="C2047" s="28">
        <v>45877</v>
      </c>
    </row>
    <row r="2048" spans="1:3" x14ac:dyDescent="0.45">
      <c r="A2048" s="33" t="s">
        <v>95</v>
      </c>
      <c r="B2048" s="32">
        <v>1326.38</v>
      </c>
      <c r="C2048" s="28">
        <v>45961</v>
      </c>
    </row>
    <row r="2049" spans="1:3" x14ac:dyDescent="0.45">
      <c r="A2049" s="27" t="s">
        <v>308</v>
      </c>
      <c r="B2049" s="32"/>
    </row>
    <row r="2050" spans="1:3" x14ac:dyDescent="0.45">
      <c r="A2050" s="33" t="s">
        <v>51</v>
      </c>
      <c r="B2050" s="32">
        <v>12251.46</v>
      </c>
      <c r="C2050" s="28">
        <v>45877</v>
      </c>
    </row>
    <row r="2051" spans="1:3" x14ac:dyDescent="0.45">
      <c r="A2051" s="33" t="s">
        <v>57</v>
      </c>
      <c r="B2051" s="32">
        <v>22686.48</v>
      </c>
      <c r="C2051" s="28">
        <v>45877</v>
      </c>
    </row>
    <row r="2052" spans="1:3" x14ac:dyDescent="0.45">
      <c r="A2052" s="33" t="s">
        <v>44</v>
      </c>
      <c r="B2052" s="32">
        <v>37960.22</v>
      </c>
      <c r="C2052" s="28">
        <v>45877</v>
      </c>
    </row>
    <row r="2053" spans="1:3" x14ac:dyDescent="0.45">
      <c r="A2053" s="33" t="s">
        <v>74</v>
      </c>
      <c r="B2053" s="32">
        <v>36713.339999999997</v>
      </c>
      <c r="C2053" s="28">
        <v>45853</v>
      </c>
    </row>
    <row r="2054" spans="1:3" x14ac:dyDescent="0.45">
      <c r="A2054" s="33" t="s">
        <v>76</v>
      </c>
      <c r="B2054" s="32">
        <v>4788.71</v>
      </c>
      <c r="C2054" s="28">
        <v>45853</v>
      </c>
    </row>
    <row r="2055" spans="1:3" x14ac:dyDescent="0.45">
      <c r="A2055" s="33" t="s">
        <v>78</v>
      </c>
      <c r="B2055" s="32">
        <v>4555.53</v>
      </c>
      <c r="C2055" s="28">
        <v>45853</v>
      </c>
    </row>
    <row r="2056" spans="1:3" x14ac:dyDescent="0.45">
      <c r="A2056" s="33" t="s">
        <v>85</v>
      </c>
      <c r="B2056" s="32">
        <v>11157.29</v>
      </c>
      <c r="C2056" s="28">
        <v>45877</v>
      </c>
    </row>
    <row r="2057" spans="1:3" x14ac:dyDescent="0.45">
      <c r="A2057" s="33" t="s">
        <v>95</v>
      </c>
      <c r="B2057" s="32">
        <v>1433.36</v>
      </c>
      <c r="C2057" s="28">
        <v>45961</v>
      </c>
    </row>
    <row r="2058" spans="1:3" x14ac:dyDescent="0.45">
      <c r="A2058" s="27" t="s">
        <v>310</v>
      </c>
      <c r="B2058" s="32"/>
    </row>
    <row r="2059" spans="1:3" x14ac:dyDescent="0.45">
      <c r="A2059" s="33" t="s">
        <v>51</v>
      </c>
      <c r="B2059" s="32">
        <v>29032.9</v>
      </c>
      <c r="C2059" s="28">
        <v>45877</v>
      </c>
    </row>
    <row r="2060" spans="1:3" x14ac:dyDescent="0.45">
      <c r="A2060" s="33" t="s">
        <v>57</v>
      </c>
      <c r="B2060" s="32">
        <v>53761.3</v>
      </c>
      <c r="C2060" s="28">
        <v>45877</v>
      </c>
    </row>
    <row r="2061" spans="1:3" x14ac:dyDescent="0.45">
      <c r="A2061" s="33" t="s">
        <v>44</v>
      </c>
      <c r="B2061" s="32">
        <v>89956.22</v>
      </c>
      <c r="C2061" s="28">
        <v>45877</v>
      </c>
    </row>
    <row r="2062" spans="1:3" x14ac:dyDescent="0.45">
      <c r="A2062" s="33" t="s">
        <v>74</v>
      </c>
      <c r="B2062" s="32">
        <v>87001.43</v>
      </c>
      <c r="C2062" s="28">
        <v>45853</v>
      </c>
    </row>
    <row r="2063" spans="1:3" x14ac:dyDescent="0.45">
      <c r="A2063" s="33" t="s">
        <v>76</v>
      </c>
      <c r="B2063" s="32">
        <v>11348.05</v>
      </c>
      <c r="C2063" s="28">
        <v>45853</v>
      </c>
    </row>
    <row r="2064" spans="1:3" x14ac:dyDescent="0.45">
      <c r="A2064" s="33" t="s">
        <v>78</v>
      </c>
      <c r="B2064" s="32">
        <v>10795.46</v>
      </c>
      <c r="C2064" s="28">
        <v>45853</v>
      </c>
    </row>
    <row r="2065" spans="1:3" x14ac:dyDescent="0.45">
      <c r="A2065" s="33" t="s">
        <v>85</v>
      </c>
      <c r="B2065" s="32">
        <v>26439.99</v>
      </c>
      <c r="C2065" s="28">
        <v>45877</v>
      </c>
    </row>
    <row r="2066" spans="1:3" x14ac:dyDescent="0.45">
      <c r="A2066" s="33" t="s">
        <v>95</v>
      </c>
      <c r="B2066" s="32">
        <v>3396.71</v>
      </c>
      <c r="C2066" s="28">
        <v>45961</v>
      </c>
    </row>
    <row r="2067" spans="1:3" x14ac:dyDescent="0.45">
      <c r="A2067" s="27" t="s">
        <v>311</v>
      </c>
      <c r="B2067" s="32"/>
    </row>
    <row r="2068" spans="1:3" x14ac:dyDescent="0.45">
      <c r="A2068" s="33" t="s">
        <v>51</v>
      </c>
      <c r="B2068" s="32">
        <v>2922.48</v>
      </c>
      <c r="C2068" s="28">
        <v>45877</v>
      </c>
    </row>
    <row r="2069" spans="1:3" x14ac:dyDescent="0.45">
      <c r="A2069" s="33" t="s">
        <v>57</v>
      </c>
      <c r="B2069" s="32">
        <v>5411.65</v>
      </c>
      <c r="C2069" s="28">
        <v>45877</v>
      </c>
    </row>
    <row r="2070" spans="1:3" x14ac:dyDescent="0.45">
      <c r="A2070" s="33" t="s">
        <v>44</v>
      </c>
      <c r="B2070" s="32">
        <v>9055.06</v>
      </c>
      <c r="C2070" s="28">
        <v>45877</v>
      </c>
    </row>
    <row r="2071" spans="1:3" x14ac:dyDescent="0.45">
      <c r="A2071" s="33" t="s">
        <v>74</v>
      </c>
      <c r="B2071" s="32">
        <v>8757.6299999999992</v>
      </c>
      <c r="C2071" s="28">
        <v>45853</v>
      </c>
    </row>
    <row r="2072" spans="1:3" x14ac:dyDescent="0.45">
      <c r="A2072" s="33" t="s">
        <v>76</v>
      </c>
      <c r="B2072" s="32">
        <v>1142.3</v>
      </c>
      <c r="C2072" s="28">
        <v>45853</v>
      </c>
    </row>
    <row r="2073" spans="1:3" x14ac:dyDescent="0.45">
      <c r="A2073" s="33" t="s">
        <v>78</v>
      </c>
      <c r="B2073" s="32">
        <v>1086.68</v>
      </c>
      <c r="C2073" s="28">
        <v>45853</v>
      </c>
    </row>
    <row r="2074" spans="1:3" x14ac:dyDescent="0.45">
      <c r="A2074" s="33" t="s">
        <v>85</v>
      </c>
      <c r="B2074" s="32">
        <v>2661.47</v>
      </c>
      <c r="C2074" s="28">
        <v>45877</v>
      </c>
    </row>
    <row r="2075" spans="1:3" x14ac:dyDescent="0.45">
      <c r="A2075" s="33" t="s">
        <v>95</v>
      </c>
      <c r="B2075" s="32">
        <v>341.92</v>
      </c>
      <c r="C2075" s="28">
        <v>45961</v>
      </c>
    </row>
    <row r="2076" spans="1:3" x14ac:dyDescent="0.45">
      <c r="A2076" s="27" t="s">
        <v>312</v>
      </c>
      <c r="B2076" s="32"/>
    </row>
    <row r="2077" spans="1:3" x14ac:dyDescent="0.45">
      <c r="A2077" s="33" t="s">
        <v>51</v>
      </c>
      <c r="B2077" s="32">
        <v>53314.76</v>
      </c>
      <c r="C2077" s="28">
        <v>45877</v>
      </c>
    </row>
    <row r="2078" spans="1:3" x14ac:dyDescent="0.45">
      <c r="A2078" s="33" t="s">
        <v>57</v>
      </c>
      <c r="B2078" s="32">
        <v>98724.91</v>
      </c>
      <c r="C2078" s="28">
        <v>45877</v>
      </c>
    </row>
    <row r="2079" spans="1:3" x14ac:dyDescent="0.45">
      <c r="A2079" s="33" t="s">
        <v>44</v>
      </c>
      <c r="B2079" s="32">
        <v>165191.69</v>
      </c>
      <c r="C2079" s="28">
        <v>45877</v>
      </c>
    </row>
    <row r="2080" spans="1:3" x14ac:dyDescent="0.45">
      <c r="A2080" s="33" t="s">
        <v>74</v>
      </c>
      <c r="B2080" s="32">
        <v>159765.64000000001</v>
      </c>
      <c r="C2080" s="28">
        <v>45853</v>
      </c>
    </row>
    <row r="2081" spans="1:3" x14ac:dyDescent="0.45">
      <c r="A2081" s="33" t="s">
        <v>76</v>
      </c>
      <c r="B2081" s="32">
        <v>20839.07</v>
      </c>
      <c r="C2081" s="28">
        <v>45853</v>
      </c>
    </row>
    <row r="2082" spans="1:3" x14ac:dyDescent="0.45">
      <c r="A2082" s="33" t="s">
        <v>78</v>
      </c>
      <c r="B2082" s="32">
        <v>19824.310000000001</v>
      </c>
      <c r="C2082" s="28">
        <v>45853</v>
      </c>
    </row>
    <row r="2083" spans="1:3" x14ac:dyDescent="0.45">
      <c r="A2083" s="33" t="s">
        <v>85</v>
      </c>
      <c r="B2083" s="32">
        <v>48553.24</v>
      </c>
      <c r="C2083" s="28">
        <v>45877</v>
      </c>
    </row>
    <row r="2084" spans="1:3" x14ac:dyDescent="0.45">
      <c r="A2084" s="33" t="s">
        <v>95</v>
      </c>
      <c r="B2084" s="32">
        <v>6237.58</v>
      </c>
      <c r="C2084" s="28">
        <v>45961</v>
      </c>
    </row>
    <row r="2085" spans="1:3" x14ac:dyDescent="0.45">
      <c r="A2085" s="27" t="s">
        <v>313</v>
      </c>
      <c r="B2085" s="32"/>
    </row>
    <row r="2086" spans="1:3" x14ac:dyDescent="0.45">
      <c r="A2086" s="33" t="s">
        <v>51</v>
      </c>
      <c r="B2086" s="32">
        <v>919836.07</v>
      </c>
      <c r="C2086" s="28">
        <v>45877</v>
      </c>
    </row>
    <row r="2087" spans="1:3" x14ac:dyDescent="0.45">
      <c r="A2087" s="33" t="s">
        <v>52</v>
      </c>
      <c r="B2087" s="32">
        <v>245628.04</v>
      </c>
      <c r="C2087" s="28">
        <v>45877</v>
      </c>
    </row>
    <row r="2088" spans="1:3" x14ac:dyDescent="0.45">
      <c r="A2088" s="33" t="s">
        <v>57</v>
      </c>
      <c r="B2088" s="32">
        <v>1703294.36</v>
      </c>
      <c r="C2088" s="28">
        <v>45877</v>
      </c>
    </row>
    <row r="2089" spans="1:3" x14ac:dyDescent="0.45">
      <c r="A2089" s="33" t="s">
        <v>58</v>
      </c>
      <c r="B2089" s="32">
        <v>437998.98</v>
      </c>
      <c r="C2089" s="28">
        <v>45877</v>
      </c>
    </row>
    <row r="2090" spans="1:3" x14ac:dyDescent="0.45">
      <c r="A2090" s="33" t="s">
        <v>44</v>
      </c>
      <c r="B2090" s="32">
        <v>2850041.41</v>
      </c>
      <c r="C2090" s="28">
        <v>45877</v>
      </c>
    </row>
    <row r="2091" spans="1:3" x14ac:dyDescent="0.45">
      <c r="A2091" s="33" t="s">
        <v>64</v>
      </c>
      <c r="B2091" s="32">
        <v>627023.15</v>
      </c>
      <c r="C2091" s="28">
        <v>45877</v>
      </c>
    </row>
    <row r="2092" spans="1:3" x14ac:dyDescent="0.45">
      <c r="A2092" s="33" t="s">
        <v>74</v>
      </c>
      <c r="B2092" s="32">
        <v>2810590.9</v>
      </c>
      <c r="C2092" s="28">
        <v>45853</v>
      </c>
    </row>
    <row r="2093" spans="1:3" x14ac:dyDescent="0.45">
      <c r="A2093" s="33" t="s">
        <v>75</v>
      </c>
      <c r="B2093" s="32">
        <v>606427.31999999995</v>
      </c>
      <c r="C2093" s="28">
        <v>45853</v>
      </c>
    </row>
    <row r="2094" spans="1:3" x14ac:dyDescent="0.45">
      <c r="A2094" s="33" t="s">
        <v>76</v>
      </c>
      <c r="B2094" s="32">
        <v>359535.05</v>
      </c>
      <c r="C2094" s="28">
        <v>45853</v>
      </c>
    </row>
    <row r="2095" spans="1:3" x14ac:dyDescent="0.45">
      <c r="A2095" s="33" t="s">
        <v>77</v>
      </c>
      <c r="B2095" s="32">
        <v>92453.77</v>
      </c>
      <c r="C2095" s="28">
        <v>45853</v>
      </c>
    </row>
    <row r="2096" spans="1:3" x14ac:dyDescent="0.45">
      <c r="A2096" s="33" t="s">
        <v>78</v>
      </c>
      <c r="B2096" s="32">
        <v>342027.57</v>
      </c>
      <c r="C2096" s="28">
        <v>45853</v>
      </c>
    </row>
    <row r="2097" spans="1:3" x14ac:dyDescent="0.45">
      <c r="A2097" s="33" t="s">
        <v>79</v>
      </c>
      <c r="B2097" s="32">
        <v>87951.75</v>
      </c>
      <c r="C2097" s="28">
        <v>45853</v>
      </c>
    </row>
    <row r="2098" spans="1:3" x14ac:dyDescent="0.45">
      <c r="A2098" s="33" t="s">
        <v>85</v>
      </c>
      <c r="B2098" s="32">
        <v>837685.93</v>
      </c>
      <c r="C2098" s="28">
        <v>45877</v>
      </c>
    </row>
    <row r="2099" spans="1:3" x14ac:dyDescent="0.45">
      <c r="A2099" s="33" t="s">
        <v>86</v>
      </c>
      <c r="B2099" s="32">
        <v>223691.11</v>
      </c>
      <c r="C2099" s="28">
        <v>45877</v>
      </c>
    </row>
    <row r="2100" spans="1:3" x14ac:dyDescent="0.45">
      <c r="A2100" s="33" t="s">
        <v>95</v>
      </c>
      <c r="B2100" s="32">
        <v>107616.52</v>
      </c>
      <c r="C2100" s="28">
        <v>45961</v>
      </c>
    </row>
    <row r="2101" spans="1:3" x14ac:dyDescent="0.45">
      <c r="A2101" s="33" t="s">
        <v>96</v>
      </c>
      <c r="B2101" s="32">
        <v>27673.39</v>
      </c>
      <c r="C2101" s="28">
        <v>45961</v>
      </c>
    </row>
    <row r="2102" spans="1:3" x14ac:dyDescent="0.45">
      <c r="A2102" s="27" t="s">
        <v>314</v>
      </c>
      <c r="B2102" s="32"/>
    </row>
    <row r="2103" spans="1:3" x14ac:dyDescent="0.45">
      <c r="A2103" s="33" t="s">
        <v>51</v>
      </c>
      <c r="B2103" s="32">
        <v>15114.86</v>
      </c>
      <c r="C2103" s="28">
        <v>45877</v>
      </c>
    </row>
    <row r="2104" spans="1:3" x14ac:dyDescent="0.45">
      <c r="A2104" s="33" t="s">
        <v>57</v>
      </c>
      <c r="B2104" s="32">
        <v>27988.74</v>
      </c>
      <c r="C2104" s="28">
        <v>45877</v>
      </c>
    </row>
    <row r="2105" spans="1:3" x14ac:dyDescent="0.45">
      <c r="A2105" s="33" t="s">
        <v>44</v>
      </c>
      <c r="B2105" s="32">
        <v>46832.23</v>
      </c>
      <c r="C2105" s="28">
        <v>45877</v>
      </c>
    </row>
    <row r="2106" spans="1:3" x14ac:dyDescent="0.45">
      <c r="A2106" s="33" t="s">
        <v>74</v>
      </c>
      <c r="B2106" s="32">
        <v>45293.93</v>
      </c>
      <c r="C2106" s="28">
        <v>45877</v>
      </c>
    </row>
    <row r="2107" spans="1:3" x14ac:dyDescent="0.45">
      <c r="A2107" s="33" t="s">
        <v>85</v>
      </c>
      <c r="B2107" s="32">
        <v>13764.96</v>
      </c>
      <c r="C2107" s="28">
        <v>45877</v>
      </c>
    </row>
    <row r="2108" spans="1:3" x14ac:dyDescent="0.45">
      <c r="A2108" s="33" t="s">
        <v>95</v>
      </c>
      <c r="B2108" s="32">
        <v>1768.37</v>
      </c>
      <c r="C2108" s="28">
        <v>45961</v>
      </c>
    </row>
    <row r="2109" spans="1:3" x14ac:dyDescent="0.45">
      <c r="A2109" s="27" t="s">
        <v>315</v>
      </c>
      <c r="B2109" s="32"/>
    </row>
    <row r="2110" spans="1:3" x14ac:dyDescent="0.45">
      <c r="A2110" s="33" t="s">
        <v>51</v>
      </c>
      <c r="B2110" s="32">
        <v>8234.4500000000007</v>
      </c>
      <c r="C2110" s="28">
        <v>45877</v>
      </c>
    </row>
    <row r="2111" spans="1:3" x14ac:dyDescent="0.45">
      <c r="A2111" s="33" t="s">
        <v>57</v>
      </c>
      <c r="B2111" s="32">
        <v>15248.03</v>
      </c>
      <c r="C2111" s="28">
        <v>45877</v>
      </c>
    </row>
    <row r="2112" spans="1:3" x14ac:dyDescent="0.45">
      <c r="A2112" s="33" t="s">
        <v>44</v>
      </c>
      <c r="B2112" s="32">
        <v>25513.81</v>
      </c>
      <c r="C2112" s="28">
        <v>45877</v>
      </c>
    </row>
    <row r="2113" spans="1:3" x14ac:dyDescent="0.45">
      <c r="A2113" s="33" t="s">
        <v>76</v>
      </c>
      <c r="B2113" s="32">
        <v>3218.59</v>
      </c>
      <c r="C2113" s="28">
        <v>45853</v>
      </c>
    </row>
    <row r="2114" spans="1:3" x14ac:dyDescent="0.45">
      <c r="A2114" s="33" t="s">
        <v>78</v>
      </c>
      <c r="B2114" s="32">
        <v>3061.86</v>
      </c>
      <c r="C2114" s="28">
        <v>45853</v>
      </c>
    </row>
    <row r="2115" spans="1:3" x14ac:dyDescent="0.45">
      <c r="A2115" s="33" t="s">
        <v>85</v>
      </c>
      <c r="B2115" s="32">
        <v>7499.03</v>
      </c>
      <c r="C2115" s="28">
        <v>45877</v>
      </c>
    </row>
    <row r="2116" spans="1:3" x14ac:dyDescent="0.45">
      <c r="A2116" s="33" t="s">
        <v>95</v>
      </c>
      <c r="B2116" s="32">
        <v>963.39</v>
      </c>
      <c r="C2116" s="28">
        <v>45961</v>
      </c>
    </row>
    <row r="2117" spans="1:3" x14ac:dyDescent="0.45">
      <c r="A2117" s="27" t="s">
        <v>316</v>
      </c>
      <c r="B2117" s="32"/>
    </row>
    <row r="2118" spans="1:3" x14ac:dyDescent="0.45">
      <c r="A2118" s="33" t="s">
        <v>51</v>
      </c>
      <c r="B2118" s="32">
        <v>39064.160000000003</v>
      </c>
      <c r="C2118" s="28">
        <v>45877</v>
      </c>
    </row>
    <row r="2119" spans="1:3" x14ac:dyDescent="0.45">
      <c r="A2119" s="33" t="s">
        <v>57</v>
      </c>
      <c r="B2119" s="32">
        <v>72336.55</v>
      </c>
      <c r="C2119" s="28">
        <v>45877</v>
      </c>
    </row>
    <row r="2120" spans="1:3" x14ac:dyDescent="0.45">
      <c r="A2120" s="33" t="s">
        <v>44</v>
      </c>
      <c r="B2120" s="32">
        <v>121037.31</v>
      </c>
      <c r="C2120" s="28">
        <v>45877</v>
      </c>
    </row>
    <row r="2121" spans="1:3" x14ac:dyDescent="0.45">
      <c r="A2121" s="33" t="s">
        <v>74</v>
      </c>
      <c r="B2121" s="32">
        <v>117061.59</v>
      </c>
      <c r="C2121" s="28">
        <v>45853</v>
      </c>
    </row>
    <row r="2122" spans="1:3" x14ac:dyDescent="0.45">
      <c r="A2122" s="33" t="s">
        <v>76</v>
      </c>
      <c r="B2122" s="32">
        <v>15268.95</v>
      </c>
      <c r="C2122" s="28">
        <v>45853</v>
      </c>
    </row>
    <row r="2123" spans="1:3" x14ac:dyDescent="0.45">
      <c r="A2123" s="33" t="s">
        <v>78</v>
      </c>
      <c r="B2123" s="32">
        <v>14525.44</v>
      </c>
      <c r="C2123" s="28">
        <v>45853</v>
      </c>
    </row>
    <row r="2124" spans="1:3" x14ac:dyDescent="0.45">
      <c r="A2124" s="33" t="s">
        <v>85</v>
      </c>
      <c r="B2124" s="32">
        <v>35575.360000000001</v>
      </c>
      <c r="C2124" s="28">
        <v>45877</v>
      </c>
    </row>
    <row r="2125" spans="1:3" x14ac:dyDescent="0.45">
      <c r="A2125" s="33" t="s">
        <v>95</v>
      </c>
      <c r="B2125" s="32">
        <v>4570.32</v>
      </c>
      <c r="C2125" s="28">
        <v>45961</v>
      </c>
    </row>
    <row r="2126" spans="1:3" x14ac:dyDescent="0.45">
      <c r="A2126" s="27" t="s">
        <v>317</v>
      </c>
      <c r="B2126" s="32"/>
    </row>
    <row r="2127" spans="1:3" x14ac:dyDescent="0.45">
      <c r="A2127" s="33" t="s">
        <v>51</v>
      </c>
      <c r="B2127" s="32">
        <v>143529.07</v>
      </c>
      <c r="C2127" s="28">
        <v>45877</v>
      </c>
    </row>
    <row r="2128" spans="1:3" x14ac:dyDescent="0.45">
      <c r="A2128" s="33" t="s">
        <v>52</v>
      </c>
      <c r="B2128" s="32">
        <v>39071.17</v>
      </c>
      <c r="C2128" s="28">
        <v>45877</v>
      </c>
    </row>
    <row r="2129" spans="1:3" x14ac:dyDescent="0.45">
      <c r="A2129" s="33" t="s">
        <v>57</v>
      </c>
      <c r="B2129" s="32">
        <v>265778.06</v>
      </c>
      <c r="C2129" s="28">
        <v>45877</v>
      </c>
    </row>
    <row r="2130" spans="1:3" x14ac:dyDescent="0.45">
      <c r="A2130" s="33" t="s">
        <v>58</v>
      </c>
      <c r="B2130" s="32">
        <v>69670.929999999993</v>
      </c>
      <c r="C2130" s="28">
        <v>45877</v>
      </c>
    </row>
    <row r="2131" spans="1:3" x14ac:dyDescent="0.45">
      <c r="A2131" s="33" t="s">
        <v>44</v>
      </c>
      <c r="B2131" s="32">
        <v>444713.79</v>
      </c>
      <c r="C2131" s="28">
        <v>45877</v>
      </c>
    </row>
    <row r="2132" spans="1:3" x14ac:dyDescent="0.45">
      <c r="A2132" s="33" t="s">
        <v>64</v>
      </c>
      <c r="B2132" s="32">
        <v>116577.06</v>
      </c>
      <c r="C2132" s="28">
        <v>45877</v>
      </c>
    </row>
    <row r="2133" spans="1:3" x14ac:dyDescent="0.45">
      <c r="A2133" s="33" t="s">
        <v>74</v>
      </c>
      <c r="B2133" s="32">
        <v>430106.27</v>
      </c>
      <c r="C2133" s="28">
        <v>45853</v>
      </c>
    </row>
    <row r="2134" spans="1:3" x14ac:dyDescent="0.45">
      <c r="A2134" s="33" t="s">
        <v>75</v>
      </c>
      <c r="B2134" s="32">
        <v>112747.85</v>
      </c>
      <c r="C2134" s="28">
        <v>45853</v>
      </c>
    </row>
    <row r="2135" spans="1:3" x14ac:dyDescent="0.45">
      <c r="A2135" s="33" t="s">
        <v>76</v>
      </c>
      <c r="B2135" s="32">
        <v>56101.01</v>
      </c>
      <c r="C2135" s="28">
        <v>45853</v>
      </c>
    </row>
    <row r="2136" spans="1:3" x14ac:dyDescent="0.45">
      <c r="A2136" s="33" t="s">
        <v>77</v>
      </c>
      <c r="B2136" s="32">
        <v>14706.29</v>
      </c>
      <c r="C2136" s="28">
        <v>45853</v>
      </c>
    </row>
    <row r="2137" spans="1:3" x14ac:dyDescent="0.45">
      <c r="A2137" s="33" t="s">
        <v>78</v>
      </c>
      <c r="B2137" s="32">
        <v>53369.18</v>
      </c>
      <c r="C2137" s="28">
        <v>45853</v>
      </c>
    </row>
    <row r="2138" spans="1:3" x14ac:dyDescent="0.45">
      <c r="A2138" s="33" t="s">
        <v>79</v>
      </c>
      <c r="B2138" s="32">
        <v>13990.17</v>
      </c>
      <c r="C2138" s="28">
        <v>45853</v>
      </c>
    </row>
    <row r="2139" spans="1:3" x14ac:dyDescent="0.45">
      <c r="A2139" s="33" t="s">
        <v>85</v>
      </c>
      <c r="B2139" s="32">
        <v>130710.55</v>
      </c>
      <c r="C2139" s="28">
        <v>45877</v>
      </c>
    </row>
    <row r="2140" spans="1:3" x14ac:dyDescent="0.45">
      <c r="A2140" s="33" t="s">
        <v>86</v>
      </c>
      <c r="B2140" s="32">
        <v>35581.75</v>
      </c>
      <c r="C2140" s="28">
        <v>45877</v>
      </c>
    </row>
    <row r="2141" spans="1:3" x14ac:dyDescent="0.45">
      <c r="A2141" s="33" t="s">
        <v>95</v>
      </c>
      <c r="B2141" s="32">
        <v>16792.23</v>
      </c>
      <c r="C2141" s="28">
        <v>45961</v>
      </c>
    </row>
    <row r="2142" spans="1:3" x14ac:dyDescent="0.45">
      <c r="A2142" s="33" t="s">
        <v>96</v>
      </c>
      <c r="B2142" s="32">
        <v>4401.91</v>
      </c>
      <c r="C2142" s="28">
        <v>45961</v>
      </c>
    </row>
    <row r="2143" spans="1:3" x14ac:dyDescent="0.45">
      <c r="A2143" s="27" t="s">
        <v>318</v>
      </c>
      <c r="B2143" s="32"/>
    </row>
    <row r="2144" spans="1:3" x14ac:dyDescent="0.45">
      <c r="A2144" s="33" t="s">
        <v>51</v>
      </c>
      <c r="B2144" s="32">
        <v>760724.6</v>
      </c>
      <c r="C2144" s="28">
        <v>45877</v>
      </c>
    </row>
    <row r="2145" spans="1:3" x14ac:dyDescent="0.45">
      <c r="A2145" s="33" t="s">
        <v>52</v>
      </c>
      <c r="B2145" s="32">
        <v>205692.31</v>
      </c>
      <c r="C2145" s="28">
        <v>45877</v>
      </c>
    </row>
    <row r="2146" spans="1:3" x14ac:dyDescent="0.45">
      <c r="A2146" s="33" t="s">
        <v>57</v>
      </c>
      <c r="B2146" s="32">
        <v>1408661.77</v>
      </c>
      <c r="C2146" s="28">
        <v>45877</v>
      </c>
    </row>
    <row r="2147" spans="1:3" x14ac:dyDescent="0.45">
      <c r="A2147" s="33" t="s">
        <v>58</v>
      </c>
      <c r="B2147" s="32">
        <v>366786.4</v>
      </c>
      <c r="C2147" s="28">
        <v>45877</v>
      </c>
    </row>
    <row r="2148" spans="1:3" x14ac:dyDescent="0.45">
      <c r="A2148" s="33" t="s">
        <v>44</v>
      </c>
      <c r="B2148" s="32">
        <v>2357046.7400000002</v>
      </c>
      <c r="C2148" s="28">
        <v>45877</v>
      </c>
    </row>
    <row r="2149" spans="1:3" x14ac:dyDescent="0.45">
      <c r="A2149" s="33" t="s">
        <v>64</v>
      </c>
      <c r="B2149" s="32">
        <v>525077.86</v>
      </c>
      <c r="C2149" s="28">
        <v>45877</v>
      </c>
    </row>
    <row r="2150" spans="1:3" x14ac:dyDescent="0.45">
      <c r="A2150" s="33" t="s">
        <v>74</v>
      </c>
      <c r="B2150" s="32">
        <v>2279624.81</v>
      </c>
      <c r="C2150" s="28">
        <v>45853</v>
      </c>
    </row>
    <row r="2151" spans="1:3" x14ac:dyDescent="0.45">
      <c r="A2151" s="33" t="s">
        <v>75</v>
      </c>
      <c r="B2151" s="32">
        <v>507830.62</v>
      </c>
      <c r="C2151" s="28">
        <v>45853</v>
      </c>
    </row>
    <row r="2152" spans="1:3" x14ac:dyDescent="0.45">
      <c r="A2152" s="33" t="s">
        <v>76</v>
      </c>
      <c r="B2152" s="32">
        <v>297343.37</v>
      </c>
      <c r="C2152" s="28">
        <v>45853</v>
      </c>
    </row>
    <row r="2153" spans="1:3" x14ac:dyDescent="0.45">
      <c r="A2153" s="33" t="s">
        <v>77</v>
      </c>
      <c r="B2153" s="32">
        <v>77422.070000000007</v>
      </c>
      <c r="C2153" s="28">
        <v>45853</v>
      </c>
    </row>
    <row r="2154" spans="1:3" x14ac:dyDescent="0.45">
      <c r="A2154" s="33" t="s">
        <v>78</v>
      </c>
      <c r="B2154" s="32">
        <v>282864.28999999998</v>
      </c>
      <c r="C2154" s="28">
        <v>45853</v>
      </c>
    </row>
    <row r="2155" spans="1:3" x14ac:dyDescent="0.45">
      <c r="A2155" s="33" t="s">
        <v>79</v>
      </c>
      <c r="B2155" s="32">
        <v>73652.009999999995</v>
      </c>
      <c r="C2155" s="28">
        <v>45853</v>
      </c>
    </row>
    <row r="2156" spans="1:3" x14ac:dyDescent="0.45">
      <c r="A2156" s="33" t="s">
        <v>85</v>
      </c>
      <c r="B2156" s="32">
        <v>692784.63</v>
      </c>
      <c r="C2156" s="28">
        <v>45877</v>
      </c>
    </row>
    <row r="2157" spans="1:3" x14ac:dyDescent="0.45">
      <c r="A2157" s="33" t="s">
        <v>86</v>
      </c>
      <c r="B2157" s="32">
        <v>187322.03</v>
      </c>
      <c r="C2157" s="28">
        <v>45877</v>
      </c>
    </row>
    <row r="2158" spans="1:3" x14ac:dyDescent="0.45">
      <c r="A2158" s="33" t="s">
        <v>95</v>
      </c>
      <c r="B2158" s="32">
        <v>89001.22</v>
      </c>
      <c r="C2158" s="28">
        <v>45961</v>
      </c>
    </row>
    <row r="2159" spans="1:3" x14ac:dyDescent="0.45">
      <c r="A2159" s="33" t="s">
        <v>96</v>
      </c>
      <c r="B2159" s="32">
        <v>23174.080000000002</v>
      </c>
      <c r="C2159" s="28">
        <v>45961</v>
      </c>
    </row>
    <row r="2160" spans="1:3" x14ac:dyDescent="0.45">
      <c r="A2160" s="27" t="s">
        <v>319</v>
      </c>
      <c r="B2160" s="32"/>
    </row>
    <row r="2161" spans="1:3" x14ac:dyDescent="0.45">
      <c r="A2161" s="33" t="s">
        <v>51</v>
      </c>
      <c r="B2161" s="32">
        <v>18765.97</v>
      </c>
      <c r="C2161" s="28">
        <v>45877</v>
      </c>
    </row>
    <row r="2162" spans="1:3" x14ac:dyDescent="0.45">
      <c r="A2162" s="33" t="s">
        <v>57</v>
      </c>
      <c r="B2162" s="32">
        <v>34749.629999999997</v>
      </c>
      <c r="C2162" s="28">
        <v>45877</v>
      </c>
    </row>
    <row r="2163" spans="1:3" x14ac:dyDescent="0.45">
      <c r="A2163" s="33" t="s">
        <v>44</v>
      </c>
      <c r="B2163" s="32">
        <v>58144.91</v>
      </c>
      <c r="C2163" s="28">
        <v>45877</v>
      </c>
    </row>
    <row r="2164" spans="1:3" x14ac:dyDescent="0.45">
      <c r="A2164" s="33" t="s">
        <v>74</v>
      </c>
      <c r="B2164" s="32">
        <v>56235.02</v>
      </c>
      <c r="C2164" s="28">
        <v>45853</v>
      </c>
    </row>
    <row r="2165" spans="1:3" x14ac:dyDescent="0.45">
      <c r="A2165" s="33" t="s">
        <v>76</v>
      </c>
      <c r="B2165" s="32">
        <v>7335.03</v>
      </c>
      <c r="C2165" s="28">
        <v>45853</v>
      </c>
    </row>
    <row r="2166" spans="1:3" x14ac:dyDescent="0.45">
      <c r="A2166" s="33" t="s">
        <v>78</v>
      </c>
      <c r="B2166" s="32">
        <v>6977.85</v>
      </c>
      <c r="C2166" s="28">
        <v>45853</v>
      </c>
    </row>
    <row r="2167" spans="1:3" x14ac:dyDescent="0.45">
      <c r="A2167" s="33" t="s">
        <v>85</v>
      </c>
      <c r="B2167" s="32">
        <v>17089.990000000002</v>
      </c>
      <c r="C2167" s="28">
        <v>45877</v>
      </c>
    </row>
    <row r="2168" spans="1:3" x14ac:dyDescent="0.45">
      <c r="A2168" s="33" t="s">
        <v>95</v>
      </c>
      <c r="B2168" s="32">
        <v>2195.5300000000002</v>
      </c>
      <c r="C2168" s="28">
        <v>45961</v>
      </c>
    </row>
    <row r="2169" spans="1:3" x14ac:dyDescent="0.45">
      <c r="A2169" s="27" t="s">
        <v>320</v>
      </c>
      <c r="B2169" s="32"/>
    </row>
    <row r="2170" spans="1:3" x14ac:dyDescent="0.45">
      <c r="A2170" s="33" t="s">
        <v>51</v>
      </c>
      <c r="B2170" s="32">
        <v>21087.81</v>
      </c>
      <c r="C2170" s="28">
        <v>45877</v>
      </c>
    </row>
    <row r="2171" spans="1:3" x14ac:dyDescent="0.45">
      <c r="A2171" s="33" t="s">
        <v>52</v>
      </c>
      <c r="B2171" s="32">
        <v>5740.48</v>
      </c>
      <c r="C2171" s="28">
        <v>45877</v>
      </c>
    </row>
    <row r="2172" spans="1:3" x14ac:dyDescent="0.45">
      <c r="A2172" s="33" t="s">
        <v>57</v>
      </c>
      <c r="B2172" s="32">
        <v>39049.08</v>
      </c>
      <c r="C2172" s="28">
        <v>45877</v>
      </c>
    </row>
    <row r="2173" spans="1:3" x14ac:dyDescent="0.45">
      <c r="A2173" s="33" t="s">
        <v>58</v>
      </c>
      <c r="B2173" s="32">
        <v>10236.31</v>
      </c>
      <c r="C2173" s="28">
        <v>45877</v>
      </c>
    </row>
    <row r="2174" spans="1:3" x14ac:dyDescent="0.45">
      <c r="A2174" s="33" t="s">
        <v>44</v>
      </c>
      <c r="B2174" s="32">
        <v>65338.97</v>
      </c>
      <c r="C2174" s="28">
        <v>45877</v>
      </c>
    </row>
    <row r="2175" spans="1:3" x14ac:dyDescent="0.45">
      <c r="A2175" s="33" t="s">
        <v>64</v>
      </c>
      <c r="B2175" s="32">
        <v>14653.92</v>
      </c>
      <c r="C2175" s="28">
        <v>45877</v>
      </c>
    </row>
    <row r="2176" spans="1:3" x14ac:dyDescent="0.45">
      <c r="A2176" s="33" t="s">
        <v>74</v>
      </c>
      <c r="B2176" s="32">
        <v>63192.78</v>
      </c>
      <c r="C2176" s="28">
        <v>45853</v>
      </c>
    </row>
    <row r="2177" spans="1:3" x14ac:dyDescent="0.45">
      <c r="A2177" s="33" t="s">
        <v>75</v>
      </c>
      <c r="B2177" s="32">
        <v>14172.58</v>
      </c>
      <c r="C2177" s="28">
        <v>45853</v>
      </c>
    </row>
    <row r="2178" spans="1:3" x14ac:dyDescent="0.45">
      <c r="A2178" s="33" t="s">
        <v>76</v>
      </c>
      <c r="B2178" s="32">
        <v>8242.56</v>
      </c>
      <c r="C2178" s="28">
        <v>45853</v>
      </c>
    </row>
    <row r="2179" spans="1:3" x14ac:dyDescent="0.45">
      <c r="A2179" s="33" t="s">
        <v>77</v>
      </c>
      <c r="B2179" s="32">
        <v>2160.6999999999998</v>
      </c>
      <c r="C2179" s="28">
        <v>45853</v>
      </c>
    </row>
    <row r="2180" spans="1:3" x14ac:dyDescent="0.45">
      <c r="A2180" s="33" t="s">
        <v>78</v>
      </c>
      <c r="B2180" s="32">
        <v>7841.19</v>
      </c>
      <c r="C2180" s="28">
        <v>45853</v>
      </c>
    </row>
    <row r="2181" spans="1:3" x14ac:dyDescent="0.45">
      <c r="A2181" s="33" t="s">
        <v>79</v>
      </c>
      <c r="B2181" s="32">
        <v>2055.4899999999998</v>
      </c>
      <c r="C2181" s="28">
        <v>45853</v>
      </c>
    </row>
    <row r="2182" spans="1:3" x14ac:dyDescent="0.45">
      <c r="A2182" s="33" t="s">
        <v>85</v>
      </c>
      <c r="B2182" s="32">
        <v>19204.47</v>
      </c>
      <c r="C2182" s="28">
        <v>45877</v>
      </c>
    </row>
    <row r="2183" spans="1:3" x14ac:dyDescent="0.45">
      <c r="A2183" s="33" t="s">
        <v>86</v>
      </c>
      <c r="B2183" s="32">
        <v>5227.8</v>
      </c>
      <c r="C2183" s="28">
        <v>45877</v>
      </c>
    </row>
    <row r="2184" spans="1:3" x14ac:dyDescent="0.45">
      <c r="A2184" s="33" t="s">
        <v>95</v>
      </c>
      <c r="B2184" s="32">
        <v>2467.1799999999998</v>
      </c>
      <c r="C2184" s="28">
        <v>45961</v>
      </c>
    </row>
    <row r="2185" spans="1:3" x14ac:dyDescent="0.45">
      <c r="A2185" s="33" t="s">
        <v>96</v>
      </c>
      <c r="B2185" s="32">
        <v>646.74</v>
      </c>
      <c r="C2185" s="28">
        <v>45961</v>
      </c>
    </row>
    <row r="2186" spans="1:3" x14ac:dyDescent="0.45">
      <c r="A2186" s="27" t="s">
        <v>321</v>
      </c>
      <c r="B2186" s="32"/>
    </row>
    <row r="2187" spans="1:3" x14ac:dyDescent="0.45">
      <c r="A2187" s="33" t="s">
        <v>51</v>
      </c>
      <c r="B2187" s="32">
        <v>35326.339999999997</v>
      </c>
      <c r="C2187" s="28">
        <v>45877</v>
      </c>
    </row>
    <row r="2188" spans="1:3" x14ac:dyDescent="0.45">
      <c r="A2188" s="33" t="s">
        <v>57</v>
      </c>
      <c r="B2188" s="32">
        <v>65415.09</v>
      </c>
      <c r="C2188" s="28">
        <v>45877</v>
      </c>
    </row>
    <row r="2189" spans="1:3" x14ac:dyDescent="0.45">
      <c r="A2189" s="33" t="s">
        <v>44</v>
      </c>
      <c r="B2189" s="32">
        <v>109455.96</v>
      </c>
      <c r="C2189" s="28">
        <v>45877</v>
      </c>
    </row>
    <row r="2190" spans="1:3" x14ac:dyDescent="0.45">
      <c r="A2190" s="33" t="s">
        <v>74</v>
      </c>
      <c r="B2190" s="32">
        <v>105860.66</v>
      </c>
      <c r="C2190" s="28">
        <v>45853</v>
      </c>
    </row>
    <row r="2191" spans="1:3" x14ac:dyDescent="0.45">
      <c r="A2191" s="33" t="s">
        <v>76</v>
      </c>
      <c r="B2191" s="32">
        <v>13807.96</v>
      </c>
      <c r="C2191" s="28">
        <v>45853</v>
      </c>
    </row>
    <row r="2192" spans="1:3" x14ac:dyDescent="0.45">
      <c r="A2192" s="33" t="s">
        <v>78</v>
      </c>
      <c r="B2192" s="32">
        <v>13135.58</v>
      </c>
      <c r="C2192" s="28">
        <v>45853</v>
      </c>
    </row>
    <row r="2193" spans="1:3" x14ac:dyDescent="0.45">
      <c r="A2193" s="33" t="s">
        <v>85</v>
      </c>
      <c r="B2193" s="32">
        <v>32171.360000000001</v>
      </c>
      <c r="C2193" s="28">
        <v>45877</v>
      </c>
    </row>
    <row r="2194" spans="1:3" x14ac:dyDescent="0.45">
      <c r="A2194" s="33" t="s">
        <v>95</v>
      </c>
      <c r="B2194" s="32">
        <v>4133.0200000000004</v>
      </c>
      <c r="C2194" s="28">
        <v>45961</v>
      </c>
    </row>
    <row r="2195" spans="1:3" x14ac:dyDescent="0.45">
      <c r="A2195" s="27" t="s">
        <v>322</v>
      </c>
      <c r="B2195" s="32"/>
    </row>
    <row r="2196" spans="1:3" x14ac:dyDescent="0.45">
      <c r="A2196" s="33" t="s">
        <v>51</v>
      </c>
      <c r="B2196" s="32">
        <v>694830.59</v>
      </c>
      <c r="C2196" s="28">
        <v>45877</v>
      </c>
    </row>
    <row r="2197" spans="1:3" x14ac:dyDescent="0.45">
      <c r="A2197" s="33" t="s">
        <v>52</v>
      </c>
      <c r="B2197" s="32">
        <v>176569.45</v>
      </c>
      <c r="C2197" s="28">
        <v>45877</v>
      </c>
    </row>
    <row r="2198" spans="1:3" x14ac:dyDescent="0.45">
      <c r="A2198" s="33" t="s">
        <v>57</v>
      </c>
      <c r="B2198" s="32">
        <v>1286643.3999999999</v>
      </c>
      <c r="C2198" s="28">
        <v>45877</v>
      </c>
    </row>
    <row r="2199" spans="1:3" x14ac:dyDescent="0.45">
      <c r="A2199" s="33" t="s">
        <v>58</v>
      </c>
      <c r="B2199" s="32">
        <v>314855.09000000003</v>
      </c>
      <c r="C2199" s="28">
        <v>45877</v>
      </c>
    </row>
    <row r="2200" spans="1:3" x14ac:dyDescent="0.45">
      <c r="A2200" s="33" t="s">
        <v>323</v>
      </c>
      <c r="B2200" s="32">
        <v>69000</v>
      </c>
      <c r="C2200" s="28">
        <v>45961</v>
      </c>
    </row>
    <row r="2201" spans="1:3" x14ac:dyDescent="0.45">
      <c r="A2201" s="33" t="s">
        <v>324</v>
      </c>
      <c r="B2201" s="32">
        <v>71396.22</v>
      </c>
      <c r="C2201" s="28">
        <v>45961</v>
      </c>
    </row>
    <row r="2202" spans="1:3" x14ac:dyDescent="0.45">
      <c r="A2202" s="33" t="s">
        <v>325</v>
      </c>
      <c r="B2202" s="32">
        <v>60163.9</v>
      </c>
      <c r="C2202" s="28">
        <v>45961</v>
      </c>
    </row>
    <row r="2203" spans="1:3" x14ac:dyDescent="0.45">
      <c r="A2203" s="33" t="s">
        <v>326</v>
      </c>
      <c r="B2203" s="32">
        <v>71655.240000000005</v>
      </c>
      <c r="C2203" s="28">
        <v>45961</v>
      </c>
    </row>
    <row r="2204" spans="1:3" x14ac:dyDescent="0.45">
      <c r="A2204" s="33" t="s">
        <v>44</v>
      </c>
      <c r="B2204" s="32">
        <v>2148630.66</v>
      </c>
      <c r="C2204" s="28">
        <v>45877</v>
      </c>
    </row>
    <row r="2205" spans="1:3" x14ac:dyDescent="0.45">
      <c r="A2205" s="33" t="s">
        <v>64</v>
      </c>
      <c r="B2205" s="32">
        <v>450734.92</v>
      </c>
      <c r="C2205" s="28">
        <v>45877</v>
      </c>
    </row>
    <row r="2206" spans="1:3" x14ac:dyDescent="0.45">
      <c r="A2206" s="33" t="s">
        <v>327</v>
      </c>
      <c r="B2206" s="32">
        <v>76097.13</v>
      </c>
      <c r="C2206" s="28">
        <v>45961</v>
      </c>
    </row>
    <row r="2207" spans="1:3" x14ac:dyDescent="0.45">
      <c r="A2207" s="33" t="s">
        <v>328</v>
      </c>
      <c r="B2207" s="32">
        <v>33798.6</v>
      </c>
      <c r="C2207" s="28">
        <v>45961</v>
      </c>
    </row>
    <row r="2208" spans="1:3" x14ac:dyDescent="0.45">
      <c r="A2208" s="33" t="s">
        <v>329</v>
      </c>
      <c r="B2208" s="32">
        <v>24185.25</v>
      </c>
      <c r="C2208" s="28">
        <v>45961</v>
      </c>
    </row>
    <row r="2209" spans="1:3" x14ac:dyDescent="0.45">
      <c r="A2209" s="33" t="s">
        <v>330</v>
      </c>
      <c r="B2209" s="32">
        <v>56424.67</v>
      </c>
      <c r="C2209" s="28">
        <v>45961</v>
      </c>
    </row>
    <row r="2210" spans="1:3" x14ac:dyDescent="0.45">
      <c r="A2210" s="33" t="s">
        <v>331</v>
      </c>
      <c r="B2210" s="32">
        <v>42451.39</v>
      </c>
      <c r="C2210" s="28">
        <v>45961</v>
      </c>
    </row>
    <row r="2211" spans="1:3" x14ac:dyDescent="0.45">
      <c r="A2211" s="33" t="s">
        <v>332</v>
      </c>
      <c r="B2211" s="32">
        <v>66515.81</v>
      </c>
      <c r="C2211" s="28">
        <v>45961</v>
      </c>
    </row>
    <row r="2212" spans="1:3" x14ac:dyDescent="0.45">
      <c r="A2212" s="33" t="s">
        <v>74</v>
      </c>
      <c r="B2212" s="32">
        <v>2102861.6800000002</v>
      </c>
      <c r="C2212" s="28">
        <v>45853</v>
      </c>
    </row>
    <row r="2213" spans="1:3" x14ac:dyDescent="0.45">
      <c r="A2213" s="33" t="s">
        <v>75</v>
      </c>
      <c r="B2213" s="32">
        <v>435929.62</v>
      </c>
      <c r="C2213" s="28">
        <v>45853</v>
      </c>
    </row>
    <row r="2214" spans="1:3" x14ac:dyDescent="0.45">
      <c r="A2214" s="33" t="s">
        <v>333</v>
      </c>
      <c r="B2214" s="32">
        <v>73597.570000000007</v>
      </c>
      <c r="C2214" s="28">
        <v>45961</v>
      </c>
    </row>
    <row r="2215" spans="1:3" x14ac:dyDescent="0.45">
      <c r="A2215" s="33" t="s">
        <v>76</v>
      </c>
      <c r="B2215" s="32">
        <v>271587.48</v>
      </c>
      <c r="C2215" s="28">
        <v>45853</v>
      </c>
    </row>
    <row r="2216" spans="1:3" x14ac:dyDescent="0.45">
      <c r="A2216" s="33" t="s">
        <v>77</v>
      </c>
      <c r="B2216" s="32">
        <v>66460.289999999994</v>
      </c>
      <c r="C2216" s="28">
        <v>45853</v>
      </c>
    </row>
    <row r="2217" spans="1:3" x14ac:dyDescent="0.45">
      <c r="A2217" s="33" t="s">
        <v>78</v>
      </c>
      <c r="B2217" s="32">
        <v>258362.56</v>
      </c>
      <c r="C2217" s="28">
        <v>45853</v>
      </c>
    </row>
    <row r="2218" spans="1:3" x14ac:dyDescent="0.45">
      <c r="A2218" s="33" t="s">
        <v>79</v>
      </c>
      <c r="B2218" s="32">
        <v>63224.02</v>
      </c>
      <c r="C2218" s="28">
        <v>45853</v>
      </c>
    </row>
    <row r="2219" spans="1:3" x14ac:dyDescent="0.45">
      <c r="A2219" s="33" t="s">
        <v>85</v>
      </c>
      <c r="B2219" s="32">
        <v>632775.57999999996</v>
      </c>
      <c r="C2219" s="28">
        <v>45877</v>
      </c>
    </row>
    <row r="2220" spans="1:3" x14ac:dyDescent="0.45">
      <c r="A2220" s="33" t="s">
        <v>86</v>
      </c>
      <c r="B2220" s="32">
        <v>160800.10999999999</v>
      </c>
      <c r="C2220" s="28">
        <v>45877</v>
      </c>
    </row>
    <row r="2221" spans="1:3" x14ac:dyDescent="0.45">
      <c r="A2221" s="33" t="s">
        <v>95</v>
      </c>
      <c r="B2221" s="32">
        <v>81291.91</v>
      </c>
      <c r="C2221" s="28">
        <v>45961</v>
      </c>
    </row>
    <row r="2222" spans="1:3" x14ac:dyDescent="0.45">
      <c r="A2222" s="33" t="s">
        <v>96</v>
      </c>
      <c r="B2222" s="32">
        <v>19892.98</v>
      </c>
      <c r="C2222" s="28">
        <v>45961</v>
      </c>
    </row>
    <row r="2223" spans="1:3" x14ac:dyDescent="0.45">
      <c r="A2223" s="27" t="s">
        <v>334</v>
      </c>
      <c r="B2223" s="32"/>
    </row>
    <row r="2224" spans="1:3" x14ac:dyDescent="0.45">
      <c r="A2224" s="33" t="s">
        <v>51</v>
      </c>
      <c r="B2224" s="32">
        <v>4160.26</v>
      </c>
      <c r="C2224" s="28">
        <v>45877</v>
      </c>
    </row>
    <row r="2225" spans="1:3" x14ac:dyDescent="0.45">
      <c r="A2225" s="33" t="s">
        <v>57</v>
      </c>
      <c r="B2225" s="32">
        <v>7703.71</v>
      </c>
      <c r="C2225" s="28">
        <v>45877</v>
      </c>
    </row>
    <row r="2226" spans="1:3" x14ac:dyDescent="0.45">
      <c r="A2226" s="33" t="s">
        <v>44</v>
      </c>
      <c r="B2226" s="32">
        <v>12890.25</v>
      </c>
      <c r="C2226" s="28">
        <v>45877</v>
      </c>
    </row>
    <row r="2227" spans="1:3" x14ac:dyDescent="0.45">
      <c r="A2227" s="33" t="s">
        <v>74</v>
      </c>
      <c r="B2227" s="32">
        <v>12466.85</v>
      </c>
      <c r="C2227" s="28">
        <v>45853</v>
      </c>
    </row>
    <row r="2228" spans="1:3" x14ac:dyDescent="0.45">
      <c r="A2228" s="33" t="s">
        <v>76</v>
      </c>
      <c r="B2228" s="32">
        <v>1626.12</v>
      </c>
      <c r="C2228" s="28">
        <v>45853</v>
      </c>
    </row>
    <row r="2229" spans="1:3" x14ac:dyDescent="0.45">
      <c r="A2229" s="33" t="s">
        <v>78</v>
      </c>
      <c r="B2229" s="32">
        <v>1546.93</v>
      </c>
      <c r="C2229" s="28">
        <v>45853</v>
      </c>
    </row>
    <row r="2230" spans="1:3" x14ac:dyDescent="0.45">
      <c r="A2230" s="33" t="s">
        <v>85</v>
      </c>
      <c r="B2230" s="32">
        <v>3788.71</v>
      </c>
      <c r="C2230" s="28">
        <v>45877</v>
      </c>
    </row>
    <row r="2231" spans="1:3" x14ac:dyDescent="0.45">
      <c r="A2231" s="33" t="s">
        <v>95</v>
      </c>
      <c r="B2231" s="32">
        <v>486.73</v>
      </c>
      <c r="C2231" s="28">
        <v>45961</v>
      </c>
    </row>
    <row r="2232" spans="1:3" x14ac:dyDescent="0.45">
      <c r="A2232" s="27" t="s">
        <v>336</v>
      </c>
      <c r="B2232" s="32"/>
    </row>
    <row r="2233" spans="1:3" x14ac:dyDescent="0.45">
      <c r="A2233" s="33" t="s">
        <v>52</v>
      </c>
      <c r="B2233" s="32">
        <v>134.13999999999999</v>
      </c>
      <c r="C2233" s="28">
        <v>45877</v>
      </c>
    </row>
    <row r="2234" spans="1:3" x14ac:dyDescent="0.45">
      <c r="A2234" s="33" t="s">
        <v>58</v>
      </c>
      <c r="B2234" s="32">
        <v>222.24</v>
      </c>
      <c r="C2234" s="28">
        <v>45877</v>
      </c>
    </row>
    <row r="2235" spans="1:3" x14ac:dyDescent="0.45">
      <c r="A2235" s="33" t="s">
        <v>64</v>
      </c>
      <c r="B2235" s="32">
        <v>371.86</v>
      </c>
      <c r="C2235" s="28">
        <v>45877</v>
      </c>
    </row>
    <row r="2236" spans="1:3" x14ac:dyDescent="0.45">
      <c r="A2236" s="33" t="s">
        <v>75</v>
      </c>
      <c r="B2236" s="32">
        <v>359.65</v>
      </c>
      <c r="C2236" s="28">
        <v>45853</v>
      </c>
    </row>
    <row r="2237" spans="1:3" x14ac:dyDescent="0.45">
      <c r="A2237" s="33" t="s">
        <v>77</v>
      </c>
      <c r="B2237" s="32">
        <v>46.91</v>
      </c>
      <c r="C2237" s="28">
        <v>45853</v>
      </c>
    </row>
    <row r="2238" spans="1:3" x14ac:dyDescent="0.45">
      <c r="A2238" s="33" t="s">
        <v>79</v>
      </c>
      <c r="B2238" s="32">
        <v>44.63</v>
      </c>
      <c r="C2238" s="28">
        <v>45853</v>
      </c>
    </row>
    <row r="2239" spans="1:3" x14ac:dyDescent="0.45">
      <c r="A2239" s="33" t="s">
        <v>86</v>
      </c>
      <c r="B2239" s="32">
        <v>122.16</v>
      </c>
      <c r="C2239" s="28">
        <v>45877</v>
      </c>
    </row>
    <row r="2240" spans="1:3" x14ac:dyDescent="0.45">
      <c r="A2240" s="33" t="s">
        <v>96</v>
      </c>
      <c r="B2240" s="32">
        <v>14.04</v>
      </c>
      <c r="C2240" s="28">
        <v>45961</v>
      </c>
    </row>
    <row r="2241" spans="1:3" x14ac:dyDescent="0.45">
      <c r="A2241" s="27" t="s">
        <v>337</v>
      </c>
      <c r="B2241" s="32"/>
    </row>
    <row r="2242" spans="1:3" x14ac:dyDescent="0.45">
      <c r="A2242" s="33" t="s">
        <v>51</v>
      </c>
      <c r="B2242" s="32">
        <v>393091.15</v>
      </c>
      <c r="C2242" s="28">
        <v>45877</v>
      </c>
    </row>
    <row r="2243" spans="1:3" x14ac:dyDescent="0.45">
      <c r="A2243" s="33" t="s">
        <v>52</v>
      </c>
      <c r="B2243" s="32">
        <v>107006.43</v>
      </c>
      <c r="C2243" s="28">
        <v>45877</v>
      </c>
    </row>
    <row r="2244" spans="1:3" x14ac:dyDescent="0.45">
      <c r="A2244" s="33" t="s">
        <v>57</v>
      </c>
      <c r="B2244" s="32">
        <v>727901.38</v>
      </c>
      <c r="C2244" s="28">
        <v>45877</v>
      </c>
    </row>
    <row r="2245" spans="1:3" x14ac:dyDescent="0.45">
      <c r="A2245" s="33" t="s">
        <v>58</v>
      </c>
      <c r="B2245" s="32">
        <v>190811.72</v>
      </c>
      <c r="C2245" s="28">
        <v>45877</v>
      </c>
    </row>
    <row r="2246" spans="1:3" x14ac:dyDescent="0.45">
      <c r="A2246" s="33" t="s">
        <v>44</v>
      </c>
      <c r="B2246" s="32">
        <v>1217962.75</v>
      </c>
      <c r="C2246" s="28">
        <v>45877</v>
      </c>
    </row>
    <row r="2247" spans="1:3" x14ac:dyDescent="0.45">
      <c r="A2247" s="33" t="s">
        <v>64</v>
      </c>
      <c r="B2247" s="32">
        <v>319276.17</v>
      </c>
      <c r="C2247" s="28">
        <v>45877</v>
      </c>
    </row>
    <row r="2248" spans="1:3" x14ac:dyDescent="0.45">
      <c r="A2248" s="33" t="s">
        <v>74</v>
      </c>
      <c r="B2248" s="32">
        <v>1177956.31</v>
      </c>
      <c r="C2248" s="28">
        <v>45853</v>
      </c>
    </row>
    <row r="2249" spans="1:3" x14ac:dyDescent="0.45">
      <c r="A2249" s="33" t="s">
        <v>75</v>
      </c>
      <c r="B2249" s="32">
        <v>308788.90000000002</v>
      </c>
      <c r="C2249" s="28">
        <v>45853</v>
      </c>
    </row>
    <row r="2250" spans="1:3" x14ac:dyDescent="0.45">
      <c r="A2250" s="33" t="s">
        <v>76</v>
      </c>
      <c r="B2250" s="32">
        <v>153646.99</v>
      </c>
      <c r="C2250" s="28">
        <v>45853</v>
      </c>
    </row>
    <row r="2251" spans="1:3" x14ac:dyDescent="0.45">
      <c r="A2251" s="33" t="s">
        <v>77</v>
      </c>
      <c r="B2251" s="32">
        <v>40276.949999999997</v>
      </c>
      <c r="C2251" s="28">
        <v>45853</v>
      </c>
    </row>
    <row r="2252" spans="1:3" x14ac:dyDescent="0.45">
      <c r="A2252" s="33" t="s">
        <v>78</v>
      </c>
      <c r="B2252" s="32">
        <v>146165.18</v>
      </c>
      <c r="C2252" s="28">
        <v>45853</v>
      </c>
    </row>
    <row r="2253" spans="1:3" x14ac:dyDescent="0.45">
      <c r="A2253" s="33" t="s">
        <v>79</v>
      </c>
      <c r="B2253" s="32">
        <v>38315.67</v>
      </c>
      <c r="C2253" s="28">
        <v>45853</v>
      </c>
    </row>
    <row r="2254" spans="1:3" x14ac:dyDescent="0.45">
      <c r="A2254" s="33" t="s">
        <v>85</v>
      </c>
      <c r="B2254" s="32">
        <v>357984.36</v>
      </c>
      <c r="C2254" s="28">
        <v>45877</v>
      </c>
    </row>
    <row r="2255" spans="1:3" x14ac:dyDescent="0.45">
      <c r="A2255" s="33" t="s">
        <v>86</v>
      </c>
      <c r="B2255" s="32">
        <v>97449.74</v>
      </c>
      <c r="C2255" s="28">
        <v>45877</v>
      </c>
    </row>
    <row r="2256" spans="1:3" x14ac:dyDescent="0.45">
      <c r="A2256" s="33" t="s">
        <v>95</v>
      </c>
      <c r="B2256" s="32">
        <v>45989.82</v>
      </c>
      <c r="C2256" s="28">
        <v>45961</v>
      </c>
    </row>
    <row r="2257" spans="1:3" x14ac:dyDescent="0.45">
      <c r="A2257" s="33" t="s">
        <v>96</v>
      </c>
      <c r="B2257" s="32">
        <v>12055.75</v>
      </c>
      <c r="C2257" s="28">
        <v>45961</v>
      </c>
    </row>
    <row r="2258" spans="1:3" x14ac:dyDescent="0.45">
      <c r="A2258" s="27" t="s">
        <v>338</v>
      </c>
      <c r="B2258" s="32"/>
    </row>
    <row r="2259" spans="1:3" x14ac:dyDescent="0.45">
      <c r="A2259" s="33" t="s">
        <v>51</v>
      </c>
      <c r="B2259" s="32">
        <v>1209562.58</v>
      </c>
      <c r="C2259" s="28">
        <v>45877</v>
      </c>
    </row>
    <row r="2260" spans="1:3" x14ac:dyDescent="0.45">
      <c r="A2260" s="33" t="s">
        <v>52</v>
      </c>
      <c r="B2260" s="32">
        <v>309116.57</v>
      </c>
      <c r="C2260" s="28">
        <v>45877</v>
      </c>
    </row>
    <row r="2261" spans="1:3" x14ac:dyDescent="0.45">
      <c r="A2261" s="33" t="s">
        <v>57</v>
      </c>
      <c r="B2261" s="32">
        <v>2239791.61</v>
      </c>
      <c r="C2261" s="28">
        <v>45877</v>
      </c>
    </row>
    <row r="2262" spans="1:3" x14ac:dyDescent="0.45">
      <c r="A2262" s="33" t="s">
        <v>58</v>
      </c>
      <c r="B2262" s="32">
        <v>551210.44999999995</v>
      </c>
      <c r="C2262" s="28">
        <v>45877</v>
      </c>
    </row>
    <row r="2263" spans="1:3" x14ac:dyDescent="0.45">
      <c r="A2263" s="33" t="s">
        <v>44</v>
      </c>
      <c r="B2263" s="32">
        <v>3747736.73</v>
      </c>
      <c r="C2263" s="28">
        <v>45877</v>
      </c>
    </row>
    <row r="2264" spans="1:3" x14ac:dyDescent="0.45">
      <c r="A2264" s="33" t="s">
        <v>64</v>
      </c>
      <c r="B2264" s="32">
        <v>789092.5</v>
      </c>
      <c r="C2264" s="28">
        <v>45877</v>
      </c>
    </row>
    <row r="2265" spans="1:3" x14ac:dyDescent="0.45">
      <c r="A2265" s="33" t="s">
        <v>74</v>
      </c>
      <c r="B2265" s="32">
        <v>3750489.22</v>
      </c>
      <c r="C2265" s="28">
        <v>45853</v>
      </c>
    </row>
    <row r="2266" spans="1:3" x14ac:dyDescent="0.45">
      <c r="A2266" s="33" t="s">
        <v>75</v>
      </c>
      <c r="B2266" s="32">
        <v>763173.18</v>
      </c>
      <c r="C2266" s="28">
        <v>45853</v>
      </c>
    </row>
    <row r="2267" spans="1:3" x14ac:dyDescent="0.45">
      <c r="A2267" s="33" t="s">
        <v>76</v>
      </c>
      <c r="B2267" s="32">
        <v>472780.05</v>
      </c>
      <c r="C2267" s="28">
        <v>45853</v>
      </c>
    </row>
    <row r="2268" spans="1:3" x14ac:dyDescent="0.45">
      <c r="A2268" s="33" t="s">
        <v>77</v>
      </c>
      <c r="B2268" s="32">
        <v>116350.69</v>
      </c>
      <c r="C2268" s="28">
        <v>45853</v>
      </c>
    </row>
    <row r="2269" spans="1:3" x14ac:dyDescent="0.45">
      <c r="A2269" s="33" t="s">
        <v>78</v>
      </c>
      <c r="B2269" s="32">
        <v>449758.1</v>
      </c>
      <c r="C2269" s="28">
        <v>45853</v>
      </c>
    </row>
    <row r="2270" spans="1:3" x14ac:dyDescent="0.45">
      <c r="A2270" s="33" t="s">
        <v>79</v>
      </c>
      <c r="B2270" s="32">
        <v>110685.02</v>
      </c>
      <c r="C2270" s="28">
        <v>45853</v>
      </c>
    </row>
    <row r="2271" spans="1:3" x14ac:dyDescent="0.45">
      <c r="A2271" s="33" t="s">
        <v>85</v>
      </c>
      <c r="B2271" s="32">
        <v>1101537.08</v>
      </c>
      <c r="C2271" s="28">
        <v>45877</v>
      </c>
    </row>
    <row r="2272" spans="1:3" x14ac:dyDescent="0.45">
      <c r="A2272" s="33" t="s">
        <v>86</v>
      </c>
      <c r="B2272" s="32">
        <v>281509.51</v>
      </c>
      <c r="C2272" s="28">
        <v>45877</v>
      </c>
    </row>
    <row r="2273" spans="1:3" x14ac:dyDescent="0.45">
      <c r="A2273" s="33" t="s">
        <v>95</v>
      </c>
      <c r="B2273" s="32">
        <v>141513.16</v>
      </c>
      <c r="C2273" s="28">
        <v>45961</v>
      </c>
    </row>
    <row r="2274" spans="1:3" x14ac:dyDescent="0.45">
      <c r="A2274" s="33" t="s">
        <v>96</v>
      </c>
      <c r="B2274" s="32">
        <v>34826.239999999998</v>
      </c>
      <c r="C2274" s="28">
        <v>45961</v>
      </c>
    </row>
    <row r="2275" spans="1:3" x14ac:dyDescent="0.45">
      <c r="A2275" s="27" t="s">
        <v>339</v>
      </c>
      <c r="B2275" s="32"/>
    </row>
    <row r="2276" spans="1:3" x14ac:dyDescent="0.45">
      <c r="A2276" s="33" t="s">
        <v>51</v>
      </c>
      <c r="B2276" s="32">
        <v>2533.38</v>
      </c>
      <c r="C2276" s="28">
        <v>45877</v>
      </c>
    </row>
    <row r="2277" spans="1:3" x14ac:dyDescent="0.45">
      <c r="A2277" s="33" t="s">
        <v>57</v>
      </c>
      <c r="B2277" s="32">
        <v>4691.16</v>
      </c>
      <c r="C2277" s="28">
        <v>45877</v>
      </c>
    </row>
    <row r="2278" spans="1:3" x14ac:dyDescent="0.45">
      <c r="A2278" s="33" t="s">
        <v>44</v>
      </c>
      <c r="B2278" s="32">
        <v>7849.49</v>
      </c>
      <c r="C2278" s="28">
        <v>45877</v>
      </c>
    </row>
    <row r="2279" spans="1:3" x14ac:dyDescent="0.45">
      <c r="A2279" s="33" t="s">
        <v>74</v>
      </c>
      <c r="B2279" s="32">
        <v>7591.66</v>
      </c>
      <c r="C2279" s="28">
        <v>45853</v>
      </c>
    </row>
    <row r="2280" spans="1:3" x14ac:dyDescent="0.45">
      <c r="A2280" s="33" t="s">
        <v>76</v>
      </c>
      <c r="B2280" s="32">
        <v>990.22</v>
      </c>
      <c r="C2280" s="28">
        <v>45853</v>
      </c>
    </row>
    <row r="2281" spans="1:3" x14ac:dyDescent="0.45">
      <c r="A2281" s="33" t="s">
        <v>78</v>
      </c>
      <c r="B2281" s="32">
        <v>942</v>
      </c>
      <c r="C2281" s="28">
        <v>45853</v>
      </c>
    </row>
    <row r="2282" spans="1:3" x14ac:dyDescent="0.45">
      <c r="A2282" s="33" t="s">
        <v>85</v>
      </c>
      <c r="B2282" s="32">
        <v>2307.13</v>
      </c>
      <c r="C2282" s="28">
        <v>45877</v>
      </c>
    </row>
    <row r="2283" spans="1:3" x14ac:dyDescent="0.45">
      <c r="A2283" s="33" t="s">
        <v>95</v>
      </c>
      <c r="B2283" s="32">
        <v>296.39</v>
      </c>
      <c r="C2283" s="28">
        <v>45961</v>
      </c>
    </row>
    <row r="2284" spans="1:3" x14ac:dyDescent="0.45">
      <c r="A2284" s="27" t="s">
        <v>340</v>
      </c>
      <c r="B2284" s="32"/>
    </row>
    <row r="2285" spans="1:3" x14ac:dyDescent="0.45">
      <c r="A2285" s="33" t="s">
        <v>57</v>
      </c>
      <c r="B2285" s="32">
        <v>1115266.1000000001</v>
      </c>
      <c r="C2285" s="28">
        <v>45877</v>
      </c>
    </row>
    <row r="2286" spans="1:3" x14ac:dyDescent="0.45">
      <c r="A2286" s="33" t="s">
        <v>58</v>
      </c>
      <c r="B2286" s="32">
        <v>292355.32</v>
      </c>
      <c r="C2286" s="28">
        <v>45877</v>
      </c>
    </row>
    <row r="2287" spans="1:3" x14ac:dyDescent="0.45">
      <c r="A2287" s="33" t="s">
        <v>44</v>
      </c>
      <c r="B2287" s="32">
        <v>1866121.72</v>
      </c>
      <c r="C2287" s="28">
        <v>45877</v>
      </c>
    </row>
    <row r="2288" spans="1:3" x14ac:dyDescent="0.45">
      <c r="A2288" s="33" t="s">
        <v>64</v>
      </c>
      <c r="B2288" s="32">
        <v>489184.25</v>
      </c>
      <c r="C2288" s="28">
        <v>45877</v>
      </c>
    </row>
    <row r="2289" spans="1:3" x14ac:dyDescent="0.45">
      <c r="A2289" s="33" t="s">
        <v>74</v>
      </c>
      <c r="B2289" s="32">
        <v>1804825.2</v>
      </c>
      <c r="C2289" s="28">
        <v>45853</v>
      </c>
    </row>
    <row r="2290" spans="1:3" x14ac:dyDescent="0.45">
      <c r="A2290" s="33" t="s">
        <v>75</v>
      </c>
      <c r="B2290" s="32">
        <v>473116.01</v>
      </c>
      <c r="C2290" s="28">
        <v>45853</v>
      </c>
    </row>
    <row r="2291" spans="1:3" x14ac:dyDescent="0.45">
      <c r="A2291" s="33" t="s">
        <v>76</v>
      </c>
      <c r="B2291" s="32">
        <v>235412.78</v>
      </c>
      <c r="C2291" s="28">
        <v>45853</v>
      </c>
    </row>
    <row r="2292" spans="1:3" x14ac:dyDescent="0.45">
      <c r="A2292" s="33" t="s">
        <v>77</v>
      </c>
      <c r="B2292" s="32">
        <v>61710.99</v>
      </c>
      <c r="C2292" s="28">
        <v>45853</v>
      </c>
    </row>
    <row r="2293" spans="1:3" x14ac:dyDescent="0.45">
      <c r="A2293" s="33" t="s">
        <v>78</v>
      </c>
      <c r="B2293" s="32">
        <v>223949.4</v>
      </c>
      <c r="C2293" s="28">
        <v>45853</v>
      </c>
    </row>
    <row r="2294" spans="1:3" x14ac:dyDescent="0.45">
      <c r="A2294" s="33" t="s">
        <v>79</v>
      </c>
      <c r="B2294" s="32">
        <v>58705.99</v>
      </c>
      <c r="C2294" s="28">
        <v>45853</v>
      </c>
    </row>
    <row r="2295" spans="1:3" x14ac:dyDescent="0.45">
      <c r="A2295" s="33" t="s">
        <v>95</v>
      </c>
      <c r="B2295" s="32">
        <v>70464.070000000007</v>
      </c>
      <c r="C2295" s="28">
        <v>45961</v>
      </c>
    </row>
    <row r="2296" spans="1:3" x14ac:dyDescent="0.45">
      <c r="A2296" s="33" t="s">
        <v>96</v>
      </c>
      <c r="B2296" s="32">
        <v>18471.419999999998</v>
      </c>
      <c r="C2296" s="28">
        <v>45961</v>
      </c>
    </row>
    <row r="2297" spans="1:3" x14ac:dyDescent="0.45">
      <c r="A2297" s="27" t="s">
        <v>341</v>
      </c>
      <c r="B2297" s="32"/>
    </row>
    <row r="2298" spans="1:3" x14ac:dyDescent="0.45">
      <c r="A2298" s="33" t="s">
        <v>51</v>
      </c>
      <c r="B2298" s="32">
        <v>3569.8</v>
      </c>
      <c r="C2298" s="28">
        <v>45877</v>
      </c>
    </row>
    <row r="2299" spans="1:3" x14ac:dyDescent="0.45">
      <c r="A2299" s="33" t="s">
        <v>57</v>
      </c>
      <c r="B2299" s="32">
        <v>6610.32</v>
      </c>
      <c r="C2299" s="28">
        <v>45877</v>
      </c>
    </row>
    <row r="2300" spans="1:3" x14ac:dyDescent="0.45">
      <c r="A2300" s="33" t="s">
        <v>44</v>
      </c>
      <c r="B2300" s="32">
        <v>11060.74</v>
      </c>
      <c r="C2300" s="28">
        <v>45877</v>
      </c>
    </row>
    <row r="2301" spans="1:3" x14ac:dyDescent="0.45">
      <c r="A2301" s="33" t="s">
        <v>74</v>
      </c>
      <c r="B2301" s="32">
        <v>10697.43</v>
      </c>
      <c r="C2301" s="28">
        <v>45853</v>
      </c>
    </row>
    <row r="2302" spans="1:3" x14ac:dyDescent="0.45">
      <c r="A2302" s="33" t="s">
        <v>76</v>
      </c>
      <c r="B2302" s="32">
        <v>1395.32</v>
      </c>
      <c r="C2302" s="28">
        <v>45853</v>
      </c>
    </row>
    <row r="2303" spans="1:3" x14ac:dyDescent="0.45">
      <c r="A2303" s="33" t="s">
        <v>78</v>
      </c>
      <c r="B2303" s="32">
        <v>1327.38</v>
      </c>
      <c r="C2303" s="28">
        <v>45853</v>
      </c>
    </row>
    <row r="2304" spans="1:3" x14ac:dyDescent="0.45">
      <c r="A2304" s="33" t="s">
        <v>85</v>
      </c>
      <c r="B2304" s="32">
        <v>3250.98</v>
      </c>
      <c r="C2304" s="28">
        <v>45877</v>
      </c>
    </row>
    <row r="2305" spans="1:3" x14ac:dyDescent="0.45">
      <c r="A2305" s="33" t="s">
        <v>95</v>
      </c>
      <c r="B2305" s="32">
        <v>417.65</v>
      </c>
      <c r="C2305" s="28">
        <v>45961</v>
      </c>
    </row>
    <row r="2306" spans="1:3" x14ac:dyDescent="0.45">
      <c r="A2306" s="27" t="s">
        <v>343</v>
      </c>
      <c r="B2306" s="32"/>
    </row>
    <row r="2307" spans="1:3" x14ac:dyDescent="0.45">
      <c r="A2307" s="33" t="s">
        <v>51</v>
      </c>
      <c r="B2307" s="32">
        <v>347436.57</v>
      </c>
      <c r="C2307" s="28">
        <v>45877</v>
      </c>
    </row>
    <row r="2308" spans="1:3" x14ac:dyDescent="0.45">
      <c r="A2308" s="33" t="s">
        <v>52</v>
      </c>
      <c r="B2308" s="32">
        <v>91001.88</v>
      </c>
      <c r="C2308" s="28">
        <v>45877</v>
      </c>
    </row>
    <row r="2309" spans="1:3" x14ac:dyDescent="0.45">
      <c r="A2309" s="33" t="s">
        <v>57</v>
      </c>
      <c r="B2309" s="32">
        <v>643361.11</v>
      </c>
      <c r="C2309" s="28">
        <v>45877</v>
      </c>
    </row>
    <row r="2310" spans="1:3" x14ac:dyDescent="0.45">
      <c r="A2310" s="33" t="s">
        <v>58</v>
      </c>
      <c r="B2310" s="32">
        <v>162272.72</v>
      </c>
      <c r="C2310" s="28">
        <v>45877</v>
      </c>
    </row>
    <row r="2311" spans="1:3" x14ac:dyDescent="0.45">
      <c r="A2311" s="33" t="s">
        <v>44</v>
      </c>
      <c r="B2311" s="32">
        <v>1076505.54</v>
      </c>
      <c r="C2311" s="28">
        <v>45877</v>
      </c>
    </row>
    <row r="2312" spans="1:3" x14ac:dyDescent="0.45">
      <c r="A2312" s="33" t="s">
        <v>64</v>
      </c>
      <c r="B2312" s="32">
        <v>271523.23</v>
      </c>
      <c r="C2312" s="28">
        <v>45877</v>
      </c>
    </row>
    <row r="2313" spans="1:3" x14ac:dyDescent="0.45">
      <c r="A2313" s="33" t="s">
        <v>74</v>
      </c>
      <c r="B2313" s="32">
        <v>1096719.06</v>
      </c>
      <c r="C2313" s="28">
        <v>45853</v>
      </c>
    </row>
    <row r="2314" spans="1:3" x14ac:dyDescent="0.45">
      <c r="A2314" s="33" t="s">
        <v>75</v>
      </c>
      <c r="B2314" s="32">
        <v>262604.5</v>
      </c>
      <c r="C2314" s="28">
        <v>45853</v>
      </c>
    </row>
    <row r="2315" spans="1:3" x14ac:dyDescent="0.45">
      <c r="A2315" s="33" t="s">
        <v>76</v>
      </c>
      <c r="B2315" s="32">
        <v>135802.06</v>
      </c>
      <c r="C2315" s="28">
        <v>45853</v>
      </c>
    </row>
    <row r="2316" spans="1:3" x14ac:dyDescent="0.45">
      <c r="A2316" s="33" t="s">
        <v>77</v>
      </c>
      <c r="B2316" s="32">
        <v>34252.879999999997</v>
      </c>
      <c r="C2316" s="28">
        <v>45853</v>
      </c>
    </row>
    <row r="2317" spans="1:3" x14ac:dyDescent="0.45">
      <c r="A2317" s="33" t="s">
        <v>78</v>
      </c>
      <c r="B2317" s="32">
        <v>129189.19</v>
      </c>
      <c r="C2317" s="28">
        <v>45853</v>
      </c>
    </row>
    <row r="2318" spans="1:3" x14ac:dyDescent="0.45">
      <c r="A2318" s="33" t="s">
        <v>79</v>
      </c>
      <c r="B2318" s="32">
        <v>32584.94</v>
      </c>
      <c r="C2318" s="28">
        <v>45853</v>
      </c>
    </row>
    <row r="2319" spans="1:3" x14ac:dyDescent="0.45">
      <c r="A2319" s="33" t="s">
        <v>85</v>
      </c>
      <c r="B2319" s="32">
        <v>316407.17</v>
      </c>
      <c r="C2319" s="28">
        <v>45877</v>
      </c>
    </row>
    <row r="2320" spans="1:3" x14ac:dyDescent="0.45">
      <c r="A2320" s="33" t="s">
        <v>86</v>
      </c>
      <c r="B2320" s="32">
        <v>82874.539999999994</v>
      </c>
      <c r="C2320" s="28">
        <v>45877</v>
      </c>
    </row>
    <row r="2321" spans="1:3" x14ac:dyDescent="0.45">
      <c r="A2321" s="33" t="s">
        <v>95</v>
      </c>
      <c r="B2321" s="32">
        <v>40648.46</v>
      </c>
      <c r="C2321" s="28">
        <v>45961</v>
      </c>
    </row>
    <row r="2322" spans="1:3" x14ac:dyDescent="0.45">
      <c r="A2322" s="33" t="s">
        <v>96</v>
      </c>
      <c r="B2322" s="32">
        <v>10252.620000000001</v>
      </c>
      <c r="C2322" s="28">
        <v>45961</v>
      </c>
    </row>
    <row r="2323" spans="1:3" x14ac:dyDescent="0.45">
      <c r="A2323" s="27" t="s">
        <v>344</v>
      </c>
      <c r="B2323" s="32"/>
    </row>
    <row r="2324" spans="1:3" x14ac:dyDescent="0.45">
      <c r="A2324" s="33" t="s">
        <v>51</v>
      </c>
      <c r="B2324" s="32">
        <v>58490.47</v>
      </c>
      <c r="C2324" s="28">
        <v>45877</v>
      </c>
    </row>
    <row r="2325" spans="1:3" x14ac:dyDescent="0.45">
      <c r="A2325" s="33" t="s">
        <v>52</v>
      </c>
      <c r="B2325" s="32">
        <v>15922.15</v>
      </c>
      <c r="C2325" s="28">
        <v>45877</v>
      </c>
    </row>
    <row r="2326" spans="1:3" x14ac:dyDescent="0.45">
      <c r="A2326" s="33" t="s">
        <v>57</v>
      </c>
      <c r="B2326" s="32">
        <v>108308.97</v>
      </c>
      <c r="C2326" s="28">
        <v>45877</v>
      </c>
    </row>
    <row r="2327" spans="1:3" x14ac:dyDescent="0.45">
      <c r="A2327" s="33" t="s">
        <v>58</v>
      </c>
      <c r="B2327" s="32">
        <v>28392.06</v>
      </c>
      <c r="C2327" s="28">
        <v>45877</v>
      </c>
    </row>
    <row r="2328" spans="1:3" x14ac:dyDescent="0.45">
      <c r="A2328" s="33" t="s">
        <v>44</v>
      </c>
      <c r="B2328" s="32">
        <v>181228.24</v>
      </c>
      <c r="C2328" s="28">
        <v>45877</v>
      </c>
    </row>
    <row r="2329" spans="1:3" x14ac:dyDescent="0.45">
      <c r="A2329" s="33" t="s">
        <v>64</v>
      </c>
      <c r="B2329" s="32">
        <v>40645.019999999997</v>
      </c>
      <c r="C2329" s="28">
        <v>45877</v>
      </c>
    </row>
    <row r="2330" spans="1:3" x14ac:dyDescent="0.45">
      <c r="A2330" s="33" t="s">
        <v>74</v>
      </c>
      <c r="B2330" s="32">
        <v>175275.44</v>
      </c>
      <c r="C2330" s="28">
        <v>45853</v>
      </c>
    </row>
    <row r="2331" spans="1:3" x14ac:dyDescent="0.45">
      <c r="A2331" s="33" t="s">
        <v>75</v>
      </c>
      <c r="B2331" s="32">
        <v>39309.96</v>
      </c>
      <c r="C2331" s="28">
        <v>45853</v>
      </c>
    </row>
    <row r="2332" spans="1:3" x14ac:dyDescent="0.45">
      <c r="A2332" s="33" t="s">
        <v>76</v>
      </c>
      <c r="B2332" s="32">
        <v>22862.09</v>
      </c>
      <c r="C2332" s="28">
        <v>45853</v>
      </c>
    </row>
    <row r="2333" spans="1:3" x14ac:dyDescent="0.45">
      <c r="A2333" s="33" t="s">
        <v>77</v>
      </c>
      <c r="B2333" s="32">
        <v>5993.06</v>
      </c>
      <c r="C2333" s="28">
        <v>45853</v>
      </c>
    </row>
    <row r="2334" spans="1:3" x14ac:dyDescent="0.45">
      <c r="A2334" s="33" t="s">
        <v>78</v>
      </c>
      <c r="B2334" s="32">
        <v>21748.83</v>
      </c>
      <c r="C2334" s="28">
        <v>45853</v>
      </c>
    </row>
    <row r="2335" spans="1:3" x14ac:dyDescent="0.45">
      <c r="A2335" s="33" t="s">
        <v>79</v>
      </c>
      <c r="B2335" s="32">
        <v>5701.23</v>
      </c>
      <c r="C2335" s="28">
        <v>45853</v>
      </c>
    </row>
    <row r="2336" spans="1:3" x14ac:dyDescent="0.45">
      <c r="A2336" s="33" t="s">
        <v>85</v>
      </c>
      <c r="B2336" s="32">
        <v>53266.720000000001</v>
      </c>
      <c r="C2336" s="28">
        <v>45877</v>
      </c>
    </row>
    <row r="2337" spans="1:3" x14ac:dyDescent="0.45">
      <c r="A2337" s="33" t="s">
        <v>86</v>
      </c>
      <c r="B2337" s="32">
        <v>14500.15</v>
      </c>
      <c r="C2337" s="28">
        <v>45877</v>
      </c>
    </row>
    <row r="2338" spans="1:3" x14ac:dyDescent="0.45">
      <c r="A2338" s="33" t="s">
        <v>95</v>
      </c>
      <c r="B2338" s="32">
        <v>6843.11</v>
      </c>
      <c r="C2338" s="28">
        <v>45961</v>
      </c>
    </row>
    <row r="2339" spans="1:3" x14ac:dyDescent="0.45">
      <c r="A2339" s="33" t="s">
        <v>96</v>
      </c>
      <c r="B2339" s="32">
        <v>1793.85</v>
      </c>
      <c r="C2339" s="28">
        <v>45961</v>
      </c>
    </row>
    <row r="2340" spans="1:3" x14ac:dyDescent="0.45">
      <c r="A2340" s="27" t="s">
        <v>345</v>
      </c>
      <c r="B2340" s="32"/>
    </row>
    <row r="2341" spans="1:3" x14ac:dyDescent="0.45">
      <c r="A2341" s="33" t="s">
        <v>51</v>
      </c>
      <c r="B2341" s="32">
        <v>7763.41</v>
      </c>
      <c r="C2341" s="28">
        <v>45877</v>
      </c>
    </row>
    <row r="2342" spans="1:3" x14ac:dyDescent="0.45">
      <c r="A2342" s="33" t="s">
        <v>57</v>
      </c>
      <c r="B2342" s="32">
        <v>14375.79</v>
      </c>
      <c r="C2342" s="28">
        <v>45877</v>
      </c>
    </row>
    <row r="2343" spans="1:3" x14ac:dyDescent="0.45">
      <c r="A2343" s="33" t="s">
        <v>44</v>
      </c>
      <c r="B2343" s="32">
        <v>24054.33</v>
      </c>
      <c r="C2343" s="28">
        <v>45877</v>
      </c>
    </row>
    <row r="2344" spans="1:3" x14ac:dyDescent="0.45">
      <c r="A2344" s="33" t="s">
        <v>74</v>
      </c>
      <c r="B2344" s="32">
        <v>23264.22</v>
      </c>
      <c r="C2344" s="28">
        <v>45853</v>
      </c>
    </row>
    <row r="2345" spans="1:3" x14ac:dyDescent="0.45">
      <c r="A2345" s="33" t="s">
        <v>76</v>
      </c>
      <c r="B2345" s="32">
        <v>3034.47</v>
      </c>
      <c r="C2345" s="28">
        <v>45853</v>
      </c>
    </row>
    <row r="2346" spans="1:3" x14ac:dyDescent="0.45">
      <c r="A2346" s="33" t="s">
        <v>78</v>
      </c>
      <c r="B2346" s="32">
        <v>2886.71</v>
      </c>
      <c r="C2346" s="28">
        <v>45853</v>
      </c>
    </row>
    <row r="2347" spans="1:3" x14ac:dyDescent="0.45">
      <c r="A2347" s="33" t="s">
        <v>85</v>
      </c>
      <c r="B2347" s="32">
        <v>7070.06</v>
      </c>
      <c r="C2347" s="28">
        <v>45877</v>
      </c>
    </row>
    <row r="2348" spans="1:3" x14ac:dyDescent="0.45">
      <c r="A2348" s="33" t="s">
        <v>95</v>
      </c>
      <c r="B2348" s="32">
        <v>908.28</v>
      </c>
      <c r="C2348" s="28">
        <v>45961</v>
      </c>
    </row>
    <row r="2349" spans="1:3" x14ac:dyDescent="0.45">
      <c r="A2349" s="27" t="s">
        <v>346</v>
      </c>
      <c r="B2349" s="32"/>
    </row>
    <row r="2350" spans="1:3" x14ac:dyDescent="0.45">
      <c r="A2350" s="33" t="s">
        <v>51</v>
      </c>
      <c r="B2350" s="32">
        <v>15413.43</v>
      </c>
      <c r="C2350" s="28">
        <v>45877</v>
      </c>
    </row>
    <row r="2351" spans="1:3" x14ac:dyDescent="0.45">
      <c r="A2351" s="33" t="s">
        <v>57</v>
      </c>
      <c r="B2351" s="32">
        <v>28541.61</v>
      </c>
      <c r="C2351" s="28">
        <v>45877</v>
      </c>
    </row>
    <row r="2352" spans="1:3" x14ac:dyDescent="0.45">
      <c r="A2352" s="33" t="s">
        <v>44</v>
      </c>
      <c r="B2352" s="32">
        <v>47757.32</v>
      </c>
      <c r="C2352" s="28">
        <v>45877</v>
      </c>
    </row>
    <row r="2353" spans="1:3" x14ac:dyDescent="0.45">
      <c r="A2353" s="33" t="s">
        <v>74</v>
      </c>
      <c r="B2353" s="32">
        <v>46188.639999999999</v>
      </c>
      <c r="C2353" s="28">
        <v>45853</v>
      </c>
    </row>
    <row r="2354" spans="1:3" x14ac:dyDescent="0.45">
      <c r="A2354" s="33" t="s">
        <v>76</v>
      </c>
      <c r="B2354" s="32">
        <v>6024.62</v>
      </c>
      <c r="C2354" s="28">
        <v>45853</v>
      </c>
    </row>
    <row r="2355" spans="1:3" x14ac:dyDescent="0.45">
      <c r="A2355" s="33" t="s">
        <v>78</v>
      </c>
      <c r="B2355" s="32">
        <v>5731.26</v>
      </c>
      <c r="C2355" s="28">
        <v>45853</v>
      </c>
    </row>
    <row r="2356" spans="1:3" x14ac:dyDescent="0.45">
      <c r="A2356" s="33" t="s">
        <v>85</v>
      </c>
      <c r="B2356" s="32">
        <v>14036.86</v>
      </c>
      <c r="C2356" s="28">
        <v>45877</v>
      </c>
    </row>
    <row r="2357" spans="1:3" x14ac:dyDescent="0.45">
      <c r="A2357" s="33" t="s">
        <v>95</v>
      </c>
      <c r="B2357" s="32">
        <v>1803.3</v>
      </c>
      <c r="C2357" s="28">
        <v>45961</v>
      </c>
    </row>
    <row r="2358" spans="1:3" x14ac:dyDescent="0.45">
      <c r="A2358" s="27" t="s">
        <v>347</v>
      </c>
      <c r="B2358" s="32"/>
    </row>
    <row r="2359" spans="1:3" x14ac:dyDescent="0.45">
      <c r="A2359" s="33" t="s">
        <v>51</v>
      </c>
      <c r="B2359" s="32">
        <v>172142.39</v>
      </c>
      <c r="C2359" s="28">
        <v>45877</v>
      </c>
    </row>
    <row r="2360" spans="1:3" x14ac:dyDescent="0.45">
      <c r="A2360" s="33" t="s">
        <v>52</v>
      </c>
      <c r="B2360" s="32">
        <v>44218.43</v>
      </c>
      <c r="C2360" s="28">
        <v>45877</v>
      </c>
    </row>
    <row r="2361" spans="1:3" x14ac:dyDescent="0.45">
      <c r="A2361" s="33" t="s">
        <v>57</v>
      </c>
      <c r="B2361" s="32">
        <v>318762.40999999997</v>
      </c>
      <c r="C2361" s="28">
        <v>45877</v>
      </c>
    </row>
    <row r="2362" spans="1:3" x14ac:dyDescent="0.45">
      <c r="A2362" s="33" t="s">
        <v>58</v>
      </c>
      <c r="B2362" s="32">
        <v>78849.41</v>
      </c>
      <c r="C2362" s="28">
        <v>45877</v>
      </c>
    </row>
    <row r="2363" spans="1:3" x14ac:dyDescent="0.45">
      <c r="A2363" s="33" t="s">
        <v>44</v>
      </c>
      <c r="B2363" s="32">
        <v>533369.96</v>
      </c>
      <c r="C2363" s="28">
        <v>45877</v>
      </c>
    </row>
    <row r="2364" spans="1:3" x14ac:dyDescent="0.45">
      <c r="A2364" s="33" t="s">
        <v>64</v>
      </c>
      <c r="B2364" s="32">
        <v>131934.97</v>
      </c>
      <c r="C2364" s="28">
        <v>45877</v>
      </c>
    </row>
    <row r="2365" spans="1:3" x14ac:dyDescent="0.45">
      <c r="A2365" s="33" t="s">
        <v>74</v>
      </c>
      <c r="B2365" s="32">
        <v>541445.56999999995</v>
      </c>
      <c r="C2365" s="28">
        <v>45853</v>
      </c>
    </row>
    <row r="2366" spans="1:3" x14ac:dyDescent="0.45">
      <c r="A2366" s="33" t="s">
        <v>75</v>
      </c>
      <c r="B2366" s="32">
        <v>127601.3</v>
      </c>
      <c r="C2366" s="28">
        <v>45853</v>
      </c>
    </row>
    <row r="2367" spans="1:3" x14ac:dyDescent="0.45">
      <c r="A2367" s="33" t="s">
        <v>76</v>
      </c>
      <c r="B2367" s="32">
        <v>67285.06</v>
      </c>
      <c r="C2367" s="28">
        <v>45853</v>
      </c>
    </row>
    <row r="2368" spans="1:3" x14ac:dyDescent="0.45">
      <c r="A2368" s="33" t="s">
        <v>77</v>
      </c>
      <c r="B2368" s="32">
        <v>16643.7</v>
      </c>
      <c r="C2368" s="28">
        <v>45853</v>
      </c>
    </row>
    <row r="2369" spans="1:3" x14ac:dyDescent="0.45">
      <c r="A2369" s="33" t="s">
        <v>78</v>
      </c>
      <c r="B2369" s="32">
        <v>64008.62</v>
      </c>
      <c r="C2369" s="28">
        <v>45853</v>
      </c>
    </row>
    <row r="2370" spans="1:3" x14ac:dyDescent="0.45">
      <c r="A2370" s="33" t="s">
        <v>79</v>
      </c>
      <c r="B2370" s="32">
        <v>15833.24</v>
      </c>
      <c r="C2370" s="28">
        <v>45853</v>
      </c>
    </row>
    <row r="2371" spans="1:3" x14ac:dyDescent="0.45">
      <c r="A2371" s="33" t="s">
        <v>85</v>
      </c>
      <c r="B2371" s="32">
        <v>156768.43</v>
      </c>
      <c r="C2371" s="28">
        <v>45877</v>
      </c>
    </row>
    <row r="2372" spans="1:3" x14ac:dyDescent="0.45">
      <c r="A2372" s="33" t="s">
        <v>86</v>
      </c>
      <c r="B2372" s="32">
        <v>40269.300000000003</v>
      </c>
      <c r="C2372" s="28">
        <v>45877</v>
      </c>
    </row>
    <row r="2373" spans="1:3" x14ac:dyDescent="0.45">
      <c r="A2373" s="33" t="s">
        <v>95</v>
      </c>
      <c r="B2373" s="32">
        <v>20139.849999999999</v>
      </c>
      <c r="C2373" s="28">
        <v>45961</v>
      </c>
    </row>
    <row r="2374" spans="1:3" x14ac:dyDescent="0.45">
      <c r="A2374" s="33" t="s">
        <v>96</v>
      </c>
      <c r="B2374" s="32">
        <v>4981.82</v>
      </c>
      <c r="C2374" s="28">
        <v>45961</v>
      </c>
    </row>
    <row r="2375" spans="1:3" x14ac:dyDescent="0.45">
      <c r="A2375" s="27" t="s">
        <v>348</v>
      </c>
      <c r="B2375" s="32"/>
    </row>
    <row r="2376" spans="1:3" x14ac:dyDescent="0.45">
      <c r="A2376" s="33" t="s">
        <v>51</v>
      </c>
      <c r="B2376" s="32">
        <v>10290.44</v>
      </c>
      <c r="C2376" s="28">
        <v>45877</v>
      </c>
    </row>
    <row r="2377" spans="1:3" x14ac:dyDescent="0.45">
      <c r="A2377" s="33" t="s">
        <v>57</v>
      </c>
      <c r="B2377" s="32">
        <v>19055.189999999999</v>
      </c>
      <c r="C2377" s="28">
        <v>45877</v>
      </c>
    </row>
    <row r="2378" spans="1:3" x14ac:dyDescent="0.45">
      <c r="A2378" s="33" t="s">
        <v>44</v>
      </c>
      <c r="B2378" s="32">
        <v>31884.14</v>
      </c>
      <c r="C2378" s="28">
        <v>45877</v>
      </c>
    </row>
    <row r="2379" spans="1:3" x14ac:dyDescent="0.45">
      <c r="A2379" s="33" t="s">
        <v>74</v>
      </c>
      <c r="B2379" s="32">
        <v>30836.84</v>
      </c>
      <c r="C2379" s="28">
        <v>45853</v>
      </c>
    </row>
    <row r="2380" spans="1:3" x14ac:dyDescent="0.45">
      <c r="A2380" s="33" t="s">
        <v>76</v>
      </c>
      <c r="B2380" s="32">
        <v>4022.21</v>
      </c>
      <c r="C2380" s="28">
        <v>45853</v>
      </c>
    </row>
    <row r="2381" spans="1:3" x14ac:dyDescent="0.45">
      <c r="A2381" s="33" t="s">
        <v>78</v>
      </c>
      <c r="B2381" s="32">
        <v>3826.35</v>
      </c>
      <c r="C2381" s="28">
        <v>45853</v>
      </c>
    </row>
    <row r="2382" spans="1:3" x14ac:dyDescent="0.45">
      <c r="A2382" s="33" t="s">
        <v>85</v>
      </c>
      <c r="B2382" s="32">
        <v>9371.41</v>
      </c>
      <c r="C2382" s="28">
        <v>45877</v>
      </c>
    </row>
    <row r="2383" spans="1:3" x14ac:dyDescent="0.45">
      <c r="A2383" s="33" t="s">
        <v>95</v>
      </c>
      <c r="B2383" s="32">
        <v>1203.93</v>
      </c>
      <c r="C2383" s="28">
        <v>45961</v>
      </c>
    </row>
    <row r="2384" spans="1:3" x14ac:dyDescent="0.45">
      <c r="A2384" s="27" t="s">
        <v>349</v>
      </c>
      <c r="B2384" s="32"/>
    </row>
    <row r="2385" spans="1:3" x14ac:dyDescent="0.45">
      <c r="A2385" s="33" t="s">
        <v>51</v>
      </c>
      <c r="B2385" s="32">
        <v>249786.97</v>
      </c>
      <c r="C2385" s="28">
        <v>45877</v>
      </c>
    </row>
    <row r="2386" spans="1:3" x14ac:dyDescent="0.45">
      <c r="A2386" s="33" t="s">
        <v>52</v>
      </c>
      <c r="B2386" s="32">
        <v>58162.73</v>
      </c>
      <c r="C2386" s="28">
        <v>45877</v>
      </c>
    </row>
    <row r="2387" spans="1:3" x14ac:dyDescent="0.45">
      <c r="A2387" s="33" t="s">
        <v>57</v>
      </c>
      <c r="B2387" s="32">
        <v>462539.72</v>
      </c>
      <c r="C2387" s="28">
        <v>45877</v>
      </c>
    </row>
    <row r="2388" spans="1:3" x14ac:dyDescent="0.45">
      <c r="A2388" s="33" t="s">
        <v>58</v>
      </c>
      <c r="B2388" s="32">
        <v>103714.61</v>
      </c>
      <c r="C2388" s="28">
        <v>45877</v>
      </c>
    </row>
    <row r="2389" spans="1:3" x14ac:dyDescent="0.45">
      <c r="A2389" s="33" t="s">
        <v>44</v>
      </c>
      <c r="B2389" s="32">
        <v>776314.54</v>
      </c>
      <c r="C2389" s="28">
        <v>45877</v>
      </c>
    </row>
    <row r="2390" spans="1:3" x14ac:dyDescent="0.45">
      <c r="A2390" s="33" t="s">
        <v>64</v>
      </c>
      <c r="B2390" s="32">
        <v>173540.72</v>
      </c>
      <c r="C2390" s="28">
        <v>45877</v>
      </c>
    </row>
    <row r="2391" spans="1:3" x14ac:dyDescent="0.45">
      <c r="A2391" s="33" t="s">
        <v>74</v>
      </c>
      <c r="B2391" s="32">
        <v>750814.94</v>
      </c>
      <c r="C2391" s="28">
        <v>45853</v>
      </c>
    </row>
    <row r="2392" spans="1:3" x14ac:dyDescent="0.45">
      <c r="A2392" s="33" t="s">
        <v>75</v>
      </c>
      <c r="B2392" s="32">
        <v>167840.43</v>
      </c>
      <c r="C2392" s="28">
        <v>45853</v>
      </c>
    </row>
    <row r="2393" spans="1:3" x14ac:dyDescent="0.45">
      <c r="A2393" s="33" t="s">
        <v>76</v>
      </c>
      <c r="B2393" s="32">
        <v>97633.89</v>
      </c>
      <c r="C2393" s="28">
        <v>45853</v>
      </c>
    </row>
    <row r="2394" spans="1:3" x14ac:dyDescent="0.45">
      <c r="A2394" s="33" t="s">
        <v>77</v>
      </c>
      <c r="B2394" s="32">
        <v>21892.3</v>
      </c>
      <c r="C2394" s="28">
        <v>45853</v>
      </c>
    </row>
    <row r="2395" spans="1:3" x14ac:dyDescent="0.45">
      <c r="A2395" s="33" t="s">
        <v>78</v>
      </c>
      <c r="B2395" s="32">
        <v>92879.61</v>
      </c>
      <c r="C2395" s="28">
        <v>45853</v>
      </c>
    </row>
    <row r="2396" spans="1:3" x14ac:dyDescent="0.45">
      <c r="A2396" s="33" t="s">
        <v>79</v>
      </c>
      <c r="B2396" s="32">
        <v>20826.259999999998</v>
      </c>
      <c r="C2396" s="28">
        <v>45853</v>
      </c>
    </row>
    <row r="2397" spans="1:3" x14ac:dyDescent="0.45">
      <c r="A2397" s="33" t="s">
        <v>85</v>
      </c>
      <c r="B2397" s="32">
        <v>227478.61</v>
      </c>
      <c r="C2397" s="28">
        <v>45877</v>
      </c>
    </row>
    <row r="2398" spans="1:3" x14ac:dyDescent="0.45">
      <c r="A2398" s="33" t="s">
        <v>86</v>
      </c>
      <c r="B2398" s="32">
        <v>52968.24</v>
      </c>
      <c r="C2398" s="28">
        <v>45877</v>
      </c>
    </row>
    <row r="2399" spans="1:3" x14ac:dyDescent="0.45">
      <c r="A2399" s="33" t="s">
        <v>95</v>
      </c>
      <c r="B2399" s="32">
        <v>29223.91</v>
      </c>
      <c r="C2399" s="28">
        <v>45961</v>
      </c>
    </row>
    <row r="2400" spans="1:3" x14ac:dyDescent="0.45">
      <c r="A2400" s="33" t="s">
        <v>96</v>
      </c>
      <c r="B2400" s="32">
        <v>6552.83</v>
      </c>
      <c r="C2400" s="28">
        <v>45961</v>
      </c>
    </row>
    <row r="2401" spans="1:3" x14ac:dyDescent="0.45">
      <c r="A2401" s="27" t="s">
        <v>350</v>
      </c>
      <c r="B2401" s="32"/>
    </row>
    <row r="2402" spans="1:3" x14ac:dyDescent="0.45">
      <c r="A2402" s="33" t="s">
        <v>51</v>
      </c>
      <c r="B2402" s="32">
        <v>3596.79</v>
      </c>
      <c r="C2402" s="28">
        <v>45877</v>
      </c>
    </row>
    <row r="2403" spans="1:3" x14ac:dyDescent="0.45">
      <c r="A2403" s="33" t="s">
        <v>57</v>
      </c>
      <c r="B2403" s="32">
        <v>6660.32</v>
      </c>
      <c r="C2403" s="28">
        <v>45877</v>
      </c>
    </row>
    <row r="2404" spans="1:3" x14ac:dyDescent="0.45">
      <c r="A2404" s="33" t="s">
        <v>44</v>
      </c>
      <c r="B2404" s="32">
        <v>11144.39</v>
      </c>
      <c r="C2404" s="28">
        <v>45877</v>
      </c>
    </row>
    <row r="2405" spans="1:3" x14ac:dyDescent="0.45">
      <c r="A2405" s="33" t="s">
        <v>74</v>
      </c>
      <c r="B2405" s="32">
        <v>10778.33</v>
      </c>
      <c r="C2405" s="28">
        <v>45853</v>
      </c>
    </row>
    <row r="2406" spans="1:3" x14ac:dyDescent="0.45">
      <c r="A2406" s="33" t="s">
        <v>76</v>
      </c>
      <c r="B2406" s="32">
        <v>1405.87</v>
      </c>
      <c r="C2406" s="28">
        <v>45853</v>
      </c>
    </row>
    <row r="2407" spans="1:3" x14ac:dyDescent="0.45">
      <c r="A2407" s="33" t="s">
        <v>78</v>
      </c>
      <c r="B2407" s="32">
        <v>1337.42</v>
      </c>
      <c r="C2407" s="28">
        <v>45853</v>
      </c>
    </row>
    <row r="2408" spans="1:3" x14ac:dyDescent="0.45">
      <c r="A2408" s="33" t="s">
        <v>85</v>
      </c>
      <c r="B2408" s="32">
        <v>3275.57</v>
      </c>
      <c r="C2408" s="28">
        <v>45877</v>
      </c>
    </row>
    <row r="2409" spans="1:3" x14ac:dyDescent="0.45">
      <c r="A2409" s="33" t="s">
        <v>95</v>
      </c>
      <c r="B2409" s="32">
        <v>420.81</v>
      </c>
      <c r="C2409" s="28">
        <v>45961</v>
      </c>
    </row>
    <row r="2410" spans="1:3" x14ac:dyDescent="0.45">
      <c r="A2410" s="27" t="s">
        <v>351</v>
      </c>
      <c r="B2410" s="32"/>
    </row>
    <row r="2411" spans="1:3" x14ac:dyDescent="0.45">
      <c r="A2411" s="33" t="s">
        <v>51</v>
      </c>
      <c r="B2411" s="32">
        <v>17636.169999999998</v>
      </c>
      <c r="C2411" s="28">
        <v>45877</v>
      </c>
    </row>
    <row r="2412" spans="1:3" x14ac:dyDescent="0.45">
      <c r="A2412" s="33" t="s">
        <v>57</v>
      </c>
      <c r="B2412" s="32">
        <v>32657.55</v>
      </c>
      <c r="C2412" s="28">
        <v>45877</v>
      </c>
    </row>
    <row r="2413" spans="1:3" x14ac:dyDescent="0.45">
      <c r="A2413" s="33" t="s">
        <v>44</v>
      </c>
      <c r="B2413" s="32">
        <v>54644.33</v>
      </c>
      <c r="C2413" s="28">
        <v>45877</v>
      </c>
    </row>
    <row r="2414" spans="1:3" x14ac:dyDescent="0.45">
      <c r="A2414" s="33" t="s">
        <v>74</v>
      </c>
      <c r="B2414" s="32">
        <v>52849.42</v>
      </c>
      <c r="C2414" s="28">
        <v>45853</v>
      </c>
    </row>
    <row r="2415" spans="1:3" x14ac:dyDescent="0.45">
      <c r="A2415" s="33" t="s">
        <v>76</v>
      </c>
      <c r="B2415" s="32">
        <v>6893.43</v>
      </c>
      <c r="C2415" s="28">
        <v>45853</v>
      </c>
    </row>
    <row r="2416" spans="1:3" x14ac:dyDescent="0.45">
      <c r="A2416" s="33" t="s">
        <v>78</v>
      </c>
      <c r="B2416" s="32">
        <v>6557.75</v>
      </c>
      <c r="C2416" s="28">
        <v>45853</v>
      </c>
    </row>
    <row r="2417" spans="1:3" x14ac:dyDescent="0.45">
      <c r="A2417" s="33" t="s">
        <v>85</v>
      </c>
      <c r="B2417" s="32">
        <v>16061.09</v>
      </c>
      <c r="C2417" s="28">
        <v>45877</v>
      </c>
    </row>
    <row r="2418" spans="1:3" x14ac:dyDescent="0.45">
      <c r="A2418" s="33" t="s">
        <v>95</v>
      </c>
      <c r="B2418" s="32">
        <v>2063.35</v>
      </c>
      <c r="C2418" s="28">
        <v>45961</v>
      </c>
    </row>
    <row r="2419" spans="1:3" x14ac:dyDescent="0.45">
      <c r="A2419" s="27" t="s">
        <v>352</v>
      </c>
      <c r="B2419" s="32"/>
    </row>
    <row r="2420" spans="1:3" x14ac:dyDescent="0.45">
      <c r="A2420" s="33" t="s">
        <v>51</v>
      </c>
      <c r="B2420" s="32">
        <v>99825.03</v>
      </c>
      <c r="C2420" s="28">
        <v>45877</v>
      </c>
    </row>
    <row r="2421" spans="1:3" x14ac:dyDescent="0.45">
      <c r="A2421" s="33" t="s">
        <v>52</v>
      </c>
      <c r="B2421" s="32">
        <v>8124.27</v>
      </c>
      <c r="C2421" s="28">
        <v>45877</v>
      </c>
    </row>
    <row r="2422" spans="1:3" x14ac:dyDescent="0.45">
      <c r="A2422" s="33" t="s">
        <v>57</v>
      </c>
      <c r="B2422" s="32">
        <v>184849.68</v>
      </c>
      <c r="C2422" s="28">
        <v>45877</v>
      </c>
    </row>
    <row r="2423" spans="1:3" x14ac:dyDescent="0.45">
      <c r="A2423" s="33" t="s">
        <v>58</v>
      </c>
      <c r="B2423" s="32">
        <v>13460.5</v>
      </c>
      <c r="C2423" s="28">
        <v>45877</v>
      </c>
    </row>
    <row r="2424" spans="1:3" x14ac:dyDescent="0.45">
      <c r="A2424" s="33" t="s">
        <v>44</v>
      </c>
      <c r="B2424" s="32">
        <v>309300.17</v>
      </c>
      <c r="C2424" s="28">
        <v>45877</v>
      </c>
    </row>
    <row r="2425" spans="1:3" x14ac:dyDescent="0.45">
      <c r="A2425" s="33" t="s">
        <v>64</v>
      </c>
      <c r="B2425" s="32">
        <v>81079.8</v>
      </c>
      <c r="C2425" s="28">
        <v>45877</v>
      </c>
    </row>
    <row r="2426" spans="1:3" x14ac:dyDescent="0.45">
      <c r="A2426" s="33" t="s">
        <v>74</v>
      </c>
      <c r="B2426" s="32">
        <v>299140.59000000003</v>
      </c>
      <c r="C2426" s="28">
        <v>45853</v>
      </c>
    </row>
    <row r="2427" spans="1:3" x14ac:dyDescent="0.45">
      <c r="A2427" s="33" t="s">
        <v>75</v>
      </c>
      <c r="B2427" s="32">
        <v>21783</v>
      </c>
      <c r="C2427" s="28">
        <v>45853</v>
      </c>
    </row>
    <row r="2428" spans="1:3" x14ac:dyDescent="0.45">
      <c r="A2428" s="33" t="s">
        <v>76</v>
      </c>
      <c r="B2428" s="32">
        <v>39018.47</v>
      </c>
      <c r="C2428" s="28">
        <v>45853</v>
      </c>
    </row>
    <row r="2429" spans="1:3" x14ac:dyDescent="0.45">
      <c r="A2429" s="33" t="s">
        <v>77</v>
      </c>
      <c r="B2429" s="32">
        <v>2841.27</v>
      </c>
      <c r="C2429" s="28">
        <v>45853</v>
      </c>
    </row>
    <row r="2430" spans="1:3" x14ac:dyDescent="0.45">
      <c r="A2430" s="33" t="s">
        <v>78</v>
      </c>
      <c r="B2430" s="32">
        <v>37118.47</v>
      </c>
      <c r="C2430" s="28">
        <v>45853</v>
      </c>
    </row>
    <row r="2431" spans="1:3" x14ac:dyDescent="0.45">
      <c r="A2431" s="33" t="s">
        <v>79</v>
      </c>
      <c r="B2431" s="32">
        <v>2702.92</v>
      </c>
      <c r="C2431" s="28">
        <v>45853</v>
      </c>
    </row>
    <row r="2432" spans="1:3" x14ac:dyDescent="0.45">
      <c r="A2432" s="33" t="s">
        <v>85</v>
      </c>
      <c r="B2432" s="32">
        <v>90909.7</v>
      </c>
      <c r="C2432" s="28">
        <v>45877</v>
      </c>
    </row>
    <row r="2433" spans="1:3" x14ac:dyDescent="0.45">
      <c r="A2433" s="33" t="s">
        <v>86</v>
      </c>
      <c r="B2433" s="32">
        <v>7398.7</v>
      </c>
      <c r="C2433" s="28">
        <v>45877</v>
      </c>
    </row>
    <row r="2434" spans="1:3" x14ac:dyDescent="0.45">
      <c r="A2434" s="33" t="s">
        <v>95</v>
      </c>
      <c r="B2434" s="32">
        <v>11679.06</v>
      </c>
      <c r="C2434" s="28">
        <v>45961</v>
      </c>
    </row>
    <row r="2435" spans="1:3" x14ac:dyDescent="0.45">
      <c r="A2435" s="33" t="s">
        <v>96</v>
      </c>
      <c r="B2435" s="32">
        <v>850.45</v>
      </c>
      <c r="C2435" s="28">
        <v>45961</v>
      </c>
    </row>
    <row r="2436" spans="1:3" x14ac:dyDescent="0.45">
      <c r="A2436" s="27" t="s">
        <v>353</v>
      </c>
      <c r="B2436" s="32"/>
    </row>
    <row r="2437" spans="1:3" x14ac:dyDescent="0.45">
      <c r="A2437" s="33" t="s">
        <v>51</v>
      </c>
      <c r="B2437" s="32">
        <v>24275.19</v>
      </c>
      <c r="C2437" s="28">
        <v>45877</v>
      </c>
    </row>
    <row r="2438" spans="1:3" x14ac:dyDescent="0.45">
      <c r="A2438" s="33" t="s">
        <v>57</v>
      </c>
      <c r="B2438" s="32">
        <v>44951.26</v>
      </c>
      <c r="C2438" s="28">
        <v>45877</v>
      </c>
    </row>
    <row r="2439" spans="1:3" x14ac:dyDescent="0.45">
      <c r="A2439" s="33" t="s">
        <v>44</v>
      </c>
      <c r="B2439" s="32">
        <v>75214.8</v>
      </c>
      <c r="C2439" s="28">
        <v>45877</v>
      </c>
    </row>
    <row r="2440" spans="1:3" x14ac:dyDescent="0.45">
      <c r="A2440" s="33" t="s">
        <v>74</v>
      </c>
      <c r="B2440" s="32">
        <v>72744.22</v>
      </c>
      <c r="C2440" s="28">
        <v>45853</v>
      </c>
    </row>
    <row r="2441" spans="1:3" x14ac:dyDescent="0.45">
      <c r="A2441" s="33" t="s">
        <v>76</v>
      </c>
      <c r="B2441" s="32">
        <v>9488.41</v>
      </c>
      <c r="C2441" s="28">
        <v>45853</v>
      </c>
    </row>
    <row r="2442" spans="1:3" x14ac:dyDescent="0.45">
      <c r="A2442" s="33" t="s">
        <v>78</v>
      </c>
      <c r="B2442" s="32">
        <v>9026.3700000000008</v>
      </c>
      <c r="C2442" s="28">
        <v>45853</v>
      </c>
    </row>
    <row r="2443" spans="1:3" x14ac:dyDescent="0.45">
      <c r="A2443" s="33" t="s">
        <v>85</v>
      </c>
      <c r="B2443" s="32">
        <v>22107.18</v>
      </c>
      <c r="C2443" s="28">
        <v>45877</v>
      </c>
    </row>
    <row r="2444" spans="1:3" x14ac:dyDescent="0.45">
      <c r="A2444" s="33" t="s">
        <v>95</v>
      </c>
      <c r="B2444" s="32">
        <v>2840.08</v>
      </c>
      <c r="C2444" s="28">
        <v>45961</v>
      </c>
    </row>
    <row r="2445" spans="1:3" x14ac:dyDescent="0.45">
      <c r="A2445" s="27" t="s">
        <v>354</v>
      </c>
      <c r="B2445" s="32"/>
    </row>
    <row r="2446" spans="1:3" x14ac:dyDescent="0.45">
      <c r="A2446" s="33" t="s">
        <v>51</v>
      </c>
      <c r="B2446" s="32">
        <v>237824.87</v>
      </c>
      <c r="C2446" s="28">
        <v>45877</v>
      </c>
    </row>
    <row r="2447" spans="1:3" x14ac:dyDescent="0.45">
      <c r="A2447" s="33" t="s">
        <v>52</v>
      </c>
      <c r="B2447" s="32">
        <v>61338.7</v>
      </c>
      <c r="C2447" s="28">
        <v>45877</v>
      </c>
    </row>
    <row r="2448" spans="1:3" x14ac:dyDescent="0.45">
      <c r="A2448" s="33" t="s">
        <v>57</v>
      </c>
      <c r="B2448" s="32">
        <v>440389.06</v>
      </c>
      <c r="C2448" s="28">
        <v>45877</v>
      </c>
    </row>
    <row r="2449" spans="1:3" x14ac:dyDescent="0.45">
      <c r="A2449" s="33" t="s">
        <v>58</v>
      </c>
      <c r="B2449" s="32">
        <v>109377.94</v>
      </c>
      <c r="C2449" s="28">
        <v>45877</v>
      </c>
    </row>
    <row r="2450" spans="1:3" x14ac:dyDescent="0.45">
      <c r="A2450" s="33" t="s">
        <v>44</v>
      </c>
      <c r="B2450" s="32">
        <v>736882.06</v>
      </c>
      <c r="C2450" s="28">
        <v>45877</v>
      </c>
    </row>
    <row r="2451" spans="1:3" x14ac:dyDescent="0.45">
      <c r="A2451" s="33" t="s">
        <v>64</v>
      </c>
      <c r="B2451" s="32">
        <v>183016.91</v>
      </c>
      <c r="C2451" s="28">
        <v>45898</v>
      </c>
    </row>
    <row r="2452" spans="1:3" x14ac:dyDescent="0.45">
      <c r="A2452" s="33" t="s">
        <v>74</v>
      </c>
      <c r="B2452" s="32">
        <v>712677.7</v>
      </c>
      <c r="C2452" s="28">
        <v>45853</v>
      </c>
    </row>
    <row r="2453" spans="1:3" x14ac:dyDescent="0.45">
      <c r="A2453" s="33" t="s">
        <v>75</v>
      </c>
      <c r="B2453" s="32">
        <v>177005.35</v>
      </c>
      <c r="C2453" s="28">
        <v>45853</v>
      </c>
    </row>
    <row r="2454" spans="1:3" x14ac:dyDescent="0.45">
      <c r="A2454" s="33" t="s">
        <v>76</v>
      </c>
      <c r="B2454" s="32">
        <v>92873.85</v>
      </c>
      <c r="C2454" s="28">
        <v>45853</v>
      </c>
    </row>
    <row r="2455" spans="1:3" x14ac:dyDescent="0.45">
      <c r="A2455" s="33" t="s">
        <v>77</v>
      </c>
      <c r="B2455" s="32">
        <v>23087.73</v>
      </c>
      <c r="C2455" s="28">
        <v>45853</v>
      </c>
    </row>
    <row r="2456" spans="1:3" x14ac:dyDescent="0.45">
      <c r="A2456" s="33" t="s">
        <v>78</v>
      </c>
      <c r="B2456" s="32">
        <v>88351.38</v>
      </c>
      <c r="C2456" s="28">
        <v>45853</v>
      </c>
    </row>
    <row r="2457" spans="1:3" x14ac:dyDescent="0.45">
      <c r="A2457" s="33" t="s">
        <v>79</v>
      </c>
      <c r="B2457" s="32">
        <v>21963.48</v>
      </c>
      <c r="C2457" s="28">
        <v>45853</v>
      </c>
    </row>
    <row r="2458" spans="1:3" x14ac:dyDescent="0.45">
      <c r="A2458" s="33" t="s">
        <v>85</v>
      </c>
      <c r="B2458" s="32">
        <v>216584.84</v>
      </c>
      <c r="C2458" s="28">
        <v>45877</v>
      </c>
    </row>
    <row r="2459" spans="1:3" x14ac:dyDescent="0.45">
      <c r="A2459" s="33" t="s">
        <v>86</v>
      </c>
      <c r="B2459" s="32">
        <v>55860.57</v>
      </c>
      <c r="C2459" s="28">
        <v>45877</v>
      </c>
    </row>
    <row r="2460" spans="1:3" x14ac:dyDescent="0.45">
      <c r="A2460" s="33" t="s">
        <v>95</v>
      </c>
      <c r="B2460" s="32">
        <v>27824.39</v>
      </c>
      <c r="C2460" s="28">
        <v>45961</v>
      </c>
    </row>
    <row r="2461" spans="1:3" x14ac:dyDescent="0.45">
      <c r="A2461" s="33" t="s">
        <v>96</v>
      </c>
      <c r="B2461" s="32">
        <v>6910.65</v>
      </c>
      <c r="C2461" s="28">
        <v>45961</v>
      </c>
    </row>
    <row r="2462" spans="1:3" x14ac:dyDescent="0.45">
      <c r="A2462" s="27" t="s">
        <v>355</v>
      </c>
      <c r="B2462" s="32"/>
    </row>
    <row r="2463" spans="1:3" x14ac:dyDescent="0.45">
      <c r="A2463" s="33" t="s">
        <v>51</v>
      </c>
      <c r="B2463" s="32">
        <v>13284.06</v>
      </c>
      <c r="C2463" s="28">
        <v>45877</v>
      </c>
    </row>
    <row r="2464" spans="1:3" x14ac:dyDescent="0.45">
      <c r="A2464" s="33" t="s">
        <v>57</v>
      </c>
      <c r="B2464" s="32">
        <v>24598.59</v>
      </c>
      <c r="C2464" s="28">
        <v>45877</v>
      </c>
    </row>
    <row r="2465" spans="1:3" x14ac:dyDescent="0.45">
      <c r="A2465" s="33" t="s">
        <v>44</v>
      </c>
      <c r="B2465" s="32">
        <v>41159.65</v>
      </c>
      <c r="C2465" s="28">
        <v>45877</v>
      </c>
    </row>
    <row r="2466" spans="1:3" x14ac:dyDescent="0.45">
      <c r="A2466" s="33" t="s">
        <v>74</v>
      </c>
      <c r="B2466" s="32">
        <v>39807.68</v>
      </c>
      <c r="C2466" s="28">
        <v>45853</v>
      </c>
    </row>
    <row r="2467" spans="1:3" x14ac:dyDescent="0.45">
      <c r="A2467" s="33" t="s">
        <v>76</v>
      </c>
      <c r="B2467" s="32">
        <v>5192.32</v>
      </c>
      <c r="C2467" s="28">
        <v>45853</v>
      </c>
    </row>
    <row r="2468" spans="1:3" x14ac:dyDescent="0.45">
      <c r="A2468" s="33" t="s">
        <v>78</v>
      </c>
      <c r="B2468" s="32">
        <v>4939.4799999999996</v>
      </c>
      <c r="C2468" s="28">
        <v>45853</v>
      </c>
    </row>
    <row r="2469" spans="1:3" x14ac:dyDescent="0.45">
      <c r="A2469" s="33" t="s">
        <v>85</v>
      </c>
      <c r="B2469" s="32">
        <v>12097.67</v>
      </c>
      <c r="C2469" s="28">
        <v>45877</v>
      </c>
    </row>
    <row r="2470" spans="1:3" x14ac:dyDescent="0.45">
      <c r="A2470" s="33" t="s">
        <v>95</v>
      </c>
      <c r="B2470" s="32">
        <v>1554.17</v>
      </c>
      <c r="C2470" s="28">
        <v>45961</v>
      </c>
    </row>
    <row r="2471" spans="1:3" x14ac:dyDescent="0.45">
      <c r="A2471" s="27" t="s">
        <v>356</v>
      </c>
      <c r="B2471" s="32"/>
    </row>
    <row r="2472" spans="1:3" x14ac:dyDescent="0.45">
      <c r="A2472" s="33" t="s">
        <v>51</v>
      </c>
      <c r="B2472" s="32">
        <v>501652.16</v>
      </c>
      <c r="C2472" s="28">
        <v>45877</v>
      </c>
    </row>
    <row r="2473" spans="1:3" x14ac:dyDescent="0.45">
      <c r="A2473" s="33" t="s">
        <v>52</v>
      </c>
      <c r="B2473" s="32">
        <v>130232.67</v>
      </c>
      <c r="C2473" s="28">
        <v>45877</v>
      </c>
    </row>
    <row r="2474" spans="1:3" x14ac:dyDescent="0.45">
      <c r="A2474" s="33" t="s">
        <v>57</v>
      </c>
      <c r="B2474" s="32">
        <v>928927.79</v>
      </c>
      <c r="C2474" s="28">
        <v>45877</v>
      </c>
    </row>
    <row r="2475" spans="1:3" x14ac:dyDescent="0.45">
      <c r="A2475" s="33" t="s">
        <v>58</v>
      </c>
      <c r="B2475" s="32">
        <v>232228.27</v>
      </c>
      <c r="C2475" s="28">
        <v>45877</v>
      </c>
    </row>
    <row r="2476" spans="1:3" x14ac:dyDescent="0.45">
      <c r="A2476" s="33" t="s">
        <v>44</v>
      </c>
      <c r="B2476" s="32">
        <v>1554330.68</v>
      </c>
      <c r="C2476" s="28">
        <v>45877</v>
      </c>
    </row>
    <row r="2477" spans="1:3" x14ac:dyDescent="0.45">
      <c r="A2477" s="33" t="s">
        <v>64</v>
      </c>
      <c r="B2477" s="32">
        <v>388576.52</v>
      </c>
      <c r="C2477" s="28">
        <v>45877</v>
      </c>
    </row>
    <row r="2478" spans="1:3" x14ac:dyDescent="0.45">
      <c r="A2478" s="33" t="s">
        <v>74</v>
      </c>
      <c r="B2478" s="32">
        <v>1526671.14</v>
      </c>
      <c r="C2478" s="28">
        <v>45853</v>
      </c>
    </row>
    <row r="2479" spans="1:3" x14ac:dyDescent="0.45">
      <c r="A2479" s="33" t="s">
        <v>75</v>
      </c>
      <c r="B2479" s="32">
        <v>375812.95</v>
      </c>
      <c r="C2479" s="28">
        <v>45853</v>
      </c>
    </row>
    <row r="2480" spans="1:3" x14ac:dyDescent="0.45">
      <c r="A2480" s="33" t="s">
        <v>76</v>
      </c>
      <c r="B2480" s="32">
        <v>196080.11</v>
      </c>
      <c r="C2480" s="28">
        <v>45853</v>
      </c>
    </row>
    <row r="2481" spans="1:3" x14ac:dyDescent="0.45">
      <c r="A2481" s="33" t="s">
        <v>77</v>
      </c>
      <c r="B2481" s="32">
        <v>49019.24</v>
      </c>
      <c r="C2481" s="28">
        <v>45853</v>
      </c>
    </row>
    <row r="2482" spans="1:3" x14ac:dyDescent="0.45">
      <c r="A2482" s="33" t="s">
        <v>78</v>
      </c>
      <c r="B2482" s="32">
        <v>186532</v>
      </c>
      <c r="C2482" s="28">
        <v>45853</v>
      </c>
    </row>
    <row r="2483" spans="1:3" x14ac:dyDescent="0.45">
      <c r="A2483" s="33" t="s">
        <v>79</v>
      </c>
      <c r="B2483" s="32">
        <v>46632.26</v>
      </c>
      <c r="C2483" s="28">
        <v>45853</v>
      </c>
    </row>
    <row r="2484" spans="1:3" x14ac:dyDescent="0.45">
      <c r="A2484" s="33" t="s">
        <v>85</v>
      </c>
      <c r="B2484" s="32">
        <v>456849.82</v>
      </c>
      <c r="C2484" s="28">
        <v>45877</v>
      </c>
    </row>
    <row r="2485" spans="1:3" x14ac:dyDescent="0.45">
      <c r="A2485" s="33" t="s">
        <v>86</v>
      </c>
      <c r="B2485" s="32">
        <v>118601.65</v>
      </c>
      <c r="C2485" s="28">
        <v>45877</v>
      </c>
    </row>
    <row r="2486" spans="1:3" x14ac:dyDescent="0.45">
      <c r="A2486" s="33" t="s">
        <v>95</v>
      </c>
      <c r="B2486" s="32">
        <v>58690.96</v>
      </c>
      <c r="C2486" s="28">
        <v>45961</v>
      </c>
    </row>
    <row r="2487" spans="1:3" x14ac:dyDescent="0.45">
      <c r="A2487" s="33" t="s">
        <v>96</v>
      </c>
      <c r="B2487" s="32">
        <v>14672.51</v>
      </c>
      <c r="C2487" s="28">
        <v>45961</v>
      </c>
    </row>
    <row r="2488" spans="1:3" x14ac:dyDescent="0.45">
      <c r="A2488" s="27" t="s">
        <v>357</v>
      </c>
      <c r="B2488" s="32"/>
    </row>
    <row r="2489" spans="1:3" x14ac:dyDescent="0.45">
      <c r="A2489" s="33" t="s">
        <v>51</v>
      </c>
      <c r="B2489" s="32">
        <v>4305.42</v>
      </c>
      <c r="C2489" s="28">
        <v>45877</v>
      </c>
    </row>
    <row r="2490" spans="1:3" x14ac:dyDescent="0.45">
      <c r="A2490" s="33" t="s">
        <v>57</v>
      </c>
      <c r="B2490" s="32">
        <v>7972.5</v>
      </c>
      <c r="C2490" s="28">
        <v>45877</v>
      </c>
    </row>
    <row r="2491" spans="1:3" x14ac:dyDescent="0.45">
      <c r="A2491" s="33" t="s">
        <v>44</v>
      </c>
      <c r="B2491" s="32">
        <v>13340.01</v>
      </c>
      <c r="C2491" s="28">
        <v>45877</v>
      </c>
    </row>
    <row r="2492" spans="1:3" x14ac:dyDescent="0.45">
      <c r="A2492" s="33" t="s">
        <v>74</v>
      </c>
      <c r="B2492" s="32">
        <v>12901.83</v>
      </c>
      <c r="C2492" s="28">
        <v>45853</v>
      </c>
    </row>
    <row r="2493" spans="1:3" x14ac:dyDescent="0.45">
      <c r="A2493" s="33" t="s">
        <v>76</v>
      </c>
      <c r="B2493" s="32">
        <v>1682.85</v>
      </c>
      <c r="C2493" s="28">
        <v>45853</v>
      </c>
    </row>
    <row r="2494" spans="1:3" x14ac:dyDescent="0.45">
      <c r="A2494" s="33" t="s">
        <v>78</v>
      </c>
      <c r="B2494" s="32">
        <v>1600.91</v>
      </c>
      <c r="C2494" s="28">
        <v>45853</v>
      </c>
    </row>
    <row r="2495" spans="1:3" x14ac:dyDescent="0.45">
      <c r="A2495" s="33" t="s">
        <v>85</v>
      </c>
      <c r="B2495" s="32">
        <v>3920.9</v>
      </c>
      <c r="C2495" s="28">
        <v>45877</v>
      </c>
    </row>
    <row r="2496" spans="1:3" x14ac:dyDescent="0.45">
      <c r="A2496" s="33" t="s">
        <v>95</v>
      </c>
      <c r="B2496" s="32">
        <v>503.71</v>
      </c>
      <c r="C2496" s="28">
        <v>45961</v>
      </c>
    </row>
    <row r="2497" spans="1:3" x14ac:dyDescent="0.45">
      <c r="A2497" s="27" t="s">
        <v>358</v>
      </c>
      <c r="B2497" s="32"/>
    </row>
    <row r="2498" spans="1:3" x14ac:dyDescent="0.45">
      <c r="A2498" s="33" t="s">
        <v>51</v>
      </c>
      <c r="B2498" s="32">
        <v>175451.74</v>
      </c>
      <c r="C2498" s="28">
        <v>45877</v>
      </c>
    </row>
    <row r="2499" spans="1:3" x14ac:dyDescent="0.45">
      <c r="A2499" s="33" t="s">
        <v>52</v>
      </c>
      <c r="B2499" s="32">
        <v>42400.88</v>
      </c>
      <c r="C2499" s="28">
        <v>45877</v>
      </c>
    </row>
    <row r="2500" spans="1:3" x14ac:dyDescent="0.45">
      <c r="A2500" s="33" t="s">
        <v>57</v>
      </c>
      <c r="B2500" s="32">
        <v>324890.43</v>
      </c>
      <c r="C2500" s="28">
        <v>45877</v>
      </c>
    </row>
    <row r="2501" spans="1:3" x14ac:dyDescent="0.45">
      <c r="A2501" s="33" t="s">
        <v>58</v>
      </c>
      <c r="B2501" s="32">
        <v>75608.399999999994</v>
      </c>
      <c r="C2501" s="28">
        <v>45877</v>
      </c>
    </row>
    <row r="2502" spans="1:3" x14ac:dyDescent="0.45">
      <c r="A2502" s="33" t="s">
        <v>44</v>
      </c>
      <c r="B2502" s="32">
        <v>543623.69999999995</v>
      </c>
      <c r="C2502" s="28">
        <v>45877</v>
      </c>
    </row>
    <row r="2503" spans="1:3" x14ac:dyDescent="0.45">
      <c r="A2503" s="33" t="s">
        <v>64</v>
      </c>
      <c r="B2503" s="32">
        <v>126511.94</v>
      </c>
      <c r="C2503" s="28">
        <v>45877</v>
      </c>
    </row>
    <row r="2504" spans="1:3" x14ac:dyDescent="0.45">
      <c r="A2504" s="33" t="s">
        <v>74</v>
      </c>
      <c r="B2504" s="32">
        <v>525767.29</v>
      </c>
      <c r="C2504" s="28">
        <v>45853</v>
      </c>
    </row>
    <row r="2505" spans="1:3" x14ac:dyDescent="0.45">
      <c r="A2505" s="33" t="s">
        <v>75</v>
      </c>
      <c r="B2505" s="32">
        <v>122356.4</v>
      </c>
      <c r="C2505" s="28">
        <v>45853</v>
      </c>
    </row>
    <row r="2506" spans="1:3" x14ac:dyDescent="0.45">
      <c r="A2506" s="33" t="s">
        <v>76</v>
      </c>
      <c r="B2506" s="32">
        <v>68578.570000000007</v>
      </c>
      <c r="C2506" s="28">
        <v>45853</v>
      </c>
    </row>
    <row r="2507" spans="1:3" x14ac:dyDescent="0.45">
      <c r="A2507" s="33" t="s">
        <v>77</v>
      </c>
      <c r="B2507" s="32">
        <v>15959.58</v>
      </c>
      <c r="C2507" s="28">
        <v>45853</v>
      </c>
    </row>
    <row r="2508" spans="1:3" x14ac:dyDescent="0.45">
      <c r="A2508" s="33" t="s">
        <v>78</v>
      </c>
      <c r="B2508" s="32">
        <v>65239.15</v>
      </c>
      <c r="C2508" s="28">
        <v>45853</v>
      </c>
    </row>
    <row r="2509" spans="1:3" x14ac:dyDescent="0.45">
      <c r="A2509" s="33" t="s">
        <v>79</v>
      </c>
      <c r="B2509" s="32">
        <v>15182.44</v>
      </c>
      <c r="C2509" s="28">
        <v>45853</v>
      </c>
    </row>
    <row r="2510" spans="1:3" x14ac:dyDescent="0.45">
      <c r="A2510" s="33" t="s">
        <v>85</v>
      </c>
      <c r="B2510" s="32">
        <v>159782.23000000001</v>
      </c>
      <c r="C2510" s="28">
        <v>45877</v>
      </c>
    </row>
    <row r="2511" spans="1:3" x14ac:dyDescent="0.45">
      <c r="A2511" s="33" t="s">
        <v>86</v>
      </c>
      <c r="B2511" s="32">
        <v>38614.080000000002</v>
      </c>
      <c r="C2511" s="28">
        <v>45877</v>
      </c>
    </row>
    <row r="2512" spans="1:3" x14ac:dyDescent="0.45">
      <c r="A2512" s="33" t="s">
        <v>95</v>
      </c>
      <c r="B2512" s="32">
        <v>20527.03</v>
      </c>
      <c r="C2512" s="28">
        <v>45961</v>
      </c>
    </row>
    <row r="2513" spans="1:3" x14ac:dyDescent="0.45">
      <c r="A2513" s="33" t="s">
        <v>96</v>
      </c>
      <c r="B2513" s="32">
        <v>4777.04</v>
      </c>
      <c r="C2513" s="28">
        <v>45961</v>
      </c>
    </row>
    <row r="2514" spans="1:3" x14ac:dyDescent="0.45">
      <c r="A2514" s="27" t="s">
        <v>359</v>
      </c>
      <c r="B2514" s="32"/>
    </row>
    <row r="2515" spans="1:3" x14ac:dyDescent="0.45">
      <c r="A2515" s="33" t="s">
        <v>51</v>
      </c>
      <c r="B2515" s="32">
        <v>31378.57</v>
      </c>
      <c r="C2515" s="28">
        <v>45877</v>
      </c>
    </row>
    <row r="2516" spans="1:3" x14ac:dyDescent="0.45">
      <c r="A2516" s="33" t="s">
        <v>57</v>
      </c>
      <c r="B2516" s="32">
        <v>58104.86</v>
      </c>
      <c r="C2516" s="28">
        <v>45877</v>
      </c>
    </row>
    <row r="2517" spans="1:3" x14ac:dyDescent="0.45">
      <c r="A2517" s="33" t="s">
        <v>44</v>
      </c>
      <c r="B2517" s="32">
        <v>97224.09</v>
      </c>
      <c r="C2517" s="28">
        <v>45877</v>
      </c>
    </row>
    <row r="2518" spans="1:3" x14ac:dyDescent="0.45">
      <c r="A2518" s="33" t="s">
        <v>74</v>
      </c>
      <c r="B2518" s="32">
        <v>94030.57</v>
      </c>
      <c r="C2518" s="28">
        <v>45853</v>
      </c>
    </row>
    <row r="2519" spans="1:3" x14ac:dyDescent="0.45">
      <c r="A2519" s="33" t="s">
        <v>76</v>
      </c>
      <c r="B2519" s="32">
        <v>12264.9</v>
      </c>
      <c r="C2519" s="28">
        <v>45853</v>
      </c>
    </row>
    <row r="2520" spans="1:3" x14ac:dyDescent="0.45">
      <c r="A2520" s="33" t="s">
        <v>78</v>
      </c>
      <c r="B2520" s="32">
        <v>11667.66</v>
      </c>
      <c r="C2520" s="28">
        <v>45853</v>
      </c>
    </row>
    <row r="2521" spans="1:3" x14ac:dyDescent="0.45">
      <c r="A2521" s="33" t="s">
        <v>85</v>
      </c>
      <c r="B2521" s="32">
        <v>28576.16</v>
      </c>
      <c r="C2521" s="28">
        <v>45877</v>
      </c>
    </row>
    <row r="2522" spans="1:3" x14ac:dyDescent="0.45">
      <c r="A2522" s="33" t="s">
        <v>95</v>
      </c>
      <c r="B2522" s="32">
        <v>3671.15</v>
      </c>
      <c r="C2522" s="28">
        <v>45961</v>
      </c>
    </row>
    <row r="2523" spans="1:3" x14ac:dyDescent="0.45">
      <c r="A2523" s="27" t="s">
        <v>360</v>
      </c>
      <c r="B2523" s="32"/>
    </row>
    <row r="2524" spans="1:3" x14ac:dyDescent="0.45">
      <c r="A2524" s="33" t="s">
        <v>51</v>
      </c>
      <c r="B2524" s="32">
        <v>36708.33</v>
      </c>
      <c r="C2524" s="28">
        <v>45877</v>
      </c>
    </row>
    <row r="2525" spans="1:3" x14ac:dyDescent="0.45">
      <c r="A2525" s="33" t="s">
        <v>57</v>
      </c>
      <c r="B2525" s="32">
        <v>67974.17</v>
      </c>
      <c r="C2525" s="28">
        <v>45877</v>
      </c>
    </row>
    <row r="2526" spans="1:3" x14ac:dyDescent="0.45">
      <c r="A2526" s="33" t="s">
        <v>44</v>
      </c>
      <c r="B2526" s="32">
        <v>113737.95</v>
      </c>
      <c r="C2526" s="28">
        <v>45877</v>
      </c>
    </row>
    <row r="2527" spans="1:3" x14ac:dyDescent="0.45">
      <c r="A2527" s="33" t="s">
        <v>74</v>
      </c>
      <c r="B2527" s="32">
        <v>110002</v>
      </c>
      <c r="C2527" s="28">
        <v>45853</v>
      </c>
    </row>
    <row r="2528" spans="1:3" x14ac:dyDescent="0.45">
      <c r="A2528" s="33" t="s">
        <v>76</v>
      </c>
      <c r="B2528" s="32">
        <v>14348.13</v>
      </c>
      <c r="C2528" s="28">
        <v>45853</v>
      </c>
    </row>
    <row r="2529" spans="1:3" x14ac:dyDescent="0.45">
      <c r="A2529" s="33" t="s">
        <v>78</v>
      </c>
      <c r="B2529" s="32">
        <v>13649.46</v>
      </c>
      <c r="C2529" s="28">
        <v>45853</v>
      </c>
    </row>
    <row r="2530" spans="1:3" x14ac:dyDescent="0.45">
      <c r="A2530" s="33" t="s">
        <v>85</v>
      </c>
      <c r="B2530" s="32">
        <v>33429.93</v>
      </c>
      <c r="C2530" s="28">
        <v>45877</v>
      </c>
    </row>
    <row r="2531" spans="1:3" x14ac:dyDescent="0.45">
      <c r="A2531" s="33" t="s">
        <v>95</v>
      </c>
      <c r="B2531" s="32">
        <v>4294.7</v>
      </c>
      <c r="C2531" s="28">
        <v>45961</v>
      </c>
    </row>
    <row r="2532" spans="1:3" x14ac:dyDescent="0.45">
      <c r="A2532" s="27" t="s">
        <v>361</v>
      </c>
      <c r="B2532" s="32"/>
    </row>
    <row r="2533" spans="1:3" x14ac:dyDescent="0.45">
      <c r="A2533" s="33" t="s">
        <v>51</v>
      </c>
      <c r="B2533" s="32">
        <v>4634.16</v>
      </c>
      <c r="C2533" s="28">
        <v>45877</v>
      </c>
    </row>
    <row r="2534" spans="1:3" x14ac:dyDescent="0.45">
      <c r="A2534" s="33" t="s">
        <v>57</v>
      </c>
      <c r="B2534" s="32">
        <v>8581.25</v>
      </c>
      <c r="C2534" s="28">
        <v>45877</v>
      </c>
    </row>
    <row r="2535" spans="1:3" x14ac:dyDescent="0.45">
      <c r="A2535" s="33" t="s">
        <v>44</v>
      </c>
      <c r="B2535" s="32">
        <v>10768.94</v>
      </c>
      <c r="C2535" s="28">
        <v>45877</v>
      </c>
    </row>
    <row r="2536" spans="1:3" x14ac:dyDescent="0.45">
      <c r="A2536" s="33" t="s">
        <v>74</v>
      </c>
      <c r="B2536" s="32">
        <v>10415.219999999999</v>
      </c>
      <c r="C2536" s="28">
        <v>45853</v>
      </c>
    </row>
    <row r="2537" spans="1:3" x14ac:dyDescent="0.45">
      <c r="A2537" s="33" t="s">
        <v>76</v>
      </c>
      <c r="B2537" s="32">
        <v>1811.35</v>
      </c>
      <c r="C2537" s="28">
        <v>45853</v>
      </c>
    </row>
    <row r="2538" spans="1:3" x14ac:dyDescent="0.45">
      <c r="A2538" s="33" t="s">
        <v>78</v>
      </c>
      <c r="B2538" s="32">
        <v>1723.14</v>
      </c>
      <c r="C2538" s="28">
        <v>45853</v>
      </c>
    </row>
    <row r="2539" spans="1:3" x14ac:dyDescent="0.45">
      <c r="A2539" s="33" t="s">
        <v>85</v>
      </c>
      <c r="B2539" s="32">
        <v>4220.29</v>
      </c>
      <c r="C2539" s="28">
        <v>45877</v>
      </c>
    </row>
    <row r="2540" spans="1:3" x14ac:dyDescent="0.45">
      <c r="A2540" s="33" t="s">
        <v>95</v>
      </c>
      <c r="B2540" s="32">
        <v>542.17999999999995</v>
      </c>
      <c r="C2540" s="28">
        <v>45961</v>
      </c>
    </row>
    <row r="2541" spans="1:3" x14ac:dyDescent="0.45">
      <c r="A2541" s="27" t="s">
        <v>362</v>
      </c>
      <c r="B2541" s="32"/>
    </row>
    <row r="2542" spans="1:3" x14ac:dyDescent="0.45">
      <c r="A2542" s="33" t="s">
        <v>51</v>
      </c>
      <c r="B2542" s="32">
        <v>3081.92</v>
      </c>
      <c r="C2542" s="28">
        <v>45877</v>
      </c>
    </row>
    <row r="2543" spans="1:3" x14ac:dyDescent="0.45">
      <c r="A2543" s="33" t="s">
        <v>57</v>
      </c>
      <c r="B2543" s="32">
        <v>5706.91</v>
      </c>
      <c r="C2543" s="28">
        <v>45877</v>
      </c>
    </row>
    <row r="2544" spans="1:3" x14ac:dyDescent="0.45">
      <c r="A2544" s="33" t="s">
        <v>44</v>
      </c>
      <c r="B2544" s="32">
        <v>9549.1</v>
      </c>
      <c r="C2544" s="28">
        <v>45877</v>
      </c>
    </row>
    <row r="2545" spans="1:3" x14ac:dyDescent="0.45">
      <c r="A2545" s="33" t="s">
        <v>74</v>
      </c>
      <c r="B2545" s="32">
        <v>9235.44</v>
      </c>
      <c r="C2545" s="28">
        <v>45853</v>
      </c>
    </row>
    <row r="2546" spans="1:3" x14ac:dyDescent="0.45">
      <c r="A2546" s="33" t="s">
        <v>85</v>
      </c>
      <c r="B2546" s="32">
        <v>2806.68</v>
      </c>
      <c r="C2546" s="28">
        <v>45877</v>
      </c>
    </row>
    <row r="2547" spans="1:3" x14ac:dyDescent="0.45">
      <c r="A2547" s="33" t="s">
        <v>95</v>
      </c>
      <c r="B2547" s="32">
        <v>360.57</v>
      </c>
      <c r="C2547" s="28">
        <v>45961</v>
      </c>
    </row>
    <row r="2548" spans="1:3" x14ac:dyDescent="0.45">
      <c r="A2548" s="27" t="s">
        <v>363</v>
      </c>
      <c r="B2548" s="32"/>
    </row>
    <row r="2549" spans="1:3" x14ac:dyDescent="0.45">
      <c r="A2549" s="33" t="s">
        <v>51</v>
      </c>
      <c r="B2549" s="32">
        <v>223465.31</v>
      </c>
      <c r="C2549" s="28">
        <v>45877</v>
      </c>
    </row>
    <row r="2550" spans="1:3" x14ac:dyDescent="0.45">
      <c r="A2550" s="33" t="s">
        <v>52</v>
      </c>
      <c r="B2550" s="32">
        <v>59312.43</v>
      </c>
      <c r="C2550" s="28">
        <v>45877</v>
      </c>
    </row>
    <row r="2551" spans="1:3" x14ac:dyDescent="0.45">
      <c r="A2551" s="33" t="s">
        <v>57</v>
      </c>
      <c r="B2551" s="32">
        <v>413798.96</v>
      </c>
      <c r="C2551" s="28">
        <v>45877</v>
      </c>
    </row>
    <row r="2552" spans="1:3" x14ac:dyDescent="0.45">
      <c r="A2552" s="33" t="s">
        <v>58</v>
      </c>
      <c r="B2552" s="32">
        <v>105764.74</v>
      </c>
      <c r="C2552" s="28">
        <v>45877</v>
      </c>
    </row>
    <row r="2553" spans="1:3" x14ac:dyDescent="0.45">
      <c r="A2553" s="33" t="s">
        <v>44</v>
      </c>
      <c r="B2553" s="32">
        <v>692390.11</v>
      </c>
      <c r="C2553" s="28">
        <v>45877</v>
      </c>
    </row>
    <row r="2554" spans="1:3" x14ac:dyDescent="0.45">
      <c r="A2554" s="33" t="s">
        <v>64</v>
      </c>
      <c r="B2554" s="32">
        <v>151408.89000000001</v>
      </c>
      <c r="C2554" s="28">
        <v>45877</v>
      </c>
    </row>
    <row r="2555" spans="1:3" x14ac:dyDescent="0.45">
      <c r="A2555" s="33" t="s">
        <v>74</v>
      </c>
      <c r="B2555" s="32">
        <v>669647.18000000005</v>
      </c>
      <c r="C2555" s="28">
        <v>45853</v>
      </c>
    </row>
    <row r="2556" spans="1:3" x14ac:dyDescent="0.45">
      <c r="A2556" s="33" t="s">
        <v>75</v>
      </c>
      <c r="B2556" s="32">
        <v>146435.56</v>
      </c>
      <c r="C2556" s="28">
        <v>45853</v>
      </c>
    </row>
    <row r="2557" spans="1:3" x14ac:dyDescent="0.45">
      <c r="A2557" s="33" t="s">
        <v>76</v>
      </c>
      <c r="B2557" s="32">
        <v>85466.94</v>
      </c>
      <c r="C2557" s="28">
        <v>45853</v>
      </c>
    </row>
    <row r="2558" spans="1:3" x14ac:dyDescent="0.45">
      <c r="A2558" s="33" t="s">
        <v>77</v>
      </c>
      <c r="B2558" s="32">
        <v>22325.05</v>
      </c>
      <c r="C2558" s="28">
        <v>45853</v>
      </c>
    </row>
    <row r="2559" spans="1:3" x14ac:dyDescent="0.45">
      <c r="A2559" s="33" t="s">
        <v>78</v>
      </c>
      <c r="B2559" s="32">
        <v>81305.149999999994</v>
      </c>
      <c r="C2559" s="28">
        <v>45853</v>
      </c>
    </row>
    <row r="2560" spans="1:3" x14ac:dyDescent="0.45">
      <c r="A2560" s="33" t="s">
        <v>79</v>
      </c>
      <c r="B2560" s="32">
        <v>21237.94</v>
      </c>
      <c r="C2560" s="28">
        <v>45853</v>
      </c>
    </row>
    <row r="2561" spans="1:3" x14ac:dyDescent="0.45">
      <c r="A2561" s="33" t="s">
        <v>85</v>
      </c>
      <c r="B2561" s="32">
        <v>203507.73</v>
      </c>
      <c r="C2561" s="28">
        <v>45877</v>
      </c>
    </row>
    <row r="2562" spans="1:3" x14ac:dyDescent="0.45">
      <c r="A2562" s="33" t="s">
        <v>86</v>
      </c>
      <c r="B2562" s="32">
        <v>54015.27</v>
      </c>
      <c r="C2562" s="28">
        <v>45877</v>
      </c>
    </row>
    <row r="2563" spans="1:3" x14ac:dyDescent="0.45">
      <c r="A2563" s="33" t="s">
        <v>95</v>
      </c>
      <c r="B2563" s="32">
        <v>26144.400000000001</v>
      </c>
      <c r="C2563" s="28">
        <v>45961</v>
      </c>
    </row>
    <row r="2564" spans="1:3" x14ac:dyDescent="0.45">
      <c r="A2564" s="33" t="s">
        <v>96</v>
      </c>
      <c r="B2564" s="32">
        <v>6682.36</v>
      </c>
      <c r="C2564" s="28">
        <v>45961</v>
      </c>
    </row>
    <row r="2565" spans="1:3" x14ac:dyDescent="0.45">
      <c r="A2565" s="27" t="s">
        <v>364</v>
      </c>
      <c r="B2565" s="32"/>
    </row>
    <row r="2566" spans="1:3" x14ac:dyDescent="0.45">
      <c r="A2566" s="33" t="s">
        <v>51</v>
      </c>
      <c r="B2566" s="32">
        <v>12881</v>
      </c>
      <c r="C2566" s="28">
        <v>45877</v>
      </c>
    </row>
    <row r="2567" spans="1:3" x14ac:dyDescent="0.45">
      <c r="A2567" s="33" t="s">
        <v>57</v>
      </c>
      <c r="B2567" s="32">
        <v>23852.22</v>
      </c>
      <c r="C2567" s="28">
        <v>45877</v>
      </c>
    </row>
    <row r="2568" spans="1:3" x14ac:dyDescent="0.45">
      <c r="A2568" s="33" t="s">
        <v>44</v>
      </c>
      <c r="B2568" s="32">
        <v>39910.78</v>
      </c>
      <c r="C2568" s="28">
        <v>45877</v>
      </c>
    </row>
    <row r="2569" spans="1:3" x14ac:dyDescent="0.45">
      <c r="A2569" s="33" t="s">
        <v>74</v>
      </c>
      <c r="B2569" s="32">
        <v>38599.83</v>
      </c>
      <c r="C2569" s="28">
        <v>45853</v>
      </c>
    </row>
    <row r="2570" spans="1:3" x14ac:dyDescent="0.45">
      <c r="A2570" s="33" t="s">
        <v>76</v>
      </c>
      <c r="B2570" s="32">
        <v>5034.78</v>
      </c>
      <c r="C2570" s="28">
        <v>45853</v>
      </c>
    </row>
    <row r="2571" spans="1:3" x14ac:dyDescent="0.45">
      <c r="A2571" s="33" t="s">
        <v>78</v>
      </c>
      <c r="B2571" s="32">
        <v>4789.6099999999997</v>
      </c>
      <c r="C2571" s="28">
        <v>45853</v>
      </c>
    </row>
    <row r="2572" spans="1:3" x14ac:dyDescent="0.45">
      <c r="A2572" s="33" t="s">
        <v>85</v>
      </c>
      <c r="B2572" s="32">
        <v>11730.6</v>
      </c>
      <c r="C2572" s="28">
        <v>45877</v>
      </c>
    </row>
    <row r="2573" spans="1:3" x14ac:dyDescent="0.45">
      <c r="A2573" s="33" t="s">
        <v>95</v>
      </c>
      <c r="B2573" s="32">
        <v>1507.02</v>
      </c>
      <c r="C2573" s="28">
        <v>45961</v>
      </c>
    </row>
    <row r="2574" spans="1:3" x14ac:dyDescent="0.45">
      <c r="A2574" s="27" t="s">
        <v>365</v>
      </c>
      <c r="B2574" s="32"/>
    </row>
    <row r="2575" spans="1:3" x14ac:dyDescent="0.45">
      <c r="A2575" s="33" t="s">
        <v>51</v>
      </c>
      <c r="B2575" s="32">
        <v>45441.14</v>
      </c>
      <c r="C2575" s="28">
        <v>45877</v>
      </c>
    </row>
    <row r="2576" spans="1:3" x14ac:dyDescent="0.45">
      <c r="A2576" s="33" t="s">
        <v>52</v>
      </c>
      <c r="B2576" s="32">
        <v>12369.89</v>
      </c>
      <c r="C2576" s="28">
        <v>45877</v>
      </c>
    </row>
    <row r="2577" spans="1:3" x14ac:dyDescent="0.45">
      <c r="A2577" s="33" t="s">
        <v>57</v>
      </c>
      <c r="B2577" s="32">
        <v>84145.03</v>
      </c>
      <c r="C2577" s="28">
        <v>45877</v>
      </c>
    </row>
    <row r="2578" spans="1:3" x14ac:dyDescent="0.45">
      <c r="A2578" s="33" t="s">
        <v>58</v>
      </c>
      <c r="B2578" s="32">
        <v>22057.74</v>
      </c>
      <c r="C2578" s="28">
        <v>45877</v>
      </c>
    </row>
    <row r="2579" spans="1:3" x14ac:dyDescent="0.45">
      <c r="A2579" s="33" t="s">
        <v>44</v>
      </c>
      <c r="B2579" s="32">
        <v>140795.87</v>
      </c>
      <c r="C2579" s="28">
        <v>45877</v>
      </c>
    </row>
    <row r="2580" spans="1:3" x14ac:dyDescent="0.45">
      <c r="A2580" s="33" t="s">
        <v>64</v>
      </c>
      <c r="B2580" s="32">
        <v>31577.040000000001</v>
      </c>
      <c r="C2580" s="28">
        <v>45877</v>
      </c>
    </row>
    <row r="2581" spans="1:3" x14ac:dyDescent="0.45">
      <c r="A2581" s="33" t="s">
        <v>74</v>
      </c>
      <c r="B2581" s="32">
        <v>136171.15</v>
      </c>
      <c r="C2581" s="28">
        <v>45853</v>
      </c>
    </row>
    <row r="2582" spans="1:3" x14ac:dyDescent="0.45">
      <c r="A2582" s="33" t="s">
        <v>75</v>
      </c>
      <c r="B2582" s="32">
        <v>30539.83</v>
      </c>
      <c r="C2582" s="28">
        <v>45853</v>
      </c>
    </row>
    <row r="2583" spans="1:3" x14ac:dyDescent="0.45">
      <c r="A2583" s="33" t="s">
        <v>76</v>
      </c>
      <c r="B2583" s="32">
        <v>17761.509999999998</v>
      </c>
      <c r="C2583" s="28">
        <v>45853</v>
      </c>
    </row>
    <row r="2584" spans="1:3" x14ac:dyDescent="0.45">
      <c r="A2584" s="33" t="s">
        <v>77</v>
      </c>
      <c r="B2584" s="32">
        <v>4655.99</v>
      </c>
      <c r="C2584" s="28">
        <v>45853</v>
      </c>
    </row>
    <row r="2585" spans="1:3" x14ac:dyDescent="0.45">
      <c r="A2585" s="33" t="s">
        <v>78</v>
      </c>
      <c r="B2585" s="32">
        <v>16896.62</v>
      </c>
      <c r="C2585" s="28">
        <v>45853</v>
      </c>
    </row>
    <row r="2586" spans="1:3" x14ac:dyDescent="0.45">
      <c r="A2586" s="33" t="s">
        <v>79</v>
      </c>
      <c r="B2586" s="32">
        <v>4429.2700000000004</v>
      </c>
      <c r="C2586" s="28">
        <v>45853</v>
      </c>
    </row>
    <row r="2587" spans="1:3" x14ac:dyDescent="0.45">
      <c r="A2587" s="33" t="s">
        <v>85</v>
      </c>
      <c r="B2587" s="32">
        <v>41382.81</v>
      </c>
      <c r="C2587" s="28">
        <v>45877</v>
      </c>
    </row>
    <row r="2588" spans="1:3" x14ac:dyDescent="0.45">
      <c r="A2588" s="33" t="s">
        <v>86</v>
      </c>
      <c r="B2588" s="32">
        <v>11265.14</v>
      </c>
      <c r="C2588" s="28">
        <v>45877</v>
      </c>
    </row>
    <row r="2589" spans="1:3" x14ac:dyDescent="0.45">
      <c r="A2589" s="33" t="s">
        <v>95</v>
      </c>
      <c r="B2589" s="32">
        <v>5316.4</v>
      </c>
      <c r="C2589" s="28">
        <v>45961</v>
      </c>
    </row>
    <row r="2590" spans="1:3" x14ac:dyDescent="0.45">
      <c r="A2590" s="33" t="s">
        <v>96</v>
      </c>
      <c r="B2590" s="32">
        <v>1393.64</v>
      </c>
      <c r="C2590" s="28">
        <v>45961</v>
      </c>
    </row>
    <row r="2591" spans="1:3" x14ac:dyDescent="0.45">
      <c r="A2591" s="27" t="s">
        <v>366</v>
      </c>
      <c r="B2591" s="32"/>
    </row>
    <row r="2592" spans="1:3" x14ac:dyDescent="0.45">
      <c r="A2592" s="33" t="s">
        <v>51</v>
      </c>
      <c r="B2592" s="32">
        <v>161685.20000000001</v>
      </c>
      <c r="C2592" s="28">
        <v>45877</v>
      </c>
    </row>
    <row r="2593" spans="1:3" x14ac:dyDescent="0.45">
      <c r="A2593" s="33" t="s">
        <v>57</v>
      </c>
      <c r="B2593" s="32">
        <v>299398.43</v>
      </c>
      <c r="C2593" s="28">
        <v>45877</v>
      </c>
    </row>
    <row r="2594" spans="1:3" x14ac:dyDescent="0.45">
      <c r="A2594" s="33" t="s">
        <v>44</v>
      </c>
      <c r="B2594" s="32">
        <v>510766.26</v>
      </c>
      <c r="C2594" s="28">
        <v>45877</v>
      </c>
    </row>
    <row r="2595" spans="1:3" x14ac:dyDescent="0.45">
      <c r="A2595" s="33" t="s">
        <v>74</v>
      </c>
      <c r="B2595" s="32">
        <v>558967.48</v>
      </c>
      <c r="C2595" s="28">
        <v>45853</v>
      </c>
    </row>
    <row r="2596" spans="1:3" x14ac:dyDescent="0.45">
      <c r="A2596" s="33" t="s">
        <v>76</v>
      </c>
      <c r="B2596" s="32">
        <v>64433.58</v>
      </c>
      <c r="C2596" s="28">
        <v>45853</v>
      </c>
    </row>
    <row r="2597" spans="1:3" x14ac:dyDescent="0.45">
      <c r="A2597" s="33" t="s">
        <v>78</v>
      </c>
      <c r="B2597" s="32">
        <v>61295.99</v>
      </c>
      <c r="C2597" s="28">
        <v>45853</v>
      </c>
    </row>
    <row r="2598" spans="1:3" x14ac:dyDescent="0.45">
      <c r="A2598" s="33" t="s">
        <v>85</v>
      </c>
      <c r="B2598" s="32">
        <v>147245.15</v>
      </c>
      <c r="C2598" s="28">
        <v>45877</v>
      </c>
    </row>
    <row r="2599" spans="1:3" x14ac:dyDescent="0.45">
      <c r="A2599" s="33" t="s">
        <v>95</v>
      </c>
      <c r="B2599" s="32">
        <v>18916.400000000001</v>
      </c>
      <c r="C2599" s="28">
        <v>45961</v>
      </c>
    </row>
    <row r="2600" spans="1:3" x14ac:dyDescent="0.45">
      <c r="A2600" s="27" t="s">
        <v>367</v>
      </c>
      <c r="B2600" s="32"/>
    </row>
    <row r="2601" spans="1:3" x14ac:dyDescent="0.45">
      <c r="A2601" s="33" t="s">
        <v>51</v>
      </c>
      <c r="B2601" s="32">
        <v>1470.93</v>
      </c>
      <c r="C2601" s="28">
        <v>45877</v>
      </c>
    </row>
    <row r="2602" spans="1:3" x14ac:dyDescent="0.45">
      <c r="A2602" s="33" t="s">
        <v>57</v>
      </c>
      <c r="B2602" s="32">
        <v>2723.77</v>
      </c>
      <c r="C2602" s="28">
        <v>45877</v>
      </c>
    </row>
    <row r="2603" spans="1:3" x14ac:dyDescent="0.45">
      <c r="A2603" s="33" t="s">
        <v>44</v>
      </c>
      <c r="B2603" s="32">
        <v>4557.55</v>
      </c>
      <c r="C2603" s="28">
        <v>45877</v>
      </c>
    </row>
    <row r="2604" spans="1:3" x14ac:dyDescent="0.45">
      <c r="A2604" s="33" t="s">
        <v>74</v>
      </c>
      <c r="B2604" s="32">
        <v>4407.8500000000004</v>
      </c>
      <c r="C2604" s="28">
        <v>45853</v>
      </c>
    </row>
    <row r="2605" spans="1:3" x14ac:dyDescent="0.45">
      <c r="A2605" s="33" t="s">
        <v>76</v>
      </c>
      <c r="B2605" s="32">
        <v>574.94000000000005</v>
      </c>
      <c r="C2605" s="28">
        <v>45853</v>
      </c>
    </row>
    <row r="2606" spans="1:3" x14ac:dyDescent="0.45">
      <c r="A2606" s="33" t="s">
        <v>78</v>
      </c>
      <c r="B2606" s="32">
        <v>546.94000000000005</v>
      </c>
      <c r="C2606" s="28">
        <v>45853</v>
      </c>
    </row>
    <row r="2607" spans="1:3" x14ac:dyDescent="0.45">
      <c r="A2607" s="33" t="s">
        <v>85</v>
      </c>
      <c r="B2607" s="32">
        <v>1339.56</v>
      </c>
      <c r="C2607" s="28">
        <v>45877</v>
      </c>
    </row>
    <row r="2608" spans="1:3" x14ac:dyDescent="0.45">
      <c r="A2608" s="33" t="s">
        <v>95</v>
      </c>
      <c r="B2608" s="32">
        <v>172.09</v>
      </c>
      <c r="C2608" s="28">
        <v>45961</v>
      </c>
    </row>
    <row r="2609" spans="1:3" x14ac:dyDescent="0.45">
      <c r="A2609" s="27" t="s">
        <v>369</v>
      </c>
      <c r="B2609" s="32"/>
    </row>
    <row r="2610" spans="1:3" x14ac:dyDescent="0.45">
      <c r="A2610" s="33" t="s">
        <v>51</v>
      </c>
      <c r="B2610" s="32">
        <v>249971.20000000001</v>
      </c>
      <c r="C2610" s="28">
        <v>45877</v>
      </c>
    </row>
    <row r="2611" spans="1:3" x14ac:dyDescent="0.45">
      <c r="A2611" s="33" t="s">
        <v>52</v>
      </c>
      <c r="B2611" s="32">
        <v>65989.399999999994</v>
      </c>
      <c r="C2611" s="28">
        <v>45877</v>
      </c>
    </row>
    <row r="2612" spans="1:3" x14ac:dyDescent="0.45">
      <c r="A2612" s="33" t="s">
        <v>57</v>
      </c>
      <c r="B2612" s="32">
        <v>462880.86</v>
      </c>
      <c r="C2612" s="28">
        <v>45877</v>
      </c>
    </row>
    <row r="2613" spans="1:3" x14ac:dyDescent="0.45">
      <c r="A2613" s="33" t="s">
        <v>58</v>
      </c>
      <c r="B2613" s="32">
        <v>117670.97</v>
      </c>
      <c r="C2613" s="28">
        <v>45877</v>
      </c>
    </row>
    <row r="2614" spans="1:3" x14ac:dyDescent="0.45">
      <c r="A2614" s="33" t="s">
        <v>44</v>
      </c>
      <c r="B2614" s="32">
        <v>774516.54</v>
      </c>
      <c r="C2614" s="28">
        <v>45877</v>
      </c>
    </row>
    <row r="2615" spans="1:3" x14ac:dyDescent="0.45">
      <c r="A2615" s="33" t="s">
        <v>64</v>
      </c>
      <c r="B2615" s="32">
        <v>196893.23</v>
      </c>
      <c r="C2615" s="28">
        <v>45877</v>
      </c>
    </row>
    <row r="2616" spans="1:3" x14ac:dyDescent="0.45">
      <c r="A2616" s="33" t="s">
        <v>74</v>
      </c>
      <c r="B2616" s="32">
        <v>773751.74</v>
      </c>
      <c r="C2616" s="28">
        <v>45853</v>
      </c>
    </row>
    <row r="2617" spans="1:3" x14ac:dyDescent="0.45">
      <c r="A2617" s="33" t="s">
        <v>75</v>
      </c>
      <c r="B2617" s="32">
        <v>190425.88</v>
      </c>
      <c r="C2617" s="28">
        <v>45853</v>
      </c>
    </row>
    <row r="2618" spans="1:3" x14ac:dyDescent="0.45">
      <c r="A2618" s="33" t="s">
        <v>76</v>
      </c>
      <c r="B2618" s="32">
        <v>97705.89</v>
      </c>
      <c r="C2618" s="28">
        <v>45853</v>
      </c>
    </row>
    <row r="2619" spans="1:3" x14ac:dyDescent="0.45">
      <c r="A2619" s="33" t="s">
        <v>77</v>
      </c>
      <c r="B2619" s="32">
        <v>24838.240000000002</v>
      </c>
      <c r="C2619" s="28">
        <v>45853</v>
      </c>
    </row>
    <row r="2620" spans="1:3" x14ac:dyDescent="0.45">
      <c r="A2620" s="33" t="s">
        <v>78</v>
      </c>
      <c r="B2620" s="32">
        <v>92948.12</v>
      </c>
      <c r="C2620" s="28">
        <v>45853</v>
      </c>
    </row>
    <row r="2621" spans="1:3" x14ac:dyDescent="0.45">
      <c r="A2621" s="33" t="s">
        <v>79</v>
      </c>
      <c r="B2621" s="32">
        <v>23628.75</v>
      </c>
      <c r="C2621" s="28">
        <v>45853</v>
      </c>
    </row>
    <row r="2622" spans="1:3" x14ac:dyDescent="0.45">
      <c r="A2622" s="33" t="s">
        <v>85</v>
      </c>
      <c r="B2622" s="32">
        <v>227646.38</v>
      </c>
      <c r="C2622" s="28">
        <v>45877</v>
      </c>
    </row>
    <row r="2623" spans="1:3" x14ac:dyDescent="0.45">
      <c r="A2623" s="33" t="s">
        <v>86</v>
      </c>
      <c r="B2623" s="32">
        <v>60095.91</v>
      </c>
      <c r="C2623" s="28">
        <v>45877</v>
      </c>
    </row>
    <row r="2624" spans="1:3" x14ac:dyDescent="0.45">
      <c r="A2624" s="33" t="s">
        <v>95</v>
      </c>
      <c r="B2624" s="32">
        <v>29245.46</v>
      </c>
      <c r="C2624" s="28">
        <v>45961</v>
      </c>
    </row>
    <row r="2625" spans="1:3" x14ac:dyDescent="0.45">
      <c r="A2625" s="33" t="s">
        <v>96</v>
      </c>
      <c r="B2625" s="32">
        <v>7434.62</v>
      </c>
      <c r="C2625" s="28">
        <v>45961</v>
      </c>
    </row>
    <row r="2626" spans="1:3" x14ac:dyDescent="0.45">
      <c r="A2626" s="27" t="s">
        <v>370</v>
      </c>
      <c r="B2626" s="32"/>
    </row>
    <row r="2627" spans="1:3" x14ac:dyDescent="0.45">
      <c r="A2627" s="33" t="s">
        <v>51</v>
      </c>
      <c r="B2627" s="32">
        <v>16080.76</v>
      </c>
      <c r="C2627" s="28">
        <v>45877</v>
      </c>
    </row>
    <row r="2628" spans="1:3" x14ac:dyDescent="0.45">
      <c r="A2628" s="33" t="s">
        <v>57</v>
      </c>
      <c r="B2628" s="32">
        <v>29777.33</v>
      </c>
      <c r="C2628" s="28">
        <v>45877</v>
      </c>
    </row>
    <row r="2629" spans="1:3" x14ac:dyDescent="0.45">
      <c r="A2629" s="33" t="s">
        <v>44</v>
      </c>
      <c r="B2629" s="32">
        <v>49825</v>
      </c>
      <c r="C2629" s="28">
        <v>45877</v>
      </c>
    </row>
    <row r="2630" spans="1:3" x14ac:dyDescent="0.45">
      <c r="A2630" s="33" t="s">
        <v>74</v>
      </c>
      <c r="B2630" s="32">
        <v>48188.4</v>
      </c>
      <c r="C2630" s="28">
        <v>45853</v>
      </c>
    </row>
    <row r="2631" spans="1:3" x14ac:dyDescent="0.45">
      <c r="A2631" s="33" t="s">
        <v>76</v>
      </c>
      <c r="B2631" s="32">
        <v>6285.46</v>
      </c>
      <c r="C2631" s="28">
        <v>45853</v>
      </c>
    </row>
    <row r="2632" spans="1:3" x14ac:dyDescent="0.45">
      <c r="A2632" s="33" t="s">
        <v>78</v>
      </c>
      <c r="B2632" s="32">
        <v>5979.39</v>
      </c>
      <c r="C2632" s="28">
        <v>45853</v>
      </c>
    </row>
    <row r="2633" spans="1:3" x14ac:dyDescent="0.45">
      <c r="A2633" s="33" t="s">
        <v>85</v>
      </c>
      <c r="B2633" s="32">
        <v>14644.59</v>
      </c>
      <c r="C2633" s="28">
        <v>45877</v>
      </c>
    </row>
    <row r="2634" spans="1:3" x14ac:dyDescent="0.45">
      <c r="A2634" s="33" t="s">
        <v>95</v>
      </c>
      <c r="B2634" s="32">
        <v>1881.37</v>
      </c>
      <c r="C2634" s="28">
        <v>45961</v>
      </c>
    </row>
    <row r="2635" spans="1:3" x14ac:dyDescent="0.45">
      <c r="A2635" s="27" t="s">
        <v>371</v>
      </c>
      <c r="B2635" s="32"/>
    </row>
    <row r="2636" spans="1:3" x14ac:dyDescent="0.45">
      <c r="A2636" s="33" t="s">
        <v>51</v>
      </c>
      <c r="B2636" s="32">
        <v>2303.7399999999998</v>
      </c>
      <c r="C2636" s="28">
        <v>45877</v>
      </c>
    </row>
    <row r="2637" spans="1:3" x14ac:dyDescent="0.45">
      <c r="A2637" s="33" t="s">
        <v>57</v>
      </c>
      <c r="B2637" s="32">
        <v>4265.92</v>
      </c>
      <c r="C2637" s="28">
        <v>45877</v>
      </c>
    </row>
    <row r="2638" spans="1:3" x14ac:dyDescent="0.45">
      <c r="A2638" s="33" t="s">
        <v>44</v>
      </c>
      <c r="B2638" s="32">
        <v>7137.96</v>
      </c>
      <c r="C2638" s="28">
        <v>45877</v>
      </c>
    </row>
    <row r="2639" spans="1:3" x14ac:dyDescent="0.45">
      <c r="A2639" s="33" t="s">
        <v>74</v>
      </c>
      <c r="B2639" s="32">
        <v>6903.5</v>
      </c>
      <c r="C2639" s="28">
        <v>45853</v>
      </c>
    </row>
    <row r="2640" spans="1:3" x14ac:dyDescent="0.45">
      <c r="A2640" s="33" t="s">
        <v>85</v>
      </c>
      <c r="B2640" s="32">
        <v>2097.9899999999998</v>
      </c>
      <c r="C2640" s="28">
        <v>45877</v>
      </c>
    </row>
    <row r="2641" spans="1:3" x14ac:dyDescent="0.45">
      <c r="A2641" s="33" t="s">
        <v>95</v>
      </c>
      <c r="B2641" s="32">
        <v>269.52999999999997</v>
      </c>
      <c r="C2641" s="28">
        <v>45961</v>
      </c>
    </row>
    <row r="2642" spans="1:3" x14ac:dyDescent="0.45">
      <c r="A2642" s="27" t="s">
        <v>372</v>
      </c>
      <c r="B2642" s="32"/>
    </row>
    <row r="2643" spans="1:3" x14ac:dyDescent="0.45">
      <c r="A2643" s="33" t="s">
        <v>51</v>
      </c>
      <c r="B2643" s="32">
        <v>8553.0300000000007</v>
      </c>
      <c r="C2643" s="28">
        <v>45877</v>
      </c>
    </row>
    <row r="2644" spans="1:3" x14ac:dyDescent="0.45">
      <c r="A2644" s="33" t="s">
        <v>57</v>
      </c>
      <c r="B2644" s="32">
        <v>15837.96</v>
      </c>
      <c r="C2644" s="28">
        <v>45877</v>
      </c>
    </row>
    <row r="2645" spans="1:3" x14ac:dyDescent="0.45">
      <c r="A2645" s="33" t="s">
        <v>44</v>
      </c>
      <c r="B2645" s="32">
        <v>26500.9</v>
      </c>
      <c r="C2645" s="28">
        <v>45877</v>
      </c>
    </row>
    <row r="2646" spans="1:3" x14ac:dyDescent="0.45">
      <c r="A2646" s="33" t="s">
        <v>74</v>
      </c>
      <c r="B2646" s="32">
        <v>25630.42</v>
      </c>
      <c r="C2646" s="28">
        <v>45853</v>
      </c>
    </row>
    <row r="2647" spans="1:3" x14ac:dyDescent="0.45">
      <c r="A2647" s="33" t="s">
        <v>76</v>
      </c>
      <c r="B2647" s="32">
        <v>3343.11</v>
      </c>
      <c r="C2647" s="28">
        <v>45853</v>
      </c>
    </row>
    <row r="2648" spans="1:3" x14ac:dyDescent="0.45">
      <c r="A2648" s="33" t="s">
        <v>78</v>
      </c>
      <c r="B2648" s="32">
        <v>3180.32</v>
      </c>
      <c r="C2648" s="28">
        <v>45853</v>
      </c>
    </row>
    <row r="2649" spans="1:3" x14ac:dyDescent="0.45">
      <c r="A2649" s="33" t="s">
        <v>85</v>
      </c>
      <c r="B2649" s="32">
        <v>7789.16</v>
      </c>
      <c r="C2649" s="28">
        <v>45877</v>
      </c>
    </row>
    <row r="2650" spans="1:3" x14ac:dyDescent="0.45">
      <c r="A2650" s="33" t="s">
        <v>95</v>
      </c>
      <c r="B2650" s="32">
        <v>1000.66</v>
      </c>
      <c r="C2650" s="28">
        <v>45961</v>
      </c>
    </row>
    <row r="2651" spans="1:3" x14ac:dyDescent="0.45">
      <c r="A2651" s="27" t="s">
        <v>373</v>
      </c>
      <c r="B2651" s="32"/>
    </row>
    <row r="2652" spans="1:3" x14ac:dyDescent="0.45">
      <c r="A2652" s="33" t="s">
        <v>51</v>
      </c>
      <c r="B2652" s="32">
        <v>360718.73</v>
      </c>
      <c r="C2652" s="28">
        <v>45877</v>
      </c>
    </row>
    <row r="2653" spans="1:3" x14ac:dyDescent="0.45">
      <c r="A2653" s="33" t="s">
        <v>57</v>
      </c>
      <c r="B2653" s="32">
        <v>667956.16</v>
      </c>
      <c r="C2653" s="28">
        <v>45877</v>
      </c>
    </row>
    <row r="2654" spans="1:3" x14ac:dyDescent="0.45">
      <c r="A2654" s="33" t="s">
        <v>44</v>
      </c>
      <c r="B2654" s="32">
        <v>1117659.28</v>
      </c>
      <c r="C2654" s="28">
        <v>45877</v>
      </c>
    </row>
    <row r="2655" spans="1:3" x14ac:dyDescent="0.45">
      <c r="A2655" s="33" t="s">
        <v>74</v>
      </c>
      <c r="B2655" s="32">
        <v>1080947.52</v>
      </c>
      <c r="C2655" s="28">
        <v>45853</v>
      </c>
    </row>
    <row r="2656" spans="1:3" x14ac:dyDescent="0.45">
      <c r="A2656" s="33" t="s">
        <v>76</v>
      </c>
      <c r="B2656" s="32">
        <v>140993.64000000001</v>
      </c>
      <c r="C2656" s="28">
        <v>45853</v>
      </c>
    </row>
    <row r="2657" spans="1:3" x14ac:dyDescent="0.45">
      <c r="A2657" s="33" t="s">
        <v>78</v>
      </c>
      <c r="B2657" s="32">
        <v>134127.97</v>
      </c>
      <c r="C2657" s="28">
        <v>45853</v>
      </c>
    </row>
    <row r="2658" spans="1:3" x14ac:dyDescent="0.45">
      <c r="A2658" s="33" t="s">
        <v>85</v>
      </c>
      <c r="B2658" s="32">
        <v>328503.09999999998</v>
      </c>
      <c r="C2658" s="28">
        <v>45877</v>
      </c>
    </row>
    <row r="2659" spans="1:3" x14ac:dyDescent="0.45">
      <c r="A2659" s="33" t="s">
        <v>95</v>
      </c>
      <c r="B2659" s="32">
        <v>42202.41</v>
      </c>
      <c r="C2659" s="28">
        <v>45961</v>
      </c>
    </row>
    <row r="2660" spans="1:3" x14ac:dyDescent="0.45">
      <c r="A2660" s="27" t="s">
        <v>374</v>
      </c>
      <c r="B2660" s="32"/>
    </row>
    <row r="2661" spans="1:3" x14ac:dyDescent="0.45">
      <c r="A2661" s="33" t="s">
        <v>51</v>
      </c>
      <c r="B2661" s="32">
        <v>62342.96</v>
      </c>
      <c r="C2661" s="28">
        <v>45877</v>
      </c>
    </row>
    <row r="2662" spans="1:3" x14ac:dyDescent="0.45">
      <c r="A2662" s="33" t="s">
        <v>52</v>
      </c>
      <c r="B2662" s="32">
        <v>16970.87</v>
      </c>
      <c r="C2662" s="28">
        <v>45877</v>
      </c>
    </row>
    <row r="2663" spans="1:3" x14ac:dyDescent="0.45">
      <c r="A2663" s="33" t="s">
        <v>57</v>
      </c>
      <c r="B2663" s="32">
        <v>115442.75</v>
      </c>
      <c r="C2663" s="28">
        <v>45877</v>
      </c>
    </row>
    <row r="2664" spans="1:3" x14ac:dyDescent="0.45">
      <c r="A2664" s="33" t="s">
        <v>58</v>
      </c>
      <c r="B2664" s="32">
        <v>30262.11</v>
      </c>
      <c r="C2664" s="28">
        <v>45877</v>
      </c>
    </row>
    <row r="2665" spans="1:3" x14ac:dyDescent="0.45">
      <c r="A2665" s="33" t="s">
        <v>44</v>
      </c>
      <c r="B2665" s="32">
        <v>193164.87</v>
      </c>
      <c r="C2665" s="28">
        <v>45877</v>
      </c>
    </row>
    <row r="2666" spans="1:3" x14ac:dyDescent="0.45">
      <c r="A2666" s="33" t="s">
        <v>64</v>
      </c>
      <c r="B2666" s="32">
        <v>50636.15</v>
      </c>
      <c r="C2666" s="28">
        <v>45877</v>
      </c>
    </row>
    <row r="2667" spans="1:3" x14ac:dyDescent="0.45">
      <c r="A2667" s="33" t="s">
        <v>74</v>
      </c>
      <c r="B2667" s="32">
        <v>186819.98</v>
      </c>
      <c r="C2667" s="28">
        <v>45853</v>
      </c>
    </row>
    <row r="2668" spans="1:3" x14ac:dyDescent="0.45">
      <c r="A2668" s="33" t="s">
        <v>75</v>
      </c>
      <c r="B2668" s="32">
        <v>48972.9</v>
      </c>
      <c r="C2668" s="28">
        <v>45853</v>
      </c>
    </row>
    <row r="2669" spans="1:3" x14ac:dyDescent="0.45">
      <c r="A2669" s="33" t="s">
        <v>76</v>
      </c>
      <c r="B2669" s="32">
        <v>24367.91</v>
      </c>
      <c r="C2669" s="28">
        <v>45853</v>
      </c>
    </row>
    <row r="2670" spans="1:3" x14ac:dyDescent="0.45">
      <c r="A2670" s="33" t="s">
        <v>77</v>
      </c>
      <c r="B2670" s="32">
        <v>6387.79</v>
      </c>
      <c r="C2670" s="28">
        <v>45853</v>
      </c>
    </row>
    <row r="2671" spans="1:3" x14ac:dyDescent="0.45">
      <c r="A2671" s="33" t="s">
        <v>78</v>
      </c>
      <c r="B2671" s="32">
        <v>23181.31</v>
      </c>
      <c r="C2671" s="28">
        <v>45853</v>
      </c>
    </row>
    <row r="2672" spans="1:3" x14ac:dyDescent="0.45">
      <c r="A2672" s="33" t="s">
        <v>79</v>
      </c>
      <c r="B2672" s="32">
        <v>6076.74</v>
      </c>
      <c r="C2672" s="28">
        <v>45853</v>
      </c>
    </row>
    <row r="2673" spans="1:3" x14ac:dyDescent="0.45">
      <c r="A2673" s="33" t="s">
        <v>85</v>
      </c>
      <c r="B2673" s="32">
        <v>56775.14</v>
      </c>
      <c r="C2673" s="28">
        <v>45877</v>
      </c>
    </row>
    <row r="2674" spans="1:3" x14ac:dyDescent="0.45">
      <c r="A2674" s="33" t="s">
        <v>86</v>
      </c>
      <c r="B2674" s="32">
        <v>15455.21</v>
      </c>
      <c r="C2674" s="28">
        <v>45877</v>
      </c>
    </row>
    <row r="2675" spans="1:3" x14ac:dyDescent="0.45">
      <c r="A2675" s="33" t="s">
        <v>95</v>
      </c>
      <c r="B2675" s="32">
        <v>7293.83</v>
      </c>
      <c r="C2675" s="28">
        <v>45961</v>
      </c>
    </row>
    <row r="2676" spans="1:3" x14ac:dyDescent="0.45">
      <c r="A2676" s="33" t="s">
        <v>96</v>
      </c>
      <c r="B2676" s="32">
        <v>1912</v>
      </c>
      <c r="C2676" s="28">
        <v>45961</v>
      </c>
    </row>
    <row r="2677" spans="1:3" x14ac:dyDescent="0.45">
      <c r="A2677" s="27" t="s">
        <v>375</v>
      </c>
      <c r="B2677" s="32"/>
    </row>
    <row r="2678" spans="1:3" x14ac:dyDescent="0.45">
      <c r="A2678" s="33" t="s">
        <v>51</v>
      </c>
      <c r="B2678" s="32">
        <v>10489.27</v>
      </c>
      <c r="C2678" s="28">
        <v>45877</v>
      </c>
    </row>
    <row r="2679" spans="1:3" x14ac:dyDescent="0.45">
      <c r="A2679" s="33" t="s">
        <v>57</v>
      </c>
      <c r="B2679" s="32">
        <v>19423.38</v>
      </c>
      <c r="C2679" s="28">
        <v>45877</v>
      </c>
    </row>
    <row r="2680" spans="1:3" x14ac:dyDescent="0.45">
      <c r="A2680" s="33" t="s">
        <v>44</v>
      </c>
      <c r="B2680" s="32">
        <v>32500.21</v>
      </c>
      <c r="C2680" s="28">
        <v>45877</v>
      </c>
    </row>
    <row r="2681" spans="1:3" x14ac:dyDescent="0.45">
      <c r="A2681" s="33" t="s">
        <v>74</v>
      </c>
      <c r="B2681" s="32">
        <v>31432.68</v>
      </c>
      <c r="C2681" s="28">
        <v>45853</v>
      </c>
    </row>
    <row r="2682" spans="1:3" x14ac:dyDescent="0.45">
      <c r="A2682" s="33" t="s">
        <v>76</v>
      </c>
      <c r="B2682" s="32">
        <v>4099.93</v>
      </c>
      <c r="C2682" s="28">
        <v>45853</v>
      </c>
    </row>
    <row r="2683" spans="1:3" x14ac:dyDescent="0.45">
      <c r="A2683" s="33" t="s">
        <v>78</v>
      </c>
      <c r="B2683" s="32">
        <v>3900.28</v>
      </c>
      <c r="C2683" s="28">
        <v>45853</v>
      </c>
    </row>
    <row r="2684" spans="1:3" x14ac:dyDescent="0.45">
      <c r="A2684" s="33" t="s">
        <v>85</v>
      </c>
      <c r="B2684" s="32">
        <v>9552.48</v>
      </c>
      <c r="C2684" s="28">
        <v>45877</v>
      </c>
    </row>
    <row r="2685" spans="1:3" x14ac:dyDescent="0.45">
      <c r="A2685" s="33" t="s">
        <v>95</v>
      </c>
      <c r="B2685" s="32">
        <v>1227.2</v>
      </c>
      <c r="C2685" s="28">
        <v>45961</v>
      </c>
    </row>
    <row r="2686" spans="1:3" x14ac:dyDescent="0.45">
      <c r="A2686" s="27" t="s">
        <v>376</v>
      </c>
      <c r="B2686" s="32"/>
    </row>
    <row r="2687" spans="1:3" x14ac:dyDescent="0.45">
      <c r="A2687" s="33" t="s">
        <v>51</v>
      </c>
      <c r="B2687" s="32">
        <v>75525.69</v>
      </c>
      <c r="C2687" s="28">
        <v>45877</v>
      </c>
    </row>
    <row r="2688" spans="1:3" x14ac:dyDescent="0.45">
      <c r="A2688" s="33" t="s">
        <v>52</v>
      </c>
      <c r="B2688" s="32">
        <v>16571.490000000002</v>
      </c>
      <c r="C2688" s="28">
        <v>45877</v>
      </c>
    </row>
    <row r="2689" spans="1:3" x14ac:dyDescent="0.45">
      <c r="A2689" s="33" t="s">
        <v>57</v>
      </c>
      <c r="B2689" s="32">
        <v>139853.72</v>
      </c>
      <c r="C2689" s="28">
        <v>45877</v>
      </c>
    </row>
    <row r="2690" spans="1:3" x14ac:dyDescent="0.45">
      <c r="A2690" s="33" t="s">
        <v>58</v>
      </c>
      <c r="B2690" s="32">
        <v>29549.95</v>
      </c>
      <c r="C2690" s="28">
        <v>45877</v>
      </c>
    </row>
    <row r="2691" spans="1:3" x14ac:dyDescent="0.45">
      <c r="A2691" s="33" t="s">
        <v>44</v>
      </c>
      <c r="B2691" s="32">
        <v>234010.58</v>
      </c>
      <c r="C2691" s="28">
        <v>45877</v>
      </c>
    </row>
    <row r="2692" spans="1:3" x14ac:dyDescent="0.45">
      <c r="A2692" s="33" t="s">
        <v>64</v>
      </c>
      <c r="B2692" s="32">
        <v>42302.62</v>
      </c>
      <c r="C2692" s="28">
        <v>45877</v>
      </c>
    </row>
    <row r="2693" spans="1:3" x14ac:dyDescent="0.45">
      <c r="A2693" s="33" t="s">
        <v>74</v>
      </c>
      <c r="B2693" s="32">
        <v>226324.03</v>
      </c>
      <c r="C2693" s="28">
        <v>45853</v>
      </c>
    </row>
    <row r="2694" spans="1:3" x14ac:dyDescent="0.45">
      <c r="A2694" s="33" t="s">
        <v>75</v>
      </c>
      <c r="B2694" s="32">
        <v>40913.1</v>
      </c>
      <c r="C2694" s="28">
        <v>45853</v>
      </c>
    </row>
    <row r="2695" spans="1:3" x14ac:dyDescent="0.45">
      <c r="A2695" s="33" t="s">
        <v>76</v>
      </c>
      <c r="B2695" s="32">
        <v>29520.63</v>
      </c>
      <c r="C2695" s="28">
        <v>45853</v>
      </c>
    </row>
    <row r="2696" spans="1:3" x14ac:dyDescent="0.45">
      <c r="A2696" s="33" t="s">
        <v>77</v>
      </c>
      <c r="B2696" s="32">
        <v>6237.47</v>
      </c>
      <c r="C2696" s="28">
        <v>45853</v>
      </c>
    </row>
    <row r="2697" spans="1:3" x14ac:dyDescent="0.45">
      <c r="A2697" s="33" t="s">
        <v>78</v>
      </c>
      <c r="B2697" s="32">
        <v>28083.119999999999</v>
      </c>
      <c r="C2697" s="28">
        <v>45853</v>
      </c>
    </row>
    <row r="2698" spans="1:3" x14ac:dyDescent="0.45">
      <c r="A2698" s="33" t="s">
        <v>79</v>
      </c>
      <c r="B2698" s="32">
        <v>5933.74</v>
      </c>
      <c r="C2698" s="28">
        <v>45853</v>
      </c>
    </row>
    <row r="2699" spans="1:3" x14ac:dyDescent="0.45">
      <c r="A2699" s="33" t="s">
        <v>85</v>
      </c>
      <c r="B2699" s="32">
        <v>68780.53</v>
      </c>
      <c r="C2699" s="28">
        <v>45877</v>
      </c>
    </row>
    <row r="2700" spans="1:3" x14ac:dyDescent="0.45">
      <c r="A2700" s="33" t="s">
        <v>86</v>
      </c>
      <c r="B2700" s="32">
        <v>15091.5</v>
      </c>
      <c r="C2700" s="28">
        <v>45877</v>
      </c>
    </row>
    <row r="2701" spans="1:3" x14ac:dyDescent="0.45">
      <c r="A2701" s="33" t="s">
        <v>95</v>
      </c>
      <c r="B2701" s="32">
        <v>8836.15</v>
      </c>
      <c r="C2701" s="28">
        <v>45961</v>
      </c>
    </row>
    <row r="2702" spans="1:3" x14ac:dyDescent="0.45">
      <c r="A2702" s="33" t="s">
        <v>96</v>
      </c>
      <c r="B2702" s="32">
        <v>1867.01</v>
      </c>
      <c r="C2702" s="28">
        <v>45961</v>
      </c>
    </row>
    <row r="2703" spans="1:3" x14ac:dyDescent="0.45">
      <c r="A2703" s="27" t="s">
        <v>377</v>
      </c>
      <c r="B2703" s="32"/>
    </row>
    <row r="2704" spans="1:3" x14ac:dyDescent="0.45">
      <c r="A2704" s="33" t="s">
        <v>51</v>
      </c>
      <c r="B2704" s="32">
        <v>42440.21</v>
      </c>
      <c r="C2704" s="28">
        <v>45877</v>
      </c>
    </row>
    <row r="2705" spans="1:3" x14ac:dyDescent="0.45">
      <c r="A2705" s="33" t="s">
        <v>52</v>
      </c>
      <c r="B2705" s="32">
        <v>11552.98</v>
      </c>
      <c r="C2705" s="28">
        <v>45877</v>
      </c>
    </row>
    <row r="2706" spans="1:3" x14ac:dyDescent="0.45">
      <c r="A2706" s="33" t="s">
        <v>57</v>
      </c>
      <c r="B2706" s="32">
        <v>78588.100000000006</v>
      </c>
      <c r="C2706" s="28">
        <v>45877</v>
      </c>
    </row>
    <row r="2707" spans="1:3" x14ac:dyDescent="0.45">
      <c r="A2707" s="33" t="s">
        <v>58</v>
      </c>
      <c r="B2707" s="32">
        <v>20601.05</v>
      </c>
      <c r="C2707" s="28">
        <v>45877</v>
      </c>
    </row>
    <row r="2708" spans="1:3" x14ac:dyDescent="0.45">
      <c r="A2708" s="33" t="s">
        <v>44</v>
      </c>
      <c r="B2708" s="32">
        <v>131497.72</v>
      </c>
      <c r="C2708" s="28">
        <v>45877</v>
      </c>
    </row>
    <row r="2709" spans="1:3" x14ac:dyDescent="0.45">
      <c r="A2709" s="33" t="s">
        <v>64</v>
      </c>
      <c r="B2709" s="32">
        <v>29491.7</v>
      </c>
      <c r="C2709" s="28">
        <v>45877</v>
      </c>
    </row>
    <row r="2710" spans="1:3" x14ac:dyDescent="0.45">
      <c r="A2710" s="33" t="s">
        <v>74</v>
      </c>
      <c r="B2710" s="32">
        <v>135706.66</v>
      </c>
      <c r="C2710" s="28">
        <v>45853</v>
      </c>
    </row>
    <row r="2711" spans="1:3" x14ac:dyDescent="0.45">
      <c r="A2711" s="33" t="s">
        <v>75</v>
      </c>
      <c r="B2711" s="32">
        <v>28522.98</v>
      </c>
      <c r="C2711" s="28">
        <v>45853</v>
      </c>
    </row>
    <row r="2712" spans="1:3" x14ac:dyDescent="0.45">
      <c r="A2712" s="33" t="s">
        <v>76</v>
      </c>
      <c r="B2712" s="32">
        <v>16588.54</v>
      </c>
      <c r="C2712" s="28">
        <v>45853</v>
      </c>
    </row>
    <row r="2713" spans="1:3" x14ac:dyDescent="0.45">
      <c r="A2713" s="33" t="s">
        <v>77</v>
      </c>
      <c r="B2713" s="32">
        <v>4348.51</v>
      </c>
      <c r="C2713" s="28">
        <v>45853</v>
      </c>
    </row>
    <row r="2714" spans="1:3" x14ac:dyDescent="0.45">
      <c r="A2714" s="33" t="s">
        <v>78</v>
      </c>
      <c r="B2714" s="32">
        <v>15780.77</v>
      </c>
      <c r="C2714" s="28">
        <v>45853</v>
      </c>
    </row>
    <row r="2715" spans="1:3" x14ac:dyDescent="0.45">
      <c r="A2715" s="33" t="s">
        <v>79</v>
      </c>
      <c r="B2715" s="32">
        <v>4136.76</v>
      </c>
      <c r="C2715" s="28">
        <v>45853</v>
      </c>
    </row>
    <row r="2716" spans="1:3" x14ac:dyDescent="0.45">
      <c r="A2716" s="33" t="s">
        <v>85</v>
      </c>
      <c r="B2716" s="32">
        <v>38649.89</v>
      </c>
      <c r="C2716" s="28">
        <v>45877</v>
      </c>
    </row>
    <row r="2717" spans="1:3" x14ac:dyDescent="0.45">
      <c r="A2717" s="33" t="s">
        <v>86</v>
      </c>
      <c r="B2717" s="32">
        <v>10521.19</v>
      </c>
      <c r="C2717" s="28">
        <v>45877</v>
      </c>
    </row>
    <row r="2718" spans="1:3" x14ac:dyDescent="0.45">
      <c r="A2718" s="33" t="s">
        <v>95</v>
      </c>
      <c r="B2718" s="32">
        <v>4965.3100000000004</v>
      </c>
      <c r="C2718" s="28">
        <v>45961</v>
      </c>
    </row>
    <row r="2719" spans="1:3" x14ac:dyDescent="0.45">
      <c r="A2719" s="33" t="s">
        <v>96</v>
      </c>
      <c r="B2719" s="32">
        <v>1301.5999999999999</v>
      </c>
      <c r="C2719" s="28">
        <v>45961</v>
      </c>
    </row>
    <row r="2720" spans="1:3" x14ac:dyDescent="0.45">
      <c r="A2720" s="27" t="s">
        <v>378</v>
      </c>
      <c r="B2720" s="32"/>
    </row>
    <row r="2721" spans="1:3" x14ac:dyDescent="0.45">
      <c r="A2721" s="33" t="s">
        <v>51</v>
      </c>
      <c r="B2721" s="32">
        <v>22227.45</v>
      </c>
      <c r="C2721" s="28">
        <v>45877</v>
      </c>
    </row>
    <row r="2722" spans="1:3" x14ac:dyDescent="0.45">
      <c r="A2722" s="33" t="s">
        <v>57</v>
      </c>
      <c r="B2722" s="32">
        <v>41159.4</v>
      </c>
      <c r="C2722" s="28">
        <v>45877</v>
      </c>
    </row>
    <row r="2723" spans="1:3" x14ac:dyDescent="0.45">
      <c r="A2723" s="33" t="s">
        <v>44</v>
      </c>
      <c r="B2723" s="32">
        <v>68870.06</v>
      </c>
      <c r="C2723" s="28">
        <v>45877</v>
      </c>
    </row>
    <row r="2724" spans="1:3" x14ac:dyDescent="0.45">
      <c r="A2724" s="33" t="s">
        <v>74</v>
      </c>
      <c r="B2724" s="32">
        <v>66607.88</v>
      </c>
      <c r="C2724" s="28">
        <v>45853</v>
      </c>
    </row>
    <row r="2725" spans="1:3" x14ac:dyDescent="0.45">
      <c r="A2725" s="33" t="s">
        <v>76</v>
      </c>
      <c r="B2725" s="32">
        <v>8688.01</v>
      </c>
      <c r="C2725" s="28">
        <v>45853</v>
      </c>
    </row>
    <row r="2726" spans="1:3" x14ac:dyDescent="0.45">
      <c r="A2726" s="33" t="s">
        <v>78</v>
      </c>
      <c r="B2726" s="32">
        <v>8264.9500000000007</v>
      </c>
      <c r="C2726" s="28">
        <v>45853</v>
      </c>
    </row>
    <row r="2727" spans="1:3" x14ac:dyDescent="0.45">
      <c r="A2727" s="33" t="s">
        <v>85</v>
      </c>
      <c r="B2727" s="32">
        <v>20242.330000000002</v>
      </c>
      <c r="C2727" s="28">
        <v>45877</v>
      </c>
    </row>
    <row r="2728" spans="1:3" x14ac:dyDescent="0.45">
      <c r="A2728" s="33" t="s">
        <v>95</v>
      </c>
      <c r="B2728" s="32">
        <v>2600.5100000000002</v>
      </c>
      <c r="C2728" s="28">
        <v>45961</v>
      </c>
    </row>
    <row r="2729" spans="1:3" x14ac:dyDescent="0.45">
      <c r="A2729" s="27" t="s">
        <v>379</v>
      </c>
      <c r="B2729" s="32"/>
    </row>
    <row r="2730" spans="1:3" x14ac:dyDescent="0.45">
      <c r="A2730" s="33" t="s">
        <v>51</v>
      </c>
      <c r="B2730" s="32">
        <v>16723.32</v>
      </c>
      <c r="C2730" s="28">
        <v>45877</v>
      </c>
    </row>
    <row r="2731" spans="1:3" x14ac:dyDescent="0.45">
      <c r="A2731" s="33" t="s">
        <v>57</v>
      </c>
      <c r="B2731" s="32">
        <v>30967.18</v>
      </c>
      <c r="C2731" s="28">
        <v>45877</v>
      </c>
    </row>
    <row r="2732" spans="1:3" x14ac:dyDescent="0.45">
      <c r="A2732" s="33" t="s">
        <v>44</v>
      </c>
      <c r="B2732" s="32">
        <v>51815.91</v>
      </c>
      <c r="C2732" s="28">
        <v>45877</v>
      </c>
    </row>
    <row r="2733" spans="1:3" x14ac:dyDescent="0.45">
      <c r="A2733" s="33" t="s">
        <v>76</v>
      </c>
      <c r="B2733" s="32">
        <v>6536.62</v>
      </c>
      <c r="C2733" s="28">
        <v>45853</v>
      </c>
    </row>
    <row r="2734" spans="1:3" x14ac:dyDescent="0.45">
      <c r="A2734" s="33" t="s">
        <v>78</v>
      </c>
      <c r="B2734" s="32">
        <v>6218.32</v>
      </c>
      <c r="C2734" s="28">
        <v>45853</v>
      </c>
    </row>
    <row r="2735" spans="1:3" x14ac:dyDescent="0.45">
      <c r="A2735" s="33" t="s">
        <v>85</v>
      </c>
      <c r="B2735" s="32">
        <v>15229.76</v>
      </c>
      <c r="C2735" s="28">
        <v>45877</v>
      </c>
    </row>
    <row r="2736" spans="1:3" x14ac:dyDescent="0.45">
      <c r="A2736" s="33" t="s">
        <v>95</v>
      </c>
      <c r="B2736" s="32">
        <v>1956.55</v>
      </c>
      <c r="C2736" s="28">
        <v>45961</v>
      </c>
    </row>
    <row r="2737" spans="1:3" x14ac:dyDescent="0.45">
      <c r="A2737" s="27" t="s">
        <v>380</v>
      </c>
      <c r="B2737" s="32"/>
    </row>
    <row r="2738" spans="1:3" x14ac:dyDescent="0.45">
      <c r="A2738" s="33" t="s">
        <v>51</v>
      </c>
      <c r="B2738" s="32">
        <v>16379.01</v>
      </c>
      <c r="C2738" s="28">
        <v>45877</v>
      </c>
    </row>
    <row r="2739" spans="1:3" x14ac:dyDescent="0.45">
      <c r="A2739" s="33" t="s">
        <v>52</v>
      </c>
      <c r="B2739" s="32">
        <v>4458.66</v>
      </c>
      <c r="C2739" s="28">
        <v>45877</v>
      </c>
    </row>
    <row r="2740" spans="1:3" x14ac:dyDescent="0.45">
      <c r="A2740" s="33" t="s">
        <v>57</v>
      </c>
      <c r="B2740" s="32">
        <v>30329.62</v>
      </c>
      <c r="C2740" s="28">
        <v>45877</v>
      </c>
    </row>
    <row r="2741" spans="1:3" x14ac:dyDescent="0.45">
      <c r="A2741" s="33" t="s">
        <v>58</v>
      </c>
      <c r="B2741" s="32">
        <v>7950.59</v>
      </c>
      <c r="C2741" s="28">
        <v>45877</v>
      </c>
    </row>
    <row r="2742" spans="1:3" x14ac:dyDescent="0.45">
      <c r="A2742" s="33" t="s">
        <v>44</v>
      </c>
      <c r="B2742" s="32">
        <v>50749.1</v>
      </c>
      <c r="C2742" s="28">
        <v>45877</v>
      </c>
    </row>
    <row r="2743" spans="1:3" x14ac:dyDescent="0.45">
      <c r="A2743" s="33" t="s">
        <v>64</v>
      </c>
      <c r="B2743" s="32">
        <v>11381.78</v>
      </c>
      <c r="C2743" s="28">
        <v>45877</v>
      </c>
    </row>
    <row r="2744" spans="1:3" x14ac:dyDescent="0.45">
      <c r="A2744" s="33" t="s">
        <v>74</v>
      </c>
      <c r="B2744" s="32">
        <v>49082.15</v>
      </c>
      <c r="C2744" s="28">
        <v>45853</v>
      </c>
    </row>
    <row r="2745" spans="1:3" x14ac:dyDescent="0.45">
      <c r="A2745" s="33" t="s">
        <v>75</v>
      </c>
      <c r="B2745" s="32">
        <v>11007.91</v>
      </c>
      <c r="C2745" s="28">
        <v>45853</v>
      </c>
    </row>
    <row r="2746" spans="1:3" x14ac:dyDescent="0.45">
      <c r="A2746" s="33" t="s">
        <v>76</v>
      </c>
      <c r="B2746" s="32">
        <v>6402.04</v>
      </c>
      <c r="C2746" s="28">
        <v>45853</v>
      </c>
    </row>
    <row r="2747" spans="1:3" x14ac:dyDescent="0.45">
      <c r="A2747" s="33" t="s">
        <v>77</v>
      </c>
      <c r="B2747" s="32">
        <v>1678.23</v>
      </c>
      <c r="C2747" s="28">
        <v>45853</v>
      </c>
    </row>
    <row r="2748" spans="1:3" x14ac:dyDescent="0.45">
      <c r="A2748" s="33" t="s">
        <v>78</v>
      </c>
      <c r="B2748" s="32">
        <v>6090.29</v>
      </c>
      <c r="C2748" s="28">
        <v>45853</v>
      </c>
    </row>
    <row r="2749" spans="1:3" x14ac:dyDescent="0.45">
      <c r="A2749" s="33" t="s">
        <v>79</v>
      </c>
      <c r="B2749" s="32">
        <v>1596.51</v>
      </c>
      <c r="C2749" s="28">
        <v>45853</v>
      </c>
    </row>
    <row r="2750" spans="1:3" x14ac:dyDescent="0.45">
      <c r="A2750" s="33" t="s">
        <v>85</v>
      </c>
      <c r="B2750" s="32">
        <v>14916.21</v>
      </c>
      <c r="C2750" s="28">
        <v>45877</v>
      </c>
    </row>
    <row r="2751" spans="1:3" x14ac:dyDescent="0.45">
      <c r="A2751" s="33" t="s">
        <v>86</v>
      </c>
      <c r="B2751" s="32">
        <v>4060.46</v>
      </c>
      <c r="C2751" s="28">
        <v>45877</v>
      </c>
    </row>
    <row r="2752" spans="1:3" x14ac:dyDescent="0.45">
      <c r="A2752" s="33" t="s">
        <v>95</v>
      </c>
      <c r="B2752" s="32">
        <v>1916.27</v>
      </c>
      <c r="C2752" s="28">
        <v>45961</v>
      </c>
    </row>
    <row r="2753" spans="1:3" x14ac:dyDescent="0.45">
      <c r="A2753" s="33" t="s">
        <v>96</v>
      </c>
      <c r="B2753" s="32">
        <v>502.33</v>
      </c>
      <c r="C2753" s="28">
        <v>45961</v>
      </c>
    </row>
    <row r="2754" spans="1:3" x14ac:dyDescent="0.45">
      <c r="A2754" s="27" t="s">
        <v>381</v>
      </c>
      <c r="B2754" s="32"/>
    </row>
    <row r="2755" spans="1:3" x14ac:dyDescent="0.45">
      <c r="A2755" s="33" t="s">
        <v>51</v>
      </c>
      <c r="B2755" s="32">
        <v>189295.13</v>
      </c>
      <c r="C2755" s="28">
        <v>45877</v>
      </c>
    </row>
    <row r="2756" spans="1:3" x14ac:dyDescent="0.45">
      <c r="A2756" s="33" t="s">
        <v>52</v>
      </c>
      <c r="B2756" s="32">
        <v>43837.04</v>
      </c>
      <c r="C2756" s="28">
        <v>45877</v>
      </c>
    </row>
    <row r="2757" spans="1:3" x14ac:dyDescent="0.45">
      <c r="A2757" s="33" t="s">
        <v>57</v>
      </c>
      <c r="B2757" s="32">
        <v>350524.78</v>
      </c>
      <c r="C2757" s="28">
        <v>45877</v>
      </c>
    </row>
    <row r="2758" spans="1:3" x14ac:dyDescent="0.45">
      <c r="A2758" s="33" t="s">
        <v>58</v>
      </c>
      <c r="B2758" s="32">
        <v>78169.33</v>
      </c>
      <c r="C2758" s="28">
        <v>45877</v>
      </c>
    </row>
    <row r="2759" spans="1:3" x14ac:dyDescent="0.45">
      <c r="A2759" s="33" t="s">
        <v>44</v>
      </c>
      <c r="B2759" s="32">
        <v>586516.43999999994</v>
      </c>
      <c r="C2759" s="28">
        <v>45877</v>
      </c>
    </row>
    <row r="2760" spans="1:3" x14ac:dyDescent="0.45">
      <c r="A2760" s="33" t="s">
        <v>64</v>
      </c>
      <c r="B2760" s="32">
        <v>130797.01</v>
      </c>
      <c r="C2760" s="28">
        <v>45877</v>
      </c>
    </row>
    <row r="2761" spans="1:3" x14ac:dyDescent="0.45">
      <c r="A2761" s="33" t="s">
        <v>74</v>
      </c>
      <c r="B2761" s="32">
        <v>567251.12</v>
      </c>
      <c r="C2761" s="28">
        <v>45853</v>
      </c>
    </row>
    <row r="2762" spans="1:3" x14ac:dyDescent="0.45">
      <c r="A2762" s="33" t="s">
        <v>75</v>
      </c>
      <c r="B2762" s="32">
        <v>126500.72</v>
      </c>
      <c r="C2762" s="28">
        <v>45853</v>
      </c>
    </row>
    <row r="2763" spans="1:3" x14ac:dyDescent="0.45">
      <c r="A2763" s="33" t="s">
        <v>76</v>
      </c>
      <c r="B2763" s="32">
        <v>73989.53</v>
      </c>
      <c r="C2763" s="28">
        <v>45853</v>
      </c>
    </row>
    <row r="2764" spans="1:3" x14ac:dyDescent="0.45">
      <c r="A2764" s="33" t="s">
        <v>77</v>
      </c>
      <c r="B2764" s="32">
        <v>16500.150000000001</v>
      </c>
      <c r="C2764" s="28">
        <v>45853</v>
      </c>
    </row>
    <row r="2765" spans="1:3" x14ac:dyDescent="0.45">
      <c r="A2765" s="33" t="s">
        <v>78</v>
      </c>
      <c r="B2765" s="32">
        <v>70386.63</v>
      </c>
      <c r="C2765" s="28">
        <v>45853</v>
      </c>
    </row>
    <row r="2766" spans="1:3" x14ac:dyDescent="0.45">
      <c r="A2766" s="33" t="s">
        <v>79</v>
      </c>
      <c r="B2766" s="32">
        <v>15696.68</v>
      </c>
      <c r="C2766" s="28">
        <v>45853</v>
      </c>
    </row>
    <row r="2767" spans="1:3" x14ac:dyDescent="0.45">
      <c r="A2767" s="33" t="s">
        <v>85</v>
      </c>
      <c r="B2767" s="32">
        <v>172389.27</v>
      </c>
      <c r="C2767" s="28">
        <v>45877</v>
      </c>
    </row>
    <row r="2768" spans="1:3" x14ac:dyDescent="0.45">
      <c r="A2768" s="33" t="s">
        <v>86</v>
      </c>
      <c r="B2768" s="32">
        <v>39921.97</v>
      </c>
      <c r="C2768" s="28">
        <v>45877</v>
      </c>
    </row>
    <row r="2769" spans="1:3" x14ac:dyDescent="0.45">
      <c r="A2769" s="33" t="s">
        <v>95</v>
      </c>
      <c r="B2769" s="32">
        <v>22146.65</v>
      </c>
      <c r="C2769" s="28">
        <v>45961</v>
      </c>
    </row>
    <row r="2770" spans="1:3" x14ac:dyDescent="0.45">
      <c r="A2770" s="33" t="s">
        <v>96</v>
      </c>
      <c r="B2770" s="32">
        <v>4938.8500000000004</v>
      </c>
      <c r="C2770" s="28">
        <v>45961</v>
      </c>
    </row>
    <row r="2771" spans="1:3" x14ac:dyDescent="0.45">
      <c r="A2771" s="27" t="s">
        <v>382</v>
      </c>
      <c r="B2771" s="32"/>
    </row>
    <row r="2772" spans="1:3" x14ac:dyDescent="0.45">
      <c r="A2772" s="33" t="s">
        <v>51</v>
      </c>
      <c r="B2772" s="32">
        <v>96642.1</v>
      </c>
      <c r="C2772" s="28">
        <v>45877</v>
      </c>
    </row>
    <row r="2773" spans="1:3" x14ac:dyDescent="0.45">
      <c r="A2773" s="33" t="s">
        <v>52</v>
      </c>
      <c r="B2773" s="32">
        <v>26307.7</v>
      </c>
      <c r="C2773" s="28">
        <v>45877</v>
      </c>
    </row>
    <row r="2774" spans="1:3" x14ac:dyDescent="0.45">
      <c r="A2774" s="33" t="s">
        <v>57</v>
      </c>
      <c r="B2774" s="32">
        <v>178955.73</v>
      </c>
      <c r="C2774" s="28">
        <v>45877</v>
      </c>
    </row>
    <row r="2775" spans="1:3" x14ac:dyDescent="0.45">
      <c r="A2775" s="33" t="s">
        <v>58</v>
      </c>
      <c r="B2775" s="32">
        <v>46911.37</v>
      </c>
      <c r="C2775" s="28">
        <v>45877</v>
      </c>
    </row>
    <row r="2776" spans="1:3" x14ac:dyDescent="0.45">
      <c r="A2776" s="33" t="s">
        <v>44</v>
      </c>
      <c r="B2776" s="32">
        <v>299438.12</v>
      </c>
      <c r="C2776" s="28">
        <v>45877</v>
      </c>
    </row>
    <row r="2777" spans="1:3" x14ac:dyDescent="0.45">
      <c r="A2777" s="33" t="s">
        <v>64</v>
      </c>
      <c r="B2777" s="32">
        <v>67156.58</v>
      </c>
      <c r="C2777" s="28">
        <v>45877</v>
      </c>
    </row>
    <row r="2778" spans="1:3" x14ac:dyDescent="0.45">
      <c r="A2778" s="33" t="s">
        <v>74</v>
      </c>
      <c r="B2778" s="32">
        <v>289602.46999999997</v>
      </c>
      <c r="C2778" s="28">
        <v>45853</v>
      </c>
    </row>
    <row r="2779" spans="1:3" x14ac:dyDescent="0.45">
      <c r="A2779" s="33" t="s">
        <v>75</v>
      </c>
      <c r="B2779" s="32">
        <v>64950.69</v>
      </c>
      <c r="C2779" s="28">
        <v>45853</v>
      </c>
    </row>
    <row r="2780" spans="1:3" x14ac:dyDescent="0.45">
      <c r="A2780" s="33" t="s">
        <v>76</v>
      </c>
      <c r="B2780" s="32">
        <v>37774.36</v>
      </c>
      <c r="C2780" s="28">
        <v>45853</v>
      </c>
    </row>
    <row r="2781" spans="1:3" x14ac:dyDescent="0.45">
      <c r="A2781" s="33" t="s">
        <v>77</v>
      </c>
      <c r="B2781" s="32">
        <v>9902.15</v>
      </c>
      <c r="C2781" s="28">
        <v>45853</v>
      </c>
    </row>
    <row r="2782" spans="1:3" x14ac:dyDescent="0.45">
      <c r="A2782" s="33" t="s">
        <v>78</v>
      </c>
      <c r="B2782" s="32">
        <v>35934.949999999997</v>
      </c>
      <c r="C2782" s="28">
        <v>45853</v>
      </c>
    </row>
    <row r="2783" spans="1:3" x14ac:dyDescent="0.45">
      <c r="A2783" s="33" t="s">
        <v>79</v>
      </c>
      <c r="B2783" s="32">
        <v>9419.9699999999993</v>
      </c>
      <c r="C2783" s="28">
        <v>45853</v>
      </c>
    </row>
    <row r="2784" spans="1:3" x14ac:dyDescent="0.45">
      <c r="A2784" s="33" t="s">
        <v>85</v>
      </c>
      <c r="B2784" s="32">
        <v>88011.04</v>
      </c>
      <c r="C2784" s="28">
        <v>45877</v>
      </c>
    </row>
    <row r="2785" spans="1:3" x14ac:dyDescent="0.45">
      <c r="A2785" s="33" t="s">
        <v>86</v>
      </c>
      <c r="B2785" s="32">
        <v>23958.18</v>
      </c>
      <c r="C2785" s="28">
        <v>45877</v>
      </c>
    </row>
    <row r="2786" spans="1:3" x14ac:dyDescent="0.45">
      <c r="A2786" s="33" t="s">
        <v>95</v>
      </c>
      <c r="B2786" s="32">
        <v>11306.67</v>
      </c>
      <c r="C2786" s="28">
        <v>45961</v>
      </c>
    </row>
    <row r="2787" spans="1:3" x14ac:dyDescent="0.45">
      <c r="A2787" s="33" t="s">
        <v>96</v>
      </c>
      <c r="B2787" s="32">
        <v>2963.93</v>
      </c>
      <c r="C2787" s="28">
        <v>45961</v>
      </c>
    </row>
    <row r="2788" spans="1:3" x14ac:dyDescent="0.45">
      <c r="A2788" s="27" t="s">
        <v>383</v>
      </c>
      <c r="B2788" s="32"/>
    </row>
    <row r="2789" spans="1:3" x14ac:dyDescent="0.45">
      <c r="A2789" s="33" t="s">
        <v>51</v>
      </c>
      <c r="B2789" s="32">
        <v>12854.95</v>
      </c>
      <c r="C2789" s="28">
        <v>45877</v>
      </c>
    </row>
    <row r="2790" spans="1:3" x14ac:dyDescent="0.45">
      <c r="A2790" s="33" t="s">
        <v>57</v>
      </c>
      <c r="B2790" s="32">
        <v>23803.99</v>
      </c>
      <c r="C2790" s="28">
        <v>45877</v>
      </c>
    </row>
    <row r="2791" spans="1:3" x14ac:dyDescent="0.45">
      <c r="A2791" s="33" t="s">
        <v>44</v>
      </c>
      <c r="B2791" s="32">
        <v>39830.080000000002</v>
      </c>
      <c r="C2791" s="28">
        <v>45877</v>
      </c>
    </row>
    <row r="2792" spans="1:3" x14ac:dyDescent="0.45">
      <c r="A2792" s="33" t="s">
        <v>74</v>
      </c>
      <c r="B2792" s="32">
        <v>38521.78</v>
      </c>
      <c r="C2792" s="28">
        <v>45853</v>
      </c>
    </row>
    <row r="2793" spans="1:3" x14ac:dyDescent="0.45">
      <c r="A2793" s="33" t="s">
        <v>76</v>
      </c>
      <c r="B2793" s="32">
        <v>5024.6000000000004</v>
      </c>
      <c r="C2793" s="28">
        <v>45853</v>
      </c>
    </row>
    <row r="2794" spans="1:3" x14ac:dyDescent="0.45">
      <c r="A2794" s="33" t="s">
        <v>78</v>
      </c>
      <c r="B2794" s="32">
        <v>4779.93</v>
      </c>
      <c r="C2794" s="28">
        <v>45853</v>
      </c>
    </row>
    <row r="2795" spans="1:3" x14ac:dyDescent="0.45">
      <c r="A2795" s="33" t="s">
        <v>85</v>
      </c>
      <c r="B2795" s="32">
        <v>11706.88</v>
      </c>
      <c r="C2795" s="28">
        <v>45877</v>
      </c>
    </row>
    <row r="2796" spans="1:3" x14ac:dyDescent="0.45">
      <c r="A2796" s="33" t="s">
        <v>95</v>
      </c>
      <c r="B2796" s="32">
        <v>1503.97</v>
      </c>
      <c r="C2796" s="28">
        <v>45961</v>
      </c>
    </row>
    <row r="2797" spans="1:3" x14ac:dyDescent="0.45">
      <c r="A2797" s="27" t="s">
        <v>384</v>
      </c>
      <c r="B2797" s="32"/>
    </row>
    <row r="2798" spans="1:3" x14ac:dyDescent="0.45">
      <c r="A2798" s="33" t="s">
        <v>51</v>
      </c>
      <c r="B2798" s="32">
        <v>14507.24</v>
      </c>
      <c r="C2798" s="28">
        <v>45877</v>
      </c>
    </row>
    <row r="2799" spans="1:3" x14ac:dyDescent="0.45">
      <c r="A2799" s="33" t="s">
        <v>57</v>
      </c>
      <c r="B2799" s="32">
        <v>26863.59</v>
      </c>
      <c r="C2799" s="28">
        <v>45877</v>
      </c>
    </row>
    <row r="2800" spans="1:3" x14ac:dyDescent="0.45">
      <c r="A2800" s="33" t="s">
        <v>44</v>
      </c>
      <c r="B2800" s="32">
        <v>44949.57</v>
      </c>
      <c r="C2800" s="28">
        <v>45877</v>
      </c>
    </row>
    <row r="2801" spans="1:3" x14ac:dyDescent="0.45">
      <c r="A2801" s="33" t="s">
        <v>74</v>
      </c>
      <c r="B2801" s="32">
        <v>43473.11</v>
      </c>
      <c r="C2801" s="28">
        <v>45853</v>
      </c>
    </row>
    <row r="2802" spans="1:3" x14ac:dyDescent="0.45">
      <c r="A2802" s="33" t="s">
        <v>76</v>
      </c>
      <c r="B2802" s="32">
        <v>5670.43</v>
      </c>
      <c r="C2802" s="28">
        <v>45853</v>
      </c>
    </row>
    <row r="2803" spans="1:3" x14ac:dyDescent="0.45">
      <c r="A2803" s="33" t="s">
        <v>78</v>
      </c>
      <c r="B2803" s="32">
        <v>5394.3</v>
      </c>
      <c r="C2803" s="28">
        <v>45853</v>
      </c>
    </row>
    <row r="2804" spans="1:3" x14ac:dyDescent="0.45">
      <c r="A2804" s="33" t="s">
        <v>85</v>
      </c>
      <c r="B2804" s="32">
        <v>13211.61</v>
      </c>
      <c r="C2804" s="28">
        <v>45877</v>
      </c>
    </row>
    <row r="2805" spans="1:3" x14ac:dyDescent="0.45">
      <c r="A2805" s="33" t="s">
        <v>95</v>
      </c>
      <c r="B2805" s="32">
        <v>1697.28</v>
      </c>
      <c r="C2805" s="28">
        <v>45961</v>
      </c>
    </row>
    <row r="2806" spans="1:3" x14ac:dyDescent="0.45">
      <c r="A2806" s="27" t="s">
        <v>385</v>
      </c>
      <c r="B2806" s="32"/>
    </row>
    <row r="2807" spans="1:3" x14ac:dyDescent="0.45">
      <c r="A2807" s="33" t="s">
        <v>51</v>
      </c>
      <c r="B2807" s="32">
        <v>7663.99</v>
      </c>
      <c r="C2807" s="28">
        <v>45877</v>
      </c>
    </row>
    <row r="2808" spans="1:3" x14ac:dyDescent="0.45">
      <c r="A2808" s="33" t="s">
        <v>57</v>
      </c>
      <c r="B2808" s="32">
        <v>14191.7</v>
      </c>
      <c r="C2808" s="28">
        <v>45877</v>
      </c>
    </row>
    <row r="2809" spans="1:3" x14ac:dyDescent="0.45">
      <c r="A2809" s="33" t="s">
        <v>44</v>
      </c>
      <c r="B2809" s="32">
        <v>23746.29</v>
      </c>
      <c r="C2809" s="28">
        <v>45877</v>
      </c>
    </row>
    <row r="2810" spans="1:3" x14ac:dyDescent="0.45">
      <c r="A2810" s="33" t="s">
        <v>74</v>
      </c>
      <c r="B2810" s="32">
        <v>22966.3</v>
      </c>
      <c r="C2810" s="28">
        <v>45853</v>
      </c>
    </row>
    <row r="2811" spans="1:3" x14ac:dyDescent="0.45">
      <c r="A2811" s="33" t="s">
        <v>76</v>
      </c>
      <c r="B2811" s="32">
        <v>2995.61</v>
      </c>
      <c r="C2811" s="28">
        <v>45853</v>
      </c>
    </row>
    <row r="2812" spans="1:3" x14ac:dyDescent="0.45">
      <c r="A2812" s="33" t="s">
        <v>78</v>
      </c>
      <c r="B2812" s="32">
        <v>2849.74</v>
      </c>
      <c r="C2812" s="28">
        <v>45853</v>
      </c>
    </row>
    <row r="2813" spans="1:3" x14ac:dyDescent="0.45">
      <c r="A2813" s="33" t="s">
        <v>85</v>
      </c>
      <c r="B2813" s="32">
        <v>6979.53</v>
      </c>
      <c r="C2813" s="28">
        <v>45877</v>
      </c>
    </row>
    <row r="2814" spans="1:3" x14ac:dyDescent="0.45">
      <c r="A2814" s="33" t="s">
        <v>95</v>
      </c>
      <c r="B2814" s="32">
        <v>896.65</v>
      </c>
      <c r="C2814" s="28">
        <v>45961</v>
      </c>
    </row>
    <row r="2815" spans="1:3" x14ac:dyDescent="0.45">
      <c r="A2815" s="27" t="s">
        <v>386</v>
      </c>
      <c r="B2815" s="32"/>
    </row>
    <row r="2816" spans="1:3" x14ac:dyDescent="0.45">
      <c r="A2816" s="33" t="s">
        <v>51</v>
      </c>
      <c r="B2816" s="32">
        <v>8517.77</v>
      </c>
      <c r="C2816" s="28">
        <v>45877</v>
      </c>
    </row>
    <row r="2817" spans="1:3" x14ac:dyDescent="0.45">
      <c r="A2817" s="33" t="s">
        <v>57</v>
      </c>
      <c r="B2817" s="32">
        <v>15772.67</v>
      </c>
      <c r="C2817" s="28">
        <v>45877</v>
      </c>
    </row>
    <row r="2818" spans="1:3" x14ac:dyDescent="0.45">
      <c r="A2818" s="33" t="s">
        <v>44</v>
      </c>
      <c r="B2818" s="32">
        <v>26391.66</v>
      </c>
      <c r="C2818" s="28">
        <v>45877</v>
      </c>
    </row>
    <row r="2819" spans="1:3" x14ac:dyDescent="0.45">
      <c r="A2819" s="33" t="s">
        <v>74</v>
      </c>
      <c r="B2819" s="32">
        <v>25524.77</v>
      </c>
      <c r="C2819" s="28">
        <v>45853</v>
      </c>
    </row>
    <row r="2820" spans="1:3" x14ac:dyDescent="0.45">
      <c r="A2820" s="33" t="s">
        <v>76</v>
      </c>
      <c r="B2820" s="32">
        <v>3329.33</v>
      </c>
      <c r="C2820" s="28">
        <v>45853</v>
      </c>
    </row>
    <row r="2821" spans="1:3" x14ac:dyDescent="0.45">
      <c r="A2821" s="33" t="s">
        <v>78</v>
      </c>
      <c r="B2821" s="32">
        <v>3167.21</v>
      </c>
      <c r="C2821" s="28">
        <v>45853</v>
      </c>
    </row>
    <row r="2822" spans="1:3" x14ac:dyDescent="0.45">
      <c r="A2822" s="33" t="s">
        <v>85</v>
      </c>
      <c r="B2822" s="32">
        <v>7757.05</v>
      </c>
      <c r="C2822" s="28">
        <v>45877</v>
      </c>
    </row>
    <row r="2823" spans="1:3" x14ac:dyDescent="0.45">
      <c r="A2823" s="33" t="s">
        <v>95</v>
      </c>
      <c r="B2823" s="32">
        <v>996.54</v>
      </c>
      <c r="C2823" s="28">
        <v>45961</v>
      </c>
    </row>
    <row r="2824" spans="1:3" x14ac:dyDescent="0.45">
      <c r="A2824" s="27" t="s">
        <v>387</v>
      </c>
      <c r="B2824" s="32"/>
    </row>
    <row r="2825" spans="1:3" x14ac:dyDescent="0.45">
      <c r="A2825" s="33" t="s">
        <v>51</v>
      </c>
      <c r="B2825" s="32">
        <v>10257.09</v>
      </c>
      <c r="C2825" s="28">
        <v>45877</v>
      </c>
    </row>
    <row r="2826" spans="1:3" x14ac:dyDescent="0.45">
      <c r="A2826" s="33" t="s">
        <v>57</v>
      </c>
      <c r="B2826" s="32">
        <v>18993.43</v>
      </c>
      <c r="C2826" s="28">
        <v>45877</v>
      </c>
    </row>
    <row r="2827" spans="1:3" x14ac:dyDescent="0.45">
      <c r="A2827" s="33" t="s">
        <v>44</v>
      </c>
      <c r="B2827" s="32">
        <v>31780.81</v>
      </c>
      <c r="C2827" s="28">
        <v>45877</v>
      </c>
    </row>
    <row r="2828" spans="1:3" x14ac:dyDescent="0.45">
      <c r="A2828" s="33" t="s">
        <v>74</v>
      </c>
      <c r="B2828" s="32">
        <v>30736.9</v>
      </c>
      <c r="C2828" s="28">
        <v>45853</v>
      </c>
    </row>
    <row r="2829" spans="1:3" x14ac:dyDescent="0.45">
      <c r="A2829" s="33" t="s">
        <v>76</v>
      </c>
      <c r="B2829" s="32">
        <v>4009.17</v>
      </c>
      <c r="C2829" s="28">
        <v>45853</v>
      </c>
    </row>
    <row r="2830" spans="1:3" x14ac:dyDescent="0.45">
      <c r="A2830" s="33" t="s">
        <v>78</v>
      </c>
      <c r="B2830" s="32">
        <v>3813.95</v>
      </c>
      <c r="C2830" s="28">
        <v>45853</v>
      </c>
    </row>
    <row r="2831" spans="1:3" x14ac:dyDescent="0.45">
      <c r="A2831" s="33" t="s">
        <v>85</v>
      </c>
      <c r="B2831" s="32">
        <v>9341.0300000000007</v>
      </c>
      <c r="C2831" s="28">
        <v>45877</v>
      </c>
    </row>
    <row r="2832" spans="1:3" x14ac:dyDescent="0.45">
      <c r="A2832" s="33" t="s">
        <v>95</v>
      </c>
      <c r="B2832" s="32">
        <v>1200.03</v>
      </c>
      <c r="C2832" s="28">
        <v>45961</v>
      </c>
    </row>
    <row r="2833" spans="1:3" x14ac:dyDescent="0.45">
      <c r="A2833" s="27" t="s">
        <v>388</v>
      </c>
      <c r="B2833" s="32"/>
    </row>
    <row r="2834" spans="1:3" x14ac:dyDescent="0.45">
      <c r="A2834" s="33" t="s">
        <v>51</v>
      </c>
      <c r="B2834" s="32">
        <v>23597.06</v>
      </c>
      <c r="C2834" s="28">
        <v>45877</v>
      </c>
    </row>
    <row r="2835" spans="1:3" x14ac:dyDescent="0.45">
      <c r="A2835" s="33" t="s">
        <v>57</v>
      </c>
      <c r="B2835" s="32">
        <v>43695.54</v>
      </c>
      <c r="C2835" s="28">
        <v>45877</v>
      </c>
    </row>
    <row r="2836" spans="1:3" x14ac:dyDescent="0.45">
      <c r="A2836" s="33" t="s">
        <v>44</v>
      </c>
      <c r="B2836" s="32">
        <v>73113.67</v>
      </c>
      <c r="C2836" s="28">
        <v>45877</v>
      </c>
    </row>
    <row r="2837" spans="1:3" x14ac:dyDescent="0.45">
      <c r="A2837" s="33" t="s">
        <v>74</v>
      </c>
      <c r="B2837" s="32">
        <v>70712.100000000006</v>
      </c>
      <c r="C2837" s="28">
        <v>45853</v>
      </c>
    </row>
    <row r="2838" spans="1:3" x14ac:dyDescent="0.45">
      <c r="A2838" s="33" t="s">
        <v>76</v>
      </c>
      <c r="B2838" s="32">
        <v>9223.35</v>
      </c>
      <c r="C2838" s="28">
        <v>45853</v>
      </c>
    </row>
    <row r="2839" spans="1:3" x14ac:dyDescent="0.45">
      <c r="A2839" s="33" t="s">
        <v>78</v>
      </c>
      <c r="B2839" s="32">
        <v>8774.2199999999993</v>
      </c>
      <c r="C2839" s="28">
        <v>45853</v>
      </c>
    </row>
    <row r="2840" spans="1:3" x14ac:dyDescent="0.45">
      <c r="A2840" s="33" t="s">
        <v>85</v>
      </c>
      <c r="B2840" s="32">
        <v>21489.61</v>
      </c>
      <c r="C2840" s="28">
        <v>45877</v>
      </c>
    </row>
    <row r="2841" spans="1:3" x14ac:dyDescent="0.45">
      <c r="A2841" s="33" t="s">
        <v>95</v>
      </c>
      <c r="B2841" s="32">
        <v>2760.75</v>
      </c>
      <c r="C2841" s="28">
        <v>45961</v>
      </c>
    </row>
    <row r="2842" spans="1:3" x14ac:dyDescent="0.45">
      <c r="A2842" s="27" t="s">
        <v>389</v>
      </c>
      <c r="B2842" s="32"/>
    </row>
    <row r="2843" spans="1:3" x14ac:dyDescent="0.45">
      <c r="A2843" s="33" t="s">
        <v>51</v>
      </c>
      <c r="B2843" s="32">
        <v>33194.120000000003</v>
      </c>
      <c r="C2843" s="28">
        <v>45877</v>
      </c>
    </row>
    <row r="2844" spans="1:3" x14ac:dyDescent="0.45">
      <c r="A2844" s="33" t="s">
        <v>57</v>
      </c>
      <c r="B2844" s="32">
        <v>61466.78</v>
      </c>
      <c r="C2844" s="28">
        <v>45877</v>
      </c>
    </row>
    <row r="2845" spans="1:3" x14ac:dyDescent="0.45">
      <c r="A2845" s="33" t="s">
        <v>44</v>
      </c>
      <c r="B2845" s="32">
        <v>102849.43</v>
      </c>
      <c r="C2845" s="28">
        <v>45877</v>
      </c>
    </row>
    <row r="2846" spans="1:3" x14ac:dyDescent="0.45">
      <c r="A2846" s="33" t="s">
        <v>74</v>
      </c>
      <c r="B2846" s="32">
        <v>99471.13</v>
      </c>
      <c r="C2846" s="28">
        <v>45853</v>
      </c>
    </row>
    <row r="2847" spans="1:3" x14ac:dyDescent="0.45">
      <c r="A2847" s="33" t="s">
        <v>76</v>
      </c>
      <c r="B2847" s="32">
        <v>12974.54</v>
      </c>
      <c r="C2847" s="28">
        <v>45853</v>
      </c>
    </row>
    <row r="2848" spans="1:3" x14ac:dyDescent="0.45">
      <c r="A2848" s="33" t="s">
        <v>78</v>
      </c>
      <c r="B2848" s="32">
        <v>12342.75</v>
      </c>
      <c r="C2848" s="28">
        <v>45853</v>
      </c>
    </row>
    <row r="2849" spans="1:3" x14ac:dyDescent="0.45">
      <c r="A2849" s="33" t="s">
        <v>85</v>
      </c>
      <c r="B2849" s="32">
        <v>30229.57</v>
      </c>
      <c r="C2849" s="28">
        <v>45877</v>
      </c>
    </row>
    <row r="2850" spans="1:3" x14ac:dyDescent="0.45">
      <c r="A2850" s="33" t="s">
        <v>95</v>
      </c>
      <c r="B2850" s="32">
        <v>3883.56</v>
      </c>
      <c r="C2850" s="28">
        <v>45961</v>
      </c>
    </row>
    <row r="2851" spans="1:3" x14ac:dyDescent="0.45">
      <c r="A2851" s="27" t="s">
        <v>390</v>
      </c>
      <c r="B2851" s="32"/>
    </row>
    <row r="2852" spans="1:3" x14ac:dyDescent="0.45">
      <c r="A2852" s="33" t="s">
        <v>51</v>
      </c>
      <c r="B2852" s="32">
        <v>493756.3</v>
      </c>
      <c r="C2852" s="28">
        <v>45877</v>
      </c>
    </row>
    <row r="2853" spans="1:3" x14ac:dyDescent="0.45">
      <c r="A2853" s="33" t="s">
        <v>52</v>
      </c>
      <c r="B2853" s="32">
        <v>118733.38</v>
      </c>
      <c r="C2853" s="28">
        <v>45877</v>
      </c>
    </row>
    <row r="2854" spans="1:3" x14ac:dyDescent="0.45">
      <c r="A2854" s="33" t="s">
        <v>57</v>
      </c>
      <c r="B2854" s="32">
        <v>914306.75</v>
      </c>
      <c r="C2854" s="28">
        <v>45877</v>
      </c>
    </row>
    <row r="2855" spans="1:3" x14ac:dyDescent="0.45">
      <c r="A2855" s="33" t="s">
        <v>58</v>
      </c>
      <c r="B2855" s="32">
        <v>211722.97</v>
      </c>
      <c r="C2855" s="28">
        <v>45877</v>
      </c>
    </row>
    <row r="2856" spans="1:3" x14ac:dyDescent="0.45">
      <c r="A2856" s="33" t="s">
        <v>44</v>
      </c>
      <c r="B2856" s="32">
        <v>1529865.97</v>
      </c>
      <c r="C2856" s="28">
        <v>45877</v>
      </c>
    </row>
    <row r="2857" spans="1:3" x14ac:dyDescent="0.45">
      <c r="A2857" s="33" t="s">
        <v>64</v>
      </c>
      <c r="B2857" s="32">
        <v>354265.98</v>
      </c>
      <c r="C2857" s="28">
        <v>45877</v>
      </c>
    </row>
    <row r="2858" spans="1:3" x14ac:dyDescent="0.45">
      <c r="A2858" s="33" t="s">
        <v>74</v>
      </c>
      <c r="B2858" s="32">
        <v>1479614.46</v>
      </c>
      <c r="C2858" s="28">
        <v>45853</v>
      </c>
    </row>
    <row r="2859" spans="1:3" x14ac:dyDescent="0.45">
      <c r="A2859" s="33" t="s">
        <v>75</v>
      </c>
      <c r="B2859" s="32">
        <v>342629.4</v>
      </c>
      <c r="C2859" s="28">
        <v>45853</v>
      </c>
    </row>
    <row r="2860" spans="1:3" x14ac:dyDescent="0.45">
      <c r="A2860" s="33" t="s">
        <v>76</v>
      </c>
      <c r="B2860" s="32">
        <v>192993.84</v>
      </c>
      <c r="C2860" s="28">
        <v>45853</v>
      </c>
    </row>
    <row r="2861" spans="1:3" x14ac:dyDescent="0.45">
      <c r="A2861" s="33" t="s">
        <v>77</v>
      </c>
      <c r="B2861" s="32">
        <v>44690.94</v>
      </c>
      <c r="C2861" s="28">
        <v>45853</v>
      </c>
    </row>
    <row r="2862" spans="1:3" x14ac:dyDescent="0.45">
      <c r="A2862" s="33" t="s">
        <v>391</v>
      </c>
      <c r="B2862" s="32">
        <v>1644.86</v>
      </c>
      <c r="C2862" s="28">
        <v>45898</v>
      </c>
    </row>
    <row r="2863" spans="1:3" x14ac:dyDescent="0.45">
      <c r="A2863" s="33" t="s">
        <v>78</v>
      </c>
      <c r="B2863" s="32">
        <v>183596.05</v>
      </c>
      <c r="C2863" s="28">
        <v>45853</v>
      </c>
    </row>
    <row r="2864" spans="1:3" x14ac:dyDescent="0.45">
      <c r="A2864" s="33" t="s">
        <v>79</v>
      </c>
      <c r="B2864" s="32">
        <v>42514.73</v>
      </c>
      <c r="C2864" s="28">
        <v>45853</v>
      </c>
    </row>
    <row r="2865" spans="1:3" x14ac:dyDescent="0.45">
      <c r="A2865" s="33" t="s">
        <v>392</v>
      </c>
      <c r="B2865" s="32">
        <v>1564.77</v>
      </c>
      <c r="C2865" s="28">
        <v>45898</v>
      </c>
    </row>
    <row r="2866" spans="1:3" x14ac:dyDescent="0.45">
      <c r="A2866" s="33" t="s">
        <v>85</v>
      </c>
      <c r="B2866" s="32">
        <v>449659.16</v>
      </c>
      <c r="C2866" s="28">
        <v>45877</v>
      </c>
    </row>
    <row r="2867" spans="1:3" x14ac:dyDescent="0.45">
      <c r="A2867" s="33" t="s">
        <v>86</v>
      </c>
      <c r="B2867" s="32">
        <v>108129.35</v>
      </c>
      <c r="C2867" s="28">
        <v>45877</v>
      </c>
    </row>
    <row r="2868" spans="1:3" x14ac:dyDescent="0.45">
      <c r="A2868" s="33" t="s">
        <v>95</v>
      </c>
      <c r="B2868" s="32">
        <v>57767.18</v>
      </c>
      <c r="C2868" s="28">
        <v>45961</v>
      </c>
    </row>
    <row r="2869" spans="1:3" x14ac:dyDescent="0.45">
      <c r="A2869" s="33" t="s">
        <v>96</v>
      </c>
      <c r="B2869" s="32">
        <v>13376.95</v>
      </c>
      <c r="C2869" s="28">
        <v>45961</v>
      </c>
    </row>
    <row r="2870" spans="1:3" x14ac:dyDescent="0.45">
      <c r="A2870" s="27" t="s">
        <v>393</v>
      </c>
      <c r="B2870" s="32"/>
    </row>
    <row r="2871" spans="1:3" x14ac:dyDescent="0.45">
      <c r="A2871" s="33" t="s">
        <v>51</v>
      </c>
      <c r="B2871" s="32">
        <v>6510.06</v>
      </c>
      <c r="C2871" s="28">
        <v>45877</v>
      </c>
    </row>
    <row r="2872" spans="1:3" x14ac:dyDescent="0.45">
      <c r="A2872" s="33" t="s">
        <v>57</v>
      </c>
      <c r="B2872" s="32">
        <v>12054.92</v>
      </c>
      <c r="C2872" s="28">
        <v>45877</v>
      </c>
    </row>
    <row r="2873" spans="1:3" x14ac:dyDescent="0.45">
      <c r="A2873" s="33" t="s">
        <v>44</v>
      </c>
      <c r="B2873" s="32">
        <v>20170.919999999998</v>
      </c>
      <c r="C2873" s="28">
        <v>45877</v>
      </c>
    </row>
    <row r="2874" spans="1:3" x14ac:dyDescent="0.45">
      <c r="A2874" s="33" t="s">
        <v>74</v>
      </c>
      <c r="B2874" s="32">
        <v>19508.36</v>
      </c>
      <c r="C2874" s="28">
        <v>45853</v>
      </c>
    </row>
    <row r="2875" spans="1:3" x14ac:dyDescent="0.45">
      <c r="A2875" s="33" t="s">
        <v>76</v>
      </c>
      <c r="B2875" s="32">
        <v>2544.58</v>
      </c>
      <c r="C2875" s="28">
        <v>45853</v>
      </c>
    </row>
    <row r="2876" spans="1:3" x14ac:dyDescent="0.45">
      <c r="A2876" s="33" t="s">
        <v>78</v>
      </c>
      <c r="B2876" s="32">
        <v>2420.67</v>
      </c>
      <c r="C2876" s="28">
        <v>45853</v>
      </c>
    </row>
    <row r="2877" spans="1:3" x14ac:dyDescent="0.45">
      <c r="A2877" s="33" t="s">
        <v>85</v>
      </c>
      <c r="B2877" s="32">
        <v>5928.65</v>
      </c>
      <c r="C2877" s="28">
        <v>45877</v>
      </c>
    </row>
    <row r="2878" spans="1:3" x14ac:dyDescent="0.45">
      <c r="A2878" s="33" t="s">
        <v>95</v>
      </c>
      <c r="B2878" s="32">
        <v>761.65</v>
      </c>
      <c r="C2878" s="28">
        <v>45961</v>
      </c>
    </row>
    <row r="2879" spans="1:3" x14ac:dyDescent="0.45">
      <c r="A2879" s="27" t="s">
        <v>394</v>
      </c>
      <c r="B2879" s="32"/>
    </row>
    <row r="2880" spans="1:3" x14ac:dyDescent="0.45">
      <c r="A2880" s="33" t="s">
        <v>51</v>
      </c>
      <c r="B2880" s="32">
        <v>10273.61</v>
      </c>
      <c r="C2880" s="28">
        <v>45877</v>
      </c>
    </row>
    <row r="2881" spans="1:3" x14ac:dyDescent="0.45">
      <c r="A2881" s="33" t="s">
        <v>57</v>
      </c>
      <c r="B2881" s="32">
        <v>19024.02</v>
      </c>
      <c r="C2881" s="28">
        <v>45877</v>
      </c>
    </row>
    <row r="2882" spans="1:3" x14ac:dyDescent="0.45">
      <c r="A2882" s="33" t="s">
        <v>44</v>
      </c>
      <c r="B2882" s="32">
        <v>31831.98</v>
      </c>
      <c r="C2882" s="28">
        <v>45877</v>
      </c>
    </row>
    <row r="2883" spans="1:3" x14ac:dyDescent="0.45">
      <c r="A2883" s="33" t="s">
        <v>74</v>
      </c>
      <c r="B2883" s="32">
        <v>30786.400000000001</v>
      </c>
      <c r="C2883" s="28">
        <v>45853</v>
      </c>
    </row>
    <row r="2884" spans="1:3" x14ac:dyDescent="0.45">
      <c r="A2884" s="33" t="s">
        <v>76</v>
      </c>
      <c r="B2884" s="32">
        <v>4015.63</v>
      </c>
      <c r="C2884" s="28">
        <v>45853</v>
      </c>
    </row>
    <row r="2885" spans="1:3" x14ac:dyDescent="0.45">
      <c r="A2885" s="33" t="s">
        <v>78</v>
      </c>
      <c r="B2885" s="32">
        <v>3820.09</v>
      </c>
      <c r="C2885" s="28">
        <v>45853</v>
      </c>
    </row>
    <row r="2886" spans="1:3" x14ac:dyDescent="0.45">
      <c r="A2886" s="33" t="s">
        <v>85</v>
      </c>
      <c r="B2886" s="32">
        <v>9356.08</v>
      </c>
      <c r="C2886" s="28">
        <v>45877</v>
      </c>
    </row>
    <row r="2887" spans="1:3" x14ac:dyDescent="0.45">
      <c r="A2887" s="33" t="s">
        <v>95</v>
      </c>
      <c r="B2887" s="32">
        <v>1201.96</v>
      </c>
      <c r="C2887" s="28">
        <v>45961</v>
      </c>
    </row>
    <row r="2888" spans="1:3" x14ac:dyDescent="0.45">
      <c r="A2888" s="27" t="s">
        <v>395</v>
      </c>
      <c r="B2888" s="32"/>
    </row>
    <row r="2889" spans="1:3" x14ac:dyDescent="0.45">
      <c r="A2889" s="33" t="s">
        <v>51</v>
      </c>
      <c r="B2889" s="32">
        <v>9775.25</v>
      </c>
      <c r="C2889" s="28">
        <v>45877</v>
      </c>
    </row>
    <row r="2890" spans="1:3" x14ac:dyDescent="0.45">
      <c r="A2890" s="33" t="s">
        <v>57</v>
      </c>
      <c r="B2890" s="32">
        <v>18101.189999999999</v>
      </c>
      <c r="C2890" s="28">
        <v>45877</v>
      </c>
    </row>
    <row r="2891" spans="1:3" x14ac:dyDescent="0.45">
      <c r="A2891" s="33" t="s">
        <v>44</v>
      </c>
      <c r="B2891" s="32">
        <v>30287.87</v>
      </c>
      <c r="C2891" s="28">
        <v>45877</v>
      </c>
    </row>
    <row r="2892" spans="1:3" x14ac:dyDescent="0.45">
      <c r="A2892" s="33" t="s">
        <v>74</v>
      </c>
      <c r="B2892" s="32">
        <v>29293</v>
      </c>
      <c r="C2892" s="28">
        <v>45853</v>
      </c>
    </row>
    <row r="2893" spans="1:3" x14ac:dyDescent="0.45">
      <c r="A2893" s="33" t="s">
        <v>76</v>
      </c>
      <c r="B2893" s="32">
        <v>3820.84</v>
      </c>
      <c r="C2893" s="28">
        <v>45853</v>
      </c>
    </row>
    <row r="2894" spans="1:3" x14ac:dyDescent="0.45">
      <c r="A2894" s="33" t="s">
        <v>78</v>
      </c>
      <c r="B2894" s="32">
        <v>3634.78</v>
      </c>
      <c r="C2894" s="28">
        <v>45853</v>
      </c>
    </row>
    <row r="2895" spans="1:3" x14ac:dyDescent="0.45">
      <c r="A2895" s="33" t="s">
        <v>85</v>
      </c>
      <c r="B2895" s="32">
        <v>8902.23</v>
      </c>
      <c r="C2895" s="28">
        <v>45877</v>
      </c>
    </row>
    <row r="2896" spans="1:3" x14ac:dyDescent="0.45">
      <c r="A2896" s="33" t="s">
        <v>95</v>
      </c>
      <c r="B2896" s="32">
        <v>1143.6600000000001</v>
      </c>
      <c r="C2896" s="28">
        <v>45961</v>
      </c>
    </row>
    <row r="2897" spans="1:3" x14ac:dyDescent="0.45">
      <c r="A2897" s="27" t="s">
        <v>396</v>
      </c>
      <c r="B2897" s="32"/>
    </row>
    <row r="2898" spans="1:3" x14ac:dyDescent="0.45">
      <c r="A2898" s="33" t="s">
        <v>51</v>
      </c>
      <c r="B2898" s="32">
        <v>2622.32</v>
      </c>
      <c r="C2898" s="28">
        <v>45877</v>
      </c>
    </row>
    <row r="2899" spans="1:3" x14ac:dyDescent="0.45">
      <c r="A2899" s="33" t="s">
        <v>57</v>
      </c>
      <c r="B2899" s="32">
        <v>4855.84</v>
      </c>
      <c r="C2899" s="28">
        <v>45877</v>
      </c>
    </row>
    <row r="2900" spans="1:3" x14ac:dyDescent="0.45">
      <c r="A2900" s="33" t="s">
        <v>44</v>
      </c>
      <c r="B2900" s="32">
        <v>8125.05</v>
      </c>
      <c r="C2900" s="28">
        <v>45877</v>
      </c>
    </row>
    <row r="2901" spans="1:3" x14ac:dyDescent="0.45">
      <c r="A2901" s="33" t="s">
        <v>74</v>
      </c>
      <c r="B2901" s="32">
        <v>7858.17</v>
      </c>
      <c r="C2901" s="28">
        <v>45853</v>
      </c>
    </row>
    <row r="2902" spans="1:3" x14ac:dyDescent="0.45">
      <c r="A2902" s="33" t="s">
        <v>76</v>
      </c>
      <c r="B2902" s="32">
        <v>1024.98</v>
      </c>
      <c r="C2902" s="28">
        <v>45853</v>
      </c>
    </row>
    <row r="2903" spans="1:3" x14ac:dyDescent="0.45">
      <c r="A2903" s="33" t="s">
        <v>78</v>
      </c>
      <c r="B2903" s="32">
        <v>975.07</v>
      </c>
      <c r="C2903" s="28">
        <v>45853</v>
      </c>
    </row>
    <row r="2904" spans="1:3" x14ac:dyDescent="0.45">
      <c r="A2904" s="33" t="s">
        <v>85</v>
      </c>
      <c r="B2904" s="32">
        <v>2388.12</v>
      </c>
      <c r="C2904" s="28">
        <v>45877</v>
      </c>
    </row>
    <row r="2905" spans="1:3" x14ac:dyDescent="0.45">
      <c r="A2905" s="33" t="s">
        <v>95</v>
      </c>
      <c r="B2905" s="32">
        <v>306.8</v>
      </c>
      <c r="C2905" s="28">
        <v>45961</v>
      </c>
    </row>
    <row r="2906" spans="1:3" x14ac:dyDescent="0.45">
      <c r="A2906" s="27" t="s">
        <v>397</v>
      </c>
      <c r="B2906" s="32"/>
    </row>
    <row r="2907" spans="1:3" x14ac:dyDescent="0.45">
      <c r="A2907" s="33" t="s">
        <v>51</v>
      </c>
      <c r="B2907" s="32">
        <v>13153.52</v>
      </c>
      <c r="C2907" s="28">
        <v>45877</v>
      </c>
    </row>
    <row r="2908" spans="1:3" x14ac:dyDescent="0.45">
      <c r="A2908" s="33" t="s">
        <v>57</v>
      </c>
      <c r="B2908" s="32">
        <v>24356.86</v>
      </c>
      <c r="C2908" s="28">
        <v>45877</v>
      </c>
    </row>
    <row r="2909" spans="1:3" x14ac:dyDescent="0.45">
      <c r="A2909" s="33" t="s">
        <v>44</v>
      </c>
      <c r="B2909" s="32">
        <v>40755.17</v>
      </c>
      <c r="C2909" s="28">
        <v>45877</v>
      </c>
    </row>
    <row r="2910" spans="1:3" x14ac:dyDescent="0.45">
      <c r="A2910" s="33" t="s">
        <v>74</v>
      </c>
      <c r="B2910" s="32">
        <v>39416.49</v>
      </c>
      <c r="C2910" s="28">
        <v>45853</v>
      </c>
    </row>
    <row r="2911" spans="1:3" x14ac:dyDescent="0.45">
      <c r="A2911" s="33" t="s">
        <v>76</v>
      </c>
      <c r="B2911" s="32">
        <v>5141.3</v>
      </c>
      <c r="C2911" s="28">
        <v>45853</v>
      </c>
    </row>
    <row r="2912" spans="1:3" x14ac:dyDescent="0.45">
      <c r="A2912" s="33" t="s">
        <v>78</v>
      </c>
      <c r="B2912" s="32">
        <v>4890.9399999999996</v>
      </c>
      <c r="C2912" s="28">
        <v>45853</v>
      </c>
    </row>
    <row r="2913" spans="1:3" x14ac:dyDescent="0.45">
      <c r="A2913" s="33" t="s">
        <v>85</v>
      </c>
      <c r="B2913" s="32">
        <v>11978.78</v>
      </c>
      <c r="C2913" s="28">
        <v>45877</v>
      </c>
    </row>
    <row r="2914" spans="1:3" x14ac:dyDescent="0.45">
      <c r="A2914" s="33" t="s">
        <v>95</v>
      </c>
      <c r="B2914" s="32">
        <v>1538.9</v>
      </c>
      <c r="C2914" s="28">
        <v>45961</v>
      </c>
    </row>
    <row r="2915" spans="1:3" x14ac:dyDescent="0.45">
      <c r="A2915" s="27" t="s">
        <v>398</v>
      </c>
      <c r="B2915" s="32"/>
    </row>
    <row r="2916" spans="1:3" x14ac:dyDescent="0.45">
      <c r="A2916" s="33" t="s">
        <v>51</v>
      </c>
      <c r="B2916" s="32">
        <v>20729.849999999999</v>
      </c>
      <c r="C2916" s="28">
        <v>45877</v>
      </c>
    </row>
    <row r="2917" spans="1:3" x14ac:dyDescent="0.45">
      <c r="A2917" s="33" t="s">
        <v>52</v>
      </c>
      <c r="B2917" s="32">
        <v>1687.1</v>
      </c>
      <c r="C2917" s="28">
        <v>45877</v>
      </c>
    </row>
    <row r="2918" spans="1:3" x14ac:dyDescent="0.45">
      <c r="A2918" s="33" t="s">
        <v>57</v>
      </c>
      <c r="B2918" s="32">
        <v>38386.22</v>
      </c>
      <c r="C2918" s="28">
        <v>45877</v>
      </c>
    </row>
    <row r="2919" spans="1:3" x14ac:dyDescent="0.45">
      <c r="A2919" s="33" t="s">
        <v>58</v>
      </c>
      <c r="B2919" s="32">
        <v>2795.23</v>
      </c>
      <c r="C2919" s="28">
        <v>45877</v>
      </c>
    </row>
    <row r="2920" spans="1:3" x14ac:dyDescent="0.45">
      <c r="A2920" s="33" t="s">
        <v>44</v>
      </c>
      <c r="B2920" s="32">
        <v>64229.84</v>
      </c>
      <c r="C2920" s="28">
        <v>45877</v>
      </c>
    </row>
    <row r="2921" spans="1:3" x14ac:dyDescent="0.45">
      <c r="A2921" s="33" t="s">
        <v>64</v>
      </c>
      <c r="B2921" s="32">
        <v>4677.13</v>
      </c>
      <c r="C2921" s="28">
        <v>45877</v>
      </c>
    </row>
    <row r="2922" spans="1:3" x14ac:dyDescent="0.45">
      <c r="A2922" s="33" t="s">
        <v>74</v>
      </c>
      <c r="B2922" s="32">
        <v>62120.08</v>
      </c>
      <c r="C2922" s="28">
        <v>45853</v>
      </c>
    </row>
    <row r="2923" spans="1:3" x14ac:dyDescent="0.45">
      <c r="A2923" s="33" t="s">
        <v>75</v>
      </c>
      <c r="B2923" s="32">
        <v>4523.5</v>
      </c>
      <c r="C2923" s="28">
        <v>45853</v>
      </c>
    </row>
    <row r="2924" spans="1:3" x14ac:dyDescent="0.45">
      <c r="A2924" s="33" t="s">
        <v>76</v>
      </c>
      <c r="B2924" s="32">
        <v>8102.65</v>
      </c>
      <c r="C2924" s="28">
        <v>45853</v>
      </c>
    </row>
    <row r="2925" spans="1:3" x14ac:dyDescent="0.45">
      <c r="A2925" s="33" t="s">
        <v>77</v>
      </c>
      <c r="B2925" s="32">
        <v>590.02</v>
      </c>
      <c r="C2925" s="28">
        <v>45853</v>
      </c>
    </row>
    <row r="2926" spans="1:3" x14ac:dyDescent="0.45">
      <c r="A2926" s="33" t="s">
        <v>78</v>
      </c>
      <c r="B2926" s="32">
        <v>7708.09</v>
      </c>
      <c r="C2926" s="28">
        <v>45853</v>
      </c>
    </row>
    <row r="2927" spans="1:3" x14ac:dyDescent="0.45">
      <c r="A2927" s="33" t="s">
        <v>79</v>
      </c>
      <c r="B2927" s="32">
        <v>561.29999999999995</v>
      </c>
      <c r="C2927" s="28">
        <v>45853</v>
      </c>
    </row>
    <row r="2928" spans="1:3" x14ac:dyDescent="0.45">
      <c r="A2928" s="33" t="s">
        <v>85</v>
      </c>
      <c r="B2928" s="32">
        <v>18878.47</v>
      </c>
      <c r="C2928" s="28">
        <v>45877</v>
      </c>
    </row>
    <row r="2929" spans="1:3" x14ac:dyDescent="0.45">
      <c r="A2929" s="33" t="s">
        <v>86</v>
      </c>
      <c r="B2929" s="32">
        <v>1536.43</v>
      </c>
      <c r="C2929" s="28">
        <v>45877</v>
      </c>
    </row>
    <row r="2930" spans="1:3" x14ac:dyDescent="0.45">
      <c r="A2930" s="33" t="s">
        <v>95</v>
      </c>
      <c r="B2930" s="32">
        <v>2425.3000000000002</v>
      </c>
      <c r="C2930" s="28">
        <v>45961</v>
      </c>
    </row>
    <row r="2931" spans="1:3" x14ac:dyDescent="0.45">
      <c r="A2931" s="33" t="s">
        <v>96</v>
      </c>
      <c r="B2931" s="32">
        <v>176.61</v>
      </c>
      <c r="C2931" s="28">
        <v>45961</v>
      </c>
    </row>
    <row r="2932" spans="1:3" x14ac:dyDescent="0.45">
      <c r="A2932" s="27" t="s">
        <v>399</v>
      </c>
      <c r="B2932" s="32"/>
    </row>
    <row r="2933" spans="1:3" x14ac:dyDescent="0.45">
      <c r="A2933" s="33" t="s">
        <v>51</v>
      </c>
      <c r="B2933" s="32">
        <v>6296.93</v>
      </c>
      <c r="C2933" s="28">
        <v>45877</v>
      </c>
    </row>
    <row r="2934" spans="1:3" x14ac:dyDescent="0.45">
      <c r="A2934" s="33" t="s">
        <v>57</v>
      </c>
      <c r="B2934" s="32">
        <v>11660.26</v>
      </c>
      <c r="C2934" s="28">
        <v>45877</v>
      </c>
    </row>
    <row r="2935" spans="1:3" x14ac:dyDescent="0.45">
      <c r="A2935" s="33" t="s">
        <v>44</v>
      </c>
      <c r="B2935" s="32">
        <v>19510.560000000001</v>
      </c>
      <c r="C2935" s="28">
        <v>45877</v>
      </c>
    </row>
    <row r="2936" spans="1:3" x14ac:dyDescent="0.45">
      <c r="A2936" s="33" t="s">
        <v>74</v>
      </c>
      <c r="B2936" s="32">
        <v>18869.7</v>
      </c>
      <c r="C2936" s="28">
        <v>45853</v>
      </c>
    </row>
    <row r="2937" spans="1:3" x14ac:dyDescent="0.45">
      <c r="A2937" s="33" t="s">
        <v>76</v>
      </c>
      <c r="B2937" s="32">
        <v>2461.27</v>
      </c>
      <c r="C2937" s="28">
        <v>45853</v>
      </c>
    </row>
    <row r="2938" spans="1:3" x14ac:dyDescent="0.45">
      <c r="A2938" s="33" t="s">
        <v>78</v>
      </c>
      <c r="B2938" s="32">
        <v>2341.42</v>
      </c>
      <c r="C2938" s="28">
        <v>45853</v>
      </c>
    </row>
    <row r="2939" spans="1:3" x14ac:dyDescent="0.45">
      <c r="A2939" s="33" t="s">
        <v>85</v>
      </c>
      <c r="B2939" s="32">
        <v>5734.56</v>
      </c>
      <c r="C2939" s="28">
        <v>45877</v>
      </c>
    </row>
    <row r="2940" spans="1:3" x14ac:dyDescent="0.45">
      <c r="A2940" s="33" t="s">
        <v>95</v>
      </c>
      <c r="B2940" s="32">
        <v>736.71</v>
      </c>
      <c r="C2940" s="28">
        <v>45961</v>
      </c>
    </row>
    <row r="2941" spans="1:3" x14ac:dyDescent="0.45">
      <c r="A2941" s="27" t="s">
        <v>400</v>
      </c>
      <c r="B2941" s="32"/>
    </row>
    <row r="2942" spans="1:3" x14ac:dyDescent="0.45">
      <c r="A2942" s="33" t="s">
        <v>51</v>
      </c>
      <c r="B2942" s="32">
        <v>11548.56</v>
      </c>
      <c r="C2942" s="28">
        <v>45877</v>
      </c>
    </row>
    <row r="2943" spans="1:3" x14ac:dyDescent="0.45">
      <c r="A2943" s="33" t="s">
        <v>57</v>
      </c>
      <c r="B2943" s="32">
        <v>21384.89</v>
      </c>
      <c r="C2943" s="28">
        <v>45877</v>
      </c>
    </row>
    <row r="2944" spans="1:3" x14ac:dyDescent="0.45">
      <c r="A2944" s="33" t="s">
        <v>44</v>
      </c>
      <c r="B2944" s="32">
        <v>35782.32</v>
      </c>
      <c r="C2944" s="28">
        <v>45877</v>
      </c>
    </row>
    <row r="2945" spans="1:3" x14ac:dyDescent="0.45">
      <c r="A2945" s="33" t="s">
        <v>74</v>
      </c>
      <c r="B2945" s="32">
        <v>34606.97</v>
      </c>
      <c r="C2945" s="28">
        <v>45853</v>
      </c>
    </row>
    <row r="2946" spans="1:3" x14ac:dyDescent="0.45">
      <c r="A2946" s="33" t="s">
        <v>76</v>
      </c>
      <c r="B2946" s="32">
        <v>4513.97</v>
      </c>
      <c r="C2946" s="28">
        <v>45853</v>
      </c>
    </row>
    <row r="2947" spans="1:3" x14ac:dyDescent="0.45">
      <c r="A2947" s="33" t="s">
        <v>78</v>
      </c>
      <c r="B2947" s="32">
        <v>4294.16</v>
      </c>
      <c r="C2947" s="28">
        <v>45853</v>
      </c>
    </row>
    <row r="2948" spans="1:3" x14ac:dyDescent="0.45">
      <c r="A2948" s="33" t="s">
        <v>85</v>
      </c>
      <c r="B2948" s="32">
        <v>10517.16</v>
      </c>
      <c r="C2948" s="28">
        <v>45877</v>
      </c>
    </row>
    <row r="2949" spans="1:3" x14ac:dyDescent="0.45">
      <c r="A2949" s="33" t="s">
        <v>95</v>
      </c>
      <c r="B2949" s="32">
        <v>1351.13</v>
      </c>
      <c r="C2949" s="28">
        <v>45961</v>
      </c>
    </row>
    <row r="2950" spans="1:3" x14ac:dyDescent="0.45">
      <c r="A2950" s="27" t="s">
        <v>401</v>
      </c>
      <c r="B2950" s="32"/>
    </row>
    <row r="2951" spans="1:3" x14ac:dyDescent="0.45">
      <c r="A2951" s="33" t="s">
        <v>51</v>
      </c>
      <c r="B2951" s="32">
        <v>82011.929999999993</v>
      </c>
      <c r="C2951" s="28">
        <v>45877</v>
      </c>
    </row>
    <row r="2952" spans="1:3" x14ac:dyDescent="0.45">
      <c r="A2952" s="33" t="s">
        <v>52</v>
      </c>
      <c r="B2952" s="32">
        <v>19353.45</v>
      </c>
      <c r="C2952" s="28">
        <v>45877</v>
      </c>
    </row>
    <row r="2953" spans="1:3" x14ac:dyDescent="0.45">
      <c r="A2953" s="33" t="s">
        <v>57</v>
      </c>
      <c r="B2953" s="32">
        <v>151864.51999999999</v>
      </c>
      <c r="C2953" s="28">
        <v>45877</v>
      </c>
    </row>
    <row r="2954" spans="1:3" x14ac:dyDescent="0.45">
      <c r="A2954" s="33" t="s">
        <v>58</v>
      </c>
      <c r="B2954" s="32">
        <v>34510.69</v>
      </c>
      <c r="C2954" s="28">
        <v>45877</v>
      </c>
    </row>
    <row r="2955" spans="1:3" x14ac:dyDescent="0.45">
      <c r="A2955" s="33" t="s">
        <v>44</v>
      </c>
      <c r="B2955" s="32">
        <v>254107.68</v>
      </c>
      <c r="C2955" s="28">
        <v>45877</v>
      </c>
    </row>
    <row r="2956" spans="1:3" x14ac:dyDescent="0.45">
      <c r="A2956" s="33" t="s">
        <v>64</v>
      </c>
      <c r="B2956" s="32">
        <v>49404.22</v>
      </c>
      <c r="C2956" s="28">
        <v>45877</v>
      </c>
    </row>
    <row r="2957" spans="1:3" x14ac:dyDescent="0.45">
      <c r="A2957" s="33" t="s">
        <v>74</v>
      </c>
      <c r="B2957" s="32">
        <v>245761.01</v>
      </c>
      <c r="C2957" s="28">
        <v>45853</v>
      </c>
    </row>
    <row r="2958" spans="1:3" x14ac:dyDescent="0.45">
      <c r="A2958" s="33" t="s">
        <v>75</v>
      </c>
      <c r="B2958" s="32">
        <v>47781.45</v>
      </c>
      <c r="C2958" s="28">
        <v>45853</v>
      </c>
    </row>
    <row r="2959" spans="1:3" x14ac:dyDescent="0.45">
      <c r="A2959" s="33" t="s">
        <v>76</v>
      </c>
      <c r="B2959" s="32">
        <v>32055.89</v>
      </c>
      <c r="C2959" s="28">
        <v>45853</v>
      </c>
    </row>
    <row r="2960" spans="1:3" x14ac:dyDescent="0.45">
      <c r="A2960" s="33" t="s">
        <v>77</v>
      </c>
      <c r="B2960" s="32">
        <v>7284.59</v>
      </c>
      <c r="C2960" s="28">
        <v>45853</v>
      </c>
    </row>
    <row r="2961" spans="1:3" x14ac:dyDescent="0.45">
      <c r="A2961" s="33" t="s">
        <v>78</v>
      </c>
      <c r="B2961" s="32">
        <v>30494.93</v>
      </c>
      <c r="C2961" s="28">
        <v>45853</v>
      </c>
    </row>
    <row r="2962" spans="1:3" x14ac:dyDescent="0.45">
      <c r="A2962" s="33" t="s">
        <v>79</v>
      </c>
      <c r="B2962" s="32">
        <v>6929.87</v>
      </c>
      <c r="C2962" s="28">
        <v>45853</v>
      </c>
    </row>
    <row r="2963" spans="1:3" x14ac:dyDescent="0.45">
      <c r="A2963" s="33" t="s">
        <v>85</v>
      </c>
      <c r="B2963" s="32">
        <v>74687.490000000005</v>
      </c>
      <c r="C2963" s="28">
        <v>45877</v>
      </c>
    </row>
    <row r="2964" spans="1:3" x14ac:dyDescent="0.45">
      <c r="A2964" s="33" t="s">
        <v>86</v>
      </c>
      <c r="B2964" s="32">
        <v>17625</v>
      </c>
      <c r="C2964" s="28">
        <v>45877</v>
      </c>
    </row>
    <row r="2965" spans="1:3" x14ac:dyDescent="0.45">
      <c r="A2965" s="33" t="s">
        <v>95</v>
      </c>
      <c r="B2965" s="32">
        <v>9595.02</v>
      </c>
      <c r="C2965" s="28">
        <v>45961</v>
      </c>
    </row>
    <row r="2966" spans="1:3" x14ac:dyDescent="0.45">
      <c r="A2966" s="33" t="s">
        <v>96</v>
      </c>
      <c r="B2966" s="32">
        <v>2180.4299999999998</v>
      </c>
      <c r="C2966" s="28">
        <v>45961</v>
      </c>
    </row>
    <row r="2967" spans="1:3" x14ac:dyDescent="0.45">
      <c r="A2967" s="27" t="s">
        <v>402</v>
      </c>
      <c r="B2967" s="32"/>
    </row>
    <row r="2968" spans="1:3" x14ac:dyDescent="0.45">
      <c r="A2968" s="33" t="s">
        <v>51</v>
      </c>
      <c r="B2968" s="32">
        <v>8753.1299999999992</v>
      </c>
      <c r="C2968" s="28">
        <v>45884</v>
      </c>
    </row>
    <row r="2969" spans="1:3" x14ac:dyDescent="0.45">
      <c r="A2969" s="33" t="s">
        <v>57</v>
      </c>
      <c r="B2969" s="32">
        <v>16208.5</v>
      </c>
      <c r="C2969" s="28">
        <v>45884</v>
      </c>
    </row>
    <row r="2970" spans="1:3" x14ac:dyDescent="0.45">
      <c r="A2970" s="33" t="s">
        <v>44</v>
      </c>
      <c r="B2970" s="32">
        <v>27120.91</v>
      </c>
      <c r="C2970" s="28">
        <v>45884</v>
      </c>
    </row>
    <row r="2971" spans="1:3" x14ac:dyDescent="0.45">
      <c r="A2971" s="33" t="s">
        <v>85</v>
      </c>
      <c r="B2971" s="32">
        <v>7971.39</v>
      </c>
      <c r="C2971" s="28">
        <v>45884</v>
      </c>
    </row>
    <row r="2972" spans="1:3" x14ac:dyDescent="0.45">
      <c r="A2972" s="33" t="s">
        <v>95</v>
      </c>
      <c r="B2972" s="32">
        <v>1024.08</v>
      </c>
      <c r="C2972" s="28">
        <v>45961</v>
      </c>
    </row>
    <row r="2973" spans="1:3" x14ac:dyDescent="0.45">
      <c r="A2973" s="27" t="s">
        <v>403</v>
      </c>
      <c r="B2973" s="32"/>
    </row>
    <row r="2974" spans="1:3" x14ac:dyDescent="0.45">
      <c r="A2974" s="33" t="s">
        <v>51</v>
      </c>
      <c r="B2974" s="32">
        <v>42613</v>
      </c>
      <c r="C2974" s="28">
        <v>45877</v>
      </c>
    </row>
    <row r="2975" spans="1:3" x14ac:dyDescent="0.45">
      <c r="A2975" s="33" t="s">
        <v>52</v>
      </c>
      <c r="B2975" s="32">
        <v>11600.02</v>
      </c>
      <c r="C2975" s="28">
        <v>45877</v>
      </c>
    </row>
    <row r="2976" spans="1:3" x14ac:dyDescent="0.45">
      <c r="A2976" s="33" t="s">
        <v>57</v>
      </c>
      <c r="B2976" s="32">
        <v>78908.05</v>
      </c>
      <c r="C2976" s="28">
        <v>45877</v>
      </c>
    </row>
    <row r="2977" spans="1:3" x14ac:dyDescent="0.45">
      <c r="A2977" s="33" t="s">
        <v>58</v>
      </c>
      <c r="B2977" s="32">
        <v>20684.919999999998</v>
      </c>
      <c r="C2977" s="28">
        <v>45877</v>
      </c>
    </row>
    <row r="2978" spans="1:3" x14ac:dyDescent="0.45">
      <c r="A2978" s="33" t="s">
        <v>44</v>
      </c>
      <c r="B2978" s="32">
        <v>132033.09</v>
      </c>
      <c r="C2978" s="28">
        <v>45877</v>
      </c>
    </row>
    <row r="2979" spans="1:3" x14ac:dyDescent="0.45">
      <c r="A2979" s="33" t="s">
        <v>64</v>
      </c>
      <c r="B2979" s="32">
        <v>29611.759999999998</v>
      </c>
      <c r="C2979" s="28">
        <v>45877</v>
      </c>
    </row>
    <row r="2980" spans="1:3" x14ac:dyDescent="0.45">
      <c r="A2980" s="33" t="s">
        <v>74</v>
      </c>
      <c r="B2980" s="32">
        <v>133783.28</v>
      </c>
      <c r="C2980" s="28">
        <v>45853</v>
      </c>
    </row>
    <row r="2981" spans="1:3" x14ac:dyDescent="0.45">
      <c r="A2981" s="33" t="s">
        <v>75</v>
      </c>
      <c r="B2981" s="32">
        <v>28639.11</v>
      </c>
      <c r="C2981" s="28">
        <v>45853</v>
      </c>
    </row>
    <row r="2982" spans="1:3" x14ac:dyDescent="0.45">
      <c r="A2982" s="33" t="s">
        <v>76</v>
      </c>
      <c r="B2982" s="32">
        <v>16656.080000000002</v>
      </c>
      <c r="C2982" s="28">
        <v>45853</v>
      </c>
    </row>
    <row r="2983" spans="1:3" x14ac:dyDescent="0.45">
      <c r="A2983" s="33" t="s">
        <v>77</v>
      </c>
      <c r="B2983" s="32">
        <v>4366.22</v>
      </c>
      <c r="C2983" s="28">
        <v>45853</v>
      </c>
    </row>
    <row r="2984" spans="1:3" x14ac:dyDescent="0.45">
      <c r="A2984" s="33" t="s">
        <v>78</v>
      </c>
      <c r="B2984" s="32">
        <v>15845.02</v>
      </c>
      <c r="C2984" s="28">
        <v>45853</v>
      </c>
    </row>
    <row r="2985" spans="1:3" x14ac:dyDescent="0.45">
      <c r="A2985" s="33" t="s">
        <v>79</v>
      </c>
      <c r="B2985" s="32">
        <v>4153.6099999999997</v>
      </c>
      <c r="C2985" s="28">
        <v>45853</v>
      </c>
    </row>
    <row r="2986" spans="1:3" x14ac:dyDescent="0.45">
      <c r="A2986" s="33" t="s">
        <v>85</v>
      </c>
      <c r="B2986" s="32">
        <v>38807.25</v>
      </c>
      <c r="C2986" s="28">
        <v>45877</v>
      </c>
    </row>
    <row r="2987" spans="1:3" x14ac:dyDescent="0.45">
      <c r="A2987" s="33" t="s">
        <v>86</v>
      </c>
      <c r="B2987" s="32">
        <v>10564.03</v>
      </c>
      <c r="C2987" s="28">
        <v>45877</v>
      </c>
    </row>
    <row r="2988" spans="1:3" x14ac:dyDescent="0.45">
      <c r="A2988" s="33" t="s">
        <v>95</v>
      </c>
      <c r="B2988" s="32">
        <v>4985.5200000000004</v>
      </c>
      <c r="C2988" s="28">
        <v>45961</v>
      </c>
    </row>
    <row r="2989" spans="1:3" x14ac:dyDescent="0.45">
      <c r="A2989" s="33" t="s">
        <v>96</v>
      </c>
      <c r="B2989" s="32">
        <v>1306.9000000000001</v>
      </c>
      <c r="C2989" s="28">
        <v>45961</v>
      </c>
    </row>
    <row r="2990" spans="1:3" x14ac:dyDescent="0.45">
      <c r="A2990" s="27" t="s">
        <v>404</v>
      </c>
      <c r="B2990" s="32"/>
    </row>
    <row r="2991" spans="1:3" x14ac:dyDescent="0.45">
      <c r="A2991" s="33" t="s">
        <v>51</v>
      </c>
      <c r="B2991" s="32">
        <v>3111.78</v>
      </c>
      <c r="C2991" s="28">
        <v>45877</v>
      </c>
    </row>
    <row r="2992" spans="1:3" x14ac:dyDescent="0.45">
      <c r="A2992" s="33" t="s">
        <v>57</v>
      </c>
      <c r="B2992" s="32">
        <v>5762.2</v>
      </c>
      <c r="C2992" s="28">
        <v>45877</v>
      </c>
    </row>
    <row r="2993" spans="1:3" x14ac:dyDescent="0.45">
      <c r="A2993" s="33" t="s">
        <v>44</v>
      </c>
      <c r="B2993" s="32">
        <v>9641.61</v>
      </c>
      <c r="C2993" s="28">
        <v>45877</v>
      </c>
    </row>
    <row r="2994" spans="1:3" x14ac:dyDescent="0.45">
      <c r="A2994" s="33" t="s">
        <v>74</v>
      </c>
      <c r="B2994" s="32">
        <v>9324.91</v>
      </c>
      <c r="C2994" s="28">
        <v>45853</v>
      </c>
    </row>
    <row r="2995" spans="1:3" x14ac:dyDescent="0.45">
      <c r="A2995" s="33" t="s">
        <v>76</v>
      </c>
      <c r="B2995" s="32">
        <v>1216.3</v>
      </c>
      <c r="C2995" s="28">
        <v>45853</v>
      </c>
    </row>
    <row r="2996" spans="1:3" x14ac:dyDescent="0.45">
      <c r="A2996" s="33" t="s">
        <v>78</v>
      </c>
      <c r="B2996" s="32">
        <v>1157.07</v>
      </c>
      <c r="C2996" s="28">
        <v>45853</v>
      </c>
    </row>
    <row r="2997" spans="1:3" x14ac:dyDescent="0.45">
      <c r="A2997" s="33" t="s">
        <v>85</v>
      </c>
      <c r="B2997" s="32">
        <v>2833.87</v>
      </c>
      <c r="C2997" s="28">
        <v>45877</v>
      </c>
    </row>
    <row r="2998" spans="1:3" x14ac:dyDescent="0.45">
      <c r="A2998" s="33" t="s">
        <v>95</v>
      </c>
      <c r="B2998" s="32">
        <v>364.06</v>
      </c>
      <c r="C2998" s="28">
        <v>45961</v>
      </c>
    </row>
    <row r="2999" spans="1:3" hidden="1" x14ac:dyDescent="0.45">
      <c r="A2999" s="29"/>
      <c r="B2999" s="29"/>
      <c r="C2999" s="29"/>
    </row>
    <row r="3000" spans="1:3" hidden="1" x14ac:dyDescent="0.45">
      <c r="A3000" s="29"/>
      <c r="B3000" s="29"/>
      <c r="C3000" s="29"/>
    </row>
    <row r="3001" spans="1:3" hidden="1" x14ac:dyDescent="0.45">
      <c r="A3001" s="29"/>
      <c r="B3001" s="29"/>
      <c r="C3001" s="29"/>
    </row>
    <row r="3002" spans="1:3" hidden="1" x14ac:dyDescent="0.45">
      <c r="A3002" s="29"/>
      <c r="B3002" s="29"/>
      <c r="C3002" s="29"/>
    </row>
    <row r="3003" spans="1:3" hidden="1" x14ac:dyDescent="0.45">
      <c r="A3003" s="29"/>
      <c r="B3003" s="29"/>
      <c r="C3003" s="29"/>
    </row>
    <row r="3004" spans="1:3" hidden="1" x14ac:dyDescent="0.45">
      <c r="A3004" s="29"/>
      <c r="B3004" s="29"/>
      <c r="C3004" s="29"/>
    </row>
    <row r="3005" spans="1:3" hidden="1" x14ac:dyDescent="0.45">
      <c r="A3005" s="29"/>
      <c r="B3005" s="29"/>
      <c r="C3005" s="29"/>
    </row>
    <row r="3006" spans="1:3" hidden="1" x14ac:dyDescent="0.45">
      <c r="A3006" s="29"/>
      <c r="B3006" s="29"/>
      <c r="C3006" s="29"/>
    </row>
    <row r="3007" spans="1:3" hidden="1" x14ac:dyDescent="0.45">
      <c r="A3007" s="29"/>
      <c r="B3007" s="29"/>
      <c r="C3007" s="29"/>
    </row>
    <row r="3008" spans="1:3" hidden="1" x14ac:dyDescent="0.45">
      <c r="A3008" s="29"/>
      <c r="B3008" s="29"/>
      <c r="C3008" s="29"/>
    </row>
    <row r="3009" spans="1:3" hidden="1" x14ac:dyDescent="0.45">
      <c r="A3009" s="29"/>
      <c r="B3009" s="29"/>
      <c r="C3009" s="29"/>
    </row>
    <row r="3010" spans="1:3" hidden="1" x14ac:dyDescent="0.45">
      <c r="A3010" s="29"/>
      <c r="B3010" s="29"/>
      <c r="C3010" s="29"/>
    </row>
    <row r="3011" spans="1:3" hidden="1" x14ac:dyDescent="0.45">
      <c r="A3011" s="29"/>
      <c r="B3011" s="29"/>
      <c r="C3011" s="29"/>
    </row>
    <row r="3012" spans="1:3" hidden="1" x14ac:dyDescent="0.45">
      <c r="A3012" s="29"/>
      <c r="B3012" s="29"/>
      <c r="C3012" s="29"/>
    </row>
    <row r="3013" spans="1:3" hidden="1" x14ac:dyDescent="0.45">
      <c r="A3013" s="29"/>
      <c r="B3013" s="29"/>
      <c r="C3013" s="29"/>
    </row>
    <row r="3014" spans="1:3" hidden="1" x14ac:dyDescent="0.45">
      <c r="A3014" s="29"/>
      <c r="B3014" s="29"/>
      <c r="C3014" s="29"/>
    </row>
    <row r="3015" spans="1:3" hidden="1" x14ac:dyDescent="0.45">
      <c r="A3015" s="29"/>
      <c r="B3015" s="29"/>
      <c r="C3015" s="29"/>
    </row>
    <row r="3016" spans="1:3" hidden="1" x14ac:dyDescent="0.45">
      <c r="A3016" s="29"/>
      <c r="B3016" s="29"/>
      <c r="C3016" s="29"/>
    </row>
    <row r="3017" spans="1:3" hidden="1" x14ac:dyDescent="0.45">
      <c r="A3017" s="29"/>
      <c r="B3017" s="29"/>
      <c r="C3017" s="29"/>
    </row>
    <row r="3018" spans="1:3" hidden="1" x14ac:dyDescent="0.45">
      <c r="A3018" s="29"/>
      <c r="B3018" s="29"/>
      <c r="C3018" s="29"/>
    </row>
    <row r="3019" spans="1:3" hidden="1" x14ac:dyDescent="0.45">
      <c r="A3019" s="29"/>
      <c r="B3019" s="29"/>
      <c r="C3019" s="29"/>
    </row>
    <row r="3020" spans="1:3" hidden="1" x14ac:dyDescent="0.45">
      <c r="A3020" s="29"/>
      <c r="B3020" s="29"/>
      <c r="C3020" s="29"/>
    </row>
    <row r="3021" spans="1:3" hidden="1" x14ac:dyDescent="0.45">
      <c r="A3021" s="29"/>
      <c r="B3021" s="29"/>
      <c r="C3021" s="29"/>
    </row>
    <row r="3022" spans="1:3" hidden="1" x14ac:dyDescent="0.45">
      <c r="A3022" s="29"/>
      <c r="B3022" s="29"/>
      <c r="C3022" s="29"/>
    </row>
    <row r="3023" spans="1:3" hidden="1" x14ac:dyDescent="0.45">
      <c r="A3023" s="29"/>
      <c r="B3023" s="29"/>
      <c r="C3023" s="29"/>
    </row>
    <row r="3024" spans="1:3" hidden="1" x14ac:dyDescent="0.45">
      <c r="A3024" s="29"/>
      <c r="B3024" s="29"/>
      <c r="C3024" s="29"/>
    </row>
    <row r="3025" spans="1:3" hidden="1" x14ac:dyDescent="0.45">
      <c r="A3025" s="29"/>
      <c r="B3025" s="29"/>
      <c r="C3025" s="29"/>
    </row>
    <row r="3026" spans="1:3" hidden="1" x14ac:dyDescent="0.45">
      <c r="A3026" s="29"/>
      <c r="B3026" s="29"/>
      <c r="C3026" s="29"/>
    </row>
    <row r="3027" spans="1:3" hidden="1" x14ac:dyDescent="0.45">
      <c r="A3027" s="29"/>
      <c r="B3027" s="29"/>
      <c r="C3027" s="29"/>
    </row>
    <row r="3028" spans="1:3" hidden="1" x14ac:dyDescent="0.45">
      <c r="A3028" s="29"/>
      <c r="B3028" s="29"/>
      <c r="C3028" s="29"/>
    </row>
    <row r="3029" spans="1:3" hidden="1" x14ac:dyDescent="0.45">
      <c r="A3029" s="29"/>
      <c r="B3029" s="29"/>
      <c r="C3029" s="29"/>
    </row>
    <row r="3030" spans="1:3" hidden="1" x14ac:dyDescent="0.45">
      <c r="A3030" s="29"/>
      <c r="B3030" s="29"/>
      <c r="C3030" s="29"/>
    </row>
    <row r="3031" spans="1:3" hidden="1" x14ac:dyDescent="0.45">
      <c r="A3031" s="29"/>
      <c r="B3031" s="29"/>
      <c r="C3031" s="29"/>
    </row>
    <row r="3032" spans="1:3" hidden="1" x14ac:dyDescent="0.45">
      <c r="A3032" s="29"/>
      <c r="B3032" s="29"/>
      <c r="C3032" s="29"/>
    </row>
    <row r="3033" spans="1:3" hidden="1" x14ac:dyDescent="0.45">
      <c r="A3033" s="29"/>
      <c r="B3033" s="29"/>
      <c r="C3033" s="29"/>
    </row>
    <row r="3034" spans="1:3" hidden="1" x14ac:dyDescent="0.45">
      <c r="A3034" s="29"/>
      <c r="B3034" s="29"/>
      <c r="C3034" s="29"/>
    </row>
    <row r="3035" spans="1:3" hidden="1" x14ac:dyDescent="0.45">
      <c r="A3035" s="29"/>
      <c r="B3035" s="29"/>
      <c r="C3035" s="29"/>
    </row>
    <row r="3036" spans="1:3" hidden="1" x14ac:dyDescent="0.45">
      <c r="A3036" s="29"/>
      <c r="B3036" s="29"/>
      <c r="C3036" s="29"/>
    </row>
    <row r="3037" spans="1:3" hidden="1" x14ac:dyDescent="0.45">
      <c r="A3037" s="29"/>
      <c r="B3037" s="29"/>
      <c r="C3037" s="29"/>
    </row>
    <row r="3038" spans="1:3" hidden="1" x14ac:dyDescent="0.45">
      <c r="A3038" s="29"/>
      <c r="B3038" s="29"/>
      <c r="C3038" s="29"/>
    </row>
    <row r="3039" spans="1:3" hidden="1" x14ac:dyDescent="0.45">
      <c r="A3039" s="29"/>
      <c r="B3039" s="29"/>
      <c r="C3039" s="29"/>
    </row>
    <row r="3040" spans="1:3" hidden="1" x14ac:dyDescent="0.45">
      <c r="A3040" s="29"/>
      <c r="B3040" s="29"/>
      <c r="C3040" s="29"/>
    </row>
    <row r="3041" spans="1:3" hidden="1" x14ac:dyDescent="0.45">
      <c r="A3041" s="29"/>
      <c r="B3041" s="29"/>
      <c r="C3041" s="29"/>
    </row>
    <row r="3042" spans="1:3" hidden="1" x14ac:dyDescent="0.45">
      <c r="A3042" s="29"/>
      <c r="B3042" s="29"/>
      <c r="C3042" s="29"/>
    </row>
    <row r="3043" spans="1:3" hidden="1" x14ac:dyDescent="0.45">
      <c r="A3043" s="29"/>
      <c r="B3043" s="29"/>
      <c r="C3043" s="29"/>
    </row>
    <row r="3044" spans="1:3" hidden="1" x14ac:dyDescent="0.45">
      <c r="A3044" s="29"/>
      <c r="B3044" s="29"/>
      <c r="C3044" s="29"/>
    </row>
    <row r="3045" spans="1:3" hidden="1" x14ac:dyDescent="0.45">
      <c r="A3045" s="29"/>
      <c r="B3045" s="29"/>
      <c r="C3045" s="29"/>
    </row>
    <row r="3046" spans="1:3" hidden="1" x14ac:dyDescent="0.45">
      <c r="A3046" s="29"/>
      <c r="B3046" s="29"/>
      <c r="C3046" s="29"/>
    </row>
    <row r="3047" spans="1:3" hidden="1" x14ac:dyDescent="0.45">
      <c r="A3047" s="29"/>
      <c r="B3047" s="29"/>
      <c r="C3047" s="29"/>
    </row>
    <row r="3048" spans="1:3" hidden="1" x14ac:dyDescent="0.45">
      <c r="A3048" s="29"/>
      <c r="B3048" s="29"/>
      <c r="C3048" s="29"/>
    </row>
    <row r="3049" spans="1:3" hidden="1" x14ac:dyDescent="0.45">
      <c r="A3049" s="29"/>
      <c r="B3049" s="29"/>
      <c r="C3049" s="29"/>
    </row>
    <row r="3050" spans="1:3" hidden="1" x14ac:dyDescent="0.45">
      <c r="A3050" s="29"/>
      <c r="B3050" s="29"/>
      <c r="C3050" s="29"/>
    </row>
    <row r="3051" spans="1:3" hidden="1" x14ac:dyDescent="0.45">
      <c r="A3051" s="29"/>
      <c r="B3051" s="29"/>
      <c r="C3051" s="29"/>
    </row>
    <row r="3052" spans="1:3" hidden="1" x14ac:dyDescent="0.45">
      <c r="A3052" s="29"/>
      <c r="B3052" s="29"/>
      <c r="C3052" s="29"/>
    </row>
    <row r="3053" spans="1:3" hidden="1" x14ac:dyDescent="0.45">
      <c r="A3053" s="29"/>
      <c r="B3053" s="29"/>
      <c r="C3053" s="29"/>
    </row>
    <row r="3054" spans="1:3" hidden="1" x14ac:dyDescent="0.45">
      <c r="A3054" s="29"/>
      <c r="B3054" s="29"/>
      <c r="C3054" s="29"/>
    </row>
    <row r="3055" spans="1:3" hidden="1" x14ac:dyDescent="0.45">
      <c r="A3055" s="29"/>
      <c r="B3055" s="29"/>
      <c r="C3055" s="29"/>
    </row>
    <row r="3056" spans="1:3" hidden="1" x14ac:dyDescent="0.45">
      <c r="A3056" s="29"/>
      <c r="B3056" s="29"/>
      <c r="C3056" s="29"/>
    </row>
    <row r="3057" spans="1:3" hidden="1" x14ac:dyDescent="0.45">
      <c r="A3057" s="29"/>
      <c r="B3057" s="29"/>
      <c r="C3057" s="29"/>
    </row>
    <row r="3058" spans="1:3" hidden="1" x14ac:dyDescent="0.45">
      <c r="A3058" s="29"/>
      <c r="B3058" s="29"/>
      <c r="C3058" s="29"/>
    </row>
    <row r="3059" spans="1:3" hidden="1" x14ac:dyDescent="0.45">
      <c r="A3059" s="29"/>
      <c r="B3059" s="29"/>
      <c r="C3059" s="29"/>
    </row>
    <row r="3060" spans="1:3" hidden="1" x14ac:dyDescent="0.45">
      <c r="A3060" s="29"/>
      <c r="B3060" s="29"/>
      <c r="C3060" s="29"/>
    </row>
    <row r="3061" spans="1:3" hidden="1" x14ac:dyDescent="0.45">
      <c r="A3061" s="29"/>
      <c r="B3061" s="29"/>
      <c r="C3061" s="29"/>
    </row>
    <row r="3062" spans="1:3" hidden="1" x14ac:dyDescent="0.45">
      <c r="A3062" s="29"/>
      <c r="B3062" s="29"/>
      <c r="C3062" s="29"/>
    </row>
    <row r="3063" spans="1:3" hidden="1" x14ac:dyDescent="0.45">
      <c r="A3063" s="29"/>
      <c r="B3063" s="29"/>
      <c r="C3063" s="29"/>
    </row>
    <row r="3064" spans="1:3" hidden="1" x14ac:dyDescent="0.45">
      <c r="A3064" s="29"/>
      <c r="B3064" s="29"/>
      <c r="C3064" s="29"/>
    </row>
    <row r="3065" spans="1:3" hidden="1" x14ac:dyDescent="0.45">
      <c r="A3065" s="29"/>
      <c r="B3065" s="29"/>
      <c r="C3065" s="29"/>
    </row>
    <row r="3066" spans="1:3" hidden="1" x14ac:dyDescent="0.45">
      <c r="A3066" s="29"/>
      <c r="B3066" s="29"/>
      <c r="C3066" s="29"/>
    </row>
    <row r="3067" spans="1:3" hidden="1" x14ac:dyDescent="0.45">
      <c r="A3067" s="29"/>
      <c r="B3067" s="29"/>
      <c r="C3067" s="29"/>
    </row>
    <row r="3068" spans="1:3" hidden="1" x14ac:dyDescent="0.45">
      <c r="A3068" s="29"/>
      <c r="B3068" s="29"/>
      <c r="C3068" s="29"/>
    </row>
    <row r="3069" spans="1:3" hidden="1" x14ac:dyDescent="0.45">
      <c r="A3069" s="29"/>
      <c r="B3069" s="29"/>
      <c r="C3069" s="29"/>
    </row>
    <row r="3070" spans="1:3" hidden="1" x14ac:dyDescent="0.45">
      <c r="A3070" s="29"/>
      <c r="B3070" s="29"/>
      <c r="C3070" s="29"/>
    </row>
    <row r="3071" spans="1:3" hidden="1" x14ac:dyDescent="0.45">
      <c r="A3071" s="29"/>
      <c r="B3071" s="29"/>
      <c r="C3071" s="29"/>
    </row>
    <row r="3072" spans="1:3" hidden="1" x14ac:dyDescent="0.45">
      <c r="A3072" s="29"/>
      <c r="B3072" s="29"/>
      <c r="C3072" s="29"/>
    </row>
    <row r="3073" spans="1:3" hidden="1" x14ac:dyDescent="0.45">
      <c r="A3073" s="29"/>
      <c r="B3073" s="29"/>
      <c r="C3073" s="29"/>
    </row>
    <row r="3074" spans="1:3" hidden="1" x14ac:dyDescent="0.45">
      <c r="A3074" s="29"/>
      <c r="B3074" s="29"/>
      <c r="C3074" s="29"/>
    </row>
    <row r="3075" spans="1:3" hidden="1" x14ac:dyDescent="0.45">
      <c r="A3075" s="29"/>
      <c r="B3075" s="29"/>
      <c r="C3075" s="29"/>
    </row>
    <row r="3076" spans="1:3" hidden="1" x14ac:dyDescent="0.45">
      <c r="A3076" s="29"/>
      <c r="B3076" s="29"/>
      <c r="C3076" s="29"/>
    </row>
    <row r="3077" spans="1:3" hidden="1" x14ac:dyDescent="0.45">
      <c r="A3077" s="29"/>
      <c r="B3077" s="29"/>
      <c r="C3077" s="29"/>
    </row>
    <row r="3078" spans="1:3" hidden="1" x14ac:dyDescent="0.45">
      <c r="A3078" s="29"/>
      <c r="B3078" s="29"/>
      <c r="C3078" s="29"/>
    </row>
    <row r="3079" spans="1:3" hidden="1" x14ac:dyDescent="0.45">
      <c r="A3079" s="29"/>
      <c r="B3079" s="29"/>
      <c r="C3079" s="29"/>
    </row>
    <row r="3080" spans="1:3" hidden="1" x14ac:dyDescent="0.45">
      <c r="A3080" s="29"/>
      <c r="B3080" s="29"/>
      <c r="C3080" s="29"/>
    </row>
    <row r="3081" spans="1:3" hidden="1" x14ac:dyDescent="0.45">
      <c r="A3081" s="29"/>
      <c r="B3081" s="29"/>
      <c r="C3081" s="29"/>
    </row>
    <row r="3082" spans="1:3" hidden="1" x14ac:dyDescent="0.45">
      <c r="A3082" s="29"/>
      <c r="B3082" s="29"/>
      <c r="C3082" s="29"/>
    </row>
    <row r="3083" spans="1:3" hidden="1" x14ac:dyDescent="0.45">
      <c r="A3083" s="29"/>
      <c r="B3083" s="29"/>
      <c r="C3083" s="29"/>
    </row>
    <row r="3084" spans="1:3" hidden="1" x14ac:dyDescent="0.45">
      <c r="A3084" s="29"/>
      <c r="B3084" s="29"/>
      <c r="C3084" s="29"/>
    </row>
    <row r="3085" spans="1:3" hidden="1" x14ac:dyDescent="0.45">
      <c r="A3085" s="29"/>
      <c r="B3085" s="29"/>
      <c r="C3085" s="29"/>
    </row>
    <row r="3086" spans="1:3" hidden="1" x14ac:dyDescent="0.45">
      <c r="A3086" s="29"/>
      <c r="B3086" s="29"/>
      <c r="C3086" s="29"/>
    </row>
    <row r="3087" spans="1:3" hidden="1" x14ac:dyDescent="0.45">
      <c r="A3087" s="29"/>
      <c r="B3087" s="29"/>
      <c r="C3087" s="29"/>
    </row>
    <row r="3088" spans="1:3" hidden="1" x14ac:dyDescent="0.45">
      <c r="A3088" s="29"/>
      <c r="B3088" s="29"/>
      <c r="C3088" s="29"/>
    </row>
    <row r="3089" spans="1:3" hidden="1" x14ac:dyDescent="0.45">
      <c r="A3089" s="29"/>
      <c r="B3089" s="29"/>
      <c r="C3089" s="29"/>
    </row>
    <row r="3090" spans="1:3" hidden="1" x14ac:dyDescent="0.45">
      <c r="A3090" s="29"/>
      <c r="B3090" s="29"/>
      <c r="C3090" s="29"/>
    </row>
    <row r="3091" spans="1:3" hidden="1" x14ac:dyDescent="0.45">
      <c r="A3091" s="29"/>
      <c r="B3091" s="29"/>
      <c r="C3091" s="29"/>
    </row>
    <row r="3092" spans="1:3" hidden="1" x14ac:dyDescent="0.45">
      <c r="A3092" s="29"/>
      <c r="B3092" s="29"/>
      <c r="C3092" s="29"/>
    </row>
    <row r="3093" spans="1:3" hidden="1" x14ac:dyDescent="0.45">
      <c r="A3093" s="29"/>
      <c r="B3093" s="29"/>
      <c r="C3093" s="29"/>
    </row>
    <row r="3094" spans="1:3" hidden="1" x14ac:dyDescent="0.45">
      <c r="A3094" s="29"/>
      <c r="B3094" s="29"/>
      <c r="C3094" s="29"/>
    </row>
    <row r="3095" spans="1:3" hidden="1" x14ac:dyDescent="0.45">
      <c r="A3095" s="29"/>
      <c r="B3095" s="29"/>
      <c r="C3095" s="29"/>
    </row>
    <row r="3096" spans="1:3" hidden="1" x14ac:dyDescent="0.45">
      <c r="A3096" s="29"/>
      <c r="B3096" s="29"/>
      <c r="C3096" s="29"/>
    </row>
    <row r="3097" spans="1:3" hidden="1" x14ac:dyDescent="0.45">
      <c r="A3097" s="29"/>
      <c r="B3097" s="29"/>
      <c r="C3097" s="29"/>
    </row>
    <row r="3098" spans="1:3" hidden="1" x14ac:dyDescent="0.45">
      <c r="A3098" s="29"/>
      <c r="B3098" s="29"/>
      <c r="C3098" s="29"/>
    </row>
    <row r="3099" spans="1:3" hidden="1" x14ac:dyDescent="0.45">
      <c r="A3099" s="29"/>
      <c r="B3099" s="29"/>
      <c r="C3099" s="29"/>
    </row>
    <row r="3100" spans="1:3" hidden="1" x14ac:dyDescent="0.45">
      <c r="A3100" s="29"/>
      <c r="B3100" s="29"/>
      <c r="C3100" s="29"/>
    </row>
    <row r="3101" spans="1:3" hidden="1" x14ac:dyDescent="0.45">
      <c r="A3101" s="29"/>
      <c r="B3101" s="29"/>
      <c r="C3101" s="29"/>
    </row>
    <row r="3102" spans="1:3" hidden="1" x14ac:dyDescent="0.45">
      <c r="A3102" s="29"/>
      <c r="B3102" s="29"/>
      <c r="C3102" s="29"/>
    </row>
    <row r="3103" spans="1:3" hidden="1" x14ac:dyDescent="0.45">
      <c r="A3103" s="29"/>
      <c r="B3103" s="29"/>
      <c r="C3103" s="29"/>
    </row>
    <row r="3104" spans="1:3" hidden="1" x14ac:dyDescent="0.45">
      <c r="A3104" s="29"/>
      <c r="B3104" s="29"/>
      <c r="C3104" s="29"/>
    </row>
    <row r="3105" spans="1:3" hidden="1" x14ac:dyDescent="0.45">
      <c r="A3105" s="29"/>
      <c r="B3105" s="29"/>
      <c r="C3105" s="29"/>
    </row>
    <row r="3106" spans="1:3" hidden="1" x14ac:dyDescent="0.45">
      <c r="A3106" s="29"/>
      <c r="B3106" s="29"/>
      <c r="C3106" s="29"/>
    </row>
    <row r="3107" spans="1:3" hidden="1" x14ac:dyDescent="0.45">
      <c r="A3107" s="29"/>
      <c r="B3107" s="29"/>
      <c r="C3107" s="29"/>
    </row>
    <row r="3108" spans="1:3" hidden="1" x14ac:dyDescent="0.45">
      <c r="A3108" s="29"/>
      <c r="B3108" s="29"/>
      <c r="C3108" s="29"/>
    </row>
    <row r="3109" spans="1:3" hidden="1" x14ac:dyDescent="0.45">
      <c r="A3109" s="29"/>
      <c r="B3109" s="29"/>
      <c r="C3109" s="29"/>
    </row>
    <row r="3110" spans="1:3" hidden="1" x14ac:dyDescent="0.45">
      <c r="A3110" s="29"/>
      <c r="B3110" s="29"/>
      <c r="C3110" s="29"/>
    </row>
    <row r="3111" spans="1:3" hidden="1" x14ac:dyDescent="0.45">
      <c r="A3111" s="29"/>
      <c r="B3111" s="29"/>
      <c r="C3111" s="29"/>
    </row>
    <row r="3112" spans="1:3" hidden="1" x14ac:dyDescent="0.45">
      <c r="A3112" s="29"/>
      <c r="B3112" s="29"/>
      <c r="C3112" s="29"/>
    </row>
    <row r="3113" spans="1:3" hidden="1" x14ac:dyDescent="0.45">
      <c r="A3113" s="29"/>
      <c r="B3113" s="29"/>
      <c r="C3113" s="29"/>
    </row>
    <row r="3114" spans="1:3" hidden="1" x14ac:dyDescent="0.45">
      <c r="A3114" s="29"/>
      <c r="B3114" s="29"/>
      <c r="C3114" s="29"/>
    </row>
    <row r="3115" spans="1:3" hidden="1" x14ac:dyDescent="0.45">
      <c r="A3115" s="29"/>
      <c r="B3115" s="29"/>
      <c r="C3115" s="29"/>
    </row>
    <row r="3116" spans="1:3" hidden="1" x14ac:dyDescent="0.45">
      <c r="A3116" s="29"/>
      <c r="B3116" s="29"/>
      <c r="C3116" s="29"/>
    </row>
    <row r="3117" spans="1:3" hidden="1" x14ac:dyDescent="0.45">
      <c r="A3117" s="29"/>
      <c r="B3117" s="29"/>
      <c r="C3117" s="29"/>
    </row>
    <row r="3118" spans="1:3" hidden="1" x14ac:dyDescent="0.45">
      <c r="A3118" s="29"/>
      <c r="B3118" s="29"/>
      <c r="C3118" s="29"/>
    </row>
    <row r="3119" spans="1:3" hidden="1" x14ac:dyDescent="0.45">
      <c r="A3119" s="29"/>
      <c r="B3119" s="29"/>
      <c r="C3119" s="29"/>
    </row>
    <row r="3120" spans="1:3" hidden="1" x14ac:dyDescent="0.45">
      <c r="A3120" s="29"/>
      <c r="B3120" s="29"/>
      <c r="C3120" s="29"/>
    </row>
    <row r="3121" spans="1:3" hidden="1" x14ac:dyDescent="0.45">
      <c r="A3121" s="29"/>
      <c r="B3121" s="29"/>
      <c r="C3121" s="29"/>
    </row>
    <row r="3122" spans="1:3" hidden="1" x14ac:dyDescent="0.45">
      <c r="A3122" s="29"/>
      <c r="B3122" s="29"/>
      <c r="C3122" s="29"/>
    </row>
    <row r="3123" spans="1:3" hidden="1" x14ac:dyDescent="0.45">
      <c r="A3123" s="29"/>
      <c r="B3123" s="29"/>
      <c r="C3123" s="29"/>
    </row>
    <row r="3124" spans="1:3" hidden="1" x14ac:dyDescent="0.45">
      <c r="A3124" s="29"/>
      <c r="B3124" s="29"/>
      <c r="C3124" s="29"/>
    </row>
    <row r="3125" spans="1:3" hidden="1" x14ac:dyDescent="0.45">
      <c r="A3125" s="29"/>
      <c r="B3125" s="29"/>
      <c r="C3125" s="29"/>
    </row>
    <row r="3126" spans="1:3" hidden="1" x14ac:dyDescent="0.45">
      <c r="A3126" s="29"/>
      <c r="B3126" s="29"/>
      <c r="C3126" s="29"/>
    </row>
    <row r="3127" spans="1:3" hidden="1" x14ac:dyDescent="0.45">
      <c r="A3127" s="29"/>
      <c r="B3127" s="29"/>
      <c r="C3127" s="29"/>
    </row>
    <row r="3128" spans="1:3" hidden="1" x14ac:dyDescent="0.45">
      <c r="A3128" s="29"/>
      <c r="B3128" s="29"/>
      <c r="C3128" s="29"/>
    </row>
    <row r="3129" spans="1:3" hidden="1" x14ac:dyDescent="0.45">
      <c r="A3129" s="29"/>
      <c r="B3129" s="29"/>
      <c r="C3129" s="29"/>
    </row>
    <row r="3130" spans="1:3" hidden="1" x14ac:dyDescent="0.45">
      <c r="A3130" s="29"/>
      <c r="B3130" s="29"/>
      <c r="C3130" s="29"/>
    </row>
    <row r="3131" spans="1:3" hidden="1" x14ac:dyDescent="0.45">
      <c r="A3131" s="29"/>
      <c r="B3131" s="29"/>
      <c r="C3131" s="29"/>
    </row>
    <row r="3132" spans="1:3" hidden="1" x14ac:dyDescent="0.45">
      <c r="A3132" s="29"/>
      <c r="B3132" s="29"/>
      <c r="C3132" s="29"/>
    </row>
    <row r="3133" spans="1:3" hidden="1" x14ac:dyDescent="0.45">
      <c r="A3133" s="29"/>
      <c r="B3133" s="29"/>
      <c r="C3133" s="29"/>
    </row>
    <row r="3134" spans="1:3" hidden="1" x14ac:dyDescent="0.45">
      <c r="A3134" s="29"/>
      <c r="B3134" s="29"/>
      <c r="C3134" s="29"/>
    </row>
    <row r="3135" spans="1:3" hidden="1" x14ac:dyDescent="0.45">
      <c r="A3135" s="29"/>
      <c r="B3135" s="29"/>
      <c r="C3135" s="29"/>
    </row>
    <row r="3136" spans="1:3" hidden="1" x14ac:dyDescent="0.45">
      <c r="A3136" s="29"/>
      <c r="B3136" s="29"/>
      <c r="C3136" s="29"/>
    </row>
    <row r="3137" spans="1:3" hidden="1" x14ac:dyDescent="0.45">
      <c r="A3137" s="29"/>
      <c r="B3137" s="29"/>
      <c r="C3137" s="29"/>
    </row>
    <row r="3138" spans="1:3" hidden="1" x14ac:dyDescent="0.45">
      <c r="A3138" s="29"/>
      <c r="B3138" s="29"/>
      <c r="C3138" s="29"/>
    </row>
    <row r="3139" spans="1:3" hidden="1" x14ac:dyDescent="0.45">
      <c r="A3139" s="29"/>
      <c r="B3139" s="29"/>
      <c r="C3139" s="29"/>
    </row>
    <row r="3140" spans="1:3" hidden="1" x14ac:dyDescent="0.45">
      <c r="A3140" s="29"/>
      <c r="B3140" s="29"/>
      <c r="C3140" s="29"/>
    </row>
    <row r="3141" spans="1:3" hidden="1" x14ac:dyDescent="0.45">
      <c r="A3141" s="29"/>
      <c r="B3141" s="29"/>
      <c r="C3141" s="29"/>
    </row>
    <row r="3142" spans="1:3" hidden="1" x14ac:dyDescent="0.45">
      <c r="A3142" s="29"/>
      <c r="B3142" s="29"/>
      <c r="C3142" s="29"/>
    </row>
    <row r="3143" spans="1:3" hidden="1" x14ac:dyDescent="0.45">
      <c r="A3143" s="29"/>
      <c r="B3143" s="29"/>
      <c r="C3143" s="29"/>
    </row>
    <row r="3144" spans="1:3" hidden="1" x14ac:dyDescent="0.45">
      <c r="A3144" s="29"/>
      <c r="B3144" s="29"/>
      <c r="C3144" s="29"/>
    </row>
    <row r="3145" spans="1:3" hidden="1" x14ac:dyDescent="0.45">
      <c r="A3145" s="29"/>
      <c r="B3145" s="29"/>
      <c r="C3145" s="29"/>
    </row>
    <row r="3146" spans="1:3" hidden="1" x14ac:dyDescent="0.45">
      <c r="A3146" s="29"/>
      <c r="B3146" s="29"/>
      <c r="C3146" s="29"/>
    </row>
    <row r="3147" spans="1:3" hidden="1" x14ac:dyDescent="0.45">
      <c r="A3147" s="29"/>
      <c r="B3147" s="29"/>
      <c r="C3147" s="29"/>
    </row>
    <row r="3148" spans="1:3" hidden="1" x14ac:dyDescent="0.45">
      <c r="A3148" s="29"/>
      <c r="B3148" s="29"/>
      <c r="C3148" s="29"/>
    </row>
    <row r="3149" spans="1:3" hidden="1" x14ac:dyDescent="0.45">
      <c r="A3149" s="29"/>
      <c r="B3149" s="29"/>
      <c r="C3149" s="29"/>
    </row>
    <row r="3150" spans="1:3" hidden="1" x14ac:dyDescent="0.45">
      <c r="A3150" s="29"/>
      <c r="B3150" s="29"/>
      <c r="C3150" s="29"/>
    </row>
    <row r="3151" spans="1:3" hidden="1" x14ac:dyDescent="0.45">
      <c r="A3151" s="29"/>
      <c r="B3151" s="29"/>
      <c r="C3151" s="29"/>
    </row>
    <row r="3152" spans="1:3" hidden="1" x14ac:dyDescent="0.45">
      <c r="A3152" s="29"/>
      <c r="B3152" s="29"/>
      <c r="C3152" s="29"/>
    </row>
    <row r="3153" spans="1:3" hidden="1" x14ac:dyDescent="0.45">
      <c r="A3153" s="29"/>
      <c r="B3153" s="29"/>
      <c r="C3153" s="29"/>
    </row>
    <row r="3154" spans="1:3" hidden="1" x14ac:dyDescent="0.45">
      <c r="A3154" s="29"/>
      <c r="B3154" s="29"/>
      <c r="C3154" s="29"/>
    </row>
    <row r="3155" spans="1:3" hidden="1" x14ac:dyDescent="0.45">
      <c r="A3155" s="29"/>
      <c r="B3155" s="29"/>
      <c r="C3155" s="29"/>
    </row>
    <row r="3156" spans="1:3" hidden="1" x14ac:dyDescent="0.45">
      <c r="A3156" s="29"/>
      <c r="B3156" s="29"/>
      <c r="C3156" s="29"/>
    </row>
    <row r="3157" spans="1:3" hidden="1" x14ac:dyDescent="0.45">
      <c r="A3157" s="29"/>
      <c r="B3157" s="29"/>
      <c r="C3157" s="29"/>
    </row>
    <row r="3158" spans="1:3" hidden="1" x14ac:dyDescent="0.45">
      <c r="A3158" s="29"/>
      <c r="B3158" s="29"/>
      <c r="C3158" s="29"/>
    </row>
    <row r="3159" spans="1:3" hidden="1" x14ac:dyDescent="0.45">
      <c r="A3159" s="29"/>
      <c r="B3159" s="29"/>
      <c r="C3159" s="29"/>
    </row>
    <row r="3160" spans="1:3" hidden="1" x14ac:dyDescent="0.45">
      <c r="A3160" s="29"/>
      <c r="B3160" s="29"/>
      <c r="C3160" s="29"/>
    </row>
    <row r="3161" spans="1:3" hidden="1" x14ac:dyDescent="0.45">
      <c r="A3161" s="29"/>
      <c r="B3161" s="29"/>
      <c r="C3161" s="29"/>
    </row>
    <row r="3162" spans="1:3" hidden="1" x14ac:dyDescent="0.45">
      <c r="A3162" s="29"/>
      <c r="B3162" s="29"/>
      <c r="C3162" s="29"/>
    </row>
    <row r="3163" spans="1:3" hidden="1" x14ac:dyDescent="0.45">
      <c r="A3163" s="29"/>
      <c r="B3163" s="29"/>
      <c r="C3163" s="29"/>
    </row>
    <row r="3164" spans="1:3" hidden="1" x14ac:dyDescent="0.45">
      <c r="A3164" s="29"/>
      <c r="B3164" s="29"/>
      <c r="C3164" s="29"/>
    </row>
    <row r="3165" spans="1:3" hidden="1" x14ac:dyDescent="0.45">
      <c r="A3165" s="29"/>
      <c r="B3165" s="29"/>
      <c r="C3165" s="29"/>
    </row>
    <row r="3166" spans="1:3" hidden="1" x14ac:dyDescent="0.45">
      <c r="A3166" s="29"/>
      <c r="B3166" s="29"/>
      <c r="C3166" s="29"/>
    </row>
    <row r="3167" spans="1:3" hidden="1" x14ac:dyDescent="0.45">
      <c r="A3167" s="29"/>
      <c r="B3167" s="29"/>
      <c r="C3167" s="29"/>
    </row>
    <row r="3168" spans="1:3" hidden="1" x14ac:dyDescent="0.45">
      <c r="A3168" s="29"/>
      <c r="B3168" s="29"/>
      <c r="C3168" s="29"/>
    </row>
    <row r="3169" spans="1:3" hidden="1" x14ac:dyDescent="0.45">
      <c r="A3169" s="29"/>
      <c r="B3169" s="29"/>
      <c r="C3169" s="29"/>
    </row>
    <row r="3170" spans="1:3" hidden="1" x14ac:dyDescent="0.45">
      <c r="A3170" s="29"/>
      <c r="B3170" s="29"/>
      <c r="C3170" s="29"/>
    </row>
    <row r="3171" spans="1:3" hidden="1" x14ac:dyDescent="0.45">
      <c r="A3171" s="29"/>
      <c r="B3171" s="29"/>
      <c r="C3171" s="29"/>
    </row>
    <row r="3172" spans="1:3" hidden="1" x14ac:dyDescent="0.45">
      <c r="A3172" s="29"/>
      <c r="B3172" s="29"/>
      <c r="C3172" s="29"/>
    </row>
    <row r="3173" spans="1:3" hidden="1" x14ac:dyDescent="0.45">
      <c r="A3173" s="29"/>
      <c r="B3173" s="29"/>
      <c r="C3173" s="29"/>
    </row>
    <row r="3174" spans="1:3" hidden="1" x14ac:dyDescent="0.45">
      <c r="A3174" s="29"/>
      <c r="B3174" s="29"/>
      <c r="C3174" s="29"/>
    </row>
    <row r="3175" spans="1:3" hidden="1" x14ac:dyDescent="0.45">
      <c r="A3175" s="29"/>
      <c r="B3175" s="29"/>
      <c r="C3175" s="29"/>
    </row>
    <row r="3176" spans="1:3" hidden="1" x14ac:dyDescent="0.45">
      <c r="A3176" s="29"/>
      <c r="B3176" s="29"/>
      <c r="C3176" s="29"/>
    </row>
    <row r="3177" spans="1:3" hidden="1" x14ac:dyDescent="0.45">
      <c r="A3177" s="29"/>
      <c r="B3177" s="29"/>
      <c r="C3177" s="29"/>
    </row>
    <row r="3178" spans="1:3" hidden="1" x14ac:dyDescent="0.45">
      <c r="A3178" s="29"/>
      <c r="B3178" s="29"/>
      <c r="C3178" s="29"/>
    </row>
    <row r="3179" spans="1:3" hidden="1" x14ac:dyDescent="0.45">
      <c r="A3179" s="29"/>
      <c r="B3179" s="29"/>
      <c r="C3179" s="29"/>
    </row>
    <row r="3180" spans="1:3" hidden="1" x14ac:dyDescent="0.45">
      <c r="A3180" s="29"/>
      <c r="B3180" s="29"/>
      <c r="C3180" s="29"/>
    </row>
    <row r="3181" spans="1:3" hidden="1" x14ac:dyDescent="0.45">
      <c r="A3181" s="29"/>
      <c r="B3181" s="29"/>
      <c r="C3181" s="29"/>
    </row>
    <row r="3182" spans="1:3" hidden="1" x14ac:dyDescent="0.45">
      <c r="A3182" s="29"/>
      <c r="B3182" s="29"/>
      <c r="C3182" s="29"/>
    </row>
    <row r="3183" spans="1:3" hidden="1" x14ac:dyDescent="0.45">
      <c r="A3183" s="29"/>
      <c r="B3183" s="29"/>
      <c r="C3183" s="29"/>
    </row>
    <row r="3184" spans="1:3" hidden="1" x14ac:dyDescent="0.45">
      <c r="A3184" s="29"/>
      <c r="B3184" s="29"/>
      <c r="C3184" s="29"/>
    </row>
    <row r="3185" spans="1:3" hidden="1" x14ac:dyDescent="0.45">
      <c r="A3185" s="29"/>
      <c r="B3185" s="29"/>
      <c r="C3185" s="29"/>
    </row>
    <row r="3186" spans="1:3" hidden="1" x14ac:dyDescent="0.45">
      <c r="A3186" s="29"/>
      <c r="B3186" s="29"/>
      <c r="C3186" s="29"/>
    </row>
    <row r="3187" spans="1:3" hidden="1" x14ac:dyDescent="0.45">
      <c r="A3187" s="29"/>
      <c r="B3187" s="29"/>
      <c r="C3187" s="29"/>
    </row>
    <row r="3188" spans="1:3" hidden="1" x14ac:dyDescent="0.45">
      <c r="A3188" s="29"/>
      <c r="B3188" s="29"/>
      <c r="C3188" s="29"/>
    </row>
    <row r="3189" spans="1:3" hidden="1" x14ac:dyDescent="0.45">
      <c r="A3189" s="29"/>
      <c r="B3189" s="29"/>
      <c r="C3189" s="29"/>
    </row>
    <row r="3190" spans="1:3" hidden="1" x14ac:dyDescent="0.45">
      <c r="A3190" s="29"/>
      <c r="B3190" s="29"/>
      <c r="C3190" s="29"/>
    </row>
    <row r="3191" spans="1:3" hidden="1" x14ac:dyDescent="0.45">
      <c r="A3191" s="29"/>
      <c r="B3191" s="29"/>
      <c r="C3191" s="29"/>
    </row>
    <row r="3192" spans="1:3" hidden="1" x14ac:dyDescent="0.45">
      <c r="A3192" s="29"/>
      <c r="B3192" s="29"/>
      <c r="C3192" s="29"/>
    </row>
    <row r="3193" spans="1:3" hidden="1" x14ac:dyDescent="0.45">
      <c r="A3193" s="29"/>
      <c r="B3193" s="29"/>
      <c r="C3193" s="29"/>
    </row>
    <row r="3194" spans="1:3" hidden="1" x14ac:dyDescent="0.45">
      <c r="A3194" s="29"/>
      <c r="B3194" s="29"/>
      <c r="C3194" s="29"/>
    </row>
    <row r="3195" spans="1:3" hidden="1" x14ac:dyDescent="0.45">
      <c r="A3195" s="29"/>
      <c r="B3195" s="29"/>
      <c r="C3195" s="29"/>
    </row>
    <row r="3196" spans="1:3" hidden="1" x14ac:dyDescent="0.45">
      <c r="A3196" s="29"/>
      <c r="B3196" s="29"/>
      <c r="C3196" s="29"/>
    </row>
    <row r="3197" spans="1:3" hidden="1" x14ac:dyDescent="0.45">
      <c r="A3197" s="29"/>
      <c r="B3197" s="29"/>
      <c r="C3197" s="29"/>
    </row>
    <row r="3198" spans="1:3" hidden="1" x14ac:dyDescent="0.45">
      <c r="A3198" s="29"/>
      <c r="B3198" s="29"/>
      <c r="C3198" s="29"/>
    </row>
    <row r="3199" spans="1:3" hidden="1" x14ac:dyDescent="0.45">
      <c r="A3199" s="29"/>
      <c r="B3199" s="29"/>
      <c r="C3199" s="29"/>
    </row>
    <row r="3200" spans="1:3" hidden="1" x14ac:dyDescent="0.45">
      <c r="A3200" s="29"/>
      <c r="B3200" s="29"/>
      <c r="C3200" s="29"/>
    </row>
    <row r="3201" spans="1:3" hidden="1" x14ac:dyDescent="0.45">
      <c r="A3201" s="29"/>
      <c r="B3201" s="29"/>
      <c r="C3201" s="29"/>
    </row>
    <row r="3202" spans="1:3" hidden="1" x14ac:dyDescent="0.45">
      <c r="A3202" s="29"/>
      <c r="B3202" s="29"/>
      <c r="C3202" s="29"/>
    </row>
    <row r="3203" spans="1:3" hidden="1" x14ac:dyDescent="0.45">
      <c r="A3203" s="29"/>
      <c r="B3203" s="29"/>
      <c r="C3203" s="29"/>
    </row>
    <row r="3204" spans="1:3" hidden="1" x14ac:dyDescent="0.45">
      <c r="A3204" s="29"/>
      <c r="B3204" s="29"/>
      <c r="C3204" s="29"/>
    </row>
    <row r="3205" spans="1:3" hidden="1" x14ac:dyDescent="0.45">
      <c r="A3205" s="29"/>
      <c r="B3205" s="29"/>
      <c r="C3205" s="29"/>
    </row>
    <row r="3206" spans="1:3" hidden="1" x14ac:dyDescent="0.45">
      <c r="A3206" s="29"/>
      <c r="B3206" s="29"/>
      <c r="C3206" s="29"/>
    </row>
    <row r="3207" spans="1:3" hidden="1" x14ac:dyDescent="0.45">
      <c r="A3207" s="29"/>
      <c r="B3207" s="29"/>
      <c r="C3207" s="29"/>
    </row>
    <row r="3208" spans="1:3" hidden="1" x14ac:dyDescent="0.45">
      <c r="A3208" s="29"/>
      <c r="B3208" s="29"/>
      <c r="C3208" s="29"/>
    </row>
    <row r="3209" spans="1:3" hidden="1" x14ac:dyDescent="0.45">
      <c r="A3209" s="29"/>
      <c r="B3209" s="29"/>
      <c r="C3209" s="29"/>
    </row>
    <row r="3210" spans="1:3" hidden="1" x14ac:dyDescent="0.45">
      <c r="A3210" s="29"/>
      <c r="B3210" s="29"/>
      <c r="C3210" s="29"/>
    </row>
    <row r="3211" spans="1:3" hidden="1" x14ac:dyDescent="0.45">
      <c r="A3211" s="29"/>
      <c r="B3211" s="29"/>
      <c r="C3211" s="29"/>
    </row>
    <row r="3212" spans="1:3" hidden="1" x14ac:dyDescent="0.45">
      <c r="A3212" s="29"/>
      <c r="B3212" s="29"/>
      <c r="C3212" s="29"/>
    </row>
    <row r="3213" spans="1:3" hidden="1" x14ac:dyDescent="0.45">
      <c r="A3213" s="29"/>
      <c r="B3213" s="29"/>
      <c r="C3213" s="29"/>
    </row>
    <row r="3214" spans="1:3" hidden="1" x14ac:dyDescent="0.45">
      <c r="A3214" s="29"/>
      <c r="B3214" s="29"/>
      <c r="C3214" s="29"/>
    </row>
    <row r="3215" spans="1:3" hidden="1" x14ac:dyDescent="0.45">
      <c r="A3215" s="29"/>
      <c r="B3215" s="29"/>
      <c r="C3215" s="29"/>
    </row>
    <row r="3216" spans="1:3" hidden="1" x14ac:dyDescent="0.45">
      <c r="A3216" s="29"/>
      <c r="B3216" s="29"/>
      <c r="C3216" s="29"/>
    </row>
    <row r="3217" spans="1:3" hidden="1" x14ac:dyDescent="0.45">
      <c r="A3217" s="29"/>
      <c r="B3217" s="29"/>
      <c r="C3217" s="29"/>
    </row>
    <row r="3218" spans="1:3" hidden="1" x14ac:dyDescent="0.45">
      <c r="A3218" s="29"/>
      <c r="B3218" s="29"/>
      <c r="C3218" s="29"/>
    </row>
    <row r="3219" spans="1:3" hidden="1" x14ac:dyDescent="0.45">
      <c r="A3219" s="29"/>
      <c r="B3219" s="29"/>
      <c r="C3219" s="29"/>
    </row>
    <row r="3220" spans="1:3" hidden="1" x14ac:dyDescent="0.45">
      <c r="A3220" s="29"/>
      <c r="B3220" s="29"/>
      <c r="C3220" s="29"/>
    </row>
    <row r="3221" spans="1:3" hidden="1" x14ac:dyDescent="0.45">
      <c r="A3221" s="29"/>
      <c r="B3221" s="29"/>
      <c r="C3221" s="29"/>
    </row>
    <row r="3222" spans="1:3" hidden="1" x14ac:dyDescent="0.45">
      <c r="A3222" s="29"/>
      <c r="B3222" s="29"/>
      <c r="C3222" s="29"/>
    </row>
    <row r="3223" spans="1:3" hidden="1" x14ac:dyDescent="0.45">
      <c r="A3223" s="29"/>
      <c r="B3223" s="29"/>
      <c r="C3223" s="29"/>
    </row>
    <row r="3224" spans="1:3" hidden="1" x14ac:dyDescent="0.45">
      <c r="A3224" s="29"/>
      <c r="B3224" s="29"/>
      <c r="C3224" s="29"/>
    </row>
    <row r="3225" spans="1:3" hidden="1" x14ac:dyDescent="0.45">
      <c r="A3225" s="29"/>
      <c r="B3225" s="29"/>
      <c r="C3225" s="29"/>
    </row>
    <row r="3226" spans="1:3" hidden="1" x14ac:dyDescent="0.45">
      <c r="A3226" s="29"/>
      <c r="B3226" s="29"/>
      <c r="C3226" s="29"/>
    </row>
    <row r="3227" spans="1:3" hidden="1" x14ac:dyDescent="0.45">
      <c r="A3227" s="29"/>
      <c r="B3227" s="29"/>
      <c r="C3227" s="29"/>
    </row>
    <row r="3228" spans="1:3" hidden="1" x14ac:dyDescent="0.45">
      <c r="A3228" s="29"/>
      <c r="B3228" s="29"/>
      <c r="C3228" s="29"/>
    </row>
    <row r="3229" spans="1:3" hidden="1" x14ac:dyDescent="0.45">
      <c r="A3229" s="29"/>
      <c r="B3229" s="29"/>
      <c r="C3229" s="29"/>
    </row>
    <row r="3230" spans="1:3" hidden="1" x14ac:dyDescent="0.45">
      <c r="A3230" s="29"/>
      <c r="B3230" s="29"/>
      <c r="C3230" s="29"/>
    </row>
    <row r="3231" spans="1:3" hidden="1" x14ac:dyDescent="0.45">
      <c r="A3231" s="29"/>
      <c r="B3231" s="29"/>
      <c r="C3231" s="29"/>
    </row>
    <row r="3232" spans="1:3" hidden="1" x14ac:dyDescent="0.45">
      <c r="A3232" s="29"/>
      <c r="B3232" s="29"/>
      <c r="C3232" s="29"/>
    </row>
    <row r="3233" spans="1:3" hidden="1" x14ac:dyDescent="0.45">
      <c r="A3233" s="29"/>
      <c r="B3233" s="29"/>
      <c r="C3233" s="29"/>
    </row>
    <row r="3234" spans="1:3" hidden="1" x14ac:dyDescent="0.45">
      <c r="A3234" s="29"/>
      <c r="B3234" s="29"/>
      <c r="C3234" s="29"/>
    </row>
    <row r="3235" spans="1:3" hidden="1" x14ac:dyDescent="0.45">
      <c r="A3235" s="29"/>
      <c r="B3235" s="29"/>
      <c r="C3235" s="29"/>
    </row>
    <row r="3236" spans="1:3" hidden="1" x14ac:dyDescent="0.45">
      <c r="A3236" s="29"/>
      <c r="B3236" s="29"/>
      <c r="C3236" s="29"/>
    </row>
    <row r="3237" spans="1:3" hidden="1" x14ac:dyDescent="0.45">
      <c r="A3237" s="29"/>
      <c r="B3237" s="29"/>
      <c r="C3237" s="29"/>
    </row>
    <row r="3238" spans="1:3" hidden="1" x14ac:dyDescent="0.45">
      <c r="A3238" s="29"/>
      <c r="B3238" s="29"/>
      <c r="C3238" s="29"/>
    </row>
    <row r="3239" spans="1:3" hidden="1" x14ac:dyDescent="0.45">
      <c r="A3239" s="29"/>
      <c r="B3239" s="29"/>
      <c r="C3239" s="29"/>
    </row>
    <row r="3240" spans="1:3" hidden="1" x14ac:dyDescent="0.45">
      <c r="A3240" s="29"/>
      <c r="B3240" s="29"/>
      <c r="C3240" s="29"/>
    </row>
    <row r="3241" spans="1:3" hidden="1" x14ac:dyDescent="0.45">
      <c r="A3241" s="29"/>
      <c r="B3241" s="29"/>
      <c r="C3241" s="29"/>
    </row>
    <row r="3242" spans="1:3" hidden="1" x14ac:dyDescent="0.45">
      <c r="A3242" s="29"/>
      <c r="B3242" s="29"/>
      <c r="C3242" s="29"/>
    </row>
    <row r="3243" spans="1:3" hidden="1" x14ac:dyDescent="0.45">
      <c r="A3243" s="29"/>
      <c r="B3243" s="29"/>
      <c r="C3243" s="29"/>
    </row>
    <row r="3244" spans="1:3" hidden="1" x14ac:dyDescent="0.45">
      <c r="A3244" s="29"/>
      <c r="B3244" s="29"/>
      <c r="C3244" s="29"/>
    </row>
    <row r="3245" spans="1:3" hidden="1" x14ac:dyDescent="0.45">
      <c r="A3245" s="29"/>
      <c r="B3245" s="29"/>
      <c r="C3245" s="29"/>
    </row>
    <row r="3246" spans="1:3" hidden="1" x14ac:dyDescent="0.45">
      <c r="A3246" s="29"/>
      <c r="B3246" s="29"/>
      <c r="C3246" s="29"/>
    </row>
    <row r="3247" spans="1:3" hidden="1" x14ac:dyDescent="0.45">
      <c r="A3247" s="29"/>
      <c r="B3247" s="29"/>
      <c r="C3247" s="29"/>
    </row>
    <row r="3248" spans="1:3" hidden="1" x14ac:dyDescent="0.45">
      <c r="A3248" s="29"/>
      <c r="B3248" s="29"/>
      <c r="C3248" s="29"/>
    </row>
    <row r="3249" spans="1:3" hidden="1" x14ac:dyDescent="0.45">
      <c r="A3249" s="29"/>
      <c r="B3249" s="29"/>
      <c r="C3249" s="29"/>
    </row>
    <row r="3250" spans="1:3" hidden="1" x14ac:dyDescent="0.45">
      <c r="A3250" s="29"/>
      <c r="B3250" s="29"/>
      <c r="C3250" s="29"/>
    </row>
    <row r="3251" spans="1:3" hidden="1" x14ac:dyDescent="0.45">
      <c r="A3251" s="29"/>
      <c r="B3251" s="29"/>
      <c r="C3251" s="29"/>
    </row>
    <row r="3252" spans="1:3" hidden="1" x14ac:dyDescent="0.45">
      <c r="A3252" s="29"/>
      <c r="B3252" s="29"/>
      <c r="C3252" s="29"/>
    </row>
    <row r="3253" spans="1:3" hidden="1" x14ac:dyDescent="0.45">
      <c r="A3253" s="29"/>
      <c r="B3253" s="29"/>
      <c r="C3253" s="29"/>
    </row>
    <row r="3254" spans="1:3" hidden="1" x14ac:dyDescent="0.45">
      <c r="A3254" s="29"/>
      <c r="B3254" s="29"/>
      <c r="C3254" s="29"/>
    </row>
    <row r="3255" spans="1:3" hidden="1" x14ac:dyDescent="0.45">
      <c r="A3255" s="29"/>
      <c r="B3255" s="29"/>
      <c r="C3255" s="29"/>
    </row>
    <row r="3256" spans="1:3" hidden="1" x14ac:dyDescent="0.45">
      <c r="A3256" s="29"/>
      <c r="B3256" s="29"/>
      <c r="C3256" s="29"/>
    </row>
    <row r="3257" spans="1:3" hidden="1" x14ac:dyDescent="0.45">
      <c r="A3257" s="29"/>
      <c r="B3257" s="29"/>
      <c r="C3257" s="29"/>
    </row>
    <row r="3258" spans="1:3" hidden="1" x14ac:dyDescent="0.45">
      <c r="A3258" s="29"/>
      <c r="B3258" s="29"/>
      <c r="C3258" s="29"/>
    </row>
    <row r="3259" spans="1:3" hidden="1" x14ac:dyDescent="0.45">
      <c r="A3259" s="29"/>
      <c r="B3259" s="29"/>
      <c r="C3259" s="29"/>
    </row>
    <row r="3260" spans="1:3" hidden="1" x14ac:dyDescent="0.45">
      <c r="A3260" s="29"/>
      <c r="B3260" s="29"/>
      <c r="C3260" s="29"/>
    </row>
    <row r="3261" spans="1:3" hidden="1" x14ac:dyDescent="0.45">
      <c r="A3261" s="29"/>
      <c r="B3261" s="29"/>
      <c r="C3261" s="29"/>
    </row>
    <row r="3262" spans="1:3" hidden="1" x14ac:dyDescent="0.45">
      <c r="A3262" s="29"/>
      <c r="B3262" s="29"/>
      <c r="C3262" s="29"/>
    </row>
    <row r="3263" spans="1:3" hidden="1" x14ac:dyDescent="0.45">
      <c r="A3263" s="29"/>
      <c r="B3263" s="29"/>
      <c r="C3263" s="29"/>
    </row>
    <row r="3264" spans="1:3" hidden="1" x14ac:dyDescent="0.45">
      <c r="A3264" s="29"/>
      <c r="B3264" s="29"/>
      <c r="C3264" s="29"/>
    </row>
    <row r="3265" spans="1:3" hidden="1" x14ac:dyDescent="0.45">
      <c r="A3265" s="29"/>
      <c r="B3265" s="29"/>
      <c r="C3265" s="29"/>
    </row>
    <row r="3266" spans="1:3" hidden="1" x14ac:dyDescent="0.45">
      <c r="A3266" s="29"/>
      <c r="B3266" s="29"/>
      <c r="C3266" s="29"/>
    </row>
    <row r="3267" spans="1:3" hidden="1" x14ac:dyDescent="0.45">
      <c r="A3267" s="29"/>
      <c r="B3267" s="29"/>
      <c r="C3267" s="29"/>
    </row>
    <row r="3268" spans="1:3" hidden="1" x14ac:dyDescent="0.45">
      <c r="A3268" s="29"/>
      <c r="B3268" s="29"/>
      <c r="C3268" s="29"/>
    </row>
    <row r="3269" spans="1:3" hidden="1" x14ac:dyDescent="0.45">
      <c r="A3269" s="29"/>
      <c r="B3269" s="29"/>
      <c r="C3269" s="29"/>
    </row>
    <row r="3270" spans="1:3" hidden="1" x14ac:dyDescent="0.45">
      <c r="A3270" s="29"/>
      <c r="B3270" s="29"/>
      <c r="C3270" s="29"/>
    </row>
    <row r="3271" spans="1:3" hidden="1" x14ac:dyDescent="0.45">
      <c r="A3271" s="29"/>
      <c r="B3271" s="29"/>
      <c r="C3271" s="29"/>
    </row>
    <row r="3272" spans="1:3" hidden="1" x14ac:dyDescent="0.45">
      <c r="A3272" s="29"/>
      <c r="B3272" s="29"/>
      <c r="C3272" s="29"/>
    </row>
    <row r="3273" spans="1:3" hidden="1" x14ac:dyDescent="0.45">
      <c r="A3273" s="29"/>
      <c r="B3273" s="29"/>
      <c r="C3273" s="29"/>
    </row>
    <row r="3274" spans="1:3" hidden="1" x14ac:dyDescent="0.45">
      <c r="A3274" s="29"/>
      <c r="B3274" s="29"/>
      <c r="C3274" s="29"/>
    </row>
    <row r="3275" spans="1:3" hidden="1" x14ac:dyDescent="0.45">
      <c r="A3275" s="29"/>
      <c r="B3275" s="29"/>
      <c r="C3275" s="29"/>
    </row>
    <row r="3276" spans="1:3" hidden="1" x14ac:dyDescent="0.45">
      <c r="A3276" s="29"/>
      <c r="B3276" s="29"/>
      <c r="C3276" s="29"/>
    </row>
    <row r="3277" spans="1:3" hidden="1" x14ac:dyDescent="0.45">
      <c r="A3277" s="29"/>
      <c r="B3277" s="29"/>
      <c r="C3277" s="29"/>
    </row>
    <row r="3278" spans="1:3" hidden="1" x14ac:dyDescent="0.45">
      <c r="A3278" s="29"/>
      <c r="B3278" s="29"/>
      <c r="C3278" s="29"/>
    </row>
    <row r="3279" spans="1:3" hidden="1" x14ac:dyDescent="0.45">
      <c r="A3279" s="29"/>
      <c r="B3279" s="29"/>
      <c r="C3279" s="29"/>
    </row>
    <row r="3280" spans="1:3" hidden="1" x14ac:dyDescent="0.45">
      <c r="A3280" s="29"/>
      <c r="B3280" s="29"/>
      <c r="C3280" s="29"/>
    </row>
    <row r="3281" spans="1:3" hidden="1" x14ac:dyDescent="0.45">
      <c r="A3281" s="29"/>
      <c r="B3281" s="29"/>
      <c r="C3281" s="29"/>
    </row>
    <row r="3282" spans="1:3" hidden="1" x14ac:dyDescent="0.45">
      <c r="A3282" s="29"/>
      <c r="B3282" s="29"/>
      <c r="C3282" s="29"/>
    </row>
    <row r="3283" spans="1:3" hidden="1" x14ac:dyDescent="0.45">
      <c r="A3283" s="29"/>
      <c r="B3283" s="29"/>
      <c r="C3283" s="29"/>
    </row>
    <row r="3284" spans="1:3" hidden="1" x14ac:dyDescent="0.45">
      <c r="A3284" s="29"/>
      <c r="B3284" s="29"/>
      <c r="C3284" s="29"/>
    </row>
    <row r="3285" spans="1:3" hidden="1" x14ac:dyDescent="0.45">
      <c r="A3285" s="29"/>
      <c r="B3285" s="29"/>
      <c r="C3285" s="29"/>
    </row>
    <row r="3286" spans="1:3" hidden="1" x14ac:dyDescent="0.45">
      <c r="A3286" s="29"/>
      <c r="B3286" s="29"/>
      <c r="C3286" s="29"/>
    </row>
    <row r="3287" spans="1:3" hidden="1" x14ac:dyDescent="0.45">
      <c r="A3287" s="29"/>
      <c r="B3287" s="29"/>
      <c r="C3287" s="29"/>
    </row>
    <row r="3288" spans="1:3" hidden="1" x14ac:dyDescent="0.45">
      <c r="A3288" s="29"/>
      <c r="B3288" s="29"/>
      <c r="C3288" s="29"/>
    </row>
    <row r="3289" spans="1:3" hidden="1" x14ac:dyDescent="0.45">
      <c r="A3289" s="29"/>
      <c r="B3289" s="29"/>
      <c r="C3289" s="29"/>
    </row>
    <row r="3290" spans="1:3" hidden="1" x14ac:dyDescent="0.45">
      <c r="A3290" s="29"/>
      <c r="B3290" s="29"/>
      <c r="C3290" s="29"/>
    </row>
    <row r="3291" spans="1:3" hidden="1" x14ac:dyDescent="0.45">
      <c r="A3291" s="29"/>
      <c r="B3291" s="29"/>
      <c r="C3291" s="29"/>
    </row>
    <row r="3292" spans="1:3" hidden="1" x14ac:dyDescent="0.45">
      <c r="A3292" s="29"/>
      <c r="B3292" s="29"/>
      <c r="C3292" s="29"/>
    </row>
    <row r="3293" spans="1:3" hidden="1" x14ac:dyDescent="0.45">
      <c r="A3293" s="29"/>
      <c r="B3293" s="29"/>
      <c r="C3293" s="29"/>
    </row>
    <row r="3294" spans="1:3" hidden="1" x14ac:dyDescent="0.45">
      <c r="A3294" s="29"/>
      <c r="B3294" s="29"/>
      <c r="C3294" s="29"/>
    </row>
    <row r="3295" spans="1:3" hidden="1" x14ac:dyDescent="0.45">
      <c r="A3295" s="29"/>
      <c r="B3295" s="29"/>
      <c r="C3295" s="29"/>
    </row>
    <row r="3296" spans="1:3" hidden="1" x14ac:dyDescent="0.45">
      <c r="A3296" s="29"/>
      <c r="B3296" s="29"/>
      <c r="C3296" s="29"/>
    </row>
    <row r="3297" spans="1:3" hidden="1" x14ac:dyDescent="0.45">
      <c r="A3297" s="29"/>
      <c r="B3297" s="29"/>
      <c r="C3297" s="29"/>
    </row>
    <row r="3298" spans="1:3" hidden="1" x14ac:dyDescent="0.45">
      <c r="A3298" s="29"/>
      <c r="B3298" s="29"/>
      <c r="C3298" s="29"/>
    </row>
    <row r="3299" spans="1:3" hidden="1" x14ac:dyDescent="0.45">
      <c r="A3299" s="29"/>
      <c r="B3299" s="29"/>
      <c r="C3299" s="29"/>
    </row>
    <row r="3300" spans="1:3" hidden="1" x14ac:dyDescent="0.45">
      <c r="A3300" s="29"/>
      <c r="B3300" s="29"/>
      <c r="C3300" s="29"/>
    </row>
    <row r="3301" spans="1:3" hidden="1" x14ac:dyDescent="0.45">
      <c r="A3301" s="29"/>
      <c r="B3301" s="29"/>
      <c r="C3301" s="29"/>
    </row>
    <row r="3302" spans="1:3" hidden="1" x14ac:dyDescent="0.45">
      <c r="A3302" s="29"/>
      <c r="B3302" s="29"/>
      <c r="C3302" s="29"/>
    </row>
    <row r="3303" spans="1:3" hidden="1" x14ac:dyDescent="0.45">
      <c r="A3303" s="29"/>
      <c r="B3303" s="29"/>
      <c r="C3303" s="29"/>
    </row>
    <row r="3304" spans="1:3" hidden="1" x14ac:dyDescent="0.45">
      <c r="A3304" s="29"/>
      <c r="B3304" s="29"/>
      <c r="C3304" s="29"/>
    </row>
    <row r="3305" spans="1:3" hidden="1" x14ac:dyDescent="0.45">
      <c r="A3305" s="29"/>
      <c r="B3305" s="29"/>
      <c r="C3305" s="29"/>
    </row>
    <row r="3306" spans="1:3" hidden="1" x14ac:dyDescent="0.45">
      <c r="A3306" s="29"/>
      <c r="B3306" s="29"/>
      <c r="C3306" s="29"/>
    </row>
    <row r="3307" spans="1:3" hidden="1" x14ac:dyDescent="0.45">
      <c r="A3307" s="29"/>
      <c r="B3307" s="29"/>
      <c r="C3307" s="29"/>
    </row>
    <row r="3308" spans="1:3" hidden="1" x14ac:dyDescent="0.45">
      <c r="A3308" s="29"/>
      <c r="B3308" s="29"/>
      <c r="C3308" s="29"/>
    </row>
    <row r="3309" spans="1:3" hidden="1" x14ac:dyDescent="0.45">
      <c r="A3309" s="29"/>
      <c r="B3309" s="29"/>
      <c r="C3309" s="29"/>
    </row>
    <row r="3310" spans="1:3" hidden="1" x14ac:dyDescent="0.45">
      <c r="A3310" s="29"/>
      <c r="B3310" s="29"/>
      <c r="C3310" s="29"/>
    </row>
    <row r="3311" spans="1:3" hidden="1" x14ac:dyDescent="0.45">
      <c r="A3311" s="29"/>
      <c r="B3311" s="29"/>
      <c r="C3311" s="29"/>
    </row>
    <row r="3312" spans="1:3" hidden="1" x14ac:dyDescent="0.45">
      <c r="A3312" s="29"/>
      <c r="B3312" s="29"/>
      <c r="C3312" s="29"/>
    </row>
    <row r="3313" spans="1:3" hidden="1" x14ac:dyDescent="0.45">
      <c r="A3313" s="29"/>
      <c r="B3313" s="29"/>
      <c r="C3313" s="29"/>
    </row>
    <row r="3314" spans="1:3" hidden="1" x14ac:dyDescent="0.45">
      <c r="A3314" s="29"/>
      <c r="B3314" s="29"/>
      <c r="C3314" s="29"/>
    </row>
    <row r="3315" spans="1:3" hidden="1" x14ac:dyDescent="0.45">
      <c r="A3315" s="29"/>
      <c r="B3315" s="29"/>
      <c r="C3315" s="29"/>
    </row>
    <row r="3316" spans="1:3" hidden="1" x14ac:dyDescent="0.45">
      <c r="A3316" s="29"/>
      <c r="B3316" s="29"/>
      <c r="C3316" s="29"/>
    </row>
    <row r="3317" spans="1:3" hidden="1" x14ac:dyDescent="0.45">
      <c r="A3317" s="29"/>
      <c r="B3317" s="29"/>
      <c r="C3317" s="29"/>
    </row>
    <row r="3318" spans="1:3" hidden="1" x14ac:dyDescent="0.45">
      <c r="A3318" s="29"/>
      <c r="B3318" s="29"/>
      <c r="C3318" s="29"/>
    </row>
    <row r="3319" spans="1:3" hidden="1" x14ac:dyDescent="0.45">
      <c r="A3319" s="29"/>
      <c r="B3319" s="29"/>
      <c r="C3319" s="29"/>
    </row>
    <row r="3320" spans="1:3" hidden="1" x14ac:dyDescent="0.45">
      <c r="A3320" s="29"/>
      <c r="B3320" s="29"/>
      <c r="C3320" s="29"/>
    </row>
    <row r="3321" spans="1:3" hidden="1" x14ac:dyDescent="0.45">
      <c r="A3321" s="29"/>
      <c r="B3321" s="29"/>
      <c r="C3321" s="29"/>
    </row>
    <row r="3322" spans="1:3" hidden="1" x14ac:dyDescent="0.45">
      <c r="A3322" s="29"/>
      <c r="B3322" s="29"/>
      <c r="C3322" s="29"/>
    </row>
    <row r="3323" spans="1:3" hidden="1" x14ac:dyDescent="0.45">
      <c r="A3323" s="29"/>
      <c r="B3323" s="29"/>
      <c r="C3323" s="29"/>
    </row>
    <row r="3324" spans="1:3" hidden="1" x14ac:dyDescent="0.45">
      <c r="A3324" s="29"/>
      <c r="B3324" s="29"/>
      <c r="C3324" s="29"/>
    </row>
    <row r="3325" spans="1:3" hidden="1" x14ac:dyDescent="0.45">
      <c r="A3325" s="29"/>
      <c r="B3325" s="29"/>
      <c r="C3325" s="29"/>
    </row>
    <row r="3326" spans="1:3" hidden="1" x14ac:dyDescent="0.45">
      <c r="A3326" s="29"/>
      <c r="B3326" s="29"/>
      <c r="C3326" s="29"/>
    </row>
    <row r="3327" spans="1:3" hidden="1" x14ac:dyDescent="0.45">
      <c r="A3327" s="29"/>
      <c r="B3327" s="29"/>
      <c r="C3327" s="29"/>
    </row>
    <row r="3328" spans="1:3" hidden="1" x14ac:dyDescent="0.45">
      <c r="A3328" s="29"/>
      <c r="B3328" s="29"/>
      <c r="C3328" s="29"/>
    </row>
    <row r="3329" spans="1:3" hidden="1" x14ac:dyDescent="0.45">
      <c r="A3329" s="29"/>
      <c r="B3329" s="29"/>
      <c r="C3329" s="29"/>
    </row>
    <row r="3330" spans="1:3" hidden="1" x14ac:dyDescent="0.45">
      <c r="A3330" s="29"/>
      <c r="B3330" s="29"/>
      <c r="C3330" s="29"/>
    </row>
    <row r="3331" spans="1:3" hidden="1" x14ac:dyDescent="0.45">
      <c r="A3331" s="29"/>
      <c r="B3331" s="29"/>
      <c r="C3331" s="29"/>
    </row>
    <row r="3332" spans="1:3" hidden="1" x14ac:dyDescent="0.45">
      <c r="A3332" s="29"/>
      <c r="B3332" s="29"/>
      <c r="C3332" s="29"/>
    </row>
    <row r="3333" spans="1:3" hidden="1" x14ac:dyDescent="0.45">
      <c r="A3333" s="29"/>
      <c r="B3333" s="29"/>
      <c r="C3333" s="29"/>
    </row>
    <row r="3334" spans="1:3" hidden="1" x14ac:dyDescent="0.45">
      <c r="A3334" s="29"/>
      <c r="B3334" s="29"/>
      <c r="C3334" s="29"/>
    </row>
    <row r="3335" spans="1:3" hidden="1" x14ac:dyDescent="0.45">
      <c r="A3335" s="29"/>
      <c r="B3335" s="29"/>
      <c r="C3335" s="29"/>
    </row>
    <row r="3336" spans="1:3" hidden="1" x14ac:dyDescent="0.45">
      <c r="A3336" s="29"/>
      <c r="B3336" s="29"/>
      <c r="C3336" s="29"/>
    </row>
    <row r="3337" spans="1:3" hidden="1" x14ac:dyDescent="0.45">
      <c r="A3337" s="29"/>
      <c r="B3337" s="29"/>
      <c r="C3337" s="29"/>
    </row>
    <row r="3338" spans="1:3" hidden="1" x14ac:dyDescent="0.45">
      <c r="A3338" s="29"/>
      <c r="B3338" s="29"/>
      <c r="C3338" s="29"/>
    </row>
    <row r="3339" spans="1:3" hidden="1" x14ac:dyDescent="0.45">
      <c r="A3339" s="29"/>
      <c r="B3339" s="29"/>
      <c r="C3339" s="29"/>
    </row>
    <row r="3340" spans="1:3" hidden="1" x14ac:dyDescent="0.45">
      <c r="A3340" s="29"/>
      <c r="B3340" s="29"/>
      <c r="C3340" s="29"/>
    </row>
    <row r="3341" spans="1:3" hidden="1" x14ac:dyDescent="0.45">
      <c r="A3341" s="29"/>
      <c r="B3341" s="29"/>
      <c r="C3341" s="29"/>
    </row>
    <row r="3342" spans="1:3" hidden="1" x14ac:dyDescent="0.45">
      <c r="A3342" s="29"/>
      <c r="B3342" s="29"/>
      <c r="C3342" s="29"/>
    </row>
    <row r="3343" spans="1:3" hidden="1" x14ac:dyDescent="0.45">
      <c r="A3343" s="29"/>
      <c r="B3343" s="29"/>
      <c r="C3343" s="29"/>
    </row>
    <row r="3344" spans="1:3" hidden="1" x14ac:dyDescent="0.45">
      <c r="A3344" s="29"/>
      <c r="B3344" s="29"/>
      <c r="C3344" s="29"/>
    </row>
    <row r="3345" spans="1:3" hidden="1" x14ac:dyDescent="0.45">
      <c r="A3345" s="29"/>
      <c r="B3345" s="29"/>
      <c r="C3345" s="29"/>
    </row>
    <row r="3346" spans="1:3" hidden="1" x14ac:dyDescent="0.45">
      <c r="A3346" s="29"/>
      <c r="B3346" s="29"/>
      <c r="C3346" s="29"/>
    </row>
    <row r="3347" spans="1:3" hidden="1" x14ac:dyDescent="0.45">
      <c r="A3347" s="29"/>
      <c r="B3347" s="29"/>
      <c r="C3347" s="29"/>
    </row>
    <row r="3348" spans="1:3" hidden="1" x14ac:dyDescent="0.45">
      <c r="A3348" s="29"/>
      <c r="B3348" s="29"/>
      <c r="C3348" s="29"/>
    </row>
    <row r="3349" spans="1:3" hidden="1" x14ac:dyDescent="0.45">
      <c r="A3349" s="29"/>
      <c r="B3349" s="29"/>
      <c r="C3349" s="29"/>
    </row>
    <row r="3350" spans="1:3" hidden="1" x14ac:dyDescent="0.45">
      <c r="A3350" s="29"/>
      <c r="B3350" s="29"/>
      <c r="C3350" s="29"/>
    </row>
    <row r="3351" spans="1:3" hidden="1" x14ac:dyDescent="0.45">
      <c r="A3351" s="29"/>
      <c r="B3351" s="29"/>
      <c r="C3351" s="29"/>
    </row>
    <row r="3352" spans="1:3" hidden="1" x14ac:dyDescent="0.45">
      <c r="A3352" s="29"/>
      <c r="B3352" s="29"/>
      <c r="C3352" s="29"/>
    </row>
    <row r="3353" spans="1:3" hidden="1" x14ac:dyDescent="0.45">
      <c r="A3353" s="29"/>
      <c r="B3353" s="29"/>
      <c r="C3353" s="29"/>
    </row>
    <row r="3354" spans="1:3" hidden="1" x14ac:dyDescent="0.45">
      <c r="A3354" s="29"/>
      <c r="B3354" s="29"/>
      <c r="C3354" s="29"/>
    </row>
    <row r="3355" spans="1:3" hidden="1" x14ac:dyDescent="0.45">
      <c r="A3355" s="29"/>
      <c r="B3355" s="29"/>
      <c r="C3355" s="29"/>
    </row>
    <row r="3356" spans="1:3" hidden="1" x14ac:dyDescent="0.45">
      <c r="A3356" s="29"/>
      <c r="B3356" s="29"/>
      <c r="C3356" s="29"/>
    </row>
    <row r="3357" spans="1:3" hidden="1" x14ac:dyDescent="0.45">
      <c r="A3357" s="29"/>
      <c r="B3357" s="29"/>
      <c r="C3357" s="29"/>
    </row>
    <row r="3358" spans="1:3" hidden="1" x14ac:dyDescent="0.45">
      <c r="A3358" s="29"/>
      <c r="B3358" s="29"/>
      <c r="C3358" s="29"/>
    </row>
    <row r="3359" spans="1:3" hidden="1" x14ac:dyDescent="0.45">
      <c r="A3359" s="29"/>
      <c r="B3359" s="29"/>
      <c r="C3359" s="29"/>
    </row>
    <row r="3360" spans="1:3" hidden="1" x14ac:dyDescent="0.45">
      <c r="A3360" s="29"/>
      <c r="B3360" s="29"/>
      <c r="C3360" s="29"/>
    </row>
    <row r="3361" spans="1:3" hidden="1" x14ac:dyDescent="0.45">
      <c r="A3361" s="29"/>
      <c r="B3361" s="29"/>
      <c r="C3361" s="29"/>
    </row>
    <row r="3362" spans="1:3" hidden="1" x14ac:dyDescent="0.45">
      <c r="A3362" s="29"/>
      <c r="B3362" s="29"/>
      <c r="C3362" s="29"/>
    </row>
    <row r="3363" spans="1:3" hidden="1" x14ac:dyDescent="0.45">
      <c r="A3363" s="29"/>
      <c r="B3363" s="29"/>
      <c r="C3363" s="29"/>
    </row>
    <row r="3364" spans="1:3" hidden="1" x14ac:dyDescent="0.45">
      <c r="A3364" s="29"/>
      <c r="B3364" s="29"/>
      <c r="C3364" s="29"/>
    </row>
    <row r="3365" spans="1:3" hidden="1" x14ac:dyDescent="0.45">
      <c r="A3365" s="29"/>
      <c r="B3365" s="29"/>
      <c r="C3365" s="29"/>
    </row>
    <row r="3366" spans="1:3" hidden="1" x14ac:dyDescent="0.45">
      <c r="A3366" s="29"/>
      <c r="B3366" s="29"/>
      <c r="C3366" s="29"/>
    </row>
    <row r="3367" spans="1:3" hidden="1" x14ac:dyDescent="0.45">
      <c r="A3367" s="29"/>
      <c r="B3367" s="29"/>
      <c r="C3367" s="29"/>
    </row>
    <row r="3368" spans="1:3" hidden="1" x14ac:dyDescent="0.45">
      <c r="A3368" s="29"/>
      <c r="B3368" s="29"/>
      <c r="C3368" s="29"/>
    </row>
    <row r="3369" spans="1:3" hidden="1" x14ac:dyDescent="0.45">
      <c r="A3369" s="29"/>
      <c r="B3369" s="29"/>
      <c r="C3369" s="29"/>
    </row>
    <row r="3370" spans="1:3" hidden="1" x14ac:dyDescent="0.45">
      <c r="A3370" s="29"/>
      <c r="B3370" s="29"/>
      <c r="C3370" s="29"/>
    </row>
    <row r="3371" spans="1:3" hidden="1" x14ac:dyDescent="0.45">
      <c r="A3371" s="29"/>
      <c r="B3371" s="29"/>
      <c r="C3371" s="29"/>
    </row>
    <row r="3372" spans="1:3" hidden="1" x14ac:dyDescent="0.45">
      <c r="A3372" s="29"/>
      <c r="B3372" s="29"/>
      <c r="C3372" s="29"/>
    </row>
    <row r="3373" spans="1:3" hidden="1" x14ac:dyDescent="0.45">
      <c r="A3373" s="29"/>
      <c r="B3373" s="29"/>
      <c r="C3373" s="29"/>
    </row>
    <row r="3374" spans="1:3" hidden="1" x14ac:dyDescent="0.45">
      <c r="A3374" s="29"/>
      <c r="B3374" s="29"/>
      <c r="C3374" s="29"/>
    </row>
    <row r="3375" spans="1:3" hidden="1" x14ac:dyDescent="0.45">
      <c r="A3375" s="29"/>
      <c r="B3375" s="29"/>
      <c r="C3375" s="29"/>
    </row>
    <row r="3376" spans="1:3" hidden="1" x14ac:dyDescent="0.45">
      <c r="A3376" s="29"/>
      <c r="B3376" s="29"/>
      <c r="C3376" s="29"/>
    </row>
    <row r="3377" spans="1:3" hidden="1" x14ac:dyDescent="0.45">
      <c r="A3377" s="29"/>
      <c r="B3377" s="29"/>
      <c r="C3377" s="29"/>
    </row>
    <row r="3378" spans="1:3" hidden="1" x14ac:dyDescent="0.45">
      <c r="A3378" s="29"/>
      <c r="B3378" s="29"/>
      <c r="C3378" s="29"/>
    </row>
    <row r="3379" spans="1:3" hidden="1" x14ac:dyDescent="0.45">
      <c r="A3379" s="29"/>
      <c r="B3379" s="29"/>
      <c r="C3379" s="29"/>
    </row>
    <row r="3380" spans="1:3" hidden="1" x14ac:dyDescent="0.45">
      <c r="A3380" s="29"/>
      <c r="B3380" s="29"/>
      <c r="C3380" s="29"/>
    </row>
    <row r="3381" spans="1:3" hidden="1" x14ac:dyDescent="0.45">
      <c r="A3381" s="29"/>
      <c r="B3381" s="29"/>
      <c r="C3381" s="29"/>
    </row>
    <row r="3382" spans="1:3" hidden="1" x14ac:dyDescent="0.45">
      <c r="A3382" s="29"/>
      <c r="B3382" s="29"/>
      <c r="C3382" s="29"/>
    </row>
    <row r="3383" spans="1:3" hidden="1" x14ac:dyDescent="0.45">
      <c r="A3383" s="29"/>
      <c r="B3383" s="29"/>
      <c r="C3383" s="29"/>
    </row>
    <row r="3384" spans="1:3" hidden="1" x14ac:dyDescent="0.45">
      <c r="A3384" s="29"/>
      <c r="B3384" s="29"/>
      <c r="C3384" s="29"/>
    </row>
    <row r="3385" spans="1:3" hidden="1" x14ac:dyDescent="0.45">
      <c r="A3385" s="29"/>
      <c r="B3385" s="29"/>
      <c r="C3385" s="29"/>
    </row>
    <row r="3386" spans="1:3" hidden="1" x14ac:dyDescent="0.45">
      <c r="A3386" s="29"/>
      <c r="B3386" s="29"/>
      <c r="C3386" s="29"/>
    </row>
    <row r="3387" spans="1:3" hidden="1" x14ac:dyDescent="0.45">
      <c r="A3387" s="29"/>
      <c r="B3387" s="29"/>
      <c r="C3387" s="29"/>
    </row>
    <row r="3388" spans="1:3" hidden="1" x14ac:dyDescent="0.45">
      <c r="A3388" s="29"/>
      <c r="B3388" s="29"/>
      <c r="C3388" s="29"/>
    </row>
    <row r="3389" spans="1:3" hidden="1" x14ac:dyDescent="0.45">
      <c r="A3389" s="29"/>
      <c r="B3389" s="29"/>
      <c r="C3389" s="29"/>
    </row>
    <row r="3390" spans="1:3" hidden="1" x14ac:dyDescent="0.45">
      <c r="A3390" s="29"/>
      <c r="B3390" s="29"/>
      <c r="C3390" s="29"/>
    </row>
    <row r="3391" spans="1:3" hidden="1" x14ac:dyDescent="0.45">
      <c r="A3391" s="29"/>
      <c r="B3391" s="29"/>
      <c r="C3391" s="29"/>
    </row>
    <row r="3392" spans="1:3" hidden="1" x14ac:dyDescent="0.45">
      <c r="A3392" s="29"/>
      <c r="B3392" s="29"/>
      <c r="C3392" s="29"/>
    </row>
    <row r="3393" spans="1:3" hidden="1" x14ac:dyDescent="0.45">
      <c r="A3393" s="29"/>
      <c r="B3393" s="29"/>
      <c r="C3393" s="29"/>
    </row>
    <row r="3394" spans="1:3" hidden="1" x14ac:dyDescent="0.45">
      <c r="A3394" s="29"/>
      <c r="B3394" s="29"/>
      <c r="C3394" s="29"/>
    </row>
    <row r="3395" spans="1:3" hidden="1" x14ac:dyDescent="0.45">
      <c r="A3395" s="29"/>
      <c r="B3395" s="29"/>
      <c r="C3395" s="29"/>
    </row>
    <row r="3396" spans="1:3" hidden="1" x14ac:dyDescent="0.45">
      <c r="A3396" s="29"/>
      <c r="B3396" s="29"/>
      <c r="C3396" s="29"/>
    </row>
    <row r="3397" spans="1:3" hidden="1" x14ac:dyDescent="0.45">
      <c r="A3397" s="29"/>
      <c r="B3397" s="29"/>
      <c r="C3397" s="29"/>
    </row>
    <row r="3398" spans="1:3" hidden="1" x14ac:dyDescent="0.45">
      <c r="A3398" s="29"/>
      <c r="B3398" s="29"/>
      <c r="C3398" s="29"/>
    </row>
    <row r="3399" spans="1:3" hidden="1" x14ac:dyDescent="0.45">
      <c r="A3399" s="29"/>
      <c r="B3399" s="29"/>
      <c r="C3399" s="29"/>
    </row>
    <row r="3400" spans="1:3" hidden="1" x14ac:dyDescent="0.45">
      <c r="A3400" s="29"/>
      <c r="B3400" s="29"/>
      <c r="C3400" s="29"/>
    </row>
    <row r="3401" spans="1:3" hidden="1" x14ac:dyDescent="0.45">
      <c r="A3401" s="29"/>
      <c r="B3401" s="29"/>
      <c r="C3401" s="29"/>
    </row>
    <row r="3402" spans="1:3" hidden="1" x14ac:dyDescent="0.45">
      <c r="A3402" s="29"/>
      <c r="B3402" s="29"/>
      <c r="C3402" s="29"/>
    </row>
    <row r="3403" spans="1:3" hidden="1" x14ac:dyDescent="0.45">
      <c r="A3403" s="29"/>
      <c r="B3403" s="29"/>
      <c r="C3403" s="29"/>
    </row>
    <row r="3404" spans="1:3" hidden="1" x14ac:dyDescent="0.45">
      <c r="A3404" s="29"/>
      <c r="B3404" s="29"/>
      <c r="C3404" s="29"/>
    </row>
    <row r="3405" spans="1:3" hidden="1" x14ac:dyDescent="0.45">
      <c r="A3405" s="29"/>
      <c r="B3405" s="29"/>
      <c r="C3405" s="29"/>
    </row>
    <row r="3406" spans="1:3" hidden="1" x14ac:dyDescent="0.45">
      <c r="A3406" s="29"/>
      <c r="B3406" s="29"/>
      <c r="C3406" s="29"/>
    </row>
    <row r="3407" spans="1:3" hidden="1" x14ac:dyDescent="0.45">
      <c r="A3407" s="29"/>
      <c r="B3407" s="29"/>
      <c r="C3407" s="29"/>
    </row>
    <row r="3408" spans="1:3" hidden="1" x14ac:dyDescent="0.45">
      <c r="A3408" s="29"/>
      <c r="B3408" s="29"/>
      <c r="C3408" s="29"/>
    </row>
    <row r="3409" spans="1:3" hidden="1" x14ac:dyDescent="0.45">
      <c r="A3409" s="29"/>
      <c r="B3409" s="29"/>
      <c r="C3409" s="29"/>
    </row>
    <row r="3410" spans="1:3" hidden="1" x14ac:dyDescent="0.45">
      <c r="A3410" s="29"/>
      <c r="B3410" s="29"/>
      <c r="C3410" s="29"/>
    </row>
    <row r="3411" spans="1:3" hidden="1" x14ac:dyDescent="0.45">
      <c r="A3411" s="29"/>
      <c r="B3411" s="29"/>
      <c r="C3411" s="29"/>
    </row>
    <row r="3412" spans="1:3" hidden="1" x14ac:dyDescent="0.45">
      <c r="A3412" s="29"/>
      <c r="B3412" s="29"/>
      <c r="C3412" s="29"/>
    </row>
    <row r="3413" spans="1:3" hidden="1" x14ac:dyDescent="0.45">
      <c r="A3413" s="29"/>
      <c r="B3413" s="29"/>
      <c r="C3413" s="29"/>
    </row>
    <row r="3414" spans="1:3" hidden="1" x14ac:dyDescent="0.45">
      <c r="A3414" s="29"/>
      <c r="B3414" s="29"/>
      <c r="C3414" s="29"/>
    </row>
    <row r="3415" spans="1:3" hidden="1" x14ac:dyDescent="0.45">
      <c r="A3415" s="29"/>
      <c r="B3415" s="29"/>
      <c r="C3415" s="29"/>
    </row>
    <row r="3416" spans="1:3" hidden="1" x14ac:dyDescent="0.45">
      <c r="A3416" s="29"/>
      <c r="B3416" s="29"/>
      <c r="C3416" s="29"/>
    </row>
    <row r="3417" spans="1:3" hidden="1" x14ac:dyDescent="0.45">
      <c r="A3417" s="29"/>
      <c r="B3417" s="29"/>
      <c r="C3417" s="29"/>
    </row>
    <row r="3418" spans="1:3" hidden="1" x14ac:dyDescent="0.45">
      <c r="A3418" s="29"/>
      <c r="B3418" s="29"/>
      <c r="C3418" s="29"/>
    </row>
    <row r="3419" spans="1:3" hidden="1" x14ac:dyDescent="0.45">
      <c r="A3419" s="29"/>
      <c r="B3419" s="29"/>
      <c r="C3419" s="29"/>
    </row>
    <row r="3420" spans="1:3" hidden="1" x14ac:dyDescent="0.45">
      <c r="A3420" s="29"/>
      <c r="B3420" s="29"/>
      <c r="C3420" s="29"/>
    </row>
    <row r="3421" spans="1:3" hidden="1" x14ac:dyDescent="0.45">
      <c r="A3421" s="29"/>
      <c r="B3421" s="29"/>
      <c r="C3421" s="29"/>
    </row>
    <row r="3422" spans="1:3" hidden="1" x14ac:dyDescent="0.45">
      <c r="A3422" s="29"/>
      <c r="B3422" s="29"/>
      <c r="C3422" s="29"/>
    </row>
    <row r="3423" spans="1:3" hidden="1" x14ac:dyDescent="0.45">
      <c r="A3423" s="29"/>
      <c r="B3423" s="29"/>
      <c r="C3423" s="29"/>
    </row>
    <row r="3424" spans="1:3" hidden="1" x14ac:dyDescent="0.45">
      <c r="A3424" s="29"/>
      <c r="B3424" s="29"/>
      <c r="C3424" s="29"/>
    </row>
    <row r="3425" spans="1:3" hidden="1" x14ac:dyDescent="0.45">
      <c r="A3425" s="29"/>
      <c r="B3425" s="29"/>
      <c r="C3425" s="29"/>
    </row>
    <row r="3426" spans="1:3" hidden="1" x14ac:dyDescent="0.45">
      <c r="A3426" s="29"/>
      <c r="B3426" s="29"/>
      <c r="C3426" s="29"/>
    </row>
    <row r="3427" spans="1:3" hidden="1" x14ac:dyDescent="0.45">
      <c r="A3427" s="29"/>
      <c r="B3427" s="29"/>
      <c r="C3427" s="29"/>
    </row>
    <row r="3428" spans="1:3" hidden="1" x14ac:dyDescent="0.45">
      <c r="A3428" s="29"/>
      <c r="B3428" s="29"/>
      <c r="C3428" s="29"/>
    </row>
    <row r="3429" spans="1:3" hidden="1" x14ac:dyDescent="0.45">
      <c r="A3429" s="29"/>
      <c r="B3429" s="29"/>
      <c r="C3429" s="29"/>
    </row>
    <row r="3430" spans="1:3" hidden="1" x14ac:dyDescent="0.45">
      <c r="A3430" s="29"/>
      <c r="B3430" s="29"/>
      <c r="C3430" s="29"/>
    </row>
    <row r="3431" spans="1:3" hidden="1" x14ac:dyDescent="0.45">
      <c r="A3431" s="29"/>
      <c r="B3431" s="29"/>
      <c r="C3431" s="29"/>
    </row>
    <row r="3432" spans="1:3" hidden="1" x14ac:dyDescent="0.45">
      <c r="A3432" s="29"/>
      <c r="B3432" s="29"/>
      <c r="C3432" s="29"/>
    </row>
    <row r="3433" spans="1:3" hidden="1" x14ac:dyDescent="0.45">
      <c r="A3433" s="29"/>
      <c r="B3433" s="29"/>
      <c r="C3433" s="29"/>
    </row>
    <row r="3434" spans="1:3" hidden="1" x14ac:dyDescent="0.45">
      <c r="A3434" s="29"/>
      <c r="B3434" s="29"/>
      <c r="C3434" s="29"/>
    </row>
    <row r="3435" spans="1:3" hidden="1" x14ac:dyDescent="0.45">
      <c r="A3435" s="29"/>
      <c r="B3435" s="29"/>
      <c r="C3435" s="29"/>
    </row>
    <row r="3436" spans="1:3" hidden="1" x14ac:dyDescent="0.45">
      <c r="A3436" s="29"/>
      <c r="B3436" s="29"/>
      <c r="C3436" s="29"/>
    </row>
    <row r="3437" spans="1:3" hidden="1" x14ac:dyDescent="0.45">
      <c r="A3437" s="29"/>
      <c r="B3437" s="29"/>
      <c r="C3437" s="29"/>
    </row>
    <row r="3438" spans="1:3" hidden="1" x14ac:dyDescent="0.45">
      <c r="A3438" s="29"/>
      <c r="B3438" s="29"/>
      <c r="C3438" s="29"/>
    </row>
    <row r="3439" spans="1:3" hidden="1" x14ac:dyDescent="0.45">
      <c r="A3439" s="29"/>
      <c r="B3439" s="29"/>
      <c r="C3439" s="29"/>
    </row>
    <row r="3440" spans="1:3" hidden="1" x14ac:dyDescent="0.45">
      <c r="A3440" s="29"/>
      <c r="B3440" s="29"/>
      <c r="C3440" s="29"/>
    </row>
    <row r="3441" spans="1:3" hidden="1" x14ac:dyDescent="0.45">
      <c r="A3441" s="29"/>
      <c r="B3441" s="29"/>
      <c r="C3441" s="29"/>
    </row>
    <row r="3442" spans="1:3" hidden="1" x14ac:dyDescent="0.45">
      <c r="A3442" s="29"/>
      <c r="B3442" s="29"/>
      <c r="C3442" s="29"/>
    </row>
    <row r="3443" spans="1:3" hidden="1" x14ac:dyDescent="0.45">
      <c r="A3443" s="29"/>
      <c r="B3443" s="29"/>
      <c r="C3443" s="29"/>
    </row>
    <row r="3444" spans="1:3" hidden="1" x14ac:dyDescent="0.45">
      <c r="A3444" s="29"/>
      <c r="B3444" s="29"/>
      <c r="C3444" s="29"/>
    </row>
    <row r="3445" spans="1:3" hidden="1" x14ac:dyDescent="0.45">
      <c r="A3445" s="29"/>
      <c r="B3445" s="29"/>
      <c r="C3445" s="29"/>
    </row>
    <row r="3446" spans="1:3" hidden="1" x14ac:dyDescent="0.45">
      <c r="A3446" s="29"/>
      <c r="B3446" s="29"/>
      <c r="C3446" s="29"/>
    </row>
    <row r="3447" spans="1:3" hidden="1" x14ac:dyDescent="0.45">
      <c r="A3447" s="29"/>
      <c r="B3447" s="29"/>
      <c r="C3447" s="29"/>
    </row>
    <row r="3448" spans="1:3" hidden="1" x14ac:dyDescent="0.45">
      <c r="A3448" s="29"/>
      <c r="B3448" s="29"/>
      <c r="C3448" s="29"/>
    </row>
    <row r="3449" spans="1:3" hidden="1" x14ac:dyDescent="0.45">
      <c r="A3449" s="29"/>
      <c r="B3449" s="29"/>
      <c r="C3449" s="29"/>
    </row>
    <row r="3450" spans="1:3" hidden="1" x14ac:dyDescent="0.45">
      <c r="A3450" s="29"/>
      <c r="B3450" s="29"/>
      <c r="C3450" s="29"/>
    </row>
    <row r="3451" spans="1:3" hidden="1" x14ac:dyDescent="0.45">
      <c r="A3451" s="29"/>
      <c r="B3451" s="29"/>
      <c r="C3451" s="29"/>
    </row>
    <row r="3452" spans="1:3" hidden="1" x14ac:dyDescent="0.45">
      <c r="A3452" s="29"/>
      <c r="B3452" s="29"/>
      <c r="C3452" s="29"/>
    </row>
    <row r="3453" spans="1:3" hidden="1" x14ac:dyDescent="0.45">
      <c r="A3453" s="29"/>
      <c r="B3453" s="29"/>
      <c r="C3453" s="29"/>
    </row>
    <row r="3454" spans="1:3" hidden="1" x14ac:dyDescent="0.45">
      <c r="A3454" s="29"/>
      <c r="B3454" s="29"/>
      <c r="C3454" s="29"/>
    </row>
    <row r="3455" spans="1:3" hidden="1" x14ac:dyDescent="0.45">
      <c r="A3455" s="29"/>
      <c r="B3455" s="29"/>
      <c r="C3455" s="29"/>
    </row>
    <row r="3456" spans="1:3" hidden="1" x14ac:dyDescent="0.45">
      <c r="A3456" s="29"/>
      <c r="B3456" s="29"/>
      <c r="C3456" s="29"/>
    </row>
    <row r="3457" spans="1:3" hidden="1" x14ac:dyDescent="0.45">
      <c r="A3457" s="29"/>
      <c r="B3457" s="29"/>
      <c r="C3457" s="29"/>
    </row>
    <row r="3458" spans="1:3" hidden="1" x14ac:dyDescent="0.45">
      <c r="A3458" s="29"/>
      <c r="B3458" s="29"/>
      <c r="C3458" s="29"/>
    </row>
    <row r="3459" spans="1:3" hidden="1" x14ac:dyDescent="0.45">
      <c r="A3459" s="29"/>
      <c r="B3459" s="29"/>
      <c r="C3459" s="29"/>
    </row>
    <row r="3460" spans="1:3" hidden="1" x14ac:dyDescent="0.45">
      <c r="A3460" s="29"/>
      <c r="B3460" s="29"/>
      <c r="C3460" s="29"/>
    </row>
    <row r="3461" spans="1:3" hidden="1" x14ac:dyDescent="0.45">
      <c r="A3461" s="29"/>
      <c r="B3461" s="29"/>
      <c r="C3461" s="29"/>
    </row>
    <row r="3462" spans="1:3" hidden="1" x14ac:dyDescent="0.45">
      <c r="A3462" s="29"/>
      <c r="B3462" s="29"/>
      <c r="C3462" s="29"/>
    </row>
    <row r="3463" spans="1:3" hidden="1" x14ac:dyDescent="0.45">
      <c r="A3463" s="29"/>
      <c r="B3463" s="29"/>
      <c r="C3463" s="29"/>
    </row>
    <row r="3464" spans="1:3" hidden="1" x14ac:dyDescent="0.45">
      <c r="A3464" s="29"/>
      <c r="B3464" s="29"/>
      <c r="C3464" s="29"/>
    </row>
    <row r="3465" spans="1:3" hidden="1" x14ac:dyDescent="0.45">
      <c r="A3465" s="29"/>
      <c r="B3465" s="29"/>
      <c r="C3465" s="29"/>
    </row>
    <row r="3466" spans="1:3" hidden="1" x14ac:dyDescent="0.45">
      <c r="A3466" s="29"/>
      <c r="B3466" s="29"/>
      <c r="C3466" s="29"/>
    </row>
    <row r="3467" spans="1:3" hidden="1" x14ac:dyDescent="0.45">
      <c r="A3467" s="29"/>
      <c r="B3467" s="29"/>
      <c r="C3467" s="29"/>
    </row>
    <row r="3468" spans="1:3" hidden="1" x14ac:dyDescent="0.45">
      <c r="A3468" s="29"/>
      <c r="B3468" s="29"/>
      <c r="C3468" s="29"/>
    </row>
    <row r="3469" spans="1:3" hidden="1" x14ac:dyDescent="0.45">
      <c r="A3469" s="29"/>
      <c r="B3469" s="29"/>
      <c r="C3469" s="29"/>
    </row>
    <row r="3470" spans="1:3" hidden="1" x14ac:dyDescent="0.45">
      <c r="A3470" s="29"/>
      <c r="B3470" s="29"/>
      <c r="C3470" s="29"/>
    </row>
    <row r="3471" spans="1:3" hidden="1" x14ac:dyDescent="0.45">
      <c r="A3471" s="29"/>
      <c r="B3471" s="29"/>
      <c r="C3471" s="29"/>
    </row>
    <row r="3472" spans="1:3" hidden="1" x14ac:dyDescent="0.45">
      <c r="A3472" s="29"/>
      <c r="B3472" s="29"/>
      <c r="C3472" s="29"/>
    </row>
    <row r="3473" spans="1:3" hidden="1" x14ac:dyDescent="0.45">
      <c r="A3473" s="29"/>
      <c r="B3473" s="29"/>
      <c r="C3473" s="29"/>
    </row>
    <row r="3474" spans="1:3" hidden="1" x14ac:dyDescent="0.45">
      <c r="A3474" s="29"/>
      <c r="B3474" s="29"/>
      <c r="C3474" s="29"/>
    </row>
    <row r="3475" spans="1:3" hidden="1" x14ac:dyDescent="0.45">
      <c r="A3475" s="29"/>
      <c r="B3475" s="29"/>
      <c r="C3475" s="29"/>
    </row>
    <row r="3476" spans="1:3" hidden="1" x14ac:dyDescent="0.45">
      <c r="A3476" s="29"/>
      <c r="B3476" s="29"/>
      <c r="C3476" s="29"/>
    </row>
    <row r="3477" spans="1:3" hidden="1" x14ac:dyDescent="0.45">
      <c r="A3477" s="29"/>
      <c r="B3477" s="29"/>
      <c r="C3477" s="29"/>
    </row>
    <row r="3478" spans="1:3" hidden="1" x14ac:dyDescent="0.45">
      <c r="A3478" s="29"/>
      <c r="B3478" s="29"/>
      <c r="C3478" s="29"/>
    </row>
    <row r="3479" spans="1:3" hidden="1" x14ac:dyDescent="0.45">
      <c r="A3479" s="29"/>
      <c r="B3479" s="29"/>
      <c r="C3479" s="29"/>
    </row>
    <row r="3480" spans="1:3" hidden="1" x14ac:dyDescent="0.45">
      <c r="A3480" s="29"/>
      <c r="B3480" s="29"/>
      <c r="C3480" s="29"/>
    </row>
    <row r="3481" spans="1:3" hidden="1" x14ac:dyDescent="0.45">
      <c r="A3481" s="29"/>
      <c r="B3481" s="29"/>
      <c r="C3481" s="29"/>
    </row>
    <row r="3482" spans="1:3" hidden="1" x14ac:dyDescent="0.45">
      <c r="A3482" s="29"/>
      <c r="B3482" s="29"/>
      <c r="C3482" s="29"/>
    </row>
    <row r="3483" spans="1:3" hidden="1" x14ac:dyDescent="0.45">
      <c r="A3483" s="29"/>
      <c r="B3483" s="29"/>
      <c r="C3483" s="29"/>
    </row>
    <row r="3484" spans="1:3" hidden="1" x14ac:dyDescent="0.45">
      <c r="A3484" s="29"/>
      <c r="B3484" s="29"/>
      <c r="C3484" s="29"/>
    </row>
    <row r="3485" spans="1:3" hidden="1" x14ac:dyDescent="0.45">
      <c r="A3485" s="29"/>
      <c r="B3485" s="29"/>
      <c r="C3485" s="29"/>
    </row>
    <row r="3486" spans="1:3" hidden="1" x14ac:dyDescent="0.45">
      <c r="A3486" s="29"/>
      <c r="B3486" s="29"/>
      <c r="C3486" s="29"/>
    </row>
    <row r="3487" spans="1:3" hidden="1" x14ac:dyDescent="0.45">
      <c r="A3487" s="29"/>
      <c r="B3487" s="29"/>
      <c r="C3487" s="29"/>
    </row>
    <row r="3488" spans="1:3" hidden="1" x14ac:dyDescent="0.45">
      <c r="A3488" s="29"/>
      <c r="B3488" s="29"/>
      <c r="C3488" s="29"/>
    </row>
    <row r="3489" spans="1:3" hidden="1" x14ac:dyDescent="0.45">
      <c r="A3489" s="29"/>
      <c r="B3489" s="29"/>
      <c r="C3489" s="29"/>
    </row>
    <row r="3490" spans="1:3" hidden="1" x14ac:dyDescent="0.45">
      <c r="A3490" s="29"/>
      <c r="B3490" s="29"/>
      <c r="C3490" s="29"/>
    </row>
    <row r="3491" spans="1:3" hidden="1" x14ac:dyDescent="0.45">
      <c r="A3491" s="29"/>
      <c r="B3491" s="29"/>
      <c r="C3491" s="29"/>
    </row>
    <row r="3492" spans="1:3" hidden="1" x14ac:dyDescent="0.45">
      <c r="A3492" s="29"/>
      <c r="B3492" s="29"/>
      <c r="C3492" s="29"/>
    </row>
    <row r="3493" spans="1:3" hidden="1" x14ac:dyDescent="0.45">
      <c r="A3493" s="29"/>
      <c r="B3493" s="29"/>
      <c r="C3493" s="29"/>
    </row>
    <row r="3494" spans="1:3" hidden="1" x14ac:dyDescent="0.45">
      <c r="A3494" s="29"/>
      <c r="B3494" s="29"/>
      <c r="C3494" s="29"/>
    </row>
    <row r="3495" spans="1:3" hidden="1" x14ac:dyDescent="0.45">
      <c r="A3495" s="29"/>
      <c r="B3495" s="29"/>
      <c r="C3495" s="29"/>
    </row>
    <row r="3496" spans="1:3" hidden="1" x14ac:dyDescent="0.45">
      <c r="A3496" s="29"/>
      <c r="B3496" s="29"/>
      <c r="C3496" s="29"/>
    </row>
    <row r="3497" spans="1:3" hidden="1" x14ac:dyDescent="0.45">
      <c r="A3497" s="29"/>
      <c r="B3497" s="29"/>
      <c r="C3497" s="29"/>
    </row>
    <row r="3498" spans="1:3" hidden="1" x14ac:dyDescent="0.45">
      <c r="A3498" s="29"/>
      <c r="B3498" s="29"/>
      <c r="C3498" s="29"/>
    </row>
    <row r="3499" spans="1:3" hidden="1" x14ac:dyDescent="0.45">
      <c r="A3499" s="29"/>
      <c r="B3499" s="29"/>
      <c r="C3499" s="29"/>
    </row>
    <row r="3500" spans="1:3" hidden="1" x14ac:dyDescent="0.45">
      <c r="A3500" s="29"/>
      <c r="B3500" s="29"/>
      <c r="C3500" s="29"/>
    </row>
    <row r="3501" spans="1:3" hidden="1" x14ac:dyDescent="0.45">
      <c r="A3501" s="29"/>
      <c r="B3501" s="29"/>
      <c r="C3501" s="29"/>
    </row>
    <row r="3502" spans="1:3" hidden="1" x14ac:dyDescent="0.45">
      <c r="A3502" s="29"/>
      <c r="B3502" s="29"/>
      <c r="C3502" s="29"/>
    </row>
    <row r="3503" spans="1:3" hidden="1" x14ac:dyDescent="0.45">
      <c r="A3503" s="29"/>
      <c r="B3503" s="29"/>
      <c r="C3503" s="29"/>
    </row>
    <row r="3504" spans="1:3" hidden="1" x14ac:dyDescent="0.45">
      <c r="A3504" s="29"/>
      <c r="B3504" s="29"/>
      <c r="C3504" s="29"/>
    </row>
    <row r="3505" spans="1:3" hidden="1" x14ac:dyDescent="0.45">
      <c r="A3505" s="29"/>
      <c r="B3505" s="29"/>
      <c r="C3505" s="29"/>
    </row>
    <row r="3506" spans="1:3" hidden="1" x14ac:dyDescent="0.45">
      <c r="A3506" s="29"/>
      <c r="B3506" s="29"/>
      <c r="C3506" s="29"/>
    </row>
    <row r="3507" spans="1:3" hidden="1" x14ac:dyDescent="0.45">
      <c r="A3507" s="29"/>
      <c r="B3507" s="29"/>
      <c r="C3507" s="29"/>
    </row>
    <row r="3508" spans="1:3" hidden="1" x14ac:dyDescent="0.45">
      <c r="A3508" s="29"/>
      <c r="B3508" s="29"/>
      <c r="C3508" s="29"/>
    </row>
    <row r="3509" spans="1:3" hidden="1" x14ac:dyDescent="0.45">
      <c r="A3509" s="29"/>
      <c r="B3509" s="29"/>
      <c r="C3509" s="29"/>
    </row>
    <row r="3510" spans="1:3" hidden="1" x14ac:dyDescent="0.45">
      <c r="A3510" s="29"/>
      <c r="B3510" s="29"/>
      <c r="C3510" s="29"/>
    </row>
    <row r="3511" spans="1:3" hidden="1" x14ac:dyDescent="0.45">
      <c r="A3511" s="29"/>
      <c r="B3511" s="29"/>
      <c r="C3511" s="29"/>
    </row>
    <row r="3512" spans="1:3" hidden="1" x14ac:dyDescent="0.45">
      <c r="A3512" s="29"/>
      <c r="B3512" s="29"/>
      <c r="C3512" s="29"/>
    </row>
    <row r="3513" spans="1:3" hidden="1" x14ac:dyDescent="0.45">
      <c r="A3513" s="29"/>
      <c r="B3513" s="29"/>
      <c r="C3513" s="29"/>
    </row>
    <row r="3514" spans="1:3" hidden="1" x14ac:dyDescent="0.45">
      <c r="A3514" s="29"/>
      <c r="B3514" s="29"/>
      <c r="C3514" s="29"/>
    </row>
    <row r="3515" spans="1:3" hidden="1" x14ac:dyDescent="0.45">
      <c r="A3515" s="29"/>
      <c r="B3515" s="29"/>
      <c r="C3515" s="29"/>
    </row>
    <row r="3516" spans="1:3" hidden="1" x14ac:dyDescent="0.45">
      <c r="A3516" s="29"/>
      <c r="B3516" s="29"/>
      <c r="C3516" s="29"/>
    </row>
    <row r="3517" spans="1:3" hidden="1" x14ac:dyDescent="0.45">
      <c r="A3517" s="29"/>
      <c r="B3517" s="29"/>
      <c r="C3517" s="29"/>
    </row>
    <row r="3518" spans="1:3" hidden="1" x14ac:dyDescent="0.45">
      <c r="A3518" s="29"/>
      <c r="B3518" s="29"/>
      <c r="C3518" s="29"/>
    </row>
    <row r="3519" spans="1:3" hidden="1" x14ac:dyDescent="0.45">
      <c r="A3519" s="29"/>
      <c r="B3519" s="29"/>
      <c r="C3519" s="29"/>
    </row>
    <row r="3520" spans="1:3" hidden="1" x14ac:dyDescent="0.45">
      <c r="A3520" s="29"/>
      <c r="B3520" s="29"/>
      <c r="C3520" s="29"/>
    </row>
    <row r="3521" spans="1:3" hidden="1" x14ac:dyDescent="0.45">
      <c r="A3521" s="29"/>
      <c r="B3521" s="29"/>
      <c r="C3521" s="29"/>
    </row>
    <row r="3522" spans="1:3" hidden="1" x14ac:dyDescent="0.45">
      <c r="A3522" s="29"/>
      <c r="B3522" s="29"/>
      <c r="C3522" s="29"/>
    </row>
    <row r="3523" spans="1:3" hidden="1" x14ac:dyDescent="0.45">
      <c r="A3523" s="29"/>
      <c r="B3523" s="29"/>
      <c r="C3523" s="29"/>
    </row>
    <row r="3524" spans="1:3" hidden="1" x14ac:dyDescent="0.45">
      <c r="A3524" s="29"/>
      <c r="B3524" s="29"/>
      <c r="C3524" s="29"/>
    </row>
    <row r="3525" spans="1:3" hidden="1" x14ac:dyDescent="0.45">
      <c r="A3525" s="29"/>
      <c r="B3525" s="29"/>
      <c r="C3525" s="29"/>
    </row>
    <row r="3526" spans="1:3" hidden="1" x14ac:dyDescent="0.45">
      <c r="A3526" s="29"/>
      <c r="B3526" s="29"/>
      <c r="C3526" s="29"/>
    </row>
    <row r="3527" spans="1:3" hidden="1" x14ac:dyDescent="0.45">
      <c r="A3527" s="29"/>
      <c r="B3527" s="29"/>
      <c r="C3527" s="29"/>
    </row>
    <row r="3528" spans="1:3" hidden="1" x14ac:dyDescent="0.45">
      <c r="A3528" s="29"/>
      <c r="B3528" s="29"/>
      <c r="C3528" s="29"/>
    </row>
    <row r="3529" spans="1:3" hidden="1" x14ac:dyDescent="0.45">
      <c r="A3529" s="29"/>
      <c r="B3529" s="29"/>
      <c r="C3529" s="29"/>
    </row>
    <row r="3530" spans="1:3" hidden="1" x14ac:dyDescent="0.45">
      <c r="A3530" s="29"/>
      <c r="B3530" s="29"/>
      <c r="C3530" s="29"/>
    </row>
    <row r="3531" spans="1:3" hidden="1" x14ac:dyDescent="0.45">
      <c r="A3531" s="29"/>
      <c r="B3531" s="29"/>
      <c r="C3531" s="29"/>
    </row>
    <row r="3532" spans="1:3" hidden="1" x14ac:dyDescent="0.45">
      <c r="A3532" s="29"/>
      <c r="B3532" s="29"/>
      <c r="C3532" s="29"/>
    </row>
    <row r="3533" spans="1:3" hidden="1" x14ac:dyDescent="0.45">
      <c r="A3533" s="29"/>
      <c r="B3533" s="29"/>
      <c r="C3533" s="29"/>
    </row>
    <row r="3534" spans="1:3" hidden="1" x14ac:dyDescent="0.45">
      <c r="A3534" s="29"/>
      <c r="B3534" s="29"/>
      <c r="C3534" s="29"/>
    </row>
    <row r="3535" spans="1:3" hidden="1" x14ac:dyDescent="0.45">
      <c r="A3535" s="29"/>
      <c r="B3535" s="29"/>
      <c r="C3535" s="29"/>
    </row>
    <row r="3536" spans="1:3" hidden="1" x14ac:dyDescent="0.45">
      <c r="A3536" s="29"/>
      <c r="B3536" s="29"/>
      <c r="C3536" s="29"/>
    </row>
    <row r="3537" spans="1:3" hidden="1" x14ac:dyDescent="0.45">
      <c r="A3537" s="29"/>
      <c r="B3537" s="29"/>
      <c r="C3537" s="29"/>
    </row>
    <row r="3538" spans="1:3" hidden="1" x14ac:dyDescent="0.45">
      <c r="A3538" s="29"/>
      <c r="B3538" s="29"/>
      <c r="C3538" s="29"/>
    </row>
    <row r="3539" spans="1:3" hidden="1" x14ac:dyDescent="0.45">
      <c r="A3539" s="29"/>
      <c r="B3539" s="29"/>
      <c r="C3539" s="29"/>
    </row>
    <row r="3540" spans="1:3" hidden="1" x14ac:dyDescent="0.45">
      <c r="A3540" s="29"/>
      <c r="B3540" s="29"/>
      <c r="C3540" s="29"/>
    </row>
    <row r="3541" spans="1:3" hidden="1" x14ac:dyDescent="0.45">
      <c r="A3541" s="29"/>
      <c r="B3541" s="29"/>
      <c r="C3541" s="29"/>
    </row>
    <row r="3542" spans="1:3" hidden="1" x14ac:dyDescent="0.45">
      <c r="A3542" s="29"/>
      <c r="B3542" s="29"/>
      <c r="C3542" s="29"/>
    </row>
    <row r="3543" spans="1:3" hidden="1" x14ac:dyDescent="0.45">
      <c r="A3543" s="29"/>
      <c r="B3543" s="29"/>
      <c r="C3543" s="29"/>
    </row>
    <row r="3544" spans="1:3" hidden="1" x14ac:dyDescent="0.45">
      <c r="A3544" s="29"/>
      <c r="B3544" s="29"/>
      <c r="C3544" s="29"/>
    </row>
    <row r="3545" spans="1:3" hidden="1" x14ac:dyDescent="0.45">
      <c r="A3545" s="29"/>
      <c r="B3545" s="29"/>
      <c r="C3545" s="29"/>
    </row>
    <row r="3546" spans="1:3" hidden="1" x14ac:dyDescent="0.45">
      <c r="A3546" s="29"/>
      <c r="B3546" s="29"/>
      <c r="C3546" s="29"/>
    </row>
    <row r="3547" spans="1:3" hidden="1" x14ac:dyDescent="0.45">
      <c r="A3547" s="29"/>
      <c r="B3547" s="29"/>
      <c r="C3547" s="29"/>
    </row>
    <row r="3548" spans="1:3" hidden="1" x14ac:dyDescent="0.45">
      <c r="A3548" s="29"/>
      <c r="B3548" s="29"/>
      <c r="C3548" s="29"/>
    </row>
    <row r="3549" spans="1:3" hidden="1" x14ac:dyDescent="0.45">
      <c r="A3549" s="29"/>
      <c r="B3549" s="29"/>
      <c r="C3549" s="29"/>
    </row>
    <row r="3550" spans="1:3" hidden="1" x14ac:dyDescent="0.45">
      <c r="A3550" s="29"/>
      <c r="B3550" s="29"/>
      <c r="C3550" s="29"/>
    </row>
    <row r="3551" spans="1:3" hidden="1" x14ac:dyDescent="0.45">
      <c r="A3551" s="29"/>
      <c r="B3551" s="29"/>
      <c r="C3551" s="29"/>
    </row>
    <row r="3552" spans="1:3" hidden="1" x14ac:dyDescent="0.45">
      <c r="A3552" s="29"/>
      <c r="B3552" s="29"/>
      <c r="C3552" s="29"/>
    </row>
    <row r="3553" spans="1:3" hidden="1" x14ac:dyDescent="0.45">
      <c r="A3553" s="29"/>
      <c r="B3553" s="29"/>
      <c r="C3553" s="29"/>
    </row>
    <row r="3554" spans="1:3" hidden="1" x14ac:dyDescent="0.45">
      <c r="A3554" s="29"/>
      <c r="B3554" s="29"/>
      <c r="C3554" s="29"/>
    </row>
    <row r="3555" spans="1:3" hidden="1" x14ac:dyDescent="0.45">
      <c r="A3555" s="29"/>
      <c r="B3555" s="29"/>
      <c r="C3555" s="29"/>
    </row>
    <row r="3556" spans="1:3" hidden="1" x14ac:dyDescent="0.45">
      <c r="A3556" s="29"/>
      <c r="B3556" s="29"/>
      <c r="C3556" s="29"/>
    </row>
    <row r="3557" spans="1:3" hidden="1" x14ac:dyDescent="0.45">
      <c r="A3557" s="29"/>
      <c r="B3557" s="29"/>
      <c r="C3557" s="29"/>
    </row>
    <row r="3558" spans="1:3" hidden="1" x14ac:dyDescent="0.45">
      <c r="A3558" s="29"/>
      <c r="B3558" s="29"/>
      <c r="C3558" s="29"/>
    </row>
    <row r="3559" spans="1:3" hidden="1" x14ac:dyDescent="0.45">
      <c r="A3559" s="29"/>
      <c r="B3559" s="29"/>
      <c r="C3559" s="29"/>
    </row>
    <row r="3560" spans="1:3" hidden="1" x14ac:dyDescent="0.45">
      <c r="A3560" s="29"/>
      <c r="B3560" s="29"/>
      <c r="C3560" s="29"/>
    </row>
    <row r="3561" spans="1:3" hidden="1" x14ac:dyDescent="0.45">
      <c r="A3561" s="29"/>
      <c r="B3561" s="29"/>
      <c r="C3561" s="29"/>
    </row>
    <row r="3562" spans="1:3" hidden="1" x14ac:dyDescent="0.45">
      <c r="A3562" s="29"/>
      <c r="B3562" s="29"/>
      <c r="C3562" s="29"/>
    </row>
    <row r="3563" spans="1:3" hidden="1" x14ac:dyDescent="0.45">
      <c r="A3563" s="29"/>
      <c r="B3563" s="29"/>
      <c r="C3563" s="29"/>
    </row>
    <row r="3564" spans="1:3" hidden="1" x14ac:dyDescent="0.45">
      <c r="A3564" s="29"/>
      <c r="B3564" s="29"/>
      <c r="C3564" s="29"/>
    </row>
    <row r="3565" spans="1:3" hidden="1" x14ac:dyDescent="0.45">
      <c r="A3565" s="29"/>
      <c r="B3565" s="29"/>
      <c r="C3565" s="29"/>
    </row>
    <row r="3566" spans="1:3" hidden="1" x14ac:dyDescent="0.45">
      <c r="A3566" s="29"/>
      <c r="B3566" s="29"/>
      <c r="C3566" s="29"/>
    </row>
    <row r="3567" spans="1:3" hidden="1" x14ac:dyDescent="0.45">
      <c r="A3567" s="29"/>
      <c r="B3567" s="29"/>
      <c r="C3567" s="29"/>
    </row>
    <row r="3568" spans="1:3" hidden="1" x14ac:dyDescent="0.45">
      <c r="A3568" s="29"/>
      <c r="B3568" s="29"/>
      <c r="C3568" s="29"/>
    </row>
    <row r="3569" spans="1:3" hidden="1" x14ac:dyDescent="0.45">
      <c r="A3569" s="29"/>
      <c r="B3569" s="29"/>
      <c r="C3569" s="29"/>
    </row>
    <row r="3570" spans="1:3" hidden="1" x14ac:dyDescent="0.45">
      <c r="A3570" s="29"/>
      <c r="B3570" s="29"/>
      <c r="C3570" s="29"/>
    </row>
    <row r="3571" spans="1:3" hidden="1" x14ac:dyDescent="0.45">
      <c r="A3571" s="29"/>
      <c r="B3571" s="29"/>
      <c r="C3571" s="29"/>
    </row>
    <row r="3572" spans="1:3" hidden="1" x14ac:dyDescent="0.45">
      <c r="A3572" s="29"/>
      <c r="B3572" s="29"/>
      <c r="C3572" s="29"/>
    </row>
    <row r="3573" spans="1:3" hidden="1" x14ac:dyDescent="0.45">
      <c r="A3573" s="29"/>
      <c r="B3573" s="29"/>
      <c r="C3573" s="29"/>
    </row>
    <row r="3574" spans="1:3" hidden="1" x14ac:dyDescent="0.45">
      <c r="A3574" s="29"/>
      <c r="B3574" s="29"/>
      <c r="C3574" s="29"/>
    </row>
    <row r="3575" spans="1:3" hidden="1" x14ac:dyDescent="0.45">
      <c r="A3575" s="29"/>
      <c r="B3575" s="29"/>
      <c r="C3575" s="29"/>
    </row>
    <row r="3576" spans="1:3" hidden="1" x14ac:dyDescent="0.45">
      <c r="A3576" s="29"/>
      <c r="B3576" s="29"/>
      <c r="C3576" s="29"/>
    </row>
    <row r="3577" spans="1:3" hidden="1" x14ac:dyDescent="0.45">
      <c r="A3577" s="29"/>
      <c r="B3577" s="29"/>
      <c r="C3577" s="29"/>
    </row>
    <row r="3578" spans="1:3" hidden="1" x14ac:dyDescent="0.45">
      <c r="A3578" s="29"/>
      <c r="B3578" s="29"/>
      <c r="C3578" s="29"/>
    </row>
    <row r="3579" spans="1:3" hidden="1" x14ac:dyDescent="0.45">
      <c r="A3579" s="29"/>
      <c r="B3579" s="29"/>
      <c r="C3579" s="29"/>
    </row>
    <row r="3580" spans="1:3" hidden="1" x14ac:dyDescent="0.45">
      <c r="A3580" s="29"/>
      <c r="B3580" s="29"/>
      <c r="C3580" s="29"/>
    </row>
    <row r="3581" spans="1:3" hidden="1" x14ac:dyDescent="0.45">
      <c r="A3581" s="29"/>
      <c r="B3581" s="29"/>
      <c r="C3581" s="29"/>
    </row>
    <row r="3582" spans="1:3" hidden="1" x14ac:dyDescent="0.45">
      <c r="A3582" s="29"/>
      <c r="B3582" s="29"/>
      <c r="C3582" s="29"/>
    </row>
    <row r="3583" spans="1:3" hidden="1" x14ac:dyDescent="0.45">
      <c r="A3583" s="29"/>
      <c r="B3583" s="29"/>
      <c r="C3583" s="29"/>
    </row>
    <row r="3584" spans="1:3" hidden="1" x14ac:dyDescent="0.45">
      <c r="A3584" s="29"/>
      <c r="B3584" s="29"/>
      <c r="C3584" s="29"/>
    </row>
    <row r="3585" spans="1:3" hidden="1" x14ac:dyDescent="0.45">
      <c r="A3585" s="29"/>
      <c r="B3585" s="29"/>
      <c r="C3585" s="29"/>
    </row>
    <row r="3586" spans="1:3" hidden="1" x14ac:dyDescent="0.45">
      <c r="A3586" s="29"/>
      <c r="B3586" s="29"/>
      <c r="C3586" s="29"/>
    </row>
    <row r="3587" spans="1:3" hidden="1" x14ac:dyDescent="0.45">
      <c r="A3587" s="29"/>
      <c r="B3587" s="29"/>
      <c r="C3587" s="29"/>
    </row>
    <row r="3588" spans="1:3" hidden="1" x14ac:dyDescent="0.45">
      <c r="A3588" s="29"/>
      <c r="B3588" s="29"/>
      <c r="C3588" s="29"/>
    </row>
    <row r="3589" spans="1:3" hidden="1" x14ac:dyDescent="0.45">
      <c r="A3589" s="29"/>
      <c r="B3589" s="29"/>
      <c r="C3589" s="29"/>
    </row>
    <row r="3590" spans="1:3" hidden="1" x14ac:dyDescent="0.45">
      <c r="A3590" s="29"/>
      <c r="B3590" s="29"/>
      <c r="C3590" s="29"/>
    </row>
    <row r="3591" spans="1:3" hidden="1" x14ac:dyDescent="0.45">
      <c r="A3591" s="29"/>
      <c r="B3591" s="29"/>
      <c r="C3591" s="29"/>
    </row>
    <row r="3592" spans="1:3" hidden="1" x14ac:dyDescent="0.45">
      <c r="A3592" s="29"/>
      <c r="B3592" s="29"/>
      <c r="C3592" s="29"/>
    </row>
    <row r="3593" spans="1:3" hidden="1" x14ac:dyDescent="0.45">
      <c r="A3593" s="29"/>
      <c r="B3593" s="29"/>
      <c r="C3593" s="29"/>
    </row>
    <row r="3594" spans="1:3" hidden="1" x14ac:dyDescent="0.45">
      <c r="A3594" s="29"/>
      <c r="B3594" s="29"/>
      <c r="C3594" s="29"/>
    </row>
    <row r="3595" spans="1:3" hidden="1" x14ac:dyDescent="0.45">
      <c r="A3595" s="29"/>
      <c r="B3595" s="29"/>
      <c r="C3595" s="29"/>
    </row>
    <row r="3596" spans="1:3" hidden="1" x14ac:dyDescent="0.45">
      <c r="A3596" s="29"/>
      <c r="B3596" s="29"/>
      <c r="C3596" s="29"/>
    </row>
    <row r="3597" spans="1:3" hidden="1" x14ac:dyDescent="0.45">
      <c r="A3597" s="29"/>
      <c r="B3597" s="29"/>
      <c r="C3597" s="29"/>
    </row>
    <row r="3598" spans="1:3" hidden="1" x14ac:dyDescent="0.45">
      <c r="A3598" s="29"/>
      <c r="B3598" s="29"/>
      <c r="C3598" s="29"/>
    </row>
    <row r="3599" spans="1:3" hidden="1" x14ac:dyDescent="0.45">
      <c r="A3599" s="29"/>
      <c r="B3599" s="29"/>
      <c r="C3599" s="29"/>
    </row>
    <row r="3600" spans="1:3" hidden="1" x14ac:dyDescent="0.45">
      <c r="A3600" s="29"/>
      <c r="B3600" s="29"/>
      <c r="C3600" s="29"/>
    </row>
    <row r="3601" spans="1:3" hidden="1" x14ac:dyDescent="0.45">
      <c r="A3601" s="29"/>
      <c r="B3601" s="29"/>
      <c r="C3601" s="29"/>
    </row>
    <row r="3602" spans="1:3" hidden="1" x14ac:dyDescent="0.45">
      <c r="A3602" s="29"/>
      <c r="B3602" s="29"/>
      <c r="C3602" s="29"/>
    </row>
    <row r="3603" spans="1:3" hidden="1" x14ac:dyDescent="0.45">
      <c r="A3603" s="29"/>
      <c r="B3603" s="29"/>
      <c r="C3603" s="29"/>
    </row>
    <row r="3604" spans="1:3" hidden="1" x14ac:dyDescent="0.45">
      <c r="A3604" s="29"/>
      <c r="B3604" s="29"/>
      <c r="C3604" s="29"/>
    </row>
    <row r="3605" spans="1:3" hidden="1" x14ac:dyDescent="0.45">
      <c r="A3605" s="29"/>
      <c r="B3605" s="29"/>
      <c r="C3605" s="29"/>
    </row>
    <row r="3606" spans="1:3" hidden="1" x14ac:dyDescent="0.45">
      <c r="A3606" s="29"/>
      <c r="B3606" s="29"/>
      <c r="C3606" s="29"/>
    </row>
    <row r="3607" spans="1:3" hidden="1" x14ac:dyDescent="0.45">
      <c r="A3607" s="29"/>
      <c r="B3607" s="29"/>
      <c r="C3607" s="29"/>
    </row>
    <row r="3608" spans="1:3" hidden="1" x14ac:dyDescent="0.45">
      <c r="A3608" s="29"/>
      <c r="B3608" s="29"/>
      <c r="C3608" s="29"/>
    </row>
    <row r="3609" spans="1:3" hidden="1" x14ac:dyDescent="0.45">
      <c r="A3609" s="29"/>
      <c r="B3609" s="29"/>
      <c r="C3609" s="29"/>
    </row>
    <row r="3610" spans="1:3" hidden="1" x14ac:dyDescent="0.45">
      <c r="A3610" s="29"/>
      <c r="B3610" s="29"/>
      <c r="C3610" s="29"/>
    </row>
    <row r="3611" spans="1:3" hidden="1" x14ac:dyDescent="0.45">
      <c r="A3611" s="29"/>
      <c r="B3611" s="29"/>
      <c r="C3611" s="29"/>
    </row>
    <row r="3612" spans="1:3" hidden="1" x14ac:dyDescent="0.45">
      <c r="A3612" s="29"/>
      <c r="B3612" s="29"/>
      <c r="C3612" s="29"/>
    </row>
    <row r="3613" spans="1:3" hidden="1" x14ac:dyDescent="0.45">
      <c r="A3613" s="29"/>
      <c r="B3613" s="29"/>
      <c r="C3613" s="29"/>
    </row>
    <row r="3614" spans="1:3" hidden="1" x14ac:dyDescent="0.45">
      <c r="A3614" s="29"/>
      <c r="B3614" s="29"/>
      <c r="C3614" s="29"/>
    </row>
    <row r="3615" spans="1:3" hidden="1" x14ac:dyDescent="0.45">
      <c r="A3615" s="29"/>
      <c r="B3615" s="29"/>
      <c r="C3615" s="29"/>
    </row>
    <row r="3616" spans="1:3" hidden="1" x14ac:dyDescent="0.45">
      <c r="A3616" s="29"/>
      <c r="B3616" s="29"/>
      <c r="C3616" s="29"/>
    </row>
    <row r="3617" spans="1:3" hidden="1" x14ac:dyDescent="0.45">
      <c r="A3617" s="29"/>
      <c r="B3617" s="29"/>
      <c r="C3617" s="29"/>
    </row>
    <row r="3618" spans="1:3" hidden="1" x14ac:dyDescent="0.45">
      <c r="A3618" s="29"/>
      <c r="B3618" s="29"/>
      <c r="C3618" s="29"/>
    </row>
    <row r="3619" spans="1:3" hidden="1" x14ac:dyDescent="0.45">
      <c r="A3619" s="29"/>
      <c r="B3619" s="29"/>
      <c r="C3619" s="29"/>
    </row>
    <row r="3620" spans="1:3" hidden="1" x14ac:dyDescent="0.45">
      <c r="A3620" s="29"/>
      <c r="B3620" s="29"/>
      <c r="C3620" s="29"/>
    </row>
    <row r="3621" spans="1:3" hidden="1" x14ac:dyDescent="0.45">
      <c r="A3621" s="29"/>
      <c r="B3621" s="29"/>
      <c r="C3621" s="29"/>
    </row>
    <row r="3622" spans="1:3" hidden="1" x14ac:dyDescent="0.45">
      <c r="A3622" s="29"/>
      <c r="B3622" s="29"/>
      <c r="C3622" s="29"/>
    </row>
    <row r="3623" spans="1:3" hidden="1" x14ac:dyDescent="0.45">
      <c r="A3623" s="29"/>
      <c r="B3623" s="29"/>
      <c r="C3623" s="29"/>
    </row>
    <row r="3624" spans="1:3" hidden="1" x14ac:dyDescent="0.45">
      <c r="A3624" s="29"/>
      <c r="B3624" s="29"/>
      <c r="C3624" s="29"/>
    </row>
    <row r="3625" spans="1:3" hidden="1" x14ac:dyDescent="0.45">
      <c r="A3625" s="29"/>
      <c r="B3625" s="29"/>
      <c r="C3625" s="29"/>
    </row>
    <row r="3626" spans="1:3" hidden="1" x14ac:dyDescent="0.45">
      <c r="A3626" s="29"/>
      <c r="B3626" s="29"/>
      <c r="C3626" s="29"/>
    </row>
    <row r="3627" spans="1:3" hidden="1" x14ac:dyDescent="0.45">
      <c r="A3627" s="29"/>
      <c r="B3627" s="29"/>
      <c r="C3627" s="29"/>
    </row>
    <row r="3628" spans="1:3" hidden="1" x14ac:dyDescent="0.45">
      <c r="A3628" s="29"/>
      <c r="B3628" s="29"/>
      <c r="C3628" s="29"/>
    </row>
    <row r="3629" spans="1:3" hidden="1" x14ac:dyDescent="0.45">
      <c r="A3629" s="29"/>
      <c r="B3629" s="29"/>
      <c r="C3629" s="29"/>
    </row>
    <row r="3630" spans="1:3" hidden="1" x14ac:dyDescent="0.45">
      <c r="A3630" s="29"/>
      <c r="B3630" s="29"/>
      <c r="C3630" s="29"/>
    </row>
    <row r="3631" spans="1:3" hidden="1" x14ac:dyDescent="0.45">
      <c r="A3631" s="29"/>
      <c r="B3631" s="29"/>
      <c r="C3631" s="29"/>
    </row>
    <row r="3632" spans="1:3" hidden="1" x14ac:dyDescent="0.45">
      <c r="A3632" s="29"/>
      <c r="B3632" s="29"/>
      <c r="C3632" s="29"/>
    </row>
    <row r="3633" spans="1:3" hidden="1" x14ac:dyDescent="0.45">
      <c r="A3633" s="29"/>
      <c r="B3633" s="29"/>
      <c r="C3633" s="29"/>
    </row>
    <row r="3634" spans="1:3" hidden="1" x14ac:dyDescent="0.45">
      <c r="A3634" s="29"/>
      <c r="B3634" s="29"/>
      <c r="C3634" s="29"/>
    </row>
    <row r="3635" spans="1:3" hidden="1" x14ac:dyDescent="0.45">
      <c r="A3635" s="29"/>
      <c r="B3635" s="29"/>
      <c r="C3635" s="29"/>
    </row>
    <row r="3636" spans="1:3" hidden="1" x14ac:dyDescent="0.45">
      <c r="A3636" s="29"/>
      <c r="B3636" s="29"/>
      <c r="C3636" s="29"/>
    </row>
    <row r="3637" spans="1:3" hidden="1" x14ac:dyDescent="0.45">
      <c r="A3637" s="29"/>
      <c r="B3637" s="29"/>
      <c r="C3637" s="29"/>
    </row>
    <row r="3638" spans="1:3" hidden="1" x14ac:dyDescent="0.45">
      <c r="A3638" s="29"/>
      <c r="B3638" s="29"/>
      <c r="C3638" s="29"/>
    </row>
    <row r="3639" spans="1:3" hidden="1" x14ac:dyDescent="0.45">
      <c r="A3639" s="29"/>
      <c r="B3639" s="29"/>
      <c r="C3639" s="29"/>
    </row>
    <row r="3640" spans="1:3" hidden="1" x14ac:dyDescent="0.45">
      <c r="A3640" s="29"/>
      <c r="B3640" s="29"/>
      <c r="C3640" s="29"/>
    </row>
    <row r="3641" spans="1:3" hidden="1" x14ac:dyDescent="0.45">
      <c r="A3641" s="29"/>
      <c r="B3641" s="29"/>
      <c r="C3641" s="29"/>
    </row>
    <row r="3642" spans="1:3" hidden="1" x14ac:dyDescent="0.45">
      <c r="A3642" s="29"/>
      <c r="B3642" s="29"/>
      <c r="C3642" s="29"/>
    </row>
    <row r="3643" spans="1:3" hidden="1" x14ac:dyDescent="0.45">
      <c r="A3643" s="29"/>
      <c r="B3643" s="29"/>
      <c r="C3643" s="29"/>
    </row>
    <row r="3644" spans="1:3" hidden="1" x14ac:dyDescent="0.45">
      <c r="A3644" s="29"/>
      <c r="B3644" s="29"/>
      <c r="C3644" s="29"/>
    </row>
    <row r="3645" spans="1:3" hidden="1" x14ac:dyDescent="0.45">
      <c r="A3645" s="29"/>
      <c r="B3645" s="29"/>
      <c r="C3645" s="29"/>
    </row>
    <row r="3646" spans="1:3" hidden="1" x14ac:dyDescent="0.45">
      <c r="A3646" s="29"/>
      <c r="B3646" s="29"/>
      <c r="C3646" s="29"/>
    </row>
    <row r="3647" spans="1:3" hidden="1" x14ac:dyDescent="0.45">
      <c r="A3647" s="29"/>
      <c r="B3647" s="29"/>
      <c r="C3647" s="29"/>
    </row>
    <row r="3648" spans="1:3" hidden="1" x14ac:dyDescent="0.45">
      <c r="A3648" s="29"/>
      <c r="B3648" s="29"/>
      <c r="C3648" s="29"/>
    </row>
    <row r="3649" spans="1:3" hidden="1" x14ac:dyDescent="0.45">
      <c r="A3649" s="29"/>
      <c r="B3649" s="29"/>
      <c r="C3649" s="29"/>
    </row>
    <row r="3650" spans="1:3" hidden="1" x14ac:dyDescent="0.45">
      <c r="A3650" s="29"/>
      <c r="B3650" s="29"/>
      <c r="C3650" s="29"/>
    </row>
    <row r="3651" spans="1:3" hidden="1" x14ac:dyDescent="0.45">
      <c r="A3651" s="29"/>
      <c r="B3651" s="29"/>
      <c r="C3651" s="29"/>
    </row>
    <row r="3652" spans="1:3" hidden="1" x14ac:dyDescent="0.45">
      <c r="A3652" s="29"/>
      <c r="B3652" s="29"/>
      <c r="C3652" s="29"/>
    </row>
    <row r="3653" spans="1:3" hidden="1" x14ac:dyDescent="0.45">
      <c r="A3653" s="29"/>
      <c r="B3653" s="29"/>
      <c r="C3653" s="29"/>
    </row>
    <row r="3654" spans="1:3" hidden="1" x14ac:dyDescent="0.45">
      <c r="A3654" s="29"/>
      <c r="B3654" s="29"/>
      <c r="C3654" s="29"/>
    </row>
    <row r="3655" spans="1:3" hidden="1" x14ac:dyDescent="0.45">
      <c r="A3655" s="29"/>
      <c r="B3655" s="29"/>
      <c r="C3655" s="29"/>
    </row>
    <row r="3656" spans="1:3" hidden="1" x14ac:dyDescent="0.45">
      <c r="A3656" s="29"/>
      <c r="B3656" s="29"/>
      <c r="C3656" s="29"/>
    </row>
    <row r="3657" spans="1:3" hidden="1" x14ac:dyDescent="0.45">
      <c r="A3657" s="29"/>
      <c r="B3657" s="29"/>
      <c r="C3657" s="29"/>
    </row>
    <row r="3658" spans="1:3" hidden="1" x14ac:dyDescent="0.45">
      <c r="A3658" s="29"/>
      <c r="B3658" s="29"/>
      <c r="C3658" s="29"/>
    </row>
    <row r="3659" spans="1:3" hidden="1" x14ac:dyDescent="0.45">
      <c r="A3659" s="29"/>
      <c r="B3659" s="29"/>
      <c r="C3659" s="29"/>
    </row>
    <row r="3660" spans="1:3" hidden="1" x14ac:dyDescent="0.45">
      <c r="A3660" s="29"/>
      <c r="B3660" s="29"/>
      <c r="C3660" s="29"/>
    </row>
    <row r="3661" spans="1:3" hidden="1" x14ac:dyDescent="0.45">
      <c r="A3661" s="29"/>
      <c r="B3661" s="29"/>
      <c r="C3661" s="29"/>
    </row>
    <row r="3662" spans="1:3" hidden="1" x14ac:dyDescent="0.45">
      <c r="A3662" s="29"/>
      <c r="B3662" s="29"/>
      <c r="C3662" s="29"/>
    </row>
    <row r="3663" spans="1:3" hidden="1" x14ac:dyDescent="0.45">
      <c r="A3663" s="29"/>
      <c r="B3663" s="29"/>
      <c r="C3663" s="29"/>
    </row>
    <row r="3664" spans="1:3" hidden="1" x14ac:dyDescent="0.45">
      <c r="A3664" s="29"/>
      <c r="B3664" s="29"/>
      <c r="C3664" s="29"/>
    </row>
    <row r="3665" spans="1:3" hidden="1" x14ac:dyDescent="0.45">
      <c r="A3665" s="29"/>
      <c r="B3665" s="29"/>
      <c r="C3665" s="29"/>
    </row>
    <row r="3666" spans="1:3" hidden="1" x14ac:dyDescent="0.45">
      <c r="A3666" s="29"/>
      <c r="B3666" s="29"/>
      <c r="C3666" s="29"/>
    </row>
    <row r="3667" spans="1:3" hidden="1" x14ac:dyDescent="0.45">
      <c r="A3667" s="29"/>
      <c r="B3667" s="29"/>
      <c r="C3667" s="29"/>
    </row>
    <row r="3668" spans="1:3" hidden="1" x14ac:dyDescent="0.45">
      <c r="A3668" s="29"/>
      <c r="B3668" s="29"/>
      <c r="C3668" s="29"/>
    </row>
    <row r="3669" spans="1:3" hidden="1" x14ac:dyDescent="0.45">
      <c r="A3669" s="29"/>
      <c r="B3669" s="29"/>
      <c r="C3669" s="29"/>
    </row>
    <row r="3670" spans="1:3" hidden="1" x14ac:dyDescent="0.45">
      <c r="A3670" s="29"/>
      <c r="B3670" s="29"/>
      <c r="C3670" s="29"/>
    </row>
    <row r="3671" spans="1:3" hidden="1" x14ac:dyDescent="0.45">
      <c r="A3671" s="29"/>
      <c r="B3671" s="29"/>
      <c r="C3671" s="29"/>
    </row>
    <row r="3672" spans="1:3" hidden="1" x14ac:dyDescent="0.45">
      <c r="A3672" s="29"/>
      <c r="B3672" s="29"/>
      <c r="C3672" s="29"/>
    </row>
    <row r="3673" spans="1:3" hidden="1" x14ac:dyDescent="0.45">
      <c r="A3673" s="29"/>
      <c r="B3673" s="29"/>
      <c r="C3673" s="29"/>
    </row>
    <row r="3674" spans="1:3" hidden="1" x14ac:dyDescent="0.45">
      <c r="A3674" s="29"/>
      <c r="B3674" s="29"/>
      <c r="C3674" s="29"/>
    </row>
    <row r="3675" spans="1:3" hidden="1" x14ac:dyDescent="0.45">
      <c r="A3675" s="29"/>
      <c r="B3675" s="29"/>
      <c r="C3675" s="29"/>
    </row>
    <row r="3676" spans="1:3" hidden="1" x14ac:dyDescent="0.45">
      <c r="A3676" s="29"/>
      <c r="B3676" s="29"/>
      <c r="C3676" s="29"/>
    </row>
    <row r="3677" spans="1:3" hidden="1" x14ac:dyDescent="0.45">
      <c r="A3677" s="29"/>
      <c r="B3677" s="29"/>
      <c r="C3677" s="29"/>
    </row>
    <row r="3678" spans="1:3" hidden="1" x14ac:dyDescent="0.45">
      <c r="A3678" s="29"/>
      <c r="B3678" s="29"/>
      <c r="C3678" s="29"/>
    </row>
    <row r="3679" spans="1:3" hidden="1" x14ac:dyDescent="0.45">
      <c r="A3679" s="29"/>
      <c r="B3679" s="29"/>
      <c r="C3679" s="29"/>
    </row>
    <row r="3680" spans="1:3" hidden="1" x14ac:dyDescent="0.45">
      <c r="A3680" s="29"/>
      <c r="B3680" s="29"/>
      <c r="C3680" s="29"/>
    </row>
    <row r="3681" spans="1:3" hidden="1" x14ac:dyDescent="0.45">
      <c r="A3681" s="29"/>
      <c r="B3681" s="29"/>
      <c r="C3681" s="29"/>
    </row>
    <row r="3682" spans="1:3" hidden="1" x14ac:dyDescent="0.45">
      <c r="A3682" s="29"/>
      <c r="B3682" s="29"/>
      <c r="C3682" s="29"/>
    </row>
    <row r="3683" spans="1:3" hidden="1" x14ac:dyDescent="0.45">
      <c r="A3683" s="29"/>
      <c r="B3683" s="29"/>
      <c r="C3683" s="29"/>
    </row>
    <row r="3684" spans="1:3" hidden="1" x14ac:dyDescent="0.45">
      <c r="A3684" s="29"/>
      <c r="B3684" s="29"/>
      <c r="C3684" s="29"/>
    </row>
    <row r="3685" spans="1:3" hidden="1" x14ac:dyDescent="0.45">
      <c r="A3685" s="29"/>
      <c r="B3685" s="29"/>
      <c r="C3685" s="29"/>
    </row>
    <row r="3686" spans="1:3" hidden="1" x14ac:dyDescent="0.45">
      <c r="A3686" s="29"/>
      <c r="B3686" s="29"/>
      <c r="C3686" s="29"/>
    </row>
    <row r="3687" spans="1:3" hidden="1" x14ac:dyDescent="0.45">
      <c r="A3687" s="29"/>
      <c r="B3687" s="29"/>
      <c r="C3687" s="29"/>
    </row>
    <row r="3688" spans="1:3" hidden="1" x14ac:dyDescent="0.45">
      <c r="A3688" s="29"/>
      <c r="B3688" s="29"/>
      <c r="C3688" s="29"/>
    </row>
    <row r="3689" spans="1:3" hidden="1" x14ac:dyDescent="0.45">
      <c r="A3689" s="29"/>
      <c r="B3689" s="29"/>
      <c r="C3689" s="29"/>
    </row>
    <row r="3690" spans="1:3" hidden="1" x14ac:dyDescent="0.45">
      <c r="A3690" s="29"/>
      <c r="B3690" s="29"/>
      <c r="C3690" s="29"/>
    </row>
    <row r="3691" spans="1:3" hidden="1" x14ac:dyDescent="0.45">
      <c r="A3691" s="29"/>
      <c r="B3691" s="29"/>
      <c r="C3691" s="29"/>
    </row>
    <row r="3692" spans="1:3" hidden="1" x14ac:dyDescent="0.45">
      <c r="A3692" s="29"/>
      <c r="B3692" s="29"/>
      <c r="C3692" s="29"/>
    </row>
    <row r="3693" spans="1:3" hidden="1" x14ac:dyDescent="0.45">
      <c r="A3693" s="29"/>
      <c r="B3693" s="29"/>
      <c r="C3693" s="29"/>
    </row>
    <row r="3694" spans="1:3" hidden="1" x14ac:dyDescent="0.45">
      <c r="A3694" s="29"/>
      <c r="B3694" s="29"/>
      <c r="C3694" s="29"/>
    </row>
    <row r="3695" spans="1:3" hidden="1" x14ac:dyDescent="0.45">
      <c r="A3695" s="29"/>
      <c r="B3695" s="29"/>
      <c r="C3695" s="29"/>
    </row>
    <row r="3696" spans="1:3" hidden="1" x14ac:dyDescent="0.45">
      <c r="A3696" s="29"/>
      <c r="B3696" s="29"/>
      <c r="C3696" s="29"/>
    </row>
    <row r="3697" spans="1:3" hidden="1" x14ac:dyDescent="0.45">
      <c r="A3697" s="29"/>
      <c r="B3697" s="29"/>
      <c r="C3697" s="29"/>
    </row>
    <row r="3698" spans="1:3" hidden="1" x14ac:dyDescent="0.45">
      <c r="A3698" s="29"/>
      <c r="B3698" s="29"/>
      <c r="C3698" s="29"/>
    </row>
    <row r="3699" spans="1:3" hidden="1" x14ac:dyDescent="0.45">
      <c r="A3699" s="29"/>
      <c r="B3699" s="29"/>
      <c r="C3699" s="29"/>
    </row>
    <row r="3700" spans="1:3" hidden="1" x14ac:dyDescent="0.45">
      <c r="A3700" s="29"/>
      <c r="B3700" s="29"/>
      <c r="C3700" s="29"/>
    </row>
    <row r="3701" spans="1:3" hidden="1" x14ac:dyDescent="0.45">
      <c r="A3701" s="29"/>
      <c r="B3701" s="29"/>
      <c r="C3701" s="29"/>
    </row>
    <row r="3702" spans="1:3" hidden="1" x14ac:dyDescent="0.45">
      <c r="A3702" s="29"/>
      <c r="B3702" s="29"/>
      <c r="C3702" s="29"/>
    </row>
    <row r="3703" spans="1:3" hidden="1" x14ac:dyDescent="0.45">
      <c r="A3703" s="29"/>
      <c r="B3703" s="29"/>
      <c r="C3703" s="29"/>
    </row>
    <row r="3704" spans="1:3" hidden="1" x14ac:dyDescent="0.45">
      <c r="A3704" s="29"/>
      <c r="B3704" s="29"/>
      <c r="C3704" s="29"/>
    </row>
    <row r="3705" spans="1:3" hidden="1" x14ac:dyDescent="0.45">
      <c r="A3705" s="29"/>
      <c r="B3705" s="29"/>
      <c r="C3705" s="29"/>
    </row>
    <row r="3706" spans="1:3" hidden="1" x14ac:dyDescent="0.45">
      <c r="A3706" s="29"/>
      <c r="B3706" s="29"/>
      <c r="C3706" s="29"/>
    </row>
    <row r="3707" spans="1:3" hidden="1" x14ac:dyDescent="0.45">
      <c r="A3707" s="29"/>
      <c r="B3707" s="29"/>
      <c r="C3707" s="29"/>
    </row>
    <row r="3708" spans="1:3" hidden="1" x14ac:dyDescent="0.45">
      <c r="A3708" s="29"/>
      <c r="B3708" s="29"/>
      <c r="C3708" s="29"/>
    </row>
    <row r="3709" spans="1:3" hidden="1" x14ac:dyDescent="0.45">
      <c r="A3709" s="29"/>
      <c r="B3709" s="29"/>
      <c r="C3709" s="29"/>
    </row>
    <row r="3710" spans="1:3" hidden="1" x14ac:dyDescent="0.45">
      <c r="A3710" s="29"/>
      <c r="B3710" s="29"/>
      <c r="C3710" s="29"/>
    </row>
    <row r="3711" spans="1:3" hidden="1" x14ac:dyDescent="0.45">
      <c r="A3711" s="29"/>
      <c r="B3711" s="29"/>
      <c r="C3711" s="29"/>
    </row>
    <row r="3712" spans="1:3" hidden="1" x14ac:dyDescent="0.45">
      <c r="A3712" s="29"/>
      <c r="B3712" s="29"/>
      <c r="C3712" s="29"/>
    </row>
    <row r="3713" spans="1:3" hidden="1" x14ac:dyDescent="0.45">
      <c r="A3713" s="29"/>
      <c r="B3713" s="29"/>
      <c r="C3713" s="29"/>
    </row>
    <row r="3714" spans="1:3" hidden="1" x14ac:dyDescent="0.45">
      <c r="A3714" s="29"/>
      <c r="B3714" s="29"/>
      <c r="C3714" s="29"/>
    </row>
    <row r="3715" spans="1:3" hidden="1" x14ac:dyDescent="0.45">
      <c r="A3715" s="29"/>
      <c r="B3715" s="29"/>
      <c r="C3715" s="29"/>
    </row>
    <row r="3716" spans="1:3" hidden="1" x14ac:dyDescent="0.45">
      <c r="A3716" s="29"/>
      <c r="B3716" s="29"/>
      <c r="C3716" s="29"/>
    </row>
    <row r="3717" spans="1:3" hidden="1" x14ac:dyDescent="0.45">
      <c r="A3717" s="29"/>
      <c r="B3717" s="29"/>
      <c r="C3717" s="29"/>
    </row>
    <row r="3718" spans="1:3" hidden="1" x14ac:dyDescent="0.45">
      <c r="A3718" s="29"/>
      <c r="B3718" s="29"/>
      <c r="C3718" s="29"/>
    </row>
    <row r="3719" spans="1:3" hidden="1" x14ac:dyDescent="0.45">
      <c r="A3719" s="29"/>
      <c r="B3719" s="29"/>
      <c r="C3719" s="29"/>
    </row>
    <row r="3720" spans="1:3" hidden="1" x14ac:dyDescent="0.45">
      <c r="A3720" s="29"/>
      <c r="B3720" s="29"/>
      <c r="C3720" s="29"/>
    </row>
    <row r="3721" spans="1:3" hidden="1" x14ac:dyDescent="0.45">
      <c r="A3721" s="29"/>
      <c r="B3721" s="29"/>
      <c r="C3721" s="29"/>
    </row>
    <row r="3722" spans="1:3" hidden="1" x14ac:dyDescent="0.45">
      <c r="A3722" s="29"/>
      <c r="B3722" s="29"/>
      <c r="C3722" s="29"/>
    </row>
    <row r="3723" spans="1:3" hidden="1" x14ac:dyDescent="0.45">
      <c r="A3723" s="29"/>
      <c r="B3723" s="29"/>
      <c r="C3723" s="29"/>
    </row>
    <row r="3724" spans="1:3" hidden="1" x14ac:dyDescent="0.45">
      <c r="A3724" s="29"/>
      <c r="B3724" s="29"/>
      <c r="C3724" s="29"/>
    </row>
    <row r="3725" spans="1:3" hidden="1" x14ac:dyDescent="0.45">
      <c r="A3725" s="29"/>
      <c r="B3725" s="29"/>
      <c r="C3725" s="29"/>
    </row>
    <row r="3726" spans="1:3" hidden="1" x14ac:dyDescent="0.45">
      <c r="A3726" s="29"/>
      <c r="B3726" s="29"/>
      <c r="C3726" s="29"/>
    </row>
    <row r="3727" spans="1:3" hidden="1" x14ac:dyDescent="0.45">
      <c r="A3727" s="29"/>
      <c r="B3727" s="29"/>
      <c r="C3727" s="29"/>
    </row>
    <row r="3728" spans="1:3" hidden="1" x14ac:dyDescent="0.45">
      <c r="A3728" s="29"/>
      <c r="B3728" s="29"/>
      <c r="C3728" s="29"/>
    </row>
    <row r="3729" spans="1:3" hidden="1" x14ac:dyDescent="0.45">
      <c r="A3729" s="29"/>
      <c r="B3729" s="29"/>
      <c r="C3729" s="29"/>
    </row>
    <row r="3730" spans="1:3" hidden="1" x14ac:dyDescent="0.45">
      <c r="A3730" s="29"/>
      <c r="B3730" s="29"/>
      <c r="C3730" s="29"/>
    </row>
    <row r="3731" spans="1:3" hidden="1" x14ac:dyDescent="0.45">
      <c r="A3731" s="29"/>
      <c r="B3731" s="29"/>
      <c r="C3731" s="29"/>
    </row>
    <row r="3732" spans="1:3" hidden="1" x14ac:dyDescent="0.45">
      <c r="A3732" s="29"/>
      <c r="B3732" s="29"/>
      <c r="C3732" s="29"/>
    </row>
    <row r="3733" spans="1:3" hidden="1" x14ac:dyDescent="0.45">
      <c r="A3733" s="29"/>
      <c r="B3733" s="29"/>
      <c r="C3733" s="29"/>
    </row>
    <row r="3734" spans="1:3" hidden="1" x14ac:dyDescent="0.45">
      <c r="A3734" s="29"/>
      <c r="B3734" s="29"/>
      <c r="C3734" s="29"/>
    </row>
    <row r="3735" spans="1:3" hidden="1" x14ac:dyDescent="0.45">
      <c r="A3735" s="29"/>
      <c r="B3735" s="29"/>
      <c r="C3735" s="29"/>
    </row>
    <row r="3736" spans="1:3" hidden="1" x14ac:dyDescent="0.45">
      <c r="A3736" s="29"/>
      <c r="B3736" s="29"/>
      <c r="C3736" s="29"/>
    </row>
    <row r="3737" spans="1:3" hidden="1" x14ac:dyDescent="0.45">
      <c r="A3737" s="29"/>
      <c r="B3737" s="29"/>
      <c r="C3737" s="29"/>
    </row>
    <row r="3738" spans="1:3" hidden="1" x14ac:dyDescent="0.45">
      <c r="A3738" s="29"/>
      <c r="B3738" s="29"/>
      <c r="C3738" s="29"/>
    </row>
    <row r="3739" spans="1:3" hidden="1" x14ac:dyDescent="0.45">
      <c r="A3739" s="29"/>
      <c r="B3739" s="29"/>
      <c r="C3739" s="29"/>
    </row>
    <row r="3740" spans="1:3" hidden="1" x14ac:dyDescent="0.45">
      <c r="A3740" s="29"/>
      <c r="B3740" s="29"/>
      <c r="C3740" s="29"/>
    </row>
    <row r="3741" spans="1:3" hidden="1" x14ac:dyDescent="0.45">
      <c r="A3741" s="29"/>
      <c r="B3741" s="29"/>
      <c r="C3741" s="29"/>
    </row>
    <row r="3742" spans="1:3" hidden="1" x14ac:dyDescent="0.45">
      <c r="A3742" s="29"/>
      <c r="B3742" s="29"/>
      <c r="C3742" s="29"/>
    </row>
    <row r="3743" spans="1:3" hidden="1" x14ac:dyDescent="0.45">
      <c r="A3743" s="29"/>
      <c r="B3743" s="29"/>
      <c r="C3743" s="29"/>
    </row>
    <row r="3744" spans="1:3" hidden="1" x14ac:dyDescent="0.45">
      <c r="A3744" s="29"/>
      <c r="B3744" s="29"/>
      <c r="C3744" s="29"/>
    </row>
    <row r="3745" spans="1:3" hidden="1" x14ac:dyDescent="0.45">
      <c r="A3745" s="29"/>
      <c r="B3745" s="29"/>
      <c r="C3745" s="29"/>
    </row>
    <row r="3746" spans="1:3" hidden="1" x14ac:dyDescent="0.45">
      <c r="A3746" s="29"/>
      <c r="B3746" s="29"/>
      <c r="C3746" s="29"/>
    </row>
    <row r="3747" spans="1:3" hidden="1" x14ac:dyDescent="0.45">
      <c r="A3747" s="29"/>
      <c r="B3747" s="29"/>
      <c r="C3747" s="29"/>
    </row>
    <row r="3748" spans="1:3" hidden="1" x14ac:dyDescent="0.45">
      <c r="A3748" s="29"/>
      <c r="B3748" s="29"/>
      <c r="C3748" s="29"/>
    </row>
    <row r="3749" spans="1:3" hidden="1" x14ac:dyDescent="0.45">
      <c r="A3749" s="29"/>
      <c r="B3749" s="29"/>
      <c r="C3749" s="29"/>
    </row>
    <row r="3750" spans="1:3" hidden="1" x14ac:dyDescent="0.45">
      <c r="A3750" s="29"/>
      <c r="B3750" s="29"/>
      <c r="C3750" s="29"/>
    </row>
    <row r="3751" spans="1:3" hidden="1" x14ac:dyDescent="0.45">
      <c r="A3751" s="29"/>
      <c r="B3751" s="29"/>
      <c r="C3751" s="29"/>
    </row>
    <row r="3752" spans="1:3" hidden="1" x14ac:dyDescent="0.45">
      <c r="A3752" s="29"/>
      <c r="B3752" s="29"/>
      <c r="C3752" s="29"/>
    </row>
    <row r="3753" spans="1:3" hidden="1" x14ac:dyDescent="0.45">
      <c r="A3753" s="29"/>
      <c r="B3753" s="29"/>
      <c r="C3753" s="29"/>
    </row>
    <row r="3754" spans="1:3" hidden="1" x14ac:dyDescent="0.45">
      <c r="A3754" s="29"/>
      <c r="B3754" s="29"/>
      <c r="C3754" s="29"/>
    </row>
    <row r="3755" spans="1:3" hidden="1" x14ac:dyDescent="0.45">
      <c r="A3755" s="29"/>
      <c r="B3755" s="29"/>
      <c r="C3755" s="29"/>
    </row>
    <row r="3756" spans="1:3" hidden="1" x14ac:dyDescent="0.45">
      <c r="A3756" s="29"/>
      <c r="B3756" s="29"/>
      <c r="C3756" s="29"/>
    </row>
    <row r="3757" spans="1:3" hidden="1" x14ac:dyDescent="0.45">
      <c r="A3757" s="29"/>
      <c r="B3757" s="29"/>
      <c r="C3757" s="29"/>
    </row>
    <row r="3758" spans="1:3" hidden="1" x14ac:dyDescent="0.45">
      <c r="A3758" s="29"/>
      <c r="B3758" s="29"/>
      <c r="C3758" s="29"/>
    </row>
    <row r="3759" spans="1:3" hidden="1" x14ac:dyDescent="0.45">
      <c r="A3759" s="29"/>
      <c r="B3759" s="29"/>
      <c r="C3759" s="29"/>
    </row>
    <row r="3760" spans="1:3" hidden="1" x14ac:dyDescent="0.45">
      <c r="A3760" s="29"/>
      <c r="B3760" s="29"/>
      <c r="C3760" s="29"/>
    </row>
    <row r="3761" spans="1:3" hidden="1" x14ac:dyDescent="0.45">
      <c r="A3761" s="29"/>
      <c r="B3761" s="29"/>
      <c r="C3761" s="29"/>
    </row>
    <row r="3762" spans="1:3" hidden="1" x14ac:dyDescent="0.45">
      <c r="A3762" s="29"/>
      <c r="B3762" s="29"/>
      <c r="C3762" s="29"/>
    </row>
    <row r="3763" spans="1:3" hidden="1" x14ac:dyDescent="0.45">
      <c r="A3763" s="29"/>
      <c r="B3763" s="29"/>
      <c r="C3763" s="29"/>
    </row>
    <row r="3764" spans="1:3" hidden="1" x14ac:dyDescent="0.45">
      <c r="A3764" s="29"/>
      <c r="B3764" s="29"/>
      <c r="C3764" s="29"/>
    </row>
    <row r="3765" spans="1:3" hidden="1" x14ac:dyDescent="0.45">
      <c r="A3765" s="29"/>
      <c r="B3765" s="29"/>
      <c r="C3765" s="29"/>
    </row>
    <row r="3766" spans="1:3" hidden="1" x14ac:dyDescent="0.45">
      <c r="A3766" s="29"/>
      <c r="B3766" s="29"/>
      <c r="C3766" s="29"/>
    </row>
    <row r="3767" spans="1:3" hidden="1" x14ac:dyDescent="0.45">
      <c r="A3767" s="29"/>
      <c r="B3767" s="29"/>
      <c r="C3767" s="29"/>
    </row>
    <row r="3768" spans="1:3" hidden="1" x14ac:dyDescent="0.45">
      <c r="A3768" s="29"/>
      <c r="B3768" s="29"/>
      <c r="C3768" s="29"/>
    </row>
    <row r="3769" spans="1:3" hidden="1" x14ac:dyDescent="0.45">
      <c r="A3769" s="29"/>
      <c r="B3769" s="29"/>
      <c r="C3769" s="29"/>
    </row>
    <row r="3770" spans="1:3" hidden="1" x14ac:dyDescent="0.45">
      <c r="A3770" s="29"/>
      <c r="B3770" s="29"/>
      <c r="C3770" s="29"/>
    </row>
    <row r="3771" spans="1:3" hidden="1" x14ac:dyDescent="0.45">
      <c r="A3771" s="29"/>
      <c r="B3771" s="29"/>
      <c r="C3771" s="29"/>
    </row>
    <row r="3772" spans="1:3" hidden="1" x14ac:dyDescent="0.45">
      <c r="A3772" s="29"/>
      <c r="B3772" s="29"/>
      <c r="C3772" s="29"/>
    </row>
    <row r="3773" spans="1:3" hidden="1" x14ac:dyDescent="0.45">
      <c r="A3773" s="29"/>
      <c r="B3773" s="29"/>
      <c r="C3773" s="29"/>
    </row>
    <row r="3774" spans="1:3" hidden="1" x14ac:dyDescent="0.45">
      <c r="A3774" s="29"/>
      <c r="B3774" s="29"/>
      <c r="C3774" s="29"/>
    </row>
    <row r="3775" spans="1:3" hidden="1" x14ac:dyDescent="0.45">
      <c r="A3775" s="29"/>
      <c r="B3775" s="29"/>
      <c r="C3775" s="29"/>
    </row>
    <row r="3776" spans="1:3" hidden="1" x14ac:dyDescent="0.45">
      <c r="A3776" s="29"/>
      <c r="B3776" s="29"/>
      <c r="C3776" s="29"/>
    </row>
    <row r="3777" spans="1:3" hidden="1" x14ac:dyDescent="0.45">
      <c r="A3777" s="29"/>
      <c r="B3777" s="29"/>
      <c r="C3777" s="29"/>
    </row>
    <row r="3778" spans="1:3" hidden="1" x14ac:dyDescent="0.45">
      <c r="A3778" s="29"/>
      <c r="B3778" s="29"/>
      <c r="C3778" s="29"/>
    </row>
    <row r="3779" spans="1:3" hidden="1" x14ac:dyDescent="0.45">
      <c r="A3779" s="29"/>
      <c r="B3779" s="29"/>
      <c r="C3779" s="29"/>
    </row>
    <row r="3780" spans="1:3" hidden="1" x14ac:dyDescent="0.45">
      <c r="A3780" s="29"/>
      <c r="B3780" s="29"/>
      <c r="C3780" s="29"/>
    </row>
    <row r="3781" spans="1:3" hidden="1" x14ac:dyDescent="0.45">
      <c r="A3781" s="29"/>
      <c r="B3781" s="29"/>
      <c r="C3781" s="29"/>
    </row>
    <row r="3782" spans="1:3" hidden="1" x14ac:dyDescent="0.45">
      <c r="A3782" s="29"/>
      <c r="B3782" s="29"/>
      <c r="C3782" s="29"/>
    </row>
    <row r="3783" spans="1:3" hidden="1" x14ac:dyDescent="0.45">
      <c r="A3783" s="29"/>
      <c r="B3783" s="29"/>
      <c r="C3783" s="29"/>
    </row>
    <row r="3784" spans="1:3" hidden="1" x14ac:dyDescent="0.45">
      <c r="A3784" s="29"/>
      <c r="B3784" s="29"/>
      <c r="C3784" s="29"/>
    </row>
    <row r="3785" spans="1:3" hidden="1" x14ac:dyDescent="0.45">
      <c r="A3785" s="29"/>
      <c r="B3785" s="29"/>
      <c r="C3785" s="29"/>
    </row>
    <row r="3786" spans="1:3" hidden="1" x14ac:dyDescent="0.45">
      <c r="A3786" s="29"/>
      <c r="B3786" s="29"/>
      <c r="C3786" s="29"/>
    </row>
    <row r="3787" spans="1:3" hidden="1" x14ac:dyDescent="0.45">
      <c r="A3787" s="29"/>
      <c r="B3787" s="29"/>
      <c r="C3787" s="29"/>
    </row>
    <row r="3788" spans="1:3" hidden="1" x14ac:dyDescent="0.45">
      <c r="A3788" s="29"/>
      <c r="B3788" s="29"/>
      <c r="C3788" s="29"/>
    </row>
    <row r="3789" spans="1:3" hidden="1" x14ac:dyDescent="0.45">
      <c r="A3789" s="29"/>
      <c r="B3789" s="29"/>
      <c r="C3789" s="29"/>
    </row>
    <row r="3790" spans="1:3" hidden="1" x14ac:dyDescent="0.45">
      <c r="A3790" s="29"/>
      <c r="B3790" s="29"/>
      <c r="C3790" s="29"/>
    </row>
    <row r="3791" spans="1:3" hidden="1" x14ac:dyDescent="0.45">
      <c r="A3791" s="29"/>
      <c r="B3791" s="29"/>
      <c r="C3791" s="29"/>
    </row>
    <row r="3792" spans="1:3" hidden="1" x14ac:dyDescent="0.45">
      <c r="A3792" s="29"/>
      <c r="B3792" s="29"/>
      <c r="C3792" s="29"/>
    </row>
    <row r="3793" spans="1:3" hidden="1" x14ac:dyDescent="0.45">
      <c r="A3793" s="29"/>
      <c r="B3793" s="29"/>
      <c r="C3793" s="29"/>
    </row>
    <row r="3794" spans="1:3" hidden="1" x14ac:dyDescent="0.45">
      <c r="A3794" s="29"/>
      <c r="B3794" s="29"/>
      <c r="C3794" s="29"/>
    </row>
    <row r="3795" spans="1:3" hidden="1" x14ac:dyDescent="0.45">
      <c r="A3795" s="29"/>
      <c r="B3795" s="29"/>
      <c r="C3795" s="29"/>
    </row>
    <row r="3796" spans="1:3" hidden="1" x14ac:dyDescent="0.45">
      <c r="A3796" s="29"/>
      <c r="B3796" s="29"/>
      <c r="C3796" s="29"/>
    </row>
    <row r="3797" spans="1:3" hidden="1" x14ac:dyDescent="0.45">
      <c r="A3797" s="29"/>
      <c r="B3797" s="29"/>
      <c r="C3797" s="29"/>
    </row>
    <row r="3798" spans="1:3" hidden="1" x14ac:dyDescent="0.45">
      <c r="A3798" s="29"/>
      <c r="B3798" s="29"/>
      <c r="C3798" s="29"/>
    </row>
    <row r="3799" spans="1:3" hidden="1" x14ac:dyDescent="0.45">
      <c r="A3799" s="29"/>
      <c r="B3799" s="29"/>
      <c r="C3799" s="29"/>
    </row>
    <row r="3800" spans="1:3" hidden="1" x14ac:dyDescent="0.45">
      <c r="A3800" s="29"/>
      <c r="B3800" s="29"/>
      <c r="C3800" s="29"/>
    </row>
    <row r="3801" spans="1:3" hidden="1" x14ac:dyDescent="0.45">
      <c r="A3801" s="29"/>
      <c r="B3801" s="29"/>
      <c r="C3801" s="29"/>
    </row>
    <row r="3802" spans="1:3" hidden="1" x14ac:dyDescent="0.45">
      <c r="A3802" s="29"/>
      <c r="B3802" s="29"/>
      <c r="C3802" s="29"/>
    </row>
    <row r="3803" spans="1:3" hidden="1" x14ac:dyDescent="0.45">
      <c r="A3803" s="29"/>
      <c r="B3803" s="29"/>
      <c r="C3803" s="29"/>
    </row>
    <row r="3804" spans="1:3" hidden="1" x14ac:dyDescent="0.45">
      <c r="A3804" s="29"/>
      <c r="B3804" s="29"/>
      <c r="C3804" s="29"/>
    </row>
    <row r="3805" spans="1:3" hidden="1" x14ac:dyDescent="0.45">
      <c r="A3805" s="29"/>
      <c r="B3805" s="29"/>
      <c r="C3805" s="29"/>
    </row>
    <row r="3806" spans="1:3" hidden="1" x14ac:dyDescent="0.45">
      <c r="A3806" s="29"/>
      <c r="B3806" s="29"/>
      <c r="C3806" s="29"/>
    </row>
    <row r="3807" spans="1:3" hidden="1" x14ac:dyDescent="0.45">
      <c r="A3807" s="29"/>
      <c r="B3807" s="29"/>
      <c r="C3807" s="29"/>
    </row>
    <row r="3808" spans="1:3" hidden="1" x14ac:dyDescent="0.45">
      <c r="A3808" s="29"/>
      <c r="B3808" s="29"/>
      <c r="C3808" s="29"/>
    </row>
    <row r="3809" spans="1:3" hidden="1" x14ac:dyDescent="0.45">
      <c r="A3809" s="29"/>
      <c r="B3809" s="29"/>
      <c r="C3809" s="29"/>
    </row>
    <row r="3810" spans="1:3" hidden="1" x14ac:dyDescent="0.45">
      <c r="A3810" s="29"/>
      <c r="B3810" s="29"/>
      <c r="C3810" s="29"/>
    </row>
    <row r="3811" spans="1:3" hidden="1" x14ac:dyDescent="0.45">
      <c r="A3811" s="29"/>
      <c r="B3811" s="29"/>
      <c r="C3811" s="29"/>
    </row>
    <row r="3812" spans="1:3" hidden="1" x14ac:dyDescent="0.45">
      <c r="A3812" s="29"/>
      <c r="B3812" s="29"/>
      <c r="C3812" s="29"/>
    </row>
    <row r="3813" spans="1:3" hidden="1" x14ac:dyDescent="0.45">
      <c r="A3813" s="29"/>
      <c r="B3813" s="29"/>
      <c r="C3813" s="29"/>
    </row>
    <row r="3814" spans="1:3" hidden="1" x14ac:dyDescent="0.45">
      <c r="A3814" s="29"/>
      <c r="B3814" s="29"/>
      <c r="C3814" s="29"/>
    </row>
    <row r="3815" spans="1:3" hidden="1" x14ac:dyDescent="0.45">
      <c r="A3815" s="29"/>
      <c r="B3815" s="29"/>
      <c r="C3815" s="29"/>
    </row>
    <row r="3816" spans="1:3" hidden="1" x14ac:dyDescent="0.45">
      <c r="A3816" s="29"/>
      <c r="B3816" s="29"/>
      <c r="C3816" s="29"/>
    </row>
    <row r="3817" spans="1:3" hidden="1" x14ac:dyDescent="0.45">
      <c r="A3817" s="29"/>
      <c r="B3817" s="29"/>
      <c r="C3817" s="29"/>
    </row>
    <row r="3818" spans="1:3" hidden="1" x14ac:dyDescent="0.45">
      <c r="A3818" s="29"/>
      <c r="B3818" s="29"/>
      <c r="C3818" s="29"/>
    </row>
    <row r="3819" spans="1:3" hidden="1" x14ac:dyDescent="0.45">
      <c r="A3819" s="29"/>
      <c r="B3819" s="29"/>
      <c r="C3819" s="29"/>
    </row>
    <row r="3820" spans="1:3" hidden="1" x14ac:dyDescent="0.45">
      <c r="A3820" s="29"/>
      <c r="B3820" s="29"/>
      <c r="C3820" s="29"/>
    </row>
    <row r="3821" spans="1:3" hidden="1" x14ac:dyDescent="0.45">
      <c r="A3821" s="29"/>
      <c r="B3821" s="29"/>
      <c r="C3821" s="29"/>
    </row>
    <row r="3822" spans="1:3" hidden="1" x14ac:dyDescent="0.45">
      <c r="A3822" s="29"/>
      <c r="B3822" s="29"/>
      <c r="C3822" s="29"/>
    </row>
    <row r="3823" spans="1:3" hidden="1" x14ac:dyDescent="0.45">
      <c r="A3823" s="29"/>
      <c r="B3823" s="29"/>
      <c r="C3823" s="29"/>
    </row>
    <row r="3824" spans="1:3" hidden="1" x14ac:dyDescent="0.45">
      <c r="A3824" s="29"/>
      <c r="B3824" s="29"/>
      <c r="C3824" s="29"/>
    </row>
    <row r="3825" spans="1:3" hidden="1" x14ac:dyDescent="0.45">
      <c r="A3825" s="29"/>
      <c r="B3825" s="29"/>
      <c r="C3825" s="29"/>
    </row>
    <row r="3826" spans="1:3" hidden="1" x14ac:dyDescent="0.45">
      <c r="A3826" s="29"/>
      <c r="B3826" s="29"/>
      <c r="C3826" s="29"/>
    </row>
    <row r="3827" spans="1:3" hidden="1" x14ac:dyDescent="0.45">
      <c r="A3827" s="29"/>
      <c r="B3827" s="29"/>
      <c r="C3827" s="29"/>
    </row>
    <row r="3828" spans="1:3" hidden="1" x14ac:dyDescent="0.45">
      <c r="A3828" s="29"/>
      <c r="B3828" s="29"/>
      <c r="C3828" s="29"/>
    </row>
    <row r="3829" spans="1:3" hidden="1" x14ac:dyDescent="0.45">
      <c r="A3829" s="29"/>
      <c r="B3829" s="29"/>
      <c r="C3829" s="29"/>
    </row>
    <row r="3830" spans="1:3" hidden="1" x14ac:dyDescent="0.45">
      <c r="A3830" s="29"/>
      <c r="B3830" s="29"/>
      <c r="C3830" s="29"/>
    </row>
    <row r="3831" spans="1:3" hidden="1" x14ac:dyDescent="0.45">
      <c r="A3831" s="29"/>
      <c r="B3831" s="29"/>
      <c r="C3831" s="29"/>
    </row>
    <row r="3832" spans="1:3" hidden="1" x14ac:dyDescent="0.45">
      <c r="A3832" s="29"/>
      <c r="B3832" s="29"/>
      <c r="C3832" s="29"/>
    </row>
    <row r="3833" spans="1:3" hidden="1" x14ac:dyDescent="0.45">
      <c r="A3833" s="29"/>
      <c r="B3833" s="29"/>
      <c r="C3833" s="29"/>
    </row>
    <row r="3834" spans="1:3" hidden="1" x14ac:dyDescent="0.45">
      <c r="A3834" s="29"/>
      <c r="B3834" s="29"/>
      <c r="C3834" s="29"/>
    </row>
    <row r="3835" spans="1:3" hidden="1" x14ac:dyDescent="0.45">
      <c r="A3835" s="29"/>
      <c r="B3835" s="29"/>
      <c r="C3835" s="29"/>
    </row>
    <row r="3836" spans="1:3" hidden="1" x14ac:dyDescent="0.45">
      <c r="A3836" s="29"/>
      <c r="B3836" s="29"/>
      <c r="C3836" s="29"/>
    </row>
    <row r="3837" spans="1:3" hidden="1" x14ac:dyDescent="0.45">
      <c r="A3837" s="29"/>
      <c r="B3837" s="29"/>
      <c r="C3837" s="29"/>
    </row>
    <row r="3838" spans="1:3" hidden="1" x14ac:dyDescent="0.45">
      <c r="A3838" s="29"/>
      <c r="B3838" s="29"/>
      <c r="C3838" s="29"/>
    </row>
    <row r="3839" spans="1:3" hidden="1" x14ac:dyDescent="0.45">
      <c r="A3839" s="29"/>
      <c r="B3839" s="29"/>
      <c r="C3839" s="29"/>
    </row>
    <row r="3840" spans="1:3" hidden="1" x14ac:dyDescent="0.45">
      <c r="A3840" s="29"/>
      <c r="B3840" s="29"/>
      <c r="C3840" s="29"/>
    </row>
    <row r="3841" spans="1:3" hidden="1" x14ac:dyDescent="0.45">
      <c r="A3841" s="29"/>
      <c r="B3841" s="29"/>
      <c r="C3841" s="29"/>
    </row>
    <row r="3842" spans="1:3" hidden="1" x14ac:dyDescent="0.45">
      <c r="A3842" s="29"/>
      <c r="B3842" s="29"/>
      <c r="C3842" s="29"/>
    </row>
    <row r="3843" spans="1:3" hidden="1" x14ac:dyDescent="0.45">
      <c r="A3843" s="29"/>
      <c r="B3843" s="29"/>
      <c r="C3843" s="29"/>
    </row>
    <row r="3844" spans="1:3" hidden="1" x14ac:dyDescent="0.45">
      <c r="A3844" s="29"/>
      <c r="B3844" s="29"/>
      <c r="C3844" s="29"/>
    </row>
    <row r="3845" spans="1:3" hidden="1" x14ac:dyDescent="0.45">
      <c r="A3845" s="29"/>
      <c r="B3845" s="29"/>
      <c r="C3845" s="29"/>
    </row>
    <row r="3846" spans="1:3" hidden="1" x14ac:dyDescent="0.45">
      <c r="A3846" s="29"/>
      <c r="B3846" s="29"/>
      <c r="C3846" s="29"/>
    </row>
    <row r="3847" spans="1:3" hidden="1" x14ac:dyDescent="0.45">
      <c r="A3847" s="29"/>
      <c r="B3847" s="29"/>
      <c r="C3847" s="29"/>
    </row>
    <row r="3848" spans="1:3" hidden="1" x14ac:dyDescent="0.45">
      <c r="A3848" s="29"/>
      <c r="B3848" s="29"/>
      <c r="C3848" s="29"/>
    </row>
    <row r="3849" spans="1:3" hidden="1" x14ac:dyDescent="0.45">
      <c r="A3849" s="29"/>
      <c r="B3849" s="29"/>
      <c r="C3849" s="29"/>
    </row>
    <row r="3850" spans="1:3" hidden="1" x14ac:dyDescent="0.45">
      <c r="A3850" s="29"/>
      <c r="B3850" s="29"/>
      <c r="C3850" s="29"/>
    </row>
    <row r="3851" spans="1:3" hidden="1" x14ac:dyDescent="0.45">
      <c r="A3851" s="29"/>
      <c r="B3851" s="29"/>
      <c r="C3851" s="29"/>
    </row>
    <row r="3852" spans="1:3" hidden="1" x14ac:dyDescent="0.45">
      <c r="A3852" s="29"/>
      <c r="B3852" s="29"/>
      <c r="C3852" s="29"/>
    </row>
    <row r="3853" spans="1:3" hidden="1" x14ac:dyDescent="0.45">
      <c r="A3853" s="29"/>
      <c r="B3853" s="29"/>
      <c r="C3853" s="29"/>
    </row>
    <row r="3854" spans="1:3" hidden="1" x14ac:dyDescent="0.45">
      <c r="A3854" s="29"/>
      <c r="B3854" s="29"/>
      <c r="C3854" s="29"/>
    </row>
    <row r="3855" spans="1:3" hidden="1" x14ac:dyDescent="0.45">
      <c r="A3855" s="29"/>
      <c r="B3855" s="29"/>
      <c r="C3855" s="29"/>
    </row>
    <row r="3856" spans="1:3" hidden="1" x14ac:dyDescent="0.45">
      <c r="A3856" s="29"/>
      <c r="B3856" s="29"/>
      <c r="C3856" s="29"/>
    </row>
    <row r="3857" spans="1:3" hidden="1" x14ac:dyDescent="0.45">
      <c r="A3857" s="29"/>
      <c r="B3857" s="29"/>
      <c r="C3857" s="29"/>
    </row>
    <row r="3858" spans="1:3" hidden="1" x14ac:dyDescent="0.45">
      <c r="A3858" s="29"/>
      <c r="B3858" s="29"/>
      <c r="C3858" s="29"/>
    </row>
    <row r="3859" spans="1:3" hidden="1" x14ac:dyDescent="0.45">
      <c r="A3859" s="29"/>
      <c r="B3859" s="29"/>
      <c r="C3859" s="29"/>
    </row>
    <row r="3860" spans="1:3" hidden="1" x14ac:dyDescent="0.45">
      <c r="A3860" s="29"/>
      <c r="B3860" s="29"/>
      <c r="C3860" s="29"/>
    </row>
    <row r="3861" spans="1:3" hidden="1" x14ac:dyDescent="0.45">
      <c r="A3861" s="29"/>
      <c r="B3861" s="29"/>
      <c r="C3861" s="29"/>
    </row>
    <row r="3862" spans="1:3" hidden="1" x14ac:dyDescent="0.45">
      <c r="A3862" s="29"/>
      <c r="B3862" s="29"/>
      <c r="C3862" s="29"/>
    </row>
    <row r="3863" spans="1:3" hidden="1" x14ac:dyDescent="0.45">
      <c r="A3863" s="29"/>
      <c r="B3863" s="29"/>
      <c r="C3863" s="29"/>
    </row>
    <row r="3864" spans="1:3" hidden="1" x14ac:dyDescent="0.45">
      <c r="A3864" s="29"/>
      <c r="B3864" s="29"/>
      <c r="C3864" s="29"/>
    </row>
    <row r="3865" spans="1:3" hidden="1" x14ac:dyDescent="0.45">
      <c r="A3865" s="29"/>
      <c r="B3865" s="29"/>
      <c r="C3865" s="29"/>
    </row>
    <row r="3866" spans="1:3" hidden="1" x14ac:dyDescent="0.45">
      <c r="A3866" s="29"/>
      <c r="B3866" s="29"/>
      <c r="C3866" s="29"/>
    </row>
    <row r="3867" spans="1:3" hidden="1" x14ac:dyDescent="0.45">
      <c r="A3867" s="29"/>
      <c r="B3867" s="29"/>
      <c r="C3867" s="29"/>
    </row>
    <row r="3868" spans="1:3" hidden="1" x14ac:dyDescent="0.45">
      <c r="A3868" s="29"/>
      <c r="B3868" s="29"/>
      <c r="C3868" s="29"/>
    </row>
    <row r="3869" spans="1:3" hidden="1" x14ac:dyDescent="0.45">
      <c r="A3869" s="29"/>
      <c r="B3869" s="29"/>
      <c r="C3869" s="29"/>
    </row>
    <row r="3870" spans="1:3" hidden="1" x14ac:dyDescent="0.45">
      <c r="A3870" s="29"/>
      <c r="B3870" s="29"/>
      <c r="C3870" s="29"/>
    </row>
    <row r="3871" spans="1:3" hidden="1" x14ac:dyDescent="0.45">
      <c r="A3871" s="29"/>
      <c r="B3871" s="29"/>
      <c r="C3871" s="29"/>
    </row>
    <row r="3872" spans="1:3" hidden="1" x14ac:dyDescent="0.45">
      <c r="A3872" s="29"/>
      <c r="B3872" s="29"/>
      <c r="C3872" s="29"/>
    </row>
    <row r="3873" spans="1:3" hidden="1" x14ac:dyDescent="0.45">
      <c r="A3873" s="29"/>
      <c r="B3873" s="29"/>
      <c r="C3873" s="29"/>
    </row>
    <row r="3874" spans="1:3" hidden="1" x14ac:dyDescent="0.45">
      <c r="A3874" s="29"/>
      <c r="B3874" s="29"/>
      <c r="C3874" s="29"/>
    </row>
    <row r="3875" spans="1:3" hidden="1" x14ac:dyDescent="0.45">
      <c r="A3875" s="29"/>
      <c r="B3875" s="29"/>
      <c r="C3875" s="29"/>
    </row>
    <row r="3876" spans="1:3" hidden="1" x14ac:dyDescent="0.45">
      <c r="A3876" s="29"/>
      <c r="B3876" s="29"/>
      <c r="C3876" s="29"/>
    </row>
    <row r="3877" spans="1:3" hidden="1" x14ac:dyDescent="0.45">
      <c r="A3877" s="29"/>
      <c r="B3877" s="29"/>
      <c r="C3877" s="29"/>
    </row>
    <row r="3878" spans="1:3" hidden="1" x14ac:dyDescent="0.45">
      <c r="A3878" s="29"/>
      <c r="B3878" s="29"/>
      <c r="C3878" s="29"/>
    </row>
    <row r="3879" spans="1:3" hidden="1" x14ac:dyDescent="0.45">
      <c r="A3879" s="29"/>
      <c r="B3879" s="29"/>
      <c r="C3879" s="29"/>
    </row>
    <row r="3880" spans="1:3" hidden="1" x14ac:dyDescent="0.45">
      <c r="A3880" s="29"/>
      <c r="B3880" s="29"/>
      <c r="C3880" s="29"/>
    </row>
    <row r="3881" spans="1:3" hidden="1" x14ac:dyDescent="0.45">
      <c r="A3881" s="29"/>
      <c r="B3881" s="29"/>
      <c r="C3881" s="29"/>
    </row>
    <row r="3882" spans="1:3" hidden="1" x14ac:dyDescent="0.45">
      <c r="A3882" s="29"/>
      <c r="B3882" s="29"/>
      <c r="C3882" s="29"/>
    </row>
    <row r="3883" spans="1:3" hidden="1" x14ac:dyDescent="0.45">
      <c r="A3883" s="29"/>
      <c r="B3883" s="29"/>
      <c r="C3883" s="29"/>
    </row>
    <row r="3884" spans="1:3" hidden="1" x14ac:dyDescent="0.45">
      <c r="A3884" s="29"/>
      <c r="B3884" s="29"/>
      <c r="C3884" s="29"/>
    </row>
    <row r="3885" spans="1:3" hidden="1" x14ac:dyDescent="0.45">
      <c r="A3885" s="29"/>
      <c r="B3885" s="29"/>
      <c r="C3885" s="29"/>
    </row>
    <row r="3886" spans="1:3" hidden="1" x14ac:dyDescent="0.45">
      <c r="A3886" s="29"/>
      <c r="B3886" s="29"/>
      <c r="C3886" s="29"/>
    </row>
    <row r="3887" spans="1:3" hidden="1" x14ac:dyDescent="0.45">
      <c r="A3887" s="29"/>
      <c r="B3887" s="29"/>
      <c r="C3887" s="29"/>
    </row>
    <row r="3888" spans="1:3" hidden="1" x14ac:dyDescent="0.45">
      <c r="A3888" s="29"/>
      <c r="B3888" s="29"/>
      <c r="C3888" s="29"/>
    </row>
    <row r="3889" spans="1:3" hidden="1" x14ac:dyDescent="0.45">
      <c r="A3889" s="29"/>
      <c r="B3889" s="29"/>
      <c r="C3889" s="29"/>
    </row>
    <row r="3890" spans="1:3" hidden="1" x14ac:dyDescent="0.45">
      <c r="A3890" s="29"/>
      <c r="B3890" s="29"/>
      <c r="C3890" s="29"/>
    </row>
    <row r="3891" spans="1:3" hidden="1" x14ac:dyDescent="0.45">
      <c r="A3891" s="29"/>
      <c r="B3891" s="29"/>
      <c r="C3891" s="29"/>
    </row>
    <row r="3892" spans="1:3" hidden="1" x14ac:dyDescent="0.45">
      <c r="A3892" s="29"/>
      <c r="B3892" s="29"/>
      <c r="C3892" s="29"/>
    </row>
    <row r="3893" spans="1:3" hidden="1" x14ac:dyDescent="0.45">
      <c r="A3893" s="29"/>
      <c r="B3893" s="29"/>
      <c r="C3893" s="29"/>
    </row>
    <row r="3894" spans="1:3" hidden="1" x14ac:dyDescent="0.45">
      <c r="A3894" s="29"/>
      <c r="B3894" s="29"/>
      <c r="C3894" s="29"/>
    </row>
    <row r="3895" spans="1:3" hidden="1" x14ac:dyDescent="0.45">
      <c r="A3895" s="29"/>
      <c r="B3895" s="29"/>
      <c r="C3895" s="29"/>
    </row>
    <row r="3896" spans="1:3" hidden="1" x14ac:dyDescent="0.45">
      <c r="A3896" s="29"/>
      <c r="B3896" s="29"/>
      <c r="C3896" s="29"/>
    </row>
    <row r="3897" spans="1:3" hidden="1" x14ac:dyDescent="0.45">
      <c r="A3897" s="29"/>
      <c r="B3897" s="29"/>
      <c r="C3897" s="29"/>
    </row>
    <row r="3898" spans="1:3" hidden="1" x14ac:dyDescent="0.45">
      <c r="A3898" s="29"/>
      <c r="B3898" s="29"/>
      <c r="C3898" s="29"/>
    </row>
    <row r="3899" spans="1:3" hidden="1" x14ac:dyDescent="0.45">
      <c r="A3899" s="29"/>
      <c r="B3899" s="29"/>
      <c r="C3899" s="29"/>
    </row>
    <row r="3900" spans="1:3" hidden="1" x14ac:dyDescent="0.45">
      <c r="A3900" s="29"/>
      <c r="B3900" s="29"/>
      <c r="C3900" s="29"/>
    </row>
    <row r="3901" spans="1:3" hidden="1" x14ac:dyDescent="0.45">
      <c r="A3901" s="29"/>
      <c r="B3901" s="29"/>
      <c r="C3901" s="29"/>
    </row>
    <row r="3902" spans="1:3" hidden="1" x14ac:dyDescent="0.45">
      <c r="A3902" s="29"/>
      <c r="B3902" s="29"/>
      <c r="C3902" s="29"/>
    </row>
    <row r="3903" spans="1:3" hidden="1" x14ac:dyDescent="0.45">
      <c r="A3903" s="29"/>
      <c r="B3903" s="29"/>
      <c r="C3903" s="29"/>
    </row>
    <row r="3904" spans="1:3" hidden="1" x14ac:dyDescent="0.45">
      <c r="A3904" s="29"/>
      <c r="B3904" s="29"/>
      <c r="C3904" s="29"/>
    </row>
    <row r="3905" spans="1:3" hidden="1" x14ac:dyDescent="0.45">
      <c r="A3905" s="29"/>
      <c r="B3905" s="29"/>
      <c r="C3905" s="29"/>
    </row>
    <row r="3906" spans="1:3" hidden="1" x14ac:dyDescent="0.45">
      <c r="A3906" s="29"/>
      <c r="B3906" s="29"/>
      <c r="C3906" s="29"/>
    </row>
    <row r="3907" spans="1:3" hidden="1" x14ac:dyDescent="0.45">
      <c r="A3907" s="29"/>
      <c r="B3907" s="29"/>
      <c r="C3907" s="29"/>
    </row>
    <row r="3908" spans="1:3" hidden="1" x14ac:dyDescent="0.45">
      <c r="A3908" s="29"/>
      <c r="B3908" s="29"/>
      <c r="C3908" s="29"/>
    </row>
    <row r="3909" spans="1:3" hidden="1" x14ac:dyDescent="0.45">
      <c r="A3909" s="29"/>
      <c r="B3909" s="29"/>
      <c r="C3909" s="29"/>
    </row>
    <row r="3910" spans="1:3" hidden="1" x14ac:dyDescent="0.45">
      <c r="A3910" s="29"/>
      <c r="B3910" s="29"/>
      <c r="C3910" s="29"/>
    </row>
    <row r="3911" spans="1:3" hidden="1" x14ac:dyDescent="0.45">
      <c r="A3911" s="29"/>
      <c r="B3911" s="29"/>
      <c r="C3911" s="29"/>
    </row>
    <row r="3912" spans="1:3" hidden="1" x14ac:dyDescent="0.45">
      <c r="A3912" s="29"/>
      <c r="B3912" s="29"/>
      <c r="C3912" s="29"/>
    </row>
    <row r="3913" spans="1:3" hidden="1" x14ac:dyDescent="0.45">
      <c r="A3913" s="29"/>
      <c r="B3913" s="29"/>
      <c r="C3913" s="29"/>
    </row>
    <row r="3914" spans="1:3" hidden="1" x14ac:dyDescent="0.45">
      <c r="A3914" s="29"/>
      <c r="B3914" s="29"/>
      <c r="C3914" s="29"/>
    </row>
    <row r="3915" spans="1:3" hidden="1" x14ac:dyDescent="0.45">
      <c r="A3915" s="29"/>
      <c r="B3915" s="29"/>
      <c r="C3915" s="29"/>
    </row>
    <row r="3916" spans="1:3" hidden="1" x14ac:dyDescent="0.45">
      <c r="A3916" s="29"/>
      <c r="B3916" s="29"/>
      <c r="C3916" s="29"/>
    </row>
    <row r="3917" spans="1:3" hidden="1" x14ac:dyDescent="0.45">
      <c r="A3917" s="29"/>
      <c r="B3917" s="29"/>
      <c r="C3917" s="29"/>
    </row>
    <row r="3918" spans="1:3" hidden="1" x14ac:dyDescent="0.45">
      <c r="A3918" s="29"/>
      <c r="B3918" s="29"/>
      <c r="C3918" s="29"/>
    </row>
    <row r="3919" spans="1:3" hidden="1" x14ac:dyDescent="0.45">
      <c r="A3919" s="29"/>
      <c r="B3919" s="29"/>
      <c r="C3919" s="29"/>
    </row>
    <row r="3920" spans="1:3" hidden="1" x14ac:dyDescent="0.45">
      <c r="A3920" s="29"/>
      <c r="B3920" s="29"/>
      <c r="C3920" s="29"/>
    </row>
    <row r="3921" spans="1:3" hidden="1" x14ac:dyDescent="0.45">
      <c r="A3921" s="29"/>
      <c r="B3921" s="29"/>
      <c r="C3921" s="29"/>
    </row>
    <row r="3922" spans="1:3" hidden="1" x14ac:dyDescent="0.45">
      <c r="A3922" s="29"/>
      <c r="B3922" s="29"/>
      <c r="C3922" s="29"/>
    </row>
    <row r="3923" spans="1:3" hidden="1" x14ac:dyDescent="0.45">
      <c r="A3923" s="29"/>
      <c r="B3923" s="29"/>
      <c r="C3923" s="29"/>
    </row>
    <row r="3924" spans="1:3" hidden="1" x14ac:dyDescent="0.45">
      <c r="A3924" s="29"/>
      <c r="B3924" s="29"/>
      <c r="C3924" s="29"/>
    </row>
    <row r="3925" spans="1:3" hidden="1" x14ac:dyDescent="0.45">
      <c r="A3925" s="29"/>
      <c r="B3925" s="29"/>
      <c r="C3925" s="29"/>
    </row>
    <row r="3926" spans="1:3" hidden="1" x14ac:dyDescent="0.45">
      <c r="A3926" s="29"/>
      <c r="B3926" s="29"/>
      <c r="C3926" s="29"/>
    </row>
    <row r="3927" spans="1:3" hidden="1" x14ac:dyDescent="0.45">
      <c r="A3927" s="29"/>
      <c r="B3927" s="29"/>
      <c r="C3927" s="29"/>
    </row>
    <row r="3928" spans="1:3" hidden="1" x14ac:dyDescent="0.45">
      <c r="A3928" s="29"/>
      <c r="B3928" s="29"/>
      <c r="C3928" s="29"/>
    </row>
    <row r="3929" spans="1:3" hidden="1" x14ac:dyDescent="0.45">
      <c r="A3929" s="29"/>
      <c r="B3929" s="29"/>
      <c r="C3929" s="29"/>
    </row>
    <row r="3930" spans="1:3" hidden="1" x14ac:dyDescent="0.45">
      <c r="A3930" s="29"/>
      <c r="B3930" s="29"/>
      <c r="C3930" s="29"/>
    </row>
    <row r="3931" spans="1:3" hidden="1" x14ac:dyDescent="0.45">
      <c r="A3931" s="29"/>
      <c r="B3931" s="29"/>
      <c r="C3931" s="29"/>
    </row>
    <row r="3932" spans="1:3" hidden="1" x14ac:dyDescent="0.45">
      <c r="A3932" s="29"/>
      <c r="B3932" s="29"/>
      <c r="C3932" s="29"/>
    </row>
    <row r="3933" spans="1:3" hidden="1" x14ac:dyDescent="0.45">
      <c r="A3933" s="29"/>
      <c r="B3933" s="29"/>
      <c r="C3933" s="29"/>
    </row>
    <row r="3934" spans="1:3" hidden="1" x14ac:dyDescent="0.45">
      <c r="A3934" s="29"/>
      <c r="B3934" s="29"/>
      <c r="C3934" s="29"/>
    </row>
    <row r="3935" spans="1:3" hidden="1" x14ac:dyDescent="0.45">
      <c r="A3935" s="29"/>
      <c r="B3935" s="29"/>
      <c r="C3935" s="29"/>
    </row>
    <row r="3936" spans="1:3" hidden="1" x14ac:dyDescent="0.45">
      <c r="A3936" s="29"/>
      <c r="B3936" s="29"/>
      <c r="C3936" s="29"/>
    </row>
    <row r="3937" spans="1:3" hidden="1" x14ac:dyDescent="0.45">
      <c r="A3937" s="29"/>
      <c r="B3937" s="29"/>
      <c r="C3937" s="29"/>
    </row>
    <row r="3938" spans="1:3" hidden="1" x14ac:dyDescent="0.45">
      <c r="A3938" s="29"/>
      <c r="B3938" s="29"/>
      <c r="C3938" s="29"/>
    </row>
    <row r="3939" spans="1:3" hidden="1" x14ac:dyDescent="0.45">
      <c r="A3939" s="29"/>
      <c r="B3939" s="29"/>
      <c r="C3939" s="29"/>
    </row>
    <row r="3940" spans="1:3" hidden="1" x14ac:dyDescent="0.45">
      <c r="A3940" s="29"/>
      <c r="B3940" s="29"/>
      <c r="C3940" s="29"/>
    </row>
    <row r="3941" spans="1:3" hidden="1" x14ac:dyDescent="0.45">
      <c r="A3941" s="29"/>
      <c r="B3941" s="29"/>
      <c r="C3941" s="29"/>
    </row>
    <row r="3942" spans="1:3" hidden="1" x14ac:dyDescent="0.45">
      <c r="A3942" s="29"/>
      <c r="B3942" s="29"/>
      <c r="C3942" s="29"/>
    </row>
    <row r="3943" spans="1:3" hidden="1" x14ac:dyDescent="0.45">
      <c r="A3943" s="29"/>
      <c r="B3943" s="29"/>
      <c r="C3943" s="29"/>
    </row>
    <row r="3944" spans="1:3" hidden="1" x14ac:dyDescent="0.45">
      <c r="A3944" s="29"/>
      <c r="B3944" s="29"/>
      <c r="C3944" s="29"/>
    </row>
    <row r="3945" spans="1:3" hidden="1" x14ac:dyDescent="0.45">
      <c r="A3945" s="29"/>
      <c r="B3945" s="29"/>
      <c r="C3945" s="29"/>
    </row>
    <row r="3946" spans="1:3" hidden="1" x14ac:dyDescent="0.45">
      <c r="A3946" s="29"/>
      <c r="B3946" s="29"/>
      <c r="C3946" s="29"/>
    </row>
    <row r="3947" spans="1:3" hidden="1" x14ac:dyDescent="0.45">
      <c r="A3947" s="29"/>
      <c r="B3947" s="29"/>
      <c r="C3947" s="29"/>
    </row>
    <row r="3948" spans="1:3" hidden="1" x14ac:dyDescent="0.45">
      <c r="A3948" s="29"/>
      <c r="B3948" s="29"/>
      <c r="C3948" s="29"/>
    </row>
    <row r="3949" spans="1:3" hidden="1" x14ac:dyDescent="0.45">
      <c r="A3949" s="29"/>
      <c r="B3949" s="29"/>
      <c r="C3949" s="29"/>
    </row>
    <row r="3950" spans="1:3" hidden="1" x14ac:dyDescent="0.45">
      <c r="A3950" s="29"/>
      <c r="B3950" s="29"/>
      <c r="C3950" s="29"/>
    </row>
    <row r="3951" spans="1:3" hidden="1" x14ac:dyDescent="0.45">
      <c r="A3951" s="29"/>
      <c r="B3951" s="29"/>
      <c r="C3951" s="29"/>
    </row>
    <row r="3952" spans="1:3" hidden="1" x14ac:dyDescent="0.45">
      <c r="A3952" s="29"/>
      <c r="B3952" s="29"/>
      <c r="C3952" s="29"/>
    </row>
    <row r="3953" spans="1:3" hidden="1" x14ac:dyDescent="0.45">
      <c r="A3953" s="29"/>
      <c r="B3953" s="29"/>
      <c r="C3953" s="29"/>
    </row>
    <row r="3954" spans="1:3" hidden="1" x14ac:dyDescent="0.45">
      <c r="A3954" s="29"/>
      <c r="B3954" s="29"/>
      <c r="C3954" s="29"/>
    </row>
    <row r="3955" spans="1:3" hidden="1" x14ac:dyDescent="0.45">
      <c r="A3955" s="29"/>
      <c r="B3955" s="29"/>
      <c r="C3955" s="29"/>
    </row>
    <row r="3956" spans="1:3" hidden="1" x14ac:dyDescent="0.45">
      <c r="A3956" s="29"/>
      <c r="B3956" s="29"/>
      <c r="C3956" s="29"/>
    </row>
    <row r="3957" spans="1:3" hidden="1" x14ac:dyDescent="0.45">
      <c r="A3957" s="29"/>
      <c r="B3957" s="29"/>
      <c r="C3957" s="29"/>
    </row>
    <row r="3958" spans="1:3" hidden="1" x14ac:dyDescent="0.45">
      <c r="A3958" s="29"/>
      <c r="B3958" s="29"/>
      <c r="C3958" s="29"/>
    </row>
    <row r="3959" spans="1:3" hidden="1" x14ac:dyDescent="0.45">
      <c r="A3959" s="29"/>
      <c r="B3959" s="29"/>
      <c r="C3959" s="29"/>
    </row>
    <row r="3960" spans="1:3" hidden="1" x14ac:dyDescent="0.45">
      <c r="A3960" s="29"/>
      <c r="B3960" s="29"/>
      <c r="C3960" s="29"/>
    </row>
    <row r="3961" spans="1:3" hidden="1" x14ac:dyDescent="0.45">
      <c r="A3961" s="29"/>
      <c r="B3961" s="29"/>
      <c r="C3961" s="29"/>
    </row>
    <row r="3962" spans="1:3" hidden="1" x14ac:dyDescent="0.45">
      <c r="A3962" s="29"/>
      <c r="B3962" s="29"/>
      <c r="C3962" s="29"/>
    </row>
    <row r="3963" spans="1:3" hidden="1" x14ac:dyDescent="0.45">
      <c r="A3963" s="29"/>
      <c r="B3963" s="29"/>
      <c r="C3963" s="29"/>
    </row>
    <row r="3964" spans="1:3" hidden="1" x14ac:dyDescent="0.45">
      <c r="A3964" s="29"/>
      <c r="B3964" s="29"/>
      <c r="C3964" s="29"/>
    </row>
    <row r="3965" spans="1:3" hidden="1" x14ac:dyDescent="0.45">
      <c r="A3965" s="29"/>
      <c r="B3965" s="29"/>
      <c r="C3965" s="29"/>
    </row>
    <row r="3966" spans="1:3" hidden="1" x14ac:dyDescent="0.45">
      <c r="A3966" s="29"/>
      <c r="B3966" s="29"/>
      <c r="C3966" s="29"/>
    </row>
    <row r="3967" spans="1:3" hidden="1" x14ac:dyDescent="0.45">
      <c r="A3967" s="29"/>
      <c r="B3967" s="29"/>
      <c r="C3967" s="29"/>
    </row>
    <row r="3968" spans="1:3" hidden="1" x14ac:dyDescent="0.45">
      <c r="A3968" s="29"/>
      <c r="B3968" s="29"/>
      <c r="C3968" s="29"/>
    </row>
    <row r="3969" spans="1:3" hidden="1" x14ac:dyDescent="0.45">
      <c r="A3969" s="29"/>
      <c r="B3969" s="29"/>
      <c r="C3969" s="29"/>
    </row>
    <row r="3970" spans="1:3" hidden="1" x14ac:dyDescent="0.45">
      <c r="A3970" s="29"/>
      <c r="B3970" s="29"/>
      <c r="C3970" s="29"/>
    </row>
    <row r="3971" spans="1:3" hidden="1" x14ac:dyDescent="0.45">
      <c r="A3971" s="29"/>
      <c r="B3971" s="29"/>
      <c r="C3971" s="29"/>
    </row>
    <row r="3972" spans="1:3" hidden="1" x14ac:dyDescent="0.45">
      <c r="A3972" s="29"/>
      <c r="B3972" s="29"/>
      <c r="C3972" s="29"/>
    </row>
    <row r="3973" spans="1:3" hidden="1" x14ac:dyDescent="0.45">
      <c r="A3973" s="29"/>
      <c r="B3973" s="29"/>
      <c r="C3973" s="29"/>
    </row>
    <row r="3974" spans="1:3" hidden="1" x14ac:dyDescent="0.45">
      <c r="A3974" s="29"/>
      <c r="B3974" s="29"/>
      <c r="C3974" s="29"/>
    </row>
    <row r="3975" spans="1:3" hidden="1" x14ac:dyDescent="0.45">
      <c r="A3975" s="29"/>
      <c r="B3975" s="29"/>
      <c r="C3975" s="29"/>
    </row>
    <row r="3976" spans="1:3" hidden="1" x14ac:dyDescent="0.45">
      <c r="A3976" s="29"/>
      <c r="B3976" s="29"/>
      <c r="C3976" s="29"/>
    </row>
    <row r="3977" spans="1:3" hidden="1" x14ac:dyDescent="0.45">
      <c r="A3977" s="29"/>
      <c r="B3977" s="29"/>
      <c r="C3977" s="29"/>
    </row>
    <row r="3978" spans="1:3" hidden="1" x14ac:dyDescent="0.45">
      <c r="A3978" s="29"/>
      <c r="B3978" s="29"/>
      <c r="C3978" s="29"/>
    </row>
    <row r="3979" spans="1:3" hidden="1" x14ac:dyDescent="0.45">
      <c r="A3979" s="29"/>
      <c r="B3979" s="29"/>
      <c r="C3979" s="29"/>
    </row>
    <row r="3980" spans="1:3" hidden="1" x14ac:dyDescent="0.45">
      <c r="A3980" s="29"/>
      <c r="B3980" s="29"/>
      <c r="C3980" s="29"/>
    </row>
    <row r="3981" spans="1:3" hidden="1" x14ac:dyDescent="0.45">
      <c r="A3981" s="29"/>
      <c r="B3981" s="29"/>
      <c r="C3981" s="29"/>
    </row>
    <row r="3982" spans="1:3" hidden="1" x14ac:dyDescent="0.45">
      <c r="A3982" s="29"/>
      <c r="B3982" s="29"/>
      <c r="C3982" s="29"/>
    </row>
    <row r="3983" spans="1:3" hidden="1" x14ac:dyDescent="0.45">
      <c r="A3983" s="29"/>
      <c r="B3983" s="29"/>
      <c r="C3983" s="29"/>
    </row>
    <row r="3984" spans="1:3" hidden="1" x14ac:dyDescent="0.45">
      <c r="A3984" s="29"/>
      <c r="B3984" s="29"/>
      <c r="C3984" s="29"/>
    </row>
    <row r="3985" spans="1:3" hidden="1" x14ac:dyDescent="0.45">
      <c r="A3985" s="29"/>
      <c r="B3985" s="29"/>
      <c r="C3985" s="29"/>
    </row>
    <row r="3986" spans="1:3" hidden="1" x14ac:dyDescent="0.45">
      <c r="A3986" s="29"/>
      <c r="B3986" s="29"/>
      <c r="C3986" s="29"/>
    </row>
    <row r="3987" spans="1:3" hidden="1" x14ac:dyDescent="0.45">
      <c r="A3987" s="29"/>
      <c r="B3987" s="29"/>
      <c r="C3987" s="29"/>
    </row>
    <row r="3988" spans="1:3" hidden="1" x14ac:dyDescent="0.45">
      <c r="A3988" s="29"/>
      <c r="B3988" s="29"/>
      <c r="C3988" s="29"/>
    </row>
    <row r="3989" spans="1:3" hidden="1" x14ac:dyDescent="0.45">
      <c r="A3989" s="29"/>
      <c r="B3989" s="29"/>
      <c r="C3989" s="29"/>
    </row>
    <row r="3990" spans="1:3" hidden="1" x14ac:dyDescent="0.45">
      <c r="A3990" s="29"/>
      <c r="B3990" s="29"/>
      <c r="C3990" s="29"/>
    </row>
    <row r="3991" spans="1:3" hidden="1" x14ac:dyDescent="0.45">
      <c r="A3991" s="29"/>
      <c r="B3991" s="29"/>
      <c r="C3991" s="29"/>
    </row>
    <row r="3992" spans="1:3" hidden="1" x14ac:dyDescent="0.45">
      <c r="A3992" s="29"/>
      <c r="B3992" s="29"/>
      <c r="C3992" s="29"/>
    </row>
    <row r="3993" spans="1:3" hidden="1" x14ac:dyDescent="0.45">
      <c r="A3993" s="29"/>
      <c r="B3993" s="29"/>
      <c r="C3993" s="29"/>
    </row>
    <row r="3994" spans="1:3" hidden="1" x14ac:dyDescent="0.45">
      <c r="A3994" s="29"/>
      <c r="B3994" s="29"/>
      <c r="C3994" s="29"/>
    </row>
    <row r="3995" spans="1:3" hidden="1" x14ac:dyDescent="0.45">
      <c r="A3995" s="29"/>
      <c r="B3995" s="29"/>
      <c r="C3995" s="29"/>
    </row>
    <row r="3996" spans="1:3" hidden="1" x14ac:dyDescent="0.45">
      <c r="A3996" s="29"/>
      <c r="B3996" s="29"/>
      <c r="C3996" s="29"/>
    </row>
    <row r="3997" spans="1:3" hidden="1" x14ac:dyDescent="0.45">
      <c r="A3997" s="29"/>
      <c r="B3997" s="29"/>
      <c r="C3997" s="29"/>
    </row>
    <row r="3998" spans="1:3" hidden="1" x14ac:dyDescent="0.45">
      <c r="A3998" s="29"/>
      <c r="B3998" s="29"/>
      <c r="C3998" s="29"/>
    </row>
    <row r="3999" spans="1:3" hidden="1" x14ac:dyDescent="0.45">
      <c r="A3999" s="29"/>
      <c r="B3999" s="29"/>
      <c r="C3999" s="29"/>
    </row>
    <row r="4000" spans="1:3" hidden="1" x14ac:dyDescent="0.45">
      <c r="A4000" s="29"/>
      <c r="B4000" s="29"/>
      <c r="C4000" s="29"/>
    </row>
    <row r="4001" spans="1:3" hidden="1" x14ac:dyDescent="0.45">
      <c r="A4001" s="29"/>
      <c r="B4001" s="29"/>
      <c r="C4001" s="29"/>
    </row>
    <row r="4002" spans="1:3" hidden="1" x14ac:dyDescent="0.45">
      <c r="A4002" s="29"/>
      <c r="B4002" s="29"/>
      <c r="C4002" s="29"/>
    </row>
    <row r="4003" spans="1:3" hidden="1" x14ac:dyDescent="0.45">
      <c r="A4003" s="29"/>
      <c r="B4003" s="29"/>
      <c r="C4003" s="29"/>
    </row>
    <row r="4004" spans="1:3" hidden="1" x14ac:dyDescent="0.45">
      <c r="A4004" s="29"/>
      <c r="B4004" s="29"/>
      <c r="C4004" s="29"/>
    </row>
    <row r="4005" spans="1:3" hidden="1" x14ac:dyDescent="0.45">
      <c r="A4005" s="29"/>
      <c r="B4005" s="29"/>
      <c r="C4005" s="29"/>
    </row>
    <row r="4006" spans="1:3" hidden="1" x14ac:dyDescent="0.45">
      <c r="A4006" s="29"/>
      <c r="B4006" s="29"/>
      <c r="C4006" s="29"/>
    </row>
    <row r="4007" spans="1:3" hidden="1" x14ac:dyDescent="0.45">
      <c r="A4007" s="29"/>
      <c r="B4007" s="29"/>
      <c r="C4007" s="29"/>
    </row>
    <row r="4008" spans="1:3" hidden="1" x14ac:dyDescent="0.45">
      <c r="A4008" s="29"/>
      <c r="B4008" s="29"/>
      <c r="C4008" s="29"/>
    </row>
    <row r="4009" spans="1:3" hidden="1" x14ac:dyDescent="0.45">
      <c r="A4009" s="29"/>
      <c r="B4009" s="29"/>
      <c r="C4009" s="29"/>
    </row>
    <row r="4010" spans="1:3" hidden="1" x14ac:dyDescent="0.45">
      <c r="A4010" s="29"/>
      <c r="B4010" s="29"/>
      <c r="C4010" s="29"/>
    </row>
    <row r="4011" spans="1:3" hidden="1" x14ac:dyDescent="0.45">
      <c r="A4011" s="29"/>
      <c r="B4011" s="29"/>
      <c r="C4011" s="29"/>
    </row>
    <row r="4012" spans="1:3" hidden="1" x14ac:dyDescent="0.45">
      <c r="A4012" s="29"/>
      <c r="B4012" s="29"/>
      <c r="C4012" s="29"/>
    </row>
    <row r="4013" spans="1:3" hidden="1" x14ac:dyDescent="0.45">
      <c r="A4013" s="29"/>
      <c r="B4013" s="29"/>
      <c r="C4013" s="29"/>
    </row>
    <row r="4014" spans="1:3" hidden="1" x14ac:dyDescent="0.45">
      <c r="A4014" s="29"/>
      <c r="B4014" s="29"/>
      <c r="C4014" s="29"/>
    </row>
    <row r="4015" spans="1:3" hidden="1" x14ac:dyDescent="0.45">
      <c r="A4015" s="29"/>
      <c r="B4015" s="29"/>
      <c r="C4015" s="29"/>
    </row>
    <row r="4016" spans="1:3" hidden="1" x14ac:dyDescent="0.45">
      <c r="A4016" s="29"/>
      <c r="B4016" s="29"/>
      <c r="C4016" s="29"/>
    </row>
    <row r="4017" spans="1:3" hidden="1" x14ac:dyDescent="0.45">
      <c r="A4017" s="29"/>
      <c r="B4017" s="29"/>
      <c r="C4017" s="29"/>
    </row>
    <row r="4018" spans="1:3" hidden="1" x14ac:dyDescent="0.45">
      <c r="A4018" s="29"/>
      <c r="B4018" s="29"/>
      <c r="C4018" s="29"/>
    </row>
    <row r="4019" spans="1:3" hidden="1" x14ac:dyDescent="0.45">
      <c r="A4019" s="29"/>
      <c r="B4019" s="29"/>
      <c r="C4019" s="29"/>
    </row>
    <row r="4020" spans="1:3" hidden="1" x14ac:dyDescent="0.45">
      <c r="A4020" s="29"/>
      <c r="B4020" s="29"/>
      <c r="C4020" s="29"/>
    </row>
    <row r="4021" spans="1:3" hidden="1" x14ac:dyDescent="0.45">
      <c r="A4021" s="29"/>
      <c r="B4021" s="29"/>
      <c r="C4021" s="29"/>
    </row>
    <row r="4022" spans="1:3" hidden="1" x14ac:dyDescent="0.45">
      <c r="A4022" s="29"/>
      <c r="B4022" s="29"/>
      <c r="C4022" s="29"/>
    </row>
    <row r="4023" spans="1:3" hidden="1" x14ac:dyDescent="0.45">
      <c r="A4023" s="29"/>
      <c r="B4023" s="29"/>
      <c r="C4023" s="29"/>
    </row>
    <row r="4024" spans="1:3" hidden="1" x14ac:dyDescent="0.45">
      <c r="A4024" s="29"/>
      <c r="B4024" s="29"/>
      <c r="C4024" s="29"/>
    </row>
    <row r="4025" spans="1:3" hidden="1" x14ac:dyDescent="0.45">
      <c r="A4025" s="29"/>
      <c r="B4025" s="29"/>
      <c r="C4025" s="29"/>
    </row>
    <row r="4026" spans="1:3" hidden="1" x14ac:dyDescent="0.45">
      <c r="A4026" s="29"/>
      <c r="B4026" s="29"/>
      <c r="C4026" s="29"/>
    </row>
    <row r="4027" spans="1:3" hidden="1" x14ac:dyDescent="0.45">
      <c r="A4027" s="29"/>
      <c r="B4027" s="29"/>
      <c r="C4027" s="29"/>
    </row>
    <row r="4028" spans="1:3" hidden="1" x14ac:dyDescent="0.45">
      <c r="A4028" s="29"/>
      <c r="B4028" s="29"/>
      <c r="C4028" s="29"/>
    </row>
    <row r="4029" spans="1:3" hidden="1" x14ac:dyDescent="0.45">
      <c r="A4029" s="29"/>
      <c r="B4029" s="29"/>
      <c r="C4029" s="29"/>
    </row>
    <row r="4030" spans="1:3" hidden="1" x14ac:dyDescent="0.45">
      <c r="A4030" s="29"/>
      <c r="B4030" s="29"/>
      <c r="C4030" s="29"/>
    </row>
    <row r="4031" spans="1:3" hidden="1" x14ac:dyDescent="0.45">
      <c r="A4031" s="29"/>
      <c r="B4031" s="29"/>
      <c r="C4031" s="29"/>
    </row>
    <row r="4032" spans="1:3" hidden="1" x14ac:dyDescent="0.45">
      <c r="A4032" s="29"/>
      <c r="B4032" s="29"/>
      <c r="C4032" s="29"/>
    </row>
    <row r="4033" spans="1:3" hidden="1" x14ac:dyDescent="0.45">
      <c r="A4033" s="29"/>
      <c r="B4033" s="29"/>
      <c r="C4033" s="29"/>
    </row>
    <row r="4034" spans="1:3" hidden="1" x14ac:dyDescent="0.45">
      <c r="A4034" s="29"/>
      <c r="B4034" s="29"/>
      <c r="C4034" s="29"/>
    </row>
    <row r="4035" spans="1:3" hidden="1" x14ac:dyDescent="0.45">
      <c r="A4035" s="29"/>
      <c r="B4035" s="29"/>
      <c r="C4035" s="29"/>
    </row>
    <row r="4036" spans="1:3" hidden="1" x14ac:dyDescent="0.45">
      <c r="A4036" s="29"/>
      <c r="B4036" s="29"/>
      <c r="C4036" s="29"/>
    </row>
    <row r="4037" spans="1:3" hidden="1" x14ac:dyDescent="0.45">
      <c r="A4037" s="29"/>
      <c r="B4037" s="29"/>
      <c r="C4037" s="29"/>
    </row>
    <row r="4038" spans="1:3" hidden="1" x14ac:dyDescent="0.45">
      <c r="A4038" s="29"/>
      <c r="B4038" s="29"/>
      <c r="C4038" s="29"/>
    </row>
    <row r="4039" spans="1:3" hidden="1" x14ac:dyDescent="0.45">
      <c r="A4039" s="29"/>
      <c r="B4039" s="29"/>
      <c r="C4039" s="29"/>
    </row>
    <row r="4040" spans="1:3" hidden="1" x14ac:dyDescent="0.45">
      <c r="A4040" s="29"/>
      <c r="B4040" s="29"/>
      <c r="C4040" s="29"/>
    </row>
    <row r="4041" spans="1:3" hidden="1" x14ac:dyDescent="0.45">
      <c r="A4041" s="29"/>
      <c r="B4041" s="29"/>
      <c r="C4041" s="29"/>
    </row>
    <row r="4042" spans="1:3" hidden="1" x14ac:dyDescent="0.45">
      <c r="A4042" s="29"/>
      <c r="B4042" s="29"/>
      <c r="C4042" s="29"/>
    </row>
    <row r="4043" spans="1:3" hidden="1" x14ac:dyDescent="0.45">
      <c r="A4043" s="29"/>
      <c r="B4043" s="29"/>
      <c r="C4043" s="29"/>
    </row>
    <row r="4044" spans="1:3" hidden="1" x14ac:dyDescent="0.45">
      <c r="A4044" s="29"/>
      <c r="B4044" s="29"/>
      <c r="C4044" s="29"/>
    </row>
    <row r="4045" spans="1:3" hidden="1" x14ac:dyDescent="0.45">
      <c r="A4045" s="29"/>
      <c r="B4045" s="29"/>
      <c r="C4045" s="29"/>
    </row>
    <row r="4046" spans="1:3" hidden="1" x14ac:dyDescent="0.45">
      <c r="A4046" s="29"/>
      <c r="B4046" s="29"/>
      <c r="C4046" s="29"/>
    </row>
    <row r="4047" spans="1:3" hidden="1" x14ac:dyDescent="0.45">
      <c r="A4047" s="29"/>
      <c r="B4047" s="29"/>
      <c r="C4047" s="29"/>
    </row>
    <row r="4048" spans="1:3" hidden="1" x14ac:dyDescent="0.45">
      <c r="A4048" s="29"/>
      <c r="B4048" s="29"/>
      <c r="C4048" s="29"/>
    </row>
    <row r="4049" spans="1:3" hidden="1" x14ac:dyDescent="0.45">
      <c r="A4049" s="29"/>
      <c r="B4049" s="29"/>
      <c r="C4049" s="29"/>
    </row>
    <row r="4050" spans="1:3" hidden="1" x14ac:dyDescent="0.45">
      <c r="A4050" s="29"/>
      <c r="B4050" s="29"/>
      <c r="C4050" s="29"/>
    </row>
    <row r="4051" spans="1:3" hidden="1" x14ac:dyDescent="0.45">
      <c r="A4051" s="29"/>
      <c r="B4051" s="29"/>
      <c r="C4051" s="29"/>
    </row>
    <row r="4052" spans="1:3" hidden="1" x14ac:dyDescent="0.45">
      <c r="A4052" s="29"/>
      <c r="B4052" s="29"/>
      <c r="C4052" s="29"/>
    </row>
    <row r="4053" spans="1:3" hidden="1" x14ac:dyDescent="0.45">
      <c r="A4053" s="29"/>
      <c r="B4053" s="29"/>
      <c r="C4053" s="29"/>
    </row>
    <row r="4054" spans="1:3" hidden="1" x14ac:dyDescent="0.45">
      <c r="A4054" s="29"/>
      <c r="B4054" s="29"/>
      <c r="C4054" s="29"/>
    </row>
    <row r="4055" spans="1:3" hidden="1" x14ac:dyDescent="0.45">
      <c r="A4055" s="29"/>
      <c r="B4055" s="29"/>
      <c r="C4055" s="29"/>
    </row>
    <row r="4056" spans="1:3" hidden="1" x14ac:dyDescent="0.45">
      <c r="A4056" s="29"/>
      <c r="B4056" s="29"/>
      <c r="C4056" s="29"/>
    </row>
    <row r="4057" spans="1:3" hidden="1" x14ac:dyDescent="0.45">
      <c r="A4057" s="29"/>
      <c r="B4057" s="29"/>
      <c r="C4057" s="29"/>
    </row>
    <row r="4058" spans="1:3" hidden="1" x14ac:dyDescent="0.45">
      <c r="A4058" s="29"/>
      <c r="B4058" s="29"/>
      <c r="C4058" s="29"/>
    </row>
    <row r="4059" spans="1:3" hidden="1" x14ac:dyDescent="0.45">
      <c r="A4059" s="29"/>
      <c r="B4059" s="29"/>
      <c r="C4059" s="29"/>
    </row>
    <row r="4060" spans="1:3" hidden="1" x14ac:dyDescent="0.45">
      <c r="A4060" s="29"/>
      <c r="B4060" s="29"/>
      <c r="C4060" s="29"/>
    </row>
    <row r="4061" spans="1:3" hidden="1" x14ac:dyDescent="0.45">
      <c r="A4061" s="29"/>
      <c r="B4061" s="29"/>
      <c r="C4061" s="29"/>
    </row>
    <row r="4062" spans="1:3" hidden="1" x14ac:dyDescent="0.45">
      <c r="A4062" s="29"/>
      <c r="B4062" s="29"/>
      <c r="C4062" s="29"/>
    </row>
    <row r="4063" spans="1:3" hidden="1" x14ac:dyDescent="0.45">
      <c r="A4063" s="29"/>
      <c r="B4063" s="29"/>
      <c r="C4063" s="29"/>
    </row>
    <row r="4064" spans="1:3" hidden="1" x14ac:dyDescent="0.45">
      <c r="A4064" s="29"/>
      <c r="B4064" s="29"/>
      <c r="C4064" s="29"/>
    </row>
    <row r="4065" spans="1:3" hidden="1" x14ac:dyDescent="0.45">
      <c r="A4065" s="29"/>
      <c r="B4065" s="29"/>
      <c r="C4065" s="29"/>
    </row>
    <row r="4066" spans="1:3" hidden="1" x14ac:dyDescent="0.45">
      <c r="A4066" s="29"/>
      <c r="B4066" s="29"/>
      <c r="C4066" s="29"/>
    </row>
    <row r="4067" spans="1:3" hidden="1" x14ac:dyDescent="0.45">
      <c r="A4067" s="29"/>
      <c r="B4067" s="29"/>
      <c r="C4067" s="29"/>
    </row>
    <row r="4068" spans="1:3" hidden="1" x14ac:dyDescent="0.45">
      <c r="A4068" s="29"/>
      <c r="B4068" s="29"/>
      <c r="C4068" s="29"/>
    </row>
    <row r="4069" spans="1:3" hidden="1" x14ac:dyDescent="0.45">
      <c r="A4069" s="29"/>
      <c r="B4069" s="29"/>
      <c r="C4069" s="29"/>
    </row>
    <row r="4070" spans="1:3" hidden="1" x14ac:dyDescent="0.45">
      <c r="A4070" s="29"/>
      <c r="B4070" s="29"/>
      <c r="C4070" s="29"/>
    </row>
    <row r="4071" spans="1:3" hidden="1" x14ac:dyDescent="0.45">
      <c r="A4071" s="29"/>
      <c r="B4071" s="29"/>
      <c r="C4071" s="29"/>
    </row>
    <row r="4072" spans="1:3" hidden="1" x14ac:dyDescent="0.45">
      <c r="A4072" s="29"/>
      <c r="B4072" s="29"/>
      <c r="C4072" s="29"/>
    </row>
    <row r="4073" spans="1:3" hidden="1" x14ac:dyDescent="0.45">
      <c r="A4073" s="29"/>
      <c r="B4073" s="29"/>
      <c r="C4073" s="29"/>
    </row>
    <row r="4074" spans="1:3" hidden="1" x14ac:dyDescent="0.45">
      <c r="A4074" s="29"/>
      <c r="B4074" s="29"/>
      <c r="C4074" s="29"/>
    </row>
    <row r="4075" spans="1:3" hidden="1" x14ac:dyDescent="0.45">
      <c r="A4075" s="29"/>
      <c r="B4075" s="29"/>
      <c r="C4075" s="29"/>
    </row>
    <row r="4076" spans="1:3" hidden="1" x14ac:dyDescent="0.45">
      <c r="A4076" s="29"/>
      <c r="B4076" s="29"/>
      <c r="C4076" s="29"/>
    </row>
    <row r="4077" spans="1:3" hidden="1" x14ac:dyDescent="0.45">
      <c r="A4077" s="29"/>
      <c r="B4077" s="29"/>
      <c r="C4077" s="29"/>
    </row>
    <row r="4078" spans="1:3" hidden="1" x14ac:dyDescent="0.45">
      <c r="A4078" s="29"/>
      <c r="B4078" s="29"/>
      <c r="C4078" s="29"/>
    </row>
    <row r="4079" spans="1:3" hidden="1" x14ac:dyDescent="0.45">
      <c r="A4079" s="29"/>
      <c r="B4079" s="29"/>
      <c r="C4079" s="29"/>
    </row>
    <row r="4080" spans="1:3" hidden="1" x14ac:dyDescent="0.45">
      <c r="A4080" s="29"/>
      <c r="B4080" s="29"/>
      <c r="C4080" s="29"/>
    </row>
    <row r="4081" spans="1:3" hidden="1" x14ac:dyDescent="0.45">
      <c r="A4081" s="29"/>
      <c r="B4081" s="29"/>
      <c r="C4081" s="29"/>
    </row>
    <row r="4082" spans="1:3" hidden="1" x14ac:dyDescent="0.45">
      <c r="A4082" s="29"/>
      <c r="B4082" s="29"/>
      <c r="C4082" s="29"/>
    </row>
    <row r="4083" spans="1:3" hidden="1" x14ac:dyDescent="0.45">
      <c r="A4083" s="29"/>
      <c r="B4083" s="29"/>
      <c r="C4083" s="29"/>
    </row>
    <row r="4084" spans="1:3" hidden="1" x14ac:dyDescent="0.45">
      <c r="A4084" s="29"/>
      <c r="B4084" s="29"/>
      <c r="C4084" s="29"/>
    </row>
    <row r="4085" spans="1:3" hidden="1" x14ac:dyDescent="0.45">
      <c r="A4085" s="29"/>
      <c r="B4085" s="29"/>
      <c r="C4085" s="29"/>
    </row>
    <row r="4086" spans="1:3" hidden="1" x14ac:dyDescent="0.45">
      <c r="A4086" s="29"/>
      <c r="B4086" s="29"/>
      <c r="C4086" s="29"/>
    </row>
    <row r="4087" spans="1:3" hidden="1" x14ac:dyDescent="0.45">
      <c r="A4087" s="29"/>
      <c r="B4087" s="29"/>
      <c r="C4087" s="29"/>
    </row>
    <row r="4088" spans="1:3" hidden="1" x14ac:dyDescent="0.45">
      <c r="A4088" s="29"/>
      <c r="B4088" s="29"/>
      <c r="C4088" s="29"/>
    </row>
    <row r="4089" spans="1:3" hidden="1" x14ac:dyDescent="0.45">
      <c r="A4089" s="29"/>
      <c r="B4089" s="29"/>
      <c r="C4089" s="29"/>
    </row>
    <row r="4090" spans="1:3" hidden="1" x14ac:dyDescent="0.45">
      <c r="A4090" s="29"/>
      <c r="B4090" s="29"/>
      <c r="C4090" s="29"/>
    </row>
    <row r="4091" spans="1:3" hidden="1" x14ac:dyDescent="0.45">
      <c r="A4091" s="29"/>
      <c r="B4091" s="29"/>
      <c r="C4091" s="29"/>
    </row>
    <row r="4092" spans="1:3" hidden="1" x14ac:dyDescent="0.45">
      <c r="A4092" s="29"/>
      <c r="B4092" s="29"/>
      <c r="C4092" s="29"/>
    </row>
    <row r="4093" spans="1:3" hidden="1" x14ac:dyDescent="0.45">
      <c r="A4093" s="29"/>
      <c r="B4093" s="29"/>
      <c r="C4093" s="29"/>
    </row>
    <row r="4094" spans="1:3" hidden="1" x14ac:dyDescent="0.45">
      <c r="A4094" s="29"/>
      <c r="B4094" s="29"/>
      <c r="C4094" s="29"/>
    </row>
    <row r="4095" spans="1:3" hidden="1" x14ac:dyDescent="0.45">
      <c r="A4095" s="29"/>
      <c r="B4095" s="29"/>
      <c r="C4095" s="29"/>
    </row>
    <row r="4096" spans="1:3" hidden="1" x14ac:dyDescent="0.45">
      <c r="A4096" s="29"/>
      <c r="B4096" s="29"/>
      <c r="C4096" s="29"/>
    </row>
    <row r="4097" spans="1:3" hidden="1" x14ac:dyDescent="0.45">
      <c r="A4097" s="29"/>
      <c r="B4097" s="29"/>
      <c r="C4097" s="29"/>
    </row>
    <row r="4098" spans="1:3" hidden="1" x14ac:dyDescent="0.45">
      <c r="A4098" s="29"/>
      <c r="B4098" s="29"/>
      <c r="C4098" s="29"/>
    </row>
    <row r="4099" spans="1:3" hidden="1" x14ac:dyDescent="0.45">
      <c r="A4099" s="29"/>
      <c r="B4099" s="29"/>
      <c r="C4099" s="29"/>
    </row>
    <row r="4100" spans="1:3" hidden="1" x14ac:dyDescent="0.45">
      <c r="A4100" s="29"/>
      <c r="B4100" s="29"/>
      <c r="C4100" s="29"/>
    </row>
    <row r="4101" spans="1:3" hidden="1" x14ac:dyDescent="0.45">
      <c r="A4101" s="29"/>
      <c r="B4101" s="29"/>
      <c r="C4101" s="29"/>
    </row>
    <row r="4102" spans="1:3" hidden="1" x14ac:dyDescent="0.45">
      <c r="A4102" s="29"/>
      <c r="B4102" s="29"/>
      <c r="C4102" s="29"/>
    </row>
    <row r="4103" spans="1:3" hidden="1" x14ac:dyDescent="0.45">
      <c r="A4103" s="29"/>
      <c r="B4103" s="29"/>
      <c r="C4103" s="29"/>
    </row>
    <row r="4104" spans="1:3" hidden="1" x14ac:dyDescent="0.45">
      <c r="A4104" s="29"/>
      <c r="B4104" s="29"/>
      <c r="C4104" s="29"/>
    </row>
    <row r="4105" spans="1:3" hidden="1" x14ac:dyDescent="0.45">
      <c r="A4105" s="29"/>
      <c r="B4105" s="29"/>
      <c r="C4105" s="29"/>
    </row>
    <row r="4106" spans="1:3" hidden="1" x14ac:dyDescent="0.45">
      <c r="A4106" s="29"/>
      <c r="B4106" s="29"/>
      <c r="C4106" s="29"/>
    </row>
    <row r="4107" spans="1:3" hidden="1" x14ac:dyDescent="0.45">
      <c r="A4107" s="29"/>
      <c r="B4107" s="29"/>
      <c r="C4107" s="29"/>
    </row>
    <row r="4108" spans="1:3" hidden="1" x14ac:dyDescent="0.45">
      <c r="A4108" s="29"/>
      <c r="B4108" s="29"/>
      <c r="C4108" s="29"/>
    </row>
    <row r="4109" spans="1:3" hidden="1" x14ac:dyDescent="0.45">
      <c r="A4109" s="29"/>
      <c r="B4109" s="29"/>
      <c r="C4109" s="29"/>
    </row>
    <row r="4110" spans="1:3" hidden="1" x14ac:dyDescent="0.45">
      <c r="A4110" s="29"/>
      <c r="B4110" s="29"/>
      <c r="C4110" s="29"/>
    </row>
    <row r="4111" spans="1:3" hidden="1" x14ac:dyDescent="0.45">
      <c r="A4111" s="29"/>
      <c r="B4111" s="29"/>
      <c r="C4111" s="29"/>
    </row>
    <row r="4112" spans="1:3" hidden="1" x14ac:dyDescent="0.45">
      <c r="A4112" s="29"/>
      <c r="B4112" s="29"/>
      <c r="C4112" s="29"/>
    </row>
    <row r="4113" spans="1:3" hidden="1" x14ac:dyDescent="0.45">
      <c r="A4113" s="29"/>
      <c r="B4113" s="29"/>
      <c r="C4113" s="29"/>
    </row>
    <row r="4114" spans="1:3" hidden="1" x14ac:dyDescent="0.45">
      <c r="A4114" s="29"/>
      <c r="B4114" s="29"/>
      <c r="C4114" s="29"/>
    </row>
    <row r="4115" spans="1:3" hidden="1" x14ac:dyDescent="0.45">
      <c r="A4115" s="29"/>
      <c r="B4115" s="29"/>
      <c r="C4115" s="29"/>
    </row>
    <row r="4116" spans="1:3" hidden="1" x14ac:dyDescent="0.45">
      <c r="A4116" s="29"/>
      <c r="B4116" s="29"/>
      <c r="C4116" s="29"/>
    </row>
    <row r="4117" spans="1:3" hidden="1" x14ac:dyDescent="0.45">
      <c r="A4117" s="29"/>
      <c r="B4117" s="29"/>
      <c r="C4117" s="29"/>
    </row>
    <row r="4118" spans="1:3" hidden="1" x14ac:dyDescent="0.45">
      <c r="A4118" s="29"/>
      <c r="B4118" s="29"/>
      <c r="C4118" s="29"/>
    </row>
    <row r="4119" spans="1:3" hidden="1" x14ac:dyDescent="0.45">
      <c r="A4119" s="29"/>
      <c r="B4119" s="29"/>
      <c r="C4119" s="29"/>
    </row>
    <row r="4120" spans="1:3" hidden="1" x14ac:dyDescent="0.45">
      <c r="A4120" s="29"/>
      <c r="B4120" s="29"/>
      <c r="C4120" s="29"/>
    </row>
    <row r="4121" spans="1:3" hidden="1" x14ac:dyDescent="0.45">
      <c r="A4121" s="29"/>
      <c r="B4121" s="29"/>
      <c r="C4121" s="29"/>
    </row>
    <row r="4122" spans="1:3" hidden="1" x14ac:dyDescent="0.45">
      <c r="A4122" s="29"/>
      <c r="B4122" s="29"/>
      <c r="C4122" s="29"/>
    </row>
    <row r="4123" spans="1:3" hidden="1" x14ac:dyDescent="0.45">
      <c r="A4123" s="29"/>
      <c r="B4123" s="29"/>
      <c r="C4123" s="29"/>
    </row>
    <row r="4124" spans="1:3" hidden="1" x14ac:dyDescent="0.45">
      <c r="A4124" s="29"/>
      <c r="B4124" s="29"/>
      <c r="C4124" s="29"/>
    </row>
    <row r="4125" spans="1:3" hidden="1" x14ac:dyDescent="0.45">
      <c r="A4125" s="29"/>
      <c r="B4125" s="29"/>
      <c r="C4125" s="29"/>
    </row>
    <row r="4126" spans="1:3" hidden="1" x14ac:dyDescent="0.45">
      <c r="A4126" s="29"/>
      <c r="B4126" s="29"/>
      <c r="C4126" s="29"/>
    </row>
    <row r="4127" spans="1:3" hidden="1" x14ac:dyDescent="0.45">
      <c r="A4127" s="29"/>
      <c r="B4127" s="29"/>
      <c r="C4127" s="29"/>
    </row>
    <row r="4128" spans="1:3" hidden="1" x14ac:dyDescent="0.45">
      <c r="A4128" s="29"/>
      <c r="B4128" s="29"/>
      <c r="C4128" s="29"/>
    </row>
    <row r="4129" spans="1:3" hidden="1" x14ac:dyDescent="0.45">
      <c r="A4129" s="29"/>
      <c r="B4129" s="29"/>
      <c r="C4129" s="29"/>
    </row>
    <row r="4130" spans="1:3" hidden="1" x14ac:dyDescent="0.45">
      <c r="A4130" s="29"/>
      <c r="B4130" s="29"/>
      <c r="C4130" s="29"/>
    </row>
    <row r="4131" spans="1:3" hidden="1" x14ac:dyDescent="0.45">
      <c r="A4131" s="29"/>
      <c r="B4131" s="29"/>
      <c r="C4131" s="29"/>
    </row>
    <row r="4132" spans="1:3" hidden="1" x14ac:dyDescent="0.45">
      <c r="A4132" s="29"/>
      <c r="B4132" s="29"/>
      <c r="C4132" s="29"/>
    </row>
    <row r="4133" spans="1:3" hidden="1" x14ac:dyDescent="0.45">
      <c r="A4133" s="29"/>
      <c r="B4133" s="29"/>
      <c r="C4133" s="29"/>
    </row>
    <row r="4134" spans="1:3" hidden="1" x14ac:dyDescent="0.45">
      <c r="A4134" s="29"/>
      <c r="B4134" s="29"/>
      <c r="C4134" s="29"/>
    </row>
    <row r="4135" spans="1:3" hidden="1" x14ac:dyDescent="0.45">
      <c r="A4135" s="29"/>
      <c r="B4135" s="29"/>
      <c r="C4135" s="29"/>
    </row>
    <row r="4136" spans="1:3" hidden="1" x14ac:dyDescent="0.45">
      <c r="A4136" s="29"/>
      <c r="B4136" s="29"/>
      <c r="C4136" s="29"/>
    </row>
    <row r="4137" spans="1:3" hidden="1" x14ac:dyDescent="0.45">
      <c r="A4137" s="29"/>
      <c r="B4137" s="29"/>
      <c r="C4137" s="29"/>
    </row>
    <row r="4138" spans="1:3" hidden="1" x14ac:dyDescent="0.45">
      <c r="A4138" s="29"/>
      <c r="B4138" s="29"/>
      <c r="C4138" s="29"/>
    </row>
    <row r="4139" spans="1:3" hidden="1" x14ac:dyDescent="0.45">
      <c r="A4139" s="29"/>
      <c r="B4139" s="29"/>
      <c r="C4139" s="29"/>
    </row>
    <row r="4140" spans="1:3" hidden="1" x14ac:dyDescent="0.45">
      <c r="A4140" s="29"/>
      <c r="B4140" s="29"/>
      <c r="C4140" s="29"/>
    </row>
    <row r="4141" spans="1:3" hidden="1" x14ac:dyDescent="0.45">
      <c r="A4141" s="29"/>
      <c r="B4141" s="29"/>
      <c r="C4141" s="29"/>
    </row>
    <row r="4142" spans="1:3" hidden="1" x14ac:dyDescent="0.45">
      <c r="A4142" s="29"/>
      <c r="B4142" s="29"/>
      <c r="C4142" s="29"/>
    </row>
    <row r="4143" spans="1:3" hidden="1" x14ac:dyDescent="0.45">
      <c r="A4143" s="29"/>
      <c r="B4143" s="29"/>
      <c r="C4143" s="29"/>
    </row>
    <row r="4144" spans="1:3" hidden="1" x14ac:dyDescent="0.45">
      <c r="A4144" s="29"/>
      <c r="B4144" s="29"/>
      <c r="C4144" s="29"/>
    </row>
    <row r="4145" spans="1:3" hidden="1" x14ac:dyDescent="0.45">
      <c r="A4145" s="29"/>
      <c r="B4145" s="29"/>
      <c r="C4145" s="29"/>
    </row>
    <row r="4146" spans="1:3" hidden="1" x14ac:dyDescent="0.45">
      <c r="A4146" s="29"/>
      <c r="B4146" s="29"/>
      <c r="C4146" s="29"/>
    </row>
    <row r="4147" spans="1:3" hidden="1" x14ac:dyDescent="0.45">
      <c r="A4147" s="29"/>
      <c r="B4147" s="29"/>
      <c r="C4147" s="29"/>
    </row>
    <row r="4148" spans="1:3" hidden="1" x14ac:dyDescent="0.45">
      <c r="A4148" s="29"/>
      <c r="B4148" s="29"/>
      <c r="C4148" s="29"/>
    </row>
    <row r="4149" spans="1:3" hidden="1" x14ac:dyDescent="0.45">
      <c r="A4149" s="29"/>
      <c r="B4149" s="29"/>
      <c r="C4149" s="29"/>
    </row>
    <row r="4150" spans="1:3" hidden="1" x14ac:dyDescent="0.45">
      <c r="A4150" s="29"/>
      <c r="B4150" s="29"/>
      <c r="C4150" s="29"/>
    </row>
    <row r="4151" spans="1:3" hidden="1" x14ac:dyDescent="0.45">
      <c r="A4151" s="29"/>
      <c r="B4151" s="29"/>
      <c r="C4151" s="29"/>
    </row>
    <row r="4152" spans="1:3" hidden="1" x14ac:dyDescent="0.45">
      <c r="A4152" s="29"/>
      <c r="B4152" s="29"/>
      <c r="C4152" s="29"/>
    </row>
    <row r="4153" spans="1:3" hidden="1" x14ac:dyDescent="0.45">
      <c r="A4153" s="29"/>
      <c r="B4153" s="29"/>
      <c r="C4153" s="29"/>
    </row>
    <row r="4154" spans="1:3" hidden="1" x14ac:dyDescent="0.45">
      <c r="A4154" s="29"/>
      <c r="B4154" s="29"/>
      <c r="C4154" s="29"/>
    </row>
    <row r="4155" spans="1:3" hidden="1" x14ac:dyDescent="0.45">
      <c r="A4155" s="29"/>
      <c r="B4155" s="29"/>
      <c r="C4155" s="29"/>
    </row>
    <row r="4156" spans="1:3" hidden="1" x14ac:dyDescent="0.45">
      <c r="A4156" s="29"/>
      <c r="B4156" s="29"/>
      <c r="C4156" s="29"/>
    </row>
    <row r="4157" spans="1:3" hidden="1" x14ac:dyDescent="0.45">
      <c r="A4157" s="29"/>
      <c r="B4157" s="29"/>
      <c r="C4157" s="29"/>
    </row>
    <row r="4158" spans="1:3" hidden="1" x14ac:dyDescent="0.45">
      <c r="A4158" s="29"/>
      <c r="B4158" s="29"/>
      <c r="C4158" s="29"/>
    </row>
    <row r="4159" spans="1:3" hidden="1" x14ac:dyDescent="0.45">
      <c r="A4159" s="29"/>
      <c r="B4159" s="29"/>
      <c r="C4159" s="29"/>
    </row>
    <row r="4160" spans="1:3" hidden="1" x14ac:dyDescent="0.45">
      <c r="A4160" s="29"/>
      <c r="B4160" s="29"/>
      <c r="C4160" s="29"/>
    </row>
    <row r="4161" spans="1:3" hidden="1" x14ac:dyDescent="0.45">
      <c r="A4161" s="29"/>
      <c r="B4161" s="29"/>
      <c r="C4161" s="29"/>
    </row>
    <row r="4162" spans="1:3" hidden="1" x14ac:dyDescent="0.45">
      <c r="A4162" s="29"/>
      <c r="B4162" s="29"/>
      <c r="C4162" s="29"/>
    </row>
    <row r="4163" spans="1:3" hidden="1" x14ac:dyDescent="0.45">
      <c r="A4163" s="29"/>
      <c r="B4163" s="29"/>
      <c r="C4163" s="29"/>
    </row>
    <row r="4164" spans="1:3" hidden="1" x14ac:dyDescent="0.45">
      <c r="A4164" s="29"/>
      <c r="B4164" s="29"/>
      <c r="C4164" s="29"/>
    </row>
    <row r="4165" spans="1:3" hidden="1" x14ac:dyDescent="0.45">
      <c r="A4165" s="29"/>
      <c r="B4165" s="29"/>
      <c r="C4165" s="29"/>
    </row>
    <row r="4166" spans="1:3" hidden="1" x14ac:dyDescent="0.45">
      <c r="A4166" s="29"/>
      <c r="B4166" s="29"/>
      <c r="C4166" s="29"/>
    </row>
    <row r="4167" spans="1:3" hidden="1" x14ac:dyDescent="0.45">
      <c r="A4167" s="29"/>
      <c r="B4167" s="29"/>
      <c r="C4167" s="29"/>
    </row>
    <row r="4168" spans="1:3" hidden="1" x14ac:dyDescent="0.45">
      <c r="A4168" s="29"/>
      <c r="B4168" s="29"/>
      <c r="C4168" s="29"/>
    </row>
    <row r="4169" spans="1:3" hidden="1" x14ac:dyDescent="0.45">
      <c r="A4169" s="29"/>
      <c r="B4169" s="29"/>
      <c r="C4169" s="29"/>
    </row>
    <row r="4170" spans="1:3" hidden="1" x14ac:dyDescent="0.45">
      <c r="A4170" s="29"/>
      <c r="B4170" s="29"/>
      <c r="C4170" s="29"/>
    </row>
    <row r="4171" spans="1:3" hidden="1" x14ac:dyDescent="0.45">
      <c r="A4171" s="29"/>
      <c r="B4171" s="29"/>
      <c r="C4171" s="29"/>
    </row>
    <row r="4172" spans="1:3" hidden="1" x14ac:dyDescent="0.45">
      <c r="A4172" s="29"/>
      <c r="B4172" s="29"/>
      <c r="C4172" s="29"/>
    </row>
    <row r="4173" spans="1:3" hidden="1" x14ac:dyDescent="0.45">
      <c r="A4173" s="29"/>
      <c r="B4173" s="29"/>
      <c r="C4173" s="29"/>
    </row>
    <row r="4174" spans="1:3" hidden="1" x14ac:dyDescent="0.45">
      <c r="A4174" s="29"/>
      <c r="B4174" s="29"/>
      <c r="C4174" s="29"/>
    </row>
    <row r="4175" spans="1:3" hidden="1" x14ac:dyDescent="0.45">
      <c r="A4175" s="29"/>
      <c r="B4175" s="29"/>
      <c r="C4175" s="29"/>
    </row>
    <row r="4176" spans="1:3" hidden="1" x14ac:dyDescent="0.45">
      <c r="A4176" s="29"/>
      <c r="B4176" s="29"/>
      <c r="C4176" s="29"/>
    </row>
    <row r="4177" spans="1:3" hidden="1" x14ac:dyDescent="0.45">
      <c r="A4177" s="29"/>
      <c r="B4177" s="29"/>
      <c r="C4177" s="29"/>
    </row>
    <row r="4178" spans="1:3" hidden="1" x14ac:dyDescent="0.45">
      <c r="A4178" s="29"/>
      <c r="B4178" s="29"/>
      <c r="C4178" s="29"/>
    </row>
    <row r="4179" spans="1:3" hidden="1" x14ac:dyDescent="0.45">
      <c r="A4179" s="29"/>
      <c r="B4179" s="29"/>
      <c r="C4179" s="29"/>
    </row>
    <row r="4180" spans="1:3" hidden="1" x14ac:dyDescent="0.45">
      <c r="A4180" s="29"/>
      <c r="B4180" s="29"/>
      <c r="C4180" s="29"/>
    </row>
    <row r="4181" spans="1:3" hidden="1" x14ac:dyDescent="0.45">
      <c r="A4181" s="29"/>
      <c r="B4181" s="29"/>
      <c r="C4181" s="29"/>
    </row>
    <row r="4182" spans="1:3" hidden="1" x14ac:dyDescent="0.45">
      <c r="A4182" s="29"/>
      <c r="B4182" s="29"/>
      <c r="C4182" s="29"/>
    </row>
    <row r="4183" spans="1:3" hidden="1" x14ac:dyDescent="0.45">
      <c r="A4183" s="29"/>
      <c r="B4183" s="29"/>
      <c r="C4183" s="29"/>
    </row>
    <row r="4184" spans="1:3" hidden="1" x14ac:dyDescent="0.45">
      <c r="A4184" s="29"/>
      <c r="B4184" s="29"/>
      <c r="C4184" s="29"/>
    </row>
    <row r="4185" spans="1:3" hidden="1" x14ac:dyDescent="0.45">
      <c r="A4185" s="29"/>
      <c r="B4185" s="29"/>
      <c r="C4185" s="29"/>
    </row>
    <row r="4186" spans="1:3" hidden="1" x14ac:dyDescent="0.45">
      <c r="A4186" s="29"/>
      <c r="B4186" s="29"/>
      <c r="C4186" s="29"/>
    </row>
    <row r="4187" spans="1:3" hidden="1" x14ac:dyDescent="0.45">
      <c r="A4187" s="29"/>
      <c r="B4187" s="29"/>
      <c r="C4187" s="29"/>
    </row>
    <row r="4188" spans="1:3" hidden="1" x14ac:dyDescent="0.45">
      <c r="A4188" s="29"/>
      <c r="B4188" s="29"/>
      <c r="C4188" s="29"/>
    </row>
    <row r="4189" spans="1:3" hidden="1" x14ac:dyDescent="0.45">
      <c r="A4189" s="29"/>
      <c r="B4189" s="29"/>
      <c r="C4189" s="29"/>
    </row>
    <row r="4190" spans="1:3" hidden="1" x14ac:dyDescent="0.45">
      <c r="A4190" s="29"/>
      <c r="B4190" s="29"/>
      <c r="C4190" s="29"/>
    </row>
    <row r="4191" spans="1:3" hidden="1" x14ac:dyDescent="0.45">
      <c r="A4191" s="29"/>
      <c r="B4191" s="29"/>
      <c r="C4191" s="29"/>
    </row>
    <row r="4192" spans="1:3" hidden="1" x14ac:dyDescent="0.45">
      <c r="A4192" s="29"/>
      <c r="B4192" s="29"/>
      <c r="C4192" s="29"/>
    </row>
    <row r="4193" spans="1:3" hidden="1" x14ac:dyDescent="0.45">
      <c r="A4193" s="29"/>
      <c r="B4193" s="29"/>
      <c r="C4193" s="29"/>
    </row>
    <row r="4194" spans="1:3" hidden="1" x14ac:dyDescent="0.45">
      <c r="A4194" s="29"/>
      <c r="B4194" s="29"/>
      <c r="C4194" s="29"/>
    </row>
    <row r="4195" spans="1:3" hidden="1" x14ac:dyDescent="0.45">
      <c r="A4195" s="29"/>
      <c r="B4195" s="29"/>
      <c r="C4195" s="29"/>
    </row>
    <row r="4196" spans="1:3" hidden="1" x14ac:dyDescent="0.45">
      <c r="A4196" s="29"/>
      <c r="B4196" s="29"/>
      <c r="C4196" s="29"/>
    </row>
    <row r="4197" spans="1:3" hidden="1" x14ac:dyDescent="0.45">
      <c r="A4197" s="29"/>
      <c r="B4197" s="29"/>
      <c r="C4197" s="29"/>
    </row>
    <row r="4198" spans="1:3" hidden="1" x14ac:dyDescent="0.45">
      <c r="A4198" s="29"/>
      <c r="B4198" s="29"/>
      <c r="C4198" s="29"/>
    </row>
    <row r="4199" spans="1:3" hidden="1" x14ac:dyDescent="0.45">
      <c r="A4199" s="29"/>
      <c r="B4199" s="29"/>
      <c r="C4199" s="29"/>
    </row>
    <row r="4200" spans="1:3" hidden="1" x14ac:dyDescent="0.45">
      <c r="A4200" s="29"/>
      <c r="B4200" s="29"/>
      <c r="C4200" s="29"/>
    </row>
    <row r="4201" spans="1:3" hidden="1" x14ac:dyDescent="0.45">
      <c r="A4201" s="29"/>
      <c r="B4201" s="29"/>
      <c r="C4201" s="29"/>
    </row>
    <row r="4202" spans="1:3" hidden="1" x14ac:dyDescent="0.45">
      <c r="A4202" s="29"/>
      <c r="B4202" s="29"/>
      <c r="C4202" s="29"/>
    </row>
    <row r="4203" spans="1:3" hidden="1" x14ac:dyDescent="0.45">
      <c r="A4203" s="29"/>
      <c r="B4203" s="29"/>
      <c r="C4203" s="29"/>
    </row>
    <row r="4204" spans="1:3" hidden="1" x14ac:dyDescent="0.45">
      <c r="A4204" s="29"/>
      <c r="B4204" s="29"/>
      <c r="C4204" s="29"/>
    </row>
    <row r="4205" spans="1:3" hidden="1" x14ac:dyDescent="0.45">
      <c r="A4205" s="29"/>
      <c r="B4205" s="29"/>
      <c r="C4205" s="29"/>
    </row>
    <row r="4206" spans="1:3" hidden="1" x14ac:dyDescent="0.45">
      <c r="A4206" s="29"/>
      <c r="B4206" s="29"/>
      <c r="C4206" s="29"/>
    </row>
    <row r="4207" spans="1:3" hidden="1" x14ac:dyDescent="0.45">
      <c r="A4207" s="29"/>
      <c r="B4207" s="29"/>
      <c r="C4207" s="29"/>
    </row>
    <row r="4208" spans="1:3" hidden="1" x14ac:dyDescent="0.45">
      <c r="A4208" s="29"/>
      <c r="B4208" s="29"/>
      <c r="C4208" s="29"/>
    </row>
    <row r="4209" spans="1:3" hidden="1" x14ac:dyDescent="0.45">
      <c r="A4209" s="29"/>
      <c r="B4209" s="29"/>
      <c r="C4209" s="29"/>
    </row>
    <row r="4210" spans="1:3" hidden="1" x14ac:dyDescent="0.45">
      <c r="A4210" s="29"/>
      <c r="B4210" s="29"/>
      <c r="C4210" s="29"/>
    </row>
    <row r="4211" spans="1:3" hidden="1" x14ac:dyDescent="0.45">
      <c r="A4211" s="29"/>
      <c r="B4211" s="29"/>
      <c r="C4211" s="29"/>
    </row>
    <row r="4212" spans="1:3" hidden="1" x14ac:dyDescent="0.45">
      <c r="A4212" s="29"/>
      <c r="B4212" s="29"/>
      <c r="C4212" s="29"/>
    </row>
    <row r="4213" spans="1:3" hidden="1" x14ac:dyDescent="0.45">
      <c r="A4213" s="29"/>
      <c r="B4213" s="29"/>
      <c r="C4213" s="29"/>
    </row>
    <row r="4214" spans="1:3" hidden="1" x14ac:dyDescent="0.45">
      <c r="A4214" s="29"/>
      <c r="B4214" s="29"/>
      <c r="C4214" s="29"/>
    </row>
    <row r="4215" spans="1:3" hidden="1" x14ac:dyDescent="0.45">
      <c r="A4215" s="29"/>
      <c r="B4215" s="29"/>
      <c r="C4215" s="29"/>
    </row>
    <row r="4216" spans="1:3" hidden="1" x14ac:dyDescent="0.45">
      <c r="A4216" s="29"/>
      <c r="B4216" s="29"/>
      <c r="C4216" s="29"/>
    </row>
    <row r="4217" spans="1:3" hidden="1" x14ac:dyDescent="0.45">
      <c r="A4217" s="29"/>
      <c r="B4217" s="29"/>
      <c r="C4217" s="29"/>
    </row>
    <row r="4218" spans="1:3" hidden="1" x14ac:dyDescent="0.45">
      <c r="A4218" s="29"/>
      <c r="B4218" s="29"/>
      <c r="C4218" s="29"/>
    </row>
    <row r="4219" spans="1:3" hidden="1" x14ac:dyDescent="0.45">
      <c r="A4219" s="29"/>
      <c r="B4219" s="29"/>
      <c r="C4219" s="29"/>
    </row>
    <row r="4220" spans="1:3" hidden="1" x14ac:dyDescent="0.45">
      <c r="A4220" s="29"/>
      <c r="B4220" s="29"/>
      <c r="C4220" s="29"/>
    </row>
    <row r="4221" spans="1:3" hidden="1" x14ac:dyDescent="0.45">
      <c r="A4221" s="29"/>
      <c r="B4221" s="29"/>
      <c r="C4221" s="29"/>
    </row>
    <row r="4222" spans="1:3" hidden="1" x14ac:dyDescent="0.45">
      <c r="A4222" s="29"/>
      <c r="B4222" s="29"/>
      <c r="C4222" s="29"/>
    </row>
    <row r="4223" spans="1:3" hidden="1" x14ac:dyDescent="0.45">
      <c r="A4223" s="29"/>
      <c r="B4223" s="29"/>
      <c r="C4223" s="29"/>
    </row>
    <row r="4224" spans="1:3" hidden="1" x14ac:dyDescent="0.45">
      <c r="A4224" s="29"/>
      <c r="B4224" s="29"/>
      <c r="C4224" s="29"/>
    </row>
    <row r="4225" spans="1:3" hidden="1" x14ac:dyDescent="0.45">
      <c r="A4225" s="29"/>
      <c r="B4225" s="29"/>
      <c r="C4225" s="29"/>
    </row>
    <row r="4226" spans="1:3" hidden="1" x14ac:dyDescent="0.45">
      <c r="A4226" s="29"/>
      <c r="B4226" s="29"/>
      <c r="C4226" s="29"/>
    </row>
    <row r="4227" spans="1:3" hidden="1" x14ac:dyDescent="0.45">
      <c r="A4227" s="29"/>
      <c r="B4227" s="29"/>
      <c r="C4227" s="29"/>
    </row>
    <row r="4228" spans="1:3" hidden="1" x14ac:dyDescent="0.45">
      <c r="A4228" s="29"/>
      <c r="B4228" s="29"/>
      <c r="C4228" s="29"/>
    </row>
    <row r="4229" spans="1:3" hidden="1" x14ac:dyDescent="0.45">
      <c r="A4229" s="29"/>
      <c r="B4229" s="29"/>
      <c r="C4229" s="29"/>
    </row>
    <row r="4230" spans="1:3" hidden="1" x14ac:dyDescent="0.45">
      <c r="A4230" s="29"/>
      <c r="B4230" s="29"/>
      <c r="C4230" s="29"/>
    </row>
    <row r="4231" spans="1:3" hidden="1" x14ac:dyDescent="0.45">
      <c r="A4231" s="29"/>
      <c r="B4231" s="29"/>
      <c r="C4231" s="29"/>
    </row>
    <row r="4232" spans="1:3" hidden="1" x14ac:dyDescent="0.45">
      <c r="A4232" s="29"/>
      <c r="B4232" s="29"/>
      <c r="C4232" s="29"/>
    </row>
    <row r="4233" spans="1:3" hidden="1" x14ac:dyDescent="0.45">
      <c r="A4233" s="29"/>
      <c r="B4233" s="29"/>
      <c r="C4233" s="29"/>
    </row>
    <row r="4234" spans="1:3" hidden="1" x14ac:dyDescent="0.45">
      <c r="A4234" s="29"/>
      <c r="B4234" s="29"/>
      <c r="C4234" s="29"/>
    </row>
    <row r="4235" spans="1:3" hidden="1" x14ac:dyDescent="0.45">
      <c r="A4235" s="29"/>
      <c r="B4235" s="29"/>
      <c r="C4235" s="29"/>
    </row>
    <row r="4236" spans="1:3" hidden="1" x14ac:dyDescent="0.45">
      <c r="A4236" s="29"/>
      <c r="B4236" s="29"/>
      <c r="C4236" s="29"/>
    </row>
    <row r="4237" spans="1:3" hidden="1" x14ac:dyDescent="0.45">
      <c r="A4237" s="29"/>
      <c r="B4237" s="29"/>
      <c r="C4237" s="29"/>
    </row>
    <row r="4238" spans="1:3" hidden="1" x14ac:dyDescent="0.45">
      <c r="A4238" s="29"/>
      <c r="B4238" s="29"/>
      <c r="C4238" s="29"/>
    </row>
    <row r="4239" spans="1:3" hidden="1" x14ac:dyDescent="0.45">
      <c r="A4239" s="29"/>
      <c r="B4239" s="29"/>
      <c r="C4239" s="29"/>
    </row>
    <row r="4240" spans="1:3" hidden="1" x14ac:dyDescent="0.45">
      <c r="A4240" s="29"/>
      <c r="B4240" s="29"/>
      <c r="C4240" s="29"/>
    </row>
    <row r="4241" spans="1:3" hidden="1" x14ac:dyDescent="0.45">
      <c r="A4241" s="29"/>
      <c r="B4241" s="29"/>
      <c r="C4241" s="29"/>
    </row>
    <row r="4242" spans="1:3" hidden="1" x14ac:dyDescent="0.45">
      <c r="A4242" s="29"/>
      <c r="B4242" s="29"/>
      <c r="C4242" s="29"/>
    </row>
    <row r="4243" spans="1:3" hidden="1" x14ac:dyDescent="0.45">
      <c r="A4243" s="29"/>
      <c r="B4243" s="29"/>
      <c r="C4243" s="29"/>
    </row>
    <row r="4244" spans="1:3" hidden="1" x14ac:dyDescent="0.45">
      <c r="A4244" s="29"/>
      <c r="B4244" s="29"/>
      <c r="C4244" s="29"/>
    </row>
    <row r="4245" spans="1:3" hidden="1" x14ac:dyDescent="0.45">
      <c r="A4245" s="29"/>
      <c r="B4245" s="29"/>
      <c r="C4245" s="29"/>
    </row>
    <row r="4246" spans="1:3" hidden="1" x14ac:dyDescent="0.45">
      <c r="A4246" s="29"/>
      <c r="B4246" s="29"/>
      <c r="C4246" s="29"/>
    </row>
    <row r="4247" spans="1:3" hidden="1" x14ac:dyDescent="0.45">
      <c r="A4247" s="29"/>
      <c r="B4247" s="29"/>
      <c r="C4247" s="29"/>
    </row>
    <row r="4248" spans="1:3" hidden="1" x14ac:dyDescent="0.45">
      <c r="A4248" s="29"/>
      <c r="B4248" s="29"/>
      <c r="C4248" s="29"/>
    </row>
    <row r="4249" spans="1:3" hidden="1" x14ac:dyDescent="0.45">
      <c r="A4249" s="29"/>
      <c r="B4249" s="29"/>
      <c r="C4249" s="29"/>
    </row>
    <row r="4250" spans="1:3" hidden="1" x14ac:dyDescent="0.45">
      <c r="A4250" s="29"/>
      <c r="B4250" s="29"/>
      <c r="C4250" s="29"/>
    </row>
    <row r="4251" spans="1:3" hidden="1" x14ac:dyDescent="0.45">
      <c r="A4251" s="29"/>
      <c r="B4251" s="29"/>
      <c r="C4251" s="29"/>
    </row>
    <row r="4252" spans="1:3" hidden="1" x14ac:dyDescent="0.45">
      <c r="A4252" s="29"/>
      <c r="B4252" s="29"/>
      <c r="C4252" s="29"/>
    </row>
    <row r="4253" spans="1:3" hidden="1" x14ac:dyDescent="0.45">
      <c r="A4253" s="29"/>
      <c r="B4253" s="29"/>
      <c r="C4253" s="29"/>
    </row>
    <row r="4254" spans="1:3" hidden="1" x14ac:dyDescent="0.45">
      <c r="A4254" s="29"/>
      <c r="B4254" s="29"/>
      <c r="C4254" s="29"/>
    </row>
    <row r="4255" spans="1:3" hidden="1" x14ac:dyDescent="0.45">
      <c r="A4255" s="29"/>
      <c r="B4255" s="29"/>
      <c r="C4255" s="29"/>
    </row>
    <row r="4256" spans="1:3" hidden="1" x14ac:dyDescent="0.45">
      <c r="A4256" s="29"/>
      <c r="B4256" s="29"/>
      <c r="C4256" s="29"/>
    </row>
    <row r="4257" spans="1:3" hidden="1" x14ac:dyDescent="0.45">
      <c r="A4257" s="29"/>
      <c r="B4257" s="29"/>
      <c r="C4257" s="29"/>
    </row>
    <row r="4258" spans="1:3" hidden="1" x14ac:dyDescent="0.45">
      <c r="A4258" s="29"/>
      <c r="B4258" s="29"/>
      <c r="C4258" s="29"/>
    </row>
    <row r="4259" spans="1:3" hidden="1" x14ac:dyDescent="0.45">
      <c r="A4259" s="29"/>
      <c r="B4259" s="29"/>
      <c r="C4259" s="29"/>
    </row>
    <row r="4260" spans="1:3" hidden="1" x14ac:dyDescent="0.45">
      <c r="A4260" s="29"/>
      <c r="B4260" s="29"/>
      <c r="C4260" s="29"/>
    </row>
    <row r="4261" spans="1:3" hidden="1" x14ac:dyDescent="0.45">
      <c r="A4261" s="29"/>
      <c r="B4261" s="29"/>
      <c r="C4261" s="29"/>
    </row>
    <row r="4262" spans="1:3" hidden="1" x14ac:dyDescent="0.45">
      <c r="A4262" s="29"/>
      <c r="B4262" s="29"/>
      <c r="C4262" s="29"/>
    </row>
    <row r="4263" spans="1:3" hidden="1" x14ac:dyDescent="0.45">
      <c r="A4263" s="29"/>
      <c r="B4263" s="29"/>
      <c r="C4263" s="29"/>
    </row>
    <row r="4264" spans="1:3" hidden="1" x14ac:dyDescent="0.45">
      <c r="A4264" s="29"/>
      <c r="B4264" s="29"/>
      <c r="C4264" s="29"/>
    </row>
    <row r="4265" spans="1:3" hidden="1" x14ac:dyDescent="0.45">
      <c r="A4265" s="29"/>
      <c r="B4265" s="29"/>
      <c r="C4265" s="29"/>
    </row>
    <row r="4266" spans="1:3" hidden="1" x14ac:dyDescent="0.45">
      <c r="A4266" s="29"/>
      <c r="B4266" s="29"/>
      <c r="C4266" s="29"/>
    </row>
    <row r="4267" spans="1:3" hidden="1" x14ac:dyDescent="0.45">
      <c r="A4267" s="29"/>
      <c r="B4267" s="29"/>
      <c r="C4267" s="29"/>
    </row>
    <row r="4268" spans="1:3" hidden="1" x14ac:dyDescent="0.45">
      <c r="A4268" s="29"/>
      <c r="B4268" s="29"/>
      <c r="C4268" s="29"/>
    </row>
    <row r="4269" spans="1:3" hidden="1" x14ac:dyDescent="0.45">
      <c r="A4269" s="29"/>
      <c r="B4269" s="29"/>
      <c r="C4269" s="29"/>
    </row>
    <row r="4270" spans="1:3" hidden="1" x14ac:dyDescent="0.45">
      <c r="A4270" s="29"/>
      <c r="B4270" s="29"/>
      <c r="C4270" s="29"/>
    </row>
    <row r="4271" spans="1:3" hidden="1" x14ac:dyDescent="0.45">
      <c r="A4271" s="29"/>
      <c r="B4271" s="29"/>
      <c r="C4271" s="29"/>
    </row>
    <row r="4272" spans="1:3" hidden="1" x14ac:dyDescent="0.45">
      <c r="A4272" s="29"/>
      <c r="B4272" s="29"/>
      <c r="C4272" s="29"/>
    </row>
    <row r="4273" spans="1:3" hidden="1" x14ac:dyDescent="0.45">
      <c r="A4273" s="29"/>
      <c r="B4273" s="29"/>
      <c r="C4273" s="29"/>
    </row>
    <row r="4274" spans="1:3" hidden="1" x14ac:dyDescent="0.45">
      <c r="A4274" s="29"/>
      <c r="B4274" s="29"/>
      <c r="C4274" s="29"/>
    </row>
    <row r="4275" spans="1:3" hidden="1" x14ac:dyDescent="0.45">
      <c r="A4275" s="29"/>
      <c r="B4275" s="29"/>
      <c r="C4275" s="29"/>
    </row>
    <row r="4276" spans="1:3" hidden="1" x14ac:dyDescent="0.45">
      <c r="A4276" s="29"/>
      <c r="B4276" s="29"/>
      <c r="C4276" s="29"/>
    </row>
    <row r="4277" spans="1:3" hidden="1" x14ac:dyDescent="0.45">
      <c r="A4277" s="29"/>
      <c r="B4277" s="29"/>
      <c r="C4277" s="29"/>
    </row>
    <row r="4278" spans="1:3" hidden="1" x14ac:dyDescent="0.45">
      <c r="A4278" s="29"/>
      <c r="B4278" s="29"/>
      <c r="C4278" s="29"/>
    </row>
    <row r="4279" spans="1:3" hidden="1" x14ac:dyDescent="0.45">
      <c r="A4279" s="29"/>
      <c r="B4279" s="29"/>
      <c r="C4279" s="29"/>
    </row>
    <row r="4280" spans="1:3" hidden="1" x14ac:dyDescent="0.45">
      <c r="A4280" s="29"/>
      <c r="B4280" s="29"/>
      <c r="C4280" s="29"/>
    </row>
    <row r="4281" spans="1:3" hidden="1" x14ac:dyDescent="0.45">
      <c r="A4281" s="29"/>
      <c r="B4281" s="29"/>
      <c r="C4281" s="29"/>
    </row>
    <row r="4282" spans="1:3" hidden="1" x14ac:dyDescent="0.45">
      <c r="A4282" s="29"/>
      <c r="B4282" s="29"/>
      <c r="C4282" s="29"/>
    </row>
    <row r="4283" spans="1:3" hidden="1" x14ac:dyDescent="0.45">
      <c r="A4283" s="29"/>
      <c r="B4283" s="29"/>
      <c r="C4283" s="29"/>
    </row>
    <row r="4284" spans="1:3" hidden="1" x14ac:dyDescent="0.45">
      <c r="A4284" s="29"/>
      <c r="B4284" s="29"/>
      <c r="C4284" s="29"/>
    </row>
    <row r="4285" spans="1:3" hidden="1" x14ac:dyDescent="0.45">
      <c r="A4285" s="29"/>
      <c r="B4285" s="29"/>
      <c r="C4285" s="29"/>
    </row>
    <row r="4286" spans="1:3" hidden="1" x14ac:dyDescent="0.45">
      <c r="A4286" s="29"/>
      <c r="B4286" s="29"/>
      <c r="C4286" s="29"/>
    </row>
    <row r="4287" spans="1:3" hidden="1" x14ac:dyDescent="0.45">
      <c r="A4287" s="29"/>
      <c r="B4287" s="29"/>
      <c r="C4287" s="29"/>
    </row>
    <row r="4288" spans="1:3" hidden="1" x14ac:dyDescent="0.45">
      <c r="A4288" s="29"/>
      <c r="B4288" s="29"/>
      <c r="C4288" s="29"/>
    </row>
    <row r="4289" spans="1:3" hidden="1" x14ac:dyDescent="0.45">
      <c r="A4289" s="29"/>
      <c r="B4289" s="29"/>
      <c r="C4289" s="29"/>
    </row>
    <row r="4290" spans="1:3" hidden="1" x14ac:dyDescent="0.45">
      <c r="A4290" s="29"/>
      <c r="B4290" s="29"/>
      <c r="C4290" s="29"/>
    </row>
    <row r="4291" spans="1:3" hidden="1" x14ac:dyDescent="0.45">
      <c r="A4291" s="29"/>
      <c r="B4291" s="29"/>
      <c r="C4291" s="29"/>
    </row>
    <row r="4292" spans="1:3" hidden="1" x14ac:dyDescent="0.45">
      <c r="A4292" s="29"/>
      <c r="B4292" s="29"/>
      <c r="C4292" s="29"/>
    </row>
    <row r="4293" spans="1:3" hidden="1" x14ac:dyDescent="0.45">
      <c r="A4293" s="29"/>
      <c r="B4293" s="29"/>
      <c r="C4293" s="29"/>
    </row>
    <row r="4294" spans="1:3" hidden="1" x14ac:dyDescent="0.45">
      <c r="A4294" s="29"/>
      <c r="B4294" s="29"/>
      <c r="C4294" s="29"/>
    </row>
    <row r="4295" spans="1:3" hidden="1" x14ac:dyDescent="0.45">
      <c r="A4295" s="29"/>
      <c r="B4295" s="29"/>
      <c r="C4295" s="29"/>
    </row>
    <row r="4296" spans="1:3" hidden="1" x14ac:dyDescent="0.45">
      <c r="A4296" s="29"/>
      <c r="B4296" s="29"/>
      <c r="C4296" s="29"/>
    </row>
    <row r="4297" spans="1:3" hidden="1" x14ac:dyDescent="0.45">
      <c r="A4297" s="29"/>
      <c r="B4297" s="29"/>
      <c r="C4297" s="29"/>
    </row>
    <row r="4298" spans="1:3" hidden="1" x14ac:dyDescent="0.45">
      <c r="A4298" s="29"/>
      <c r="B4298" s="29"/>
      <c r="C4298" s="29"/>
    </row>
    <row r="4299" spans="1:3" hidden="1" x14ac:dyDescent="0.45">
      <c r="A4299" s="29"/>
      <c r="B4299" s="29"/>
      <c r="C4299" s="29"/>
    </row>
    <row r="4300" spans="1:3" hidden="1" x14ac:dyDescent="0.45">
      <c r="A4300" s="29"/>
      <c r="B4300" s="29"/>
      <c r="C4300" s="29"/>
    </row>
    <row r="4301" spans="1:3" hidden="1" x14ac:dyDescent="0.45">
      <c r="A4301" s="29"/>
      <c r="B4301" s="29"/>
      <c r="C4301" s="29"/>
    </row>
    <row r="4302" spans="1:3" hidden="1" x14ac:dyDescent="0.45">
      <c r="A4302" s="29"/>
      <c r="B4302" s="29"/>
      <c r="C4302" s="29"/>
    </row>
    <row r="4303" spans="1:3" hidden="1" x14ac:dyDescent="0.45">
      <c r="A4303" s="29"/>
      <c r="B4303" s="29"/>
      <c r="C4303" s="29"/>
    </row>
    <row r="4304" spans="1:3" hidden="1" x14ac:dyDescent="0.45">
      <c r="A4304" s="29"/>
      <c r="B4304" s="29"/>
      <c r="C4304" s="29"/>
    </row>
    <row r="4305" spans="1:3" hidden="1" x14ac:dyDescent="0.45">
      <c r="A4305" s="29"/>
      <c r="B4305" s="29"/>
      <c r="C4305" s="29"/>
    </row>
    <row r="4306" spans="1:3" hidden="1" x14ac:dyDescent="0.45">
      <c r="A4306" s="29"/>
      <c r="B4306" s="29"/>
      <c r="C4306" s="29"/>
    </row>
    <row r="4307" spans="1:3" hidden="1" x14ac:dyDescent="0.45">
      <c r="A4307" s="29"/>
      <c r="B4307" s="29"/>
      <c r="C4307" s="29"/>
    </row>
    <row r="4308" spans="1:3" hidden="1" x14ac:dyDescent="0.45">
      <c r="A4308" s="29"/>
      <c r="B4308" s="29"/>
      <c r="C4308" s="29"/>
    </row>
    <row r="4309" spans="1:3" hidden="1" x14ac:dyDescent="0.45">
      <c r="A4309" s="29"/>
      <c r="B4309" s="29"/>
      <c r="C4309" s="29"/>
    </row>
    <row r="4310" spans="1:3" hidden="1" x14ac:dyDescent="0.45">
      <c r="A4310" s="29"/>
      <c r="B4310" s="29"/>
      <c r="C4310" s="29"/>
    </row>
    <row r="4311" spans="1:3" hidden="1" x14ac:dyDescent="0.45">
      <c r="A4311" s="29"/>
      <c r="B4311" s="29"/>
      <c r="C4311" s="29"/>
    </row>
    <row r="4312" spans="1:3" hidden="1" x14ac:dyDescent="0.45">
      <c r="A4312" s="29"/>
      <c r="B4312" s="29"/>
      <c r="C4312" s="29"/>
    </row>
    <row r="4313" spans="1:3" hidden="1" x14ac:dyDescent="0.45">
      <c r="A4313" s="29"/>
      <c r="B4313" s="29"/>
      <c r="C4313" s="29"/>
    </row>
    <row r="4314" spans="1:3" hidden="1" x14ac:dyDescent="0.45">
      <c r="A4314" s="29"/>
      <c r="B4314" s="29"/>
      <c r="C4314" s="29"/>
    </row>
    <row r="4315" spans="1:3" hidden="1" x14ac:dyDescent="0.45">
      <c r="A4315" s="29"/>
      <c r="B4315" s="29"/>
      <c r="C4315" s="29"/>
    </row>
    <row r="4316" spans="1:3" hidden="1" x14ac:dyDescent="0.45">
      <c r="A4316" s="29"/>
      <c r="B4316" s="29"/>
      <c r="C4316" s="29"/>
    </row>
    <row r="4317" spans="1:3" hidden="1" x14ac:dyDescent="0.45">
      <c r="A4317" s="29"/>
      <c r="B4317" s="29"/>
      <c r="C4317" s="29"/>
    </row>
    <row r="4318" spans="1:3" hidden="1" x14ac:dyDescent="0.45">
      <c r="A4318" s="29"/>
      <c r="B4318" s="29"/>
      <c r="C4318" s="29"/>
    </row>
    <row r="4319" spans="1:3" hidden="1" x14ac:dyDescent="0.45">
      <c r="A4319" s="29"/>
      <c r="B4319" s="29"/>
      <c r="C4319" s="29"/>
    </row>
    <row r="4320" spans="1:3" hidden="1" x14ac:dyDescent="0.45">
      <c r="A4320" s="29"/>
      <c r="B4320" s="29"/>
      <c r="C4320" s="29"/>
    </row>
    <row r="4321" spans="1:3" hidden="1" x14ac:dyDescent="0.45">
      <c r="A4321" s="29"/>
      <c r="B4321" s="29"/>
      <c r="C4321" s="29"/>
    </row>
    <row r="4322" spans="1:3" hidden="1" x14ac:dyDescent="0.45">
      <c r="A4322" s="29"/>
      <c r="B4322" s="29"/>
      <c r="C4322" s="29"/>
    </row>
    <row r="4323" spans="1:3" hidden="1" x14ac:dyDescent="0.45">
      <c r="A4323" s="29"/>
      <c r="B4323" s="29"/>
      <c r="C4323" s="29"/>
    </row>
    <row r="4324" spans="1:3" hidden="1" x14ac:dyDescent="0.45">
      <c r="A4324" s="29"/>
      <c r="B4324" s="29"/>
      <c r="C4324" s="29"/>
    </row>
    <row r="4325" spans="1:3" hidden="1" x14ac:dyDescent="0.45">
      <c r="A4325" s="29"/>
      <c r="B4325" s="29"/>
      <c r="C4325" s="29"/>
    </row>
    <row r="4326" spans="1:3" hidden="1" x14ac:dyDescent="0.45">
      <c r="A4326" s="29"/>
      <c r="B4326" s="29"/>
      <c r="C4326" s="29"/>
    </row>
    <row r="4327" spans="1:3" hidden="1" x14ac:dyDescent="0.45">
      <c r="A4327" s="29"/>
      <c r="B4327" s="29"/>
      <c r="C4327" s="29"/>
    </row>
    <row r="4328" spans="1:3" hidden="1" x14ac:dyDescent="0.45">
      <c r="A4328" s="29"/>
      <c r="B4328" s="29"/>
      <c r="C4328" s="29"/>
    </row>
    <row r="4329" spans="1:3" hidden="1" x14ac:dyDescent="0.45">
      <c r="A4329" s="29"/>
      <c r="B4329" s="29"/>
      <c r="C4329" s="29"/>
    </row>
    <row r="4330" spans="1:3" hidden="1" x14ac:dyDescent="0.45">
      <c r="A4330" s="29"/>
      <c r="B4330" s="29"/>
      <c r="C4330" s="29"/>
    </row>
    <row r="4331" spans="1:3" hidden="1" x14ac:dyDescent="0.45">
      <c r="A4331" s="29"/>
      <c r="B4331" s="29"/>
      <c r="C4331" s="29"/>
    </row>
    <row r="4332" spans="1:3" hidden="1" x14ac:dyDescent="0.45">
      <c r="A4332" s="29"/>
      <c r="B4332" s="29"/>
      <c r="C4332" s="29"/>
    </row>
    <row r="4333" spans="1:3" hidden="1" x14ac:dyDescent="0.45">
      <c r="A4333" s="29"/>
      <c r="B4333" s="29"/>
      <c r="C4333" s="29"/>
    </row>
    <row r="4334" spans="1:3" hidden="1" x14ac:dyDescent="0.45">
      <c r="A4334" s="29"/>
      <c r="B4334" s="29"/>
      <c r="C4334" s="29"/>
    </row>
    <row r="4335" spans="1:3" hidden="1" x14ac:dyDescent="0.45">
      <c r="A4335" s="29"/>
      <c r="B4335" s="29"/>
      <c r="C4335" s="29"/>
    </row>
    <row r="4336" spans="1:3" hidden="1" x14ac:dyDescent="0.45">
      <c r="A4336" s="29"/>
      <c r="B4336" s="29"/>
      <c r="C4336" s="29"/>
    </row>
    <row r="4337" spans="1:3" hidden="1" x14ac:dyDescent="0.45">
      <c r="A4337" s="29"/>
      <c r="B4337" s="29"/>
      <c r="C4337" s="29"/>
    </row>
    <row r="4338" spans="1:3" hidden="1" x14ac:dyDescent="0.45">
      <c r="A4338" s="29"/>
      <c r="B4338" s="29"/>
      <c r="C4338" s="29"/>
    </row>
    <row r="4339" spans="1:3" hidden="1" x14ac:dyDescent="0.45">
      <c r="A4339" s="29"/>
      <c r="B4339" s="29"/>
      <c r="C4339" s="29"/>
    </row>
    <row r="4340" spans="1:3" hidden="1" x14ac:dyDescent="0.45">
      <c r="A4340" s="29"/>
      <c r="B4340" s="29"/>
      <c r="C4340" s="29"/>
    </row>
    <row r="4341" spans="1:3" hidden="1" x14ac:dyDescent="0.45">
      <c r="A4341" s="29"/>
      <c r="B4341" s="29"/>
      <c r="C4341" s="29"/>
    </row>
    <row r="4342" spans="1:3" hidden="1" x14ac:dyDescent="0.45">
      <c r="A4342" s="29"/>
      <c r="B4342" s="29"/>
      <c r="C4342" s="29"/>
    </row>
    <row r="4343" spans="1:3" hidden="1" x14ac:dyDescent="0.45">
      <c r="A4343" s="29"/>
      <c r="B4343" s="29"/>
      <c r="C4343" s="29"/>
    </row>
    <row r="4344" spans="1:3" hidden="1" x14ac:dyDescent="0.45">
      <c r="A4344" s="29"/>
      <c r="B4344" s="29"/>
      <c r="C4344" s="29"/>
    </row>
    <row r="4345" spans="1:3" hidden="1" x14ac:dyDescent="0.45">
      <c r="A4345" s="29"/>
      <c r="B4345" s="29"/>
      <c r="C4345" s="29"/>
    </row>
    <row r="4346" spans="1:3" hidden="1" x14ac:dyDescent="0.45">
      <c r="A4346" s="29"/>
      <c r="B4346" s="29"/>
      <c r="C4346" s="29"/>
    </row>
    <row r="4347" spans="1:3" hidden="1" x14ac:dyDescent="0.45">
      <c r="A4347" s="29"/>
      <c r="B4347" s="29"/>
      <c r="C4347" s="29"/>
    </row>
    <row r="4348" spans="1:3" hidden="1" x14ac:dyDescent="0.45">
      <c r="A4348" s="29"/>
      <c r="B4348" s="29"/>
      <c r="C4348" s="29"/>
    </row>
    <row r="4349" spans="1:3" hidden="1" x14ac:dyDescent="0.45">
      <c r="A4349" s="29"/>
      <c r="B4349" s="29"/>
      <c r="C4349" s="29"/>
    </row>
    <row r="4350" spans="1:3" hidden="1" x14ac:dyDescent="0.45">
      <c r="A4350" s="29"/>
      <c r="B4350" s="29"/>
      <c r="C4350" s="29"/>
    </row>
    <row r="4351" spans="1:3" hidden="1" x14ac:dyDescent="0.45">
      <c r="A4351" s="29"/>
      <c r="B4351" s="29"/>
      <c r="C4351" s="29"/>
    </row>
    <row r="4352" spans="1:3" hidden="1" x14ac:dyDescent="0.45">
      <c r="A4352" s="29"/>
      <c r="B4352" s="29"/>
      <c r="C4352" s="29"/>
    </row>
    <row r="4353" spans="1:3" hidden="1" x14ac:dyDescent="0.45">
      <c r="A4353" s="29"/>
      <c r="B4353" s="29"/>
      <c r="C4353" s="29"/>
    </row>
    <row r="4354" spans="1:3" hidden="1" x14ac:dyDescent="0.45">
      <c r="A4354" s="29"/>
      <c r="B4354" s="29"/>
      <c r="C4354" s="29"/>
    </row>
    <row r="4355" spans="1:3" hidden="1" x14ac:dyDescent="0.45">
      <c r="A4355" s="29"/>
      <c r="B4355" s="29"/>
      <c r="C4355" s="29"/>
    </row>
    <row r="4356" spans="1:3" hidden="1" x14ac:dyDescent="0.45">
      <c r="A4356" s="29"/>
      <c r="B4356" s="29"/>
      <c r="C4356" s="29"/>
    </row>
    <row r="4357" spans="1:3" hidden="1" x14ac:dyDescent="0.45">
      <c r="A4357" s="29"/>
      <c r="B4357" s="29"/>
      <c r="C4357" s="29"/>
    </row>
    <row r="4358" spans="1:3" hidden="1" x14ac:dyDescent="0.45">
      <c r="A4358" s="29"/>
      <c r="B4358" s="29"/>
      <c r="C4358" s="29"/>
    </row>
    <row r="4359" spans="1:3" hidden="1" x14ac:dyDescent="0.45">
      <c r="A4359" s="29"/>
      <c r="B4359" s="29"/>
      <c r="C4359" s="29"/>
    </row>
    <row r="4360" spans="1:3" hidden="1" x14ac:dyDescent="0.45">
      <c r="A4360" s="29"/>
      <c r="B4360" s="29"/>
      <c r="C4360" s="29"/>
    </row>
    <row r="4361" spans="1:3" hidden="1" x14ac:dyDescent="0.45">
      <c r="A4361" s="29"/>
      <c r="B4361" s="29"/>
      <c r="C4361" s="29"/>
    </row>
    <row r="4362" spans="1:3" hidden="1" x14ac:dyDescent="0.45">
      <c r="A4362" s="29"/>
      <c r="B4362" s="29"/>
      <c r="C4362" s="29"/>
    </row>
    <row r="4363" spans="1:3" hidden="1" x14ac:dyDescent="0.45">
      <c r="A4363" s="29"/>
      <c r="B4363" s="29"/>
      <c r="C4363" s="29"/>
    </row>
    <row r="4364" spans="1:3" hidden="1" x14ac:dyDescent="0.45">
      <c r="A4364" s="29"/>
      <c r="B4364" s="29"/>
      <c r="C4364" s="29"/>
    </row>
    <row r="4365" spans="1:3" hidden="1" x14ac:dyDescent="0.45">
      <c r="A4365" s="29"/>
      <c r="B4365" s="29"/>
      <c r="C4365" s="29"/>
    </row>
    <row r="4366" spans="1:3" hidden="1" x14ac:dyDescent="0.45">
      <c r="A4366" s="29"/>
      <c r="B4366" s="29"/>
      <c r="C4366" s="29"/>
    </row>
    <row r="4367" spans="1:3" hidden="1" x14ac:dyDescent="0.45">
      <c r="A4367" s="29"/>
      <c r="B4367" s="29"/>
      <c r="C4367" s="29"/>
    </row>
    <row r="4368" spans="1:3" hidden="1" x14ac:dyDescent="0.45">
      <c r="A4368" s="29"/>
      <c r="B4368" s="29"/>
      <c r="C4368" s="29"/>
    </row>
    <row r="4369" spans="1:3" hidden="1" x14ac:dyDescent="0.45">
      <c r="A4369" s="29"/>
      <c r="B4369" s="29"/>
      <c r="C4369" s="29"/>
    </row>
    <row r="4370" spans="1:3" hidden="1" x14ac:dyDescent="0.45">
      <c r="A4370" s="29"/>
      <c r="B4370" s="29"/>
      <c r="C4370" s="29"/>
    </row>
    <row r="4371" spans="1:3" hidden="1" x14ac:dyDescent="0.45">
      <c r="A4371" s="29"/>
      <c r="B4371" s="29"/>
      <c r="C4371" s="29"/>
    </row>
    <row r="4372" spans="1:3" hidden="1" x14ac:dyDescent="0.45">
      <c r="A4372" s="29"/>
      <c r="B4372" s="29"/>
      <c r="C4372" s="29"/>
    </row>
    <row r="4373" spans="1:3" hidden="1" x14ac:dyDescent="0.45">
      <c r="A4373" s="29"/>
      <c r="B4373" s="29"/>
      <c r="C4373" s="29"/>
    </row>
    <row r="4374" spans="1:3" hidden="1" x14ac:dyDescent="0.45">
      <c r="A4374" s="29"/>
      <c r="B4374" s="29"/>
      <c r="C4374" s="29"/>
    </row>
    <row r="4375" spans="1:3" hidden="1" x14ac:dyDescent="0.45">
      <c r="A4375" s="29"/>
      <c r="B4375" s="29"/>
      <c r="C4375" s="29"/>
    </row>
    <row r="4376" spans="1:3" hidden="1" x14ac:dyDescent="0.45">
      <c r="A4376" s="29"/>
      <c r="B4376" s="29"/>
      <c r="C4376" s="29"/>
    </row>
    <row r="4377" spans="1:3" hidden="1" x14ac:dyDescent="0.45">
      <c r="A4377" s="29"/>
      <c r="B4377" s="29"/>
      <c r="C4377" s="29"/>
    </row>
    <row r="4378" spans="1:3" hidden="1" x14ac:dyDescent="0.45">
      <c r="A4378" s="29"/>
      <c r="B4378" s="29"/>
      <c r="C4378" s="29"/>
    </row>
    <row r="4379" spans="1:3" hidden="1" x14ac:dyDescent="0.45">
      <c r="A4379" s="29"/>
      <c r="B4379" s="29"/>
      <c r="C4379" s="29"/>
    </row>
    <row r="4380" spans="1:3" hidden="1" x14ac:dyDescent="0.45">
      <c r="A4380" s="29"/>
      <c r="B4380" s="29"/>
      <c r="C4380" s="29"/>
    </row>
    <row r="4381" spans="1:3" hidden="1" x14ac:dyDescent="0.45">
      <c r="A4381" s="29"/>
      <c r="B4381" s="29"/>
      <c r="C4381" s="29"/>
    </row>
    <row r="4382" spans="1:3" hidden="1" x14ac:dyDescent="0.45">
      <c r="A4382" s="29"/>
      <c r="B4382" s="29"/>
      <c r="C4382" s="29"/>
    </row>
    <row r="4383" spans="1:3" hidden="1" x14ac:dyDescent="0.45">
      <c r="A4383" s="29"/>
      <c r="B4383" s="29"/>
      <c r="C4383" s="29"/>
    </row>
    <row r="4384" spans="1:3" hidden="1" x14ac:dyDescent="0.45">
      <c r="A4384" s="29"/>
      <c r="B4384" s="29"/>
      <c r="C4384" s="29"/>
    </row>
    <row r="4385" spans="1:3" hidden="1" x14ac:dyDescent="0.45">
      <c r="A4385" s="29"/>
      <c r="B4385" s="29"/>
      <c r="C4385" s="29"/>
    </row>
    <row r="4386" spans="1:3" hidden="1" x14ac:dyDescent="0.45">
      <c r="A4386" s="29"/>
      <c r="B4386" s="29"/>
      <c r="C4386" s="29"/>
    </row>
    <row r="4387" spans="1:3" hidden="1" x14ac:dyDescent="0.45">
      <c r="A4387" s="29"/>
      <c r="B4387" s="29"/>
      <c r="C4387" s="29"/>
    </row>
    <row r="4388" spans="1:3" hidden="1" x14ac:dyDescent="0.45">
      <c r="A4388" s="29"/>
      <c r="B4388" s="29"/>
      <c r="C4388" s="29"/>
    </row>
    <row r="4389" spans="1:3" hidden="1" x14ac:dyDescent="0.45">
      <c r="A4389" s="29"/>
      <c r="B4389" s="29"/>
      <c r="C4389" s="29"/>
    </row>
    <row r="4390" spans="1:3" hidden="1" x14ac:dyDescent="0.45">
      <c r="A4390" s="29"/>
      <c r="B4390" s="29"/>
      <c r="C4390" s="29"/>
    </row>
    <row r="4391" spans="1:3" hidden="1" x14ac:dyDescent="0.45">
      <c r="A4391" s="29"/>
      <c r="B4391" s="29"/>
      <c r="C4391" s="29"/>
    </row>
    <row r="4392" spans="1:3" hidden="1" x14ac:dyDescent="0.45">
      <c r="A4392" s="29"/>
      <c r="B4392" s="29"/>
      <c r="C4392" s="29"/>
    </row>
    <row r="4393" spans="1:3" hidden="1" x14ac:dyDescent="0.45">
      <c r="A4393" s="29"/>
      <c r="B4393" s="29"/>
      <c r="C4393" s="29"/>
    </row>
    <row r="4394" spans="1:3" hidden="1" x14ac:dyDescent="0.45">
      <c r="A4394" s="29"/>
      <c r="B4394" s="29"/>
      <c r="C4394" s="29"/>
    </row>
    <row r="4395" spans="1:3" hidden="1" x14ac:dyDescent="0.45">
      <c r="A4395" s="29"/>
      <c r="B4395" s="29"/>
      <c r="C4395" s="29"/>
    </row>
    <row r="4396" spans="1:3" hidden="1" x14ac:dyDescent="0.45">
      <c r="A4396" s="29"/>
      <c r="B4396" s="29"/>
      <c r="C4396" s="29"/>
    </row>
    <row r="4397" spans="1:3" hidden="1" x14ac:dyDescent="0.45">
      <c r="A4397" s="29"/>
      <c r="B4397" s="29"/>
      <c r="C4397" s="29"/>
    </row>
    <row r="4398" spans="1:3" hidden="1" x14ac:dyDescent="0.45">
      <c r="A4398" s="29"/>
      <c r="B4398" s="29"/>
      <c r="C4398" s="29"/>
    </row>
    <row r="4399" spans="1:3" hidden="1" x14ac:dyDescent="0.45">
      <c r="A4399" s="29"/>
      <c r="B4399" s="29"/>
      <c r="C4399" s="29"/>
    </row>
    <row r="4400" spans="1:3" hidden="1" x14ac:dyDescent="0.45">
      <c r="A4400" s="29"/>
      <c r="B4400" s="29"/>
      <c r="C4400" s="29"/>
    </row>
    <row r="4401" spans="1:3" hidden="1" x14ac:dyDescent="0.45">
      <c r="A4401" s="29"/>
      <c r="B4401" s="29"/>
      <c r="C4401" s="29"/>
    </row>
    <row r="4402" spans="1:3" hidden="1" x14ac:dyDescent="0.45">
      <c r="A4402" s="29"/>
      <c r="B4402" s="29"/>
      <c r="C4402" s="29"/>
    </row>
    <row r="4403" spans="1:3" hidden="1" x14ac:dyDescent="0.45">
      <c r="A4403" s="29"/>
      <c r="B4403" s="29"/>
      <c r="C4403" s="29"/>
    </row>
    <row r="4404" spans="1:3" hidden="1" x14ac:dyDescent="0.45">
      <c r="A4404" s="29"/>
      <c r="B4404" s="29"/>
      <c r="C4404" s="29"/>
    </row>
    <row r="4405" spans="1:3" hidden="1" x14ac:dyDescent="0.45">
      <c r="A4405" s="29"/>
      <c r="B4405" s="29"/>
      <c r="C4405" s="29"/>
    </row>
    <row r="4406" spans="1:3" hidden="1" x14ac:dyDescent="0.45">
      <c r="A4406" s="29"/>
      <c r="B4406" s="29"/>
      <c r="C4406" s="29"/>
    </row>
    <row r="4407" spans="1:3" hidden="1" x14ac:dyDescent="0.45">
      <c r="A4407" s="29"/>
      <c r="B4407" s="29"/>
      <c r="C4407" s="29"/>
    </row>
    <row r="4408" spans="1:3" hidden="1" x14ac:dyDescent="0.45">
      <c r="A4408" s="29"/>
      <c r="B4408" s="29"/>
      <c r="C4408" s="29"/>
    </row>
    <row r="4409" spans="1:3" hidden="1" x14ac:dyDescent="0.45">
      <c r="A4409" s="29"/>
      <c r="B4409" s="29"/>
      <c r="C4409" s="29"/>
    </row>
    <row r="4410" spans="1:3" hidden="1" x14ac:dyDescent="0.45">
      <c r="A4410" s="29"/>
      <c r="B4410" s="29"/>
      <c r="C4410" s="29"/>
    </row>
    <row r="4411" spans="1:3" hidden="1" x14ac:dyDescent="0.45">
      <c r="A4411" s="29"/>
      <c r="B4411" s="29"/>
      <c r="C4411" s="29"/>
    </row>
    <row r="4412" spans="1:3" hidden="1" x14ac:dyDescent="0.45">
      <c r="A4412" s="29"/>
      <c r="B4412" s="29"/>
      <c r="C4412" s="29"/>
    </row>
    <row r="4413" spans="1:3" hidden="1" x14ac:dyDescent="0.45">
      <c r="A4413" s="29"/>
      <c r="B4413" s="29"/>
      <c r="C4413" s="29"/>
    </row>
    <row r="4414" spans="1:3" hidden="1" x14ac:dyDescent="0.45">
      <c r="A4414" s="29"/>
      <c r="B4414" s="29"/>
      <c r="C4414" s="29"/>
    </row>
    <row r="4415" spans="1:3" hidden="1" x14ac:dyDescent="0.45">
      <c r="A4415" s="29"/>
      <c r="B4415" s="29"/>
      <c r="C4415" s="29"/>
    </row>
    <row r="4416" spans="1:3" hidden="1" x14ac:dyDescent="0.45">
      <c r="A4416" s="29"/>
      <c r="B4416" s="29"/>
      <c r="C4416" s="29"/>
    </row>
    <row r="4417" spans="1:3" hidden="1" x14ac:dyDescent="0.45">
      <c r="A4417" s="29"/>
      <c r="B4417" s="29"/>
      <c r="C4417" s="29"/>
    </row>
    <row r="4418" spans="1:3" hidden="1" x14ac:dyDescent="0.45">
      <c r="A4418" s="29"/>
      <c r="B4418" s="29"/>
      <c r="C4418" s="29"/>
    </row>
    <row r="4419" spans="1:3" hidden="1" x14ac:dyDescent="0.45">
      <c r="A4419" s="29"/>
      <c r="B4419" s="29"/>
      <c r="C4419" s="29"/>
    </row>
    <row r="4420" spans="1:3" hidden="1" x14ac:dyDescent="0.45">
      <c r="A4420" s="29"/>
      <c r="B4420" s="29"/>
      <c r="C4420" s="29"/>
    </row>
    <row r="4421" spans="1:3" hidden="1" x14ac:dyDescent="0.45">
      <c r="A4421" s="29"/>
      <c r="B4421" s="29"/>
      <c r="C4421" s="29"/>
    </row>
    <row r="4422" spans="1:3" hidden="1" x14ac:dyDescent="0.45">
      <c r="A4422" s="29"/>
      <c r="B4422" s="29"/>
      <c r="C4422" s="29"/>
    </row>
    <row r="4423" spans="1:3" hidden="1" x14ac:dyDescent="0.45">
      <c r="A4423" s="29"/>
      <c r="B4423" s="29"/>
      <c r="C4423" s="29"/>
    </row>
    <row r="4424" spans="1:3" hidden="1" x14ac:dyDescent="0.45">
      <c r="A4424" s="29"/>
      <c r="B4424" s="29"/>
      <c r="C4424" s="29"/>
    </row>
    <row r="4425" spans="1:3" hidden="1" x14ac:dyDescent="0.45">
      <c r="A4425" s="29"/>
      <c r="B4425" s="29"/>
      <c r="C4425" s="29"/>
    </row>
    <row r="4426" spans="1:3" hidden="1" x14ac:dyDescent="0.45">
      <c r="A4426" s="29"/>
      <c r="B4426" s="29"/>
      <c r="C4426" s="29"/>
    </row>
    <row r="4427" spans="1:3" hidden="1" x14ac:dyDescent="0.45">
      <c r="A4427" s="29"/>
      <c r="B4427" s="29"/>
      <c r="C4427" s="29"/>
    </row>
    <row r="4428" spans="1:3" hidden="1" x14ac:dyDescent="0.45">
      <c r="A4428" s="29"/>
      <c r="B4428" s="29"/>
      <c r="C4428" s="29"/>
    </row>
    <row r="4429" spans="1:3" hidden="1" x14ac:dyDescent="0.45">
      <c r="A4429" s="29"/>
      <c r="B4429" s="29"/>
      <c r="C4429" s="29"/>
    </row>
    <row r="4430" spans="1:3" hidden="1" x14ac:dyDescent="0.45">
      <c r="A4430" s="29"/>
      <c r="B4430" s="29"/>
      <c r="C4430" s="29"/>
    </row>
    <row r="4431" spans="1:3" hidden="1" x14ac:dyDescent="0.45">
      <c r="A4431" s="29"/>
      <c r="B4431" s="29"/>
      <c r="C4431" s="29"/>
    </row>
    <row r="4432" spans="1:3" hidden="1" x14ac:dyDescent="0.45">
      <c r="A4432" s="29"/>
      <c r="B4432" s="29"/>
      <c r="C4432" s="29"/>
    </row>
    <row r="4433" spans="1:3" hidden="1" x14ac:dyDescent="0.45">
      <c r="A4433" s="29"/>
      <c r="B4433" s="29"/>
      <c r="C4433" s="29"/>
    </row>
    <row r="4434" spans="1:3" hidden="1" x14ac:dyDescent="0.45">
      <c r="A4434" s="29"/>
      <c r="B4434" s="29"/>
      <c r="C4434" s="29"/>
    </row>
    <row r="4435" spans="1:3" hidden="1" x14ac:dyDescent="0.45">
      <c r="A4435" s="29"/>
      <c r="B4435" s="29"/>
      <c r="C4435" s="29"/>
    </row>
    <row r="4436" spans="1:3" hidden="1" x14ac:dyDescent="0.45">
      <c r="A4436" s="29"/>
      <c r="B4436" s="29"/>
      <c r="C4436" s="29"/>
    </row>
    <row r="4437" spans="1:3" hidden="1" x14ac:dyDescent="0.45">
      <c r="A4437" s="29"/>
      <c r="B4437" s="29"/>
      <c r="C4437" s="29"/>
    </row>
    <row r="4438" spans="1:3" hidden="1" x14ac:dyDescent="0.45">
      <c r="A4438" s="29"/>
      <c r="B4438" s="29"/>
      <c r="C4438" s="29"/>
    </row>
    <row r="4439" spans="1:3" hidden="1" x14ac:dyDescent="0.45">
      <c r="A4439" s="29"/>
      <c r="B4439" s="29"/>
      <c r="C4439" s="29"/>
    </row>
    <row r="4440" spans="1:3" hidden="1" x14ac:dyDescent="0.45">
      <c r="A4440" s="29"/>
      <c r="B4440" s="29"/>
      <c r="C4440" s="29"/>
    </row>
    <row r="4441" spans="1:3" hidden="1" x14ac:dyDescent="0.45">
      <c r="A4441" s="29"/>
      <c r="B4441" s="29"/>
      <c r="C4441" s="29"/>
    </row>
    <row r="4442" spans="1:3" hidden="1" x14ac:dyDescent="0.45">
      <c r="A4442" s="29"/>
      <c r="B4442" s="29"/>
      <c r="C4442" s="29"/>
    </row>
    <row r="4443" spans="1:3" hidden="1" x14ac:dyDescent="0.45">
      <c r="A4443" s="29"/>
      <c r="B4443" s="29"/>
      <c r="C4443" s="29"/>
    </row>
    <row r="4444" spans="1:3" hidden="1" x14ac:dyDescent="0.45">
      <c r="A4444" s="29"/>
      <c r="B4444" s="29"/>
      <c r="C4444" s="29"/>
    </row>
    <row r="4445" spans="1:3" hidden="1" x14ac:dyDescent="0.45">
      <c r="A4445" s="29"/>
      <c r="B4445" s="29"/>
      <c r="C4445" s="29"/>
    </row>
    <row r="4446" spans="1:3" hidden="1" x14ac:dyDescent="0.45">
      <c r="A4446" s="29"/>
      <c r="B4446" s="29"/>
      <c r="C4446" s="29"/>
    </row>
    <row r="4447" spans="1:3" hidden="1" x14ac:dyDescent="0.45">
      <c r="A4447" s="29"/>
      <c r="B4447" s="29"/>
      <c r="C4447" s="29"/>
    </row>
    <row r="4448" spans="1:3" hidden="1" x14ac:dyDescent="0.45">
      <c r="A4448" s="29"/>
      <c r="B4448" s="29"/>
      <c r="C4448" s="29"/>
    </row>
    <row r="4449" spans="1:3" hidden="1" x14ac:dyDescent="0.45">
      <c r="A4449" s="29"/>
      <c r="B4449" s="29"/>
      <c r="C4449" s="29"/>
    </row>
    <row r="4450" spans="1:3" hidden="1" x14ac:dyDescent="0.45">
      <c r="A4450" s="29"/>
      <c r="B4450" s="29"/>
      <c r="C4450" s="29"/>
    </row>
    <row r="4451" spans="1:3" hidden="1" x14ac:dyDescent="0.45">
      <c r="A4451" s="29"/>
      <c r="B4451" s="29"/>
      <c r="C4451" s="29"/>
    </row>
    <row r="4452" spans="1:3" hidden="1" x14ac:dyDescent="0.45">
      <c r="A4452" s="29"/>
      <c r="B4452" s="29"/>
      <c r="C4452" s="29"/>
    </row>
    <row r="4453" spans="1:3" hidden="1" x14ac:dyDescent="0.45">
      <c r="A4453" s="29"/>
      <c r="B4453" s="29"/>
      <c r="C4453" s="29"/>
    </row>
    <row r="4454" spans="1:3" hidden="1" x14ac:dyDescent="0.45">
      <c r="A4454" s="29"/>
      <c r="B4454" s="29"/>
      <c r="C4454" s="29"/>
    </row>
    <row r="4455" spans="1:3" hidden="1" x14ac:dyDescent="0.45">
      <c r="A4455" s="29"/>
      <c r="B4455" s="29"/>
      <c r="C4455" s="29"/>
    </row>
    <row r="4456" spans="1:3" hidden="1" x14ac:dyDescent="0.45">
      <c r="A4456" s="29"/>
      <c r="B4456" s="29"/>
      <c r="C4456" s="29"/>
    </row>
    <row r="4457" spans="1:3" hidden="1" x14ac:dyDescent="0.45">
      <c r="A4457" s="29"/>
      <c r="B4457" s="29"/>
      <c r="C4457" s="29"/>
    </row>
    <row r="4458" spans="1:3" hidden="1" x14ac:dyDescent="0.45">
      <c r="A4458" s="29"/>
      <c r="B4458" s="29"/>
      <c r="C4458" s="29"/>
    </row>
    <row r="4459" spans="1:3" hidden="1" x14ac:dyDescent="0.45">
      <c r="A4459" s="29"/>
      <c r="B4459" s="29"/>
      <c r="C4459" s="29"/>
    </row>
    <row r="4460" spans="1:3" hidden="1" x14ac:dyDescent="0.45">
      <c r="A4460" s="29"/>
      <c r="B4460" s="29"/>
      <c r="C4460" s="29"/>
    </row>
    <row r="4461" spans="1:3" hidden="1" x14ac:dyDescent="0.45">
      <c r="A4461" s="29"/>
      <c r="B4461" s="29"/>
      <c r="C4461" s="29"/>
    </row>
    <row r="4462" spans="1:3" hidden="1" x14ac:dyDescent="0.45">
      <c r="A4462" s="29"/>
      <c r="B4462" s="29"/>
      <c r="C4462" s="29"/>
    </row>
    <row r="4463" spans="1:3" hidden="1" x14ac:dyDescent="0.45">
      <c r="A4463" s="29"/>
      <c r="B4463" s="29"/>
      <c r="C4463" s="29"/>
    </row>
    <row r="4464" spans="1:3" hidden="1" x14ac:dyDescent="0.45">
      <c r="A4464" s="29"/>
      <c r="B4464" s="29"/>
      <c r="C4464" s="29"/>
    </row>
    <row r="4465" spans="1:3" hidden="1" x14ac:dyDescent="0.45">
      <c r="A4465" s="29"/>
      <c r="B4465" s="29"/>
      <c r="C4465" s="29"/>
    </row>
    <row r="4466" spans="1:3" hidden="1" x14ac:dyDescent="0.45">
      <c r="A4466" s="29"/>
      <c r="B4466" s="29"/>
      <c r="C4466" s="29"/>
    </row>
    <row r="4467" spans="1:3" hidden="1" x14ac:dyDescent="0.45">
      <c r="A4467" s="29"/>
      <c r="B4467" s="29"/>
      <c r="C4467" s="29"/>
    </row>
    <row r="4468" spans="1:3" hidden="1" x14ac:dyDescent="0.45">
      <c r="A4468" s="29"/>
      <c r="B4468" s="29"/>
      <c r="C4468" s="29"/>
    </row>
    <row r="4469" spans="1:3" hidden="1" x14ac:dyDescent="0.45">
      <c r="A4469" s="29"/>
      <c r="B4469" s="29"/>
      <c r="C4469" s="29"/>
    </row>
    <row r="4470" spans="1:3" hidden="1" x14ac:dyDescent="0.45">
      <c r="A4470" s="29"/>
      <c r="B4470" s="29"/>
      <c r="C4470" s="29"/>
    </row>
    <row r="4471" spans="1:3" hidden="1" x14ac:dyDescent="0.45">
      <c r="A4471" s="29"/>
      <c r="B4471" s="29"/>
      <c r="C4471" s="29"/>
    </row>
    <row r="4472" spans="1:3" hidden="1" x14ac:dyDescent="0.45">
      <c r="A4472" s="29"/>
      <c r="B4472" s="29"/>
      <c r="C4472" s="29"/>
    </row>
    <row r="4473" spans="1:3" hidden="1" x14ac:dyDescent="0.45">
      <c r="A4473" s="29"/>
      <c r="B4473" s="29"/>
      <c r="C4473" s="29"/>
    </row>
    <row r="4474" spans="1:3" hidden="1" x14ac:dyDescent="0.45">
      <c r="A4474" s="29"/>
      <c r="B4474" s="29"/>
      <c r="C4474" s="29"/>
    </row>
    <row r="4475" spans="1:3" hidden="1" x14ac:dyDescent="0.45">
      <c r="A4475" s="29"/>
      <c r="B4475" s="29"/>
      <c r="C4475" s="29"/>
    </row>
    <row r="4476" spans="1:3" hidden="1" x14ac:dyDescent="0.45">
      <c r="A4476" s="29"/>
      <c r="B4476" s="29"/>
      <c r="C4476" s="29"/>
    </row>
    <row r="4477" spans="1:3" hidden="1" x14ac:dyDescent="0.45">
      <c r="A4477" s="29"/>
      <c r="B4477" s="29"/>
      <c r="C4477" s="29"/>
    </row>
    <row r="4478" spans="1:3" hidden="1" x14ac:dyDescent="0.45">
      <c r="A4478" s="29"/>
      <c r="B4478" s="29"/>
      <c r="C4478" s="29"/>
    </row>
    <row r="4479" spans="1:3" hidden="1" x14ac:dyDescent="0.45">
      <c r="A4479" s="29"/>
      <c r="B4479" s="29"/>
      <c r="C4479" s="29"/>
    </row>
    <row r="4480" spans="1:3" hidden="1" x14ac:dyDescent="0.45">
      <c r="A4480" s="29"/>
      <c r="B4480" s="29"/>
      <c r="C4480" s="29"/>
    </row>
    <row r="4481" spans="1:3" hidden="1" x14ac:dyDescent="0.45">
      <c r="A4481" s="29"/>
      <c r="B4481" s="29"/>
      <c r="C4481" s="29"/>
    </row>
    <row r="4482" spans="1:3" hidden="1" x14ac:dyDescent="0.45">
      <c r="A4482" s="29"/>
      <c r="B4482" s="29"/>
      <c r="C4482" s="29"/>
    </row>
    <row r="4483" spans="1:3" hidden="1" x14ac:dyDescent="0.45">
      <c r="A4483" s="29"/>
      <c r="B4483" s="29"/>
      <c r="C4483" s="29"/>
    </row>
    <row r="4484" spans="1:3" hidden="1" x14ac:dyDescent="0.45">
      <c r="A4484" s="29"/>
      <c r="B4484" s="29"/>
      <c r="C4484" s="29"/>
    </row>
    <row r="4485" spans="1:3" hidden="1" x14ac:dyDescent="0.45">
      <c r="A4485" s="29"/>
      <c r="B4485" s="29"/>
      <c r="C4485" s="29"/>
    </row>
    <row r="4486" spans="1:3" hidden="1" x14ac:dyDescent="0.45">
      <c r="A4486" s="29"/>
      <c r="B4486" s="29"/>
      <c r="C4486" s="29"/>
    </row>
    <row r="4487" spans="1:3" hidden="1" x14ac:dyDescent="0.45">
      <c r="A4487" s="29"/>
      <c r="B4487" s="29"/>
      <c r="C4487" s="29"/>
    </row>
    <row r="4488" spans="1:3" hidden="1" x14ac:dyDescent="0.45">
      <c r="A4488" s="29"/>
      <c r="B4488" s="29"/>
      <c r="C4488" s="29"/>
    </row>
    <row r="4489" spans="1:3" hidden="1" x14ac:dyDescent="0.45">
      <c r="A4489" s="29"/>
      <c r="B4489" s="29"/>
      <c r="C4489" s="29"/>
    </row>
    <row r="4490" spans="1:3" hidden="1" x14ac:dyDescent="0.45">
      <c r="A4490" s="29"/>
      <c r="B4490" s="29"/>
      <c r="C4490" s="29"/>
    </row>
    <row r="4491" spans="1:3" hidden="1" x14ac:dyDescent="0.45">
      <c r="A4491" s="29"/>
      <c r="B4491" s="29"/>
      <c r="C4491" s="29"/>
    </row>
    <row r="4492" spans="1:3" hidden="1" x14ac:dyDescent="0.45">
      <c r="A4492" s="29"/>
      <c r="B4492" s="29"/>
      <c r="C4492" s="29"/>
    </row>
    <row r="4493" spans="1:3" hidden="1" x14ac:dyDescent="0.45">
      <c r="A4493" s="29"/>
      <c r="B4493" s="29"/>
      <c r="C4493" s="29"/>
    </row>
    <row r="4494" spans="1:3" hidden="1" x14ac:dyDescent="0.45">
      <c r="A4494" s="29"/>
      <c r="B4494" s="29"/>
      <c r="C4494" s="29"/>
    </row>
    <row r="4495" spans="1:3" hidden="1" x14ac:dyDescent="0.45">
      <c r="A4495" s="29"/>
      <c r="B4495" s="29"/>
      <c r="C4495" s="29"/>
    </row>
    <row r="4496" spans="1:3" hidden="1" x14ac:dyDescent="0.45">
      <c r="A4496" s="29"/>
      <c r="B4496" s="29"/>
      <c r="C4496" s="29"/>
    </row>
    <row r="4497" spans="1:3" hidden="1" x14ac:dyDescent="0.45">
      <c r="A4497" s="29"/>
      <c r="B4497" s="29"/>
      <c r="C4497" s="29"/>
    </row>
    <row r="4498" spans="1:3" hidden="1" x14ac:dyDescent="0.45">
      <c r="A4498" s="29"/>
      <c r="B4498" s="29"/>
      <c r="C4498" s="29"/>
    </row>
    <row r="4499" spans="1:3" hidden="1" x14ac:dyDescent="0.45">
      <c r="A4499" s="29"/>
      <c r="B4499" s="29"/>
      <c r="C4499" s="29"/>
    </row>
    <row r="4500" spans="1:3" hidden="1" x14ac:dyDescent="0.45">
      <c r="A4500" s="29"/>
      <c r="B4500" s="29"/>
      <c r="C4500" s="29"/>
    </row>
    <row r="4501" spans="1:3" hidden="1" x14ac:dyDescent="0.45">
      <c r="A4501" s="29"/>
      <c r="B4501" s="29"/>
      <c r="C4501" s="29"/>
    </row>
    <row r="4502" spans="1:3" hidden="1" x14ac:dyDescent="0.45">
      <c r="A4502" s="29"/>
      <c r="B4502" s="29"/>
      <c r="C4502" s="29"/>
    </row>
    <row r="4503" spans="1:3" hidden="1" x14ac:dyDescent="0.45">
      <c r="A4503" s="29"/>
      <c r="B4503" s="29"/>
      <c r="C4503" s="29"/>
    </row>
    <row r="4504" spans="1:3" hidden="1" x14ac:dyDescent="0.45">
      <c r="A4504" s="29"/>
      <c r="B4504" s="29"/>
      <c r="C4504" s="29"/>
    </row>
    <row r="4505" spans="1:3" hidden="1" x14ac:dyDescent="0.45">
      <c r="A4505" s="29"/>
      <c r="B4505" s="29"/>
      <c r="C4505" s="29"/>
    </row>
    <row r="4506" spans="1:3" hidden="1" x14ac:dyDescent="0.45">
      <c r="A4506" s="29"/>
      <c r="B4506" s="29"/>
      <c r="C4506" s="29"/>
    </row>
    <row r="4507" spans="1:3" hidden="1" x14ac:dyDescent="0.45">
      <c r="A4507" s="29"/>
      <c r="B4507" s="29"/>
      <c r="C4507" s="29"/>
    </row>
    <row r="4508" spans="1:3" hidden="1" x14ac:dyDescent="0.45">
      <c r="A4508" s="29"/>
      <c r="B4508" s="29"/>
      <c r="C4508" s="29"/>
    </row>
    <row r="4509" spans="1:3" hidden="1" x14ac:dyDescent="0.45">
      <c r="A4509" s="29"/>
      <c r="B4509" s="29"/>
      <c r="C4509" s="29"/>
    </row>
    <row r="4510" spans="1:3" hidden="1" x14ac:dyDescent="0.45">
      <c r="A4510" s="29"/>
      <c r="B4510" s="29"/>
      <c r="C4510" s="29"/>
    </row>
    <row r="4511" spans="1:3" hidden="1" x14ac:dyDescent="0.45">
      <c r="A4511" s="29"/>
      <c r="B4511" s="29"/>
      <c r="C4511" s="29"/>
    </row>
    <row r="4512" spans="1:3" hidden="1" x14ac:dyDescent="0.45">
      <c r="A4512" s="29"/>
      <c r="B4512" s="29"/>
      <c r="C4512" s="29"/>
    </row>
    <row r="4513" spans="1:3" hidden="1" x14ac:dyDescent="0.45">
      <c r="A4513" s="29"/>
      <c r="B4513" s="29"/>
      <c r="C4513" s="29"/>
    </row>
    <row r="4514" spans="1:3" hidden="1" x14ac:dyDescent="0.45">
      <c r="A4514" s="29"/>
      <c r="B4514" s="29"/>
      <c r="C4514" s="29"/>
    </row>
    <row r="4515" spans="1:3" hidden="1" x14ac:dyDescent="0.45">
      <c r="A4515" s="29"/>
      <c r="B4515" s="29"/>
      <c r="C4515" s="29"/>
    </row>
    <row r="4516" spans="1:3" hidden="1" x14ac:dyDescent="0.45">
      <c r="A4516" s="29"/>
      <c r="B4516" s="29"/>
      <c r="C4516" s="29"/>
    </row>
    <row r="4517" spans="1:3" hidden="1" x14ac:dyDescent="0.45">
      <c r="A4517" s="29"/>
      <c r="B4517" s="29"/>
      <c r="C4517" s="29"/>
    </row>
    <row r="4518" spans="1:3" hidden="1" x14ac:dyDescent="0.45">
      <c r="A4518" s="29"/>
      <c r="B4518" s="29"/>
      <c r="C4518" s="29"/>
    </row>
    <row r="4519" spans="1:3" hidden="1" x14ac:dyDescent="0.45">
      <c r="A4519" s="29"/>
      <c r="B4519" s="29"/>
      <c r="C4519" s="29"/>
    </row>
    <row r="4520" spans="1:3" hidden="1" x14ac:dyDescent="0.45">
      <c r="A4520" s="29"/>
      <c r="B4520" s="29"/>
      <c r="C4520" s="29"/>
    </row>
    <row r="4521" spans="1:3" hidden="1" x14ac:dyDescent="0.45">
      <c r="A4521" s="29"/>
      <c r="B4521" s="29"/>
      <c r="C4521" s="29"/>
    </row>
    <row r="4522" spans="1:3" hidden="1" x14ac:dyDescent="0.45">
      <c r="A4522" s="29"/>
      <c r="B4522" s="29"/>
      <c r="C4522" s="29"/>
    </row>
    <row r="4523" spans="1:3" hidden="1" x14ac:dyDescent="0.45">
      <c r="A4523" s="29"/>
      <c r="B4523" s="29"/>
      <c r="C4523" s="29"/>
    </row>
    <row r="4524" spans="1:3" hidden="1" x14ac:dyDescent="0.45">
      <c r="A4524" s="29"/>
      <c r="B4524" s="29"/>
      <c r="C4524" s="29"/>
    </row>
    <row r="4525" spans="1:3" hidden="1" x14ac:dyDescent="0.45">
      <c r="A4525" s="29"/>
      <c r="B4525" s="29"/>
      <c r="C4525" s="29"/>
    </row>
    <row r="4526" spans="1:3" hidden="1" x14ac:dyDescent="0.45">
      <c r="A4526" s="29"/>
      <c r="B4526" s="29"/>
      <c r="C4526" s="29"/>
    </row>
    <row r="4527" spans="1:3" hidden="1" x14ac:dyDescent="0.45">
      <c r="A4527" s="29"/>
      <c r="B4527" s="29"/>
      <c r="C4527" s="29"/>
    </row>
    <row r="4528" spans="1:3" hidden="1" x14ac:dyDescent="0.45">
      <c r="A4528" s="29"/>
      <c r="B4528" s="29"/>
      <c r="C4528" s="29"/>
    </row>
    <row r="4529" spans="1:3" hidden="1" x14ac:dyDescent="0.45">
      <c r="A4529" s="29"/>
      <c r="B4529" s="29"/>
      <c r="C4529" s="29"/>
    </row>
    <row r="4530" spans="1:3" hidden="1" x14ac:dyDescent="0.45">
      <c r="A4530" s="29"/>
      <c r="B4530" s="29"/>
      <c r="C4530" s="29"/>
    </row>
    <row r="4531" spans="1:3" hidden="1" x14ac:dyDescent="0.45">
      <c r="A4531" s="29"/>
      <c r="B4531" s="29"/>
      <c r="C4531" s="29"/>
    </row>
    <row r="4532" spans="1:3" hidden="1" x14ac:dyDescent="0.45">
      <c r="A4532" s="29"/>
      <c r="B4532" s="29"/>
      <c r="C4532" s="29"/>
    </row>
    <row r="4533" spans="1:3" hidden="1" x14ac:dyDescent="0.45">
      <c r="A4533" s="29"/>
      <c r="B4533" s="29"/>
      <c r="C4533" s="29"/>
    </row>
    <row r="4534" spans="1:3" hidden="1" x14ac:dyDescent="0.45">
      <c r="A4534" s="29"/>
      <c r="B4534" s="29"/>
      <c r="C4534" s="29"/>
    </row>
    <row r="4535" spans="1:3" hidden="1" x14ac:dyDescent="0.45">
      <c r="A4535" s="29"/>
      <c r="B4535" s="29"/>
      <c r="C4535" s="29"/>
    </row>
    <row r="4536" spans="1:3" hidden="1" x14ac:dyDescent="0.45">
      <c r="A4536" s="29"/>
      <c r="B4536" s="29"/>
      <c r="C4536" s="29"/>
    </row>
    <row r="4537" spans="1:3" hidden="1" x14ac:dyDescent="0.45">
      <c r="A4537" s="29"/>
      <c r="B4537" s="29"/>
      <c r="C4537" s="29"/>
    </row>
    <row r="4538" spans="1:3" hidden="1" x14ac:dyDescent="0.45">
      <c r="A4538" s="29"/>
      <c r="B4538" s="29"/>
      <c r="C4538" s="29"/>
    </row>
    <row r="4539" spans="1:3" hidden="1" x14ac:dyDescent="0.45">
      <c r="A4539" s="29"/>
      <c r="B4539" s="29"/>
      <c r="C4539" s="29"/>
    </row>
    <row r="4540" spans="1:3" hidden="1" x14ac:dyDescent="0.45">
      <c r="A4540" s="29"/>
      <c r="B4540" s="29"/>
      <c r="C4540" s="29"/>
    </row>
    <row r="4541" spans="1:3" hidden="1" x14ac:dyDescent="0.45">
      <c r="A4541" s="29"/>
      <c r="B4541" s="29"/>
      <c r="C4541" s="29"/>
    </row>
    <row r="4542" spans="1:3" hidden="1" x14ac:dyDescent="0.45">
      <c r="A4542" s="29"/>
      <c r="B4542" s="29"/>
      <c r="C4542" s="29"/>
    </row>
    <row r="4543" spans="1:3" hidden="1" x14ac:dyDescent="0.45">
      <c r="A4543" s="29"/>
      <c r="B4543" s="29"/>
      <c r="C4543" s="29"/>
    </row>
    <row r="4544" spans="1:3" hidden="1" x14ac:dyDescent="0.45">
      <c r="A4544" s="29"/>
      <c r="B4544" s="29"/>
      <c r="C4544" s="29"/>
    </row>
    <row r="4545" spans="1:3" hidden="1" x14ac:dyDescent="0.45">
      <c r="A4545" s="29"/>
      <c r="B4545" s="29"/>
      <c r="C4545" s="29"/>
    </row>
    <row r="4546" spans="1:3" hidden="1" x14ac:dyDescent="0.45">
      <c r="A4546" s="29"/>
      <c r="B4546" s="29"/>
      <c r="C4546" s="29"/>
    </row>
    <row r="4547" spans="1:3" hidden="1" x14ac:dyDescent="0.45">
      <c r="A4547" s="29"/>
      <c r="B4547" s="29"/>
      <c r="C4547" s="29"/>
    </row>
    <row r="4548" spans="1:3" hidden="1" x14ac:dyDescent="0.45">
      <c r="A4548" s="29"/>
      <c r="B4548" s="29"/>
      <c r="C4548" s="29"/>
    </row>
    <row r="4549" spans="1:3" hidden="1" x14ac:dyDescent="0.45">
      <c r="A4549" s="29"/>
      <c r="B4549" s="29"/>
      <c r="C4549" s="29"/>
    </row>
    <row r="4550" spans="1:3" hidden="1" x14ac:dyDescent="0.45">
      <c r="A4550" s="29"/>
      <c r="B4550" s="29"/>
      <c r="C4550" s="29"/>
    </row>
    <row r="4551" spans="1:3" hidden="1" x14ac:dyDescent="0.45">
      <c r="A4551" s="29"/>
      <c r="B4551" s="29"/>
      <c r="C4551" s="29"/>
    </row>
    <row r="4552" spans="1:3" hidden="1" x14ac:dyDescent="0.45">
      <c r="A4552" s="29"/>
      <c r="B4552" s="29"/>
      <c r="C4552" s="29"/>
    </row>
    <row r="4553" spans="1:3" hidden="1" x14ac:dyDescent="0.45">
      <c r="A4553" s="29"/>
      <c r="B4553" s="29"/>
      <c r="C4553" s="29"/>
    </row>
    <row r="4554" spans="1:3" hidden="1" x14ac:dyDescent="0.45">
      <c r="A4554" s="29"/>
      <c r="B4554" s="29"/>
      <c r="C4554" s="29"/>
    </row>
    <row r="4555" spans="1:3" hidden="1" x14ac:dyDescent="0.45">
      <c r="A4555" s="29"/>
      <c r="B4555" s="29"/>
      <c r="C4555" s="29"/>
    </row>
    <row r="4556" spans="1:3" hidden="1" x14ac:dyDescent="0.45">
      <c r="A4556" s="29"/>
      <c r="B4556" s="29"/>
      <c r="C4556" s="29"/>
    </row>
    <row r="4557" spans="1:3" hidden="1" x14ac:dyDescent="0.45">
      <c r="A4557" s="29"/>
      <c r="B4557" s="29"/>
      <c r="C4557" s="29"/>
    </row>
    <row r="4558" spans="1:3" hidden="1" x14ac:dyDescent="0.45">
      <c r="A4558" s="29"/>
      <c r="B4558" s="29"/>
      <c r="C4558" s="29"/>
    </row>
    <row r="4559" spans="1:3" hidden="1" x14ac:dyDescent="0.45">
      <c r="A4559" s="29"/>
      <c r="B4559" s="29"/>
      <c r="C4559" s="29"/>
    </row>
    <row r="4560" spans="1:3" hidden="1" x14ac:dyDescent="0.45">
      <c r="A4560" s="29"/>
      <c r="B4560" s="29"/>
      <c r="C4560" s="29"/>
    </row>
    <row r="4561" spans="1:3" hidden="1" x14ac:dyDescent="0.45">
      <c r="A4561" s="29"/>
      <c r="B4561" s="29"/>
      <c r="C4561" s="29"/>
    </row>
    <row r="4562" spans="1:3" hidden="1" x14ac:dyDescent="0.45">
      <c r="A4562" s="29"/>
      <c r="B4562" s="29"/>
      <c r="C4562" s="29"/>
    </row>
    <row r="4563" spans="1:3" hidden="1" x14ac:dyDescent="0.45">
      <c r="A4563" s="29"/>
      <c r="B4563" s="29"/>
      <c r="C4563" s="29"/>
    </row>
    <row r="4564" spans="1:3" hidden="1" x14ac:dyDescent="0.45">
      <c r="A4564" s="29"/>
      <c r="B4564" s="29"/>
      <c r="C4564" s="29"/>
    </row>
    <row r="4565" spans="1:3" hidden="1" x14ac:dyDescent="0.45">
      <c r="A4565" s="29"/>
      <c r="B4565" s="29"/>
      <c r="C4565" s="29"/>
    </row>
    <row r="4566" spans="1:3" hidden="1" x14ac:dyDescent="0.45">
      <c r="A4566" s="29"/>
      <c r="B4566" s="29"/>
      <c r="C4566" s="29"/>
    </row>
    <row r="4567" spans="1:3" hidden="1" x14ac:dyDescent="0.45">
      <c r="A4567" s="29"/>
      <c r="B4567" s="29"/>
      <c r="C4567" s="29"/>
    </row>
    <row r="4568" spans="1:3" hidden="1" x14ac:dyDescent="0.45">
      <c r="A4568" s="29"/>
      <c r="B4568" s="29"/>
      <c r="C4568" s="29"/>
    </row>
    <row r="4569" spans="1:3" hidden="1" x14ac:dyDescent="0.45">
      <c r="A4569" s="29"/>
      <c r="B4569" s="29"/>
      <c r="C4569" s="29"/>
    </row>
    <row r="4570" spans="1:3" hidden="1" x14ac:dyDescent="0.45">
      <c r="A4570" s="29"/>
      <c r="B4570" s="29"/>
      <c r="C4570" s="29"/>
    </row>
    <row r="4571" spans="1:3" hidden="1" x14ac:dyDescent="0.45">
      <c r="A4571" s="29"/>
      <c r="B4571" s="29"/>
      <c r="C4571" s="29"/>
    </row>
    <row r="4572" spans="1:3" hidden="1" x14ac:dyDescent="0.45">
      <c r="A4572" s="29"/>
      <c r="B4572" s="29"/>
      <c r="C4572" s="29"/>
    </row>
    <row r="4573" spans="1:3" hidden="1" x14ac:dyDescent="0.45">
      <c r="A4573" s="29"/>
      <c r="B4573" s="29"/>
      <c r="C4573" s="29"/>
    </row>
    <row r="4574" spans="1:3" hidden="1" x14ac:dyDescent="0.45">
      <c r="A4574" s="29"/>
      <c r="B4574" s="29"/>
      <c r="C4574" s="29"/>
    </row>
    <row r="4575" spans="1:3" hidden="1" x14ac:dyDescent="0.45">
      <c r="A4575" s="29"/>
      <c r="B4575" s="29"/>
      <c r="C4575" s="29"/>
    </row>
    <row r="4576" spans="1:3" hidden="1" x14ac:dyDescent="0.45">
      <c r="A4576" s="29"/>
      <c r="B4576" s="29"/>
      <c r="C4576" s="29"/>
    </row>
    <row r="4577" spans="1:3" hidden="1" x14ac:dyDescent="0.45">
      <c r="A4577" s="29"/>
      <c r="B4577" s="29"/>
      <c r="C4577" s="29"/>
    </row>
    <row r="4578" spans="1:3" hidden="1" x14ac:dyDescent="0.45">
      <c r="A4578" s="29"/>
      <c r="B4578" s="29"/>
      <c r="C4578" s="29"/>
    </row>
    <row r="4579" spans="1:3" hidden="1" x14ac:dyDescent="0.45">
      <c r="A4579" s="29"/>
      <c r="B4579" s="29"/>
      <c r="C4579" s="29"/>
    </row>
    <row r="4580" spans="1:3" hidden="1" x14ac:dyDescent="0.45">
      <c r="A4580" s="29"/>
      <c r="B4580" s="29"/>
      <c r="C4580" s="29"/>
    </row>
    <row r="4581" spans="1:3" hidden="1" x14ac:dyDescent="0.45">
      <c r="A4581" s="29"/>
      <c r="B4581" s="29"/>
      <c r="C4581" s="29"/>
    </row>
    <row r="4582" spans="1:3" hidden="1" x14ac:dyDescent="0.45">
      <c r="A4582" s="29"/>
      <c r="B4582" s="29"/>
      <c r="C4582" s="29"/>
    </row>
    <row r="4583" spans="1:3" hidden="1" x14ac:dyDescent="0.45">
      <c r="A4583" s="29"/>
      <c r="B4583" s="29"/>
      <c r="C4583" s="29"/>
    </row>
    <row r="4584" spans="1:3" hidden="1" x14ac:dyDescent="0.45">
      <c r="A4584" s="29"/>
      <c r="B4584" s="29"/>
      <c r="C4584" s="29"/>
    </row>
    <row r="4585" spans="1:3" hidden="1" x14ac:dyDescent="0.45">
      <c r="A4585" s="29"/>
      <c r="B4585" s="29"/>
      <c r="C4585" s="29"/>
    </row>
    <row r="4586" spans="1:3" hidden="1" x14ac:dyDescent="0.45">
      <c r="A4586" s="29"/>
      <c r="B4586" s="29"/>
      <c r="C4586" s="29"/>
    </row>
    <row r="4587" spans="1:3" hidden="1" x14ac:dyDescent="0.45">
      <c r="A4587" s="29"/>
      <c r="B4587" s="29"/>
      <c r="C4587" s="29"/>
    </row>
    <row r="4588" spans="1:3" hidden="1" x14ac:dyDescent="0.45">
      <c r="A4588" s="29"/>
      <c r="B4588" s="29"/>
      <c r="C4588" s="29"/>
    </row>
    <row r="4589" spans="1:3" hidden="1" x14ac:dyDescent="0.45">
      <c r="A4589" s="29"/>
      <c r="B4589" s="29"/>
      <c r="C4589" s="29"/>
    </row>
    <row r="4590" spans="1:3" hidden="1" x14ac:dyDescent="0.45">
      <c r="A4590" s="29"/>
      <c r="B4590" s="29"/>
      <c r="C4590" s="29"/>
    </row>
    <row r="4591" spans="1:3" hidden="1" x14ac:dyDescent="0.45">
      <c r="A4591" s="29"/>
      <c r="B4591" s="29"/>
      <c r="C4591" s="29"/>
    </row>
    <row r="4592" spans="1:3" hidden="1" x14ac:dyDescent="0.45">
      <c r="A4592" s="29"/>
      <c r="B4592" s="29"/>
      <c r="C4592" s="29"/>
    </row>
    <row r="4593" spans="1:3" hidden="1" x14ac:dyDescent="0.45">
      <c r="A4593" s="29"/>
      <c r="B4593" s="29"/>
      <c r="C4593" s="29"/>
    </row>
    <row r="4594" spans="1:3" hidden="1" x14ac:dyDescent="0.45">
      <c r="A4594" s="29"/>
      <c r="B4594" s="29"/>
      <c r="C4594" s="29"/>
    </row>
    <row r="4595" spans="1:3" hidden="1" x14ac:dyDescent="0.45">
      <c r="A4595" s="29"/>
      <c r="B4595" s="29"/>
      <c r="C4595" s="29"/>
    </row>
    <row r="4596" spans="1:3" hidden="1" x14ac:dyDescent="0.45">
      <c r="A4596" s="29"/>
      <c r="B4596" s="29"/>
      <c r="C4596" s="29"/>
    </row>
    <row r="4597" spans="1:3" hidden="1" x14ac:dyDescent="0.45">
      <c r="A4597" s="29"/>
      <c r="B4597" s="29"/>
      <c r="C4597" s="29"/>
    </row>
    <row r="4598" spans="1:3" hidden="1" x14ac:dyDescent="0.45">
      <c r="A4598" s="29"/>
      <c r="B4598" s="29"/>
      <c r="C4598" s="29"/>
    </row>
    <row r="4599" spans="1:3" hidden="1" x14ac:dyDescent="0.45">
      <c r="A4599" s="29"/>
      <c r="B4599" s="29"/>
      <c r="C4599" s="29"/>
    </row>
    <row r="4600" spans="1:3" hidden="1" x14ac:dyDescent="0.45">
      <c r="A4600" s="29"/>
      <c r="B4600" s="29"/>
      <c r="C4600" s="29"/>
    </row>
    <row r="4601" spans="1:3" hidden="1" x14ac:dyDescent="0.45">
      <c r="A4601" s="29"/>
      <c r="B4601" s="29"/>
      <c r="C4601" s="29"/>
    </row>
    <row r="4602" spans="1:3" hidden="1" x14ac:dyDescent="0.45">
      <c r="A4602" s="29"/>
      <c r="B4602" s="29"/>
      <c r="C4602" s="29"/>
    </row>
    <row r="4603" spans="1:3" hidden="1" x14ac:dyDescent="0.45">
      <c r="A4603" s="29"/>
      <c r="B4603" s="29"/>
      <c r="C4603" s="29"/>
    </row>
    <row r="4604" spans="1:3" hidden="1" x14ac:dyDescent="0.45">
      <c r="A4604" s="29"/>
      <c r="B4604" s="29"/>
      <c r="C4604" s="29"/>
    </row>
    <row r="4605" spans="1:3" hidden="1" x14ac:dyDescent="0.45">
      <c r="A4605" s="29"/>
      <c r="B4605" s="29"/>
      <c r="C4605" s="29"/>
    </row>
    <row r="4606" spans="1:3" hidden="1" x14ac:dyDescent="0.45">
      <c r="A4606" s="29"/>
      <c r="B4606" s="29"/>
      <c r="C4606" s="29"/>
    </row>
    <row r="4607" spans="1:3" hidden="1" x14ac:dyDescent="0.45">
      <c r="A4607" s="29"/>
      <c r="B4607" s="29"/>
      <c r="C4607" s="29"/>
    </row>
    <row r="4608" spans="1:3" hidden="1" x14ac:dyDescent="0.45">
      <c r="A4608" s="29"/>
      <c r="B4608" s="29"/>
      <c r="C4608" s="29"/>
    </row>
    <row r="4609" spans="1:3" hidden="1" x14ac:dyDescent="0.45">
      <c r="A4609" s="29"/>
      <c r="B4609" s="29"/>
      <c r="C4609" s="29"/>
    </row>
    <row r="4610" spans="1:3" hidden="1" x14ac:dyDescent="0.45">
      <c r="A4610" s="29"/>
      <c r="B4610" s="29"/>
      <c r="C4610" s="29"/>
    </row>
    <row r="4611" spans="1:3" hidden="1" x14ac:dyDescent="0.45">
      <c r="A4611" s="29"/>
      <c r="B4611" s="29"/>
      <c r="C4611" s="29"/>
    </row>
    <row r="4612" spans="1:3" hidden="1" x14ac:dyDescent="0.45">
      <c r="A4612" s="29"/>
      <c r="B4612" s="29"/>
      <c r="C4612" s="29"/>
    </row>
    <row r="4613" spans="1:3" hidden="1" x14ac:dyDescent="0.45">
      <c r="A4613" s="29"/>
      <c r="B4613" s="29"/>
      <c r="C4613" s="29"/>
    </row>
    <row r="4614" spans="1:3" hidden="1" x14ac:dyDescent="0.45">
      <c r="A4614" s="29"/>
      <c r="B4614" s="29"/>
      <c r="C4614" s="29"/>
    </row>
    <row r="4615" spans="1:3" hidden="1" x14ac:dyDescent="0.45">
      <c r="A4615" s="29"/>
      <c r="B4615" s="29"/>
      <c r="C4615" s="29"/>
    </row>
    <row r="4616" spans="1:3" hidden="1" x14ac:dyDescent="0.45">
      <c r="A4616" s="29"/>
      <c r="B4616" s="29"/>
      <c r="C4616" s="29"/>
    </row>
    <row r="4617" spans="1:3" hidden="1" x14ac:dyDescent="0.45">
      <c r="A4617" s="29"/>
      <c r="B4617" s="29"/>
      <c r="C4617" s="29"/>
    </row>
    <row r="4618" spans="1:3" hidden="1" x14ac:dyDescent="0.45">
      <c r="A4618" s="29"/>
      <c r="B4618" s="29"/>
      <c r="C4618" s="29"/>
    </row>
    <row r="4619" spans="1:3" hidden="1" x14ac:dyDescent="0.45">
      <c r="A4619" s="29"/>
      <c r="B4619" s="29"/>
      <c r="C4619" s="29"/>
    </row>
    <row r="4620" spans="1:3" hidden="1" x14ac:dyDescent="0.45">
      <c r="A4620" s="29"/>
      <c r="B4620" s="29"/>
      <c r="C4620" s="29"/>
    </row>
    <row r="4621" spans="1:3" hidden="1" x14ac:dyDescent="0.45">
      <c r="A4621" s="29"/>
      <c r="B4621" s="29"/>
      <c r="C4621" s="29"/>
    </row>
    <row r="4622" spans="1:3" hidden="1" x14ac:dyDescent="0.45">
      <c r="A4622" s="29"/>
      <c r="B4622" s="29"/>
      <c r="C4622" s="29"/>
    </row>
    <row r="4623" spans="1:3" hidden="1" x14ac:dyDescent="0.45">
      <c r="A4623" s="29"/>
      <c r="B4623" s="29"/>
      <c r="C4623" s="29"/>
    </row>
    <row r="4624" spans="1:3" hidden="1" x14ac:dyDescent="0.45">
      <c r="A4624" s="29"/>
      <c r="B4624" s="29"/>
      <c r="C4624" s="29"/>
    </row>
    <row r="4625" spans="1:3" hidden="1" x14ac:dyDescent="0.45">
      <c r="A4625" s="29"/>
      <c r="B4625" s="29"/>
      <c r="C4625" s="29"/>
    </row>
    <row r="4626" spans="1:3" hidden="1" x14ac:dyDescent="0.45">
      <c r="A4626" s="29"/>
      <c r="B4626" s="29"/>
      <c r="C4626" s="29"/>
    </row>
    <row r="4627" spans="1:3" hidden="1" x14ac:dyDescent="0.45">
      <c r="A4627" s="29"/>
      <c r="B4627" s="29"/>
      <c r="C4627" s="29"/>
    </row>
    <row r="4628" spans="1:3" hidden="1" x14ac:dyDescent="0.45">
      <c r="A4628" s="29"/>
      <c r="B4628" s="29"/>
      <c r="C4628" s="29"/>
    </row>
    <row r="4629" spans="1:3" hidden="1" x14ac:dyDescent="0.45">
      <c r="A4629" s="29"/>
      <c r="B4629" s="29"/>
      <c r="C4629" s="29"/>
    </row>
    <row r="4630" spans="1:3" hidden="1" x14ac:dyDescent="0.45">
      <c r="A4630" s="29"/>
      <c r="B4630" s="29"/>
      <c r="C4630" s="29"/>
    </row>
    <row r="4631" spans="1:3" hidden="1" x14ac:dyDescent="0.45">
      <c r="A4631" s="29"/>
      <c r="B4631" s="29"/>
      <c r="C4631" s="29"/>
    </row>
    <row r="4632" spans="1:3" hidden="1" x14ac:dyDescent="0.45">
      <c r="A4632" s="29"/>
      <c r="B4632" s="29"/>
      <c r="C4632" s="29"/>
    </row>
    <row r="4633" spans="1:3" hidden="1" x14ac:dyDescent="0.45">
      <c r="A4633" s="29"/>
      <c r="B4633" s="29"/>
      <c r="C4633" s="29"/>
    </row>
    <row r="4634" spans="1:3" hidden="1" x14ac:dyDescent="0.45">
      <c r="A4634" s="29"/>
      <c r="B4634" s="29"/>
      <c r="C4634" s="29"/>
    </row>
    <row r="4635" spans="1:3" hidden="1" x14ac:dyDescent="0.45">
      <c r="A4635" s="29"/>
      <c r="B4635" s="29"/>
      <c r="C4635" s="29"/>
    </row>
    <row r="4636" spans="1:3" hidden="1" x14ac:dyDescent="0.45">
      <c r="A4636" s="29"/>
      <c r="B4636" s="29"/>
      <c r="C4636" s="29"/>
    </row>
    <row r="4637" spans="1:3" hidden="1" x14ac:dyDescent="0.45">
      <c r="A4637" s="29"/>
      <c r="B4637" s="29"/>
      <c r="C4637" s="29"/>
    </row>
    <row r="4638" spans="1:3" hidden="1" x14ac:dyDescent="0.45">
      <c r="A4638" s="29"/>
      <c r="B4638" s="29"/>
      <c r="C4638" s="29"/>
    </row>
    <row r="4639" spans="1:3" hidden="1" x14ac:dyDescent="0.45">
      <c r="A4639" s="29"/>
      <c r="B4639" s="29"/>
      <c r="C4639" s="29"/>
    </row>
    <row r="4640" spans="1:3" hidden="1" x14ac:dyDescent="0.45">
      <c r="A4640" s="29"/>
      <c r="B4640" s="29"/>
      <c r="C4640" s="29"/>
    </row>
    <row r="4641" spans="1:3" hidden="1" x14ac:dyDescent="0.45">
      <c r="A4641" s="29"/>
      <c r="B4641" s="29"/>
      <c r="C4641" s="29"/>
    </row>
    <row r="4642" spans="1:3" hidden="1" x14ac:dyDescent="0.45">
      <c r="A4642" s="29"/>
      <c r="B4642" s="29"/>
      <c r="C4642" s="29"/>
    </row>
    <row r="4643" spans="1:3" hidden="1" x14ac:dyDescent="0.45">
      <c r="A4643" s="29"/>
      <c r="B4643" s="29"/>
      <c r="C4643" s="29"/>
    </row>
    <row r="4644" spans="1:3" hidden="1" x14ac:dyDescent="0.45">
      <c r="A4644" s="29"/>
      <c r="B4644" s="29"/>
      <c r="C4644" s="29"/>
    </row>
    <row r="4645" spans="1:3" hidden="1" x14ac:dyDescent="0.45">
      <c r="A4645" s="29"/>
      <c r="B4645" s="29"/>
      <c r="C4645" s="29"/>
    </row>
    <row r="4646" spans="1:3" hidden="1" x14ac:dyDescent="0.45">
      <c r="A4646" s="29"/>
      <c r="B4646" s="29"/>
      <c r="C4646" s="29"/>
    </row>
    <row r="4647" spans="1:3" hidden="1" x14ac:dyDescent="0.45">
      <c r="A4647" s="29"/>
      <c r="B4647" s="29"/>
      <c r="C4647" s="29"/>
    </row>
    <row r="4648" spans="1:3" hidden="1" x14ac:dyDescent="0.45">
      <c r="A4648" s="29"/>
      <c r="B4648" s="29"/>
      <c r="C4648" s="29"/>
    </row>
    <row r="4649" spans="1:3" hidden="1" x14ac:dyDescent="0.45">
      <c r="A4649" s="29"/>
      <c r="B4649" s="29"/>
      <c r="C4649" s="29"/>
    </row>
    <row r="4650" spans="1:3" hidden="1" x14ac:dyDescent="0.45">
      <c r="A4650" s="29"/>
      <c r="B4650" s="29"/>
      <c r="C4650" s="29"/>
    </row>
    <row r="4651" spans="1:3" hidden="1" x14ac:dyDescent="0.45">
      <c r="A4651" s="29"/>
      <c r="B4651" s="29"/>
      <c r="C4651" s="29"/>
    </row>
    <row r="4652" spans="1:3" hidden="1" x14ac:dyDescent="0.45">
      <c r="A4652" s="29"/>
      <c r="B4652" s="29"/>
      <c r="C4652" s="29"/>
    </row>
    <row r="4653" spans="1:3" hidden="1" x14ac:dyDescent="0.45">
      <c r="A4653" s="29"/>
      <c r="B4653" s="29"/>
      <c r="C4653" s="29"/>
    </row>
    <row r="4654" spans="1:3" hidden="1" x14ac:dyDescent="0.45">
      <c r="A4654" s="29"/>
      <c r="B4654" s="29"/>
      <c r="C4654" s="29"/>
    </row>
    <row r="4655" spans="1:3" hidden="1" x14ac:dyDescent="0.45">
      <c r="A4655" s="29"/>
      <c r="B4655" s="29"/>
      <c r="C4655" s="29"/>
    </row>
    <row r="4656" spans="1:3" hidden="1" x14ac:dyDescent="0.45">
      <c r="A4656" s="29"/>
      <c r="B4656" s="29"/>
      <c r="C4656" s="29"/>
    </row>
    <row r="4657" spans="1:3" hidden="1" x14ac:dyDescent="0.45">
      <c r="A4657" s="29"/>
      <c r="B4657" s="29"/>
      <c r="C4657" s="29"/>
    </row>
    <row r="4658" spans="1:3" hidden="1" x14ac:dyDescent="0.45">
      <c r="A4658" s="29"/>
      <c r="B4658" s="29"/>
      <c r="C4658" s="29"/>
    </row>
    <row r="4659" spans="1:3" hidden="1" x14ac:dyDescent="0.45">
      <c r="A4659" s="29"/>
      <c r="B4659" s="29"/>
      <c r="C4659" s="29"/>
    </row>
    <row r="4660" spans="1:3" hidden="1" x14ac:dyDescent="0.45">
      <c r="A4660" s="29"/>
      <c r="B4660" s="29"/>
      <c r="C4660" s="29"/>
    </row>
    <row r="4661" spans="1:3" hidden="1" x14ac:dyDescent="0.45">
      <c r="A4661" s="29"/>
      <c r="B4661" s="29"/>
      <c r="C4661" s="29"/>
    </row>
    <row r="4662" spans="1:3" hidden="1" x14ac:dyDescent="0.45">
      <c r="A4662" s="29"/>
      <c r="B4662" s="29"/>
      <c r="C4662" s="29"/>
    </row>
    <row r="4663" spans="1:3" hidden="1" x14ac:dyDescent="0.45">
      <c r="A4663" s="29"/>
      <c r="B4663" s="29"/>
      <c r="C4663" s="29"/>
    </row>
    <row r="4664" spans="1:3" hidden="1" x14ac:dyDescent="0.45">
      <c r="A4664" s="29"/>
      <c r="B4664" s="29"/>
      <c r="C4664" s="29"/>
    </row>
    <row r="4665" spans="1:3" hidden="1" x14ac:dyDescent="0.45">
      <c r="A4665" s="29"/>
      <c r="B4665" s="29"/>
      <c r="C4665" s="29"/>
    </row>
    <row r="4666" spans="1:3" hidden="1" x14ac:dyDescent="0.45">
      <c r="A4666" s="29"/>
      <c r="B4666" s="29"/>
      <c r="C4666" s="29"/>
    </row>
    <row r="4667" spans="1:3" hidden="1" x14ac:dyDescent="0.45">
      <c r="A4667" s="29"/>
      <c r="B4667" s="29"/>
      <c r="C4667" s="29"/>
    </row>
    <row r="4668" spans="1:3" hidden="1" x14ac:dyDescent="0.45">
      <c r="A4668" s="29"/>
      <c r="B4668" s="29"/>
      <c r="C4668" s="29"/>
    </row>
    <row r="4669" spans="1:3" hidden="1" x14ac:dyDescent="0.45">
      <c r="A4669" s="29"/>
      <c r="B4669" s="29"/>
      <c r="C4669" s="29"/>
    </row>
    <row r="4670" spans="1:3" hidden="1" x14ac:dyDescent="0.45">
      <c r="A4670" s="29"/>
      <c r="B4670" s="29"/>
      <c r="C4670" s="29"/>
    </row>
    <row r="4671" spans="1:3" hidden="1" x14ac:dyDescent="0.45">
      <c r="A4671" s="29"/>
      <c r="B4671" s="29"/>
      <c r="C4671" s="29"/>
    </row>
    <row r="4672" spans="1:3" hidden="1" x14ac:dyDescent="0.45">
      <c r="A4672" s="29"/>
      <c r="B4672" s="29"/>
      <c r="C4672" s="29"/>
    </row>
    <row r="4673" spans="1:3" hidden="1" x14ac:dyDescent="0.45">
      <c r="A4673" s="29"/>
      <c r="B4673" s="29"/>
      <c r="C4673" s="29"/>
    </row>
    <row r="4674" spans="1:3" hidden="1" x14ac:dyDescent="0.45">
      <c r="A4674" s="29"/>
      <c r="B4674" s="29"/>
      <c r="C4674" s="29"/>
    </row>
    <row r="4675" spans="1:3" hidden="1" x14ac:dyDescent="0.45">
      <c r="A4675" s="29"/>
      <c r="B4675" s="29"/>
      <c r="C4675" s="29"/>
    </row>
    <row r="4676" spans="1:3" hidden="1" x14ac:dyDescent="0.45">
      <c r="A4676" s="29"/>
      <c r="B4676" s="29"/>
      <c r="C4676" s="29"/>
    </row>
    <row r="4677" spans="1:3" hidden="1" x14ac:dyDescent="0.45">
      <c r="A4677" s="29"/>
      <c r="B4677" s="29"/>
      <c r="C4677" s="29"/>
    </row>
    <row r="4678" spans="1:3" hidden="1" x14ac:dyDescent="0.45">
      <c r="A4678" s="29"/>
      <c r="B4678" s="29"/>
      <c r="C4678" s="29"/>
    </row>
    <row r="4679" spans="1:3" hidden="1" x14ac:dyDescent="0.45">
      <c r="A4679" s="29"/>
      <c r="B4679" s="29"/>
      <c r="C4679" s="29"/>
    </row>
    <row r="4680" spans="1:3" hidden="1" x14ac:dyDescent="0.45">
      <c r="A4680" s="29"/>
      <c r="B4680" s="29"/>
      <c r="C4680" s="29"/>
    </row>
    <row r="4681" spans="1:3" hidden="1" x14ac:dyDescent="0.45">
      <c r="A4681" s="29"/>
      <c r="B4681" s="29"/>
      <c r="C4681" s="29"/>
    </row>
    <row r="4682" spans="1:3" hidden="1" x14ac:dyDescent="0.45">
      <c r="A4682" s="29"/>
      <c r="B4682" s="29"/>
      <c r="C4682" s="29"/>
    </row>
    <row r="4683" spans="1:3" hidden="1" x14ac:dyDescent="0.45">
      <c r="A4683" s="29"/>
      <c r="B4683" s="29"/>
      <c r="C4683" s="29"/>
    </row>
    <row r="4684" spans="1:3" hidden="1" x14ac:dyDescent="0.45">
      <c r="A4684" s="29"/>
      <c r="B4684" s="29"/>
      <c r="C4684" s="29"/>
    </row>
    <row r="4685" spans="1:3" hidden="1" x14ac:dyDescent="0.45">
      <c r="A4685" s="29"/>
      <c r="B4685" s="29"/>
      <c r="C4685" s="29"/>
    </row>
    <row r="4686" spans="1:3" hidden="1" x14ac:dyDescent="0.45">
      <c r="A4686" s="29"/>
      <c r="B4686" s="29"/>
      <c r="C4686" s="29"/>
    </row>
    <row r="4687" spans="1:3" hidden="1" x14ac:dyDescent="0.45">
      <c r="A4687" s="29"/>
      <c r="B4687" s="29"/>
      <c r="C4687" s="29"/>
    </row>
    <row r="4688" spans="1:3" hidden="1" x14ac:dyDescent="0.45">
      <c r="A4688" s="29"/>
      <c r="B4688" s="29"/>
      <c r="C4688" s="29"/>
    </row>
    <row r="4689" spans="1:3" hidden="1" x14ac:dyDescent="0.45">
      <c r="A4689" s="29"/>
      <c r="B4689" s="29"/>
      <c r="C4689" s="29"/>
    </row>
    <row r="4690" spans="1:3" hidden="1" x14ac:dyDescent="0.45">
      <c r="A4690" s="29"/>
      <c r="B4690" s="29"/>
      <c r="C4690" s="29"/>
    </row>
    <row r="4691" spans="1:3" hidden="1" x14ac:dyDescent="0.45">
      <c r="A4691" s="29"/>
      <c r="B4691" s="29"/>
      <c r="C4691" s="29"/>
    </row>
    <row r="4692" spans="1:3" hidden="1" x14ac:dyDescent="0.45">
      <c r="A4692" s="29"/>
      <c r="B4692" s="29"/>
      <c r="C4692" s="29"/>
    </row>
    <row r="4693" spans="1:3" hidden="1" x14ac:dyDescent="0.45">
      <c r="A4693" s="29"/>
      <c r="B4693" s="29"/>
      <c r="C4693" s="29"/>
    </row>
    <row r="4694" spans="1:3" hidden="1" x14ac:dyDescent="0.45">
      <c r="A4694" s="29"/>
      <c r="B4694" s="29"/>
      <c r="C4694" s="29"/>
    </row>
    <row r="4695" spans="1:3" hidden="1" x14ac:dyDescent="0.45">
      <c r="A4695" s="29"/>
      <c r="B4695" s="29"/>
      <c r="C4695" s="29"/>
    </row>
    <row r="4696" spans="1:3" hidden="1" x14ac:dyDescent="0.45">
      <c r="A4696" s="29"/>
      <c r="B4696" s="29"/>
      <c r="C4696" s="29"/>
    </row>
    <row r="4697" spans="1:3" hidden="1" x14ac:dyDescent="0.45">
      <c r="A4697" s="29"/>
      <c r="B4697" s="29"/>
      <c r="C4697" s="29"/>
    </row>
    <row r="4698" spans="1:3" hidden="1" x14ac:dyDescent="0.45">
      <c r="A4698" s="29"/>
      <c r="B4698" s="29"/>
      <c r="C4698" s="29"/>
    </row>
    <row r="4699" spans="1:3" hidden="1" x14ac:dyDescent="0.45">
      <c r="A4699" s="29"/>
      <c r="B4699" s="29"/>
      <c r="C4699" s="29"/>
    </row>
    <row r="4700" spans="1:3" hidden="1" x14ac:dyDescent="0.45">
      <c r="A4700" s="29"/>
      <c r="B4700" s="29"/>
      <c r="C4700" s="29"/>
    </row>
    <row r="4701" spans="1:3" hidden="1" x14ac:dyDescent="0.45">
      <c r="A4701" s="29"/>
      <c r="B4701" s="29"/>
      <c r="C4701" s="29"/>
    </row>
    <row r="4702" spans="1:3" hidden="1" x14ac:dyDescent="0.45">
      <c r="A4702" s="29"/>
      <c r="B4702" s="29"/>
      <c r="C4702" s="29"/>
    </row>
    <row r="4703" spans="1:3" hidden="1" x14ac:dyDescent="0.45">
      <c r="A4703" s="29"/>
      <c r="B4703" s="29"/>
      <c r="C4703" s="29"/>
    </row>
    <row r="4704" spans="1:3" hidden="1" x14ac:dyDescent="0.45">
      <c r="A4704" s="29"/>
      <c r="B4704" s="29"/>
      <c r="C4704" s="29"/>
    </row>
    <row r="4705" spans="1:3" hidden="1" x14ac:dyDescent="0.45">
      <c r="A4705" s="29"/>
      <c r="B4705" s="29"/>
      <c r="C4705" s="29"/>
    </row>
    <row r="4706" spans="1:3" hidden="1" x14ac:dyDescent="0.45">
      <c r="A4706" s="29"/>
      <c r="B4706" s="29"/>
      <c r="C4706" s="29"/>
    </row>
    <row r="4707" spans="1:3" hidden="1" x14ac:dyDescent="0.45">
      <c r="A4707" s="29"/>
      <c r="B4707" s="29"/>
      <c r="C4707" s="29"/>
    </row>
    <row r="4708" spans="1:3" hidden="1" x14ac:dyDescent="0.45">
      <c r="A4708" s="29"/>
      <c r="B4708" s="29"/>
      <c r="C4708" s="29"/>
    </row>
    <row r="4709" spans="1:3" hidden="1" x14ac:dyDescent="0.45">
      <c r="A4709" s="29"/>
      <c r="B4709" s="29"/>
      <c r="C4709" s="29"/>
    </row>
    <row r="4710" spans="1:3" hidden="1" x14ac:dyDescent="0.45">
      <c r="A4710" s="29"/>
      <c r="B4710" s="29"/>
      <c r="C4710" s="29"/>
    </row>
    <row r="4711" spans="1:3" hidden="1" x14ac:dyDescent="0.45">
      <c r="A4711" s="29"/>
      <c r="B4711" s="29"/>
      <c r="C4711" s="29"/>
    </row>
    <row r="4712" spans="1:3" hidden="1" x14ac:dyDescent="0.45">
      <c r="A4712" s="29"/>
      <c r="B4712" s="29"/>
      <c r="C4712" s="29"/>
    </row>
    <row r="4713" spans="1:3" hidden="1" x14ac:dyDescent="0.45">
      <c r="A4713" s="29"/>
      <c r="B4713" s="29"/>
      <c r="C4713" s="29"/>
    </row>
    <row r="4714" spans="1:3" hidden="1" x14ac:dyDescent="0.45">
      <c r="A4714" s="29"/>
      <c r="B4714" s="29"/>
      <c r="C4714" s="29"/>
    </row>
    <row r="4715" spans="1:3" hidden="1" x14ac:dyDescent="0.45">
      <c r="A4715" s="29"/>
      <c r="B4715" s="29"/>
      <c r="C4715" s="29"/>
    </row>
    <row r="4716" spans="1:3" hidden="1" x14ac:dyDescent="0.45">
      <c r="A4716" s="29"/>
      <c r="B4716" s="29"/>
      <c r="C4716" s="29"/>
    </row>
    <row r="4717" spans="1:3" hidden="1" x14ac:dyDescent="0.45">
      <c r="A4717" s="29"/>
      <c r="B4717" s="29"/>
      <c r="C4717" s="29"/>
    </row>
    <row r="4718" spans="1:3" hidden="1" x14ac:dyDescent="0.45">
      <c r="A4718" s="29"/>
      <c r="B4718" s="29"/>
      <c r="C4718" s="29"/>
    </row>
    <row r="4719" spans="1:3" hidden="1" x14ac:dyDescent="0.45">
      <c r="A4719" s="29"/>
      <c r="B4719" s="29"/>
      <c r="C4719" s="29"/>
    </row>
    <row r="4720" spans="1:3" hidden="1" x14ac:dyDescent="0.45">
      <c r="A4720" s="29"/>
      <c r="B4720" s="29"/>
      <c r="C4720" s="29"/>
    </row>
    <row r="4721" spans="1:3" hidden="1" x14ac:dyDescent="0.45">
      <c r="A4721" s="29"/>
      <c r="B4721" s="29"/>
      <c r="C4721" s="29"/>
    </row>
    <row r="4722" spans="1:3" hidden="1" x14ac:dyDescent="0.45">
      <c r="A4722" s="29"/>
      <c r="B4722" s="29"/>
      <c r="C4722" s="29"/>
    </row>
    <row r="4723" spans="1:3" hidden="1" x14ac:dyDescent="0.45">
      <c r="A4723" s="29"/>
      <c r="B4723" s="29"/>
      <c r="C4723" s="29"/>
    </row>
    <row r="4724" spans="1:3" hidden="1" x14ac:dyDescent="0.45">
      <c r="A4724" s="29"/>
      <c r="B4724" s="29"/>
      <c r="C4724" s="29"/>
    </row>
    <row r="4725" spans="1:3" hidden="1" x14ac:dyDescent="0.45">
      <c r="A4725" s="29"/>
      <c r="B4725" s="29"/>
      <c r="C4725" s="29"/>
    </row>
    <row r="4726" spans="1:3" hidden="1" x14ac:dyDescent="0.45">
      <c r="A4726" s="29"/>
      <c r="B4726" s="29"/>
      <c r="C4726" s="29"/>
    </row>
    <row r="4727" spans="1:3" hidden="1" x14ac:dyDescent="0.45">
      <c r="A4727" s="29"/>
      <c r="B4727" s="29"/>
      <c r="C4727" s="29"/>
    </row>
    <row r="4728" spans="1:3" hidden="1" x14ac:dyDescent="0.45">
      <c r="A4728" s="29"/>
      <c r="B4728" s="29"/>
      <c r="C4728" s="29"/>
    </row>
    <row r="4729" spans="1:3" hidden="1" x14ac:dyDescent="0.45">
      <c r="A4729" s="29"/>
      <c r="B4729" s="29"/>
      <c r="C4729" s="29"/>
    </row>
    <row r="4730" spans="1:3" hidden="1" x14ac:dyDescent="0.45">
      <c r="A4730" s="29"/>
      <c r="B4730" s="29"/>
      <c r="C4730" s="29"/>
    </row>
    <row r="4731" spans="1:3" hidden="1" x14ac:dyDescent="0.45">
      <c r="A4731" s="29"/>
      <c r="B4731" s="29"/>
      <c r="C4731" s="29"/>
    </row>
    <row r="4732" spans="1:3" hidden="1" x14ac:dyDescent="0.45">
      <c r="A4732" s="29"/>
      <c r="B4732" s="29"/>
      <c r="C4732" s="29"/>
    </row>
    <row r="4733" spans="1:3" hidden="1" x14ac:dyDescent="0.45">
      <c r="A4733" s="29"/>
      <c r="B4733" s="29"/>
      <c r="C4733" s="29"/>
    </row>
    <row r="4734" spans="1:3" hidden="1" x14ac:dyDescent="0.45">
      <c r="A4734" s="29"/>
      <c r="B4734" s="29"/>
      <c r="C4734" s="29"/>
    </row>
    <row r="4735" spans="1:3" hidden="1" x14ac:dyDescent="0.45">
      <c r="A4735" s="29"/>
      <c r="B4735" s="29"/>
      <c r="C4735" s="29"/>
    </row>
    <row r="4736" spans="1:3" hidden="1" x14ac:dyDescent="0.45">
      <c r="A4736" s="29"/>
      <c r="B4736" s="29"/>
      <c r="C4736" s="29"/>
    </row>
    <row r="4737" spans="1:3" hidden="1" x14ac:dyDescent="0.45">
      <c r="A4737" s="29"/>
      <c r="B4737" s="29"/>
      <c r="C4737" s="29"/>
    </row>
    <row r="4738" spans="1:3" hidden="1" x14ac:dyDescent="0.45">
      <c r="A4738" s="29"/>
      <c r="B4738" s="29"/>
      <c r="C4738" s="29"/>
    </row>
    <row r="4739" spans="1:3" hidden="1" x14ac:dyDescent="0.45">
      <c r="A4739" s="29"/>
      <c r="B4739" s="29"/>
      <c r="C4739" s="29"/>
    </row>
    <row r="4740" spans="1:3" hidden="1" x14ac:dyDescent="0.45">
      <c r="A4740" s="29"/>
      <c r="B4740" s="29"/>
      <c r="C4740" s="29"/>
    </row>
    <row r="4741" spans="1:3" hidden="1" x14ac:dyDescent="0.45">
      <c r="A4741" s="29"/>
      <c r="B4741" s="29"/>
      <c r="C4741" s="29"/>
    </row>
    <row r="4742" spans="1:3" hidden="1" x14ac:dyDescent="0.45">
      <c r="A4742" s="29"/>
      <c r="B4742" s="29"/>
      <c r="C4742" s="29"/>
    </row>
    <row r="4743" spans="1:3" hidden="1" x14ac:dyDescent="0.45">
      <c r="A4743" s="29"/>
      <c r="B4743" s="29"/>
      <c r="C4743" s="29"/>
    </row>
    <row r="4744" spans="1:3" hidden="1" x14ac:dyDescent="0.45">
      <c r="A4744" s="29"/>
      <c r="B4744" s="29"/>
      <c r="C4744" s="29"/>
    </row>
    <row r="4745" spans="1:3" hidden="1" x14ac:dyDescent="0.45">
      <c r="A4745" s="29"/>
      <c r="B4745" s="29"/>
      <c r="C4745" s="29"/>
    </row>
    <row r="4746" spans="1:3" hidden="1" x14ac:dyDescent="0.45">
      <c r="A4746" s="29"/>
      <c r="B4746" s="29"/>
      <c r="C4746" s="29"/>
    </row>
    <row r="4747" spans="1:3" hidden="1" x14ac:dyDescent="0.45">
      <c r="A4747" s="29"/>
      <c r="B4747" s="29"/>
      <c r="C4747" s="29"/>
    </row>
    <row r="4748" spans="1:3" hidden="1" x14ac:dyDescent="0.45">
      <c r="A4748" s="29"/>
      <c r="B4748" s="29"/>
      <c r="C4748" s="29"/>
    </row>
    <row r="4749" spans="1:3" hidden="1" x14ac:dyDescent="0.45">
      <c r="A4749" s="29"/>
      <c r="B4749" s="29"/>
      <c r="C4749" s="29"/>
    </row>
    <row r="4750" spans="1:3" hidden="1" x14ac:dyDescent="0.45">
      <c r="A4750" s="29"/>
      <c r="B4750" s="29"/>
      <c r="C4750" s="29"/>
    </row>
    <row r="4751" spans="1:3" hidden="1" x14ac:dyDescent="0.45">
      <c r="A4751" s="29"/>
      <c r="B4751" s="29"/>
      <c r="C4751" s="29"/>
    </row>
    <row r="4752" spans="1:3" hidden="1" x14ac:dyDescent="0.45">
      <c r="A4752" s="29"/>
      <c r="B4752" s="29"/>
      <c r="C4752" s="29"/>
    </row>
    <row r="4753" spans="1:3" hidden="1" x14ac:dyDescent="0.45">
      <c r="A4753" s="29"/>
      <c r="B4753" s="29"/>
      <c r="C4753" s="29"/>
    </row>
    <row r="4754" spans="1:3" hidden="1" x14ac:dyDescent="0.45">
      <c r="A4754" s="29"/>
      <c r="B4754" s="29"/>
      <c r="C4754" s="29"/>
    </row>
    <row r="4755" spans="1:3" hidden="1" x14ac:dyDescent="0.45">
      <c r="A4755" s="29"/>
      <c r="B4755" s="29"/>
      <c r="C4755" s="29"/>
    </row>
    <row r="4756" spans="1:3" hidden="1" x14ac:dyDescent="0.45">
      <c r="A4756" s="29"/>
      <c r="B4756" s="29"/>
      <c r="C4756" s="29"/>
    </row>
    <row r="4757" spans="1:3" hidden="1" x14ac:dyDescent="0.45">
      <c r="A4757" s="29"/>
      <c r="B4757" s="29"/>
      <c r="C4757" s="29"/>
    </row>
    <row r="4758" spans="1:3" hidden="1" x14ac:dyDescent="0.45">
      <c r="A4758" s="29"/>
      <c r="B4758" s="29"/>
      <c r="C4758" s="29"/>
    </row>
    <row r="4759" spans="1:3" hidden="1" x14ac:dyDescent="0.45">
      <c r="A4759" s="29"/>
      <c r="B4759" s="29"/>
      <c r="C4759" s="29"/>
    </row>
    <row r="4760" spans="1:3" hidden="1" x14ac:dyDescent="0.45">
      <c r="A4760" s="29"/>
      <c r="B4760" s="29"/>
      <c r="C4760" s="29"/>
    </row>
    <row r="4761" spans="1:3" hidden="1" x14ac:dyDescent="0.45">
      <c r="A4761" s="29"/>
      <c r="B4761" s="29"/>
      <c r="C4761" s="29"/>
    </row>
    <row r="4762" spans="1:3" hidden="1" x14ac:dyDescent="0.45">
      <c r="A4762" s="29"/>
      <c r="B4762" s="29"/>
      <c r="C4762" s="29"/>
    </row>
    <row r="4763" spans="1:3" hidden="1" x14ac:dyDescent="0.45">
      <c r="A4763" s="29"/>
      <c r="B4763" s="29"/>
      <c r="C4763" s="29"/>
    </row>
    <row r="4764" spans="1:3" hidden="1" x14ac:dyDescent="0.45">
      <c r="A4764" s="29"/>
      <c r="B4764" s="29"/>
      <c r="C4764" s="29"/>
    </row>
    <row r="4765" spans="1:3" hidden="1" x14ac:dyDescent="0.45">
      <c r="A4765" s="29"/>
      <c r="B4765" s="29"/>
      <c r="C4765" s="29"/>
    </row>
    <row r="4766" spans="1:3" hidden="1" x14ac:dyDescent="0.45">
      <c r="A4766" s="29"/>
      <c r="B4766" s="29"/>
      <c r="C4766" s="29"/>
    </row>
    <row r="4767" spans="1:3" hidden="1" x14ac:dyDescent="0.45">
      <c r="A4767" s="29"/>
      <c r="B4767" s="29"/>
      <c r="C4767" s="29"/>
    </row>
    <row r="4768" spans="1:3" hidden="1" x14ac:dyDescent="0.45">
      <c r="A4768" s="29"/>
      <c r="B4768" s="29"/>
      <c r="C4768" s="29"/>
    </row>
    <row r="4769" spans="1:3" hidden="1" x14ac:dyDescent="0.45">
      <c r="A4769" s="29"/>
      <c r="B4769" s="29"/>
      <c r="C4769" s="29"/>
    </row>
    <row r="4770" spans="1:3" hidden="1" x14ac:dyDescent="0.45">
      <c r="A4770" s="29"/>
      <c r="B4770" s="29"/>
      <c r="C4770" s="29"/>
    </row>
    <row r="4771" spans="1:3" hidden="1" x14ac:dyDescent="0.45">
      <c r="A4771" s="29"/>
      <c r="B4771" s="29"/>
      <c r="C4771" s="29"/>
    </row>
    <row r="4772" spans="1:3" hidden="1" x14ac:dyDescent="0.45">
      <c r="A4772" s="29"/>
      <c r="B4772" s="29"/>
      <c r="C4772" s="29"/>
    </row>
    <row r="4773" spans="1:3" hidden="1" x14ac:dyDescent="0.45">
      <c r="A4773" s="29"/>
      <c r="B4773" s="29"/>
      <c r="C4773" s="29"/>
    </row>
    <row r="4774" spans="1:3" hidden="1" x14ac:dyDescent="0.45">
      <c r="A4774" s="29"/>
      <c r="B4774" s="29"/>
      <c r="C4774" s="29"/>
    </row>
    <row r="4775" spans="1:3" hidden="1" x14ac:dyDescent="0.45">
      <c r="A4775" s="29"/>
      <c r="B4775" s="29"/>
      <c r="C4775" s="29"/>
    </row>
    <row r="4776" spans="1:3" hidden="1" x14ac:dyDescent="0.45">
      <c r="A4776" s="29"/>
      <c r="B4776" s="29"/>
      <c r="C4776" s="29"/>
    </row>
    <row r="4777" spans="1:3" hidden="1" x14ac:dyDescent="0.45">
      <c r="A4777" s="29"/>
      <c r="B4777" s="29"/>
      <c r="C4777" s="29"/>
    </row>
    <row r="4778" spans="1:3" hidden="1" x14ac:dyDescent="0.45">
      <c r="A4778" s="29"/>
      <c r="B4778" s="29"/>
      <c r="C4778" s="29"/>
    </row>
    <row r="4779" spans="1:3" hidden="1" x14ac:dyDescent="0.45">
      <c r="A4779" s="29"/>
      <c r="B4779" s="29"/>
      <c r="C4779" s="29"/>
    </row>
    <row r="4780" spans="1:3" hidden="1" x14ac:dyDescent="0.45">
      <c r="A4780" s="29"/>
      <c r="B4780" s="29"/>
      <c r="C4780" s="29"/>
    </row>
    <row r="4781" spans="1:3" hidden="1" x14ac:dyDescent="0.45">
      <c r="A4781" s="29"/>
      <c r="B4781" s="29"/>
      <c r="C4781" s="29"/>
    </row>
    <row r="4782" spans="1:3" hidden="1" x14ac:dyDescent="0.45">
      <c r="A4782" s="29"/>
      <c r="B4782" s="29"/>
      <c r="C4782" s="29"/>
    </row>
    <row r="4783" spans="1:3" hidden="1" x14ac:dyDescent="0.45">
      <c r="A4783" s="29"/>
      <c r="B4783" s="29"/>
      <c r="C4783" s="29"/>
    </row>
    <row r="4784" spans="1:3" hidden="1" x14ac:dyDescent="0.45">
      <c r="A4784" s="29"/>
      <c r="B4784" s="29"/>
      <c r="C4784" s="29"/>
    </row>
    <row r="4785" spans="1:3" hidden="1" x14ac:dyDescent="0.45">
      <c r="A4785" s="29"/>
      <c r="B4785" s="29"/>
      <c r="C4785" s="29"/>
    </row>
    <row r="4786" spans="1:3" hidden="1" x14ac:dyDescent="0.45">
      <c r="A4786" s="29"/>
      <c r="B4786" s="29"/>
      <c r="C4786" s="29"/>
    </row>
    <row r="4787" spans="1:3" hidden="1" x14ac:dyDescent="0.45">
      <c r="A4787" s="29"/>
      <c r="B4787" s="29"/>
      <c r="C4787" s="29"/>
    </row>
    <row r="4788" spans="1:3" hidden="1" x14ac:dyDescent="0.45">
      <c r="A4788" s="29"/>
      <c r="B4788" s="29"/>
      <c r="C4788" s="29"/>
    </row>
    <row r="4789" spans="1:3" hidden="1" x14ac:dyDescent="0.45">
      <c r="A4789" s="29"/>
      <c r="B4789" s="29"/>
      <c r="C4789" s="29"/>
    </row>
    <row r="4790" spans="1:3" hidden="1" x14ac:dyDescent="0.45">
      <c r="A4790" s="29"/>
      <c r="B4790" s="29"/>
      <c r="C4790" s="29"/>
    </row>
    <row r="4791" spans="1:3" hidden="1" x14ac:dyDescent="0.45">
      <c r="A4791" s="29"/>
      <c r="B4791" s="29"/>
      <c r="C4791" s="29"/>
    </row>
    <row r="4792" spans="1:3" hidden="1" x14ac:dyDescent="0.45">
      <c r="A4792" s="29"/>
      <c r="B4792" s="29"/>
      <c r="C4792" s="29"/>
    </row>
    <row r="4793" spans="1:3" hidden="1" x14ac:dyDescent="0.45">
      <c r="A4793" s="29"/>
      <c r="B4793" s="29"/>
      <c r="C4793" s="29"/>
    </row>
    <row r="4794" spans="1:3" hidden="1" x14ac:dyDescent="0.45">
      <c r="A4794" s="29"/>
      <c r="B4794" s="29"/>
      <c r="C4794" s="29"/>
    </row>
    <row r="4795" spans="1:3" hidden="1" x14ac:dyDescent="0.45">
      <c r="A4795" s="29"/>
      <c r="B4795" s="29"/>
      <c r="C4795" s="29"/>
    </row>
    <row r="4796" spans="1:3" hidden="1" x14ac:dyDescent="0.45">
      <c r="A4796" s="29"/>
      <c r="B4796" s="29"/>
      <c r="C4796" s="29"/>
    </row>
    <row r="4797" spans="1:3" hidden="1" x14ac:dyDescent="0.45">
      <c r="A4797" s="29"/>
      <c r="B4797" s="29"/>
      <c r="C4797" s="29"/>
    </row>
    <row r="4798" spans="1:3" hidden="1" x14ac:dyDescent="0.45">
      <c r="A4798" s="29"/>
      <c r="B4798" s="29"/>
      <c r="C4798" s="29"/>
    </row>
    <row r="4799" spans="1:3" hidden="1" x14ac:dyDescent="0.45">
      <c r="A4799" s="29"/>
      <c r="B4799" s="29"/>
      <c r="C4799" s="29"/>
    </row>
    <row r="4800" spans="1:3" hidden="1" x14ac:dyDescent="0.45">
      <c r="A4800" s="29"/>
      <c r="B4800" s="29"/>
      <c r="C4800" s="29"/>
    </row>
    <row r="4801" spans="1:3" hidden="1" x14ac:dyDescent="0.45">
      <c r="A4801" s="29"/>
      <c r="B4801" s="29"/>
      <c r="C4801" s="29"/>
    </row>
    <row r="4802" spans="1:3" hidden="1" x14ac:dyDescent="0.45">
      <c r="A4802" s="29"/>
      <c r="B4802" s="29"/>
      <c r="C4802" s="29"/>
    </row>
    <row r="4803" spans="1:3" hidden="1" x14ac:dyDescent="0.45">
      <c r="A4803" s="29"/>
      <c r="B4803" s="29"/>
      <c r="C4803" s="29"/>
    </row>
    <row r="4804" spans="1:3" hidden="1" x14ac:dyDescent="0.45">
      <c r="A4804" s="29"/>
      <c r="B4804" s="29"/>
      <c r="C4804" s="29"/>
    </row>
    <row r="4805" spans="1:3" hidden="1" x14ac:dyDescent="0.45">
      <c r="A4805" s="29"/>
      <c r="B4805" s="29"/>
      <c r="C4805" s="29"/>
    </row>
    <row r="4806" spans="1:3" hidden="1" x14ac:dyDescent="0.45">
      <c r="A4806" s="29"/>
      <c r="B4806" s="29"/>
      <c r="C4806" s="29"/>
    </row>
    <row r="4807" spans="1:3" hidden="1" x14ac:dyDescent="0.45">
      <c r="A4807" s="29"/>
      <c r="B4807" s="29"/>
      <c r="C4807" s="29"/>
    </row>
    <row r="4808" spans="1:3" hidden="1" x14ac:dyDescent="0.45">
      <c r="A4808" s="29"/>
      <c r="B4808" s="29"/>
      <c r="C4808" s="29"/>
    </row>
    <row r="4809" spans="1:3" hidden="1" x14ac:dyDescent="0.45">
      <c r="A4809" s="29"/>
      <c r="B4809" s="29"/>
      <c r="C4809" s="29"/>
    </row>
    <row r="4810" spans="1:3" hidden="1" x14ac:dyDescent="0.45">
      <c r="A4810" s="29"/>
      <c r="B4810" s="29"/>
      <c r="C4810" s="29"/>
    </row>
    <row r="4811" spans="1:3" hidden="1" x14ac:dyDescent="0.45">
      <c r="A4811" s="29"/>
      <c r="B4811" s="29"/>
      <c r="C4811" s="29"/>
    </row>
    <row r="4812" spans="1:3" hidden="1" x14ac:dyDescent="0.45">
      <c r="A4812" s="29"/>
      <c r="B4812" s="29"/>
      <c r="C4812" s="29"/>
    </row>
    <row r="4813" spans="1:3" hidden="1" x14ac:dyDescent="0.45">
      <c r="A4813" s="29"/>
      <c r="B4813" s="29"/>
      <c r="C4813" s="29"/>
    </row>
    <row r="4814" spans="1:3" hidden="1" x14ac:dyDescent="0.45">
      <c r="A4814" s="29"/>
      <c r="B4814" s="29"/>
      <c r="C4814" s="29"/>
    </row>
    <row r="4815" spans="1:3" hidden="1" x14ac:dyDescent="0.45">
      <c r="A4815" s="29"/>
      <c r="B4815" s="29"/>
      <c r="C4815" s="29"/>
    </row>
    <row r="4816" spans="1:3" hidden="1" x14ac:dyDescent="0.45">
      <c r="A4816" s="29"/>
      <c r="B4816" s="29"/>
      <c r="C4816" s="29"/>
    </row>
    <row r="4817" spans="1:3" hidden="1" x14ac:dyDescent="0.45">
      <c r="A4817" s="29"/>
      <c r="B4817" s="29"/>
      <c r="C4817" s="29"/>
    </row>
    <row r="4818" spans="1:3" hidden="1" x14ac:dyDescent="0.45">
      <c r="A4818" s="29"/>
      <c r="B4818" s="29"/>
      <c r="C4818" s="29"/>
    </row>
    <row r="4819" spans="1:3" hidden="1" x14ac:dyDescent="0.45">
      <c r="A4819" s="29"/>
      <c r="B4819" s="29"/>
      <c r="C4819" s="29"/>
    </row>
    <row r="4820" spans="1:3" hidden="1" x14ac:dyDescent="0.45">
      <c r="A4820" s="29"/>
      <c r="B4820" s="29"/>
      <c r="C4820" s="29"/>
    </row>
    <row r="4821" spans="1:3" hidden="1" x14ac:dyDescent="0.45">
      <c r="A4821" s="29"/>
      <c r="B4821" s="29"/>
      <c r="C4821" s="29"/>
    </row>
    <row r="4822" spans="1:3" hidden="1" x14ac:dyDescent="0.45">
      <c r="A4822" s="29"/>
      <c r="B4822" s="29"/>
      <c r="C4822" s="29"/>
    </row>
    <row r="4823" spans="1:3" hidden="1" x14ac:dyDescent="0.45">
      <c r="A4823" s="29"/>
      <c r="B4823" s="29"/>
      <c r="C4823" s="29"/>
    </row>
    <row r="4824" spans="1:3" hidden="1" x14ac:dyDescent="0.45">
      <c r="A4824" s="29"/>
      <c r="B4824" s="29"/>
      <c r="C4824" s="29"/>
    </row>
    <row r="4825" spans="1:3" hidden="1" x14ac:dyDescent="0.45">
      <c r="A4825" s="29"/>
      <c r="B4825" s="29"/>
      <c r="C4825" s="29"/>
    </row>
    <row r="4826" spans="1:3" hidden="1" x14ac:dyDescent="0.45">
      <c r="A4826" s="29"/>
      <c r="B4826" s="29"/>
      <c r="C4826" s="29"/>
    </row>
    <row r="4827" spans="1:3" hidden="1" x14ac:dyDescent="0.45">
      <c r="A4827" s="29"/>
      <c r="B4827" s="29"/>
      <c r="C4827" s="29"/>
    </row>
    <row r="4828" spans="1:3" hidden="1" x14ac:dyDescent="0.45">
      <c r="A4828" s="29"/>
      <c r="B4828" s="29"/>
      <c r="C4828" s="29"/>
    </row>
    <row r="4829" spans="1:3" hidden="1" x14ac:dyDescent="0.45">
      <c r="A4829" s="29"/>
      <c r="B4829" s="29"/>
      <c r="C4829" s="29"/>
    </row>
    <row r="4830" spans="1:3" hidden="1" x14ac:dyDescent="0.45">
      <c r="A4830" s="29"/>
      <c r="B4830" s="29"/>
      <c r="C4830" s="29"/>
    </row>
    <row r="4831" spans="1:3" hidden="1" x14ac:dyDescent="0.45">
      <c r="A4831" s="29"/>
      <c r="B4831" s="29"/>
      <c r="C4831" s="29"/>
    </row>
    <row r="4832" spans="1:3" hidden="1" x14ac:dyDescent="0.45">
      <c r="A4832" s="29"/>
      <c r="B4832" s="29"/>
      <c r="C4832" s="29"/>
    </row>
    <row r="4833" spans="1:3" hidden="1" x14ac:dyDescent="0.45">
      <c r="A4833" s="29"/>
      <c r="B4833" s="29"/>
      <c r="C4833" s="29"/>
    </row>
    <row r="4834" spans="1:3" hidden="1" x14ac:dyDescent="0.45">
      <c r="A4834" s="29"/>
      <c r="B4834" s="29"/>
      <c r="C4834" s="29"/>
    </row>
    <row r="4835" spans="1:3" hidden="1" x14ac:dyDescent="0.45">
      <c r="A4835" s="29"/>
      <c r="B4835" s="29"/>
      <c r="C4835" s="29"/>
    </row>
    <row r="4836" spans="1:3" hidden="1" x14ac:dyDescent="0.45">
      <c r="A4836" s="29"/>
      <c r="B4836" s="29"/>
      <c r="C4836" s="29"/>
    </row>
    <row r="4837" spans="1:3" hidden="1" x14ac:dyDescent="0.45">
      <c r="A4837" s="29"/>
      <c r="B4837" s="29"/>
      <c r="C4837" s="29"/>
    </row>
    <row r="4838" spans="1:3" hidden="1" x14ac:dyDescent="0.45">
      <c r="A4838" s="29"/>
      <c r="B4838" s="29"/>
      <c r="C4838" s="29"/>
    </row>
    <row r="4839" spans="1:3" hidden="1" x14ac:dyDescent="0.45">
      <c r="A4839" s="29"/>
      <c r="B4839" s="29"/>
      <c r="C4839" s="29"/>
    </row>
    <row r="4840" spans="1:3" hidden="1" x14ac:dyDescent="0.45">
      <c r="A4840" s="29"/>
      <c r="B4840" s="29"/>
      <c r="C4840" s="29"/>
    </row>
    <row r="4841" spans="1:3" hidden="1" x14ac:dyDescent="0.45">
      <c r="A4841" s="29"/>
      <c r="B4841" s="29"/>
      <c r="C4841" s="29"/>
    </row>
    <row r="4842" spans="1:3" hidden="1" x14ac:dyDescent="0.45">
      <c r="A4842" s="29"/>
      <c r="B4842" s="29"/>
      <c r="C4842" s="29"/>
    </row>
    <row r="4843" spans="1:3" hidden="1" x14ac:dyDescent="0.45">
      <c r="A4843" s="29"/>
      <c r="B4843" s="29"/>
      <c r="C4843" s="29"/>
    </row>
    <row r="4844" spans="1:3" hidden="1" x14ac:dyDescent="0.45">
      <c r="A4844" s="29"/>
      <c r="B4844" s="29"/>
      <c r="C4844" s="29"/>
    </row>
    <row r="4845" spans="1:3" hidden="1" x14ac:dyDescent="0.45">
      <c r="A4845" s="29"/>
      <c r="B4845" s="29"/>
      <c r="C4845" s="29"/>
    </row>
    <row r="4846" spans="1:3" hidden="1" x14ac:dyDescent="0.45">
      <c r="A4846" s="29"/>
      <c r="B4846" s="29"/>
      <c r="C4846" s="29"/>
    </row>
    <row r="4847" spans="1:3" hidden="1" x14ac:dyDescent="0.45">
      <c r="A4847" s="29"/>
      <c r="B4847" s="29"/>
      <c r="C4847" s="29"/>
    </row>
    <row r="4848" spans="1:3" hidden="1" x14ac:dyDescent="0.45">
      <c r="A4848" s="29"/>
      <c r="B4848" s="29"/>
      <c r="C4848" s="29"/>
    </row>
    <row r="4849" spans="1:3" hidden="1" x14ac:dyDescent="0.45">
      <c r="A4849" s="29"/>
      <c r="B4849" s="29"/>
      <c r="C4849" s="29"/>
    </row>
    <row r="4850" spans="1:3" hidden="1" x14ac:dyDescent="0.45">
      <c r="A4850" s="29"/>
      <c r="B4850" s="29"/>
      <c r="C4850" s="29"/>
    </row>
    <row r="4851" spans="1:3" hidden="1" x14ac:dyDescent="0.45">
      <c r="A4851" s="29"/>
      <c r="B4851" s="29"/>
      <c r="C4851" s="29"/>
    </row>
    <row r="4852" spans="1:3" hidden="1" x14ac:dyDescent="0.45">
      <c r="A4852" s="29"/>
      <c r="B4852" s="29"/>
      <c r="C4852" s="29"/>
    </row>
    <row r="4853" spans="1:3" hidden="1" x14ac:dyDescent="0.45">
      <c r="A4853" s="29"/>
      <c r="B4853" s="29"/>
      <c r="C4853" s="29"/>
    </row>
    <row r="4854" spans="1:3" hidden="1" x14ac:dyDescent="0.45">
      <c r="A4854" s="29"/>
      <c r="B4854" s="29"/>
      <c r="C4854" s="29"/>
    </row>
    <row r="4855" spans="1:3" hidden="1" x14ac:dyDescent="0.45">
      <c r="A4855" s="29"/>
      <c r="B4855" s="29"/>
      <c r="C4855" s="29"/>
    </row>
    <row r="4856" spans="1:3" hidden="1" x14ac:dyDescent="0.45">
      <c r="A4856" s="29"/>
      <c r="B4856" s="29"/>
      <c r="C4856" s="29"/>
    </row>
    <row r="4857" spans="1:3" hidden="1" x14ac:dyDescent="0.45">
      <c r="A4857" s="29"/>
      <c r="B4857" s="29"/>
      <c r="C4857" s="29"/>
    </row>
    <row r="4858" spans="1:3" hidden="1" x14ac:dyDescent="0.45">
      <c r="A4858" s="29"/>
      <c r="B4858" s="29"/>
      <c r="C4858" s="29"/>
    </row>
    <row r="4859" spans="1:3" hidden="1" x14ac:dyDescent="0.45">
      <c r="A4859" s="29"/>
      <c r="B4859" s="29"/>
      <c r="C4859" s="29"/>
    </row>
    <row r="4860" spans="1:3" hidden="1" x14ac:dyDescent="0.45">
      <c r="A4860" s="29"/>
      <c r="B4860" s="29"/>
      <c r="C4860" s="29"/>
    </row>
    <row r="4861" spans="1:3" hidden="1" x14ac:dyDescent="0.45">
      <c r="A4861" s="29"/>
      <c r="B4861" s="29"/>
      <c r="C4861" s="29"/>
    </row>
    <row r="4862" spans="1:3" hidden="1" x14ac:dyDescent="0.45">
      <c r="A4862" s="29"/>
      <c r="B4862" s="29"/>
      <c r="C4862" s="29"/>
    </row>
    <row r="4863" spans="1:3" hidden="1" x14ac:dyDescent="0.45">
      <c r="A4863" s="29"/>
      <c r="B4863" s="29"/>
      <c r="C4863" s="29"/>
    </row>
    <row r="4864" spans="1:3" hidden="1" x14ac:dyDescent="0.45">
      <c r="A4864" s="29"/>
      <c r="B4864" s="29"/>
      <c r="C4864" s="29"/>
    </row>
    <row r="4865" spans="1:3" hidden="1" x14ac:dyDescent="0.45">
      <c r="A4865" s="29"/>
      <c r="B4865" s="29"/>
      <c r="C4865" s="29"/>
    </row>
    <row r="4866" spans="1:3" hidden="1" x14ac:dyDescent="0.45">
      <c r="A4866" s="29"/>
      <c r="B4866" s="29"/>
      <c r="C4866" s="29"/>
    </row>
    <row r="4867" spans="1:3" hidden="1" x14ac:dyDescent="0.45">
      <c r="A4867" s="29"/>
      <c r="B4867" s="29"/>
      <c r="C4867" s="29"/>
    </row>
    <row r="4868" spans="1:3" hidden="1" x14ac:dyDescent="0.45">
      <c r="A4868" s="29"/>
      <c r="B4868" s="29"/>
      <c r="C4868" s="29"/>
    </row>
    <row r="4869" spans="1:3" hidden="1" x14ac:dyDescent="0.45">
      <c r="A4869" s="29"/>
      <c r="B4869" s="29"/>
      <c r="C4869" s="29"/>
    </row>
    <row r="4870" spans="1:3" hidden="1" x14ac:dyDescent="0.45">
      <c r="A4870" s="29"/>
      <c r="B4870" s="29"/>
      <c r="C4870" s="29"/>
    </row>
    <row r="4871" spans="1:3" hidden="1" x14ac:dyDescent="0.45">
      <c r="A4871" s="29"/>
      <c r="B4871" s="29"/>
      <c r="C4871" s="29"/>
    </row>
    <row r="4872" spans="1:3" hidden="1" x14ac:dyDescent="0.45">
      <c r="A4872" s="29"/>
      <c r="B4872" s="29"/>
      <c r="C4872" s="29"/>
    </row>
    <row r="4873" spans="1:3" hidden="1" x14ac:dyDescent="0.45">
      <c r="A4873" s="29"/>
      <c r="B4873" s="29"/>
      <c r="C4873" s="29"/>
    </row>
    <row r="4874" spans="1:3" hidden="1" x14ac:dyDescent="0.45">
      <c r="A4874" s="29"/>
      <c r="B4874" s="29"/>
      <c r="C4874" s="29"/>
    </row>
    <row r="4875" spans="1:3" hidden="1" x14ac:dyDescent="0.45">
      <c r="A4875" s="29"/>
      <c r="B4875" s="29"/>
      <c r="C4875" s="29"/>
    </row>
    <row r="4876" spans="1:3" hidden="1" x14ac:dyDescent="0.45">
      <c r="A4876" s="29"/>
      <c r="B4876" s="29"/>
      <c r="C4876" s="29"/>
    </row>
    <row r="4877" spans="1:3" hidden="1" x14ac:dyDescent="0.45">
      <c r="A4877" s="29"/>
      <c r="B4877" s="29"/>
      <c r="C4877" s="29"/>
    </row>
    <row r="4878" spans="1:3" hidden="1" x14ac:dyDescent="0.45">
      <c r="A4878" s="29"/>
      <c r="B4878" s="29"/>
      <c r="C4878" s="29"/>
    </row>
    <row r="4879" spans="1:3" hidden="1" x14ac:dyDescent="0.45">
      <c r="A4879" s="29"/>
      <c r="B4879" s="29"/>
      <c r="C4879" s="29"/>
    </row>
    <row r="4880" spans="1:3" hidden="1" x14ac:dyDescent="0.45">
      <c r="A4880" s="29"/>
      <c r="B4880" s="29"/>
      <c r="C4880" s="29"/>
    </row>
    <row r="4881" spans="1:3" hidden="1" x14ac:dyDescent="0.45">
      <c r="A4881" s="29"/>
      <c r="B4881" s="29"/>
      <c r="C4881" s="29"/>
    </row>
    <row r="4882" spans="1:3" hidden="1" x14ac:dyDescent="0.45">
      <c r="A4882" s="29"/>
      <c r="B4882" s="29"/>
      <c r="C4882" s="29"/>
    </row>
    <row r="4883" spans="1:3" hidden="1" x14ac:dyDescent="0.45">
      <c r="A4883" s="29"/>
      <c r="B4883" s="29"/>
      <c r="C4883" s="29"/>
    </row>
    <row r="4884" spans="1:3" hidden="1" x14ac:dyDescent="0.45">
      <c r="A4884" s="29"/>
      <c r="B4884" s="29"/>
      <c r="C4884" s="29"/>
    </row>
    <row r="4885" spans="1:3" hidden="1" x14ac:dyDescent="0.45">
      <c r="A4885" s="29"/>
      <c r="B4885" s="29"/>
      <c r="C4885" s="29"/>
    </row>
    <row r="4886" spans="1:3" hidden="1" x14ac:dyDescent="0.45">
      <c r="A4886" s="29"/>
      <c r="B4886" s="29"/>
      <c r="C4886" s="29"/>
    </row>
    <row r="4887" spans="1:3" hidden="1" x14ac:dyDescent="0.45">
      <c r="A4887" s="29"/>
      <c r="B4887" s="29"/>
      <c r="C4887" s="29"/>
    </row>
    <row r="4888" spans="1:3" hidden="1" x14ac:dyDescent="0.45">
      <c r="A4888" s="29"/>
      <c r="B4888" s="29"/>
      <c r="C4888" s="29"/>
    </row>
    <row r="4889" spans="1:3" hidden="1" x14ac:dyDescent="0.45">
      <c r="A4889" s="29"/>
      <c r="B4889" s="29"/>
      <c r="C4889" s="29"/>
    </row>
    <row r="4890" spans="1:3" hidden="1" x14ac:dyDescent="0.45">
      <c r="A4890" s="29"/>
      <c r="B4890" s="29"/>
      <c r="C4890" s="29"/>
    </row>
    <row r="4891" spans="1:3" hidden="1" x14ac:dyDescent="0.45">
      <c r="A4891" s="29"/>
      <c r="B4891" s="29"/>
      <c r="C4891" s="29"/>
    </row>
    <row r="4892" spans="1:3" hidden="1" x14ac:dyDescent="0.45">
      <c r="A4892" s="29"/>
      <c r="B4892" s="29"/>
      <c r="C4892" s="29"/>
    </row>
    <row r="4893" spans="1:3" hidden="1" x14ac:dyDescent="0.45">
      <c r="A4893" s="29"/>
      <c r="B4893" s="29"/>
      <c r="C4893" s="29"/>
    </row>
    <row r="4894" spans="1:3" hidden="1" x14ac:dyDescent="0.45">
      <c r="A4894" s="29"/>
      <c r="B4894" s="29"/>
      <c r="C4894" s="29"/>
    </row>
    <row r="4895" spans="1:3" hidden="1" x14ac:dyDescent="0.45">
      <c r="A4895" s="29"/>
      <c r="B4895" s="29"/>
      <c r="C4895" s="29"/>
    </row>
    <row r="4896" spans="1:3" hidden="1" x14ac:dyDescent="0.45">
      <c r="A4896" s="29"/>
      <c r="B4896" s="29"/>
      <c r="C4896" s="29"/>
    </row>
    <row r="4897" spans="1:3" hidden="1" x14ac:dyDescent="0.45">
      <c r="A4897" s="29"/>
      <c r="B4897" s="29"/>
      <c r="C4897" s="29"/>
    </row>
    <row r="4898" spans="1:3" hidden="1" x14ac:dyDescent="0.45">
      <c r="A4898" s="29"/>
      <c r="B4898" s="29"/>
      <c r="C4898" s="29"/>
    </row>
    <row r="4899" spans="1:3" hidden="1" x14ac:dyDescent="0.45">
      <c r="A4899" s="29"/>
      <c r="B4899" s="29"/>
      <c r="C4899" s="29"/>
    </row>
    <row r="4900" spans="1:3" hidden="1" x14ac:dyDescent="0.45">
      <c r="A4900" s="29"/>
      <c r="B4900" s="29"/>
      <c r="C4900" s="29"/>
    </row>
    <row r="4901" spans="1:3" hidden="1" x14ac:dyDescent="0.45">
      <c r="A4901" s="29"/>
      <c r="B4901" s="29"/>
      <c r="C4901" s="29"/>
    </row>
    <row r="4902" spans="1:3" hidden="1" x14ac:dyDescent="0.45">
      <c r="A4902" s="29"/>
      <c r="B4902" s="29"/>
      <c r="C4902" s="29"/>
    </row>
    <row r="4903" spans="1:3" hidden="1" x14ac:dyDescent="0.45">
      <c r="A4903" s="29"/>
      <c r="B4903" s="29"/>
      <c r="C4903" s="29"/>
    </row>
    <row r="4904" spans="1:3" hidden="1" x14ac:dyDescent="0.45">
      <c r="A4904" s="29"/>
      <c r="B4904" s="29"/>
      <c r="C4904" s="29"/>
    </row>
    <row r="4905" spans="1:3" hidden="1" x14ac:dyDescent="0.45">
      <c r="A4905" s="29"/>
      <c r="B4905" s="29"/>
      <c r="C4905" s="29"/>
    </row>
    <row r="4906" spans="1:3" hidden="1" x14ac:dyDescent="0.45">
      <c r="A4906" s="29"/>
      <c r="B4906" s="29"/>
      <c r="C4906" s="29"/>
    </row>
    <row r="4907" spans="1:3" hidden="1" x14ac:dyDescent="0.45">
      <c r="A4907" s="29"/>
      <c r="B4907" s="29"/>
      <c r="C4907" s="29"/>
    </row>
    <row r="4908" spans="1:3" hidden="1" x14ac:dyDescent="0.45">
      <c r="A4908" s="29"/>
      <c r="B4908" s="29"/>
      <c r="C4908" s="29"/>
    </row>
    <row r="4909" spans="1:3" hidden="1" x14ac:dyDescent="0.45">
      <c r="A4909" s="29"/>
      <c r="B4909" s="29"/>
      <c r="C4909" s="29"/>
    </row>
    <row r="4910" spans="1:3" hidden="1" x14ac:dyDescent="0.45">
      <c r="A4910" s="29"/>
      <c r="B4910" s="29"/>
      <c r="C4910" s="29"/>
    </row>
    <row r="4911" spans="1:3" hidden="1" x14ac:dyDescent="0.45">
      <c r="A4911" s="29"/>
      <c r="B4911" s="29"/>
      <c r="C4911" s="29"/>
    </row>
    <row r="4912" spans="1:3" hidden="1" x14ac:dyDescent="0.45">
      <c r="A4912" s="29"/>
      <c r="B4912" s="29"/>
      <c r="C4912" s="29"/>
    </row>
    <row r="4913" spans="1:3" hidden="1" x14ac:dyDescent="0.45">
      <c r="A4913" s="29"/>
      <c r="B4913" s="29"/>
      <c r="C4913" s="29"/>
    </row>
    <row r="4914" spans="1:3" hidden="1" x14ac:dyDescent="0.45">
      <c r="A4914" s="29"/>
      <c r="B4914" s="29"/>
      <c r="C4914" s="29"/>
    </row>
    <row r="4915" spans="1:3" hidden="1" x14ac:dyDescent="0.45">
      <c r="A4915" s="29"/>
      <c r="B4915" s="29"/>
      <c r="C4915" s="29"/>
    </row>
    <row r="4916" spans="1:3" hidden="1" x14ac:dyDescent="0.45">
      <c r="A4916" s="29"/>
      <c r="B4916" s="29"/>
      <c r="C4916" s="29"/>
    </row>
    <row r="4917" spans="1:3" hidden="1" x14ac:dyDescent="0.45">
      <c r="A4917" s="29"/>
      <c r="B4917" s="29"/>
      <c r="C4917" s="29"/>
    </row>
    <row r="4918" spans="1:3" hidden="1" x14ac:dyDescent="0.45">
      <c r="A4918" s="29"/>
      <c r="B4918" s="29"/>
      <c r="C4918" s="29"/>
    </row>
    <row r="4919" spans="1:3" hidden="1" x14ac:dyDescent="0.45">
      <c r="A4919" s="29"/>
      <c r="B4919" s="29"/>
      <c r="C4919" s="29"/>
    </row>
    <row r="4920" spans="1:3" hidden="1" x14ac:dyDescent="0.45">
      <c r="A4920" s="29"/>
      <c r="B4920" s="29"/>
      <c r="C4920" s="29"/>
    </row>
    <row r="4921" spans="1:3" hidden="1" x14ac:dyDescent="0.45">
      <c r="A4921" s="29"/>
      <c r="B4921" s="29"/>
      <c r="C4921" s="29"/>
    </row>
    <row r="4922" spans="1:3" hidden="1" x14ac:dyDescent="0.45">
      <c r="A4922" s="29"/>
      <c r="B4922" s="29"/>
      <c r="C4922" s="29"/>
    </row>
    <row r="4923" spans="1:3" hidden="1" x14ac:dyDescent="0.45">
      <c r="A4923" s="29"/>
      <c r="B4923" s="29"/>
      <c r="C4923" s="29"/>
    </row>
    <row r="4924" spans="1:3" hidden="1" x14ac:dyDescent="0.45">
      <c r="A4924" s="29"/>
      <c r="B4924" s="29"/>
      <c r="C4924" s="29"/>
    </row>
    <row r="4925" spans="1:3" hidden="1" x14ac:dyDescent="0.45">
      <c r="A4925" s="29"/>
      <c r="B4925" s="29"/>
      <c r="C4925" s="29"/>
    </row>
    <row r="4926" spans="1:3" hidden="1" x14ac:dyDescent="0.45">
      <c r="A4926" s="29"/>
      <c r="B4926" s="29"/>
      <c r="C4926" s="29"/>
    </row>
    <row r="4927" spans="1:3" hidden="1" x14ac:dyDescent="0.45">
      <c r="A4927" s="29"/>
      <c r="B4927" s="29"/>
      <c r="C4927" s="29"/>
    </row>
    <row r="4928" spans="1:3" hidden="1" x14ac:dyDescent="0.45">
      <c r="A4928" s="29"/>
      <c r="B4928" s="29"/>
      <c r="C4928" s="29"/>
    </row>
    <row r="4929" spans="1:3" hidden="1" x14ac:dyDescent="0.45">
      <c r="A4929" s="29"/>
      <c r="B4929" s="29"/>
      <c r="C4929" s="29"/>
    </row>
    <row r="4930" spans="1:3" hidden="1" x14ac:dyDescent="0.45">
      <c r="A4930" s="29"/>
      <c r="B4930" s="29"/>
      <c r="C4930" s="29"/>
    </row>
    <row r="4931" spans="1:3" hidden="1" x14ac:dyDescent="0.45">
      <c r="A4931" s="29"/>
      <c r="B4931" s="29"/>
      <c r="C4931" s="29"/>
    </row>
    <row r="4932" spans="1:3" hidden="1" x14ac:dyDescent="0.45">
      <c r="A4932" s="29"/>
      <c r="B4932" s="29"/>
      <c r="C4932" s="29"/>
    </row>
    <row r="4933" spans="1:3" hidden="1" x14ac:dyDescent="0.45">
      <c r="A4933" s="29"/>
      <c r="B4933" s="29"/>
      <c r="C4933" s="29"/>
    </row>
    <row r="4934" spans="1:3" hidden="1" x14ac:dyDescent="0.45">
      <c r="A4934" s="29"/>
      <c r="B4934" s="29"/>
      <c r="C4934" s="29"/>
    </row>
    <row r="4935" spans="1:3" hidden="1" x14ac:dyDescent="0.45">
      <c r="A4935" s="29"/>
      <c r="B4935" s="29"/>
      <c r="C4935" s="29"/>
    </row>
    <row r="4936" spans="1:3" hidden="1" x14ac:dyDescent="0.45">
      <c r="A4936" s="29"/>
      <c r="B4936" s="29"/>
      <c r="C4936" s="29"/>
    </row>
    <row r="4937" spans="1:3" hidden="1" x14ac:dyDescent="0.45">
      <c r="A4937" s="29"/>
      <c r="B4937" s="29"/>
      <c r="C4937" s="29"/>
    </row>
    <row r="4938" spans="1:3" hidden="1" x14ac:dyDescent="0.45">
      <c r="A4938" s="29"/>
      <c r="B4938" s="29"/>
      <c r="C4938" s="29"/>
    </row>
    <row r="4939" spans="1:3" hidden="1" x14ac:dyDescent="0.45">
      <c r="A4939" s="29"/>
      <c r="B4939" s="29"/>
      <c r="C4939" s="29"/>
    </row>
    <row r="4940" spans="1:3" hidden="1" x14ac:dyDescent="0.45">
      <c r="A4940" s="29"/>
      <c r="B4940" s="29"/>
      <c r="C4940" s="29"/>
    </row>
    <row r="4941" spans="1:3" hidden="1" x14ac:dyDescent="0.45">
      <c r="A4941" s="29"/>
      <c r="B4941" s="29"/>
      <c r="C4941" s="29"/>
    </row>
    <row r="4942" spans="1:3" hidden="1" x14ac:dyDescent="0.45">
      <c r="A4942" s="29"/>
      <c r="B4942" s="29"/>
      <c r="C4942" s="29"/>
    </row>
    <row r="4943" spans="1:3" hidden="1" x14ac:dyDescent="0.45">
      <c r="A4943" s="29"/>
      <c r="B4943" s="29"/>
      <c r="C4943" s="29"/>
    </row>
    <row r="4944" spans="1:3" hidden="1" x14ac:dyDescent="0.45">
      <c r="A4944" s="29"/>
      <c r="B4944" s="29"/>
      <c r="C4944" s="29"/>
    </row>
    <row r="4945" spans="1:3" hidden="1" x14ac:dyDescent="0.45">
      <c r="A4945" s="29"/>
      <c r="B4945" s="29"/>
      <c r="C4945" s="29"/>
    </row>
    <row r="4946" spans="1:3" hidden="1" x14ac:dyDescent="0.45">
      <c r="A4946" s="29"/>
      <c r="B4946" s="29"/>
      <c r="C4946" s="29"/>
    </row>
    <row r="4947" spans="1:3" hidden="1" x14ac:dyDescent="0.45">
      <c r="A4947" s="29"/>
      <c r="B4947" s="29"/>
      <c r="C4947" s="29"/>
    </row>
    <row r="4948" spans="1:3" hidden="1" x14ac:dyDescent="0.45">
      <c r="A4948" s="29"/>
      <c r="B4948" s="29"/>
      <c r="C4948" s="29"/>
    </row>
    <row r="4949" spans="1:3" hidden="1" x14ac:dyDescent="0.45">
      <c r="A4949" s="29"/>
      <c r="B4949" s="29"/>
      <c r="C4949" s="29"/>
    </row>
    <row r="4950" spans="1:3" hidden="1" x14ac:dyDescent="0.45">
      <c r="A4950" s="29"/>
      <c r="B4950" s="29"/>
      <c r="C4950" s="29"/>
    </row>
    <row r="4951" spans="1:3" hidden="1" x14ac:dyDescent="0.45">
      <c r="A4951" s="29"/>
      <c r="B4951" s="29"/>
      <c r="C4951" s="29"/>
    </row>
    <row r="4952" spans="1:3" hidden="1" x14ac:dyDescent="0.45">
      <c r="A4952" s="29"/>
      <c r="B4952" s="29"/>
      <c r="C4952" s="29"/>
    </row>
    <row r="4953" spans="1:3" hidden="1" x14ac:dyDescent="0.45">
      <c r="A4953" s="29"/>
      <c r="B4953" s="29"/>
      <c r="C4953" s="29"/>
    </row>
    <row r="4954" spans="1:3" hidden="1" x14ac:dyDescent="0.45">
      <c r="A4954" s="29"/>
      <c r="B4954" s="29"/>
      <c r="C4954" s="29"/>
    </row>
    <row r="4955" spans="1:3" hidden="1" x14ac:dyDescent="0.45">
      <c r="A4955" s="29"/>
      <c r="B4955" s="29"/>
      <c r="C4955" s="29"/>
    </row>
    <row r="4956" spans="1:3" hidden="1" x14ac:dyDescent="0.45">
      <c r="A4956" s="29"/>
      <c r="B4956" s="29"/>
      <c r="C4956" s="29"/>
    </row>
    <row r="4957" spans="1:3" hidden="1" x14ac:dyDescent="0.45">
      <c r="A4957" s="29"/>
      <c r="B4957" s="29"/>
      <c r="C4957" s="29"/>
    </row>
    <row r="4958" spans="1:3" hidden="1" x14ac:dyDescent="0.45">
      <c r="A4958" s="29"/>
      <c r="B4958" s="29"/>
      <c r="C4958" s="29"/>
    </row>
    <row r="4959" spans="1:3" hidden="1" x14ac:dyDescent="0.45">
      <c r="A4959" s="29"/>
      <c r="B4959" s="29"/>
      <c r="C4959" s="29"/>
    </row>
    <row r="4960" spans="1:3" hidden="1" x14ac:dyDescent="0.45">
      <c r="A4960" s="29"/>
      <c r="B4960" s="29"/>
      <c r="C4960" s="29"/>
    </row>
    <row r="4961" spans="1:3" hidden="1" x14ac:dyDescent="0.45">
      <c r="A4961" s="29"/>
      <c r="B4961" s="29"/>
      <c r="C4961" s="29"/>
    </row>
    <row r="4962" spans="1:3" hidden="1" x14ac:dyDescent="0.45">
      <c r="A4962" s="29"/>
      <c r="B4962" s="29"/>
      <c r="C4962" s="29"/>
    </row>
    <row r="4963" spans="1:3" hidden="1" x14ac:dyDescent="0.45">
      <c r="A4963" s="29"/>
      <c r="B4963" s="29"/>
      <c r="C4963" s="29"/>
    </row>
    <row r="4964" spans="1:3" hidden="1" x14ac:dyDescent="0.45">
      <c r="A4964" s="29"/>
      <c r="B4964" s="29"/>
      <c r="C4964" s="29"/>
    </row>
    <row r="4965" spans="1:3" hidden="1" x14ac:dyDescent="0.45">
      <c r="A4965" s="29"/>
      <c r="B4965" s="29"/>
      <c r="C4965" s="29"/>
    </row>
    <row r="4966" spans="1:3" hidden="1" x14ac:dyDescent="0.45">
      <c r="A4966" s="29"/>
      <c r="B4966" s="29"/>
      <c r="C4966" s="29"/>
    </row>
    <row r="4967" spans="1:3" hidden="1" x14ac:dyDescent="0.45">
      <c r="A4967" s="29"/>
      <c r="B4967" s="29"/>
      <c r="C4967" s="29"/>
    </row>
    <row r="4968" spans="1:3" hidden="1" x14ac:dyDescent="0.45">
      <c r="A4968" s="29"/>
      <c r="B4968" s="29"/>
      <c r="C4968" s="29"/>
    </row>
    <row r="4969" spans="1:3" hidden="1" x14ac:dyDescent="0.45">
      <c r="A4969" s="29"/>
      <c r="B4969" s="29"/>
      <c r="C4969" s="29"/>
    </row>
    <row r="4970" spans="1:3" hidden="1" x14ac:dyDescent="0.45">
      <c r="A4970" s="29"/>
      <c r="B4970" s="29"/>
      <c r="C4970" s="29"/>
    </row>
    <row r="4971" spans="1:3" hidden="1" x14ac:dyDescent="0.45">
      <c r="A4971" s="29"/>
      <c r="B4971" s="29"/>
      <c r="C4971" s="29"/>
    </row>
    <row r="4972" spans="1:3" hidden="1" x14ac:dyDescent="0.45">
      <c r="A4972" s="29"/>
      <c r="B4972" s="29"/>
      <c r="C4972" s="29"/>
    </row>
    <row r="4973" spans="1:3" hidden="1" x14ac:dyDescent="0.45">
      <c r="A4973" s="29"/>
      <c r="B4973" s="29"/>
      <c r="C4973" s="29"/>
    </row>
    <row r="4974" spans="1:3" hidden="1" x14ac:dyDescent="0.45">
      <c r="A4974" s="29"/>
      <c r="B4974" s="29"/>
      <c r="C4974" s="29"/>
    </row>
    <row r="4975" spans="1:3" hidden="1" x14ac:dyDescent="0.45">
      <c r="A4975" s="29"/>
      <c r="B4975" s="29"/>
      <c r="C4975" s="29"/>
    </row>
    <row r="4976" spans="1:3" hidden="1" x14ac:dyDescent="0.45">
      <c r="A4976" s="29"/>
      <c r="B4976" s="29"/>
      <c r="C4976" s="29"/>
    </row>
    <row r="4977" spans="1:3" hidden="1" x14ac:dyDescent="0.45">
      <c r="A4977" s="29"/>
      <c r="B4977" s="29"/>
      <c r="C4977" s="29"/>
    </row>
    <row r="4978" spans="1:3" hidden="1" x14ac:dyDescent="0.45">
      <c r="A4978" s="29"/>
      <c r="B4978" s="29"/>
      <c r="C4978" s="29"/>
    </row>
    <row r="4979" spans="1:3" hidden="1" x14ac:dyDescent="0.45">
      <c r="A4979" s="29"/>
      <c r="B4979" s="29"/>
      <c r="C4979" s="29"/>
    </row>
    <row r="4980" spans="1:3" hidden="1" x14ac:dyDescent="0.45">
      <c r="A4980" s="29"/>
      <c r="B4980" s="29"/>
      <c r="C4980" s="29"/>
    </row>
    <row r="4981" spans="1:3" hidden="1" x14ac:dyDescent="0.45">
      <c r="A4981" s="29"/>
      <c r="B4981" s="29"/>
      <c r="C4981" s="29"/>
    </row>
    <row r="4982" spans="1:3" hidden="1" x14ac:dyDescent="0.45">
      <c r="A4982" s="29"/>
      <c r="B4982" s="29"/>
      <c r="C4982" s="29"/>
    </row>
    <row r="4983" spans="1:3" hidden="1" x14ac:dyDescent="0.45">
      <c r="A4983" s="29"/>
      <c r="B4983" s="29"/>
      <c r="C4983" s="29"/>
    </row>
    <row r="4984" spans="1:3" hidden="1" x14ac:dyDescent="0.45">
      <c r="A4984" s="29"/>
      <c r="B4984" s="29"/>
      <c r="C4984" s="29"/>
    </row>
    <row r="4985" spans="1:3" hidden="1" x14ac:dyDescent="0.45">
      <c r="A4985" s="29"/>
      <c r="B4985" s="29"/>
      <c r="C4985" s="29"/>
    </row>
    <row r="4986" spans="1:3" hidden="1" x14ac:dyDescent="0.45">
      <c r="A4986" s="29"/>
      <c r="B4986" s="29"/>
      <c r="C4986" s="29"/>
    </row>
    <row r="4987" spans="1:3" hidden="1" x14ac:dyDescent="0.45">
      <c r="A4987" s="29"/>
      <c r="B4987" s="29"/>
      <c r="C4987" s="29"/>
    </row>
    <row r="4988" spans="1:3" hidden="1" x14ac:dyDescent="0.45">
      <c r="A4988" s="29"/>
      <c r="B4988" s="29"/>
      <c r="C4988" s="29"/>
    </row>
    <row r="4989" spans="1:3" hidden="1" x14ac:dyDescent="0.45">
      <c r="A4989" s="29"/>
      <c r="B4989" s="29"/>
      <c r="C4989" s="29"/>
    </row>
    <row r="4990" spans="1:3" hidden="1" x14ac:dyDescent="0.45">
      <c r="A4990" s="29"/>
      <c r="B4990" s="29"/>
      <c r="C4990" s="29"/>
    </row>
    <row r="4991" spans="1:3" hidden="1" x14ac:dyDescent="0.45">
      <c r="A4991" s="29"/>
      <c r="B4991" s="29"/>
      <c r="C4991" s="29"/>
    </row>
    <row r="4992" spans="1:3" hidden="1" x14ac:dyDescent="0.45">
      <c r="A4992" s="29"/>
      <c r="B4992" s="29"/>
      <c r="C4992" s="29"/>
    </row>
    <row r="4993" spans="1:3" hidden="1" x14ac:dyDescent="0.45">
      <c r="A4993" s="29"/>
      <c r="B4993" s="29"/>
      <c r="C4993" s="29"/>
    </row>
    <row r="4994" spans="1:3" hidden="1" x14ac:dyDescent="0.45">
      <c r="A4994" s="29"/>
      <c r="B4994" s="29"/>
      <c r="C4994" s="29"/>
    </row>
    <row r="4995" spans="1:3" hidden="1" x14ac:dyDescent="0.45">
      <c r="A4995" s="29"/>
      <c r="B4995" s="29"/>
      <c r="C4995" s="29"/>
    </row>
    <row r="4996" spans="1:3" hidden="1" x14ac:dyDescent="0.45">
      <c r="A4996" s="29"/>
      <c r="B4996" s="29"/>
      <c r="C4996" s="29"/>
    </row>
    <row r="4997" spans="1:3" hidden="1" x14ac:dyDescent="0.45">
      <c r="A4997" s="29"/>
      <c r="B4997" s="29"/>
      <c r="C4997" s="29"/>
    </row>
    <row r="4998" spans="1:3" hidden="1" x14ac:dyDescent="0.45">
      <c r="A4998" s="29"/>
      <c r="B4998" s="29"/>
      <c r="C4998" s="29"/>
    </row>
    <row r="4999" spans="1:3" hidden="1" x14ac:dyDescent="0.45">
      <c r="A4999" s="29"/>
      <c r="B4999" s="29"/>
      <c r="C4999" s="29"/>
    </row>
    <row r="5000" spans="1:3" hidden="1" x14ac:dyDescent="0.45">
      <c r="A5000" s="29"/>
      <c r="B5000" s="29"/>
      <c r="C5000" s="29"/>
    </row>
    <row r="5001" spans="1:3" hidden="1" x14ac:dyDescent="0.45">
      <c r="A5001" s="29"/>
      <c r="B5001" s="29"/>
      <c r="C5001" s="29"/>
    </row>
    <row r="5002" spans="1:3" hidden="1" x14ac:dyDescent="0.45">
      <c r="A5002" s="29"/>
      <c r="B5002" s="29"/>
      <c r="C5002" s="29"/>
    </row>
    <row r="5003" spans="1:3" hidden="1" x14ac:dyDescent="0.45">
      <c r="A5003" s="29"/>
      <c r="B5003" s="29"/>
      <c r="C5003" s="29"/>
    </row>
    <row r="5004" spans="1:3" hidden="1" x14ac:dyDescent="0.45">
      <c r="A5004" s="29"/>
      <c r="B5004" s="29"/>
      <c r="C5004" s="29"/>
    </row>
    <row r="5005" spans="1:3" hidden="1" x14ac:dyDescent="0.45">
      <c r="A5005" s="29"/>
      <c r="B5005" s="29"/>
      <c r="C5005" s="29"/>
    </row>
    <row r="5006" spans="1:3" hidden="1" x14ac:dyDescent="0.45">
      <c r="A5006" s="29"/>
      <c r="B5006" s="29"/>
      <c r="C5006" s="29"/>
    </row>
    <row r="5007" spans="1:3" hidden="1" x14ac:dyDescent="0.45">
      <c r="A5007" s="29"/>
      <c r="B5007" s="29"/>
      <c r="C5007" s="29"/>
    </row>
    <row r="5008" spans="1:3" hidden="1" x14ac:dyDescent="0.45">
      <c r="A5008" s="29"/>
      <c r="B5008" s="29"/>
      <c r="C5008" s="29"/>
    </row>
    <row r="5009" spans="1:3" hidden="1" x14ac:dyDescent="0.45">
      <c r="A5009" s="29"/>
      <c r="B5009" s="29"/>
      <c r="C5009" s="29"/>
    </row>
    <row r="5010" spans="1:3" hidden="1" x14ac:dyDescent="0.45">
      <c r="A5010" s="29"/>
      <c r="B5010" s="29"/>
      <c r="C5010" s="29"/>
    </row>
    <row r="5011" spans="1:3" hidden="1" x14ac:dyDescent="0.45">
      <c r="A5011" s="29"/>
      <c r="B5011" s="29"/>
      <c r="C5011" s="29"/>
    </row>
    <row r="5012" spans="1:3" hidden="1" x14ac:dyDescent="0.45">
      <c r="A5012" s="29"/>
      <c r="B5012" s="29"/>
      <c r="C5012" s="29"/>
    </row>
    <row r="5013" spans="1:3" hidden="1" x14ac:dyDescent="0.45">
      <c r="A5013" s="29"/>
      <c r="B5013" s="29"/>
      <c r="C5013" s="29"/>
    </row>
    <row r="5014" spans="1:3" hidden="1" x14ac:dyDescent="0.45">
      <c r="A5014" s="29"/>
      <c r="B5014" s="29"/>
      <c r="C5014" s="29"/>
    </row>
    <row r="5015" spans="1:3" hidden="1" x14ac:dyDescent="0.45">
      <c r="A5015" s="29"/>
      <c r="B5015" s="29"/>
      <c r="C5015" s="29"/>
    </row>
    <row r="5016" spans="1:3" hidden="1" x14ac:dyDescent="0.45">
      <c r="A5016" s="29"/>
      <c r="B5016" s="29"/>
      <c r="C5016" s="29"/>
    </row>
    <row r="5017" spans="1:3" hidden="1" x14ac:dyDescent="0.45">
      <c r="A5017" s="29"/>
      <c r="B5017" s="29"/>
      <c r="C5017" s="29"/>
    </row>
    <row r="5018" spans="1:3" hidden="1" x14ac:dyDescent="0.45">
      <c r="A5018" s="29"/>
      <c r="B5018" s="29"/>
      <c r="C5018" s="29"/>
    </row>
    <row r="5019" spans="1:3" hidden="1" x14ac:dyDescent="0.45">
      <c r="A5019" s="29"/>
      <c r="B5019" s="29"/>
      <c r="C5019" s="29"/>
    </row>
    <row r="5020" spans="1:3" hidden="1" x14ac:dyDescent="0.45">
      <c r="A5020" s="29"/>
      <c r="B5020" s="29"/>
      <c r="C5020" s="29"/>
    </row>
    <row r="5021" spans="1:3" hidden="1" x14ac:dyDescent="0.45">
      <c r="A5021" s="29"/>
      <c r="B5021" s="29"/>
      <c r="C5021" s="29"/>
    </row>
    <row r="5022" spans="1:3" hidden="1" x14ac:dyDescent="0.45">
      <c r="A5022" s="29"/>
      <c r="B5022" s="29"/>
      <c r="C5022" s="29"/>
    </row>
    <row r="5023" spans="1:3" hidden="1" x14ac:dyDescent="0.45">
      <c r="A5023" s="29"/>
      <c r="B5023" s="29"/>
      <c r="C5023" s="29"/>
    </row>
    <row r="5024" spans="1:3" hidden="1" x14ac:dyDescent="0.45">
      <c r="A5024" s="29"/>
      <c r="B5024" s="29"/>
      <c r="C5024" s="29"/>
    </row>
    <row r="5025" spans="1:3" hidden="1" x14ac:dyDescent="0.45">
      <c r="A5025" s="29"/>
      <c r="B5025" s="29"/>
      <c r="C5025" s="29"/>
    </row>
    <row r="5026" spans="1:3" hidden="1" x14ac:dyDescent="0.45">
      <c r="A5026" s="29"/>
      <c r="B5026" s="29"/>
      <c r="C5026" s="29"/>
    </row>
    <row r="5027" spans="1:3" hidden="1" x14ac:dyDescent="0.45">
      <c r="A5027" s="29"/>
      <c r="B5027" s="29"/>
      <c r="C5027" s="29"/>
    </row>
    <row r="5028" spans="1:3" hidden="1" x14ac:dyDescent="0.45">
      <c r="A5028" s="29"/>
      <c r="B5028" s="29"/>
      <c r="C5028" s="29"/>
    </row>
    <row r="5029" spans="1:3" hidden="1" x14ac:dyDescent="0.45">
      <c r="A5029" s="29"/>
      <c r="B5029" s="29"/>
      <c r="C5029" s="29"/>
    </row>
    <row r="5030" spans="1:3" hidden="1" x14ac:dyDescent="0.45">
      <c r="A5030" s="29"/>
      <c r="B5030" s="29"/>
      <c r="C5030" s="29"/>
    </row>
    <row r="5031" spans="1:3" hidden="1" x14ac:dyDescent="0.45">
      <c r="A5031" s="29"/>
      <c r="B5031" s="29"/>
      <c r="C5031" s="29"/>
    </row>
    <row r="5032" spans="1:3" hidden="1" x14ac:dyDescent="0.45">
      <c r="A5032" s="29"/>
      <c r="B5032" s="29"/>
      <c r="C5032" s="29"/>
    </row>
    <row r="5033" spans="1:3" hidden="1" x14ac:dyDescent="0.45">
      <c r="A5033" s="29"/>
      <c r="B5033" s="29"/>
      <c r="C5033" s="29"/>
    </row>
    <row r="5034" spans="1:3" hidden="1" x14ac:dyDescent="0.45">
      <c r="A5034" s="29"/>
      <c r="B5034" s="29"/>
      <c r="C5034" s="29"/>
    </row>
    <row r="5035" spans="1:3" hidden="1" x14ac:dyDescent="0.45">
      <c r="A5035" s="29"/>
      <c r="B5035" s="29"/>
      <c r="C5035" s="29"/>
    </row>
    <row r="5036" spans="1:3" hidden="1" x14ac:dyDescent="0.45">
      <c r="A5036" s="29"/>
      <c r="B5036" s="29"/>
      <c r="C5036" s="29"/>
    </row>
    <row r="5037" spans="1:3" hidden="1" x14ac:dyDescent="0.45">
      <c r="A5037" s="29"/>
      <c r="B5037" s="29"/>
      <c r="C5037" s="29"/>
    </row>
    <row r="5038" spans="1:3" hidden="1" x14ac:dyDescent="0.45">
      <c r="A5038" s="29"/>
      <c r="B5038" s="29"/>
      <c r="C5038" s="29"/>
    </row>
    <row r="5039" spans="1:3" hidden="1" x14ac:dyDescent="0.45">
      <c r="A5039" s="29"/>
      <c r="B5039" s="29"/>
      <c r="C5039" s="29"/>
    </row>
    <row r="5040" spans="1:3" hidden="1" x14ac:dyDescent="0.45">
      <c r="A5040" s="29"/>
      <c r="B5040" s="29"/>
      <c r="C5040" s="29"/>
    </row>
    <row r="5041" spans="1:3" hidden="1" x14ac:dyDescent="0.45">
      <c r="A5041" s="29"/>
      <c r="B5041" s="29"/>
      <c r="C5041" s="29"/>
    </row>
    <row r="5042" spans="1:3" hidden="1" x14ac:dyDescent="0.45">
      <c r="A5042" s="29"/>
      <c r="B5042" s="29"/>
      <c r="C5042" s="29"/>
    </row>
    <row r="5043" spans="1:3" hidden="1" x14ac:dyDescent="0.45">
      <c r="A5043" s="29"/>
      <c r="B5043" s="29"/>
      <c r="C5043" s="29"/>
    </row>
    <row r="5044" spans="1:3" hidden="1" x14ac:dyDescent="0.45">
      <c r="A5044" s="29"/>
      <c r="B5044" s="29"/>
      <c r="C5044" s="29"/>
    </row>
    <row r="5045" spans="1:3" hidden="1" x14ac:dyDescent="0.45">
      <c r="A5045" s="29"/>
      <c r="B5045" s="29"/>
      <c r="C5045" s="29"/>
    </row>
    <row r="5046" spans="1:3" hidden="1" x14ac:dyDescent="0.45">
      <c r="A5046" s="29"/>
      <c r="B5046" s="29"/>
      <c r="C5046" s="29"/>
    </row>
    <row r="5047" spans="1:3" hidden="1" x14ac:dyDescent="0.45">
      <c r="A5047" s="29"/>
      <c r="B5047" s="29"/>
      <c r="C5047" s="29"/>
    </row>
    <row r="5048" spans="1:3" hidden="1" x14ac:dyDescent="0.45">
      <c r="A5048" s="29"/>
      <c r="B5048" s="29"/>
      <c r="C5048" s="29"/>
    </row>
    <row r="5049" spans="1:3" hidden="1" x14ac:dyDescent="0.45">
      <c r="A5049" s="29"/>
      <c r="B5049" s="29"/>
      <c r="C5049" s="29"/>
    </row>
    <row r="5050" spans="1:3" hidden="1" x14ac:dyDescent="0.45">
      <c r="A5050" s="29"/>
      <c r="B5050" s="29"/>
      <c r="C5050" s="29"/>
    </row>
    <row r="5051" spans="1:3" hidden="1" x14ac:dyDescent="0.45">
      <c r="A5051" s="29"/>
      <c r="B5051" s="29"/>
      <c r="C5051" s="29"/>
    </row>
    <row r="5052" spans="1:3" hidden="1" x14ac:dyDescent="0.45">
      <c r="A5052" s="29"/>
      <c r="B5052" s="29"/>
      <c r="C5052" s="29"/>
    </row>
    <row r="5053" spans="1:3" hidden="1" x14ac:dyDescent="0.45">
      <c r="A5053" s="29"/>
      <c r="B5053" s="29"/>
      <c r="C5053" s="29"/>
    </row>
    <row r="5054" spans="1:3" hidden="1" x14ac:dyDescent="0.45">
      <c r="A5054" s="29"/>
      <c r="B5054" s="29"/>
      <c r="C5054" s="29"/>
    </row>
    <row r="5055" spans="1:3" hidden="1" x14ac:dyDescent="0.45">
      <c r="A5055" s="29"/>
      <c r="B5055" s="29"/>
      <c r="C5055" s="29"/>
    </row>
    <row r="5056" spans="1:3" hidden="1" x14ac:dyDescent="0.45">
      <c r="A5056" s="29"/>
      <c r="B5056" s="29"/>
      <c r="C5056" s="29"/>
    </row>
    <row r="5057" spans="1:3" hidden="1" x14ac:dyDescent="0.45">
      <c r="A5057" s="29"/>
      <c r="B5057" s="29"/>
      <c r="C5057" s="29"/>
    </row>
    <row r="5058" spans="1:3" hidden="1" x14ac:dyDescent="0.45">
      <c r="A5058" s="29"/>
      <c r="B5058" s="29"/>
      <c r="C5058" s="29"/>
    </row>
    <row r="5059" spans="1:3" hidden="1" x14ac:dyDescent="0.45">
      <c r="A5059" s="29"/>
      <c r="B5059" s="29"/>
      <c r="C5059" s="29"/>
    </row>
    <row r="5060" spans="1:3" hidden="1" x14ac:dyDescent="0.45">
      <c r="A5060" s="29"/>
      <c r="B5060" s="29"/>
      <c r="C5060" s="29"/>
    </row>
    <row r="5061" spans="1:3" hidden="1" x14ac:dyDescent="0.45">
      <c r="A5061" s="29"/>
      <c r="B5061" s="29"/>
      <c r="C5061" s="29"/>
    </row>
    <row r="5062" spans="1:3" hidden="1" x14ac:dyDescent="0.45">
      <c r="A5062" s="29"/>
      <c r="B5062" s="29"/>
      <c r="C5062" s="29"/>
    </row>
    <row r="5063" spans="1:3" hidden="1" x14ac:dyDescent="0.45">
      <c r="A5063" s="29"/>
      <c r="B5063" s="29"/>
      <c r="C5063" s="29"/>
    </row>
    <row r="5064" spans="1:3" hidden="1" x14ac:dyDescent="0.45">
      <c r="A5064" s="29"/>
      <c r="B5064" s="29"/>
      <c r="C5064" s="29"/>
    </row>
    <row r="5065" spans="1:3" hidden="1" x14ac:dyDescent="0.45">
      <c r="A5065" s="29"/>
      <c r="B5065" s="29"/>
      <c r="C5065" s="29"/>
    </row>
    <row r="5066" spans="1:3" hidden="1" x14ac:dyDescent="0.45">
      <c r="A5066" s="29"/>
      <c r="B5066" s="29"/>
      <c r="C5066" s="29"/>
    </row>
    <row r="5067" spans="1:3" hidden="1" x14ac:dyDescent="0.45">
      <c r="A5067" s="29"/>
      <c r="B5067" s="29"/>
      <c r="C5067" s="29"/>
    </row>
    <row r="5068" spans="1:3" hidden="1" x14ac:dyDescent="0.45">
      <c r="A5068" s="29"/>
      <c r="B5068" s="29"/>
      <c r="C5068" s="29"/>
    </row>
    <row r="5069" spans="1:3" hidden="1" x14ac:dyDescent="0.45">
      <c r="A5069" s="29"/>
      <c r="B5069" s="29"/>
      <c r="C5069" s="29"/>
    </row>
    <row r="5070" spans="1:3" hidden="1" x14ac:dyDescent="0.45">
      <c r="A5070" s="29"/>
      <c r="B5070" s="29"/>
      <c r="C5070" s="29"/>
    </row>
    <row r="5071" spans="1:3" hidden="1" x14ac:dyDescent="0.45">
      <c r="A5071" s="29"/>
      <c r="B5071" s="29"/>
      <c r="C5071" s="29"/>
    </row>
    <row r="5072" spans="1:3" hidden="1" x14ac:dyDescent="0.45">
      <c r="A5072" s="29"/>
      <c r="B5072" s="29"/>
      <c r="C5072" s="29"/>
    </row>
    <row r="5073" spans="1:3" hidden="1" x14ac:dyDescent="0.45">
      <c r="A5073" s="29"/>
      <c r="B5073" s="29"/>
      <c r="C5073" s="29"/>
    </row>
    <row r="5074" spans="1:3" hidden="1" x14ac:dyDescent="0.45">
      <c r="A5074" s="29"/>
      <c r="B5074" s="29"/>
      <c r="C5074" s="29"/>
    </row>
    <row r="5075" spans="1:3" hidden="1" x14ac:dyDescent="0.45">
      <c r="A5075" s="29"/>
      <c r="B5075" s="29"/>
      <c r="C5075" s="29"/>
    </row>
    <row r="5076" spans="1:3" hidden="1" x14ac:dyDescent="0.45">
      <c r="A5076" s="29"/>
      <c r="B5076" s="29"/>
      <c r="C5076" s="29"/>
    </row>
    <row r="5077" spans="1:3" hidden="1" x14ac:dyDescent="0.45">
      <c r="A5077" s="29"/>
      <c r="B5077" s="29"/>
      <c r="C5077" s="29"/>
    </row>
    <row r="5078" spans="1:3" hidden="1" x14ac:dyDescent="0.45">
      <c r="A5078" s="29"/>
      <c r="B5078" s="29"/>
      <c r="C5078" s="29"/>
    </row>
    <row r="5079" spans="1:3" hidden="1" x14ac:dyDescent="0.45">
      <c r="A5079" s="29"/>
      <c r="B5079" s="29"/>
      <c r="C5079" s="29"/>
    </row>
    <row r="5080" spans="1:3" hidden="1" x14ac:dyDescent="0.45">
      <c r="A5080" s="29"/>
      <c r="B5080" s="29"/>
      <c r="C5080" s="29"/>
    </row>
    <row r="5081" spans="1:3" hidden="1" x14ac:dyDescent="0.45">
      <c r="A5081" s="29"/>
      <c r="B5081" s="29"/>
      <c r="C5081" s="29"/>
    </row>
    <row r="5082" spans="1:3" hidden="1" x14ac:dyDescent="0.45">
      <c r="A5082" s="29"/>
      <c r="B5082" s="29"/>
      <c r="C5082" s="29"/>
    </row>
    <row r="5083" spans="1:3" hidden="1" x14ac:dyDescent="0.45">
      <c r="A5083" s="29"/>
      <c r="B5083" s="29"/>
      <c r="C5083" s="29"/>
    </row>
    <row r="5084" spans="1:3" hidden="1" x14ac:dyDescent="0.45">
      <c r="A5084" s="29"/>
      <c r="B5084" s="29"/>
      <c r="C5084" s="29"/>
    </row>
    <row r="5085" spans="1:3" hidden="1" x14ac:dyDescent="0.45">
      <c r="A5085" s="29"/>
      <c r="B5085" s="29"/>
      <c r="C5085" s="29"/>
    </row>
    <row r="5086" spans="1:3" hidden="1" x14ac:dyDescent="0.45">
      <c r="A5086" s="29"/>
      <c r="B5086" s="29"/>
      <c r="C5086" s="29"/>
    </row>
    <row r="5087" spans="1:3" hidden="1" x14ac:dyDescent="0.45">
      <c r="A5087" s="29"/>
      <c r="B5087" s="29"/>
      <c r="C5087" s="29"/>
    </row>
    <row r="5088" spans="1:3" hidden="1" x14ac:dyDescent="0.45">
      <c r="A5088" s="29"/>
      <c r="B5088" s="29"/>
      <c r="C5088" s="29"/>
    </row>
    <row r="5089" spans="1:3" hidden="1" x14ac:dyDescent="0.45">
      <c r="A5089" s="29"/>
      <c r="B5089" s="29"/>
      <c r="C5089" s="29"/>
    </row>
    <row r="5090" spans="1:3" hidden="1" x14ac:dyDescent="0.45">
      <c r="A5090" s="29"/>
      <c r="B5090" s="29"/>
      <c r="C5090" s="29"/>
    </row>
    <row r="5091" spans="1:3" hidden="1" x14ac:dyDescent="0.45">
      <c r="A5091" s="29"/>
      <c r="B5091" s="29"/>
      <c r="C5091" s="29"/>
    </row>
    <row r="5092" spans="1:3" hidden="1" x14ac:dyDescent="0.45">
      <c r="A5092" s="29"/>
      <c r="B5092" s="29"/>
      <c r="C5092" s="29"/>
    </row>
    <row r="5093" spans="1:3" hidden="1" x14ac:dyDescent="0.45">
      <c r="A5093" s="29"/>
      <c r="B5093" s="29"/>
      <c r="C5093" s="29"/>
    </row>
    <row r="5094" spans="1:3" hidden="1" x14ac:dyDescent="0.45">
      <c r="A5094" s="29"/>
      <c r="B5094" s="29"/>
      <c r="C5094" s="29"/>
    </row>
    <row r="5095" spans="1:3" hidden="1" x14ac:dyDescent="0.45">
      <c r="A5095" s="29"/>
      <c r="B5095" s="29"/>
      <c r="C5095" s="29"/>
    </row>
    <row r="5096" spans="1:3" hidden="1" x14ac:dyDescent="0.45">
      <c r="A5096" s="29"/>
      <c r="B5096" s="29"/>
      <c r="C5096" s="29"/>
    </row>
    <row r="5097" spans="1:3" hidden="1" x14ac:dyDescent="0.45">
      <c r="A5097" s="29"/>
      <c r="B5097" s="29"/>
      <c r="C5097" s="29"/>
    </row>
    <row r="5098" spans="1:3" hidden="1" x14ac:dyDescent="0.45">
      <c r="A5098" s="29"/>
      <c r="B5098" s="29"/>
      <c r="C5098" s="29"/>
    </row>
    <row r="5099" spans="1:3" hidden="1" x14ac:dyDescent="0.45">
      <c r="A5099" s="29"/>
      <c r="B5099" s="29"/>
      <c r="C5099" s="29"/>
    </row>
    <row r="5100" spans="1:3" hidden="1" x14ac:dyDescent="0.45">
      <c r="A5100" s="29"/>
      <c r="B5100" s="29"/>
      <c r="C5100" s="29"/>
    </row>
    <row r="5101" spans="1:3" hidden="1" x14ac:dyDescent="0.45">
      <c r="A5101" s="29"/>
      <c r="B5101" s="29"/>
      <c r="C5101" s="29"/>
    </row>
    <row r="5102" spans="1:3" hidden="1" x14ac:dyDescent="0.45">
      <c r="A5102" s="29"/>
      <c r="B5102" s="29"/>
      <c r="C5102" s="29"/>
    </row>
    <row r="5103" spans="1:3" hidden="1" x14ac:dyDescent="0.45">
      <c r="A5103" s="29"/>
      <c r="B5103" s="29"/>
      <c r="C5103" s="29"/>
    </row>
    <row r="5104" spans="1:3" hidden="1" x14ac:dyDescent="0.45">
      <c r="A5104" s="29"/>
      <c r="B5104" s="29"/>
      <c r="C5104" s="29"/>
    </row>
    <row r="5105" spans="1:3" hidden="1" x14ac:dyDescent="0.45">
      <c r="A5105" s="29"/>
      <c r="B5105" s="29"/>
      <c r="C5105" s="29"/>
    </row>
    <row r="5106" spans="1:3" hidden="1" x14ac:dyDescent="0.45">
      <c r="A5106" s="29"/>
      <c r="B5106" s="29"/>
      <c r="C5106" s="29"/>
    </row>
    <row r="5107" spans="1:3" hidden="1" x14ac:dyDescent="0.45">
      <c r="A5107" s="29"/>
      <c r="B5107" s="29"/>
      <c r="C5107" s="29"/>
    </row>
    <row r="5108" spans="1:3" hidden="1" x14ac:dyDescent="0.45">
      <c r="A5108" s="29"/>
      <c r="B5108" s="29"/>
      <c r="C5108" s="29"/>
    </row>
    <row r="5109" spans="1:3" hidden="1" x14ac:dyDescent="0.45">
      <c r="A5109" s="29"/>
      <c r="B5109" s="29"/>
      <c r="C5109" s="29"/>
    </row>
    <row r="5110" spans="1:3" hidden="1" x14ac:dyDescent="0.45">
      <c r="A5110" s="29"/>
      <c r="B5110" s="29"/>
      <c r="C5110" s="29"/>
    </row>
    <row r="5111" spans="1:3" hidden="1" x14ac:dyDescent="0.45">
      <c r="A5111" s="29"/>
      <c r="B5111" s="29"/>
      <c r="C5111" s="29"/>
    </row>
    <row r="5112" spans="1:3" hidden="1" x14ac:dyDescent="0.45">
      <c r="A5112" s="29"/>
      <c r="B5112" s="29"/>
      <c r="C5112" s="29"/>
    </row>
    <row r="5113" spans="1:3" hidden="1" x14ac:dyDescent="0.45">
      <c r="A5113" s="29"/>
      <c r="B5113" s="29"/>
      <c r="C5113" s="29"/>
    </row>
    <row r="5114" spans="1:3" hidden="1" x14ac:dyDescent="0.45">
      <c r="A5114" s="29"/>
      <c r="B5114" s="29"/>
      <c r="C5114" s="29"/>
    </row>
    <row r="5115" spans="1:3" hidden="1" x14ac:dyDescent="0.45">
      <c r="A5115" s="29"/>
      <c r="B5115" s="29"/>
      <c r="C5115" s="29"/>
    </row>
    <row r="5116" spans="1:3" hidden="1" x14ac:dyDescent="0.45">
      <c r="A5116" s="29"/>
      <c r="B5116" s="29"/>
      <c r="C5116" s="29"/>
    </row>
    <row r="5117" spans="1:3" hidden="1" x14ac:dyDescent="0.45">
      <c r="A5117" s="29"/>
      <c r="B5117" s="29"/>
      <c r="C5117" s="29"/>
    </row>
    <row r="5118" spans="1:3" hidden="1" x14ac:dyDescent="0.45">
      <c r="A5118" s="29"/>
      <c r="B5118" s="29"/>
      <c r="C5118" s="29"/>
    </row>
    <row r="5119" spans="1:3" hidden="1" x14ac:dyDescent="0.45">
      <c r="A5119" s="29"/>
      <c r="B5119" s="29"/>
      <c r="C5119" s="29"/>
    </row>
    <row r="5120" spans="1:3" hidden="1" x14ac:dyDescent="0.45">
      <c r="A5120" s="29"/>
      <c r="B5120" s="29"/>
      <c r="C5120" s="29"/>
    </row>
    <row r="5121" spans="1:3" hidden="1" x14ac:dyDescent="0.45">
      <c r="A5121" s="29"/>
      <c r="B5121" s="29"/>
      <c r="C5121" s="29"/>
    </row>
    <row r="5122" spans="1:3" hidden="1" x14ac:dyDescent="0.45">
      <c r="A5122" s="29"/>
      <c r="B5122" s="29"/>
      <c r="C5122" s="29"/>
    </row>
    <row r="5123" spans="1:3" hidden="1" x14ac:dyDescent="0.45">
      <c r="A5123" s="29"/>
      <c r="B5123" s="29"/>
      <c r="C5123" s="29"/>
    </row>
    <row r="5124" spans="1:3" hidden="1" x14ac:dyDescent="0.45">
      <c r="A5124" s="29"/>
      <c r="B5124" s="29"/>
      <c r="C5124" s="29"/>
    </row>
    <row r="5125" spans="1:3" hidden="1" x14ac:dyDescent="0.45">
      <c r="A5125" s="29"/>
      <c r="B5125" s="29"/>
      <c r="C5125" s="29"/>
    </row>
    <row r="5126" spans="1:3" hidden="1" x14ac:dyDescent="0.45">
      <c r="A5126" s="29"/>
      <c r="B5126" s="29"/>
      <c r="C5126" s="29"/>
    </row>
    <row r="5127" spans="1:3" hidden="1" x14ac:dyDescent="0.45">
      <c r="A5127" s="29"/>
      <c r="B5127" s="29"/>
      <c r="C5127" s="29"/>
    </row>
    <row r="5128" spans="1:3" hidden="1" x14ac:dyDescent="0.45">
      <c r="A5128" s="29"/>
      <c r="B5128" s="29"/>
      <c r="C5128" s="29"/>
    </row>
    <row r="5129" spans="1:3" hidden="1" x14ac:dyDescent="0.45">
      <c r="A5129" s="29"/>
      <c r="B5129" s="29"/>
      <c r="C5129" s="29"/>
    </row>
    <row r="5130" spans="1:3" hidden="1" x14ac:dyDescent="0.45">
      <c r="A5130" s="29"/>
      <c r="B5130" s="29"/>
      <c r="C5130" s="29"/>
    </row>
    <row r="5131" spans="1:3" hidden="1" x14ac:dyDescent="0.45">
      <c r="A5131" s="29"/>
      <c r="B5131" s="29"/>
      <c r="C5131" s="29"/>
    </row>
    <row r="5132" spans="1:3" hidden="1" x14ac:dyDescent="0.45">
      <c r="A5132" s="29"/>
      <c r="B5132" s="29"/>
      <c r="C5132" s="29"/>
    </row>
    <row r="5133" spans="1:3" hidden="1" x14ac:dyDescent="0.45">
      <c r="A5133" s="29"/>
      <c r="B5133" s="29"/>
      <c r="C5133" s="29"/>
    </row>
    <row r="5134" spans="1:3" hidden="1" x14ac:dyDescent="0.45">
      <c r="A5134" s="29"/>
      <c r="B5134" s="29"/>
      <c r="C5134" s="29"/>
    </row>
    <row r="5135" spans="1:3" hidden="1" x14ac:dyDescent="0.45">
      <c r="A5135" s="29"/>
      <c r="B5135" s="29"/>
      <c r="C5135" s="29"/>
    </row>
    <row r="5136" spans="1:3" hidden="1" x14ac:dyDescent="0.45">
      <c r="A5136" s="29"/>
      <c r="B5136" s="29"/>
      <c r="C5136" s="29"/>
    </row>
    <row r="5137" spans="1:3" hidden="1" x14ac:dyDescent="0.45">
      <c r="A5137" s="29"/>
      <c r="B5137" s="29"/>
      <c r="C5137" s="29"/>
    </row>
    <row r="5138" spans="1:3" hidden="1" x14ac:dyDescent="0.45">
      <c r="A5138" s="29"/>
      <c r="B5138" s="29"/>
      <c r="C5138" s="29"/>
    </row>
    <row r="5139" spans="1:3" hidden="1" x14ac:dyDescent="0.45">
      <c r="A5139" s="29"/>
      <c r="B5139" s="29"/>
      <c r="C5139" s="29"/>
    </row>
    <row r="5140" spans="1:3" hidden="1" x14ac:dyDescent="0.45">
      <c r="A5140" s="29"/>
      <c r="B5140" s="29"/>
      <c r="C5140" s="29"/>
    </row>
    <row r="5141" spans="1:3" hidden="1" x14ac:dyDescent="0.45">
      <c r="A5141" s="29"/>
      <c r="B5141" s="29"/>
      <c r="C5141" s="29"/>
    </row>
    <row r="5142" spans="1:3" hidden="1" x14ac:dyDescent="0.45">
      <c r="A5142" s="29"/>
      <c r="B5142" s="29"/>
      <c r="C5142" s="29"/>
    </row>
    <row r="5143" spans="1:3" hidden="1" x14ac:dyDescent="0.45">
      <c r="A5143" s="29"/>
      <c r="B5143" s="29"/>
      <c r="C5143" s="29"/>
    </row>
    <row r="5144" spans="1:3" hidden="1" x14ac:dyDescent="0.45">
      <c r="A5144" s="29"/>
      <c r="B5144" s="29"/>
      <c r="C5144" s="29"/>
    </row>
    <row r="5145" spans="1:3" hidden="1" x14ac:dyDescent="0.45">
      <c r="A5145" s="29"/>
      <c r="B5145" s="29"/>
      <c r="C5145" s="29"/>
    </row>
    <row r="5146" spans="1:3" hidden="1" x14ac:dyDescent="0.45">
      <c r="A5146" s="29"/>
      <c r="B5146" s="29"/>
      <c r="C5146" s="29"/>
    </row>
    <row r="5147" spans="1:3" hidden="1" x14ac:dyDescent="0.45">
      <c r="A5147" s="29"/>
      <c r="B5147" s="29"/>
      <c r="C5147" s="29"/>
    </row>
    <row r="5148" spans="1:3" hidden="1" x14ac:dyDescent="0.45">
      <c r="A5148" s="29"/>
      <c r="B5148" s="29"/>
      <c r="C5148" s="29"/>
    </row>
    <row r="5149" spans="1:3" hidden="1" x14ac:dyDescent="0.45">
      <c r="A5149" s="29"/>
      <c r="B5149" s="29"/>
      <c r="C5149" s="29"/>
    </row>
    <row r="5150" spans="1:3" hidden="1" x14ac:dyDescent="0.45">
      <c r="A5150" s="29"/>
      <c r="B5150" s="29"/>
      <c r="C5150" s="29"/>
    </row>
    <row r="5151" spans="1:3" hidden="1" x14ac:dyDescent="0.45">
      <c r="A5151" s="29"/>
      <c r="B5151" s="29"/>
      <c r="C5151" s="29"/>
    </row>
    <row r="5152" spans="1:3" hidden="1" x14ac:dyDescent="0.45">
      <c r="A5152" s="29"/>
      <c r="B5152" s="29"/>
      <c r="C5152" s="29"/>
    </row>
    <row r="5153" spans="1:3" hidden="1" x14ac:dyDescent="0.45">
      <c r="A5153" s="29"/>
      <c r="B5153" s="29"/>
      <c r="C5153" s="29"/>
    </row>
    <row r="5154" spans="1:3" hidden="1" x14ac:dyDescent="0.45">
      <c r="A5154" s="29"/>
      <c r="B5154" s="29"/>
      <c r="C5154" s="29"/>
    </row>
    <row r="5155" spans="1:3" hidden="1" x14ac:dyDescent="0.45">
      <c r="A5155" s="29"/>
      <c r="B5155" s="29"/>
      <c r="C5155" s="29"/>
    </row>
    <row r="5156" spans="1:3" hidden="1" x14ac:dyDescent="0.45">
      <c r="A5156" s="29"/>
      <c r="B5156" s="29"/>
      <c r="C5156" s="29"/>
    </row>
    <row r="5157" spans="1:3" hidden="1" x14ac:dyDescent="0.45">
      <c r="A5157" s="29"/>
      <c r="B5157" s="29"/>
      <c r="C5157" s="29"/>
    </row>
    <row r="5158" spans="1:3" hidden="1" x14ac:dyDescent="0.45">
      <c r="A5158" s="29"/>
      <c r="B5158" s="29"/>
      <c r="C5158" s="29"/>
    </row>
    <row r="5159" spans="1:3" hidden="1" x14ac:dyDescent="0.45">
      <c r="A5159" s="29"/>
      <c r="B5159" s="29"/>
      <c r="C5159" s="29"/>
    </row>
    <row r="5160" spans="1:3" hidden="1" x14ac:dyDescent="0.45">
      <c r="A5160" s="29"/>
      <c r="B5160" s="29"/>
      <c r="C5160" s="29"/>
    </row>
    <row r="5161" spans="1:3" hidden="1" x14ac:dyDescent="0.45">
      <c r="A5161" s="29"/>
      <c r="B5161" s="29"/>
      <c r="C5161" s="29"/>
    </row>
    <row r="5162" spans="1:3" hidden="1" x14ac:dyDescent="0.45">
      <c r="A5162" s="29"/>
      <c r="B5162" s="29"/>
      <c r="C5162" s="29"/>
    </row>
    <row r="5163" spans="1:3" hidden="1" x14ac:dyDescent="0.45">
      <c r="A5163" s="29"/>
      <c r="B5163" s="29"/>
      <c r="C5163" s="29"/>
    </row>
    <row r="5164" spans="1:3" hidden="1" x14ac:dyDescent="0.45">
      <c r="A5164" s="29"/>
      <c r="B5164" s="29"/>
      <c r="C5164" s="29"/>
    </row>
    <row r="5165" spans="1:3" hidden="1" x14ac:dyDescent="0.45">
      <c r="A5165" s="29"/>
      <c r="B5165" s="29"/>
      <c r="C5165" s="29"/>
    </row>
    <row r="5166" spans="1:3" hidden="1" x14ac:dyDescent="0.45">
      <c r="A5166" s="29"/>
      <c r="B5166" s="29"/>
      <c r="C5166" s="29"/>
    </row>
    <row r="5167" spans="1:3" hidden="1" x14ac:dyDescent="0.45">
      <c r="A5167" s="29"/>
      <c r="B5167" s="29"/>
      <c r="C5167" s="29"/>
    </row>
    <row r="5168" spans="1:3" hidden="1" x14ac:dyDescent="0.45">
      <c r="A5168" s="29"/>
      <c r="B5168" s="29"/>
      <c r="C5168" s="29"/>
    </row>
    <row r="5169" spans="1:3" hidden="1" x14ac:dyDescent="0.45">
      <c r="A5169" s="29"/>
      <c r="B5169" s="29"/>
      <c r="C5169" s="29"/>
    </row>
    <row r="5170" spans="1:3" hidden="1" x14ac:dyDescent="0.45">
      <c r="A5170" s="29"/>
      <c r="B5170" s="29"/>
      <c r="C5170" s="29"/>
    </row>
    <row r="5171" spans="1:3" hidden="1" x14ac:dyDescent="0.45">
      <c r="A5171" s="29"/>
      <c r="B5171" s="29"/>
      <c r="C5171" s="29"/>
    </row>
    <row r="5172" spans="1:3" hidden="1" x14ac:dyDescent="0.45">
      <c r="A5172" s="29"/>
      <c r="B5172" s="29"/>
      <c r="C5172" s="29"/>
    </row>
    <row r="5173" spans="1:3" hidden="1" x14ac:dyDescent="0.45">
      <c r="A5173" s="29"/>
      <c r="B5173" s="29"/>
      <c r="C5173" s="29"/>
    </row>
    <row r="5174" spans="1:3" hidden="1" x14ac:dyDescent="0.45">
      <c r="A5174" s="29"/>
      <c r="B5174" s="29"/>
      <c r="C5174" s="29"/>
    </row>
    <row r="5175" spans="1:3" hidden="1" x14ac:dyDescent="0.45">
      <c r="A5175" s="29"/>
      <c r="B5175" s="29"/>
      <c r="C5175" s="29"/>
    </row>
    <row r="5176" spans="1:3" hidden="1" x14ac:dyDescent="0.45">
      <c r="A5176" s="29"/>
      <c r="B5176" s="29"/>
      <c r="C5176" s="29"/>
    </row>
    <row r="5177" spans="1:3" hidden="1" x14ac:dyDescent="0.45">
      <c r="A5177" s="29"/>
      <c r="B5177" s="29"/>
      <c r="C5177" s="29"/>
    </row>
    <row r="5178" spans="1:3" hidden="1" x14ac:dyDescent="0.45">
      <c r="A5178" s="29"/>
      <c r="B5178" s="29"/>
      <c r="C5178" s="29"/>
    </row>
    <row r="5179" spans="1:3" hidden="1" x14ac:dyDescent="0.45">
      <c r="A5179" s="29"/>
      <c r="B5179" s="29"/>
      <c r="C5179" s="29"/>
    </row>
    <row r="5180" spans="1:3" hidden="1" x14ac:dyDescent="0.45">
      <c r="A5180" s="29"/>
      <c r="B5180" s="29"/>
      <c r="C5180" s="29"/>
    </row>
    <row r="5181" spans="1:3" hidden="1" x14ac:dyDescent="0.45">
      <c r="A5181" s="29"/>
      <c r="B5181" s="29"/>
      <c r="C5181" s="29"/>
    </row>
    <row r="5182" spans="1:3" hidden="1" x14ac:dyDescent="0.45">
      <c r="A5182" s="29"/>
      <c r="B5182" s="29"/>
      <c r="C5182" s="29"/>
    </row>
    <row r="5183" spans="1:3" hidden="1" x14ac:dyDescent="0.45">
      <c r="A5183" s="29"/>
      <c r="B5183" s="29"/>
      <c r="C5183" s="29"/>
    </row>
    <row r="5184" spans="1:3" hidden="1" x14ac:dyDescent="0.45">
      <c r="A5184" s="29"/>
      <c r="B5184" s="29"/>
      <c r="C5184" s="29"/>
    </row>
    <row r="5185" spans="1:3" hidden="1" x14ac:dyDescent="0.45">
      <c r="A5185" s="29"/>
      <c r="B5185" s="29"/>
      <c r="C5185" s="29"/>
    </row>
    <row r="5186" spans="1:3" hidden="1" x14ac:dyDescent="0.45">
      <c r="A5186" s="29"/>
      <c r="B5186" s="29"/>
      <c r="C5186" s="29"/>
    </row>
    <row r="5187" spans="1:3" hidden="1" x14ac:dyDescent="0.45">
      <c r="A5187" s="29"/>
      <c r="B5187" s="29"/>
      <c r="C5187" s="29"/>
    </row>
    <row r="5188" spans="1:3" hidden="1" x14ac:dyDescent="0.45">
      <c r="A5188" s="29"/>
      <c r="B5188" s="29"/>
      <c r="C5188" s="29"/>
    </row>
    <row r="5189" spans="1:3" hidden="1" x14ac:dyDescent="0.45">
      <c r="A5189" s="29"/>
      <c r="B5189" s="29"/>
      <c r="C5189" s="29"/>
    </row>
    <row r="5190" spans="1:3" hidden="1" x14ac:dyDescent="0.45">
      <c r="A5190" s="29"/>
      <c r="B5190" s="29"/>
      <c r="C5190" s="29"/>
    </row>
    <row r="5191" spans="1:3" hidden="1" x14ac:dyDescent="0.45">
      <c r="A5191" s="29"/>
      <c r="B5191" s="29"/>
      <c r="C5191" s="29"/>
    </row>
    <row r="5192" spans="1:3" hidden="1" x14ac:dyDescent="0.45">
      <c r="A5192" s="29"/>
      <c r="B5192" s="29"/>
      <c r="C5192" s="29"/>
    </row>
    <row r="5193" spans="1:3" hidden="1" x14ac:dyDescent="0.45">
      <c r="A5193" s="29"/>
      <c r="B5193" s="29"/>
      <c r="C5193" s="29"/>
    </row>
    <row r="5194" spans="1:3" hidden="1" x14ac:dyDescent="0.45">
      <c r="A5194" s="29"/>
      <c r="B5194" s="29"/>
      <c r="C5194" s="29"/>
    </row>
    <row r="5195" spans="1:3" hidden="1" x14ac:dyDescent="0.45">
      <c r="A5195" s="29"/>
      <c r="B5195" s="29"/>
      <c r="C5195" s="29"/>
    </row>
    <row r="5196" spans="1:3" hidden="1" x14ac:dyDescent="0.45">
      <c r="A5196" s="29"/>
      <c r="B5196" s="29"/>
      <c r="C5196" s="29"/>
    </row>
    <row r="5197" spans="1:3" hidden="1" x14ac:dyDescent="0.45">
      <c r="A5197" s="29"/>
      <c r="B5197" s="29"/>
      <c r="C5197" s="29"/>
    </row>
    <row r="5198" spans="1:3" hidden="1" x14ac:dyDescent="0.45">
      <c r="A5198" s="29"/>
      <c r="B5198" s="29"/>
      <c r="C5198" s="29"/>
    </row>
    <row r="5199" spans="1:3" hidden="1" x14ac:dyDescent="0.45">
      <c r="A5199" s="29"/>
      <c r="B5199" s="29"/>
      <c r="C5199" s="29"/>
    </row>
    <row r="5200" spans="1:3" hidden="1" x14ac:dyDescent="0.45">
      <c r="A5200" s="29"/>
      <c r="B5200" s="29"/>
      <c r="C5200" s="29"/>
    </row>
    <row r="5201" spans="1:3" hidden="1" x14ac:dyDescent="0.45">
      <c r="A5201" s="29"/>
      <c r="B5201" s="29"/>
      <c r="C5201" s="29"/>
    </row>
    <row r="5202" spans="1:3" hidden="1" x14ac:dyDescent="0.45">
      <c r="A5202" s="29"/>
      <c r="B5202" s="29"/>
      <c r="C5202" s="29"/>
    </row>
    <row r="5203" spans="1:3" hidden="1" x14ac:dyDescent="0.45">
      <c r="A5203" s="29"/>
      <c r="B5203" s="29"/>
      <c r="C5203" s="29"/>
    </row>
    <row r="5204" spans="1:3" hidden="1" x14ac:dyDescent="0.45">
      <c r="A5204" s="29"/>
      <c r="B5204" s="29"/>
      <c r="C5204" s="29"/>
    </row>
    <row r="5205" spans="1:3" hidden="1" x14ac:dyDescent="0.45">
      <c r="A5205" s="29"/>
      <c r="B5205" s="29"/>
      <c r="C5205" s="29"/>
    </row>
    <row r="5206" spans="1:3" hidden="1" x14ac:dyDescent="0.45">
      <c r="A5206" s="29"/>
      <c r="B5206" s="29"/>
      <c r="C5206" s="29"/>
    </row>
    <row r="5207" spans="1:3" hidden="1" x14ac:dyDescent="0.45">
      <c r="A5207" s="29"/>
      <c r="B5207" s="29"/>
      <c r="C5207" s="29"/>
    </row>
    <row r="5208" spans="1:3" hidden="1" x14ac:dyDescent="0.45">
      <c r="A5208" s="29"/>
      <c r="B5208" s="29"/>
      <c r="C5208" s="29"/>
    </row>
    <row r="5209" spans="1:3" hidden="1" x14ac:dyDescent="0.45">
      <c r="A5209" s="29"/>
      <c r="B5209" s="29"/>
      <c r="C5209" s="29"/>
    </row>
    <row r="5210" spans="1:3" hidden="1" x14ac:dyDescent="0.45">
      <c r="A5210" s="29"/>
      <c r="B5210" s="29"/>
      <c r="C5210" s="29"/>
    </row>
    <row r="5211" spans="1:3" hidden="1" x14ac:dyDescent="0.45">
      <c r="A5211" s="29"/>
      <c r="B5211" s="29"/>
      <c r="C5211" s="29"/>
    </row>
    <row r="5212" spans="1:3" hidden="1" x14ac:dyDescent="0.45">
      <c r="A5212" s="29"/>
      <c r="B5212" s="29"/>
      <c r="C5212" s="29"/>
    </row>
    <row r="5213" spans="1:3" hidden="1" x14ac:dyDescent="0.45">
      <c r="A5213" s="29"/>
      <c r="B5213" s="29"/>
      <c r="C5213" s="29"/>
    </row>
    <row r="5214" spans="1:3" hidden="1" x14ac:dyDescent="0.45">
      <c r="A5214" s="29"/>
      <c r="B5214" s="29"/>
      <c r="C5214" s="29"/>
    </row>
    <row r="5215" spans="1:3" hidden="1" x14ac:dyDescent="0.45">
      <c r="A5215" s="29"/>
      <c r="B5215" s="29"/>
      <c r="C5215" s="29"/>
    </row>
    <row r="5216" spans="1:3" hidden="1" x14ac:dyDescent="0.45">
      <c r="A5216" s="29"/>
      <c r="B5216" s="29"/>
      <c r="C5216" s="29"/>
    </row>
    <row r="5217" spans="1:3" hidden="1" x14ac:dyDescent="0.45">
      <c r="A5217" s="29"/>
      <c r="B5217" s="29"/>
      <c r="C5217" s="29"/>
    </row>
    <row r="5218" spans="1:3" hidden="1" x14ac:dyDescent="0.45">
      <c r="A5218" s="29"/>
      <c r="B5218" s="29"/>
      <c r="C5218" s="29"/>
    </row>
    <row r="5219" spans="1:3" hidden="1" x14ac:dyDescent="0.45">
      <c r="A5219" s="29"/>
      <c r="B5219" s="29"/>
      <c r="C5219" s="29"/>
    </row>
    <row r="5220" spans="1:3" hidden="1" x14ac:dyDescent="0.45">
      <c r="A5220" s="29"/>
      <c r="B5220" s="29"/>
      <c r="C5220" s="29"/>
    </row>
    <row r="5221" spans="1:3" hidden="1" x14ac:dyDescent="0.45">
      <c r="A5221" s="29"/>
      <c r="B5221" s="29"/>
      <c r="C5221" s="29"/>
    </row>
    <row r="5222" spans="1:3" hidden="1" x14ac:dyDescent="0.45">
      <c r="A5222" s="29"/>
      <c r="B5222" s="29"/>
      <c r="C5222" s="29"/>
    </row>
    <row r="5223" spans="1:3" hidden="1" x14ac:dyDescent="0.45">
      <c r="A5223" s="29"/>
      <c r="B5223" s="29"/>
      <c r="C5223" s="29"/>
    </row>
    <row r="5224" spans="1:3" hidden="1" x14ac:dyDescent="0.45">
      <c r="A5224" s="29"/>
      <c r="B5224" s="29"/>
      <c r="C5224" s="29"/>
    </row>
    <row r="5225" spans="1:3" hidden="1" x14ac:dyDescent="0.45">
      <c r="A5225" s="29"/>
      <c r="B5225" s="29"/>
      <c r="C5225" s="29"/>
    </row>
    <row r="5226" spans="1:3" hidden="1" x14ac:dyDescent="0.45">
      <c r="A5226" s="29"/>
      <c r="B5226" s="29"/>
      <c r="C5226" s="29"/>
    </row>
    <row r="5227" spans="1:3" hidden="1" x14ac:dyDescent="0.45">
      <c r="A5227" s="29"/>
      <c r="B5227" s="29"/>
      <c r="C5227" s="29"/>
    </row>
    <row r="5228" spans="1:3" hidden="1" x14ac:dyDescent="0.45">
      <c r="A5228" s="29"/>
      <c r="B5228" s="29"/>
      <c r="C5228" s="29"/>
    </row>
    <row r="5229" spans="1:3" hidden="1" x14ac:dyDescent="0.45">
      <c r="A5229" s="29"/>
      <c r="B5229" s="29"/>
      <c r="C5229" s="29"/>
    </row>
    <row r="5230" spans="1:3" hidden="1" x14ac:dyDescent="0.45">
      <c r="A5230" s="29"/>
      <c r="B5230" s="29"/>
      <c r="C5230" s="29"/>
    </row>
    <row r="5231" spans="1:3" hidden="1" x14ac:dyDescent="0.45">
      <c r="A5231" s="29"/>
      <c r="B5231" s="29"/>
      <c r="C5231" s="29"/>
    </row>
    <row r="5232" spans="1:3" hidden="1" x14ac:dyDescent="0.45">
      <c r="A5232" s="29"/>
      <c r="B5232" s="29"/>
      <c r="C5232" s="29"/>
    </row>
    <row r="5233" spans="1:3" hidden="1" x14ac:dyDescent="0.45">
      <c r="A5233" s="29"/>
      <c r="B5233" s="29"/>
      <c r="C5233" s="29"/>
    </row>
    <row r="5234" spans="1:3" hidden="1" x14ac:dyDescent="0.45">
      <c r="A5234" s="29"/>
      <c r="B5234" s="29"/>
      <c r="C5234" s="29"/>
    </row>
    <row r="5235" spans="1:3" hidden="1" x14ac:dyDescent="0.45">
      <c r="A5235" s="29"/>
      <c r="B5235" s="29"/>
      <c r="C5235" s="29"/>
    </row>
    <row r="5236" spans="1:3" hidden="1" x14ac:dyDescent="0.45">
      <c r="A5236" s="29"/>
      <c r="B5236" s="29"/>
      <c r="C5236" s="29"/>
    </row>
    <row r="5237" spans="1:3" hidden="1" x14ac:dyDescent="0.45">
      <c r="A5237" s="29"/>
      <c r="B5237" s="29"/>
      <c r="C5237" s="29"/>
    </row>
    <row r="5238" spans="1:3" hidden="1" x14ac:dyDescent="0.45">
      <c r="A5238" s="29"/>
      <c r="B5238" s="29"/>
      <c r="C5238" s="29"/>
    </row>
    <row r="5239" spans="1:3" hidden="1" x14ac:dyDescent="0.45">
      <c r="A5239" s="29"/>
      <c r="B5239" s="29"/>
      <c r="C5239" s="29"/>
    </row>
    <row r="5240" spans="1:3" hidden="1" x14ac:dyDescent="0.45">
      <c r="A5240" s="29"/>
      <c r="B5240" s="29"/>
      <c r="C5240" s="29"/>
    </row>
    <row r="5241" spans="1:3" hidden="1" x14ac:dyDescent="0.45">
      <c r="A5241" s="29"/>
      <c r="B5241" s="29"/>
      <c r="C5241" s="29"/>
    </row>
    <row r="5242" spans="1:3" hidden="1" x14ac:dyDescent="0.45">
      <c r="A5242" s="29"/>
      <c r="B5242" s="29"/>
      <c r="C5242" s="29"/>
    </row>
    <row r="5243" spans="1:3" hidden="1" x14ac:dyDescent="0.45">
      <c r="A5243" s="29"/>
      <c r="B5243" s="29"/>
      <c r="C5243" s="29"/>
    </row>
    <row r="5244" spans="1:3" hidden="1" x14ac:dyDescent="0.45">
      <c r="A5244" s="29"/>
      <c r="B5244" s="29"/>
      <c r="C5244" s="29"/>
    </row>
    <row r="5245" spans="1:3" hidden="1" x14ac:dyDescent="0.45">
      <c r="A5245" s="29"/>
      <c r="B5245" s="29"/>
      <c r="C5245" s="29"/>
    </row>
    <row r="5246" spans="1:3" hidden="1" x14ac:dyDescent="0.45">
      <c r="A5246" s="29"/>
      <c r="B5246" s="29"/>
      <c r="C5246" s="29"/>
    </row>
    <row r="5247" spans="1:3" hidden="1" x14ac:dyDescent="0.45">
      <c r="A5247" s="29"/>
      <c r="B5247" s="29"/>
      <c r="C5247" s="29"/>
    </row>
    <row r="5248" spans="1:3" hidden="1" x14ac:dyDescent="0.45">
      <c r="A5248" s="29"/>
      <c r="B5248" s="29"/>
      <c r="C5248" s="29"/>
    </row>
    <row r="5249" spans="1:3" hidden="1" x14ac:dyDescent="0.45">
      <c r="A5249" s="29"/>
      <c r="B5249" s="29"/>
      <c r="C5249" s="29"/>
    </row>
    <row r="5250" spans="1:3" hidden="1" x14ac:dyDescent="0.45">
      <c r="A5250" s="29"/>
      <c r="B5250" s="29"/>
      <c r="C5250" s="29"/>
    </row>
    <row r="5251" spans="1:3" hidden="1" x14ac:dyDescent="0.45">
      <c r="A5251" s="29"/>
      <c r="B5251" s="29"/>
      <c r="C5251" s="29"/>
    </row>
    <row r="5252" spans="1:3" hidden="1" x14ac:dyDescent="0.45">
      <c r="A5252" s="29"/>
      <c r="B5252" s="29"/>
      <c r="C5252" s="29"/>
    </row>
    <row r="5253" spans="1:3" hidden="1" x14ac:dyDescent="0.45">
      <c r="A5253" s="29"/>
      <c r="B5253" s="29"/>
      <c r="C5253" s="29"/>
    </row>
    <row r="5254" spans="1:3" hidden="1" x14ac:dyDescent="0.45">
      <c r="A5254" s="29"/>
      <c r="B5254" s="29"/>
      <c r="C5254" s="29"/>
    </row>
    <row r="5255" spans="1:3" hidden="1" x14ac:dyDescent="0.45">
      <c r="A5255" s="29"/>
      <c r="B5255" s="29"/>
      <c r="C5255" s="29"/>
    </row>
    <row r="5256" spans="1:3" hidden="1" x14ac:dyDescent="0.45">
      <c r="A5256" s="29"/>
      <c r="B5256" s="29"/>
      <c r="C5256" s="29"/>
    </row>
    <row r="5257" spans="1:3" hidden="1" x14ac:dyDescent="0.45">
      <c r="A5257" s="29"/>
      <c r="B5257" s="29"/>
      <c r="C5257" s="29"/>
    </row>
    <row r="5258" spans="1:3" hidden="1" x14ac:dyDescent="0.45">
      <c r="A5258" s="29"/>
      <c r="B5258" s="29"/>
      <c r="C5258" s="29"/>
    </row>
    <row r="5259" spans="1:3" hidden="1" x14ac:dyDescent="0.45">
      <c r="A5259" s="29"/>
      <c r="B5259" s="29"/>
      <c r="C5259" s="29"/>
    </row>
    <row r="5260" spans="1:3" hidden="1" x14ac:dyDescent="0.45">
      <c r="A5260" s="29"/>
      <c r="B5260" s="29"/>
      <c r="C5260" s="29"/>
    </row>
    <row r="5261" spans="1:3" hidden="1" x14ac:dyDescent="0.45">
      <c r="A5261" s="29"/>
      <c r="B5261" s="29"/>
      <c r="C5261" s="29"/>
    </row>
    <row r="5262" spans="1:3" hidden="1" x14ac:dyDescent="0.45">
      <c r="A5262" s="29"/>
      <c r="B5262" s="29"/>
      <c r="C5262" s="29"/>
    </row>
    <row r="5263" spans="1:3" hidden="1" x14ac:dyDescent="0.45">
      <c r="A5263" s="29"/>
      <c r="B5263" s="29"/>
      <c r="C5263" s="29"/>
    </row>
    <row r="5264" spans="1:3" hidden="1" x14ac:dyDescent="0.45">
      <c r="A5264" s="29"/>
      <c r="B5264" s="29"/>
      <c r="C5264" s="29"/>
    </row>
    <row r="5265" spans="1:3" hidden="1" x14ac:dyDescent="0.45">
      <c r="A5265" s="29"/>
      <c r="B5265" s="29"/>
      <c r="C5265" s="29"/>
    </row>
    <row r="5266" spans="1:3" hidden="1" x14ac:dyDescent="0.45">
      <c r="A5266" s="29"/>
      <c r="B5266" s="29"/>
      <c r="C5266" s="29"/>
    </row>
    <row r="5267" spans="1:3" hidden="1" x14ac:dyDescent="0.45">
      <c r="A5267" s="29"/>
      <c r="B5267" s="29"/>
      <c r="C5267" s="29"/>
    </row>
    <row r="5268" spans="1:3" hidden="1" x14ac:dyDescent="0.45">
      <c r="A5268" s="29"/>
      <c r="B5268" s="29"/>
      <c r="C5268" s="29"/>
    </row>
    <row r="5269" spans="1:3" hidden="1" x14ac:dyDescent="0.45">
      <c r="A5269" s="29"/>
      <c r="B5269" s="29"/>
      <c r="C5269" s="29"/>
    </row>
    <row r="5270" spans="1:3" hidden="1" x14ac:dyDescent="0.45">
      <c r="A5270" s="29"/>
      <c r="B5270" s="29"/>
      <c r="C5270" s="29"/>
    </row>
    <row r="5271" spans="1:3" hidden="1" x14ac:dyDescent="0.45">
      <c r="A5271" s="29"/>
      <c r="B5271" s="29"/>
      <c r="C5271" s="29"/>
    </row>
    <row r="5272" spans="1:3" hidden="1" x14ac:dyDescent="0.45">
      <c r="A5272" s="29"/>
      <c r="B5272" s="29"/>
      <c r="C5272" s="29"/>
    </row>
    <row r="5273" spans="1:3" hidden="1" x14ac:dyDescent="0.45">
      <c r="A5273" s="29"/>
      <c r="B5273" s="29"/>
      <c r="C5273" s="29"/>
    </row>
    <row r="5274" spans="1:3" hidden="1" x14ac:dyDescent="0.45">
      <c r="A5274" s="29"/>
      <c r="B5274" s="29"/>
      <c r="C5274" s="29"/>
    </row>
    <row r="5275" spans="1:3" hidden="1" x14ac:dyDescent="0.45">
      <c r="A5275" s="29"/>
      <c r="B5275" s="29"/>
      <c r="C5275" s="29"/>
    </row>
    <row r="5276" spans="1:3" hidden="1" x14ac:dyDescent="0.45">
      <c r="A5276" s="29"/>
      <c r="B5276" s="29"/>
      <c r="C5276" s="29"/>
    </row>
    <row r="5277" spans="1:3" hidden="1" x14ac:dyDescent="0.45">
      <c r="A5277" s="29"/>
      <c r="B5277" s="29"/>
      <c r="C5277" s="29"/>
    </row>
    <row r="5278" spans="1:3" hidden="1" x14ac:dyDescent="0.45">
      <c r="A5278" s="29"/>
      <c r="B5278" s="29"/>
      <c r="C5278" s="29"/>
    </row>
    <row r="5279" spans="1:3" hidden="1" x14ac:dyDescent="0.45">
      <c r="A5279" s="29"/>
      <c r="B5279" s="29"/>
      <c r="C5279" s="29"/>
    </row>
    <row r="5280" spans="1:3" hidden="1" x14ac:dyDescent="0.45">
      <c r="A5280" s="29"/>
      <c r="B5280" s="29"/>
      <c r="C5280" s="29"/>
    </row>
    <row r="5281" spans="1:3" hidden="1" x14ac:dyDescent="0.45">
      <c r="A5281" s="29"/>
      <c r="B5281" s="29"/>
      <c r="C5281" s="29"/>
    </row>
    <row r="5282" spans="1:3" hidden="1" x14ac:dyDescent="0.45">
      <c r="A5282" s="29"/>
      <c r="B5282" s="29"/>
      <c r="C5282" s="29"/>
    </row>
    <row r="5283" spans="1:3" hidden="1" x14ac:dyDescent="0.45">
      <c r="A5283" s="29"/>
      <c r="B5283" s="29"/>
      <c r="C5283" s="29"/>
    </row>
    <row r="5284" spans="1:3" hidden="1" x14ac:dyDescent="0.45">
      <c r="A5284" s="29"/>
      <c r="B5284" s="29"/>
      <c r="C5284" s="29"/>
    </row>
    <row r="5285" spans="1:3" hidden="1" x14ac:dyDescent="0.45">
      <c r="A5285" s="29"/>
      <c r="B5285" s="29"/>
      <c r="C5285" s="29"/>
    </row>
    <row r="5286" spans="1:3" hidden="1" x14ac:dyDescent="0.45">
      <c r="A5286" s="29"/>
      <c r="B5286" s="29"/>
      <c r="C5286" s="29"/>
    </row>
    <row r="5287" spans="1:3" hidden="1" x14ac:dyDescent="0.45">
      <c r="A5287" s="29"/>
      <c r="B5287" s="29"/>
      <c r="C5287" s="29"/>
    </row>
    <row r="5288" spans="1:3" hidden="1" x14ac:dyDescent="0.45">
      <c r="A5288" s="29"/>
      <c r="B5288" s="29"/>
      <c r="C5288" s="29"/>
    </row>
    <row r="5289" spans="1:3" hidden="1" x14ac:dyDescent="0.45">
      <c r="A5289" s="29"/>
      <c r="B5289" s="29"/>
      <c r="C5289" s="29"/>
    </row>
    <row r="5290" spans="1:3" hidden="1" x14ac:dyDescent="0.45">
      <c r="A5290" s="29"/>
      <c r="B5290" s="29"/>
      <c r="C5290" s="29"/>
    </row>
    <row r="5291" spans="1:3" hidden="1" x14ac:dyDescent="0.45">
      <c r="A5291" s="29"/>
      <c r="B5291" s="29"/>
      <c r="C5291" s="29"/>
    </row>
    <row r="5292" spans="1:3" hidden="1" x14ac:dyDescent="0.45">
      <c r="A5292" s="29"/>
      <c r="B5292" s="29"/>
      <c r="C5292" s="29"/>
    </row>
    <row r="5293" spans="1:3" hidden="1" x14ac:dyDescent="0.45">
      <c r="A5293" s="29"/>
      <c r="B5293" s="29"/>
      <c r="C5293" s="29"/>
    </row>
    <row r="5294" spans="1:3" hidden="1" x14ac:dyDescent="0.45">
      <c r="A5294" s="29"/>
      <c r="B5294" s="29"/>
      <c r="C5294" s="29"/>
    </row>
    <row r="5295" spans="1:3" hidden="1" x14ac:dyDescent="0.45">
      <c r="A5295" s="29"/>
      <c r="B5295" s="29"/>
      <c r="C5295" s="29"/>
    </row>
    <row r="5296" spans="1:3" hidden="1" x14ac:dyDescent="0.45">
      <c r="A5296" s="29"/>
      <c r="B5296" s="29"/>
      <c r="C5296" s="29"/>
    </row>
    <row r="5297" spans="1:3" hidden="1" x14ac:dyDescent="0.45">
      <c r="A5297" s="29"/>
      <c r="B5297" s="29"/>
      <c r="C5297" s="29"/>
    </row>
    <row r="5298" spans="1:3" hidden="1" x14ac:dyDescent="0.45">
      <c r="A5298" s="29"/>
      <c r="B5298" s="29"/>
      <c r="C5298" s="29"/>
    </row>
    <row r="5299" spans="1:3" hidden="1" x14ac:dyDescent="0.45">
      <c r="A5299" s="29"/>
      <c r="B5299" s="29"/>
      <c r="C5299" s="29"/>
    </row>
    <row r="5300" spans="1:3" hidden="1" x14ac:dyDescent="0.45">
      <c r="A5300" s="29"/>
      <c r="B5300" s="29"/>
      <c r="C5300" s="29"/>
    </row>
    <row r="5301" spans="1:3" hidden="1" x14ac:dyDescent="0.45">
      <c r="A5301" s="29"/>
      <c r="B5301" s="29"/>
      <c r="C5301" s="29"/>
    </row>
    <row r="5302" spans="1:3" hidden="1" x14ac:dyDescent="0.45">
      <c r="A5302" s="29"/>
      <c r="B5302" s="29"/>
      <c r="C5302" s="29"/>
    </row>
    <row r="5303" spans="1:3" hidden="1" x14ac:dyDescent="0.45">
      <c r="A5303" s="29"/>
      <c r="B5303" s="29"/>
      <c r="C5303" s="29"/>
    </row>
    <row r="5304" spans="1:3" hidden="1" x14ac:dyDescent="0.45">
      <c r="A5304" s="29"/>
      <c r="B5304" s="29"/>
      <c r="C5304" s="29"/>
    </row>
    <row r="5305" spans="1:3" hidden="1" x14ac:dyDescent="0.45">
      <c r="A5305" s="29"/>
      <c r="B5305" s="29"/>
      <c r="C5305" s="29"/>
    </row>
    <row r="5306" spans="1:3" hidden="1" x14ac:dyDescent="0.45">
      <c r="A5306" s="29"/>
      <c r="B5306" s="29"/>
      <c r="C5306" s="29"/>
    </row>
    <row r="5307" spans="1:3" hidden="1" x14ac:dyDescent="0.45">
      <c r="A5307" s="29"/>
      <c r="B5307" s="29"/>
      <c r="C5307" s="29"/>
    </row>
    <row r="5308" spans="1:3" hidden="1" x14ac:dyDescent="0.45">
      <c r="A5308" s="29"/>
      <c r="B5308" s="29"/>
      <c r="C5308" s="29"/>
    </row>
    <row r="5309" spans="1:3" hidden="1" x14ac:dyDescent="0.45">
      <c r="A5309" s="29"/>
      <c r="B5309" s="29"/>
      <c r="C5309" s="29"/>
    </row>
    <row r="5310" spans="1:3" hidden="1" x14ac:dyDescent="0.45">
      <c r="A5310" s="29"/>
      <c r="B5310" s="29"/>
      <c r="C5310" s="29"/>
    </row>
    <row r="5311" spans="1:3" hidden="1" x14ac:dyDescent="0.45">
      <c r="A5311" s="29"/>
      <c r="B5311" s="29"/>
      <c r="C5311" s="29"/>
    </row>
    <row r="5312" spans="1:3" hidden="1" x14ac:dyDescent="0.45">
      <c r="A5312" s="29"/>
      <c r="B5312" s="29"/>
      <c r="C5312" s="29"/>
    </row>
    <row r="5313" spans="1:3" hidden="1" x14ac:dyDescent="0.45">
      <c r="A5313" s="29"/>
      <c r="B5313" s="29"/>
      <c r="C5313" s="29"/>
    </row>
    <row r="5314" spans="1:3" hidden="1" x14ac:dyDescent="0.45">
      <c r="A5314" s="29"/>
      <c r="B5314" s="29"/>
      <c r="C5314" s="29"/>
    </row>
    <row r="5315" spans="1:3" hidden="1" x14ac:dyDescent="0.45">
      <c r="A5315" s="29"/>
      <c r="B5315" s="29"/>
      <c r="C5315" s="29"/>
    </row>
    <row r="5316" spans="1:3" hidden="1" x14ac:dyDescent="0.45">
      <c r="A5316" s="29"/>
      <c r="B5316" s="29"/>
      <c r="C5316" s="29"/>
    </row>
    <row r="5317" spans="1:3" hidden="1" x14ac:dyDescent="0.45">
      <c r="A5317" s="29"/>
      <c r="B5317" s="29"/>
      <c r="C5317" s="29"/>
    </row>
    <row r="5318" spans="1:3" hidden="1" x14ac:dyDescent="0.45">
      <c r="A5318" s="29"/>
      <c r="B5318" s="29"/>
      <c r="C5318" s="29"/>
    </row>
    <row r="5319" spans="1:3" hidden="1" x14ac:dyDescent="0.45">
      <c r="A5319" s="29"/>
      <c r="B5319" s="29"/>
      <c r="C5319" s="29"/>
    </row>
    <row r="5320" spans="1:3" hidden="1" x14ac:dyDescent="0.45">
      <c r="A5320" s="29"/>
      <c r="B5320" s="29"/>
      <c r="C5320" s="29"/>
    </row>
    <row r="5321" spans="1:3" hidden="1" x14ac:dyDescent="0.45">
      <c r="A5321" s="29"/>
      <c r="B5321" s="29"/>
      <c r="C5321" s="29"/>
    </row>
    <row r="5322" spans="1:3" hidden="1" x14ac:dyDescent="0.45">
      <c r="A5322" s="29"/>
      <c r="B5322" s="29"/>
      <c r="C5322" s="29"/>
    </row>
    <row r="5323" spans="1:3" hidden="1" x14ac:dyDescent="0.45">
      <c r="A5323" s="29"/>
      <c r="B5323" s="29"/>
      <c r="C5323" s="29"/>
    </row>
    <row r="5324" spans="1:3" hidden="1" x14ac:dyDescent="0.45">
      <c r="A5324" s="29"/>
      <c r="B5324" s="29"/>
      <c r="C5324" s="29"/>
    </row>
    <row r="5325" spans="1:3" hidden="1" x14ac:dyDescent="0.45">
      <c r="A5325" s="29"/>
      <c r="B5325" s="29"/>
      <c r="C5325" s="29"/>
    </row>
    <row r="5326" spans="1:3" hidden="1" x14ac:dyDescent="0.45">
      <c r="A5326" s="29"/>
      <c r="B5326" s="29"/>
      <c r="C5326" s="29"/>
    </row>
    <row r="5327" spans="1:3" hidden="1" x14ac:dyDescent="0.45">
      <c r="A5327" s="29"/>
      <c r="B5327" s="29"/>
      <c r="C5327" s="29"/>
    </row>
    <row r="5328" spans="1:3" hidden="1" x14ac:dyDescent="0.45">
      <c r="A5328" s="29"/>
      <c r="B5328" s="29"/>
      <c r="C5328" s="29"/>
    </row>
    <row r="5329" spans="1:3" hidden="1" x14ac:dyDescent="0.45">
      <c r="A5329" s="29"/>
      <c r="B5329" s="29"/>
      <c r="C5329" s="29"/>
    </row>
    <row r="5330" spans="1:3" hidden="1" x14ac:dyDescent="0.45">
      <c r="A5330" s="29"/>
      <c r="B5330" s="29"/>
      <c r="C5330" s="29"/>
    </row>
    <row r="5331" spans="1:3" hidden="1" x14ac:dyDescent="0.45">
      <c r="A5331" s="29"/>
      <c r="B5331" s="29"/>
      <c r="C5331" s="29"/>
    </row>
    <row r="5332" spans="1:3" hidden="1" x14ac:dyDescent="0.45">
      <c r="A5332" s="29"/>
      <c r="B5332" s="29"/>
      <c r="C5332" s="29"/>
    </row>
    <row r="5333" spans="1:3" hidden="1" x14ac:dyDescent="0.45">
      <c r="A5333" s="29"/>
      <c r="B5333" s="29"/>
      <c r="C5333" s="29"/>
    </row>
    <row r="5334" spans="1:3" hidden="1" x14ac:dyDescent="0.45">
      <c r="A5334" s="29"/>
      <c r="B5334" s="29"/>
      <c r="C5334" s="29"/>
    </row>
    <row r="5335" spans="1:3" hidden="1" x14ac:dyDescent="0.45">
      <c r="A5335" s="29"/>
      <c r="B5335" s="29"/>
      <c r="C5335" s="29"/>
    </row>
    <row r="5336" spans="1:3" hidden="1" x14ac:dyDescent="0.45">
      <c r="A5336" s="29"/>
      <c r="B5336" s="29"/>
      <c r="C5336" s="29"/>
    </row>
    <row r="5337" spans="1:3" hidden="1" x14ac:dyDescent="0.45">
      <c r="A5337" s="29"/>
      <c r="B5337" s="29"/>
      <c r="C5337" s="29"/>
    </row>
    <row r="5338" spans="1:3" hidden="1" x14ac:dyDescent="0.45">
      <c r="A5338" s="29"/>
      <c r="B5338" s="29"/>
      <c r="C5338" s="29"/>
    </row>
    <row r="5339" spans="1:3" hidden="1" x14ac:dyDescent="0.45">
      <c r="A5339" s="29"/>
      <c r="B5339" s="29"/>
      <c r="C5339" s="29"/>
    </row>
    <row r="5340" spans="1:3" hidden="1" x14ac:dyDescent="0.45">
      <c r="A5340" s="29"/>
      <c r="B5340" s="29"/>
      <c r="C5340" s="29"/>
    </row>
    <row r="5341" spans="1:3" hidden="1" x14ac:dyDescent="0.45">
      <c r="A5341" s="29"/>
      <c r="B5341" s="29"/>
      <c r="C5341" s="29"/>
    </row>
    <row r="5342" spans="1:3" hidden="1" x14ac:dyDescent="0.45">
      <c r="A5342" s="29"/>
      <c r="B5342" s="29"/>
      <c r="C5342" s="29"/>
    </row>
    <row r="5343" spans="1:3" hidden="1" x14ac:dyDescent="0.45">
      <c r="A5343" s="29"/>
      <c r="B5343" s="29"/>
      <c r="C5343" s="29"/>
    </row>
    <row r="5344" spans="1:3" hidden="1" x14ac:dyDescent="0.45">
      <c r="A5344" s="29"/>
      <c r="B5344" s="29"/>
      <c r="C5344" s="29"/>
    </row>
    <row r="5345" spans="1:3" hidden="1" x14ac:dyDescent="0.45">
      <c r="A5345" s="29"/>
      <c r="B5345" s="29"/>
      <c r="C5345" s="29"/>
    </row>
    <row r="5346" spans="1:3" hidden="1" x14ac:dyDescent="0.45">
      <c r="A5346" s="29"/>
      <c r="B5346" s="29"/>
      <c r="C5346" s="29"/>
    </row>
    <row r="5347" spans="1:3" hidden="1" x14ac:dyDescent="0.45">
      <c r="A5347" s="29"/>
      <c r="B5347" s="29"/>
      <c r="C5347" s="29"/>
    </row>
    <row r="5348" spans="1:3" hidden="1" x14ac:dyDescent="0.45">
      <c r="A5348" s="29"/>
      <c r="B5348" s="29"/>
      <c r="C5348" s="29"/>
    </row>
    <row r="5349" spans="1:3" hidden="1" x14ac:dyDescent="0.45">
      <c r="A5349" s="29"/>
      <c r="B5349" s="29"/>
      <c r="C5349" s="29"/>
    </row>
    <row r="5350" spans="1:3" hidden="1" x14ac:dyDescent="0.45">
      <c r="A5350" s="29"/>
      <c r="B5350" s="29"/>
      <c r="C5350" s="29"/>
    </row>
    <row r="5351" spans="1:3" hidden="1" x14ac:dyDescent="0.45">
      <c r="A5351" s="29"/>
      <c r="B5351" s="29"/>
      <c r="C5351" s="29"/>
    </row>
    <row r="5352" spans="1:3" hidden="1" x14ac:dyDescent="0.45">
      <c r="A5352" s="29"/>
      <c r="B5352" s="29"/>
      <c r="C5352" s="29"/>
    </row>
    <row r="5353" spans="1:3" hidden="1" x14ac:dyDescent="0.45">
      <c r="A5353" s="29"/>
      <c r="B5353" s="29"/>
      <c r="C5353" s="29"/>
    </row>
    <row r="5354" spans="1:3" hidden="1" x14ac:dyDescent="0.45">
      <c r="A5354" s="29"/>
      <c r="B5354" s="29"/>
      <c r="C5354" s="29"/>
    </row>
    <row r="5355" spans="1:3" hidden="1" x14ac:dyDescent="0.45">
      <c r="A5355" s="29"/>
      <c r="B5355" s="29"/>
      <c r="C5355" s="29"/>
    </row>
    <row r="5356" spans="1:3" hidden="1" x14ac:dyDescent="0.45">
      <c r="A5356" s="29"/>
      <c r="B5356" s="29"/>
      <c r="C5356" s="29"/>
    </row>
    <row r="5357" spans="1:3" hidden="1" x14ac:dyDescent="0.45">
      <c r="A5357" s="29"/>
      <c r="B5357" s="29"/>
      <c r="C5357" s="29"/>
    </row>
    <row r="5358" spans="1:3" hidden="1" x14ac:dyDescent="0.45">
      <c r="A5358" s="29"/>
      <c r="B5358" s="29"/>
      <c r="C5358" s="29"/>
    </row>
    <row r="5359" spans="1:3" hidden="1" x14ac:dyDescent="0.45">
      <c r="A5359" s="29"/>
      <c r="B5359" s="29"/>
      <c r="C5359" s="29"/>
    </row>
    <row r="5360" spans="1:3" hidden="1" x14ac:dyDescent="0.45">
      <c r="A5360" s="29"/>
      <c r="B5360" s="29"/>
      <c r="C5360" s="29"/>
    </row>
    <row r="5361" spans="1:3" hidden="1" x14ac:dyDescent="0.45">
      <c r="A5361" s="29"/>
      <c r="B5361" s="29"/>
      <c r="C5361" s="29"/>
    </row>
    <row r="5362" spans="1:3" hidden="1" x14ac:dyDescent="0.45">
      <c r="A5362" s="29"/>
      <c r="B5362" s="29"/>
      <c r="C5362" s="29"/>
    </row>
    <row r="5363" spans="1:3" hidden="1" x14ac:dyDescent="0.45">
      <c r="A5363" s="29"/>
      <c r="B5363" s="29"/>
      <c r="C5363" s="29"/>
    </row>
    <row r="5364" spans="1:3" hidden="1" x14ac:dyDescent="0.45">
      <c r="A5364" s="29"/>
      <c r="B5364" s="29"/>
      <c r="C5364" s="29"/>
    </row>
    <row r="5365" spans="1:3" hidden="1" x14ac:dyDescent="0.45">
      <c r="A5365" s="29"/>
      <c r="B5365" s="29"/>
      <c r="C5365" s="29"/>
    </row>
    <row r="5366" spans="1:3" hidden="1" x14ac:dyDescent="0.45">
      <c r="A5366" s="29"/>
      <c r="B5366" s="29"/>
      <c r="C5366" s="29"/>
    </row>
    <row r="5367" spans="1:3" hidden="1" x14ac:dyDescent="0.45">
      <c r="A5367" s="29"/>
      <c r="B5367" s="29"/>
      <c r="C5367" s="29"/>
    </row>
    <row r="5368" spans="1:3" hidden="1" x14ac:dyDescent="0.45">
      <c r="A5368" s="29"/>
      <c r="B5368" s="29"/>
      <c r="C5368" s="29"/>
    </row>
    <row r="5369" spans="1:3" hidden="1" x14ac:dyDescent="0.45">
      <c r="A5369" s="29"/>
      <c r="B5369" s="29"/>
      <c r="C5369" s="29"/>
    </row>
    <row r="5370" spans="1:3" hidden="1" x14ac:dyDescent="0.45">
      <c r="A5370" s="29"/>
      <c r="B5370" s="29"/>
      <c r="C5370" s="29"/>
    </row>
    <row r="5371" spans="1:3" hidden="1" x14ac:dyDescent="0.45">
      <c r="A5371" s="29"/>
      <c r="B5371" s="29"/>
      <c r="C5371" s="29"/>
    </row>
    <row r="5372" spans="1:3" hidden="1" x14ac:dyDescent="0.45">
      <c r="A5372" s="29"/>
      <c r="B5372" s="29"/>
      <c r="C5372" s="29"/>
    </row>
    <row r="5373" spans="1:3" hidden="1" x14ac:dyDescent="0.45">
      <c r="A5373" s="29"/>
      <c r="B5373" s="29"/>
      <c r="C5373" s="29"/>
    </row>
    <row r="5374" spans="1:3" hidden="1" x14ac:dyDescent="0.45">
      <c r="A5374" s="29"/>
      <c r="B5374" s="29"/>
      <c r="C5374" s="29"/>
    </row>
    <row r="5375" spans="1:3" hidden="1" x14ac:dyDescent="0.45">
      <c r="A5375" s="29"/>
      <c r="B5375" s="29"/>
      <c r="C5375" s="29"/>
    </row>
    <row r="5376" spans="1:3" hidden="1" x14ac:dyDescent="0.45">
      <c r="A5376" s="29"/>
      <c r="B5376" s="29"/>
      <c r="C5376" s="29"/>
    </row>
    <row r="5377" spans="1:3" hidden="1" x14ac:dyDescent="0.45">
      <c r="A5377" s="29"/>
      <c r="B5377" s="29"/>
      <c r="C5377" s="29"/>
    </row>
    <row r="5378" spans="1:3" hidden="1" x14ac:dyDescent="0.45">
      <c r="A5378" s="29"/>
      <c r="B5378" s="29"/>
      <c r="C5378" s="29"/>
    </row>
    <row r="5379" spans="1:3" hidden="1" x14ac:dyDescent="0.45">
      <c r="A5379" s="29"/>
      <c r="B5379" s="29"/>
      <c r="C5379" s="29"/>
    </row>
    <row r="5380" spans="1:3" hidden="1" x14ac:dyDescent="0.45">
      <c r="A5380" s="29"/>
      <c r="B5380" s="29"/>
      <c r="C5380" s="29"/>
    </row>
    <row r="5381" spans="1:3" hidden="1" x14ac:dyDescent="0.45">
      <c r="A5381" s="29"/>
      <c r="B5381" s="29"/>
      <c r="C5381" s="29"/>
    </row>
    <row r="5382" spans="1:3" hidden="1" x14ac:dyDescent="0.45">
      <c r="A5382" s="29"/>
      <c r="B5382" s="29"/>
      <c r="C5382" s="29"/>
    </row>
    <row r="5383" spans="1:3" hidden="1" x14ac:dyDescent="0.45">
      <c r="A5383" s="29"/>
      <c r="B5383" s="29"/>
      <c r="C5383" s="29"/>
    </row>
    <row r="5384" spans="1:3" hidden="1" x14ac:dyDescent="0.45">
      <c r="A5384" s="29"/>
      <c r="B5384" s="29"/>
      <c r="C5384" s="29"/>
    </row>
    <row r="5385" spans="1:3" hidden="1" x14ac:dyDescent="0.45">
      <c r="A5385" s="29"/>
      <c r="B5385" s="29"/>
      <c r="C5385" s="29"/>
    </row>
    <row r="5386" spans="1:3" hidden="1" x14ac:dyDescent="0.45">
      <c r="A5386" s="29"/>
      <c r="B5386" s="29"/>
      <c r="C5386" s="29"/>
    </row>
    <row r="5387" spans="1:3" hidden="1" x14ac:dyDescent="0.45">
      <c r="A5387" s="29"/>
      <c r="B5387" s="29"/>
      <c r="C5387" s="29"/>
    </row>
    <row r="5388" spans="1:3" hidden="1" x14ac:dyDescent="0.45">
      <c r="A5388" s="29"/>
      <c r="B5388" s="29"/>
      <c r="C5388" s="29"/>
    </row>
    <row r="5389" spans="1:3" hidden="1" x14ac:dyDescent="0.45">
      <c r="A5389" s="29"/>
      <c r="B5389" s="29"/>
      <c r="C5389" s="29"/>
    </row>
    <row r="5390" spans="1:3" hidden="1" x14ac:dyDescent="0.45">
      <c r="A5390" s="29"/>
      <c r="B5390" s="29"/>
      <c r="C5390" s="29"/>
    </row>
    <row r="5391" spans="1:3" hidden="1" x14ac:dyDescent="0.45">
      <c r="A5391" s="29"/>
      <c r="B5391" s="29"/>
      <c r="C5391" s="29"/>
    </row>
    <row r="5392" spans="1:3" hidden="1" x14ac:dyDescent="0.45">
      <c r="A5392" s="29"/>
      <c r="B5392" s="29"/>
      <c r="C5392" s="29"/>
    </row>
    <row r="5393" spans="1:3" hidden="1" x14ac:dyDescent="0.45">
      <c r="A5393" s="29"/>
      <c r="B5393" s="29"/>
      <c r="C5393" s="29"/>
    </row>
    <row r="5394" spans="1:3" hidden="1" x14ac:dyDescent="0.45">
      <c r="A5394" s="29"/>
      <c r="B5394" s="29"/>
      <c r="C5394" s="29"/>
    </row>
    <row r="5395" spans="1:3" hidden="1" x14ac:dyDescent="0.45">
      <c r="A5395" s="29"/>
      <c r="B5395" s="29"/>
      <c r="C5395" s="29"/>
    </row>
    <row r="5396" spans="1:3" hidden="1" x14ac:dyDescent="0.45">
      <c r="A5396" s="29"/>
      <c r="B5396" s="29"/>
      <c r="C5396" s="29"/>
    </row>
    <row r="5397" spans="1:3" hidden="1" x14ac:dyDescent="0.45">
      <c r="A5397" s="29"/>
      <c r="B5397" s="29"/>
      <c r="C5397" s="29"/>
    </row>
    <row r="5398" spans="1:3" hidden="1" x14ac:dyDescent="0.45">
      <c r="A5398" s="29"/>
      <c r="B5398" s="29"/>
      <c r="C5398" s="29"/>
    </row>
    <row r="5399" spans="1:3" hidden="1" x14ac:dyDescent="0.45">
      <c r="A5399" s="29"/>
      <c r="B5399" s="29"/>
      <c r="C5399" s="29"/>
    </row>
    <row r="5400" spans="1:3" hidden="1" x14ac:dyDescent="0.45">
      <c r="A5400" s="29"/>
      <c r="B5400" s="29"/>
      <c r="C5400" s="29"/>
    </row>
    <row r="5401" spans="1:3" hidden="1" x14ac:dyDescent="0.45">
      <c r="A5401" s="29"/>
      <c r="B5401" s="29"/>
      <c r="C5401" s="29"/>
    </row>
    <row r="5402" spans="1:3" hidden="1" x14ac:dyDescent="0.45">
      <c r="A5402" s="29"/>
      <c r="B5402" s="29"/>
      <c r="C5402" s="29"/>
    </row>
    <row r="5403" spans="1:3" hidden="1" x14ac:dyDescent="0.45">
      <c r="A5403" s="29"/>
      <c r="B5403" s="29"/>
      <c r="C5403" s="29"/>
    </row>
    <row r="5404" spans="1:3" hidden="1" x14ac:dyDescent="0.45">
      <c r="A5404" s="29"/>
      <c r="B5404" s="29"/>
      <c r="C5404" s="29"/>
    </row>
    <row r="5405" spans="1:3" hidden="1" x14ac:dyDescent="0.45">
      <c r="A5405" s="29"/>
      <c r="B5405" s="29"/>
      <c r="C5405" s="29"/>
    </row>
    <row r="5406" spans="1:3" hidden="1" x14ac:dyDescent="0.45">
      <c r="A5406" s="29"/>
      <c r="B5406" s="29"/>
      <c r="C5406" s="29"/>
    </row>
    <row r="5407" spans="1:3" hidden="1" x14ac:dyDescent="0.45">
      <c r="A5407" s="29"/>
      <c r="B5407" s="29"/>
      <c r="C5407" s="29"/>
    </row>
    <row r="5408" spans="1:3" hidden="1" x14ac:dyDescent="0.45">
      <c r="A5408" s="29"/>
      <c r="B5408" s="29"/>
      <c r="C5408" s="29"/>
    </row>
    <row r="5409" spans="1:3" hidden="1" x14ac:dyDescent="0.45">
      <c r="A5409" s="29"/>
      <c r="B5409" s="29"/>
      <c r="C5409" s="29"/>
    </row>
    <row r="5410" spans="1:3" hidden="1" x14ac:dyDescent="0.45">
      <c r="A5410" s="29"/>
      <c r="B5410" s="29"/>
      <c r="C5410" s="29"/>
    </row>
    <row r="5411" spans="1:3" hidden="1" x14ac:dyDescent="0.45">
      <c r="A5411" s="29"/>
      <c r="B5411" s="29"/>
      <c r="C5411" s="29"/>
    </row>
    <row r="5412" spans="1:3" hidden="1" x14ac:dyDescent="0.45">
      <c r="A5412" s="29"/>
      <c r="B5412" s="29"/>
      <c r="C5412" s="29"/>
    </row>
    <row r="5413" spans="1:3" hidden="1" x14ac:dyDescent="0.45">
      <c r="A5413" s="29"/>
      <c r="B5413" s="29"/>
      <c r="C5413" s="29"/>
    </row>
    <row r="5414" spans="1:3" hidden="1" x14ac:dyDescent="0.45">
      <c r="A5414" s="29"/>
      <c r="B5414" s="29"/>
      <c r="C5414" s="29"/>
    </row>
    <row r="5415" spans="1:3" hidden="1" x14ac:dyDescent="0.45">
      <c r="A5415" s="29"/>
      <c r="B5415" s="29"/>
      <c r="C5415" s="29"/>
    </row>
    <row r="5416" spans="1:3" hidden="1" x14ac:dyDescent="0.45">
      <c r="A5416" s="29"/>
      <c r="B5416" s="29"/>
      <c r="C5416" s="29"/>
    </row>
    <row r="5417" spans="1:3" hidden="1" x14ac:dyDescent="0.45">
      <c r="A5417" s="29"/>
      <c r="B5417" s="29"/>
      <c r="C5417" s="29"/>
    </row>
    <row r="5418" spans="1:3" hidden="1" x14ac:dyDescent="0.45">
      <c r="A5418" s="29"/>
      <c r="B5418" s="29"/>
      <c r="C5418" s="29"/>
    </row>
    <row r="5419" spans="1:3" hidden="1" x14ac:dyDescent="0.45">
      <c r="A5419" s="29"/>
      <c r="B5419" s="29"/>
      <c r="C5419" s="29"/>
    </row>
    <row r="5420" spans="1:3" hidden="1" x14ac:dyDescent="0.45">
      <c r="A5420" s="29"/>
      <c r="B5420" s="29"/>
      <c r="C5420" s="29"/>
    </row>
    <row r="5421" spans="1:3" hidden="1" x14ac:dyDescent="0.45">
      <c r="A5421" s="29"/>
      <c r="B5421" s="29"/>
      <c r="C5421" s="29"/>
    </row>
    <row r="5422" spans="1:3" hidden="1" x14ac:dyDescent="0.45">
      <c r="A5422" s="29"/>
      <c r="B5422" s="29"/>
      <c r="C5422" s="29"/>
    </row>
    <row r="5423" spans="1:3" hidden="1" x14ac:dyDescent="0.45">
      <c r="A5423" s="29"/>
      <c r="B5423" s="29"/>
      <c r="C5423" s="29"/>
    </row>
    <row r="5424" spans="1:3" hidden="1" x14ac:dyDescent="0.45">
      <c r="A5424" s="29"/>
      <c r="B5424" s="29"/>
      <c r="C5424" s="29"/>
    </row>
    <row r="5425" spans="1:3" hidden="1" x14ac:dyDescent="0.45">
      <c r="A5425" s="29"/>
      <c r="B5425" s="29"/>
      <c r="C5425" s="29"/>
    </row>
    <row r="5426" spans="1:3" hidden="1" x14ac:dyDescent="0.45">
      <c r="A5426" s="29"/>
      <c r="B5426" s="29"/>
      <c r="C5426" s="29"/>
    </row>
    <row r="5427" spans="1:3" hidden="1" x14ac:dyDescent="0.45">
      <c r="A5427" s="29"/>
      <c r="B5427" s="29"/>
      <c r="C5427" s="29"/>
    </row>
    <row r="5428" spans="1:3" hidden="1" x14ac:dyDescent="0.45">
      <c r="A5428" s="29"/>
      <c r="B5428" s="29"/>
      <c r="C5428" s="29"/>
    </row>
    <row r="5429" spans="1:3" hidden="1" x14ac:dyDescent="0.45">
      <c r="A5429" s="29"/>
      <c r="B5429" s="29"/>
      <c r="C5429" s="29"/>
    </row>
    <row r="5430" spans="1:3" hidden="1" x14ac:dyDescent="0.45">
      <c r="A5430" s="29"/>
      <c r="B5430" s="29"/>
      <c r="C5430" s="29"/>
    </row>
    <row r="5431" spans="1:3" hidden="1" x14ac:dyDescent="0.45">
      <c r="A5431" s="29"/>
      <c r="B5431" s="29"/>
      <c r="C5431" s="29"/>
    </row>
    <row r="5432" spans="1:3" hidden="1" x14ac:dyDescent="0.45">
      <c r="A5432" s="29"/>
      <c r="B5432" s="29"/>
      <c r="C5432" s="29"/>
    </row>
    <row r="5433" spans="1:3" hidden="1" x14ac:dyDescent="0.45">
      <c r="A5433" s="29"/>
      <c r="B5433" s="29"/>
      <c r="C5433" s="29"/>
    </row>
    <row r="5434" spans="1:3" hidden="1" x14ac:dyDescent="0.45">
      <c r="A5434" s="29"/>
      <c r="B5434" s="29"/>
      <c r="C5434" s="29"/>
    </row>
    <row r="5435" spans="1:3" hidden="1" x14ac:dyDescent="0.45">
      <c r="A5435" s="29"/>
      <c r="B5435" s="29"/>
      <c r="C5435" s="29"/>
    </row>
    <row r="5436" spans="1:3" hidden="1" x14ac:dyDescent="0.45">
      <c r="A5436" s="29"/>
      <c r="B5436" s="29"/>
      <c r="C5436" s="29"/>
    </row>
    <row r="5437" spans="1:3" hidden="1" x14ac:dyDescent="0.45">
      <c r="A5437" s="29"/>
      <c r="B5437" s="29"/>
      <c r="C5437" s="29"/>
    </row>
    <row r="5438" spans="1:3" hidden="1" x14ac:dyDescent="0.45">
      <c r="A5438" s="29"/>
      <c r="B5438" s="29"/>
      <c r="C5438" s="29"/>
    </row>
    <row r="5439" spans="1:3" hidden="1" x14ac:dyDescent="0.45">
      <c r="A5439" s="29"/>
      <c r="B5439" s="29"/>
      <c r="C5439" s="29"/>
    </row>
    <row r="5440" spans="1:3" hidden="1" x14ac:dyDescent="0.45">
      <c r="A5440" s="29"/>
      <c r="B5440" s="29"/>
      <c r="C5440" s="29"/>
    </row>
    <row r="5441" spans="1:3" hidden="1" x14ac:dyDescent="0.45">
      <c r="A5441" s="29"/>
      <c r="B5441" s="29"/>
      <c r="C5441" s="29"/>
    </row>
    <row r="5442" spans="1:3" hidden="1" x14ac:dyDescent="0.45">
      <c r="A5442" s="29"/>
      <c r="B5442" s="29"/>
      <c r="C5442" s="29"/>
    </row>
    <row r="5443" spans="1:3" hidden="1" x14ac:dyDescent="0.45">
      <c r="A5443" s="29"/>
      <c r="B5443" s="29"/>
      <c r="C5443" s="29"/>
    </row>
    <row r="5444" spans="1:3" hidden="1" x14ac:dyDescent="0.45">
      <c r="A5444" s="29"/>
      <c r="B5444" s="29"/>
      <c r="C5444" s="29"/>
    </row>
    <row r="5445" spans="1:3" hidden="1" x14ac:dyDescent="0.45">
      <c r="A5445" s="29"/>
      <c r="B5445" s="29"/>
      <c r="C5445" s="29"/>
    </row>
    <row r="5446" spans="1:3" hidden="1" x14ac:dyDescent="0.45">
      <c r="A5446" s="29"/>
      <c r="B5446" s="29"/>
      <c r="C5446" s="29"/>
    </row>
    <row r="5447" spans="1:3" hidden="1" x14ac:dyDescent="0.45">
      <c r="A5447" s="29"/>
      <c r="B5447" s="29"/>
      <c r="C5447" s="29"/>
    </row>
    <row r="5448" spans="1:3" hidden="1" x14ac:dyDescent="0.45">
      <c r="A5448" s="29"/>
      <c r="B5448" s="29"/>
      <c r="C5448" s="29"/>
    </row>
    <row r="5449" spans="1:3" hidden="1" x14ac:dyDescent="0.45">
      <c r="A5449" s="29"/>
      <c r="B5449" s="29"/>
      <c r="C5449" s="29"/>
    </row>
    <row r="5450" spans="1:3" hidden="1" x14ac:dyDescent="0.45">
      <c r="A5450" s="29"/>
      <c r="B5450" s="29"/>
      <c r="C5450" s="29"/>
    </row>
    <row r="5451" spans="1:3" hidden="1" x14ac:dyDescent="0.45">
      <c r="A5451" s="29"/>
      <c r="B5451" s="29"/>
      <c r="C5451" s="29"/>
    </row>
    <row r="5452" spans="1:3" hidden="1" x14ac:dyDescent="0.45">
      <c r="A5452" s="29"/>
      <c r="B5452" s="29"/>
      <c r="C5452" s="29"/>
    </row>
    <row r="5453" spans="1:3" hidden="1" x14ac:dyDescent="0.45">
      <c r="A5453" s="29"/>
      <c r="B5453" s="29"/>
      <c r="C5453" s="29"/>
    </row>
    <row r="5454" spans="1:3" hidden="1" x14ac:dyDescent="0.45">
      <c r="A5454" s="29"/>
      <c r="B5454" s="29"/>
      <c r="C5454" s="29"/>
    </row>
    <row r="5455" spans="1:3" hidden="1" x14ac:dyDescent="0.45">
      <c r="A5455" s="29"/>
      <c r="B5455" s="29"/>
      <c r="C5455" s="29"/>
    </row>
    <row r="5456" spans="1:3" hidden="1" x14ac:dyDescent="0.45">
      <c r="A5456" s="29"/>
      <c r="B5456" s="29"/>
      <c r="C5456" s="29"/>
    </row>
    <row r="5457" spans="1:3" hidden="1" x14ac:dyDescent="0.45">
      <c r="A5457" s="29"/>
      <c r="B5457" s="29"/>
      <c r="C5457" s="29"/>
    </row>
    <row r="5458" spans="1:3" hidden="1" x14ac:dyDescent="0.45">
      <c r="A5458" s="29"/>
      <c r="B5458" s="29"/>
      <c r="C5458" s="29"/>
    </row>
    <row r="5459" spans="1:3" hidden="1" x14ac:dyDescent="0.45">
      <c r="A5459" s="29"/>
      <c r="B5459" s="29"/>
      <c r="C5459" s="29"/>
    </row>
    <row r="5460" spans="1:3" hidden="1" x14ac:dyDescent="0.45">
      <c r="A5460" s="29"/>
      <c r="B5460" s="29"/>
      <c r="C5460" s="29"/>
    </row>
    <row r="5461" spans="1:3" hidden="1" x14ac:dyDescent="0.45">
      <c r="A5461" s="29"/>
      <c r="B5461" s="29"/>
      <c r="C5461" s="29"/>
    </row>
    <row r="5462" spans="1:3" hidden="1" x14ac:dyDescent="0.45">
      <c r="A5462" s="29"/>
      <c r="B5462" s="29"/>
      <c r="C5462" s="29"/>
    </row>
    <row r="5463" spans="1:3" hidden="1" x14ac:dyDescent="0.45">
      <c r="A5463" s="29"/>
      <c r="B5463" s="29"/>
      <c r="C5463" s="29"/>
    </row>
    <row r="5464" spans="1:3" hidden="1" x14ac:dyDescent="0.45">
      <c r="A5464" s="29"/>
      <c r="B5464" s="29"/>
      <c r="C5464" s="29"/>
    </row>
    <row r="5465" spans="1:3" hidden="1" x14ac:dyDescent="0.45">
      <c r="A5465" s="29"/>
      <c r="B5465" s="29"/>
      <c r="C5465" s="29"/>
    </row>
    <row r="5466" spans="1:3" hidden="1" x14ac:dyDescent="0.45">
      <c r="A5466" s="29"/>
      <c r="B5466" s="29"/>
      <c r="C5466" s="29"/>
    </row>
    <row r="5467" spans="1:3" hidden="1" x14ac:dyDescent="0.45">
      <c r="A5467" s="29"/>
      <c r="B5467" s="29"/>
      <c r="C5467" s="29"/>
    </row>
    <row r="5468" spans="1:3" hidden="1" x14ac:dyDescent="0.45">
      <c r="A5468" s="29"/>
      <c r="B5468" s="29"/>
      <c r="C5468" s="29"/>
    </row>
    <row r="5469" spans="1:3" hidden="1" x14ac:dyDescent="0.45">
      <c r="A5469" s="29"/>
      <c r="B5469" s="29"/>
      <c r="C5469" s="29"/>
    </row>
    <row r="5470" spans="1:3" hidden="1" x14ac:dyDescent="0.45">
      <c r="A5470" s="29"/>
      <c r="B5470" s="29"/>
      <c r="C5470" s="29"/>
    </row>
    <row r="5471" spans="1:3" hidden="1" x14ac:dyDescent="0.45">
      <c r="A5471" s="29"/>
      <c r="B5471" s="29"/>
      <c r="C5471" s="29"/>
    </row>
    <row r="5472" spans="1:3" hidden="1" x14ac:dyDescent="0.45">
      <c r="A5472" s="29"/>
      <c r="B5472" s="29"/>
      <c r="C5472" s="29"/>
    </row>
    <row r="5473" spans="1:3" hidden="1" x14ac:dyDescent="0.45">
      <c r="A5473" s="29"/>
      <c r="B5473" s="29"/>
      <c r="C5473" s="29"/>
    </row>
    <row r="5474" spans="1:3" hidden="1" x14ac:dyDescent="0.45">
      <c r="A5474" s="29"/>
      <c r="B5474" s="29"/>
      <c r="C5474" s="29"/>
    </row>
    <row r="5475" spans="1:3" hidden="1" x14ac:dyDescent="0.45">
      <c r="A5475" s="29"/>
      <c r="B5475" s="29"/>
      <c r="C5475" s="29"/>
    </row>
    <row r="5476" spans="1:3" hidden="1" x14ac:dyDescent="0.45">
      <c r="A5476" s="29"/>
      <c r="B5476" s="29"/>
      <c r="C5476" s="29"/>
    </row>
    <row r="5477" spans="1:3" hidden="1" x14ac:dyDescent="0.45">
      <c r="A5477" s="29"/>
      <c r="B5477" s="29"/>
      <c r="C5477" s="29"/>
    </row>
    <row r="5478" spans="1:3" hidden="1" x14ac:dyDescent="0.45">
      <c r="A5478" s="29"/>
      <c r="B5478" s="29"/>
      <c r="C5478" s="29"/>
    </row>
    <row r="5479" spans="1:3" hidden="1" x14ac:dyDescent="0.45">
      <c r="A5479" s="29"/>
      <c r="B5479" s="29"/>
      <c r="C5479" s="29"/>
    </row>
    <row r="5480" spans="1:3" hidden="1" x14ac:dyDescent="0.45">
      <c r="A5480" s="29"/>
      <c r="B5480" s="29"/>
      <c r="C5480" s="29"/>
    </row>
    <row r="5481" spans="1:3" hidden="1" x14ac:dyDescent="0.45">
      <c r="A5481" s="29"/>
      <c r="B5481" s="29"/>
      <c r="C5481" s="29"/>
    </row>
    <row r="5482" spans="1:3" hidden="1" x14ac:dyDescent="0.45">
      <c r="A5482" s="29"/>
      <c r="B5482" s="29"/>
      <c r="C5482" s="29"/>
    </row>
    <row r="5483" spans="1:3" hidden="1" x14ac:dyDescent="0.45">
      <c r="A5483" s="29"/>
      <c r="B5483" s="29"/>
      <c r="C5483" s="29"/>
    </row>
    <row r="5484" spans="1:3" hidden="1" x14ac:dyDescent="0.45">
      <c r="A5484" s="29"/>
      <c r="B5484" s="29"/>
      <c r="C5484" s="29"/>
    </row>
    <row r="5485" spans="1:3" hidden="1" x14ac:dyDescent="0.45">
      <c r="A5485" s="29"/>
      <c r="B5485" s="29"/>
      <c r="C5485" s="29"/>
    </row>
    <row r="5486" spans="1:3" hidden="1" x14ac:dyDescent="0.45">
      <c r="A5486" s="29"/>
      <c r="B5486" s="29"/>
      <c r="C5486" s="29"/>
    </row>
    <row r="5487" spans="1:3" hidden="1" x14ac:dyDescent="0.45">
      <c r="A5487" s="29"/>
      <c r="B5487" s="29"/>
      <c r="C5487" s="29"/>
    </row>
    <row r="5488" spans="1:3" hidden="1" x14ac:dyDescent="0.45">
      <c r="A5488" s="29"/>
      <c r="B5488" s="29"/>
      <c r="C5488" s="29"/>
    </row>
    <row r="5489" spans="1:3" hidden="1" x14ac:dyDescent="0.45">
      <c r="A5489" s="29"/>
      <c r="B5489" s="29"/>
      <c r="C5489" s="29"/>
    </row>
    <row r="5490" spans="1:3" hidden="1" x14ac:dyDescent="0.45">
      <c r="A5490" s="29"/>
      <c r="B5490" s="29"/>
      <c r="C5490" s="29"/>
    </row>
    <row r="5491" spans="1:3" hidden="1" x14ac:dyDescent="0.45">
      <c r="A5491" s="29"/>
      <c r="B5491" s="29"/>
      <c r="C5491" s="29"/>
    </row>
    <row r="5492" spans="1:3" hidden="1" x14ac:dyDescent="0.45">
      <c r="A5492" s="29"/>
      <c r="B5492" s="29"/>
      <c r="C5492" s="29"/>
    </row>
    <row r="5493" spans="1:3" hidden="1" x14ac:dyDescent="0.45">
      <c r="A5493" s="29"/>
      <c r="B5493" s="29"/>
      <c r="C5493" s="29"/>
    </row>
    <row r="5494" spans="1:3" hidden="1" x14ac:dyDescent="0.45">
      <c r="A5494" s="29"/>
      <c r="B5494" s="29"/>
      <c r="C5494" s="29"/>
    </row>
    <row r="5495" spans="1:3" hidden="1" x14ac:dyDescent="0.45">
      <c r="A5495" s="29"/>
      <c r="B5495" s="29"/>
      <c r="C5495" s="29"/>
    </row>
    <row r="5496" spans="1:3" hidden="1" x14ac:dyDescent="0.45">
      <c r="A5496" s="29"/>
      <c r="B5496" s="29"/>
      <c r="C5496" s="29"/>
    </row>
    <row r="5497" spans="1:3" hidden="1" x14ac:dyDescent="0.45">
      <c r="A5497" s="29"/>
      <c r="B5497" s="29"/>
      <c r="C5497" s="29"/>
    </row>
    <row r="5498" spans="1:3" hidden="1" x14ac:dyDescent="0.45">
      <c r="A5498" s="29"/>
      <c r="B5498" s="29"/>
      <c r="C5498" s="29"/>
    </row>
    <row r="5499" spans="1:3" hidden="1" x14ac:dyDescent="0.45">
      <c r="A5499" s="29"/>
      <c r="B5499" s="29"/>
      <c r="C5499" s="29"/>
    </row>
    <row r="5500" spans="1:3" hidden="1" x14ac:dyDescent="0.45">
      <c r="A5500" s="29"/>
      <c r="B5500" s="29"/>
      <c r="C5500" s="29"/>
    </row>
    <row r="5501" spans="1:3" hidden="1" x14ac:dyDescent="0.45">
      <c r="A5501" s="29"/>
      <c r="B5501" s="29"/>
      <c r="C5501" s="29"/>
    </row>
    <row r="5502" spans="1:3" hidden="1" x14ac:dyDescent="0.45">
      <c r="A5502" s="29"/>
      <c r="B5502" s="29"/>
      <c r="C5502" s="29"/>
    </row>
    <row r="5503" spans="1:3" hidden="1" x14ac:dyDescent="0.45">
      <c r="A5503" s="29"/>
      <c r="B5503" s="29"/>
      <c r="C5503" s="29"/>
    </row>
    <row r="5504" spans="1:3" hidden="1" x14ac:dyDescent="0.45">
      <c r="A5504" s="29"/>
      <c r="B5504" s="29"/>
      <c r="C5504" s="29"/>
    </row>
    <row r="5505" spans="1:3" hidden="1" x14ac:dyDescent="0.45">
      <c r="A5505" s="29"/>
      <c r="B5505" s="29"/>
      <c r="C5505" s="29"/>
    </row>
    <row r="5506" spans="1:3" hidden="1" x14ac:dyDescent="0.45">
      <c r="A5506" s="29"/>
      <c r="B5506" s="29"/>
      <c r="C5506" s="29"/>
    </row>
    <row r="5507" spans="1:3" hidden="1" x14ac:dyDescent="0.45">
      <c r="A5507" s="29"/>
      <c r="B5507" s="29"/>
      <c r="C5507" s="29"/>
    </row>
    <row r="5508" spans="1:3" hidden="1" x14ac:dyDescent="0.45">
      <c r="A5508" s="29"/>
      <c r="B5508" s="29"/>
      <c r="C5508" s="29"/>
    </row>
    <row r="5509" spans="1:3" hidden="1" x14ac:dyDescent="0.45">
      <c r="A5509" s="29"/>
      <c r="B5509" s="29"/>
      <c r="C5509" s="29"/>
    </row>
    <row r="5510" spans="1:3" hidden="1" x14ac:dyDescent="0.45">
      <c r="A5510" s="29"/>
      <c r="B5510" s="29"/>
      <c r="C5510" s="29"/>
    </row>
    <row r="5511" spans="1:3" hidden="1" x14ac:dyDescent="0.45">
      <c r="A5511" s="29"/>
      <c r="B5511" s="29"/>
      <c r="C5511" s="29"/>
    </row>
    <row r="5512" spans="1:3" hidden="1" x14ac:dyDescent="0.45">
      <c r="A5512" s="29"/>
      <c r="B5512" s="29"/>
      <c r="C5512" s="29"/>
    </row>
    <row r="5513" spans="1:3" hidden="1" x14ac:dyDescent="0.45">
      <c r="A5513" s="29"/>
      <c r="B5513" s="29"/>
      <c r="C5513" s="29"/>
    </row>
    <row r="5514" spans="1:3" hidden="1" x14ac:dyDescent="0.45">
      <c r="A5514" s="29"/>
      <c r="B5514" s="29"/>
      <c r="C5514" s="29"/>
    </row>
    <row r="5515" spans="1:3" hidden="1" x14ac:dyDescent="0.45">
      <c r="A5515" s="29"/>
      <c r="B5515" s="29"/>
      <c r="C5515" s="29"/>
    </row>
    <row r="5516" spans="1:3" hidden="1" x14ac:dyDescent="0.45">
      <c r="A5516" s="29"/>
      <c r="B5516" s="29"/>
      <c r="C5516" s="29"/>
    </row>
    <row r="5517" spans="1:3" hidden="1" x14ac:dyDescent="0.45">
      <c r="A5517" s="29"/>
      <c r="B5517" s="29"/>
      <c r="C5517" s="29"/>
    </row>
    <row r="5518" spans="1:3" hidden="1" x14ac:dyDescent="0.45">
      <c r="A5518" s="29"/>
      <c r="B5518" s="29"/>
      <c r="C5518" s="29"/>
    </row>
    <row r="5519" spans="1:3" hidden="1" x14ac:dyDescent="0.45">
      <c r="A5519" s="29"/>
      <c r="B5519" s="29"/>
      <c r="C5519" s="29"/>
    </row>
    <row r="5520" spans="1:3" hidden="1" x14ac:dyDescent="0.45">
      <c r="A5520" s="29"/>
      <c r="B5520" s="29"/>
      <c r="C5520" s="29"/>
    </row>
    <row r="5521" spans="1:3" hidden="1" x14ac:dyDescent="0.45">
      <c r="A5521" s="29"/>
      <c r="B5521" s="29"/>
      <c r="C5521" s="29"/>
    </row>
    <row r="5522" spans="1:3" hidden="1" x14ac:dyDescent="0.45">
      <c r="A5522" s="29"/>
      <c r="B5522" s="29"/>
      <c r="C5522" s="29"/>
    </row>
    <row r="5523" spans="1:3" hidden="1" x14ac:dyDescent="0.45">
      <c r="A5523" s="29"/>
      <c r="B5523" s="29"/>
      <c r="C5523" s="29"/>
    </row>
    <row r="5524" spans="1:3" hidden="1" x14ac:dyDescent="0.45">
      <c r="A5524" s="29"/>
      <c r="B5524" s="29"/>
      <c r="C5524" s="29"/>
    </row>
    <row r="5525" spans="1:3" hidden="1" x14ac:dyDescent="0.45">
      <c r="A5525" s="29"/>
      <c r="B5525" s="29"/>
      <c r="C5525" s="29"/>
    </row>
    <row r="5526" spans="1:3" hidden="1" x14ac:dyDescent="0.45">
      <c r="A5526" s="29"/>
      <c r="B5526" s="29"/>
      <c r="C5526" s="29"/>
    </row>
    <row r="5527" spans="1:3" hidden="1" x14ac:dyDescent="0.45">
      <c r="A5527" s="29"/>
      <c r="B5527" s="29"/>
      <c r="C5527" s="29"/>
    </row>
    <row r="5528" spans="1:3" hidden="1" x14ac:dyDescent="0.45">
      <c r="A5528" s="29"/>
      <c r="B5528" s="29"/>
      <c r="C5528" s="29"/>
    </row>
    <row r="5529" spans="1:3" hidden="1" x14ac:dyDescent="0.45">
      <c r="A5529" s="29"/>
      <c r="B5529" s="29"/>
      <c r="C5529" s="29"/>
    </row>
    <row r="5530" spans="1:3" hidden="1" x14ac:dyDescent="0.45">
      <c r="A5530" s="29"/>
      <c r="B5530" s="29"/>
      <c r="C5530" s="29"/>
    </row>
    <row r="5531" spans="1:3" hidden="1" x14ac:dyDescent="0.45">
      <c r="A5531" s="29"/>
      <c r="B5531" s="29"/>
      <c r="C5531" s="29"/>
    </row>
    <row r="5532" spans="1:3" hidden="1" x14ac:dyDescent="0.45">
      <c r="A5532" s="29"/>
      <c r="B5532" s="29"/>
      <c r="C5532" s="29"/>
    </row>
    <row r="5533" spans="1:3" hidden="1" x14ac:dyDescent="0.45">
      <c r="A5533" s="29"/>
      <c r="B5533" s="29"/>
      <c r="C5533" s="29"/>
    </row>
    <row r="5534" spans="1:3" hidden="1" x14ac:dyDescent="0.45">
      <c r="A5534" s="29"/>
      <c r="B5534" s="29"/>
      <c r="C5534" s="29"/>
    </row>
    <row r="5535" spans="1:3" hidden="1" x14ac:dyDescent="0.45">
      <c r="A5535" s="29"/>
      <c r="B5535" s="29"/>
      <c r="C5535" s="29"/>
    </row>
    <row r="5536" spans="1:3" hidden="1" x14ac:dyDescent="0.45">
      <c r="A5536" s="29"/>
      <c r="B5536" s="29"/>
      <c r="C5536" s="29"/>
    </row>
    <row r="5537" spans="1:3" hidden="1" x14ac:dyDescent="0.45">
      <c r="A5537" s="29"/>
      <c r="B5537" s="29"/>
      <c r="C5537" s="29"/>
    </row>
    <row r="5538" spans="1:3" hidden="1" x14ac:dyDescent="0.45">
      <c r="A5538" s="29"/>
      <c r="B5538" s="29"/>
      <c r="C5538" s="29"/>
    </row>
    <row r="5539" spans="1:3" hidden="1" x14ac:dyDescent="0.45">
      <c r="A5539" s="29"/>
      <c r="B5539" s="29"/>
      <c r="C5539" s="29"/>
    </row>
    <row r="5540" spans="1:3" hidden="1" x14ac:dyDescent="0.45">
      <c r="A5540" s="29"/>
      <c r="B5540" s="29"/>
      <c r="C5540" s="29"/>
    </row>
    <row r="5541" spans="1:3" hidden="1" x14ac:dyDescent="0.45">
      <c r="A5541" s="29"/>
      <c r="B5541" s="29"/>
      <c r="C5541" s="29"/>
    </row>
    <row r="5542" spans="1:3" hidden="1" x14ac:dyDescent="0.45">
      <c r="A5542" s="29"/>
      <c r="B5542" s="29"/>
      <c r="C5542" s="29"/>
    </row>
    <row r="5543" spans="1:3" hidden="1" x14ac:dyDescent="0.45">
      <c r="A5543" s="29"/>
      <c r="B5543" s="29"/>
      <c r="C5543" s="29"/>
    </row>
    <row r="5544" spans="1:3" hidden="1" x14ac:dyDescent="0.45">
      <c r="A5544" s="29"/>
      <c r="B5544" s="29"/>
      <c r="C5544" s="29"/>
    </row>
    <row r="5545" spans="1:3" hidden="1" x14ac:dyDescent="0.45">
      <c r="A5545" s="29"/>
      <c r="B5545" s="29"/>
      <c r="C5545" s="29"/>
    </row>
    <row r="5546" spans="1:3" hidden="1" x14ac:dyDescent="0.45">
      <c r="A5546" s="29"/>
      <c r="B5546" s="29"/>
      <c r="C5546" s="29"/>
    </row>
    <row r="5547" spans="1:3" hidden="1" x14ac:dyDescent="0.45">
      <c r="A5547" s="29"/>
      <c r="B5547" s="29"/>
      <c r="C5547" s="29"/>
    </row>
    <row r="5548" spans="1:3" hidden="1" x14ac:dyDescent="0.45">
      <c r="A5548" s="29"/>
      <c r="B5548" s="29"/>
      <c r="C5548" s="29"/>
    </row>
    <row r="5549" spans="1:3" hidden="1" x14ac:dyDescent="0.45">
      <c r="A5549" s="29"/>
      <c r="B5549" s="29"/>
      <c r="C5549" s="29"/>
    </row>
    <row r="5550" spans="1:3" hidden="1" x14ac:dyDescent="0.45">
      <c r="A5550" s="29"/>
      <c r="B5550" s="29"/>
      <c r="C5550" s="29"/>
    </row>
    <row r="5551" spans="1:3" hidden="1" x14ac:dyDescent="0.45">
      <c r="A5551" s="29"/>
      <c r="B5551" s="29"/>
      <c r="C5551" s="29"/>
    </row>
    <row r="5552" spans="1:3" hidden="1" x14ac:dyDescent="0.45">
      <c r="A5552" s="29"/>
      <c r="B5552" s="29"/>
      <c r="C5552" s="29"/>
    </row>
    <row r="5553" spans="1:3" hidden="1" x14ac:dyDescent="0.45">
      <c r="A5553" s="29"/>
      <c r="B5553" s="29"/>
      <c r="C5553" s="29"/>
    </row>
    <row r="5554" spans="1:3" hidden="1" x14ac:dyDescent="0.45">
      <c r="A5554" s="29"/>
      <c r="B5554" s="29"/>
      <c r="C5554" s="29"/>
    </row>
    <row r="5555" spans="1:3" hidden="1" x14ac:dyDescent="0.45">
      <c r="A5555" s="29"/>
      <c r="B5555" s="29"/>
      <c r="C5555" s="29"/>
    </row>
    <row r="5556" spans="1:3" hidden="1" x14ac:dyDescent="0.45">
      <c r="A5556" s="29"/>
      <c r="B5556" s="29"/>
      <c r="C5556" s="29"/>
    </row>
    <row r="5557" spans="1:3" hidden="1" x14ac:dyDescent="0.45">
      <c r="A5557" s="29"/>
      <c r="B5557" s="29"/>
      <c r="C5557" s="29"/>
    </row>
    <row r="5558" spans="1:3" hidden="1" x14ac:dyDescent="0.45">
      <c r="A5558" s="29"/>
      <c r="B5558" s="29"/>
      <c r="C5558" s="29"/>
    </row>
    <row r="5559" spans="1:3" hidden="1" x14ac:dyDescent="0.45">
      <c r="A5559" s="29"/>
      <c r="B5559" s="29"/>
      <c r="C5559" s="29"/>
    </row>
    <row r="5560" spans="1:3" hidden="1" x14ac:dyDescent="0.45">
      <c r="A5560" s="29"/>
      <c r="B5560" s="29"/>
      <c r="C5560" s="29"/>
    </row>
    <row r="5561" spans="1:3" hidden="1" x14ac:dyDescent="0.45">
      <c r="A5561" s="29"/>
      <c r="B5561" s="29"/>
      <c r="C5561" s="29"/>
    </row>
    <row r="5562" spans="1:3" hidden="1" x14ac:dyDescent="0.45">
      <c r="A5562" s="29"/>
      <c r="B5562" s="29"/>
      <c r="C5562" s="29"/>
    </row>
    <row r="5563" spans="1:3" hidden="1" x14ac:dyDescent="0.45">
      <c r="A5563" s="29"/>
      <c r="B5563" s="29"/>
      <c r="C5563" s="29"/>
    </row>
    <row r="5564" spans="1:3" hidden="1" x14ac:dyDescent="0.45">
      <c r="A5564" s="29"/>
      <c r="B5564" s="29"/>
      <c r="C5564" s="29"/>
    </row>
    <row r="5565" spans="1:3" hidden="1" x14ac:dyDescent="0.45">
      <c r="A5565" s="29"/>
      <c r="B5565" s="29"/>
      <c r="C5565" s="29"/>
    </row>
    <row r="5566" spans="1:3" hidden="1" x14ac:dyDescent="0.45">
      <c r="A5566" s="29"/>
      <c r="B5566" s="29"/>
      <c r="C5566" s="29"/>
    </row>
    <row r="5567" spans="1:3" hidden="1" x14ac:dyDescent="0.45">
      <c r="A5567" s="29"/>
      <c r="B5567" s="29"/>
      <c r="C5567" s="29"/>
    </row>
    <row r="5568" spans="1:3" hidden="1" x14ac:dyDescent="0.45">
      <c r="A5568" s="29"/>
      <c r="B5568" s="29"/>
      <c r="C5568" s="29"/>
    </row>
    <row r="5569" spans="1:3" hidden="1" x14ac:dyDescent="0.45">
      <c r="A5569" s="29"/>
      <c r="B5569" s="29"/>
      <c r="C5569" s="29"/>
    </row>
    <row r="5570" spans="1:3" hidden="1" x14ac:dyDescent="0.45">
      <c r="A5570" s="29"/>
      <c r="B5570" s="29"/>
      <c r="C5570" s="29"/>
    </row>
    <row r="5571" spans="1:3" hidden="1" x14ac:dyDescent="0.45">
      <c r="A5571" s="29"/>
      <c r="B5571" s="29"/>
      <c r="C5571" s="29"/>
    </row>
    <row r="5572" spans="1:3" hidden="1" x14ac:dyDescent="0.45">
      <c r="A5572" s="29"/>
      <c r="B5572" s="29"/>
      <c r="C5572" s="29"/>
    </row>
    <row r="5573" spans="1:3" hidden="1" x14ac:dyDescent="0.45">
      <c r="A5573" s="29"/>
      <c r="B5573" s="29"/>
      <c r="C5573" s="29"/>
    </row>
    <row r="5574" spans="1:3" hidden="1" x14ac:dyDescent="0.45">
      <c r="A5574" s="29"/>
      <c r="B5574" s="29"/>
      <c r="C5574" s="29"/>
    </row>
    <row r="5575" spans="1:3" hidden="1" x14ac:dyDescent="0.45">
      <c r="A5575" s="29"/>
      <c r="B5575" s="29"/>
      <c r="C5575" s="29"/>
    </row>
    <row r="5576" spans="1:3" hidden="1" x14ac:dyDescent="0.45">
      <c r="A5576" s="29"/>
      <c r="B5576" s="29"/>
      <c r="C5576" s="29"/>
    </row>
    <row r="5577" spans="1:3" hidden="1" x14ac:dyDescent="0.45">
      <c r="A5577" s="29"/>
      <c r="B5577" s="29"/>
      <c r="C5577" s="29"/>
    </row>
    <row r="5578" spans="1:3" hidden="1" x14ac:dyDescent="0.45">
      <c r="A5578" s="29"/>
      <c r="B5578" s="29"/>
      <c r="C5578" s="29"/>
    </row>
    <row r="5579" spans="1:3" hidden="1" x14ac:dyDescent="0.45">
      <c r="A5579" s="29"/>
      <c r="B5579" s="29"/>
      <c r="C5579" s="29"/>
    </row>
    <row r="5580" spans="1:3" hidden="1" x14ac:dyDescent="0.45">
      <c r="A5580" s="29"/>
      <c r="B5580" s="29"/>
      <c r="C5580" s="29"/>
    </row>
    <row r="5581" spans="1:3" hidden="1" x14ac:dyDescent="0.45">
      <c r="A5581" s="29"/>
      <c r="B5581" s="29"/>
      <c r="C5581" s="29"/>
    </row>
    <row r="5582" spans="1:3" hidden="1" x14ac:dyDescent="0.45">
      <c r="A5582" s="29"/>
      <c r="B5582" s="29"/>
      <c r="C5582" s="29"/>
    </row>
    <row r="5583" spans="1:3" hidden="1" x14ac:dyDescent="0.45">
      <c r="A5583" s="29"/>
      <c r="B5583" s="29"/>
      <c r="C5583" s="29"/>
    </row>
    <row r="5584" spans="1:3" hidden="1" x14ac:dyDescent="0.45">
      <c r="A5584" s="29"/>
      <c r="B5584" s="29"/>
      <c r="C5584" s="29"/>
    </row>
    <row r="5585" spans="1:3" hidden="1" x14ac:dyDescent="0.45">
      <c r="A5585" s="29"/>
      <c r="B5585" s="29"/>
      <c r="C5585" s="29"/>
    </row>
    <row r="5586" spans="1:3" hidden="1" x14ac:dyDescent="0.45">
      <c r="A5586" s="29"/>
      <c r="B5586" s="29"/>
      <c r="C5586" s="29"/>
    </row>
    <row r="5587" spans="1:3" hidden="1" x14ac:dyDescent="0.45">
      <c r="A5587" s="29"/>
      <c r="B5587" s="29"/>
      <c r="C5587" s="29"/>
    </row>
    <row r="5588" spans="1:3" hidden="1" x14ac:dyDescent="0.45">
      <c r="A5588" s="29"/>
      <c r="B5588" s="29"/>
      <c r="C5588" s="29"/>
    </row>
    <row r="5589" spans="1:3" hidden="1" x14ac:dyDescent="0.45">
      <c r="A5589" s="29"/>
      <c r="B5589" s="29"/>
      <c r="C5589" s="29"/>
    </row>
    <row r="5590" spans="1:3" hidden="1" x14ac:dyDescent="0.45">
      <c r="A5590" s="29"/>
      <c r="B5590" s="29"/>
      <c r="C5590" s="29"/>
    </row>
    <row r="5591" spans="1:3" hidden="1" x14ac:dyDescent="0.45">
      <c r="A5591" s="29"/>
      <c r="B5591" s="29"/>
      <c r="C5591" s="29"/>
    </row>
    <row r="5592" spans="1:3" hidden="1" x14ac:dyDescent="0.45">
      <c r="A5592" s="29"/>
      <c r="B5592" s="29"/>
      <c r="C5592" s="29"/>
    </row>
    <row r="5593" spans="1:3" hidden="1" x14ac:dyDescent="0.45">
      <c r="A5593" s="29"/>
      <c r="B5593" s="29"/>
      <c r="C5593" s="29"/>
    </row>
    <row r="5594" spans="1:3" hidden="1" x14ac:dyDescent="0.45">
      <c r="A5594" s="29"/>
      <c r="B5594" s="29"/>
      <c r="C5594" s="29"/>
    </row>
    <row r="5595" spans="1:3" hidden="1" x14ac:dyDescent="0.45">
      <c r="A5595" s="29"/>
      <c r="B5595" s="29"/>
      <c r="C5595" s="29"/>
    </row>
    <row r="5596" spans="1:3" hidden="1" x14ac:dyDescent="0.45">
      <c r="A5596" s="29"/>
      <c r="B5596" s="29"/>
      <c r="C5596" s="29"/>
    </row>
    <row r="5597" spans="1:3" hidden="1" x14ac:dyDescent="0.45">
      <c r="A5597" s="29"/>
      <c r="B5597" s="29"/>
      <c r="C5597" s="29"/>
    </row>
    <row r="5598" spans="1:3" hidden="1" x14ac:dyDescent="0.45">
      <c r="A5598" s="29"/>
      <c r="B5598" s="29"/>
      <c r="C5598" s="29"/>
    </row>
    <row r="5599" spans="1:3" hidden="1" x14ac:dyDescent="0.45">
      <c r="A5599" s="29"/>
      <c r="B5599" s="29"/>
      <c r="C5599" s="29"/>
    </row>
    <row r="5600" spans="1:3" hidden="1" x14ac:dyDescent="0.45">
      <c r="A5600" s="29"/>
      <c r="B5600" s="29"/>
      <c r="C5600" s="29"/>
    </row>
    <row r="5601" spans="1:3" hidden="1" x14ac:dyDescent="0.45">
      <c r="A5601" s="29"/>
      <c r="B5601" s="29"/>
      <c r="C5601" s="29"/>
    </row>
    <row r="5602" spans="1:3" hidden="1" x14ac:dyDescent="0.45">
      <c r="A5602" s="29"/>
      <c r="B5602" s="29"/>
      <c r="C5602" s="29"/>
    </row>
    <row r="5603" spans="1:3" hidden="1" x14ac:dyDescent="0.45">
      <c r="A5603" s="29"/>
      <c r="B5603" s="29"/>
      <c r="C5603" s="29"/>
    </row>
    <row r="5604" spans="1:3" hidden="1" x14ac:dyDescent="0.45">
      <c r="A5604" s="29"/>
      <c r="B5604" s="29"/>
      <c r="C5604" s="29"/>
    </row>
    <row r="5605" spans="1:3" hidden="1" x14ac:dyDescent="0.45">
      <c r="A5605" s="29"/>
      <c r="B5605" s="29"/>
      <c r="C5605" s="29"/>
    </row>
    <row r="5606" spans="1:3" hidden="1" x14ac:dyDescent="0.45">
      <c r="A5606" s="29"/>
      <c r="B5606" s="29"/>
      <c r="C5606" s="29"/>
    </row>
    <row r="5607" spans="1:3" hidden="1" x14ac:dyDescent="0.45">
      <c r="A5607" s="29"/>
      <c r="B5607" s="29"/>
      <c r="C5607" s="29"/>
    </row>
    <row r="5608" spans="1:3" hidden="1" x14ac:dyDescent="0.45">
      <c r="A5608" s="29"/>
      <c r="B5608" s="29"/>
      <c r="C5608" s="29"/>
    </row>
    <row r="5609" spans="1:3" hidden="1" x14ac:dyDescent="0.45">
      <c r="A5609" s="29"/>
      <c r="B5609" s="29"/>
      <c r="C5609" s="29"/>
    </row>
    <row r="5610" spans="1:3" hidden="1" x14ac:dyDescent="0.45">
      <c r="A5610" s="29"/>
      <c r="B5610" s="29"/>
      <c r="C5610" s="29"/>
    </row>
    <row r="5611" spans="1:3" hidden="1" x14ac:dyDescent="0.45">
      <c r="A5611" s="29"/>
      <c r="B5611" s="29"/>
      <c r="C5611" s="29"/>
    </row>
    <row r="5612" spans="1:3" hidden="1" x14ac:dyDescent="0.45">
      <c r="A5612" s="29"/>
      <c r="B5612" s="29"/>
      <c r="C5612" s="29"/>
    </row>
    <row r="5613" spans="1:3" hidden="1" x14ac:dyDescent="0.45">
      <c r="A5613" s="29"/>
      <c r="B5613" s="29"/>
      <c r="C5613" s="29"/>
    </row>
    <row r="5614" spans="1:3" hidden="1" x14ac:dyDescent="0.45">
      <c r="A5614" s="29"/>
      <c r="B5614" s="29"/>
      <c r="C5614" s="29"/>
    </row>
    <row r="5615" spans="1:3" hidden="1" x14ac:dyDescent="0.45">
      <c r="A5615" s="29"/>
      <c r="B5615" s="29"/>
      <c r="C5615" s="29"/>
    </row>
    <row r="5616" spans="1:3" hidden="1" x14ac:dyDescent="0.45">
      <c r="A5616" s="29"/>
      <c r="B5616" s="29"/>
      <c r="C5616" s="29"/>
    </row>
    <row r="5617" spans="1:3" hidden="1" x14ac:dyDescent="0.45">
      <c r="A5617" s="29"/>
      <c r="B5617" s="29"/>
      <c r="C5617" s="29"/>
    </row>
    <row r="5618" spans="1:3" hidden="1" x14ac:dyDescent="0.45">
      <c r="A5618" s="29"/>
      <c r="B5618" s="29"/>
      <c r="C5618" s="29"/>
    </row>
    <row r="5619" spans="1:3" hidden="1" x14ac:dyDescent="0.45">
      <c r="A5619" s="29"/>
      <c r="B5619" s="29"/>
      <c r="C5619" s="29"/>
    </row>
    <row r="5620" spans="1:3" hidden="1" x14ac:dyDescent="0.45">
      <c r="A5620" s="29"/>
      <c r="B5620" s="29"/>
      <c r="C5620" s="29"/>
    </row>
    <row r="5621" spans="1:3" hidden="1" x14ac:dyDescent="0.45">
      <c r="A5621" s="29"/>
      <c r="B5621" s="29"/>
      <c r="C5621" s="29"/>
    </row>
    <row r="5622" spans="1:3" hidden="1" x14ac:dyDescent="0.45">
      <c r="A5622" s="29"/>
      <c r="B5622" s="29"/>
      <c r="C5622" s="29"/>
    </row>
    <row r="5623" spans="1:3" hidden="1" x14ac:dyDescent="0.45">
      <c r="A5623" s="29"/>
      <c r="B5623" s="29"/>
      <c r="C5623" s="29"/>
    </row>
    <row r="5624" spans="1:3" hidden="1" x14ac:dyDescent="0.45">
      <c r="A5624" s="29"/>
      <c r="B5624" s="29"/>
      <c r="C5624" s="29"/>
    </row>
    <row r="5625" spans="1:3" hidden="1" x14ac:dyDescent="0.45">
      <c r="A5625" s="29"/>
      <c r="B5625" s="29"/>
      <c r="C5625" s="29"/>
    </row>
    <row r="5626" spans="1:3" hidden="1" x14ac:dyDescent="0.45">
      <c r="A5626" s="29"/>
      <c r="B5626" s="29"/>
      <c r="C5626" s="29"/>
    </row>
    <row r="5627" spans="1:3" hidden="1" x14ac:dyDescent="0.45">
      <c r="A5627" s="29"/>
      <c r="B5627" s="29"/>
      <c r="C5627" s="29"/>
    </row>
    <row r="5628" spans="1:3" hidden="1" x14ac:dyDescent="0.45">
      <c r="A5628" s="29"/>
      <c r="B5628" s="29"/>
      <c r="C5628" s="29"/>
    </row>
    <row r="5629" spans="1:3" hidden="1" x14ac:dyDescent="0.45">
      <c r="A5629" s="29"/>
      <c r="B5629" s="29"/>
      <c r="C5629" s="29"/>
    </row>
    <row r="5630" spans="1:3" hidden="1" x14ac:dyDescent="0.45">
      <c r="A5630" s="29"/>
      <c r="B5630" s="29"/>
      <c r="C5630" s="29"/>
    </row>
    <row r="5631" spans="1:3" hidden="1" x14ac:dyDescent="0.45">
      <c r="A5631" s="29"/>
      <c r="B5631" s="29"/>
      <c r="C5631" s="29"/>
    </row>
    <row r="5632" spans="1:3" hidden="1" x14ac:dyDescent="0.45">
      <c r="A5632" s="29"/>
      <c r="B5632" s="29"/>
      <c r="C5632" s="29"/>
    </row>
    <row r="5633" spans="1:3" hidden="1" x14ac:dyDescent="0.45">
      <c r="A5633" s="29"/>
      <c r="B5633" s="29"/>
      <c r="C5633" s="29"/>
    </row>
    <row r="5634" spans="1:3" hidden="1" x14ac:dyDescent="0.45">
      <c r="A5634" s="29"/>
      <c r="B5634" s="29"/>
      <c r="C5634" s="29"/>
    </row>
    <row r="5635" spans="1:3" hidden="1" x14ac:dyDescent="0.45">
      <c r="A5635" s="29"/>
      <c r="B5635" s="29"/>
      <c r="C5635" s="29"/>
    </row>
    <row r="5636" spans="1:3" hidden="1" x14ac:dyDescent="0.45">
      <c r="A5636" s="29"/>
      <c r="B5636" s="29"/>
      <c r="C5636" s="29"/>
    </row>
    <row r="5637" spans="1:3" hidden="1" x14ac:dyDescent="0.45">
      <c r="A5637" s="29"/>
      <c r="B5637" s="29"/>
      <c r="C5637" s="29"/>
    </row>
    <row r="5638" spans="1:3" hidden="1" x14ac:dyDescent="0.45">
      <c r="A5638" s="29"/>
      <c r="B5638" s="29"/>
      <c r="C5638" s="29"/>
    </row>
    <row r="5639" spans="1:3" hidden="1" x14ac:dyDescent="0.45">
      <c r="A5639" s="29"/>
      <c r="B5639" s="29"/>
      <c r="C5639" s="29"/>
    </row>
    <row r="5640" spans="1:3" hidden="1" x14ac:dyDescent="0.45">
      <c r="A5640" s="29"/>
      <c r="B5640" s="29"/>
      <c r="C5640" s="29"/>
    </row>
    <row r="5641" spans="1:3" hidden="1" x14ac:dyDescent="0.45">
      <c r="A5641" s="29"/>
      <c r="B5641" s="29"/>
      <c r="C5641" s="29"/>
    </row>
    <row r="5642" spans="1:3" hidden="1" x14ac:dyDescent="0.45">
      <c r="A5642" s="29"/>
      <c r="B5642" s="29"/>
      <c r="C5642" s="29"/>
    </row>
    <row r="5643" spans="1:3" hidden="1" x14ac:dyDescent="0.45">
      <c r="A5643" s="29"/>
      <c r="B5643" s="29"/>
      <c r="C5643" s="29"/>
    </row>
    <row r="5644" spans="1:3" hidden="1" x14ac:dyDescent="0.45">
      <c r="A5644" s="29"/>
      <c r="B5644" s="29"/>
      <c r="C5644" s="29"/>
    </row>
    <row r="5645" spans="1:3" hidden="1" x14ac:dyDescent="0.45">
      <c r="A5645" s="29"/>
      <c r="B5645" s="29"/>
      <c r="C5645" s="29"/>
    </row>
    <row r="5646" spans="1:3" hidden="1" x14ac:dyDescent="0.45">
      <c r="A5646" s="29"/>
      <c r="B5646" s="29"/>
      <c r="C5646" s="29"/>
    </row>
    <row r="5647" spans="1:3" hidden="1" x14ac:dyDescent="0.45">
      <c r="A5647" s="29"/>
      <c r="B5647" s="29"/>
      <c r="C5647" s="29"/>
    </row>
    <row r="5648" spans="1:3" hidden="1" x14ac:dyDescent="0.45">
      <c r="A5648" s="29"/>
      <c r="B5648" s="29"/>
      <c r="C5648" s="29"/>
    </row>
    <row r="5649" spans="1:3" hidden="1" x14ac:dyDescent="0.45">
      <c r="A5649" s="29"/>
      <c r="B5649" s="29"/>
      <c r="C5649" s="29"/>
    </row>
    <row r="5650" spans="1:3" hidden="1" x14ac:dyDescent="0.45">
      <c r="A5650" s="29"/>
      <c r="B5650" s="29"/>
      <c r="C5650" s="29"/>
    </row>
    <row r="5651" spans="1:3" hidden="1" x14ac:dyDescent="0.45">
      <c r="A5651" s="29"/>
      <c r="B5651" s="29"/>
      <c r="C5651" s="29"/>
    </row>
    <row r="5652" spans="1:3" hidden="1" x14ac:dyDescent="0.45">
      <c r="A5652" s="29"/>
      <c r="B5652" s="29"/>
      <c r="C5652" s="29"/>
    </row>
    <row r="5653" spans="1:3" hidden="1" x14ac:dyDescent="0.45">
      <c r="A5653" s="29"/>
      <c r="B5653" s="29"/>
      <c r="C5653" s="29"/>
    </row>
    <row r="5654" spans="1:3" hidden="1" x14ac:dyDescent="0.45">
      <c r="A5654" s="29"/>
      <c r="B5654" s="29"/>
      <c r="C5654" s="29"/>
    </row>
    <row r="5655" spans="1:3" hidden="1" x14ac:dyDescent="0.45">
      <c r="A5655" s="29"/>
      <c r="B5655" s="29"/>
      <c r="C5655" s="29"/>
    </row>
    <row r="5656" spans="1:3" hidden="1" x14ac:dyDescent="0.45">
      <c r="A5656" s="29"/>
      <c r="B5656" s="29"/>
      <c r="C5656" s="29"/>
    </row>
    <row r="5657" spans="1:3" hidden="1" x14ac:dyDescent="0.45">
      <c r="A5657" s="29"/>
      <c r="B5657" s="29"/>
      <c r="C5657" s="29"/>
    </row>
    <row r="5658" spans="1:3" hidden="1" x14ac:dyDescent="0.45">
      <c r="A5658" s="29"/>
      <c r="B5658" s="29"/>
      <c r="C5658" s="29"/>
    </row>
    <row r="5659" spans="1:3" hidden="1" x14ac:dyDescent="0.45">
      <c r="A5659" s="29"/>
      <c r="B5659" s="29"/>
      <c r="C5659" s="29"/>
    </row>
    <row r="5660" spans="1:3" hidden="1" x14ac:dyDescent="0.45">
      <c r="A5660" s="29"/>
      <c r="B5660" s="29"/>
      <c r="C5660" s="29"/>
    </row>
    <row r="5661" spans="1:3" hidden="1" x14ac:dyDescent="0.45">
      <c r="A5661" s="29"/>
      <c r="B5661" s="29"/>
      <c r="C5661" s="29"/>
    </row>
    <row r="5662" spans="1:3" hidden="1" x14ac:dyDescent="0.45">
      <c r="A5662" s="29"/>
      <c r="B5662" s="29"/>
      <c r="C5662" s="29"/>
    </row>
    <row r="5663" spans="1:3" hidden="1" x14ac:dyDescent="0.45">
      <c r="A5663" s="29"/>
      <c r="B5663" s="29"/>
      <c r="C5663" s="29"/>
    </row>
    <row r="5664" spans="1:3" hidden="1" x14ac:dyDescent="0.45">
      <c r="A5664" s="29"/>
      <c r="B5664" s="29"/>
      <c r="C5664" s="29"/>
    </row>
    <row r="5665" spans="1:3" hidden="1" x14ac:dyDescent="0.45">
      <c r="A5665" s="29"/>
      <c r="B5665" s="29"/>
      <c r="C5665" s="29"/>
    </row>
    <row r="5666" spans="1:3" hidden="1" x14ac:dyDescent="0.45">
      <c r="A5666" s="29"/>
      <c r="B5666" s="29"/>
      <c r="C5666" s="29"/>
    </row>
    <row r="5667" spans="1:3" hidden="1" x14ac:dyDescent="0.45">
      <c r="A5667" s="29"/>
      <c r="B5667" s="29"/>
      <c r="C5667" s="29"/>
    </row>
    <row r="5668" spans="1:3" hidden="1" x14ac:dyDescent="0.45">
      <c r="A5668" s="29"/>
      <c r="B5668" s="29"/>
      <c r="C5668" s="29"/>
    </row>
    <row r="5669" spans="1:3" hidden="1" x14ac:dyDescent="0.45">
      <c r="A5669" s="29"/>
      <c r="B5669" s="29"/>
      <c r="C5669" s="29"/>
    </row>
    <row r="5670" spans="1:3" hidden="1" x14ac:dyDescent="0.45">
      <c r="A5670" s="29"/>
      <c r="B5670" s="29"/>
      <c r="C5670" s="29"/>
    </row>
    <row r="5671" spans="1:3" hidden="1" x14ac:dyDescent="0.45">
      <c r="A5671" s="29"/>
      <c r="B5671" s="29"/>
      <c r="C5671" s="29"/>
    </row>
    <row r="5672" spans="1:3" hidden="1" x14ac:dyDescent="0.45">
      <c r="A5672" s="29"/>
      <c r="B5672" s="29"/>
      <c r="C5672" s="29"/>
    </row>
    <row r="5673" spans="1:3" hidden="1" x14ac:dyDescent="0.45">
      <c r="A5673" s="29"/>
      <c r="B5673" s="29"/>
      <c r="C5673" s="29"/>
    </row>
    <row r="5674" spans="1:3" hidden="1" x14ac:dyDescent="0.45">
      <c r="A5674" s="29"/>
      <c r="B5674" s="29"/>
      <c r="C5674" s="29"/>
    </row>
    <row r="5675" spans="1:3" hidden="1" x14ac:dyDescent="0.45">
      <c r="A5675" s="29"/>
      <c r="B5675" s="29"/>
      <c r="C5675" s="29"/>
    </row>
    <row r="5676" spans="1:3" hidden="1" x14ac:dyDescent="0.45">
      <c r="A5676" s="29"/>
      <c r="B5676" s="29"/>
      <c r="C5676" s="29"/>
    </row>
    <row r="5677" spans="1:3" hidden="1" x14ac:dyDescent="0.45">
      <c r="A5677" s="29"/>
      <c r="B5677" s="29"/>
      <c r="C5677" s="29"/>
    </row>
    <row r="5678" spans="1:3" hidden="1" x14ac:dyDescent="0.45">
      <c r="A5678" s="29"/>
      <c r="B5678" s="29"/>
      <c r="C5678" s="29"/>
    </row>
    <row r="5679" spans="1:3" hidden="1" x14ac:dyDescent="0.45">
      <c r="A5679" s="29"/>
      <c r="B5679" s="29"/>
      <c r="C5679" s="29"/>
    </row>
    <row r="5680" spans="1:3" hidden="1" x14ac:dyDescent="0.45">
      <c r="A5680" s="29"/>
      <c r="B5680" s="29"/>
      <c r="C5680" s="29"/>
    </row>
    <row r="5681" spans="1:3" hidden="1" x14ac:dyDescent="0.45">
      <c r="A5681" s="29"/>
      <c r="B5681" s="29"/>
      <c r="C5681" s="29"/>
    </row>
    <row r="5682" spans="1:3" hidden="1" x14ac:dyDescent="0.45">
      <c r="A5682" s="29"/>
      <c r="B5682" s="29"/>
      <c r="C5682" s="29"/>
    </row>
    <row r="5683" spans="1:3" hidden="1" x14ac:dyDescent="0.45">
      <c r="A5683" s="29"/>
      <c r="B5683" s="29"/>
      <c r="C5683" s="29"/>
    </row>
    <row r="5684" spans="1:3" hidden="1" x14ac:dyDescent="0.45">
      <c r="A5684" s="29"/>
      <c r="B5684" s="29"/>
      <c r="C5684" s="29"/>
    </row>
    <row r="5685" spans="1:3" hidden="1" x14ac:dyDescent="0.45">
      <c r="A5685" s="29"/>
      <c r="B5685" s="29"/>
      <c r="C5685" s="29"/>
    </row>
    <row r="5686" spans="1:3" hidden="1" x14ac:dyDescent="0.45">
      <c r="A5686" s="29"/>
      <c r="B5686" s="29"/>
      <c r="C5686" s="29"/>
    </row>
    <row r="5687" spans="1:3" hidden="1" x14ac:dyDescent="0.45">
      <c r="A5687" s="29"/>
      <c r="B5687" s="29"/>
      <c r="C5687" s="29"/>
    </row>
    <row r="5688" spans="1:3" hidden="1" x14ac:dyDescent="0.45">
      <c r="A5688" s="29"/>
      <c r="B5688" s="29"/>
      <c r="C5688" s="29"/>
    </row>
    <row r="5689" spans="1:3" hidden="1" x14ac:dyDescent="0.45">
      <c r="A5689" s="29"/>
      <c r="B5689" s="29"/>
      <c r="C5689" s="29"/>
    </row>
    <row r="5690" spans="1:3" hidden="1" x14ac:dyDescent="0.45">
      <c r="A5690" s="29"/>
      <c r="B5690" s="29"/>
      <c r="C5690" s="29"/>
    </row>
    <row r="5691" spans="1:3" hidden="1" x14ac:dyDescent="0.45">
      <c r="A5691" s="29"/>
      <c r="B5691" s="29"/>
      <c r="C5691" s="29"/>
    </row>
    <row r="5692" spans="1:3" hidden="1" x14ac:dyDescent="0.45">
      <c r="A5692" s="29"/>
      <c r="B5692" s="29"/>
      <c r="C5692" s="29"/>
    </row>
    <row r="5693" spans="1:3" hidden="1" x14ac:dyDescent="0.45">
      <c r="A5693" s="29"/>
      <c r="B5693" s="29"/>
      <c r="C5693" s="29"/>
    </row>
    <row r="5694" spans="1:3" hidden="1" x14ac:dyDescent="0.45">
      <c r="A5694" s="29"/>
      <c r="B5694" s="29"/>
      <c r="C5694" s="29"/>
    </row>
    <row r="5695" spans="1:3" hidden="1" x14ac:dyDescent="0.45">
      <c r="A5695" s="29"/>
      <c r="B5695" s="29"/>
      <c r="C5695" s="29"/>
    </row>
    <row r="5696" spans="1:3" hidden="1" x14ac:dyDescent="0.45">
      <c r="A5696" s="29"/>
      <c r="B5696" s="29"/>
      <c r="C5696" s="29"/>
    </row>
    <row r="5697" spans="1:3" hidden="1" x14ac:dyDescent="0.45">
      <c r="A5697" s="29"/>
      <c r="B5697" s="29"/>
      <c r="C5697" s="29"/>
    </row>
    <row r="5698" spans="1:3" hidden="1" x14ac:dyDescent="0.45">
      <c r="A5698" s="29"/>
      <c r="B5698" s="29"/>
      <c r="C5698" s="29"/>
    </row>
    <row r="5699" spans="1:3" hidden="1" x14ac:dyDescent="0.45">
      <c r="A5699" s="29"/>
      <c r="B5699" s="29"/>
      <c r="C5699" s="29"/>
    </row>
    <row r="5700" spans="1:3" hidden="1" x14ac:dyDescent="0.45">
      <c r="A5700" s="29"/>
      <c r="B5700" s="29"/>
      <c r="C5700" s="29"/>
    </row>
    <row r="5701" spans="1:3" hidden="1" x14ac:dyDescent="0.45">
      <c r="A5701" s="29"/>
      <c r="B5701" s="29"/>
      <c r="C5701" s="29"/>
    </row>
    <row r="5702" spans="1:3" hidden="1" x14ac:dyDescent="0.45">
      <c r="A5702" s="29"/>
      <c r="B5702" s="29"/>
      <c r="C5702" s="29"/>
    </row>
    <row r="5703" spans="1:3" hidden="1" x14ac:dyDescent="0.45">
      <c r="A5703" s="29"/>
      <c r="B5703" s="29"/>
      <c r="C5703" s="29"/>
    </row>
    <row r="5704" spans="1:3" hidden="1" x14ac:dyDescent="0.45">
      <c r="A5704" s="29"/>
      <c r="B5704" s="29"/>
      <c r="C5704" s="29"/>
    </row>
    <row r="5705" spans="1:3" hidden="1" x14ac:dyDescent="0.45">
      <c r="A5705" s="29"/>
      <c r="B5705" s="29"/>
      <c r="C5705" s="29"/>
    </row>
    <row r="5706" spans="1:3" hidden="1" x14ac:dyDescent="0.45">
      <c r="A5706" s="29"/>
      <c r="B5706" s="29"/>
      <c r="C5706" s="29"/>
    </row>
    <row r="5707" spans="1:3" hidden="1" x14ac:dyDescent="0.45">
      <c r="A5707" s="29"/>
      <c r="B5707" s="29"/>
      <c r="C5707" s="29"/>
    </row>
    <row r="5708" spans="1:3" hidden="1" x14ac:dyDescent="0.45">
      <c r="A5708" s="29"/>
      <c r="B5708" s="29"/>
      <c r="C5708" s="29"/>
    </row>
    <row r="5709" spans="1:3" hidden="1" x14ac:dyDescent="0.45">
      <c r="A5709" s="29"/>
      <c r="B5709" s="29"/>
      <c r="C5709" s="29"/>
    </row>
    <row r="5710" spans="1:3" hidden="1" x14ac:dyDescent="0.45">
      <c r="A5710" s="29"/>
      <c r="B5710" s="29"/>
      <c r="C5710" s="29"/>
    </row>
    <row r="5711" spans="1:3" hidden="1" x14ac:dyDescent="0.45">
      <c r="A5711" s="29"/>
      <c r="B5711" s="29"/>
      <c r="C5711" s="29"/>
    </row>
    <row r="5712" spans="1:3" hidden="1" x14ac:dyDescent="0.45">
      <c r="A5712" s="29"/>
      <c r="B5712" s="29"/>
      <c r="C5712" s="29"/>
    </row>
    <row r="5713" spans="1:3" hidden="1" x14ac:dyDescent="0.45">
      <c r="A5713" s="29"/>
      <c r="B5713" s="29"/>
      <c r="C5713" s="29"/>
    </row>
    <row r="5714" spans="1:3" hidden="1" x14ac:dyDescent="0.45">
      <c r="A5714" s="29"/>
      <c r="B5714" s="29"/>
      <c r="C5714" s="29"/>
    </row>
    <row r="5715" spans="1:3" hidden="1" x14ac:dyDescent="0.45">
      <c r="A5715" s="29"/>
      <c r="B5715" s="29"/>
      <c r="C5715" s="29"/>
    </row>
    <row r="5716" spans="1:3" hidden="1" x14ac:dyDescent="0.45">
      <c r="A5716" s="29"/>
      <c r="B5716" s="29"/>
      <c r="C5716" s="29"/>
    </row>
    <row r="5717" spans="1:3" hidden="1" x14ac:dyDescent="0.45">
      <c r="A5717" s="29"/>
      <c r="B5717" s="29"/>
      <c r="C5717" s="29"/>
    </row>
    <row r="5718" spans="1:3" hidden="1" x14ac:dyDescent="0.45">
      <c r="A5718" s="29"/>
      <c r="B5718" s="29"/>
      <c r="C5718" s="29"/>
    </row>
    <row r="5719" spans="1:3" hidden="1" x14ac:dyDescent="0.45">
      <c r="A5719" s="29"/>
      <c r="B5719" s="29"/>
      <c r="C5719" s="29"/>
    </row>
    <row r="5720" spans="1:3" hidden="1" x14ac:dyDescent="0.45">
      <c r="A5720" s="29"/>
      <c r="B5720" s="29"/>
      <c r="C5720" s="29"/>
    </row>
    <row r="5721" spans="1:3" hidden="1" x14ac:dyDescent="0.45">
      <c r="A5721" s="29"/>
      <c r="B5721" s="29"/>
      <c r="C5721" s="29"/>
    </row>
    <row r="5722" spans="1:3" hidden="1" x14ac:dyDescent="0.45">
      <c r="A5722" s="29"/>
      <c r="B5722" s="29"/>
      <c r="C5722" s="29"/>
    </row>
    <row r="5723" spans="1:3" hidden="1" x14ac:dyDescent="0.45">
      <c r="A5723" s="29"/>
      <c r="B5723" s="29"/>
      <c r="C5723" s="29"/>
    </row>
    <row r="5724" spans="1:3" hidden="1" x14ac:dyDescent="0.45">
      <c r="A5724" s="29"/>
      <c r="B5724" s="29"/>
      <c r="C5724" s="29"/>
    </row>
    <row r="5725" spans="1:3" hidden="1" x14ac:dyDescent="0.45">
      <c r="A5725" s="29"/>
      <c r="B5725" s="29"/>
      <c r="C5725" s="29"/>
    </row>
    <row r="5726" spans="1:3" hidden="1" x14ac:dyDescent="0.45">
      <c r="A5726" s="29"/>
      <c r="B5726" s="29"/>
      <c r="C5726" s="29"/>
    </row>
    <row r="5727" spans="1:3" hidden="1" x14ac:dyDescent="0.45">
      <c r="A5727" s="29"/>
      <c r="B5727" s="29"/>
      <c r="C5727" s="29"/>
    </row>
    <row r="5728" spans="1:3" hidden="1" x14ac:dyDescent="0.45">
      <c r="A5728" s="29"/>
      <c r="B5728" s="29"/>
      <c r="C5728" s="29"/>
    </row>
    <row r="5729" spans="1:3" hidden="1" x14ac:dyDescent="0.45">
      <c r="A5729" s="29"/>
      <c r="B5729" s="29"/>
      <c r="C5729" s="29"/>
    </row>
    <row r="5730" spans="1:3" hidden="1" x14ac:dyDescent="0.45">
      <c r="A5730" s="29"/>
      <c r="B5730" s="29"/>
      <c r="C5730" s="29"/>
    </row>
    <row r="5731" spans="1:3" hidden="1" x14ac:dyDescent="0.45">
      <c r="A5731" s="29"/>
      <c r="B5731" s="29"/>
      <c r="C5731" s="29"/>
    </row>
    <row r="5732" spans="1:3" hidden="1" x14ac:dyDescent="0.45">
      <c r="A5732" s="29"/>
      <c r="B5732" s="29"/>
      <c r="C5732" s="29"/>
    </row>
    <row r="5733" spans="1:3" hidden="1" x14ac:dyDescent="0.45">
      <c r="A5733" s="29"/>
      <c r="B5733" s="29"/>
      <c r="C5733" s="29"/>
    </row>
    <row r="5734" spans="1:3" hidden="1" x14ac:dyDescent="0.45">
      <c r="A5734" s="29"/>
      <c r="B5734" s="29"/>
      <c r="C5734" s="29"/>
    </row>
    <row r="5735" spans="1:3" hidden="1" x14ac:dyDescent="0.45">
      <c r="A5735" s="29"/>
      <c r="B5735" s="29"/>
      <c r="C5735" s="29"/>
    </row>
    <row r="5736" spans="1:3" hidden="1" x14ac:dyDescent="0.45">
      <c r="A5736" s="29"/>
      <c r="B5736" s="29"/>
      <c r="C5736" s="29"/>
    </row>
    <row r="5737" spans="1:3" hidden="1" x14ac:dyDescent="0.45">
      <c r="A5737" s="29"/>
      <c r="B5737" s="29"/>
      <c r="C5737" s="29"/>
    </row>
    <row r="5738" spans="1:3" hidden="1" x14ac:dyDescent="0.45">
      <c r="A5738" s="29"/>
      <c r="B5738" s="29"/>
      <c r="C5738" s="29"/>
    </row>
    <row r="5739" spans="1:3" hidden="1" x14ac:dyDescent="0.45">
      <c r="A5739" s="29"/>
      <c r="B5739" s="29"/>
      <c r="C5739" s="29"/>
    </row>
    <row r="5740" spans="1:3" hidden="1" x14ac:dyDescent="0.45">
      <c r="A5740" s="29"/>
      <c r="B5740" s="29"/>
      <c r="C5740" s="29"/>
    </row>
    <row r="5741" spans="1:3" hidden="1" x14ac:dyDescent="0.45">
      <c r="A5741" s="29"/>
      <c r="B5741" s="29"/>
      <c r="C5741" s="29"/>
    </row>
    <row r="5742" spans="1:3" hidden="1" x14ac:dyDescent="0.45">
      <c r="A5742" s="29"/>
      <c r="B5742" s="29"/>
      <c r="C5742" s="29"/>
    </row>
    <row r="5743" spans="1:3" hidden="1" x14ac:dyDescent="0.45">
      <c r="A5743" s="29"/>
      <c r="B5743" s="29"/>
      <c r="C5743" s="29"/>
    </row>
    <row r="5744" spans="1:3" hidden="1" x14ac:dyDescent="0.45">
      <c r="A5744" s="29"/>
      <c r="B5744" s="29"/>
      <c r="C5744" s="29"/>
    </row>
    <row r="5745" spans="1:3" hidden="1" x14ac:dyDescent="0.45">
      <c r="A5745" s="29"/>
      <c r="B5745" s="29"/>
      <c r="C5745" s="29"/>
    </row>
    <row r="5746" spans="1:3" hidden="1" x14ac:dyDescent="0.45">
      <c r="A5746" s="29"/>
      <c r="B5746" s="29"/>
      <c r="C5746" s="29"/>
    </row>
    <row r="5747" spans="1:3" hidden="1" x14ac:dyDescent="0.45">
      <c r="A5747" s="29"/>
      <c r="B5747" s="29"/>
      <c r="C5747" s="29"/>
    </row>
    <row r="5748" spans="1:3" hidden="1" x14ac:dyDescent="0.45">
      <c r="A5748" s="29"/>
      <c r="B5748" s="29"/>
      <c r="C5748" s="29"/>
    </row>
    <row r="5749" spans="1:3" hidden="1" x14ac:dyDescent="0.45">
      <c r="A5749" s="29"/>
      <c r="B5749" s="29"/>
      <c r="C5749" s="29"/>
    </row>
    <row r="5750" spans="1:3" hidden="1" x14ac:dyDescent="0.45">
      <c r="A5750" s="29"/>
      <c r="B5750" s="29"/>
      <c r="C5750" s="29"/>
    </row>
    <row r="5751" spans="1:3" hidden="1" x14ac:dyDescent="0.45">
      <c r="A5751" s="29"/>
      <c r="B5751" s="29"/>
      <c r="C5751" s="29"/>
    </row>
    <row r="5752" spans="1:3" hidden="1" x14ac:dyDescent="0.45">
      <c r="A5752" s="29"/>
      <c r="B5752" s="29"/>
      <c r="C5752" s="29"/>
    </row>
    <row r="5753" spans="1:3" hidden="1" x14ac:dyDescent="0.45">
      <c r="A5753" s="29"/>
      <c r="B5753" s="29"/>
      <c r="C5753" s="29"/>
    </row>
    <row r="5754" spans="1:3" hidden="1" x14ac:dyDescent="0.45">
      <c r="A5754" s="29"/>
      <c r="B5754" s="29"/>
      <c r="C5754" s="29"/>
    </row>
    <row r="5755" spans="1:3" hidden="1" x14ac:dyDescent="0.45">
      <c r="A5755" s="29"/>
      <c r="B5755" s="29"/>
      <c r="C5755" s="29"/>
    </row>
    <row r="5756" spans="1:3" hidden="1" x14ac:dyDescent="0.45">
      <c r="A5756" s="29"/>
      <c r="B5756" s="29"/>
      <c r="C5756" s="29"/>
    </row>
    <row r="5757" spans="1:3" hidden="1" x14ac:dyDescent="0.45">
      <c r="A5757" s="29"/>
      <c r="B5757" s="29"/>
      <c r="C5757" s="29"/>
    </row>
    <row r="5758" spans="1:3" hidden="1" x14ac:dyDescent="0.45">
      <c r="A5758" s="29"/>
      <c r="B5758" s="29"/>
      <c r="C5758" s="29"/>
    </row>
    <row r="5759" spans="1:3" hidden="1" x14ac:dyDescent="0.45">
      <c r="A5759" s="29"/>
      <c r="B5759" s="29"/>
      <c r="C5759" s="29"/>
    </row>
    <row r="5760" spans="1:3" hidden="1" x14ac:dyDescent="0.45">
      <c r="A5760" s="29"/>
      <c r="B5760" s="29"/>
      <c r="C5760" s="29"/>
    </row>
    <row r="5761" spans="1:3" hidden="1" x14ac:dyDescent="0.45">
      <c r="A5761" s="29"/>
      <c r="B5761" s="29"/>
      <c r="C5761" s="29"/>
    </row>
    <row r="5762" spans="1:3" hidden="1" x14ac:dyDescent="0.45">
      <c r="A5762" s="29"/>
      <c r="B5762" s="29"/>
      <c r="C5762" s="29"/>
    </row>
    <row r="5763" spans="1:3" hidden="1" x14ac:dyDescent="0.45">
      <c r="A5763" s="29"/>
      <c r="B5763" s="29"/>
      <c r="C5763" s="29"/>
    </row>
    <row r="5764" spans="1:3" hidden="1" x14ac:dyDescent="0.45">
      <c r="A5764" s="29"/>
      <c r="B5764" s="29"/>
      <c r="C5764" s="29"/>
    </row>
    <row r="5765" spans="1:3" hidden="1" x14ac:dyDescent="0.45">
      <c r="A5765" s="29"/>
      <c r="B5765" s="29"/>
      <c r="C5765" s="29"/>
    </row>
    <row r="5766" spans="1:3" hidden="1" x14ac:dyDescent="0.45">
      <c r="A5766" s="29"/>
      <c r="B5766" s="29"/>
      <c r="C5766" s="29"/>
    </row>
    <row r="5767" spans="1:3" hidden="1" x14ac:dyDescent="0.45">
      <c r="A5767" s="29"/>
      <c r="B5767" s="29"/>
      <c r="C5767" s="29"/>
    </row>
    <row r="5768" spans="1:3" hidden="1" x14ac:dyDescent="0.45">
      <c r="A5768" s="29"/>
      <c r="B5768" s="29"/>
      <c r="C5768" s="29"/>
    </row>
    <row r="5769" spans="1:3" hidden="1" x14ac:dyDescent="0.45">
      <c r="A5769" s="29"/>
      <c r="B5769" s="29"/>
      <c r="C5769" s="29"/>
    </row>
    <row r="5770" spans="1:3" hidden="1" x14ac:dyDescent="0.45">
      <c r="A5770" s="29"/>
      <c r="B5770" s="29"/>
      <c r="C5770" s="29"/>
    </row>
    <row r="5771" spans="1:3" hidden="1" x14ac:dyDescent="0.45">
      <c r="A5771" s="29"/>
      <c r="B5771" s="29"/>
      <c r="C5771" s="29"/>
    </row>
    <row r="5772" spans="1:3" hidden="1" x14ac:dyDescent="0.45">
      <c r="A5772" s="29"/>
      <c r="B5772" s="29"/>
      <c r="C5772" s="29"/>
    </row>
    <row r="5773" spans="1:3" hidden="1" x14ac:dyDescent="0.45">
      <c r="A5773" s="29"/>
      <c r="B5773" s="29"/>
      <c r="C5773" s="29"/>
    </row>
    <row r="5774" spans="1:3" hidden="1" x14ac:dyDescent="0.45">
      <c r="A5774" s="29"/>
      <c r="B5774" s="29"/>
      <c r="C5774" s="29"/>
    </row>
    <row r="5775" spans="1:3" hidden="1" x14ac:dyDescent="0.45">
      <c r="A5775" s="29"/>
      <c r="B5775" s="29"/>
      <c r="C5775" s="29"/>
    </row>
    <row r="5776" spans="1:3" hidden="1" x14ac:dyDescent="0.45">
      <c r="A5776" s="29"/>
      <c r="B5776" s="29"/>
      <c r="C5776" s="29"/>
    </row>
    <row r="5777" spans="1:3" hidden="1" x14ac:dyDescent="0.45">
      <c r="A5777" s="29"/>
      <c r="B5777" s="29"/>
      <c r="C5777" s="29"/>
    </row>
    <row r="5778" spans="1:3" hidden="1" x14ac:dyDescent="0.45">
      <c r="A5778" s="29"/>
      <c r="B5778" s="29"/>
      <c r="C5778" s="29"/>
    </row>
    <row r="5779" spans="1:3" hidden="1" x14ac:dyDescent="0.45">
      <c r="A5779" s="29"/>
      <c r="B5779" s="29"/>
      <c r="C5779" s="29"/>
    </row>
    <row r="5780" spans="1:3" hidden="1" x14ac:dyDescent="0.45">
      <c r="A5780" s="29"/>
      <c r="B5780" s="29"/>
      <c r="C5780" s="29"/>
    </row>
    <row r="5781" spans="1:3" hidden="1" x14ac:dyDescent="0.45">
      <c r="A5781" s="29"/>
      <c r="B5781" s="29"/>
      <c r="C5781" s="29"/>
    </row>
    <row r="5782" spans="1:3" hidden="1" x14ac:dyDescent="0.45">
      <c r="A5782" s="29"/>
      <c r="B5782" s="29"/>
      <c r="C5782" s="29"/>
    </row>
    <row r="5783" spans="1:3" hidden="1" x14ac:dyDescent="0.45">
      <c r="A5783" s="29"/>
      <c r="B5783" s="29"/>
      <c r="C5783" s="29"/>
    </row>
    <row r="5784" spans="1:3" hidden="1" x14ac:dyDescent="0.45">
      <c r="A5784" s="29"/>
      <c r="B5784" s="29"/>
      <c r="C5784" s="29"/>
    </row>
    <row r="5785" spans="1:3" hidden="1" x14ac:dyDescent="0.45">
      <c r="A5785" s="29"/>
      <c r="B5785" s="29"/>
      <c r="C5785" s="29"/>
    </row>
    <row r="5786" spans="1:3" hidden="1" x14ac:dyDescent="0.45">
      <c r="A5786" s="29"/>
      <c r="B5786" s="29"/>
      <c r="C5786" s="29"/>
    </row>
    <row r="5787" spans="1:3" hidden="1" x14ac:dyDescent="0.45">
      <c r="A5787" s="29"/>
      <c r="B5787" s="29"/>
      <c r="C5787" s="29"/>
    </row>
    <row r="5788" spans="1:3" hidden="1" x14ac:dyDescent="0.45">
      <c r="A5788" s="29"/>
      <c r="B5788" s="29"/>
      <c r="C5788" s="29"/>
    </row>
    <row r="5789" spans="1:3" hidden="1" x14ac:dyDescent="0.45">
      <c r="A5789" s="29"/>
      <c r="B5789" s="29"/>
      <c r="C5789" s="29"/>
    </row>
    <row r="5790" spans="1:3" hidden="1" x14ac:dyDescent="0.45">
      <c r="A5790" s="29"/>
      <c r="B5790" s="29"/>
      <c r="C5790" s="29"/>
    </row>
    <row r="5791" spans="1:3" hidden="1" x14ac:dyDescent="0.45">
      <c r="A5791" s="29"/>
      <c r="B5791" s="29"/>
      <c r="C5791" s="29"/>
    </row>
    <row r="5792" spans="1:3" hidden="1" x14ac:dyDescent="0.45">
      <c r="A5792" s="29"/>
      <c r="B5792" s="29"/>
      <c r="C5792" s="29"/>
    </row>
    <row r="5793" spans="1:3" hidden="1" x14ac:dyDescent="0.45">
      <c r="A5793" s="29"/>
      <c r="B5793" s="29"/>
      <c r="C5793" s="29"/>
    </row>
    <row r="5794" spans="1:3" hidden="1" x14ac:dyDescent="0.45">
      <c r="A5794" s="29"/>
      <c r="B5794" s="29"/>
      <c r="C5794" s="29"/>
    </row>
    <row r="5795" spans="1:3" hidden="1" x14ac:dyDescent="0.45">
      <c r="A5795" s="29"/>
      <c r="B5795" s="29"/>
      <c r="C5795" s="29"/>
    </row>
    <row r="5796" spans="1:3" hidden="1" x14ac:dyDescent="0.45">
      <c r="A5796" s="29"/>
      <c r="B5796" s="29"/>
      <c r="C5796" s="29"/>
    </row>
    <row r="5797" spans="1:3" hidden="1" x14ac:dyDescent="0.45">
      <c r="A5797" s="29"/>
      <c r="B5797" s="29"/>
      <c r="C5797" s="29"/>
    </row>
    <row r="5798" spans="1:3" hidden="1" x14ac:dyDescent="0.45">
      <c r="A5798" s="29"/>
      <c r="B5798" s="29"/>
      <c r="C5798" s="29"/>
    </row>
    <row r="5799" spans="1:3" hidden="1" x14ac:dyDescent="0.45">
      <c r="A5799" s="29"/>
      <c r="B5799" s="29"/>
      <c r="C5799" s="29"/>
    </row>
    <row r="5800" spans="1:3" hidden="1" x14ac:dyDescent="0.45">
      <c r="A5800" s="29"/>
      <c r="B5800" s="29"/>
      <c r="C5800" s="29"/>
    </row>
    <row r="5801" spans="1:3" hidden="1" x14ac:dyDescent="0.45">
      <c r="A5801" s="29"/>
      <c r="B5801" s="29"/>
      <c r="C5801" s="29"/>
    </row>
    <row r="5802" spans="1:3" hidden="1" x14ac:dyDescent="0.45">
      <c r="A5802" s="29"/>
      <c r="B5802" s="29"/>
      <c r="C5802" s="29"/>
    </row>
    <row r="5803" spans="1:3" hidden="1" x14ac:dyDescent="0.45">
      <c r="A5803" s="29"/>
      <c r="B5803" s="29"/>
      <c r="C5803" s="29"/>
    </row>
    <row r="5804" spans="1:3" hidden="1" x14ac:dyDescent="0.45">
      <c r="A5804" s="29"/>
      <c r="B5804" s="29"/>
      <c r="C5804" s="29"/>
    </row>
    <row r="5805" spans="1:3" hidden="1" x14ac:dyDescent="0.45">
      <c r="A5805" s="29"/>
      <c r="B5805" s="29"/>
      <c r="C5805" s="29"/>
    </row>
    <row r="5806" spans="1:3" hidden="1" x14ac:dyDescent="0.45">
      <c r="A5806" s="29"/>
      <c r="B5806" s="29"/>
      <c r="C5806" s="29"/>
    </row>
    <row r="5807" spans="1:3" hidden="1" x14ac:dyDescent="0.45">
      <c r="A5807" s="29"/>
      <c r="B5807" s="29"/>
      <c r="C5807" s="29"/>
    </row>
    <row r="5808" spans="1:3" hidden="1" x14ac:dyDescent="0.45">
      <c r="A5808" s="29"/>
      <c r="B5808" s="29"/>
      <c r="C5808" s="29"/>
    </row>
    <row r="5809" spans="1:3" hidden="1" x14ac:dyDescent="0.45">
      <c r="A5809" s="29"/>
      <c r="B5809" s="29"/>
      <c r="C5809" s="29"/>
    </row>
    <row r="5810" spans="1:3" hidden="1" x14ac:dyDescent="0.45">
      <c r="A5810" s="29"/>
      <c r="B5810" s="29"/>
      <c r="C5810" s="29"/>
    </row>
    <row r="5811" spans="1:3" hidden="1" x14ac:dyDescent="0.45">
      <c r="A5811" s="29"/>
      <c r="B5811" s="29"/>
      <c r="C5811" s="29"/>
    </row>
    <row r="5812" spans="1:3" hidden="1" x14ac:dyDescent="0.45">
      <c r="A5812" s="29"/>
      <c r="B5812" s="29"/>
      <c r="C5812" s="29"/>
    </row>
    <row r="5813" spans="1:3" hidden="1" x14ac:dyDescent="0.45">
      <c r="A5813" s="29"/>
      <c r="B5813" s="29"/>
      <c r="C5813" s="29"/>
    </row>
    <row r="5814" spans="1:3" hidden="1" x14ac:dyDescent="0.45">
      <c r="A5814" s="29"/>
      <c r="B5814" s="29"/>
      <c r="C5814" s="29"/>
    </row>
    <row r="5815" spans="1:3" hidden="1" x14ac:dyDescent="0.45">
      <c r="A5815" s="29"/>
      <c r="B5815" s="29"/>
      <c r="C5815" s="29"/>
    </row>
    <row r="5816" spans="1:3" hidden="1" x14ac:dyDescent="0.45">
      <c r="A5816" s="29"/>
      <c r="B5816" s="29"/>
      <c r="C5816" s="29"/>
    </row>
    <row r="5817" spans="1:3" hidden="1" x14ac:dyDescent="0.45">
      <c r="A5817" s="29"/>
      <c r="B5817" s="29"/>
      <c r="C5817" s="29"/>
    </row>
    <row r="5818" spans="1:3" hidden="1" x14ac:dyDescent="0.45">
      <c r="A5818" s="29"/>
      <c r="B5818" s="29"/>
      <c r="C5818" s="29"/>
    </row>
    <row r="5819" spans="1:3" hidden="1" x14ac:dyDescent="0.45">
      <c r="A5819" s="29"/>
      <c r="B5819" s="29"/>
      <c r="C5819" s="29"/>
    </row>
    <row r="5820" spans="1:3" hidden="1" x14ac:dyDescent="0.45">
      <c r="A5820" s="29"/>
      <c r="B5820" s="29"/>
      <c r="C5820" s="29"/>
    </row>
    <row r="5821" spans="1:3" hidden="1" x14ac:dyDescent="0.45">
      <c r="A5821" s="29"/>
      <c r="B5821" s="29"/>
      <c r="C5821" s="29"/>
    </row>
    <row r="5822" spans="1:3" hidden="1" x14ac:dyDescent="0.45">
      <c r="A5822" s="29"/>
      <c r="B5822" s="29"/>
      <c r="C5822" s="29"/>
    </row>
    <row r="5823" spans="1:3" hidden="1" x14ac:dyDescent="0.45">
      <c r="A5823" s="29"/>
      <c r="B5823" s="29"/>
      <c r="C5823" s="29"/>
    </row>
    <row r="5824" spans="1:3" hidden="1" x14ac:dyDescent="0.45">
      <c r="A5824" s="29"/>
      <c r="B5824" s="29"/>
      <c r="C5824" s="29"/>
    </row>
    <row r="5825" spans="1:3" hidden="1" x14ac:dyDescent="0.45">
      <c r="A5825" s="29"/>
      <c r="B5825" s="29"/>
      <c r="C5825" s="29"/>
    </row>
    <row r="5826" spans="1:3" hidden="1" x14ac:dyDescent="0.45">
      <c r="A5826" s="29"/>
      <c r="B5826" s="29"/>
      <c r="C5826" s="29"/>
    </row>
    <row r="5827" spans="1:3" hidden="1" x14ac:dyDescent="0.45">
      <c r="A5827" s="29"/>
      <c r="B5827" s="29"/>
      <c r="C5827" s="29"/>
    </row>
    <row r="5828" spans="1:3" hidden="1" x14ac:dyDescent="0.45">
      <c r="A5828" s="29"/>
      <c r="B5828" s="29"/>
      <c r="C5828" s="29"/>
    </row>
    <row r="5829" spans="1:3" hidden="1" x14ac:dyDescent="0.45">
      <c r="A5829" s="29"/>
      <c r="B5829" s="29"/>
      <c r="C5829" s="29"/>
    </row>
    <row r="5830" spans="1:3" hidden="1" x14ac:dyDescent="0.45">
      <c r="A5830" s="29"/>
      <c r="B5830" s="29"/>
      <c r="C5830" s="29"/>
    </row>
    <row r="5831" spans="1:3" hidden="1" x14ac:dyDescent="0.45">
      <c r="A5831" s="29"/>
      <c r="B5831" s="29"/>
      <c r="C5831" s="29"/>
    </row>
    <row r="5832" spans="1:3" hidden="1" x14ac:dyDescent="0.45">
      <c r="A5832" s="29"/>
      <c r="B5832" s="29"/>
      <c r="C5832" s="29"/>
    </row>
    <row r="5833" spans="1:3" hidden="1" x14ac:dyDescent="0.45">
      <c r="A5833" s="29"/>
      <c r="B5833" s="29"/>
      <c r="C5833" s="29"/>
    </row>
    <row r="5834" spans="1:3" hidden="1" x14ac:dyDescent="0.45">
      <c r="A5834" s="29"/>
      <c r="B5834" s="29"/>
      <c r="C5834" s="29"/>
    </row>
    <row r="5835" spans="1:3" hidden="1" x14ac:dyDescent="0.45">
      <c r="A5835" s="29"/>
      <c r="B5835" s="29"/>
      <c r="C5835" s="29"/>
    </row>
    <row r="5836" spans="1:3" hidden="1" x14ac:dyDescent="0.45">
      <c r="A5836" s="29"/>
      <c r="B5836" s="29"/>
      <c r="C5836" s="29"/>
    </row>
    <row r="5837" spans="1:3" hidden="1" x14ac:dyDescent="0.45">
      <c r="A5837" s="29"/>
      <c r="B5837" s="29"/>
      <c r="C5837" s="29"/>
    </row>
    <row r="5838" spans="1:3" hidden="1" x14ac:dyDescent="0.45">
      <c r="A5838" s="29"/>
      <c r="B5838" s="29"/>
      <c r="C5838" s="29"/>
    </row>
    <row r="5839" spans="1:3" hidden="1" x14ac:dyDescent="0.45">
      <c r="A5839" s="29"/>
      <c r="B5839" s="29"/>
      <c r="C5839" s="29"/>
    </row>
    <row r="5840" spans="1:3" hidden="1" x14ac:dyDescent="0.45">
      <c r="A5840" s="29"/>
      <c r="B5840" s="29"/>
      <c r="C5840" s="29"/>
    </row>
    <row r="5841" spans="1:3" hidden="1" x14ac:dyDescent="0.45">
      <c r="A5841" s="29"/>
      <c r="B5841" s="29"/>
      <c r="C5841" s="29"/>
    </row>
    <row r="5842" spans="1:3" hidden="1" x14ac:dyDescent="0.45">
      <c r="A5842" s="29"/>
      <c r="B5842" s="29"/>
      <c r="C5842" s="29"/>
    </row>
    <row r="5843" spans="1:3" hidden="1" x14ac:dyDescent="0.45">
      <c r="A5843" s="29"/>
      <c r="B5843" s="29"/>
      <c r="C5843" s="29"/>
    </row>
    <row r="5844" spans="1:3" hidden="1" x14ac:dyDescent="0.45">
      <c r="A5844" s="29"/>
      <c r="B5844" s="29"/>
      <c r="C5844" s="29"/>
    </row>
    <row r="5845" spans="1:3" hidden="1" x14ac:dyDescent="0.45">
      <c r="A5845" s="29"/>
      <c r="B5845" s="29"/>
      <c r="C5845" s="29"/>
    </row>
    <row r="5846" spans="1:3" hidden="1" x14ac:dyDescent="0.45">
      <c r="A5846" s="29"/>
      <c r="B5846" s="29"/>
      <c r="C5846" s="29"/>
    </row>
    <row r="5847" spans="1:3" hidden="1" x14ac:dyDescent="0.45">
      <c r="A5847" s="29"/>
      <c r="B5847" s="29"/>
      <c r="C5847" s="29"/>
    </row>
    <row r="5848" spans="1:3" hidden="1" x14ac:dyDescent="0.45">
      <c r="A5848" s="29"/>
      <c r="B5848" s="29"/>
      <c r="C5848" s="29"/>
    </row>
    <row r="5849" spans="1:3" hidden="1" x14ac:dyDescent="0.45">
      <c r="A5849" s="29"/>
      <c r="B5849" s="29"/>
      <c r="C5849" s="29"/>
    </row>
    <row r="5850" spans="1:3" hidden="1" x14ac:dyDescent="0.45">
      <c r="A5850" s="29"/>
      <c r="B5850" s="29"/>
      <c r="C5850" s="29"/>
    </row>
    <row r="5851" spans="1:3" hidden="1" x14ac:dyDescent="0.45">
      <c r="A5851" s="29"/>
      <c r="B5851" s="29"/>
      <c r="C5851" s="29"/>
    </row>
    <row r="5852" spans="1:3" hidden="1" x14ac:dyDescent="0.45">
      <c r="A5852" s="29"/>
      <c r="B5852" s="29"/>
      <c r="C5852" s="29"/>
    </row>
    <row r="5853" spans="1:3" hidden="1" x14ac:dyDescent="0.45">
      <c r="A5853" s="29"/>
      <c r="B5853" s="29"/>
      <c r="C5853" s="29"/>
    </row>
    <row r="5854" spans="1:3" hidden="1" x14ac:dyDescent="0.45">
      <c r="A5854" s="29"/>
      <c r="B5854" s="29"/>
      <c r="C5854" s="29"/>
    </row>
    <row r="5855" spans="1:3" hidden="1" x14ac:dyDescent="0.45">
      <c r="A5855" s="29"/>
      <c r="B5855" s="29"/>
      <c r="C5855" s="29"/>
    </row>
    <row r="5856" spans="1:3" hidden="1" x14ac:dyDescent="0.45">
      <c r="A5856" s="29"/>
      <c r="B5856" s="29"/>
      <c r="C5856" s="29"/>
    </row>
    <row r="5857" spans="1:3" hidden="1" x14ac:dyDescent="0.45">
      <c r="A5857" s="29"/>
      <c r="B5857" s="29"/>
      <c r="C5857" s="29"/>
    </row>
    <row r="5858" spans="1:3" hidden="1" x14ac:dyDescent="0.45">
      <c r="A5858" s="29"/>
      <c r="B5858" s="29"/>
      <c r="C5858" s="29"/>
    </row>
    <row r="5859" spans="1:3" hidden="1" x14ac:dyDescent="0.45">
      <c r="A5859" s="29"/>
      <c r="B5859" s="29"/>
      <c r="C5859" s="29"/>
    </row>
    <row r="5860" spans="1:3" hidden="1" x14ac:dyDescent="0.45">
      <c r="A5860" s="29"/>
      <c r="B5860" s="29"/>
      <c r="C5860" s="29"/>
    </row>
    <row r="5861" spans="1:3" hidden="1" x14ac:dyDescent="0.45">
      <c r="A5861" s="29"/>
      <c r="B5861" s="29"/>
      <c r="C5861" s="29"/>
    </row>
    <row r="5862" spans="1:3" hidden="1" x14ac:dyDescent="0.45">
      <c r="A5862" s="29"/>
      <c r="B5862" s="29"/>
      <c r="C5862" s="29"/>
    </row>
    <row r="5863" spans="1:3" hidden="1" x14ac:dyDescent="0.45">
      <c r="A5863" s="29"/>
      <c r="B5863" s="29"/>
      <c r="C5863" s="29"/>
    </row>
    <row r="5864" spans="1:3" hidden="1" x14ac:dyDescent="0.45">
      <c r="A5864" s="29"/>
      <c r="B5864" s="29"/>
      <c r="C5864" s="29"/>
    </row>
    <row r="5865" spans="1:3" hidden="1" x14ac:dyDescent="0.45">
      <c r="A5865" s="29"/>
      <c r="B5865" s="29"/>
      <c r="C5865" s="29"/>
    </row>
    <row r="5866" spans="1:3" hidden="1" x14ac:dyDescent="0.45">
      <c r="A5866" s="29"/>
      <c r="B5866" s="29"/>
      <c r="C5866" s="29"/>
    </row>
    <row r="5867" spans="1:3" hidden="1" x14ac:dyDescent="0.45">
      <c r="A5867" s="29"/>
      <c r="B5867" s="29"/>
      <c r="C5867" s="29"/>
    </row>
    <row r="5868" spans="1:3" hidden="1" x14ac:dyDescent="0.45">
      <c r="A5868" s="29"/>
      <c r="B5868" s="29"/>
      <c r="C5868" s="29"/>
    </row>
    <row r="5869" spans="1:3" hidden="1" x14ac:dyDescent="0.45">
      <c r="A5869" s="29"/>
      <c r="B5869" s="29"/>
      <c r="C5869" s="29"/>
    </row>
    <row r="5870" spans="1:3" hidden="1" x14ac:dyDescent="0.45">
      <c r="A5870" s="29"/>
      <c r="B5870" s="29"/>
      <c r="C5870" s="29"/>
    </row>
    <row r="5871" spans="1:3" hidden="1" x14ac:dyDescent="0.45">
      <c r="A5871" s="29"/>
      <c r="B5871" s="29"/>
      <c r="C5871" s="29"/>
    </row>
    <row r="5872" spans="1:3" hidden="1" x14ac:dyDescent="0.45">
      <c r="A5872" s="29"/>
      <c r="B5872" s="29"/>
      <c r="C5872" s="29"/>
    </row>
    <row r="5873" spans="1:3" hidden="1" x14ac:dyDescent="0.45">
      <c r="A5873" s="29"/>
      <c r="B5873" s="29"/>
      <c r="C5873" s="29"/>
    </row>
    <row r="5874" spans="1:3" hidden="1" x14ac:dyDescent="0.45">
      <c r="A5874" s="29"/>
      <c r="B5874" s="29"/>
      <c r="C5874" s="29"/>
    </row>
    <row r="5875" spans="1:3" hidden="1" x14ac:dyDescent="0.45">
      <c r="A5875" s="29"/>
      <c r="B5875" s="29"/>
      <c r="C5875" s="29"/>
    </row>
    <row r="5876" spans="1:3" hidden="1" x14ac:dyDescent="0.45">
      <c r="A5876" s="29"/>
      <c r="B5876" s="29"/>
      <c r="C5876" s="29"/>
    </row>
    <row r="5877" spans="1:3" hidden="1" x14ac:dyDescent="0.45">
      <c r="A5877" s="29"/>
      <c r="B5877" s="29"/>
      <c r="C5877" s="29"/>
    </row>
    <row r="5878" spans="1:3" hidden="1" x14ac:dyDescent="0.45">
      <c r="A5878" s="29"/>
      <c r="B5878" s="29"/>
      <c r="C5878" s="29"/>
    </row>
    <row r="5879" spans="1:3" hidden="1" x14ac:dyDescent="0.45">
      <c r="A5879" s="29"/>
      <c r="B5879" s="29"/>
      <c r="C5879" s="29"/>
    </row>
    <row r="5880" spans="1:3" hidden="1" x14ac:dyDescent="0.45">
      <c r="A5880" s="29"/>
      <c r="B5880" s="29"/>
      <c r="C5880" s="29"/>
    </row>
    <row r="5881" spans="1:3" hidden="1" x14ac:dyDescent="0.45">
      <c r="A5881" s="29"/>
      <c r="B5881" s="29"/>
      <c r="C5881" s="29"/>
    </row>
    <row r="5882" spans="1:3" hidden="1" x14ac:dyDescent="0.45">
      <c r="A5882" s="29"/>
      <c r="B5882" s="29"/>
      <c r="C5882" s="29"/>
    </row>
    <row r="5883" spans="1:3" hidden="1" x14ac:dyDescent="0.45">
      <c r="A5883" s="29"/>
      <c r="B5883" s="29"/>
      <c r="C5883" s="29"/>
    </row>
    <row r="5884" spans="1:3" hidden="1" x14ac:dyDescent="0.45">
      <c r="A5884" s="29"/>
      <c r="B5884" s="29"/>
      <c r="C5884" s="29"/>
    </row>
    <row r="5885" spans="1:3" hidden="1" x14ac:dyDescent="0.45">
      <c r="A5885" s="29"/>
      <c r="B5885" s="29"/>
      <c r="C5885" s="29"/>
    </row>
    <row r="5886" spans="1:3" hidden="1" x14ac:dyDescent="0.45">
      <c r="A5886" s="29"/>
      <c r="B5886" s="29"/>
      <c r="C5886" s="29"/>
    </row>
    <row r="5887" spans="1:3" hidden="1" x14ac:dyDescent="0.45">
      <c r="A5887" s="29"/>
      <c r="B5887" s="29"/>
      <c r="C5887" s="29"/>
    </row>
    <row r="5888" spans="1:3" hidden="1" x14ac:dyDescent="0.45">
      <c r="A5888" s="29"/>
      <c r="B5888" s="29"/>
      <c r="C5888" s="29"/>
    </row>
    <row r="5889" spans="1:3" hidden="1" x14ac:dyDescent="0.45">
      <c r="A5889" s="29"/>
      <c r="B5889" s="29"/>
      <c r="C5889" s="29"/>
    </row>
    <row r="5890" spans="1:3" hidden="1" x14ac:dyDescent="0.45">
      <c r="A5890" s="29"/>
      <c r="B5890" s="29"/>
      <c r="C5890" s="29"/>
    </row>
    <row r="5891" spans="1:3" hidden="1" x14ac:dyDescent="0.45">
      <c r="A5891" s="29"/>
      <c r="B5891" s="29"/>
      <c r="C5891" s="29"/>
    </row>
    <row r="5892" spans="1:3" hidden="1" x14ac:dyDescent="0.45">
      <c r="A5892" s="29"/>
      <c r="B5892" s="29"/>
      <c r="C5892" s="29"/>
    </row>
    <row r="5893" spans="1:3" hidden="1" x14ac:dyDescent="0.45">
      <c r="A5893" s="29"/>
      <c r="B5893" s="29"/>
      <c r="C5893" s="29"/>
    </row>
    <row r="5894" spans="1:3" hidden="1" x14ac:dyDescent="0.45">
      <c r="A5894" s="29"/>
      <c r="B5894" s="29"/>
      <c r="C5894" s="29"/>
    </row>
    <row r="5895" spans="1:3" hidden="1" x14ac:dyDescent="0.45">
      <c r="A5895" s="29"/>
      <c r="B5895" s="29"/>
      <c r="C5895" s="29"/>
    </row>
    <row r="5896" spans="1:3" hidden="1" x14ac:dyDescent="0.45">
      <c r="A5896" s="29"/>
      <c r="B5896" s="29"/>
      <c r="C5896" s="29"/>
    </row>
    <row r="5897" spans="1:3" hidden="1" x14ac:dyDescent="0.45">
      <c r="A5897" s="29"/>
      <c r="B5897" s="29"/>
      <c r="C5897" s="29"/>
    </row>
    <row r="5898" spans="1:3" hidden="1" x14ac:dyDescent="0.45">
      <c r="A5898" s="29"/>
      <c r="B5898" s="29"/>
      <c r="C5898" s="29"/>
    </row>
    <row r="5899" spans="1:3" hidden="1" x14ac:dyDescent="0.45">
      <c r="A5899" s="29"/>
      <c r="B5899" s="29"/>
      <c r="C5899" s="29"/>
    </row>
    <row r="5900" spans="1:3" hidden="1" x14ac:dyDescent="0.45">
      <c r="A5900" s="29"/>
      <c r="B5900" s="29"/>
      <c r="C5900" s="29"/>
    </row>
    <row r="5901" spans="1:3" hidden="1" x14ac:dyDescent="0.45">
      <c r="A5901" s="29"/>
      <c r="B5901" s="29"/>
      <c r="C5901" s="29"/>
    </row>
    <row r="5902" spans="1:3" hidden="1" x14ac:dyDescent="0.45">
      <c r="A5902" s="29"/>
      <c r="B5902" s="29"/>
      <c r="C5902" s="29"/>
    </row>
    <row r="5903" spans="1:3" hidden="1" x14ac:dyDescent="0.45">
      <c r="A5903" s="29"/>
      <c r="B5903" s="29"/>
      <c r="C5903" s="29"/>
    </row>
    <row r="5904" spans="1:3" hidden="1" x14ac:dyDescent="0.45">
      <c r="A5904" s="29"/>
      <c r="B5904" s="29"/>
      <c r="C5904" s="29"/>
    </row>
    <row r="5905" spans="1:3" hidden="1" x14ac:dyDescent="0.45">
      <c r="A5905" s="29"/>
      <c r="B5905" s="29"/>
      <c r="C5905" s="29"/>
    </row>
    <row r="5906" spans="1:3" hidden="1" x14ac:dyDescent="0.45">
      <c r="A5906" s="29"/>
      <c r="B5906" s="29"/>
      <c r="C5906" s="29"/>
    </row>
    <row r="5907" spans="1:3" hidden="1" x14ac:dyDescent="0.45">
      <c r="A5907" s="29"/>
      <c r="B5907" s="29"/>
      <c r="C5907" s="29"/>
    </row>
    <row r="5908" spans="1:3" hidden="1" x14ac:dyDescent="0.45">
      <c r="A5908" s="29"/>
      <c r="B5908" s="29"/>
      <c r="C5908" s="29"/>
    </row>
    <row r="5909" spans="1:3" hidden="1" x14ac:dyDescent="0.45">
      <c r="A5909" s="29"/>
      <c r="B5909" s="29"/>
      <c r="C5909" s="29"/>
    </row>
    <row r="5910" spans="1:3" hidden="1" x14ac:dyDescent="0.45">
      <c r="A5910" s="29"/>
      <c r="B5910" s="29"/>
      <c r="C5910" s="29"/>
    </row>
    <row r="5911" spans="1:3" hidden="1" x14ac:dyDescent="0.45">
      <c r="A5911" s="29"/>
      <c r="B5911" s="29"/>
      <c r="C5911" s="29"/>
    </row>
    <row r="5912" spans="1:3" hidden="1" x14ac:dyDescent="0.45">
      <c r="A5912" s="29"/>
      <c r="B5912" s="29"/>
      <c r="C5912" s="29"/>
    </row>
    <row r="5913" spans="1:3" hidden="1" x14ac:dyDescent="0.45">
      <c r="A5913" s="29"/>
      <c r="B5913" s="29"/>
      <c r="C5913" s="29"/>
    </row>
    <row r="5914" spans="1:3" hidden="1" x14ac:dyDescent="0.45">
      <c r="A5914" s="29"/>
      <c r="B5914" s="29"/>
      <c r="C5914" s="29"/>
    </row>
    <row r="5915" spans="1:3" hidden="1" x14ac:dyDescent="0.45">
      <c r="A5915" s="29"/>
      <c r="B5915" s="29"/>
      <c r="C5915" s="29"/>
    </row>
    <row r="5916" spans="1:3" hidden="1" x14ac:dyDescent="0.45">
      <c r="A5916" s="29"/>
      <c r="B5916" s="29"/>
      <c r="C5916" s="29"/>
    </row>
    <row r="5917" spans="1:3" hidden="1" x14ac:dyDescent="0.45">
      <c r="A5917" s="29"/>
      <c r="B5917" s="29"/>
      <c r="C5917" s="29"/>
    </row>
    <row r="5918" spans="1:3" hidden="1" x14ac:dyDescent="0.45">
      <c r="A5918" s="29"/>
      <c r="B5918" s="29"/>
      <c r="C5918" s="29"/>
    </row>
    <row r="5919" spans="1:3" hidden="1" x14ac:dyDescent="0.45">
      <c r="A5919" s="29"/>
      <c r="B5919" s="29"/>
      <c r="C5919" s="29"/>
    </row>
    <row r="5920" spans="1:3" hidden="1" x14ac:dyDescent="0.45">
      <c r="A5920" s="29"/>
      <c r="B5920" s="29"/>
      <c r="C5920" s="29"/>
    </row>
    <row r="5921" spans="1:3" hidden="1" x14ac:dyDescent="0.45">
      <c r="A5921" s="29"/>
      <c r="B5921" s="29"/>
      <c r="C5921" s="29"/>
    </row>
    <row r="5922" spans="1:3" hidden="1" x14ac:dyDescent="0.45">
      <c r="A5922" s="29"/>
      <c r="B5922" s="29"/>
      <c r="C5922" s="29"/>
    </row>
    <row r="5923" spans="1:3" hidden="1" x14ac:dyDescent="0.45">
      <c r="A5923" s="29"/>
      <c r="B5923" s="29"/>
      <c r="C5923" s="29"/>
    </row>
    <row r="5924" spans="1:3" hidden="1" x14ac:dyDescent="0.45">
      <c r="A5924" s="29"/>
      <c r="B5924" s="29"/>
      <c r="C5924" s="29"/>
    </row>
    <row r="5925" spans="1:3" hidden="1" x14ac:dyDescent="0.45">
      <c r="A5925" s="29"/>
      <c r="B5925" s="29"/>
      <c r="C5925" s="29"/>
    </row>
    <row r="5926" spans="1:3" hidden="1" x14ac:dyDescent="0.45">
      <c r="A5926" s="29"/>
      <c r="B5926" s="29"/>
      <c r="C5926" s="29"/>
    </row>
    <row r="5927" spans="1:3" hidden="1" x14ac:dyDescent="0.45">
      <c r="A5927" s="29"/>
      <c r="B5927" s="29"/>
      <c r="C5927" s="29"/>
    </row>
    <row r="5928" spans="1:3" hidden="1" x14ac:dyDescent="0.45">
      <c r="A5928" s="29"/>
      <c r="B5928" s="29"/>
      <c r="C5928" s="29"/>
    </row>
    <row r="5929" spans="1:3" hidden="1" x14ac:dyDescent="0.45">
      <c r="A5929" s="29"/>
      <c r="B5929" s="29"/>
      <c r="C5929" s="29"/>
    </row>
    <row r="5930" spans="1:3" hidden="1" x14ac:dyDescent="0.45">
      <c r="A5930" s="29"/>
      <c r="B5930" s="29"/>
      <c r="C5930" s="29"/>
    </row>
    <row r="5931" spans="1:3" hidden="1" x14ac:dyDescent="0.45">
      <c r="A5931" s="29"/>
      <c r="B5931" s="29"/>
      <c r="C5931" s="29"/>
    </row>
    <row r="5932" spans="1:3" hidden="1" x14ac:dyDescent="0.45">
      <c r="A5932" s="29"/>
      <c r="B5932" s="29"/>
      <c r="C5932" s="29"/>
    </row>
    <row r="5933" spans="1:3" hidden="1" x14ac:dyDescent="0.45">
      <c r="A5933" s="29"/>
      <c r="B5933" s="29"/>
      <c r="C5933" s="29"/>
    </row>
    <row r="5934" spans="1:3" hidden="1" x14ac:dyDescent="0.45">
      <c r="A5934" s="29"/>
      <c r="B5934" s="29"/>
      <c r="C5934" s="29"/>
    </row>
    <row r="5935" spans="1:3" hidden="1" x14ac:dyDescent="0.45">
      <c r="A5935" s="29"/>
      <c r="B5935" s="29"/>
      <c r="C5935" s="29"/>
    </row>
    <row r="5936" spans="1:3" hidden="1" x14ac:dyDescent="0.45">
      <c r="A5936" s="29"/>
      <c r="B5936" s="29"/>
      <c r="C5936" s="29"/>
    </row>
    <row r="5937" spans="1:3" hidden="1" x14ac:dyDescent="0.45">
      <c r="A5937" s="29"/>
      <c r="B5937" s="29"/>
      <c r="C5937" s="29"/>
    </row>
    <row r="5938" spans="1:3" hidden="1" x14ac:dyDescent="0.45">
      <c r="A5938" s="29"/>
      <c r="B5938" s="29"/>
      <c r="C5938" s="29"/>
    </row>
    <row r="5939" spans="1:3" hidden="1" x14ac:dyDescent="0.45">
      <c r="A5939" s="29"/>
      <c r="B5939" s="29"/>
      <c r="C5939" s="29"/>
    </row>
    <row r="5940" spans="1:3" hidden="1" x14ac:dyDescent="0.45">
      <c r="A5940" s="29"/>
      <c r="B5940" s="29"/>
      <c r="C5940" s="29"/>
    </row>
    <row r="5941" spans="1:3" hidden="1" x14ac:dyDescent="0.45">
      <c r="A5941" s="29"/>
      <c r="B5941" s="29"/>
      <c r="C5941" s="29"/>
    </row>
    <row r="5942" spans="1:3" hidden="1" x14ac:dyDescent="0.45">
      <c r="A5942" s="29"/>
      <c r="B5942" s="29"/>
      <c r="C5942" s="29"/>
    </row>
    <row r="5943" spans="1:3" hidden="1" x14ac:dyDescent="0.45">
      <c r="A5943" s="29"/>
      <c r="B5943" s="29"/>
      <c r="C5943" s="29"/>
    </row>
    <row r="5944" spans="1:3" hidden="1" x14ac:dyDescent="0.45">
      <c r="A5944" s="29"/>
      <c r="B5944" s="29"/>
      <c r="C5944" s="29"/>
    </row>
    <row r="5945" spans="1:3" hidden="1" x14ac:dyDescent="0.45">
      <c r="A5945" s="29"/>
      <c r="B5945" s="29"/>
      <c r="C5945" s="29"/>
    </row>
    <row r="5946" spans="1:3" hidden="1" x14ac:dyDescent="0.45">
      <c r="A5946" s="29"/>
      <c r="B5946" s="29"/>
      <c r="C5946" s="29"/>
    </row>
    <row r="5947" spans="1:3" hidden="1" x14ac:dyDescent="0.45">
      <c r="A5947" s="29"/>
      <c r="B5947" s="29"/>
      <c r="C5947" s="29"/>
    </row>
    <row r="5948" spans="1:3" hidden="1" x14ac:dyDescent="0.45">
      <c r="A5948" s="29"/>
      <c r="B5948" s="29"/>
      <c r="C5948" s="29"/>
    </row>
    <row r="5949" spans="1:3" hidden="1" x14ac:dyDescent="0.45">
      <c r="A5949" s="29"/>
      <c r="B5949" s="29"/>
      <c r="C5949" s="29"/>
    </row>
    <row r="5950" spans="1:3" hidden="1" x14ac:dyDescent="0.45">
      <c r="A5950" s="29"/>
      <c r="B5950" s="29"/>
      <c r="C5950" s="29"/>
    </row>
    <row r="5951" spans="1:3" hidden="1" x14ac:dyDescent="0.45">
      <c r="A5951" s="29"/>
      <c r="B5951" s="29"/>
      <c r="C5951" s="29"/>
    </row>
    <row r="5952" spans="1:3" hidden="1" x14ac:dyDescent="0.45">
      <c r="A5952" s="29"/>
      <c r="B5952" s="29"/>
      <c r="C5952" s="29"/>
    </row>
    <row r="5953" spans="1:3" hidden="1" x14ac:dyDescent="0.45">
      <c r="A5953" s="29"/>
      <c r="B5953" s="29"/>
      <c r="C5953" s="29"/>
    </row>
    <row r="5954" spans="1:3" hidden="1" x14ac:dyDescent="0.45">
      <c r="A5954" s="29"/>
      <c r="B5954" s="29"/>
      <c r="C5954" s="29"/>
    </row>
    <row r="5955" spans="1:3" hidden="1" x14ac:dyDescent="0.45">
      <c r="A5955" s="29"/>
      <c r="B5955" s="29"/>
      <c r="C5955" s="29"/>
    </row>
    <row r="5956" spans="1:3" hidden="1" x14ac:dyDescent="0.45">
      <c r="A5956" s="29"/>
      <c r="B5956" s="29"/>
      <c r="C5956" s="29"/>
    </row>
    <row r="5957" spans="1:3" hidden="1" x14ac:dyDescent="0.45">
      <c r="A5957" s="29"/>
      <c r="B5957" s="29"/>
      <c r="C5957" s="29"/>
    </row>
    <row r="5958" spans="1:3" hidden="1" x14ac:dyDescent="0.45">
      <c r="A5958" s="29"/>
      <c r="B5958" s="29"/>
      <c r="C5958" s="29"/>
    </row>
    <row r="5959" spans="1:3" hidden="1" x14ac:dyDescent="0.45">
      <c r="A5959" s="29"/>
      <c r="B5959" s="29"/>
      <c r="C5959" s="29"/>
    </row>
    <row r="5960" spans="1:3" hidden="1" x14ac:dyDescent="0.45">
      <c r="A5960" s="29"/>
      <c r="B5960" s="29"/>
      <c r="C5960" s="29"/>
    </row>
    <row r="5961" spans="1:3" hidden="1" x14ac:dyDescent="0.45">
      <c r="A5961" s="29"/>
      <c r="B5961" s="29"/>
      <c r="C5961" s="29"/>
    </row>
    <row r="5962" spans="1:3" hidden="1" x14ac:dyDescent="0.45">
      <c r="A5962" s="29"/>
      <c r="B5962" s="29"/>
      <c r="C5962" s="29"/>
    </row>
    <row r="5963" spans="1:3" hidden="1" x14ac:dyDescent="0.45">
      <c r="A5963" s="29"/>
      <c r="B5963" s="29"/>
      <c r="C5963" s="29"/>
    </row>
    <row r="5964" spans="1:3" hidden="1" x14ac:dyDescent="0.45">
      <c r="A5964" s="29"/>
      <c r="B5964" s="29"/>
      <c r="C5964" s="29"/>
    </row>
    <row r="5965" spans="1:3" hidden="1" x14ac:dyDescent="0.45">
      <c r="A5965" s="29"/>
      <c r="B5965" s="29"/>
      <c r="C5965" s="29"/>
    </row>
    <row r="5966" spans="1:3" hidden="1" x14ac:dyDescent="0.45">
      <c r="A5966" s="29"/>
      <c r="B5966" s="29"/>
      <c r="C5966" s="29"/>
    </row>
    <row r="5967" spans="1:3" hidden="1" x14ac:dyDescent="0.45">
      <c r="A5967" s="29"/>
      <c r="B5967" s="29"/>
      <c r="C5967" s="29"/>
    </row>
    <row r="5968" spans="1:3" hidden="1" x14ac:dyDescent="0.45">
      <c r="A5968" s="29"/>
      <c r="B5968" s="29"/>
      <c r="C5968" s="29"/>
    </row>
    <row r="5969" spans="1:3" hidden="1" x14ac:dyDescent="0.45">
      <c r="A5969" s="29"/>
      <c r="B5969" s="29"/>
      <c r="C5969" s="29"/>
    </row>
    <row r="5970" spans="1:3" hidden="1" x14ac:dyDescent="0.45">
      <c r="A5970" s="29"/>
      <c r="B5970" s="29"/>
      <c r="C5970" s="29"/>
    </row>
    <row r="5971" spans="1:3" hidden="1" x14ac:dyDescent="0.45">
      <c r="A5971" s="29"/>
      <c r="B5971" s="29"/>
      <c r="C5971" s="29"/>
    </row>
    <row r="5972" spans="1:3" hidden="1" x14ac:dyDescent="0.45">
      <c r="A5972" s="29"/>
      <c r="B5972" s="29"/>
      <c r="C5972" s="29"/>
    </row>
    <row r="5973" spans="1:3" hidden="1" x14ac:dyDescent="0.45">
      <c r="A5973" s="29"/>
      <c r="B5973" s="29"/>
      <c r="C5973" s="29"/>
    </row>
    <row r="5974" spans="1:3" hidden="1" x14ac:dyDescent="0.45">
      <c r="A5974" s="29"/>
      <c r="B5974" s="29"/>
      <c r="C5974" s="29"/>
    </row>
    <row r="5975" spans="1:3" hidden="1" x14ac:dyDescent="0.45">
      <c r="A5975" s="29"/>
      <c r="B5975" s="29"/>
      <c r="C5975" s="29"/>
    </row>
    <row r="5976" spans="1:3" hidden="1" x14ac:dyDescent="0.45">
      <c r="A5976" s="29"/>
      <c r="B5976" s="29"/>
      <c r="C5976" s="29"/>
    </row>
    <row r="5977" spans="1:3" hidden="1" x14ac:dyDescent="0.45">
      <c r="A5977" s="29"/>
      <c r="B5977" s="29"/>
      <c r="C5977" s="29"/>
    </row>
    <row r="5978" spans="1:3" hidden="1" x14ac:dyDescent="0.45">
      <c r="A5978" s="29"/>
      <c r="B5978" s="29"/>
      <c r="C5978" s="29"/>
    </row>
    <row r="5979" spans="1:3" hidden="1" x14ac:dyDescent="0.45">
      <c r="A5979" s="29"/>
      <c r="B5979" s="29"/>
      <c r="C5979" s="29"/>
    </row>
    <row r="5980" spans="1:3" hidden="1" x14ac:dyDescent="0.45">
      <c r="A5980" s="29"/>
      <c r="B5980" s="29"/>
      <c r="C5980" s="29"/>
    </row>
    <row r="5981" spans="1:3" hidden="1" x14ac:dyDescent="0.45">
      <c r="A5981" s="29"/>
      <c r="B5981" s="29"/>
      <c r="C5981" s="29"/>
    </row>
    <row r="5982" spans="1:3" hidden="1" x14ac:dyDescent="0.45">
      <c r="A5982" s="29"/>
      <c r="B5982" s="29"/>
      <c r="C5982" s="29"/>
    </row>
    <row r="5983" spans="1:3" hidden="1" x14ac:dyDescent="0.45">
      <c r="A5983" s="29"/>
      <c r="B5983" s="29"/>
      <c r="C5983" s="29"/>
    </row>
    <row r="5984" spans="1:3" hidden="1" x14ac:dyDescent="0.45">
      <c r="A5984" s="29"/>
      <c r="B5984" s="29"/>
      <c r="C5984" s="29"/>
    </row>
    <row r="5985" spans="1:3" hidden="1" x14ac:dyDescent="0.45">
      <c r="A5985" s="29"/>
      <c r="B5985" s="29"/>
      <c r="C5985" s="29"/>
    </row>
    <row r="5986" spans="1:3" hidden="1" x14ac:dyDescent="0.45">
      <c r="A5986" s="29"/>
      <c r="B5986" s="29"/>
      <c r="C5986" s="29"/>
    </row>
    <row r="5987" spans="1:3" hidden="1" x14ac:dyDescent="0.45">
      <c r="A5987" s="29"/>
      <c r="B5987" s="29"/>
      <c r="C5987" s="29"/>
    </row>
    <row r="5988" spans="1:3" hidden="1" x14ac:dyDescent="0.45">
      <c r="A5988" s="29"/>
      <c r="B5988" s="29"/>
      <c r="C5988" s="29"/>
    </row>
    <row r="5989" spans="1:3" hidden="1" x14ac:dyDescent="0.45">
      <c r="A5989" s="29"/>
      <c r="B5989" s="29"/>
      <c r="C5989" s="29"/>
    </row>
    <row r="5990" spans="1:3" hidden="1" x14ac:dyDescent="0.45">
      <c r="A5990" s="29"/>
      <c r="B5990" s="29"/>
      <c r="C5990" s="29"/>
    </row>
    <row r="5991" spans="1:3" hidden="1" x14ac:dyDescent="0.45">
      <c r="A5991" s="29"/>
      <c r="B5991" s="29"/>
      <c r="C5991" s="29"/>
    </row>
    <row r="5992" spans="1:3" hidden="1" x14ac:dyDescent="0.45">
      <c r="A5992" s="29"/>
      <c r="B5992" s="29"/>
      <c r="C5992" s="29"/>
    </row>
    <row r="5993" spans="1:3" hidden="1" x14ac:dyDescent="0.45">
      <c r="A5993" s="29"/>
      <c r="B5993" s="29"/>
      <c r="C5993" s="29"/>
    </row>
    <row r="5994" spans="1:3" hidden="1" x14ac:dyDescent="0.45">
      <c r="A5994" s="29"/>
      <c r="B5994" s="29"/>
      <c r="C5994" s="29"/>
    </row>
    <row r="5995" spans="1:3" hidden="1" x14ac:dyDescent="0.45">
      <c r="A5995" s="29"/>
      <c r="B5995" s="29"/>
      <c r="C5995" s="29"/>
    </row>
    <row r="5996" spans="1:3" hidden="1" x14ac:dyDescent="0.45">
      <c r="A5996" s="29"/>
      <c r="B5996" s="29"/>
      <c r="C5996" s="29"/>
    </row>
    <row r="5997" spans="1:3" hidden="1" x14ac:dyDescent="0.45">
      <c r="A5997" s="29"/>
      <c r="B5997" s="29"/>
      <c r="C5997" s="29"/>
    </row>
    <row r="5998" spans="1:3" hidden="1" x14ac:dyDescent="0.45">
      <c r="A5998" s="29"/>
      <c r="B5998" s="29"/>
      <c r="C5998" s="29"/>
    </row>
    <row r="5999" spans="1:3" hidden="1" x14ac:dyDescent="0.45">
      <c r="A5999" s="29"/>
      <c r="B5999" s="29"/>
      <c r="C5999" s="29"/>
    </row>
    <row r="6000" spans="1:3" hidden="1" x14ac:dyDescent="0.45">
      <c r="A6000" s="29"/>
      <c r="B6000" s="29"/>
      <c r="C6000" s="29"/>
    </row>
    <row r="6001" spans="1:3" hidden="1" x14ac:dyDescent="0.45">
      <c r="A6001" s="29"/>
      <c r="B6001" s="29"/>
      <c r="C6001" s="29"/>
    </row>
    <row r="6002" spans="1:3" hidden="1" x14ac:dyDescent="0.45">
      <c r="A6002" s="29"/>
      <c r="B6002" s="29"/>
      <c r="C6002" s="29"/>
    </row>
    <row r="6003" spans="1:3" hidden="1" x14ac:dyDescent="0.45">
      <c r="A6003" s="29"/>
      <c r="B6003" s="29"/>
      <c r="C6003" s="29"/>
    </row>
    <row r="6004" spans="1:3" hidden="1" x14ac:dyDescent="0.45">
      <c r="A6004" s="29"/>
      <c r="B6004" s="29"/>
      <c r="C6004" s="29"/>
    </row>
    <row r="6005" spans="1:3" hidden="1" x14ac:dyDescent="0.45">
      <c r="A6005" s="29"/>
      <c r="B6005" s="29"/>
      <c r="C6005" s="29"/>
    </row>
    <row r="6006" spans="1:3" hidden="1" x14ac:dyDescent="0.45">
      <c r="A6006" s="29"/>
      <c r="B6006" s="29"/>
      <c r="C6006" s="29"/>
    </row>
    <row r="6007" spans="1:3" hidden="1" x14ac:dyDescent="0.45">
      <c r="A6007" s="29"/>
      <c r="B6007" s="29"/>
      <c r="C6007" s="29"/>
    </row>
    <row r="6008" spans="1:3" hidden="1" x14ac:dyDescent="0.45">
      <c r="A6008" s="29"/>
      <c r="B6008" s="29"/>
      <c r="C6008" s="29"/>
    </row>
    <row r="6009" spans="1:3" hidden="1" x14ac:dyDescent="0.45">
      <c r="A6009" s="29"/>
      <c r="B6009" s="29"/>
      <c r="C6009" s="29"/>
    </row>
    <row r="6010" spans="1:3" hidden="1" x14ac:dyDescent="0.45">
      <c r="A6010" s="29"/>
      <c r="B6010" s="29"/>
      <c r="C6010" s="29"/>
    </row>
    <row r="6011" spans="1:3" hidden="1" x14ac:dyDescent="0.45">
      <c r="A6011" s="29"/>
      <c r="B6011" s="29"/>
      <c r="C6011" s="29"/>
    </row>
    <row r="6012" spans="1:3" hidden="1" x14ac:dyDescent="0.45">
      <c r="A6012" s="29"/>
      <c r="B6012" s="29"/>
      <c r="C6012" s="29"/>
    </row>
    <row r="6013" spans="1:3" hidden="1" x14ac:dyDescent="0.45">
      <c r="A6013" s="29"/>
      <c r="B6013" s="29"/>
      <c r="C6013" s="29"/>
    </row>
    <row r="6014" spans="1:3" hidden="1" x14ac:dyDescent="0.45">
      <c r="A6014" s="29"/>
      <c r="B6014" s="29"/>
      <c r="C6014" s="29"/>
    </row>
    <row r="6015" spans="1:3" hidden="1" x14ac:dyDescent="0.45">
      <c r="A6015" s="29"/>
      <c r="B6015" s="29"/>
      <c r="C6015" s="29"/>
    </row>
    <row r="6016" spans="1:3" hidden="1" x14ac:dyDescent="0.45">
      <c r="A6016" s="29"/>
      <c r="B6016" s="29"/>
      <c r="C6016" s="29"/>
    </row>
    <row r="6017" spans="1:3" hidden="1" x14ac:dyDescent="0.45">
      <c r="A6017" s="29"/>
      <c r="B6017" s="29"/>
      <c r="C6017" s="29"/>
    </row>
    <row r="6018" spans="1:3" hidden="1" x14ac:dyDescent="0.45">
      <c r="A6018" s="29"/>
      <c r="B6018" s="29"/>
      <c r="C6018" s="29"/>
    </row>
    <row r="6019" spans="1:3" hidden="1" x14ac:dyDescent="0.45">
      <c r="A6019" s="29"/>
      <c r="B6019" s="29"/>
      <c r="C6019" s="29"/>
    </row>
    <row r="6020" spans="1:3" hidden="1" x14ac:dyDescent="0.45">
      <c r="A6020" s="29"/>
      <c r="B6020" s="29"/>
      <c r="C6020" s="29"/>
    </row>
    <row r="6021" spans="1:3" hidden="1" x14ac:dyDescent="0.45">
      <c r="A6021" s="29"/>
      <c r="B6021" s="29"/>
      <c r="C6021" s="29"/>
    </row>
    <row r="6022" spans="1:3" hidden="1" x14ac:dyDescent="0.45">
      <c r="A6022" s="29"/>
      <c r="B6022" s="29"/>
      <c r="C6022" s="29"/>
    </row>
    <row r="6023" spans="1:3" hidden="1" x14ac:dyDescent="0.45">
      <c r="A6023" s="29"/>
      <c r="B6023" s="29"/>
      <c r="C6023" s="29"/>
    </row>
    <row r="6024" spans="1:3" hidden="1" x14ac:dyDescent="0.45">
      <c r="A6024" s="29"/>
      <c r="B6024" s="29"/>
      <c r="C6024" s="29"/>
    </row>
    <row r="6025" spans="1:3" hidden="1" x14ac:dyDescent="0.45">
      <c r="A6025" s="29"/>
      <c r="B6025" s="29"/>
      <c r="C6025" s="29"/>
    </row>
    <row r="6026" spans="1:3" hidden="1" x14ac:dyDescent="0.45">
      <c r="A6026" s="29"/>
      <c r="B6026" s="29"/>
      <c r="C6026" s="29"/>
    </row>
    <row r="6027" spans="1:3" hidden="1" x14ac:dyDescent="0.45">
      <c r="A6027" s="29"/>
      <c r="B6027" s="29"/>
      <c r="C6027" s="29"/>
    </row>
    <row r="6028" spans="1:3" hidden="1" x14ac:dyDescent="0.45">
      <c r="A6028" s="29"/>
      <c r="B6028" s="29"/>
      <c r="C6028" s="29"/>
    </row>
    <row r="6029" spans="1:3" hidden="1" x14ac:dyDescent="0.45">
      <c r="A6029" s="29"/>
      <c r="B6029" s="29"/>
      <c r="C6029" s="29"/>
    </row>
    <row r="6030" spans="1:3" hidden="1" x14ac:dyDescent="0.45">
      <c r="A6030" s="29"/>
      <c r="B6030" s="29"/>
      <c r="C6030" s="29"/>
    </row>
    <row r="6031" spans="1:3" hidden="1" x14ac:dyDescent="0.45">
      <c r="A6031" s="29"/>
      <c r="B6031" s="29"/>
      <c r="C6031" s="29"/>
    </row>
    <row r="6032" spans="1:3" hidden="1" x14ac:dyDescent="0.45">
      <c r="A6032" s="29"/>
      <c r="B6032" s="29"/>
      <c r="C6032" s="29"/>
    </row>
    <row r="6033" spans="1:3" hidden="1" x14ac:dyDescent="0.45">
      <c r="A6033" s="29"/>
      <c r="B6033" s="29"/>
      <c r="C6033" s="29"/>
    </row>
    <row r="6034" spans="1:3" hidden="1" x14ac:dyDescent="0.45">
      <c r="A6034" s="29"/>
      <c r="B6034" s="29"/>
      <c r="C6034" s="29"/>
    </row>
    <row r="6035" spans="1:3" hidden="1" x14ac:dyDescent="0.45">
      <c r="A6035" s="29"/>
      <c r="B6035" s="29"/>
      <c r="C6035" s="29"/>
    </row>
    <row r="6036" spans="1:3" hidden="1" x14ac:dyDescent="0.45">
      <c r="A6036" s="29"/>
      <c r="B6036" s="29"/>
      <c r="C6036" s="29"/>
    </row>
    <row r="6037" spans="1:3" hidden="1" x14ac:dyDescent="0.45">
      <c r="A6037" s="29"/>
      <c r="B6037" s="29"/>
      <c r="C6037" s="29"/>
    </row>
    <row r="6038" spans="1:3" hidden="1" x14ac:dyDescent="0.45">
      <c r="A6038" s="29"/>
      <c r="B6038" s="29"/>
      <c r="C6038" s="29"/>
    </row>
    <row r="6039" spans="1:3" hidden="1" x14ac:dyDescent="0.45">
      <c r="A6039" s="29"/>
      <c r="B6039" s="29"/>
      <c r="C6039" s="29"/>
    </row>
    <row r="6040" spans="1:3" hidden="1" x14ac:dyDescent="0.45">
      <c r="A6040" s="29"/>
      <c r="B6040" s="29"/>
      <c r="C6040" s="29"/>
    </row>
    <row r="6041" spans="1:3" hidden="1" x14ac:dyDescent="0.45">
      <c r="A6041" s="29"/>
      <c r="B6041" s="29"/>
      <c r="C6041" s="29"/>
    </row>
    <row r="6042" spans="1:3" hidden="1" x14ac:dyDescent="0.45">
      <c r="A6042" s="29"/>
      <c r="B6042" s="29"/>
      <c r="C6042" s="29"/>
    </row>
    <row r="6043" spans="1:3" hidden="1" x14ac:dyDescent="0.45">
      <c r="A6043" s="29"/>
      <c r="B6043" s="29"/>
      <c r="C6043" s="29"/>
    </row>
    <row r="6044" spans="1:3" hidden="1" x14ac:dyDescent="0.45">
      <c r="A6044" s="29"/>
      <c r="B6044" s="29"/>
      <c r="C6044" s="29"/>
    </row>
    <row r="6045" spans="1:3" hidden="1" x14ac:dyDescent="0.45">
      <c r="A6045" s="29"/>
      <c r="B6045" s="29"/>
      <c r="C6045" s="29"/>
    </row>
    <row r="6046" spans="1:3" hidden="1" x14ac:dyDescent="0.45">
      <c r="A6046" s="29"/>
      <c r="B6046" s="29"/>
      <c r="C6046" s="29"/>
    </row>
    <row r="6047" spans="1:3" hidden="1" x14ac:dyDescent="0.45">
      <c r="A6047" s="29"/>
      <c r="B6047" s="29"/>
      <c r="C6047" s="29"/>
    </row>
    <row r="6048" spans="1:3" hidden="1" x14ac:dyDescent="0.45">
      <c r="A6048" s="29"/>
      <c r="B6048" s="29"/>
      <c r="C6048" s="29"/>
    </row>
    <row r="6049" spans="1:3" hidden="1" x14ac:dyDescent="0.45">
      <c r="A6049" s="29"/>
      <c r="B6049" s="29"/>
      <c r="C6049" s="29"/>
    </row>
    <row r="6050" spans="1:3" hidden="1" x14ac:dyDescent="0.45">
      <c r="A6050" s="29"/>
      <c r="B6050" s="29"/>
      <c r="C6050" s="29"/>
    </row>
    <row r="6051" spans="1:3" hidden="1" x14ac:dyDescent="0.45">
      <c r="A6051" s="29"/>
      <c r="B6051" s="29"/>
      <c r="C6051" s="29"/>
    </row>
    <row r="6052" spans="1:3" hidden="1" x14ac:dyDescent="0.45">
      <c r="A6052" s="29"/>
      <c r="B6052" s="29"/>
      <c r="C6052" s="29"/>
    </row>
    <row r="6053" spans="1:3" hidden="1" x14ac:dyDescent="0.45">
      <c r="A6053" s="29"/>
      <c r="B6053" s="29"/>
      <c r="C6053" s="29"/>
    </row>
    <row r="6054" spans="1:3" hidden="1" x14ac:dyDescent="0.45">
      <c r="A6054" s="29"/>
      <c r="B6054" s="29"/>
      <c r="C6054" s="29"/>
    </row>
    <row r="6055" spans="1:3" hidden="1" x14ac:dyDescent="0.45">
      <c r="A6055" s="29"/>
      <c r="B6055" s="29"/>
      <c r="C6055" s="29"/>
    </row>
    <row r="6056" spans="1:3" hidden="1" x14ac:dyDescent="0.45">
      <c r="A6056" s="29"/>
      <c r="B6056" s="29"/>
      <c r="C6056" s="29"/>
    </row>
    <row r="6057" spans="1:3" hidden="1" x14ac:dyDescent="0.45">
      <c r="A6057" s="29"/>
      <c r="B6057" s="29"/>
      <c r="C6057" s="29"/>
    </row>
    <row r="6058" spans="1:3" hidden="1" x14ac:dyDescent="0.45">
      <c r="A6058" s="29"/>
      <c r="B6058" s="29"/>
      <c r="C6058" s="29"/>
    </row>
    <row r="6059" spans="1:3" hidden="1" x14ac:dyDescent="0.45">
      <c r="A6059" s="29"/>
      <c r="B6059" s="29"/>
      <c r="C6059" s="29"/>
    </row>
    <row r="6060" spans="1:3" hidden="1" x14ac:dyDescent="0.45">
      <c r="A6060" s="29"/>
      <c r="B6060" s="29"/>
      <c r="C6060" s="29"/>
    </row>
    <row r="6061" spans="1:3" hidden="1" x14ac:dyDescent="0.45">
      <c r="A6061" s="29"/>
      <c r="B6061" s="29"/>
      <c r="C6061" s="29"/>
    </row>
    <row r="6062" spans="1:3" hidden="1" x14ac:dyDescent="0.45">
      <c r="A6062" s="29"/>
      <c r="B6062" s="29"/>
      <c r="C6062" s="29"/>
    </row>
    <row r="6063" spans="1:3" hidden="1" x14ac:dyDescent="0.45">
      <c r="A6063" s="29"/>
      <c r="B6063" s="29"/>
      <c r="C6063" s="29"/>
    </row>
    <row r="6064" spans="1:3" hidden="1" x14ac:dyDescent="0.45">
      <c r="A6064" s="29"/>
      <c r="B6064" s="29"/>
      <c r="C6064" s="29"/>
    </row>
    <row r="6065" spans="1:3" hidden="1" x14ac:dyDescent="0.45">
      <c r="A6065" s="29"/>
      <c r="B6065" s="29"/>
      <c r="C6065" s="29"/>
    </row>
    <row r="6066" spans="1:3" hidden="1" x14ac:dyDescent="0.45">
      <c r="A6066" s="29"/>
      <c r="B6066" s="29"/>
      <c r="C6066" s="29"/>
    </row>
    <row r="6067" spans="1:3" hidden="1" x14ac:dyDescent="0.45">
      <c r="A6067" s="29"/>
      <c r="B6067" s="29"/>
      <c r="C6067" s="29"/>
    </row>
    <row r="6068" spans="1:3" hidden="1" x14ac:dyDescent="0.45">
      <c r="A6068" s="29"/>
      <c r="B6068" s="29"/>
      <c r="C6068" s="29"/>
    </row>
    <row r="6069" spans="1:3" hidden="1" x14ac:dyDescent="0.45">
      <c r="A6069" s="29"/>
      <c r="B6069" s="29"/>
      <c r="C6069" s="29"/>
    </row>
    <row r="6070" spans="1:3" hidden="1" x14ac:dyDescent="0.45">
      <c r="A6070" s="29"/>
      <c r="B6070" s="29"/>
      <c r="C6070" s="29"/>
    </row>
    <row r="6071" spans="1:3" hidden="1" x14ac:dyDescent="0.45">
      <c r="A6071" s="29"/>
      <c r="B6071" s="29"/>
      <c r="C6071" s="29"/>
    </row>
    <row r="6072" spans="1:3" hidden="1" x14ac:dyDescent="0.45">
      <c r="A6072" s="29"/>
      <c r="B6072" s="29"/>
      <c r="C6072" s="29"/>
    </row>
    <row r="6073" spans="1:3" hidden="1" x14ac:dyDescent="0.45">
      <c r="A6073" s="29"/>
      <c r="B6073" s="29"/>
      <c r="C6073" s="29"/>
    </row>
    <row r="6074" spans="1:3" hidden="1" x14ac:dyDescent="0.45">
      <c r="A6074" s="29"/>
      <c r="B6074" s="29"/>
      <c r="C6074" s="29"/>
    </row>
    <row r="6075" spans="1:3" hidden="1" x14ac:dyDescent="0.45">
      <c r="A6075" s="29"/>
      <c r="B6075" s="29"/>
      <c r="C6075" s="29"/>
    </row>
    <row r="6076" spans="1:3" hidden="1" x14ac:dyDescent="0.45">
      <c r="A6076" s="29"/>
      <c r="B6076" s="29"/>
      <c r="C6076" s="29"/>
    </row>
    <row r="6077" spans="1:3" hidden="1" x14ac:dyDescent="0.45">
      <c r="A6077" s="29"/>
      <c r="B6077" s="29"/>
      <c r="C6077" s="29"/>
    </row>
    <row r="6078" spans="1:3" hidden="1" x14ac:dyDescent="0.45">
      <c r="A6078" s="29"/>
      <c r="B6078" s="29"/>
      <c r="C6078" s="29"/>
    </row>
    <row r="6079" spans="1:3" hidden="1" x14ac:dyDescent="0.45">
      <c r="A6079" s="29"/>
      <c r="B6079" s="29"/>
      <c r="C6079" s="29"/>
    </row>
    <row r="6080" spans="1:3" hidden="1" x14ac:dyDescent="0.45">
      <c r="A6080" s="29"/>
      <c r="B6080" s="29"/>
      <c r="C6080" s="29"/>
    </row>
    <row r="6081" spans="1:3" hidden="1" x14ac:dyDescent="0.45">
      <c r="A6081" s="29"/>
      <c r="B6081" s="29"/>
      <c r="C6081" s="29"/>
    </row>
    <row r="6082" spans="1:3" hidden="1" x14ac:dyDescent="0.45">
      <c r="A6082" s="29"/>
      <c r="B6082" s="29"/>
      <c r="C6082" s="29"/>
    </row>
    <row r="6083" spans="1:3" hidden="1" x14ac:dyDescent="0.45">
      <c r="A6083" s="29"/>
      <c r="B6083" s="29"/>
      <c r="C6083" s="29"/>
    </row>
    <row r="6084" spans="1:3" hidden="1" x14ac:dyDescent="0.45">
      <c r="A6084" s="29"/>
      <c r="B6084" s="29"/>
      <c r="C6084" s="29"/>
    </row>
    <row r="6085" spans="1:3" hidden="1" x14ac:dyDescent="0.45">
      <c r="A6085" s="29"/>
      <c r="B6085" s="29"/>
      <c r="C6085" s="29"/>
    </row>
    <row r="6086" spans="1:3" hidden="1" x14ac:dyDescent="0.45">
      <c r="A6086" s="29"/>
      <c r="B6086" s="29"/>
      <c r="C6086" s="29"/>
    </row>
    <row r="6087" spans="1:3" hidden="1" x14ac:dyDescent="0.45">
      <c r="A6087" s="29"/>
      <c r="B6087" s="29"/>
      <c r="C6087" s="29"/>
    </row>
    <row r="6088" spans="1:3" hidden="1" x14ac:dyDescent="0.45">
      <c r="A6088" s="29"/>
      <c r="B6088" s="29"/>
      <c r="C6088" s="29"/>
    </row>
    <row r="6089" spans="1:3" hidden="1" x14ac:dyDescent="0.45">
      <c r="A6089" s="29"/>
      <c r="B6089" s="29"/>
      <c r="C6089" s="29"/>
    </row>
    <row r="6090" spans="1:3" hidden="1" x14ac:dyDescent="0.45">
      <c r="A6090" s="29"/>
      <c r="B6090" s="29"/>
      <c r="C6090" s="29"/>
    </row>
    <row r="6091" spans="1:3" hidden="1" x14ac:dyDescent="0.45">
      <c r="A6091" s="29"/>
      <c r="B6091" s="29"/>
      <c r="C6091" s="29"/>
    </row>
    <row r="6092" spans="1:3" hidden="1" x14ac:dyDescent="0.45">
      <c r="A6092" s="29"/>
      <c r="B6092" s="29"/>
      <c r="C6092" s="29"/>
    </row>
    <row r="6093" spans="1:3" hidden="1" x14ac:dyDescent="0.45">
      <c r="A6093" s="29"/>
      <c r="B6093" s="29"/>
      <c r="C6093" s="29"/>
    </row>
    <row r="6094" spans="1:3" hidden="1" x14ac:dyDescent="0.45">
      <c r="A6094" s="29"/>
      <c r="B6094" s="29"/>
      <c r="C6094" s="29"/>
    </row>
    <row r="6095" spans="1:3" hidden="1" x14ac:dyDescent="0.45">
      <c r="A6095" s="29"/>
      <c r="B6095" s="29"/>
      <c r="C6095" s="29"/>
    </row>
    <row r="6096" spans="1:3" hidden="1" x14ac:dyDescent="0.45">
      <c r="A6096" s="29"/>
      <c r="B6096" s="29"/>
      <c r="C6096" s="29"/>
    </row>
    <row r="6097" spans="1:3" hidden="1" x14ac:dyDescent="0.45">
      <c r="A6097" s="29"/>
      <c r="B6097" s="29"/>
      <c r="C6097" s="29"/>
    </row>
    <row r="6098" spans="1:3" hidden="1" x14ac:dyDescent="0.45">
      <c r="A6098" s="29"/>
      <c r="B6098" s="29"/>
      <c r="C6098" s="29"/>
    </row>
    <row r="6099" spans="1:3" hidden="1" x14ac:dyDescent="0.45">
      <c r="A6099" s="29"/>
      <c r="B6099" s="29"/>
      <c r="C6099" s="29"/>
    </row>
    <row r="6100" spans="1:3" hidden="1" x14ac:dyDescent="0.45">
      <c r="A6100" s="29"/>
      <c r="B6100" s="29"/>
      <c r="C6100" s="29"/>
    </row>
    <row r="6101" spans="1:3" hidden="1" x14ac:dyDescent="0.45">
      <c r="A6101" s="29"/>
      <c r="B6101" s="29"/>
      <c r="C6101" s="29"/>
    </row>
    <row r="6102" spans="1:3" hidden="1" x14ac:dyDescent="0.45">
      <c r="A6102" s="29"/>
      <c r="B6102" s="29"/>
      <c r="C6102" s="29"/>
    </row>
    <row r="6103" spans="1:3" hidden="1" x14ac:dyDescent="0.45">
      <c r="A6103" s="29"/>
      <c r="B6103" s="29"/>
      <c r="C6103" s="29"/>
    </row>
    <row r="6104" spans="1:3" hidden="1" x14ac:dyDescent="0.45">
      <c r="A6104" s="29"/>
      <c r="B6104" s="29"/>
      <c r="C6104" s="29"/>
    </row>
    <row r="6105" spans="1:3" hidden="1" x14ac:dyDescent="0.45">
      <c r="A6105" s="29"/>
      <c r="B6105" s="29"/>
      <c r="C6105" s="29"/>
    </row>
    <row r="6106" spans="1:3" hidden="1" x14ac:dyDescent="0.45">
      <c r="A6106" s="29"/>
      <c r="B6106" s="29"/>
      <c r="C6106" s="29"/>
    </row>
    <row r="6107" spans="1:3" hidden="1" x14ac:dyDescent="0.45">
      <c r="A6107" s="29"/>
      <c r="B6107" s="29"/>
      <c r="C6107" s="29"/>
    </row>
    <row r="6108" spans="1:3" hidden="1" x14ac:dyDescent="0.45">
      <c r="A6108" s="29"/>
      <c r="B6108" s="29"/>
      <c r="C6108" s="29"/>
    </row>
    <row r="6109" spans="1:3" hidden="1" x14ac:dyDescent="0.45">
      <c r="A6109" s="29"/>
      <c r="B6109" s="29"/>
      <c r="C6109" s="29"/>
    </row>
    <row r="6110" spans="1:3" hidden="1" x14ac:dyDescent="0.45">
      <c r="A6110" s="29"/>
      <c r="B6110" s="29"/>
      <c r="C6110" s="29"/>
    </row>
    <row r="6111" spans="1:3" hidden="1" x14ac:dyDescent="0.45">
      <c r="A6111" s="29"/>
      <c r="B6111" s="29"/>
      <c r="C6111" s="29"/>
    </row>
    <row r="6112" spans="1:3" hidden="1" x14ac:dyDescent="0.45">
      <c r="A6112" s="29"/>
      <c r="B6112" s="29"/>
      <c r="C6112" s="29"/>
    </row>
    <row r="6113" spans="1:3" hidden="1" x14ac:dyDescent="0.45">
      <c r="A6113" s="29"/>
      <c r="B6113" s="29"/>
      <c r="C6113" s="29"/>
    </row>
    <row r="6114" spans="1:3" hidden="1" x14ac:dyDescent="0.45">
      <c r="A6114" s="29"/>
      <c r="B6114" s="29"/>
      <c r="C6114" s="29"/>
    </row>
    <row r="6115" spans="1:3" hidden="1" x14ac:dyDescent="0.45">
      <c r="A6115" s="29"/>
      <c r="B6115" s="29"/>
      <c r="C6115" s="29"/>
    </row>
    <row r="6116" spans="1:3" hidden="1" x14ac:dyDescent="0.45">
      <c r="A6116" s="29"/>
      <c r="B6116" s="29"/>
      <c r="C6116" s="29"/>
    </row>
    <row r="6117" spans="1:3" hidden="1" x14ac:dyDescent="0.45">
      <c r="A6117" s="29"/>
      <c r="B6117" s="29"/>
      <c r="C6117" s="29"/>
    </row>
    <row r="6118" spans="1:3" hidden="1" x14ac:dyDescent="0.45">
      <c r="A6118" s="29"/>
      <c r="B6118" s="29"/>
      <c r="C6118" s="29"/>
    </row>
    <row r="6119" spans="1:3" hidden="1" x14ac:dyDescent="0.45">
      <c r="A6119" s="29"/>
      <c r="B6119" s="29"/>
      <c r="C6119" s="29"/>
    </row>
    <row r="6120" spans="1:3" hidden="1" x14ac:dyDescent="0.45">
      <c r="A6120" s="29"/>
      <c r="B6120" s="29"/>
      <c r="C6120" s="29"/>
    </row>
    <row r="6121" spans="1:3" hidden="1" x14ac:dyDescent="0.45">
      <c r="A6121" s="29"/>
      <c r="B6121" s="29"/>
      <c r="C6121" s="29"/>
    </row>
    <row r="6122" spans="1:3" hidden="1" x14ac:dyDescent="0.45">
      <c r="A6122" s="29"/>
      <c r="B6122" s="29"/>
      <c r="C6122" s="29"/>
    </row>
    <row r="6123" spans="1:3" hidden="1" x14ac:dyDescent="0.45">
      <c r="A6123" s="29"/>
      <c r="B6123" s="29"/>
      <c r="C6123" s="29"/>
    </row>
    <row r="6124" spans="1:3" hidden="1" x14ac:dyDescent="0.45">
      <c r="A6124" s="29"/>
      <c r="B6124" s="29"/>
      <c r="C6124" s="29"/>
    </row>
    <row r="6125" spans="1:3" hidden="1" x14ac:dyDescent="0.45">
      <c r="A6125" s="29"/>
      <c r="B6125" s="29"/>
      <c r="C6125" s="29"/>
    </row>
    <row r="6126" spans="1:3" hidden="1" x14ac:dyDescent="0.45">
      <c r="A6126" s="29"/>
      <c r="B6126" s="29"/>
      <c r="C6126" s="29"/>
    </row>
    <row r="6127" spans="1:3" hidden="1" x14ac:dyDescent="0.45">
      <c r="A6127" s="29"/>
      <c r="B6127" s="29"/>
      <c r="C6127" s="29"/>
    </row>
    <row r="6128" spans="1:3" hidden="1" x14ac:dyDescent="0.45">
      <c r="A6128" s="29"/>
      <c r="B6128" s="29"/>
      <c r="C6128" s="29"/>
    </row>
    <row r="6129" spans="1:3" hidden="1" x14ac:dyDescent="0.45">
      <c r="A6129" s="29"/>
      <c r="B6129" s="29"/>
      <c r="C6129" s="29"/>
    </row>
    <row r="6130" spans="1:3" hidden="1" x14ac:dyDescent="0.45">
      <c r="A6130" s="29"/>
      <c r="B6130" s="29"/>
      <c r="C6130" s="29"/>
    </row>
    <row r="6131" spans="1:3" hidden="1" x14ac:dyDescent="0.45">
      <c r="A6131" s="29"/>
      <c r="B6131" s="29"/>
      <c r="C6131" s="29"/>
    </row>
    <row r="6132" spans="1:3" hidden="1" x14ac:dyDescent="0.45">
      <c r="A6132" s="29"/>
      <c r="B6132" s="29"/>
      <c r="C6132" s="29"/>
    </row>
    <row r="6133" spans="1:3" hidden="1" x14ac:dyDescent="0.45">
      <c r="A6133" s="29"/>
      <c r="B6133" s="29"/>
      <c r="C6133" s="29"/>
    </row>
    <row r="6134" spans="1:3" hidden="1" x14ac:dyDescent="0.45">
      <c r="A6134" s="29"/>
      <c r="B6134" s="29"/>
      <c r="C6134" s="29"/>
    </row>
    <row r="6135" spans="1:3" hidden="1" x14ac:dyDescent="0.45">
      <c r="A6135" s="29"/>
      <c r="B6135" s="29"/>
      <c r="C6135" s="29"/>
    </row>
    <row r="6136" spans="1:3" hidden="1" x14ac:dyDescent="0.45">
      <c r="A6136" s="29"/>
      <c r="B6136" s="29"/>
      <c r="C6136" s="29"/>
    </row>
    <row r="6137" spans="1:3" hidden="1" x14ac:dyDescent="0.45">
      <c r="A6137" s="29"/>
      <c r="B6137" s="29"/>
      <c r="C6137" s="29"/>
    </row>
    <row r="6138" spans="1:3" hidden="1" x14ac:dyDescent="0.45">
      <c r="A6138" s="29"/>
      <c r="B6138" s="29"/>
      <c r="C6138" s="29"/>
    </row>
    <row r="6139" spans="1:3" hidden="1" x14ac:dyDescent="0.45">
      <c r="A6139" s="29"/>
      <c r="B6139" s="29"/>
      <c r="C6139" s="29"/>
    </row>
    <row r="6140" spans="1:3" hidden="1" x14ac:dyDescent="0.45">
      <c r="A6140" s="29"/>
      <c r="B6140" s="29"/>
      <c r="C6140" s="29"/>
    </row>
    <row r="6141" spans="1:3" hidden="1" x14ac:dyDescent="0.45">
      <c r="A6141" s="29"/>
      <c r="B6141" s="29"/>
      <c r="C6141" s="29"/>
    </row>
    <row r="6142" spans="1:3" hidden="1" x14ac:dyDescent="0.45">
      <c r="A6142" s="29"/>
      <c r="B6142" s="29"/>
      <c r="C6142" s="29"/>
    </row>
    <row r="6143" spans="1:3" hidden="1" x14ac:dyDescent="0.45">
      <c r="A6143" s="29"/>
      <c r="B6143" s="29"/>
      <c r="C6143" s="29"/>
    </row>
    <row r="6144" spans="1:3" hidden="1" x14ac:dyDescent="0.45">
      <c r="A6144" s="29"/>
      <c r="B6144" s="29"/>
      <c r="C6144" s="29"/>
    </row>
    <row r="6145" spans="1:3" hidden="1" x14ac:dyDescent="0.45">
      <c r="A6145" s="29"/>
      <c r="B6145" s="29"/>
      <c r="C6145" s="29"/>
    </row>
    <row r="6146" spans="1:3" hidden="1" x14ac:dyDescent="0.45">
      <c r="A6146" s="29"/>
      <c r="B6146" s="29"/>
      <c r="C6146" s="29"/>
    </row>
    <row r="6147" spans="1:3" hidden="1" x14ac:dyDescent="0.45">
      <c r="A6147" s="29"/>
      <c r="B6147" s="29"/>
      <c r="C6147" s="29"/>
    </row>
    <row r="6148" spans="1:3" hidden="1" x14ac:dyDescent="0.45">
      <c r="A6148" s="29"/>
      <c r="B6148" s="29"/>
      <c r="C6148" s="29"/>
    </row>
    <row r="6149" spans="1:3" hidden="1" x14ac:dyDescent="0.45">
      <c r="A6149" s="29"/>
      <c r="B6149" s="29"/>
      <c r="C6149" s="29"/>
    </row>
    <row r="6150" spans="1:3" hidden="1" x14ac:dyDescent="0.45">
      <c r="A6150" s="29"/>
      <c r="B6150" s="29"/>
      <c r="C6150" s="29"/>
    </row>
    <row r="6151" spans="1:3" hidden="1" x14ac:dyDescent="0.45">
      <c r="A6151" s="29"/>
      <c r="B6151" s="29"/>
      <c r="C6151" s="29"/>
    </row>
    <row r="6152" spans="1:3" hidden="1" x14ac:dyDescent="0.45">
      <c r="A6152" s="29"/>
      <c r="B6152" s="29"/>
      <c r="C6152" s="29"/>
    </row>
    <row r="6153" spans="1:3" hidden="1" x14ac:dyDescent="0.45">
      <c r="A6153" s="29"/>
      <c r="B6153" s="29"/>
      <c r="C6153" s="29"/>
    </row>
    <row r="6154" spans="1:3" hidden="1" x14ac:dyDescent="0.45">
      <c r="A6154" s="29"/>
      <c r="B6154" s="29"/>
      <c r="C6154" s="29"/>
    </row>
    <row r="6155" spans="1:3" hidden="1" x14ac:dyDescent="0.45">
      <c r="A6155" s="29"/>
      <c r="B6155" s="29"/>
      <c r="C6155" s="29"/>
    </row>
    <row r="6156" spans="1:3" hidden="1" x14ac:dyDescent="0.45">
      <c r="A6156" s="29"/>
      <c r="B6156" s="29"/>
      <c r="C6156" s="29"/>
    </row>
    <row r="6157" spans="1:3" hidden="1" x14ac:dyDescent="0.45">
      <c r="A6157" s="29"/>
      <c r="B6157" s="29"/>
      <c r="C6157" s="29"/>
    </row>
    <row r="6158" spans="1:3" hidden="1" x14ac:dyDescent="0.45">
      <c r="A6158" s="29"/>
      <c r="B6158" s="29"/>
      <c r="C6158" s="29"/>
    </row>
    <row r="6159" spans="1:3" hidden="1" x14ac:dyDescent="0.45">
      <c r="A6159" s="29"/>
      <c r="B6159" s="29"/>
      <c r="C6159" s="29"/>
    </row>
    <row r="6160" spans="1:3" hidden="1" x14ac:dyDescent="0.45">
      <c r="A6160" s="29"/>
      <c r="B6160" s="29"/>
      <c r="C6160" s="29"/>
    </row>
    <row r="6161" spans="1:3" hidden="1" x14ac:dyDescent="0.45">
      <c r="A6161" s="29"/>
      <c r="B6161" s="29"/>
      <c r="C6161" s="29"/>
    </row>
    <row r="6162" spans="1:3" hidden="1" x14ac:dyDescent="0.45">
      <c r="A6162" s="29"/>
      <c r="B6162" s="29"/>
      <c r="C6162" s="29"/>
    </row>
    <row r="6163" spans="1:3" hidden="1" x14ac:dyDescent="0.45">
      <c r="A6163" s="29"/>
      <c r="B6163" s="29"/>
      <c r="C6163" s="29"/>
    </row>
    <row r="6164" spans="1:3" hidden="1" x14ac:dyDescent="0.45">
      <c r="A6164" s="29"/>
      <c r="B6164" s="29"/>
      <c r="C6164" s="29"/>
    </row>
    <row r="6165" spans="1:3" hidden="1" x14ac:dyDescent="0.45">
      <c r="A6165" s="29"/>
      <c r="B6165" s="29"/>
      <c r="C6165" s="29"/>
    </row>
    <row r="6166" spans="1:3" hidden="1" x14ac:dyDescent="0.45">
      <c r="A6166" s="29"/>
      <c r="B6166" s="29"/>
      <c r="C6166" s="29"/>
    </row>
    <row r="6167" spans="1:3" hidden="1" x14ac:dyDescent="0.45">
      <c r="A6167" s="29"/>
      <c r="B6167" s="29"/>
      <c r="C6167" s="29"/>
    </row>
    <row r="6168" spans="1:3" hidden="1" x14ac:dyDescent="0.45">
      <c r="A6168" s="29"/>
      <c r="B6168" s="29"/>
      <c r="C6168" s="29"/>
    </row>
    <row r="6169" spans="1:3" hidden="1" x14ac:dyDescent="0.45">
      <c r="A6169" s="29"/>
      <c r="B6169" s="29"/>
      <c r="C6169" s="29"/>
    </row>
    <row r="6170" spans="1:3" hidden="1" x14ac:dyDescent="0.45">
      <c r="A6170" s="29"/>
      <c r="B6170" s="29"/>
      <c r="C6170" s="29"/>
    </row>
    <row r="6171" spans="1:3" hidden="1" x14ac:dyDescent="0.45">
      <c r="A6171" s="29"/>
      <c r="B6171" s="29"/>
      <c r="C6171" s="29"/>
    </row>
    <row r="6172" spans="1:3" hidden="1" x14ac:dyDescent="0.45">
      <c r="A6172" s="29"/>
      <c r="B6172" s="29"/>
      <c r="C6172" s="29"/>
    </row>
    <row r="6173" spans="1:3" hidden="1" x14ac:dyDescent="0.45">
      <c r="A6173" s="29"/>
      <c r="B6173" s="29"/>
      <c r="C6173" s="29"/>
    </row>
    <row r="6174" spans="1:3" hidden="1" x14ac:dyDescent="0.45">
      <c r="A6174" s="29"/>
      <c r="B6174" s="29"/>
      <c r="C6174" s="29"/>
    </row>
    <row r="6175" spans="1:3" hidden="1" x14ac:dyDescent="0.45">
      <c r="A6175" s="29"/>
      <c r="B6175" s="29"/>
      <c r="C6175" s="29"/>
    </row>
    <row r="6176" spans="1:3" hidden="1" x14ac:dyDescent="0.45">
      <c r="A6176" s="29"/>
      <c r="B6176" s="29"/>
      <c r="C6176" s="29"/>
    </row>
    <row r="6177" spans="1:3" hidden="1" x14ac:dyDescent="0.45">
      <c r="A6177" s="29"/>
      <c r="B6177" s="29"/>
      <c r="C6177" s="29"/>
    </row>
    <row r="6178" spans="1:3" hidden="1" x14ac:dyDescent="0.45">
      <c r="A6178" s="29"/>
      <c r="B6178" s="29"/>
      <c r="C6178" s="29"/>
    </row>
    <row r="6179" spans="1:3" hidden="1" x14ac:dyDescent="0.45">
      <c r="A6179" s="29"/>
      <c r="B6179" s="29"/>
      <c r="C6179" s="29"/>
    </row>
    <row r="6180" spans="1:3" hidden="1" x14ac:dyDescent="0.45">
      <c r="A6180" s="29"/>
      <c r="B6180" s="29"/>
      <c r="C6180" s="29"/>
    </row>
    <row r="6181" spans="1:3" hidden="1" x14ac:dyDescent="0.45">
      <c r="A6181" s="29"/>
      <c r="B6181" s="29"/>
      <c r="C6181" s="29"/>
    </row>
    <row r="6182" spans="1:3" hidden="1" x14ac:dyDescent="0.45">
      <c r="A6182" s="29"/>
      <c r="B6182" s="29"/>
      <c r="C6182" s="29"/>
    </row>
    <row r="6183" spans="1:3" hidden="1" x14ac:dyDescent="0.45">
      <c r="A6183" s="29"/>
      <c r="B6183" s="29"/>
      <c r="C6183" s="29"/>
    </row>
    <row r="6184" spans="1:3" hidden="1" x14ac:dyDescent="0.45">
      <c r="A6184" s="29"/>
      <c r="B6184" s="29"/>
      <c r="C6184" s="29"/>
    </row>
    <row r="6185" spans="1:3" hidden="1" x14ac:dyDescent="0.45">
      <c r="A6185" s="29"/>
      <c r="B6185" s="29"/>
      <c r="C6185" s="29"/>
    </row>
    <row r="6186" spans="1:3" hidden="1" x14ac:dyDescent="0.45">
      <c r="A6186" s="29"/>
      <c r="B6186" s="29"/>
      <c r="C6186" s="29"/>
    </row>
    <row r="6187" spans="1:3" hidden="1" x14ac:dyDescent="0.45">
      <c r="A6187" s="29"/>
      <c r="B6187" s="29"/>
      <c r="C6187" s="29"/>
    </row>
    <row r="6188" spans="1:3" hidden="1" x14ac:dyDescent="0.45">
      <c r="A6188" s="29"/>
      <c r="B6188" s="29"/>
      <c r="C6188" s="29"/>
    </row>
    <row r="6189" spans="1:3" hidden="1" x14ac:dyDescent="0.45">
      <c r="A6189" s="29"/>
      <c r="B6189" s="29"/>
      <c r="C6189" s="29"/>
    </row>
    <row r="6190" spans="1:3" hidden="1" x14ac:dyDescent="0.45">
      <c r="A6190" s="29"/>
      <c r="B6190" s="29"/>
      <c r="C6190" s="29"/>
    </row>
    <row r="6191" spans="1:3" hidden="1" x14ac:dyDescent="0.45">
      <c r="A6191" s="29"/>
      <c r="B6191" s="29"/>
      <c r="C6191" s="29"/>
    </row>
    <row r="6192" spans="1:3" hidden="1" x14ac:dyDescent="0.45">
      <c r="A6192" s="29"/>
      <c r="B6192" s="29"/>
      <c r="C6192" s="29"/>
    </row>
    <row r="6193" spans="1:3" hidden="1" x14ac:dyDescent="0.45">
      <c r="A6193" s="29"/>
      <c r="B6193" s="29"/>
      <c r="C6193" s="29"/>
    </row>
    <row r="6194" spans="1:3" hidden="1" x14ac:dyDescent="0.45">
      <c r="A6194" s="29"/>
      <c r="B6194" s="29"/>
      <c r="C6194" s="29"/>
    </row>
    <row r="6195" spans="1:3" hidden="1" x14ac:dyDescent="0.45">
      <c r="A6195" s="29"/>
      <c r="B6195" s="29"/>
      <c r="C6195" s="29"/>
    </row>
    <row r="6196" spans="1:3" hidden="1" x14ac:dyDescent="0.45">
      <c r="A6196" s="29"/>
      <c r="B6196" s="29"/>
      <c r="C6196" s="29"/>
    </row>
    <row r="6197" spans="1:3" hidden="1" x14ac:dyDescent="0.45">
      <c r="A6197" s="29"/>
      <c r="B6197" s="29"/>
      <c r="C6197" s="29"/>
    </row>
    <row r="6198" spans="1:3" hidden="1" x14ac:dyDescent="0.45">
      <c r="A6198" s="29"/>
      <c r="B6198" s="29"/>
      <c r="C6198" s="29"/>
    </row>
    <row r="6199" spans="1:3" hidden="1" x14ac:dyDescent="0.45">
      <c r="A6199" s="29"/>
      <c r="B6199" s="29"/>
      <c r="C6199" s="29"/>
    </row>
    <row r="6200" spans="1:3" hidden="1" x14ac:dyDescent="0.45">
      <c r="A6200" s="29"/>
      <c r="B6200" s="29"/>
      <c r="C6200" s="29"/>
    </row>
    <row r="6201" spans="1:3" hidden="1" x14ac:dyDescent="0.45">
      <c r="A6201" s="29"/>
      <c r="B6201" s="29"/>
      <c r="C6201" s="29"/>
    </row>
    <row r="6202" spans="1:3" hidden="1" x14ac:dyDescent="0.45">
      <c r="A6202" s="29"/>
      <c r="B6202" s="29"/>
      <c r="C6202" s="29"/>
    </row>
    <row r="6203" spans="1:3" hidden="1" x14ac:dyDescent="0.45">
      <c r="A6203" s="29"/>
      <c r="B6203" s="29"/>
      <c r="C6203" s="29"/>
    </row>
    <row r="6204" spans="1:3" hidden="1" x14ac:dyDescent="0.45">
      <c r="A6204" s="29"/>
      <c r="B6204" s="29"/>
      <c r="C6204" s="29"/>
    </row>
    <row r="6205" spans="1:3" hidden="1" x14ac:dyDescent="0.45">
      <c r="A6205" s="29"/>
      <c r="B6205" s="29"/>
      <c r="C6205" s="29"/>
    </row>
    <row r="6206" spans="1:3" hidden="1" x14ac:dyDescent="0.45">
      <c r="A6206" s="29"/>
      <c r="B6206" s="29"/>
      <c r="C6206" s="29"/>
    </row>
    <row r="6207" spans="1:3" hidden="1" x14ac:dyDescent="0.45">
      <c r="A6207" s="29"/>
      <c r="B6207" s="29"/>
      <c r="C6207" s="29"/>
    </row>
    <row r="6208" spans="1:3" hidden="1" x14ac:dyDescent="0.45">
      <c r="A6208" s="29"/>
      <c r="B6208" s="29"/>
      <c r="C6208" s="29"/>
    </row>
    <row r="6209" spans="1:3" hidden="1" x14ac:dyDescent="0.45">
      <c r="A6209" s="29"/>
      <c r="B6209" s="29"/>
      <c r="C6209" s="29"/>
    </row>
    <row r="6210" spans="1:3" hidden="1" x14ac:dyDescent="0.45">
      <c r="A6210" s="29"/>
      <c r="B6210" s="29"/>
      <c r="C6210" s="29"/>
    </row>
    <row r="6211" spans="1:3" hidden="1" x14ac:dyDescent="0.45">
      <c r="A6211" s="29"/>
      <c r="B6211" s="29"/>
      <c r="C6211" s="29"/>
    </row>
    <row r="6212" spans="1:3" hidden="1" x14ac:dyDescent="0.45">
      <c r="A6212" s="29"/>
      <c r="B6212" s="29"/>
      <c r="C6212" s="29"/>
    </row>
    <row r="6213" spans="1:3" hidden="1" x14ac:dyDescent="0.45">
      <c r="A6213" s="29"/>
      <c r="B6213" s="29"/>
      <c r="C6213" s="29"/>
    </row>
    <row r="6214" spans="1:3" hidden="1" x14ac:dyDescent="0.45">
      <c r="A6214" s="29"/>
      <c r="B6214" s="29"/>
      <c r="C6214" s="29"/>
    </row>
    <row r="6215" spans="1:3" hidden="1" x14ac:dyDescent="0.45">
      <c r="A6215" s="29"/>
      <c r="B6215" s="29"/>
      <c r="C6215" s="29"/>
    </row>
    <row r="6216" spans="1:3" hidden="1" x14ac:dyDescent="0.45">
      <c r="A6216" s="29"/>
      <c r="B6216" s="29"/>
      <c r="C6216" s="29"/>
    </row>
    <row r="6217" spans="1:3" hidden="1" x14ac:dyDescent="0.45">
      <c r="A6217" s="29"/>
      <c r="B6217" s="29"/>
      <c r="C6217" s="29"/>
    </row>
    <row r="6218" spans="1:3" hidden="1" x14ac:dyDescent="0.45">
      <c r="A6218" s="29"/>
      <c r="B6218" s="29"/>
      <c r="C6218" s="29"/>
    </row>
    <row r="6219" spans="1:3" hidden="1" x14ac:dyDescent="0.45">
      <c r="A6219" s="29"/>
      <c r="B6219" s="29"/>
      <c r="C6219" s="29"/>
    </row>
    <row r="6220" spans="1:3" hidden="1" x14ac:dyDescent="0.45">
      <c r="A6220" s="29"/>
      <c r="B6220" s="29"/>
      <c r="C6220" s="29"/>
    </row>
    <row r="6221" spans="1:3" hidden="1" x14ac:dyDescent="0.45">
      <c r="A6221" s="29"/>
      <c r="B6221" s="29"/>
      <c r="C6221" s="29"/>
    </row>
    <row r="6222" spans="1:3" hidden="1" x14ac:dyDescent="0.45">
      <c r="A6222" s="29"/>
      <c r="B6222" s="29"/>
      <c r="C6222" s="29"/>
    </row>
    <row r="6223" spans="1:3" hidden="1" x14ac:dyDescent="0.45">
      <c r="A6223" s="29"/>
      <c r="B6223" s="29"/>
      <c r="C6223" s="29"/>
    </row>
    <row r="6224" spans="1:3" hidden="1" x14ac:dyDescent="0.45">
      <c r="A6224" s="29"/>
      <c r="B6224" s="29"/>
      <c r="C6224" s="29"/>
    </row>
    <row r="6225" spans="1:3" hidden="1" x14ac:dyDescent="0.45">
      <c r="A6225" s="29"/>
      <c r="B6225" s="29"/>
      <c r="C6225" s="29"/>
    </row>
    <row r="6226" spans="1:3" hidden="1" x14ac:dyDescent="0.45">
      <c r="A6226" s="29"/>
      <c r="B6226" s="29"/>
      <c r="C6226" s="29"/>
    </row>
    <row r="6227" spans="1:3" hidden="1" x14ac:dyDescent="0.45">
      <c r="A6227" s="29"/>
      <c r="B6227" s="29"/>
      <c r="C6227" s="29"/>
    </row>
    <row r="6228" spans="1:3" hidden="1" x14ac:dyDescent="0.45">
      <c r="A6228" s="29"/>
      <c r="B6228" s="29"/>
      <c r="C6228" s="29"/>
    </row>
    <row r="6229" spans="1:3" hidden="1" x14ac:dyDescent="0.45">
      <c r="A6229" s="29"/>
      <c r="B6229" s="29"/>
      <c r="C6229" s="29"/>
    </row>
    <row r="6230" spans="1:3" hidden="1" x14ac:dyDescent="0.45">
      <c r="A6230" s="29"/>
      <c r="B6230" s="29"/>
      <c r="C6230" s="29"/>
    </row>
    <row r="6231" spans="1:3" hidden="1" x14ac:dyDescent="0.45">
      <c r="A6231" s="29"/>
      <c r="B6231" s="29"/>
      <c r="C6231" s="29"/>
    </row>
    <row r="6232" spans="1:3" hidden="1" x14ac:dyDescent="0.45">
      <c r="A6232" s="29"/>
      <c r="B6232" s="29"/>
      <c r="C6232" s="29"/>
    </row>
    <row r="6233" spans="1:3" hidden="1" x14ac:dyDescent="0.45">
      <c r="A6233" s="29"/>
      <c r="B6233" s="29"/>
      <c r="C6233" s="29"/>
    </row>
    <row r="6234" spans="1:3" hidden="1" x14ac:dyDescent="0.45">
      <c r="A6234" s="29"/>
      <c r="B6234" s="29"/>
      <c r="C6234" s="29"/>
    </row>
    <row r="6235" spans="1:3" hidden="1" x14ac:dyDescent="0.45">
      <c r="A6235" s="29"/>
      <c r="B6235" s="29"/>
      <c r="C6235" s="29"/>
    </row>
    <row r="6236" spans="1:3" hidden="1" x14ac:dyDescent="0.45">
      <c r="A6236" s="29"/>
      <c r="B6236" s="29"/>
      <c r="C6236" s="29"/>
    </row>
    <row r="6237" spans="1:3" hidden="1" x14ac:dyDescent="0.45">
      <c r="A6237" s="29"/>
      <c r="B6237" s="29"/>
      <c r="C6237" s="29"/>
    </row>
    <row r="6238" spans="1:3" hidden="1" x14ac:dyDescent="0.45">
      <c r="A6238" s="29"/>
      <c r="B6238" s="29"/>
      <c r="C6238" s="29"/>
    </row>
    <row r="6239" spans="1:3" hidden="1" x14ac:dyDescent="0.45">
      <c r="A6239" s="29"/>
      <c r="B6239" s="29"/>
      <c r="C6239" s="29"/>
    </row>
    <row r="6240" spans="1:3" hidden="1" x14ac:dyDescent="0.45">
      <c r="A6240" s="29"/>
      <c r="B6240" s="29"/>
      <c r="C6240" s="29"/>
    </row>
    <row r="6241" spans="1:3" hidden="1" x14ac:dyDescent="0.45">
      <c r="A6241" s="29"/>
      <c r="B6241" s="29"/>
      <c r="C6241" s="29"/>
    </row>
    <row r="6242" spans="1:3" hidden="1" x14ac:dyDescent="0.45">
      <c r="A6242" s="29"/>
      <c r="B6242" s="29"/>
      <c r="C6242" s="29"/>
    </row>
    <row r="6243" spans="1:3" hidden="1" x14ac:dyDescent="0.45">
      <c r="A6243" s="29"/>
      <c r="B6243" s="29"/>
      <c r="C6243" s="29"/>
    </row>
    <row r="6244" spans="1:3" hidden="1" x14ac:dyDescent="0.45">
      <c r="A6244" s="29"/>
      <c r="B6244" s="29"/>
      <c r="C6244" s="29"/>
    </row>
    <row r="6245" spans="1:3" hidden="1" x14ac:dyDescent="0.45">
      <c r="A6245" s="29"/>
      <c r="B6245" s="29"/>
      <c r="C6245" s="29"/>
    </row>
    <row r="6246" spans="1:3" hidden="1" x14ac:dyDescent="0.45">
      <c r="A6246" s="29"/>
      <c r="B6246" s="29"/>
      <c r="C6246" s="29"/>
    </row>
    <row r="6247" spans="1:3" hidden="1" x14ac:dyDescent="0.45">
      <c r="A6247" s="29"/>
      <c r="B6247" s="29"/>
      <c r="C6247" s="29"/>
    </row>
    <row r="6248" spans="1:3" hidden="1" x14ac:dyDescent="0.45">
      <c r="A6248" s="29"/>
      <c r="B6248" s="29"/>
      <c r="C6248" s="29"/>
    </row>
    <row r="6249" spans="1:3" hidden="1" x14ac:dyDescent="0.45">
      <c r="A6249" s="29"/>
      <c r="B6249" s="29"/>
      <c r="C6249" s="29"/>
    </row>
    <row r="6250" spans="1:3" hidden="1" x14ac:dyDescent="0.45">
      <c r="A6250" s="29"/>
      <c r="B6250" s="29"/>
      <c r="C6250" s="29"/>
    </row>
    <row r="6251" spans="1:3" hidden="1" x14ac:dyDescent="0.45">
      <c r="A6251" s="29"/>
      <c r="B6251" s="29"/>
      <c r="C6251" s="29"/>
    </row>
    <row r="6252" spans="1:3" hidden="1" x14ac:dyDescent="0.45">
      <c r="A6252" s="29"/>
      <c r="B6252" s="29"/>
      <c r="C6252" s="29"/>
    </row>
    <row r="6253" spans="1:3" hidden="1" x14ac:dyDescent="0.45">
      <c r="A6253" s="29"/>
      <c r="B6253" s="29"/>
      <c r="C6253" s="29"/>
    </row>
    <row r="6254" spans="1:3" hidden="1" x14ac:dyDescent="0.45">
      <c r="A6254" s="29"/>
      <c r="B6254" s="29"/>
      <c r="C6254" s="29"/>
    </row>
    <row r="6255" spans="1:3" hidden="1" x14ac:dyDescent="0.45">
      <c r="A6255" s="29"/>
      <c r="B6255" s="29"/>
      <c r="C6255" s="29"/>
    </row>
    <row r="6256" spans="1:3" hidden="1" x14ac:dyDescent="0.45">
      <c r="A6256" s="29"/>
      <c r="B6256" s="29"/>
      <c r="C6256" s="29"/>
    </row>
    <row r="6257" spans="1:3" hidden="1" x14ac:dyDescent="0.45">
      <c r="A6257" s="29"/>
      <c r="B6257" s="29"/>
      <c r="C6257" s="29"/>
    </row>
    <row r="6258" spans="1:3" hidden="1" x14ac:dyDescent="0.45">
      <c r="A6258" s="29"/>
      <c r="B6258" s="29"/>
      <c r="C6258" s="29"/>
    </row>
    <row r="6259" spans="1:3" hidden="1" x14ac:dyDescent="0.45">
      <c r="A6259" s="29"/>
      <c r="B6259" s="29"/>
      <c r="C6259" s="29"/>
    </row>
    <row r="6260" spans="1:3" hidden="1" x14ac:dyDescent="0.45">
      <c r="A6260" s="29"/>
      <c r="B6260" s="29"/>
      <c r="C6260" s="29"/>
    </row>
    <row r="6261" spans="1:3" hidden="1" x14ac:dyDescent="0.45">
      <c r="A6261" s="29"/>
      <c r="B6261" s="29"/>
      <c r="C6261" s="29"/>
    </row>
    <row r="6262" spans="1:3" hidden="1" x14ac:dyDescent="0.45">
      <c r="A6262" s="29"/>
      <c r="B6262" s="29"/>
      <c r="C6262" s="29"/>
    </row>
    <row r="6263" spans="1:3" hidden="1" x14ac:dyDescent="0.45">
      <c r="A6263" s="29"/>
      <c r="B6263" s="29"/>
      <c r="C6263" s="29"/>
    </row>
    <row r="6264" spans="1:3" hidden="1" x14ac:dyDescent="0.45">
      <c r="A6264" s="29"/>
      <c r="B6264" s="29"/>
      <c r="C6264" s="29"/>
    </row>
    <row r="6265" spans="1:3" hidden="1" x14ac:dyDescent="0.45">
      <c r="A6265" s="29"/>
      <c r="B6265" s="29"/>
      <c r="C6265" s="29"/>
    </row>
    <row r="6266" spans="1:3" hidden="1" x14ac:dyDescent="0.45">
      <c r="A6266" s="29"/>
      <c r="B6266" s="29"/>
      <c r="C6266" s="29"/>
    </row>
    <row r="6267" spans="1:3" hidden="1" x14ac:dyDescent="0.45">
      <c r="A6267" s="29"/>
      <c r="B6267" s="29"/>
      <c r="C6267" s="29"/>
    </row>
    <row r="6268" spans="1:3" hidden="1" x14ac:dyDescent="0.45">
      <c r="A6268" s="29"/>
      <c r="B6268" s="29"/>
      <c r="C6268" s="29"/>
    </row>
    <row r="6269" spans="1:3" hidden="1" x14ac:dyDescent="0.45">
      <c r="A6269" s="29"/>
      <c r="B6269" s="29"/>
      <c r="C6269" s="29"/>
    </row>
    <row r="6270" spans="1:3" hidden="1" x14ac:dyDescent="0.45">
      <c r="A6270" s="29"/>
      <c r="B6270" s="29"/>
      <c r="C6270" s="29"/>
    </row>
    <row r="6271" spans="1:3" hidden="1" x14ac:dyDescent="0.45">
      <c r="A6271" s="29"/>
      <c r="B6271" s="29"/>
      <c r="C6271" s="29"/>
    </row>
    <row r="6272" spans="1:3" hidden="1" x14ac:dyDescent="0.45">
      <c r="A6272" s="29"/>
      <c r="B6272" s="29"/>
      <c r="C6272" s="29"/>
    </row>
    <row r="6273" spans="1:3" hidden="1" x14ac:dyDescent="0.45">
      <c r="A6273" s="29"/>
      <c r="B6273" s="29"/>
      <c r="C6273" s="29"/>
    </row>
    <row r="6274" spans="1:3" hidden="1" x14ac:dyDescent="0.45">
      <c r="A6274" s="29"/>
      <c r="B6274" s="29"/>
      <c r="C6274" s="29"/>
    </row>
    <row r="6275" spans="1:3" hidden="1" x14ac:dyDescent="0.45">
      <c r="A6275" s="29"/>
      <c r="B6275" s="29"/>
      <c r="C6275" s="29"/>
    </row>
    <row r="6276" spans="1:3" hidden="1" x14ac:dyDescent="0.45">
      <c r="A6276" s="29"/>
      <c r="B6276" s="29"/>
      <c r="C6276" s="29"/>
    </row>
    <row r="6277" spans="1:3" hidden="1" x14ac:dyDescent="0.45">
      <c r="A6277" s="29"/>
      <c r="B6277" s="29"/>
      <c r="C6277" s="29"/>
    </row>
    <row r="6278" spans="1:3" hidden="1" x14ac:dyDescent="0.45">
      <c r="A6278" s="29"/>
      <c r="B6278" s="29"/>
      <c r="C6278" s="29"/>
    </row>
    <row r="6279" spans="1:3" hidden="1" x14ac:dyDescent="0.45">
      <c r="A6279" s="29"/>
      <c r="B6279" s="29"/>
      <c r="C6279" s="29"/>
    </row>
    <row r="6280" spans="1:3" hidden="1" x14ac:dyDescent="0.45">
      <c r="A6280" s="29"/>
      <c r="B6280" s="29"/>
      <c r="C6280" s="29"/>
    </row>
    <row r="6281" spans="1:3" hidden="1" x14ac:dyDescent="0.45">
      <c r="A6281" s="29"/>
      <c r="B6281" s="29"/>
      <c r="C6281" s="29"/>
    </row>
    <row r="6282" spans="1:3" hidden="1" x14ac:dyDescent="0.45">
      <c r="A6282" s="29"/>
      <c r="B6282" s="29"/>
      <c r="C6282" s="29"/>
    </row>
    <row r="6283" spans="1:3" hidden="1" x14ac:dyDescent="0.45">
      <c r="A6283" s="29"/>
      <c r="B6283" s="29"/>
      <c r="C6283" s="29"/>
    </row>
    <row r="6284" spans="1:3" hidden="1" x14ac:dyDescent="0.45">
      <c r="A6284" s="29"/>
      <c r="B6284" s="29"/>
      <c r="C6284" s="29"/>
    </row>
    <row r="6285" spans="1:3" hidden="1" x14ac:dyDescent="0.45">
      <c r="A6285" s="29"/>
      <c r="B6285" s="29"/>
      <c r="C6285" s="29"/>
    </row>
    <row r="6286" spans="1:3" hidden="1" x14ac:dyDescent="0.45">
      <c r="A6286" s="29"/>
      <c r="B6286" s="29"/>
      <c r="C6286" s="29"/>
    </row>
    <row r="6287" spans="1:3" hidden="1" x14ac:dyDescent="0.45">
      <c r="A6287" s="29"/>
      <c r="B6287" s="29"/>
      <c r="C6287" s="29"/>
    </row>
    <row r="6288" spans="1:3" hidden="1" x14ac:dyDescent="0.45">
      <c r="A6288" s="29"/>
      <c r="B6288" s="29"/>
      <c r="C6288" s="29"/>
    </row>
    <row r="6289" spans="1:3" hidden="1" x14ac:dyDescent="0.45">
      <c r="A6289" s="29"/>
      <c r="B6289" s="29"/>
      <c r="C6289" s="29"/>
    </row>
    <row r="6290" spans="1:3" hidden="1" x14ac:dyDescent="0.45">
      <c r="A6290" s="29"/>
      <c r="B6290" s="29"/>
      <c r="C6290" s="29"/>
    </row>
    <row r="6291" spans="1:3" hidden="1" x14ac:dyDescent="0.45">
      <c r="A6291" s="29"/>
      <c r="B6291" s="29"/>
      <c r="C6291" s="29"/>
    </row>
    <row r="6292" spans="1:3" hidden="1" x14ac:dyDescent="0.45">
      <c r="A6292" s="29"/>
      <c r="B6292" s="29"/>
      <c r="C6292" s="29"/>
    </row>
    <row r="6293" spans="1:3" hidden="1" x14ac:dyDescent="0.45">
      <c r="A6293" s="29"/>
      <c r="B6293" s="29"/>
      <c r="C6293" s="29"/>
    </row>
    <row r="6294" spans="1:3" hidden="1" x14ac:dyDescent="0.45">
      <c r="A6294" s="29"/>
      <c r="B6294" s="29"/>
      <c r="C6294" s="29"/>
    </row>
    <row r="6295" spans="1:3" hidden="1" x14ac:dyDescent="0.45">
      <c r="A6295" s="29"/>
      <c r="B6295" s="29"/>
      <c r="C6295" s="29"/>
    </row>
    <row r="6296" spans="1:3" hidden="1" x14ac:dyDescent="0.45">
      <c r="A6296" s="29"/>
      <c r="B6296" s="29"/>
      <c r="C6296" s="29"/>
    </row>
    <row r="6297" spans="1:3" hidden="1" x14ac:dyDescent="0.45">
      <c r="A6297" s="29"/>
      <c r="B6297" s="29"/>
      <c r="C6297" s="29"/>
    </row>
    <row r="6298" spans="1:3" hidden="1" x14ac:dyDescent="0.45">
      <c r="A6298" s="29"/>
      <c r="B6298" s="29"/>
      <c r="C6298" s="29"/>
    </row>
    <row r="6299" spans="1:3" hidden="1" x14ac:dyDescent="0.45">
      <c r="A6299" s="29"/>
      <c r="B6299" s="29"/>
      <c r="C6299" s="29"/>
    </row>
    <row r="6300" spans="1:3" hidden="1" x14ac:dyDescent="0.45">
      <c r="A6300" s="29"/>
      <c r="B6300" s="29"/>
      <c r="C6300" s="29"/>
    </row>
    <row r="6301" spans="1:3" hidden="1" x14ac:dyDescent="0.45">
      <c r="A6301" s="29"/>
      <c r="B6301" s="29"/>
      <c r="C6301" s="29"/>
    </row>
    <row r="6302" spans="1:3" hidden="1" x14ac:dyDescent="0.45">
      <c r="A6302" s="29"/>
      <c r="B6302" s="29"/>
      <c r="C6302" s="29"/>
    </row>
    <row r="6303" spans="1:3" hidden="1" x14ac:dyDescent="0.45">
      <c r="A6303" s="29"/>
      <c r="B6303" s="29"/>
      <c r="C6303" s="29"/>
    </row>
    <row r="6304" spans="1:3" hidden="1" x14ac:dyDescent="0.45">
      <c r="A6304" s="29"/>
      <c r="B6304" s="29"/>
      <c r="C6304" s="29"/>
    </row>
    <row r="6305" spans="1:3" hidden="1" x14ac:dyDescent="0.45">
      <c r="A6305" s="29"/>
      <c r="B6305" s="29"/>
      <c r="C6305" s="29"/>
    </row>
    <row r="6306" spans="1:3" hidden="1" x14ac:dyDescent="0.45">
      <c r="A6306" s="29"/>
      <c r="B6306" s="29"/>
      <c r="C6306" s="29"/>
    </row>
    <row r="6307" spans="1:3" hidden="1" x14ac:dyDescent="0.45">
      <c r="A6307" s="29"/>
      <c r="B6307" s="29"/>
      <c r="C6307" s="29"/>
    </row>
    <row r="6308" spans="1:3" hidden="1" x14ac:dyDescent="0.45">
      <c r="A6308" s="29"/>
      <c r="B6308" s="29"/>
      <c r="C6308" s="29"/>
    </row>
    <row r="6309" spans="1:3" hidden="1" x14ac:dyDescent="0.45">
      <c r="A6309" s="29"/>
      <c r="B6309" s="29"/>
      <c r="C6309" s="29"/>
    </row>
    <row r="6310" spans="1:3" hidden="1" x14ac:dyDescent="0.45">
      <c r="A6310" s="29"/>
      <c r="B6310" s="29"/>
      <c r="C6310" s="29"/>
    </row>
    <row r="6311" spans="1:3" hidden="1" x14ac:dyDescent="0.45">
      <c r="A6311" s="29"/>
      <c r="B6311" s="29"/>
      <c r="C6311" s="29"/>
    </row>
    <row r="6312" spans="1:3" hidden="1" x14ac:dyDescent="0.45">
      <c r="A6312" s="29"/>
      <c r="B6312" s="29"/>
      <c r="C6312" s="29"/>
    </row>
    <row r="6313" spans="1:3" hidden="1" x14ac:dyDescent="0.45">
      <c r="A6313" s="29"/>
      <c r="B6313" s="29"/>
      <c r="C6313" s="29"/>
    </row>
    <row r="6314" spans="1:3" hidden="1" x14ac:dyDescent="0.45">
      <c r="A6314" s="29"/>
      <c r="B6314" s="29"/>
      <c r="C6314" s="29"/>
    </row>
    <row r="6315" spans="1:3" hidden="1" x14ac:dyDescent="0.45">
      <c r="A6315" s="29"/>
      <c r="B6315" s="29"/>
      <c r="C6315" s="29"/>
    </row>
    <row r="6316" spans="1:3" hidden="1" x14ac:dyDescent="0.45">
      <c r="A6316" s="29"/>
      <c r="B6316" s="29"/>
      <c r="C6316" s="29"/>
    </row>
    <row r="6317" spans="1:3" hidden="1" x14ac:dyDescent="0.45">
      <c r="A6317" s="29"/>
      <c r="B6317" s="29"/>
      <c r="C6317" s="29"/>
    </row>
    <row r="6318" spans="1:3" hidden="1" x14ac:dyDescent="0.45">
      <c r="A6318" s="29"/>
      <c r="B6318" s="29"/>
      <c r="C6318" s="29"/>
    </row>
    <row r="6319" spans="1:3" hidden="1" x14ac:dyDescent="0.45">
      <c r="A6319" s="29"/>
      <c r="B6319" s="29"/>
      <c r="C6319" s="29"/>
    </row>
    <row r="6320" spans="1:3" hidden="1" x14ac:dyDescent="0.45">
      <c r="A6320" s="29"/>
      <c r="B6320" s="29"/>
      <c r="C6320" s="29"/>
    </row>
    <row r="6321" spans="1:3" hidden="1" x14ac:dyDescent="0.45">
      <c r="A6321" s="29"/>
      <c r="B6321" s="29"/>
      <c r="C6321" s="29"/>
    </row>
    <row r="6322" spans="1:3" hidden="1" x14ac:dyDescent="0.45">
      <c r="A6322" s="29"/>
      <c r="B6322" s="29"/>
      <c r="C6322" s="29"/>
    </row>
    <row r="6323" spans="1:3" hidden="1" x14ac:dyDescent="0.45">
      <c r="A6323" s="29"/>
      <c r="B6323" s="29"/>
      <c r="C6323" s="29"/>
    </row>
    <row r="6324" spans="1:3" hidden="1" x14ac:dyDescent="0.45">
      <c r="A6324" s="29"/>
      <c r="B6324" s="29"/>
      <c r="C6324" s="29"/>
    </row>
    <row r="6325" spans="1:3" hidden="1" x14ac:dyDescent="0.45">
      <c r="A6325" s="29"/>
      <c r="B6325" s="29"/>
      <c r="C6325" s="29"/>
    </row>
    <row r="6326" spans="1:3" hidden="1" x14ac:dyDescent="0.45">
      <c r="A6326" s="29"/>
      <c r="B6326" s="29"/>
      <c r="C6326" s="29"/>
    </row>
    <row r="6327" spans="1:3" hidden="1" x14ac:dyDescent="0.45">
      <c r="A6327" s="29"/>
      <c r="B6327" s="29"/>
      <c r="C6327" s="29"/>
    </row>
    <row r="6328" spans="1:3" hidden="1" x14ac:dyDescent="0.45">
      <c r="A6328" s="29"/>
      <c r="B6328" s="29"/>
      <c r="C6328" s="29"/>
    </row>
    <row r="6329" spans="1:3" hidden="1" x14ac:dyDescent="0.45">
      <c r="A6329" s="29"/>
      <c r="B6329" s="29"/>
      <c r="C6329" s="29"/>
    </row>
    <row r="6330" spans="1:3" hidden="1" x14ac:dyDescent="0.45">
      <c r="A6330" s="29"/>
      <c r="B6330" s="29"/>
      <c r="C6330" s="29"/>
    </row>
    <row r="6331" spans="1:3" hidden="1" x14ac:dyDescent="0.45">
      <c r="A6331" s="29"/>
      <c r="B6331" s="29"/>
      <c r="C6331" s="29"/>
    </row>
    <row r="6332" spans="1:3" hidden="1" x14ac:dyDescent="0.45">
      <c r="A6332" s="29"/>
      <c r="B6332" s="29"/>
      <c r="C6332" s="29"/>
    </row>
    <row r="6333" spans="1:3" hidden="1" x14ac:dyDescent="0.45">
      <c r="A6333" s="29"/>
      <c r="B6333" s="29"/>
      <c r="C6333" s="29"/>
    </row>
    <row r="6334" spans="1:3" hidden="1" x14ac:dyDescent="0.45">
      <c r="A6334" s="29"/>
      <c r="B6334" s="29"/>
      <c r="C6334" s="29"/>
    </row>
    <row r="6335" spans="1:3" hidden="1" x14ac:dyDescent="0.45">
      <c r="A6335" s="29"/>
      <c r="B6335" s="29"/>
      <c r="C6335" s="29"/>
    </row>
    <row r="6336" spans="1:3" hidden="1" x14ac:dyDescent="0.45">
      <c r="A6336" s="29"/>
      <c r="B6336" s="29"/>
      <c r="C6336" s="29"/>
    </row>
    <row r="6337" spans="1:3" hidden="1" x14ac:dyDescent="0.45">
      <c r="A6337" s="29"/>
      <c r="B6337" s="29"/>
      <c r="C6337" s="29"/>
    </row>
    <row r="6338" spans="1:3" hidden="1" x14ac:dyDescent="0.45">
      <c r="A6338" s="29"/>
      <c r="B6338" s="29"/>
      <c r="C6338" s="29"/>
    </row>
    <row r="6339" spans="1:3" hidden="1" x14ac:dyDescent="0.45">
      <c r="A6339" s="29"/>
      <c r="B6339" s="29"/>
      <c r="C6339" s="29"/>
    </row>
    <row r="6340" spans="1:3" hidden="1" x14ac:dyDescent="0.45">
      <c r="A6340" s="29"/>
      <c r="B6340" s="29"/>
      <c r="C6340" s="29"/>
    </row>
    <row r="6341" spans="1:3" hidden="1" x14ac:dyDescent="0.45">
      <c r="A6341" s="29"/>
      <c r="B6341" s="29"/>
      <c r="C6341" s="29"/>
    </row>
    <row r="6342" spans="1:3" hidden="1" x14ac:dyDescent="0.45">
      <c r="A6342" s="29"/>
      <c r="B6342" s="29"/>
      <c r="C6342" s="29"/>
    </row>
    <row r="6343" spans="1:3" hidden="1" x14ac:dyDescent="0.45">
      <c r="A6343" s="29"/>
      <c r="B6343" s="29"/>
      <c r="C6343" s="29"/>
    </row>
    <row r="6344" spans="1:3" hidden="1" x14ac:dyDescent="0.45">
      <c r="A6344" s="29"/>
      <c r="B6344" s="29"/>
      <c r="C6344" s="29"/>
    </row>
    <row r="6345" spans="1:3" hidden="1" x14ac:dyDescent="0.45">
      <c r="A6345" s="29"/>
      <c r="B6345" s="29"/>
      <c r="C6345" s="29"/>
    </row>
    <row r="6346" spans="1:3" hidden="1" x14ac:dyDescent="0.45">
      <c r="A6346" s="29"/>
      <c r="B6346" s="29"/>
      <c r="C6346" s="29"/>
    </row>
    <row r="6347" spans="1:3" hidden="1" x14ac:dyDescent="0.45">
      <c r="A6347" s="29"/>
      <c r="B6347" s="29"/>
      <c r="C6347" s="29"/>
    </row>
    <row r="6348" spans="1:3" hidden="1" x14ac:dyDescent="0.45">
      <c r="A6348" s="29"/>
      <c r="B6348" s="29"/>
      <c r="C6348" s="29"/>
    </row>
    <row r="6349" spans="1:3" hidden="1" x14ac:dyDescent="0.45">
      <c r="A6349" s="29"/>
      <c r="B6349" s="29"/>
      <c r="C6349" s="29"/>
    </row>
    <row r="6350" spans="1:3" hidden="1" x14ac:dyDescent="0.45">
      <c r="A6350" s="29"/>
      <c r="B6350" s="29"/>
      <c r="C6350" s="29"/>
    </row>
    <row r="6351" spans="1:3" hidden="1" x14ac:dyDescent="0.45">
      <c r="A6351" s="29"/>
      <c r="B6351" s="29"/>
      <c r="C6351" s="29"/>
    </row>
    <row r="6352" spans="1:3" hidden="1" x14ac:dyDescent="0.45">
      <c r="A6352" s="29"/>
      <c r="B6352" s="29"/>
      <c r="C6352" s="29"/>
    </row>
    <row r="6353" spans="1:3" hidden="1" x14ac:dyDescent="0.45">
      <c r="A6353" s="29"/>
      <c r="B6353" s="29"/>
      <c r="C6353" s="29"/>
    </row>
    <row r="6354" spans="1:3" hidden="1" x14ac:dyDescent="0.45">
      <c r="A6354" s="29"/>
      <c r="B6354" s="29"/>
      <c r="C6354" s="29"/>
    </row>
    <row r="6355" spans="1:3" hidden="1" x14ac:dyDescent="0.45">
      <c r="A6355" s="29"/>
      <c r="B6355" s="29"/>
      <c r="C6355" s="29"/>
    </row>
    <row r="6356" spans="1:3" hidden="1" x14ac:dyDescent="0.45">
      <c r="A6356" s="29"/>
      <c r="B6356" s="29"/>
      <c r="C6356" s="29"/>
    </row>
    <row r="6357" spans="1:3" hidden="1" x14ac:dyDescent="0.45">
      <c r="A6357" s="29"/>
      <c r="B6357" s="29"/>
      <c r="C6357" s="29"/>
    </row>
    <row r="6358" spans="1:3" hidden="1" x14ac:dyDescent="0.45">
      <c r="A6358" s="29"/>
      <c r="B6358" s="29"/>
      <c r="C6358" s="29"/>
    </row>
    <row r="6359" spans="1:3" hidden="1" x14ac:dyDescent="0.45">
      <c r="A6359" s="29"/>
      <c r="B6359" s="29"/>
      <c r="C6359" s="29"/>
    </row>
    <row r="6360" spans="1:3" hidden="1" x14ac:dyDescent="0.45">
      <c r="A6360" s="29"/>
      <c r="B6360" s="29"/>
      <c r="C6360" s="29"/>
    </row>
    <row r="6361" spans="1:3" hidden="1" x14ac:dyDescent="0.45">
      <c r="A6361" s="29"/>
      <c r="B6361" s="29"/>
      <c r="C6361" s="29"/>
    </row>
    <row r="6362" spans="1:3" hidden="1" x14ac:dyDescent="0.45">
      <c r="A6362" s="29"/>
      <c r="B6362" s="29"/>
      <c r="C6362" s="29"/>
    </row>
    <row r="6363" spans="1:3" hidden="1" x14ac:dyDescent="0.45">
      <c r="A6363" s="29"/>
      <c r="B6363" s="29"/>
      <c r="C6363" s="29"/>
    </row>
    <row r="6364" spans="1:3" hidden="1" x14ac:dyDescent="0.45">
      <c r="A6364" s="29"/>
      <c r="B6364" s="29"/>
      <c r="C6364" s="29"/>
    </row>
    <row r="6365" spans="1:3" hidden="1" x14ac:dyDescent="0.45">
      <c r="A6365" s="29"/>
      <c r="B6365" s="29"/>
      <c r="C6365" s="29"/>
    </row>
    <row r="6366" spans="1:3" hidden="1" x14ac:dyDescent="0.45">
      <c r="A6366" s="29"/>
      <c r="B6366" s="29"/>
      <c r="C6366" s="29"/>
    </row>
    <row r="6367" spans="1:3" hidden="1" x14ac:dyDescent="0.45">
      <c r="A6367" s="29"/>
      <c r="B6367" s="29"/>
      <c r="C6367" s="29"/>
    </row>
    <row r="6368" spans="1:3" hidden="1" x14ac:dyDescent="0.45">
      <c r="A6368" s="29"/>
      <c r="B6368" s="29"/>
      <c r="C6368" s="29"/>
    </row>
    <row r="6369" spans="1:3" hidden="1" x14ac:dyDescent="0.45">
      <c r="A6369" s="29"/>
      <c r="B6369" s="29"/>
      <c r="C6369" s="29"/>
    </row>
    <row r="6370" spans="1:3" hidden="1" x14ac:dyDescent="0.45">
      <c r="A6370" s="29"/>
      <c r="B6370" s="29"/>
      <c r="C6370" s="29"/>
    </row>
    <row r="6371" spans="1:3" hidden="1" x14ac:dyDescent="0.45">
      <c r="A6371" s="29"/>
      <c r="B6371" s="29"/>
      <c r="C6371" s="29"/>
    </row>
    <row r="6372" spans="1:3" hidden="1" x14ac:dyDescent="0.45">
      <c r="A6372" s="29"/>
      <c r="B6372" s="29"/>
      <c r="C6372" s="29"/>
    </row>
    <row r="6373" spans="1:3" hidden="1" x14ac:dyDescent="0.45">
      <c r="A6373" s="29"/>
      <c r="B6373" s="29"/>
      <c r="C6373" s="29"/>
    </row>
    <row r="6374" spans="1:3" hidden="1" x14ac:dyDescent="0.45">
      <c r="A6374" s="29"/>
      <c r="B6374" s="29"/>
      <c r="C6374" s="29"/>
    </row>
    <row r="6375" spans="1:3" hidden="1" x14ac:dyDescent="0.45">
      <c r="A6375" s="29"/>
      <c r="B6375" s="29"/>
      <c r="C6375" s="29"/>
    </row>
    <row r="6376" spans="1:3" hidden="1" x14ac:dyDescent="0.45">
      <c r="A6376" s="29"/>
      <c r="B6376" s="29"/>
      <c r="C6376" s="29"/>
    </row>
    <row r="6377" spans="1:3" hidden="1" x14ac:dyDescent="0.45">
      <c r="A6377" s="29"/>
      <c r="B6377" s="29"/>
      <c r="C6377" s="29"/>
    </row>
    <row r="6378" spans="1:3" hidden="1" x14ac:dyDescent="0.45">
      <c r="A6378" s="29"/>
      <c r="B6378" s="29"/>
      <c r="C6378" s="29"/>
    </row>
    <row r="6379" spans="1:3" hidden="1" x14ac:dyDescent="0.45">
      <c r="A6379" s="29"/>
      <c r="B6379" s="29"/>
      <c r="C6379" s="29"/>
    </row>
    <row r="6380" spans="1:3" hidden="1" x14ac:dyDescent="0.45">
      <c r="A6380" s="29"/>
      <c r="B6380" s="29"/>
      <c r="C6380" s="29"/>
    </row>
    <row r="6381" spans="1:3" hidden="1" x14ac:dyDescent="0.45">
      <c r="A6381" s="29"/>
      <c r="B6381" s="29"/>
      <c r="C6381" s="29"/>
    </row>
    <row r="6382" spans="1:3" hidden="1" x14ac:dyDescent="0.45">
      <c r="A6382" s="29"/>
      <c r="B6382" s="29"/>
      <c r="C6382" s="29"/>
    </row>
    <row r="6383" spans="1:3" hidden="1" x14ac:dyDescent="0.45">
      <c r="A6383" s="29"/>
      <c r="B6383" s="29"/>
      <c r="C6383" s="29"/>
    </row>
    <row r="6384" spans="1:3" hidden="1" x14ac:dyDescent="0.45">
      <c r="A6384" s="29"/>
      <c r="B6384" s="29"/>
      <c r="C6384" s="29"/>
    </row>
    <row r="6385" spans="1:3" hidden="1" x14ac:dyDescent="0.45">
      <c r="A6385" s="29"/>
      <c r="B6385" s="29"/>
      <c r="C6385" s="29"/>
    </row>
    <row r="6386" spans="1:3" hidden="1" x14ac:dyDescent="0.45">
      <c r="A6386" s="29"/>
      <c r="B6386" s="29"/>
      <c r="C6386" s="29"/>
    </row>
    <row r="6387" spans="1:3" hidden="1" x14ac:dyDescent="0.45">
      <c r="A6387" s="29"/>
      <c r="B6387" s="29"/>
      <c r="C6387" s="29"/>
    </row>
    <row r="6388" spans="1:3" hidden="1" x14ac:dyDescent="0.45">
      <c r="A6388" s="29"/>
      <c r="B6388" s="29"/>
      <c r="C6388" s="29"/>
    </row>
    <row r="6389" spans="1:3" hidden="1" x14ac:dyDescent="0.45">
      <c r="A6389" s="29"/>
      <c r="B6389" s="29"/>
      <c r="C6389" s="29"/>
    </row>
    <row r="6390" spans="1:3" hidden="1" x14ac:dyDescent="0.45">
      <c r="A6390" s="29"/>
      <c r="B6390" s="29"/>
      <c r="C6390" s="29"/>
    </row>
    <row r="6391" spans="1:3" hidden="1" x14ac:dyDescent="0.45">
      <c r="A6391" s="29"/>
      <c r="B6391" s="29"/>
      <c r="C6391" s="29"/>
    </row>
    <row r="6392" spans="1:3" hidden="1" x14ac:dyDescent="0.45">
      <c r="A6392" s="29"/>
      <c r="B6392" s="29"/>
      <c r="C6392" s="29"/>
    </row>
    <row r="6393" spans="1:3" hidden="1" x14ac:dyDescent="0.45">
      <c r="A6393" s="29"/>
      <c r="B6393" s="29"/>
      <c r="C6393" s="29"/>
    </row>
    <row r="6394" spans="1:3" hidden="1" x14ac:dyDescent="0.45">
      <c r="A6394" s="29"/>
      <c r="B6394" s="29"/>
      <c r="C6394" s="29"/>
    </row>
    <row r="6395" spans="1:3" hidden="1" x14ac:dyDescent="0.45">
      <c r="A6395" s="29"/>
      <c r="B6395" s="29"/>
      <c r="C6395" s="29"/>
    </row>
    <row r="6396" spans="1:3" hidden="1" x14ac:dyDescent="0.45">
      <c r="A6396" s="29"/>
      <c r="B6396" s="29"/>
      <c r="C6396" s="29"/>
    </row>
    <row r="6397" spans="1:3" hidden="1" x14ac:dyDescent="0.45">
      <c r="A6397" s="29"/>
      <c r="B6397" s="29"/>
      <c r="C6397" s="29"/>
    </row>
    <row r="6398" spans="1:3" hidden="1" x14ac:dyDescent="0.45">
      <c r="A6398" s="29"/>
      <c r="B6398" s="29"/>
      <c r="C6398" s="29"/>
    </row>
    <row r="6399" spans="1:3" hidden="1" x14ac:dyDescent="0.45">
      <c r="A6399" s="29"/>
      <c r="B6399" s="29"/>
      <c r="C6399" s="29"/>
    </row>
    <row r="6400" spans="1:3" hidden="1" x14ac:dyDescent="0.45">
      <c r="A6400" s="29"/>
      <c r="B6400" s="29"/>
      <c r="C6400" s="29"/>
    </row>
    <row r="6401" spans="1:3" hidden="1" x14ac:dyDescent="0.45">
      <c r="A6401" s="29"/>
      <c r="B6401" s="29"/>
      <c r="C6401" s="29"/>
    </row>
    <row r="6402" spans="1:3" hidden="1" x14ac:dyDescent="0.45">
      <c r="A6402" s="29"/>
      <c r="B6402" s="29"/>
      <c r="C6402" s="29"/>
    </row>
    <row r="6403" spans="1:3" hidden="1" x14ac:dyDescent="0.45">
      <c r="A6403" s="29"/>
      <c r="B6403" s="29"/>
      <c r="C6403" s="29"/>
    </row>
    <row r="6404" spans="1:3" hidden="1" x14ac:dyDescent="0.45">
      <c r="A6404" s="29"/>
      <c r="B6404" s="29"/>
      <c r="C6404" s="29"/>
    </row>
    <row r="6405" spans="1:3" hidden="1" x14ac:dyDescent="0.45">
      <c r="A6405" s="29"/>
      <c r="B6405" s="29"/>
      <c r="C6405" s="29"/>
    </row>
    <row r="6406" spans="1:3" hidden="1" x14ac:dyDescent="0.45">
      <c r="A6406" s="29"/>
      <c r="B6406" s="29"/>
      <c r="C6406" s="29"/>
    </row>
    <row r="6407" spans="1:3" hidden="1" x14ac:dyDescent="0.45">
      <c r="A6407" s="29"/>
      <c r="B6407" s="29"/>
      <c r="C6407" s="29"/>
    </row>
    <row r="6408" spans="1:3" hidden="1" x14ac:dyDescent="0.45">
      <c r="A6408" s="29"/>
      <c r="B6408" s="29"/>
      <c r="C6408" s="29"/>
    </row>
    <row r="6409" spans="1:3" hidden="1" x14ac:dyDescent="0.45">
      <c r="A6409" s="29"/>
      <c r="B6409" s="29"/>
      <c r="C6409" s="29"/>
    </row>
    <row r="6410" spans="1:3" hidden="1" x14ac:dyDescent="0.45">
      <c r="A6410" s="29"/>
      <c r="B6410" s="29"/>
      <c r="C6410" s="29"/>
    </row>
    <row r="6411" spans="1:3" hidden="1" x14ac:dyDescent="0.45">
      <c r="A6411" s="29"/>
      <c r="B6411" s="29"/>
      <c r="C6411" s="29"/>
    </row>
    <row r="6412" spans="1:3" hidden="1" x14ac:dyDescent="0.45">
      <c r="A6412" s="29"/>
      <c r="B6412" s="29"/>
      <c r="C6412" s="29"/>
    </row>
    <row r="6413" spans="1:3" hidden="1" x14ac:dyDescent="0.45">
      <c r="A6413" s="29"/>
      <c r="B6413" s="29"/>
      <c r="C6413" s="29"/>
    </row>
    <row r="6414" spans="1:3" hidden="1" x14ac:dyDescent="0.45">
      <c r="A6414" s="29"/>
      <c r="B6414" s="29"/>
      <c r="C6414" s="29"/>
    </row>
    <row r="6415" spans="1:3" hidden="1" x14ac:dyDescent="0.45">
      <c r="A6415" s="29"/>
      <c r="B6415" s="29"/>
      <c r="C6415" s="29"/>
    </row>
    <row r="6416" spans="1:3" hidden="1" x14ac:dyDescent="0.45">
      <c r="A6416" s="29"/>
      <c r="B6416" s="29"/>
      <c r="C6416" s="29"/>
    </row>
    <row r="6417" spans="1:3" hidden="1" x14ac:dyDescent="0.45">
      <c r="A6417" s="29"/>
      <c r="B6417" s="29"/>
      <c r="C6417" s="29"/>
    </row>
    <row r="6418" spans="1:3" hidden="1" x14ac:dyDescent="0.45">
      <c r="A6418" s="29"/>
      <c r="B6418" s="29"/>
      <c r="C6418" s="29"/>
    </row>
    <row r="6419" spans="1:3" hidden="1" x14ac:dyDescent="0.45">
      <c r="A6419" s="29"/>
      <c r="B6419" s="29"/>
      <c r="C6419" s="29"/>
    </row>
    <row r="6420" spans="1:3" hidden="1" x14ac:dyDescent="0.45">
      <c r="A6420" s="29"/>
      <c r="B6420" s="29"/>
      <c r="C6420" s="29"/>
    </row>
    <row r="6421" spans="1:3" hidden="1" x14ac:dyDescent="0.45">
      <c r="A6421" s="29"/>
      <c r="B6421" s="29"/>
      <c r="C6421" s="29"/>
    </row>
    <row r="6422" spans="1:3" hidden="1" x14ac:dyDescent="0.45">
      <c r="A6422" s="29"/>
      <c r="B6422" s="29"/>
      <c r="C6422" s="29"/>
    </row>
    <row r="6423" spans="1:3" hidden="1" x14ac:dyDescent="0.45">
      <c r="A6423" s="29"/>
      <c r="B6423" s="29"/>
      <c r="C6423" s="29"/>
    </row>
    <row r="6424" spans="1:3" hidden="1" x14ac:dyDescent="0.45">
      <c r="A6424" s="29"/>
      <c r="B6424" s="29"/>
      <c r="C6424" s="29"/>
    </row>
    <row r="6425" spans="1:3" hidden="1" x14ac:dyDescent="0.45">
      <c r="A6425" s="29"/>
      <c r="B6425" s="29"/>
      <c r="C6425" s="29"/>
    </row>
    <row r="6426" spans="1:3" hidden="1" x14ac:dyDescent="0.45">
      <c r="A6426" s="29"/>
      <c r="B6426" s="29"/>
      <c r="C6426" s="29"/>
    </row>
    <row r="6427" spans="1:3" hidden="1" x14ac:dyDescent="0.45">
      <c r="A6427" s="29"/>
      <c r="B6427" s="29"/>
      <c r="C6427" s="29"/>
    </row>
    <row r="6428" spans="1:3" hidden="1" x14ac:dyDescent="0.45">
      <c r="A6428" s="29"/>
      <c r="B6428" s="29"/>
      <c r="C6428" s="29"/>
    </row>
    <row r="6429" spans="1:3" hidden="1" x14ac:dyDescent="0.45">
      <c r="A6429" s="29"/>
      <c r="B6429" s="29"/>
      <c r="C6429" s="29"/>
    </row>
    <row r="6430" spans="1:3" hidden="1" x14ac:dyDescent="0.45">
      <c r="A6430" s="29"/>
      <c r="B6430" s="29"/>
      <c r="C6430" s="29"/>
    </row>
    <row r="6431" spans="1:3" hidden="1" x14ac:dyDescent="0.45">
      <c r="A6431" s="29"/>
      <c r="B6431" s="29"/>
      <c r="C6431" s="29"/>
    </row>
    <row r="6432" spans="1:3" hidden="1" x14ac:dyDescent="0.45">
      <c r="A6432" s="29"/>
      <c r="B6432" s="29"/>
      <c r="C6432" s="29"/>
    </row>
    <row r="6433" spans="1:3" hidden="1" x14ac:dyDescent="0.45">
      <c r="A6433" s="29"/>
      <c r="B6433" s="29"/>
      <c r="C6433" s="29"/>
    </row>
    <row r="6434" spans="1:3" hidden="1" x14ac:dyDescent="0.45">
      <c r="A6434" s="29"/>
      <c r="B6434" s="29"/>
      <c r="C6434" s="29"/>
    </row>
    <row r="6435" spans="1:3" hidden="1" x14ac:dyDescent="0.45">
      <c r="A6435" s="29"/>
      <c r="B6435" s="29"/>
      <c r="C6435" s="29"/>
    </row>
    <row r="6436" spans="1:3" hidden="1" x14ac:dyDescent="0.45">
      <c r="A6436" s="29"/>
      <c r="B6436" s="29"/>
      <c r="C6436" s="29"/>
    </row>
    <row r="6437" spans="1:3" hidden="1" x14ac:dyDescent="0.45">
      <c r="A6437" s="29"/>
      <c r="B6437" s="29"/>
      <c r="C6437" s="29"/>
    </row>
    <row r="6438" spans="1:3" hidden="1" x14ac:dyDescent="0.45">
      <c r="A6438" s="29"/>
      <c r="B6438" s="29"/>
      <c r="C6438" s="29"/>
    </row>
    <row r="6439" spans="1:3" hidden="1" x14ac:dyDescent="0.45">
      <c r="A6439" s="29"/>
      <c r="B6439" s="29"/>
      <c r="C6439" s="29"/>
    </row>
    <row r="6440" spans="1:3" hidden="1" x14ac:dyDescent="0.45">
      <c r="A6440" s="29"/>
      <c r="B6440" s="29"/>
      <c r="C6440" s="29"/>
    </row>
    <row r="6441" spans="1:3" hidden="1" x14ac:dyDescent="0.45">
      <c r="A6441" s="29"/>
      <c r="B6441" s="29"/>
      <c r="C6441" s="29"/>
    </row>
    <row r="6442" spans="1:3" hidden="1" x14ac:dyDescent="0.45">
      <c r="A6442" s="29"/>
      <c r="B6442" s="29"/>
      <c r="C6442" s="29"/>
    </row>
    <row r="6443" spans="1:3" hidden="1" x14ac:dyDescent="0.45">
      <c r="A6443" s="29"/>
      <c r="B6443" s="29"/>
      <c r="C6443" s="29"/>
    </row>
    <row r="6444" spans="1:3" hidden="1" x14ac:dyDescent="0.45">
      <c r="A6444" s="29"/>
      <c r="B6444" s="29"/>
      <c r="C6444" s="29"/>
    </row>
    <row r="6445" spans="1:3" hidden="1" x14ac:dyDescent="0.45">
      <c r="A6445" s="29"/>
      <c r="B6445" s="29"/>
      <c r="C6445" s="29"/>
    </row>
    <row r="6446" spans="1:3" hidden="1" x14ac:dyDescent="0.45">
      <c r="A6446" s="29"/>
      <c r="B6446" s="29"/>
      <c r="C6446" s="29"/>
    </row>
    <row r="6447" spans="1:3" hidden="1" x14ac:dyDescent="0.45">
      <c r="A6447" s="29"/>
      <c r="B6447" s="29"/>
      <c r="C6447" s="29"/>
    </row>
    <row r="6448" spans="1:3" hidden="1" x14ac:dyDescent="0.45">
      <c r="A6448" s="29"/>
      <c r="B6448" s="29"/>
      <c r="C6448" s="29"/>
    </row>
    <row r="6449" spans="1:3" hidden="1" x14ac:dyDescent="0.45">
      <c r="A6449" s="29"/>
      <c r="B6449" s="29"/>
      <c r="C6449" s="29"/>
    </row>
    <row r="6450" spans="1:3" hidden="1" x14ac:dyDescent="0.45">
      <c r="A6450" s="29"/>
      <c r="B6450" s="29"/>
      <c r="C6450" s="29"/>
    </row>
    <row r="6451" spans="1:3" hidden="1" x14ac:dyDescent="0.45">
      <c r="A6451" s="29"/>
      <c r="B6451" s="29"/>
      <c r="C6451" s="29"/>
    </row>
    <row r="6452" spans="1:3" hidden="1" x14ac:dyDescent="0.45">
      <c r="A6452" s="29"/>
      <c r="B6452" s="29"/>
      <c r="C6452" s="29"/>
    </row>
    <row r="6453" spans="1:3" hidden="1" x14ac:dyDescent="0.45">
      <c r="A6453" s="29"/>
      <c r="B6453" s="29"/>
      <c r="C6453" s="29"/>
    </row>
    <row r="6454" spans="1:3" hidden="1" x14ac:dyDescent="0.45">
      <c r="A6454" s="29"/>
      <c r="B6454" s="29"/>
      <c r="C6454" s="29"/>
    </row>
    <row r="6455" spans="1:3" hidden="1" x14ac:dyDescent="0.45">
      <c r="A6455" s="29"/>
      <c r="B6455" s="29"/>
      <c r="C6455" s="29"/>
    </row>
    <row r="6456" spans="1:3" hidden="1" x14ac:dyDescent="0.45">
      <c r="A6456" s="29"/>
      <c r="B6456" s="29"/>
      <c r="C6456" s="29"/>
    </row>
    <row r="6457" spans="1:3" hidden="1" x14ac:dyDescent="0.45">
      <c r="A6457" s="29"/>
      <c r="B6457" s="29"/>
      <c r="C6457" s="29"/>
    </row>
    <row r="6458" spans="1:3" hidden="1" x14ac:dyDescent="0.45">
      <c r="A6458" s="29"/>
      <c r="B6458" s="29"/>
      <c r="C6458" s="29"/>
    </row>
    <row r="6459" spans="1:3" hidden="1" x14ac:dyDescent="0.45">
      <c r="A6459" s="29"/>
      <c r="B6459" s="29"/>
      <c r="C6459" s="29"/>
    </row>
    <row r="6460" spans="1:3" hidden="1" x14ac:dyDescent="0.45">
      <c r="A6460" s="29"/>
      <c r="B6460" s="29"/>
      <c r="C6460" s="29"/>
    </row>
    <row r="6461" spans="1:3" hidden="1" x14ac:dyDescent="0.45">
      <c r="A6461" s="29"/>
      <c r="B6461" s="29"/>
      <c r="C6461" s="29"/>
    </row>
    <row r="6462" spans="1:3" hidden="1" x14ac:dyDescent="0.45">
      <c r="A6462" s="29"/>
      <c r="B6462" s="29"/>
      <c r="C6462" s="29"/>
    </row>
    <row r="6463" spans="1:3" hidden="1" x14ac:dyDescent="0.45">
      <c r="A6463" s="29"/>
      <c r="B6463" s="29"/>
      <c r="C6463" s="29"/>
    </row>
    <row r="6464" spans="1:3" hidden="1" x14ac:dyDescent="0.45">
      <c r="A6464" s="29"/>
      <c r="B6464" s="29"/>
      <c r="C6464" s="29"/>
    </row>
    <row r="6465" spans="1:3" hidden="1" x14ac:dyDescent="0.45">
      <c r="A6465" s="29"/>
      <c r="B6465" s="29"/>
      <c r="C6465" s="29"/>
    </row>
    <row r="6466" spans="1:3" hidden="1" x14ac:dyDescent="0.45">
      <c r="A6466" s="29"/>
      <c r="B6466" s="29"/>
      <c r="C6466" s="29"/>
    </row>
    <row r="6467" spans="1:3" hidden="1" x14ac:dyDescent="0.45">
      <c r="A6467" s="29"/>
      <c r="B6467" s="29"/>
      <c r="C6467" s="29"/>
    </row>
    <row r="6468" spans="1:3" hidden="1" x14ac:dyDescent="0.45">
      <c r="A6468" s="29"/>
      <c r="B6468" s="29"/>
      <c r="C6468" s="29"/>
    </row>
    <row r="6469" spans="1:3" hidden="1" x14ac:dyDescent="0.45">
      <c r="A6469" s="29"/>
      <c r="B6469" s="29"/>
      <c r="C6469" s="29"/>
    </row>
    <row r="6470" spans="1:3" hidden="1" x14ac:dyDescent="0.45">
      <c r="A6470" s="29"/>
      <c r="B6470" s="29"/>
      <c r="C6470" s="29"/>
    </row>
    <row r="6471" spans="1:3" hidden="1" x14ac:dyDescent="0.45">
      <c r="A6471" s="29"/>
      <c r="B6471" s="29"/>
      <c r="C6471" s="29"/>
    </row>
    <row r="6472" spans="1:3" hidden="1" x14ac:dyDescent="0.45">
      <c r="A6472" s="29"/>
      <c r="B6472" s="29"/>
      <c r="C6472" s="29"/>
    </row>
    <row r="6473" spans="1:3" hidden="1" x14ac:dyDescent="0.45">
      <c r="A6473" s="29"/>
      <c r="B6473" s="29"/>
      <c r="C6473" s="29"/>
    </row>
    <row r="6474" spans="1:3" hidden="1" x14ac:dyDescent="0.45">
      <c r="A6474" s="29"/>
      <c r="B6474" s="29"/>
      <c r="C6474" s="29"/>
    </row>
    <row r="6475" spans="1:3" hidden="1" x14ac:dyDescent="0.45">
      <c r="A6475" s="29"/>
      <c r="B6475" s="29"/>
      <c r="C6475" s="29"/>
    </row>
    <row r="6476" spans="1:3" hidden="1" x14ac:dyDescent="0.45">
      <c r="A6476" s="29"/>
      <c r="B6476" s="29"/>
      <c r="C6476" s="29"/>
    </row>
    <row r="6477" spans="1:3" hidden="1" x14ac:dyDescent="0.45">
      <c r="A6477" s="29"/>
      <c r="B6477" s="29"/>
      <c r="C6477" s="29"/>
    </row>
    <row r="6478" spans="1:3" hidden="1" x14ac:dyDescent="0.45">
      <c r="A6478" s="29"/>
      <c r="B6478" s="29"/>
      <c r="C6478" s="29"/>
    </row>
    <row r="6479" spans="1:3" hidden="1" x14ac:dyDescent="0.45">
      <c r="A6479" s="29"/>
      <c r="B6479" s="29"/>
      <c r="C6479" s="29"/>
    </row>
    <row r="6480" spans="1:3" hidden="1" x14ac:dyDescent="0.45">
      <c r="A6480" s="29"/>
      <c r="B6480" s="29"/>
      <c r="C6480" s="29"/>
    </row>
    <row r="6481" spans="1:3" hidden="1" x14ac:dyDescent="0.45">
      <c r="A6481" s="29"/>
      <c r="B6481" s="29"/>
      <c r="C6481" s="29"/>
    </row>
    <row r="6482" spans="1:3" hidden="1" x14ac:dyDescent="0.45">
      <c r="A6482" s="29"/>
      <c r="B6482" s="29"/>
      <c r="C6482" s="29"/>
    </row>
    <row r="6483" spans="1:3" hidden="1" x14ac:dyDescent="0.45">
      <c r="A6483" s="29"/>
      <c r="B6483" s="29"/>
      <c r="C6483" s="29"/>
    </row>
    <row r="6484" spans="1:3" hidden="1" x14ac:dyDescent="0.45">
      <c r="A6484" s="29"/>
      <c r="B6484" s="29"/>
      <c r="C6484" s="29"/>
    </row>
    <row r="6485" spans="1:3" hidden="1" x14ac:dyDescent="0.45">
      <c r="A6485" s="29"/>
      <c r="B6485" s="29"/>
      <c r="C6485" s="29"/>
    </row>
    <row r="6486" spans="1:3" hidden="1" x14ac:dyDescent="0.45">
      <c r="A6486" s="29"/>
      <c r="B6486" s="29"/>
      <c r="C6486" s="29"/>
    </row>
    <row r="6487" spans="1:3" hidden="1" x14ac:dyDescent="0.45">
      <c r="A6487" s="29"/>
      <c r="B6487" s="29"/>
      <c r="C6487" s="29"/>
    </row>
    <row r="6488" spans="1:3" hidden="1" x14ac:dyDescent="0.45">
      <c r="A6488" s="29"/>
      <c r="B6488" s="29"/>
      <c r="C6488" s="29"/>
    </row>
    <row r="6489" spans="1:3" hidden="1" x14ac:dyDescent="0.45">
      <c r="A6489" s="29"/>
      <c r="B6489" s="29"/>
      <c r="C6489" s="29"/>
    </row>
    <row r="6490" spans="1:3" hidden="1" x14ac:dyDescent="0.45">
      <c r="A6490" s="29"/>
      <c r="B6490" s="29"/>
      <c r="C6490" s="29"/>
    </row>
    <row r="6491" spans="1:3" hidden="1" x14ac:dyDescent="0.45">
      <c r="A6491" s="29"/>
      <c r="B6491" s="29"/>
      <c r="C6491" s="29"/>
    </row>
    <row r="6492" spans="1:3" hidden="1" x14ac:dyDescent="0.45">
      <c r="A6492" s="29"/>
      <c r="B6492" s="29"/>
      <c r="C6492" s="29"/>
    </row>
    <row r="6493" spans="1:3" hidden="1" x14ac:dyDescent="0.45">
      <c r="A6493" s="29"/>
      <c r="B6493" s="29"/>
      <c r="C6493" s="29"/>
    </row>
    <row r="6494" spans="1:3" hidden="1" x14ac:dyDescent="0.45">
      <c r="A6494" s="29"/>
      <c r="B6494" s="29"/>
      <c r="C6494" s="29"/>
    </row>
    <row r="6495" spans="1:3" hidden="1" x14ac:dyDescent="0.45">
      <c r="A6495" s="29"/>
      <c r="B6495" s="29"/>
      <c r="C6495" s="29"/>
    </row>
    <row r="6496" spans="1:3" hidden="1" x14ac:dyDescent="0.45">
      <c r="A6496" s="29"/>
      <c r="B6496" s="29"/>
      <c r="C6496" s="29"/>
    </row>
    <row r="6497" spans="1:3" hidden="1" x14ac:dyDescent="0.45">
      <c r="A6497" s="29"/>
      <c r="B6497" s="29"/>
      <c r="C6497" s="29"/>
    </row>
    <row r="6498" spans="1:3" hidden="1" x14ac:dyDescent="0.45">
      <c r="A6498" s="29"/>
      <c r="B6498" s="29"/>
      <c r="C6498" s="29"/>
    </row>
    <row r="6499" spans="1:3" hidden="1" x14ac:dyDescent="0.45">
      <c r="A6499" s="29"/>
      <c r="B6499" s="29"/>
      <c r="C6499" s="29"/>
    </row>
    <row r="6500" spans="1:3" hidden="1" x14ac:dyDescent="0.45">
      <c r="A6500" s="29"/>
      <c r="B6500" s="29"/>
      <c r="C6500" s="29"/>
    </row>
    <row r="6501" spans="1:3" hidden="1" x14ac:dyDescent="0.45">
      <c r="A6501" s="29"/>
      <c r="B6501" s="29"/>
      <c r="C6501" s="29"/>
    </row>
    <row r="6502" spans="1:3" hidden="1" x14ac:dyDescent="0.45">
      <c r="A6502" s="29"/>
      <c r="B6502" s="29"/>
      <c r="C6502" s="29"/>
    </row>
    <row r="6503" spans="1:3" hidden="1" x14ac:dyDescent="0.45">
      <c r="A6503" s="29"/>
      <c r="B6503" s="29"/>
      <c r="C6503" s="29"/>
    </row>
    <row r="6504" spans="1:3" hidden="1" x14ac:dyDescent="0.45">
      <c r="A6504" s="29"/>
      <c r="B6504" s="29"/>
      <c r="C6504" s="29"/>
    </row>
    <row r="6505" spans="1:3" hidden="1" x14ac:dyDescent="0.45">
      <c r="A6505" s="29"/>
      <c r="B6505" s="29"/>
      <c r="C6505" s="29"/>
    </row>
    <row r="6506" spans="1:3" hidden="1" x14ac:dyDescent="0.45">
      <c r="A6506" s="29"/>
      <c r="B6506" s="29"/>
      <c r="C6506" s="29"/>
    </row>
    <row r="6507" spans="1:3" hidden="1" x14ac:dyDescent="0.45">
      <c r="A6507" s="29"/>
      <c r="B6507" s="29"/>
      <c r="C6507" s="29"/>
    </row>
    <row r="6508" spans="1:3" hidden="1" x14ac:dyDescent="0.45">
      <c r="A6508" s="29"/>
      <c r="B6508" s="29"/>
      <c r="C6508" s="29"/>
    </row>
    <row r="6509" spans="1:3" hidden="1" x14ac:dyDescent="0.45">
      <c r="A6509" s="29"/>
      <c r="B6509" s="29"/>
      <c r="C6509" s="29"/>
    </row>
    <row r="6510" spans="1:3" hidden="1" x14ac:dyDescent="0.45">
      <c r="A6510" s="29"/>
      <c r="B6510" s="29"/>
      <c r="C6510" s="29"/>
    </row>
    <row r="6511" spans="1:3" hidden="1" x14ac:dyDescent="0.45">
      <c r="A6511" s="29"/>
      <c r="B6511" s="29"/>
      <c r="C6511" s="29"/>
    </row>
    <row r="6512" spans="1:3" hidden="1" x14ac:dyDescent="0.45">
      <c r="A6512" s="29"/>
      <c r="B6512" s="29"/>
      <c r="C6512" s="29"/>
    </row>
    <row r="6513" spans="1:3" hidden="1" x14ac:dyDescent="0.45">
      <c r="A6513" s="29"/>
      <c r="B6513" s="29"/>
      <c r="C6513" s="29"/>
    </row>
    <row r="6514" spans="1:3" hidden="1" x14ac:dyDescent="0.45">
      <c r="A6514" s="29"/>
      <c r="B6514" s="29"/>
      <c r="C6514" s="29"/>
    </row>
    <row r="6515" spans="1:3" hidden="1" x14ac:dyDescent="0.45">
      <c r="A6515" s="29"/>
      <c r="B6515" s="29"/>
      <c r="C6515" s="29"/>
    </row>
    <row r="6516" spans="1:3" hidden="1" x14ac:dyDescent="0.45">
      <c r="A6516" s="29"/>
      <c r="B6516" s="29"/>
      <c r="C6516" s="29"/>
    </row>
    <row r="6517" spans="1:3" hidden="1" x14ac:dyDescent="0.45">
      <c r="A6517" s="29"/>
      <c r="B6517" s="29"/>
      <c r="C6517" s="29"/>
    </row>
    <row r="6518" spans="1:3" hidden="1" x14ac:dyDescent="0.45">
      <c r="A6518" s="29"/>
      <c r="B6518" s="29"/>
      <c r="C6518" s="29"/>
    </row>
    <row r="6519" spans="1:3" hidden="1" x14ac:dyDescent="0.45">
      <c r="A6519" s="29"/>
      <c r="B6519" s="29"/>
      <c r="C6519" s="29"/>
    </row>
    <row r="6520" spans="1:3" hidden="1" x14ac:dyDescent="0.45">
      <c r="A6520" s="29"/>
      <c r="B6520" s="29"/>
      <c r="C6520" s="29"/>
    </row>
    <row r="6521" spans="1:3" hidden="1" x14ac:dyDescent="0.45">
      <c r="A6521" s="29"/>
      <c r="B6521" s="29"/>
      <c r="C6521" s="29"/>
    </row>
    <row r="6522" spans="1:3" hidden="1" x14ac:dyDescent="0.45">
      <c r="A6522" s="29"/>
      <c r="B6522" s="29"/>
      <c r="C6522" s="29"/>
    </row>
    <row r="6523" spans="1:3" hidden="1" x14ac:dyDescent="0.45">
      <c r="A6523" s="29"/>
      <c r="B6523" s="29"/>
      <c r="C6523" s="29"/>
    </row>
    <row r="6524" spans="1:3" hidden="1" x14ac:dyDescent="0.45">
      <c r="A6524" s="29"/>
      <c r="B6524" s="29"/>
      <c r="C6524" s="29"/>
    </row>
    <row r="6525" spans="1:3" hidden="1" x14ac:dyDescent="0.45">
      <c r="A6525" s="29"/>
      <c r="B6525" s="29"/>
      <c r="C6525" s="29"/>
    </row>
    <row r="6526" spans="1:3" hidden="1" x14ac:dyDescent="0.45">
      <c r="A6526" s="29"/>
      <c r="B6526" s="29"/>
      <c r="C6526" s="29"/>
    </row>
    <row r="6527" spans="1:3" hidden="1" x14ac:dyDescent="0.45">
      <c r="A6527" s="29"/>
      <c r="B6527" s="29"/>
      <c r="C6527" s="29"/>
    </row>
    <row r="6528" spans="1:3" hidden="1" x14ac:dyDescent="0.45">
      <c r="A6528" s="29"/>
      <c r="B6528" s="29"/>
      <c r="C6528" s="29"/>
    </row>
    <row r="6529" spans="1:3" hidden="1" x14ac:dyDescent="0.45">
      <c r="A6529" s="29"/>
      <c r="B6529" s="29"/>
      <c r="C6529" s="29"/>
    </row>
    <row r="6530" spans="1:3" hidden="1" x14ac:dyDescent="0.45">
      <c r="A6530" s="29"/>
      <c r="B6530" s="29"/>
      <c r="C6530" s="29"/>
    </row>
    <row r="6531" spans="1:3" hidden="1" x14ac:dyDescent="0.45">
      <c r="A6531" s="29"/>
      <c r="B6531" s="29"/>
      <c r="C6531" s="29"/>
    </row>
    <row r="6532" spans="1:3" hidden="1" x14ac:dyDescent="0.45">
      <c r="A6532" s="29"/>
      <c r="B6532" s="29"/>
      <c r="C6532" s="29"/>
    </row>
    <row r="6533" spans="1:3" hidden="1" x14ac:dyDescent="0.45">
      <c r="A6533" s="29"/>
      <c r="B6533" s="29"/>
      <c r="C6533" s="29"/>
    </row>
    <row r="6534" spans="1:3" hidden="1" x14ac:dyDescent="0.45">
      <c r="A6534" s="29"/>
      <c r="B6534" s="29"/>
      <c r="C6534" s="29"/>
    </row>
    <row r="6535" spans="1:3" hidden="1" x14ac:dyDescent="0.45">
      <c r="A6535" s="29"/>
      <c r="B6535" s="29"/>
      <c r="C6535" s="29"/>
    </row>
    <row r="6536" spans="1:3" hidden="1" x14ac:dyDescent="0.45">
      <c r="A6536" s="29"/>
      <c r="B6536" s="29"/>
      <c r="C6536" s="29"/>
    </row>
    <row r="6537" spans="1:3" hidden="1" x14ac:dyDescent="0.45">
      <c r="A6537" s="29"/>
      <c r="B6537" s="29"/>
      <c r="C6537" s="29"/>
    </row>
    <row r="6538" spans="1:3" hidden="1" x14ac:dyDescent="0.45">
      <c r="A6538" s="29"/>
      <c r="B6538" s="29"/>
      <c r="C6538" s="29"/>
    </row>
    <row r="6539" spans="1:3" hidden="1" x14ac:dyDescent="0.45">
      <c r="A6539" s="29"/>
      <c r="B6539" s="29"/>
      <c r="C6539" s="29"/>
    </row>
    <row r="6540" spans="1:3" hidden="1" x14ac:dyDescent="0.45">
      <c r="A6540" s="29"/>
      <c r="B6540" s="29"/>
      <c r="C6540" s="29"/>
    </row>
    <row r="6541" spans="1:3" hidden="1" x14ac:dyDescent="0.45">
      <c r="A6541" s="29"/>
      <c r="B6541" s="29"/>
      <c r="C6541" s="29"/>
    </row>
    <row r="6542" spans="1:3" hidden="1" x14ac:dyDescent="0.45">
      <c r="A6542" s="29"/>
      <c r="B6542" s="29"/>
      <c r="C6542" s="29"/>
    </row>
    <row r="6543" spans="1:3" hidden="1" x14ac:dyDescent="0.45">
      <c r="A6543" s="29"/>
      <c r="B6543" s="29"/>
      <c r="C6543" s="29"/>
    </row>
    <row r="6544" spans="1:3" hidden="1" x14ac:dyDescent="0.45">
      <c r="A6544" s="29"/>
      <c r="B6544" s="29"/>
      <c r="C6544" s="29"/>
    </row>
    <row r="6545" spans="1:3" hidden="1" x14ac:dyDescent="0.45">
      <c r="A6545" s="29"/>
      <c r="B6545" s="29"/>
      <c r="C6545" s="29"/>
    </row>
    <row r="6546" spans="1:3" hidden="1" x14ac:dyDescent="0.45">
      <c r="A6546" s="29"/>
      <c r="B6546" s="29"/>
      <c r="C6546" s="29"/>
    </row>
    <row r="6547" spans="1:3" hidden="1" x14ac:dyDescent="0.45">
      <c r="A6547" s="29"/>
      <c r="B6547" s="29"/>
      <c r="C6547" s="29"/>
    </row>
    <row r="6548" spans="1:3" hidden="1" x14ac:dyDescent="0.45">
      <c r="A6548" s="29"/>
      <c r="B6548" s="29"/>
      <c r="C6548" s="29"/>
    </row>
    <row r="6549" spans="1:3" hidden="1" x14ac:dyDescent="0.45">
      <c r="A6549" s="29"/>
      <c r="B6549" s="29"/>
      <c r="C6549" s="29"/>
    </row>
    <row r="6550" spans="1:3" hidden="1" x14ac:dyDescent="0.45">
      <c r="A6550" s="29"/>
      <c r="B6550" s="29"/>
      <c r="C6550" s="29"/>
    </row>
    <row r="6551" spans="1:3" hidden="1" x14ac:dyDescent="0.45">
      <c r="A6551" s="29"/>
      <c r="B6551" s="29"/>
      <c r="C6551" s="29"/>
    </row>
    <row r="6552" spans="1:3" hidden="1" x14ac:dyDescent="0.45">
      <c r="A6552" s="29"/>
      <c r="B6552" s="29"/>
      <c r="C6552" s="29"/>
    </row>
    <row r="6553" spans="1:3" hidden="1" x14ac:dyDescent="0.45">
      <c r="A6553" s="29"/>
      <c r="B6553" s="29"/>
      <c r="C6553" s="29"/>
    </row>
    <row r="6554" spans="1:3" hidden="1" x14ac:dyDescent="0.45">
      <c r="A6554" s="29"/>
      <c r="B6554" s="29"/>
      <c r="C6554" s="29"/>
    </row>
    <row r="6555" spans="1:3" hidden="1" x14ac:dyDescent="0.45">
      <c r="A6555" s="29"/>
      <c r="B6555" s="29"/>
      <c r="C6555" s="29"/>
    </row>
    <row r="6556" spans="1:3" hidden="1" x14ac:dyDescent="0.45">
      <c r="A6556" s="29"/>
      <c r="B6556" s="29"/>
      <c r="C6556" s="29"/>
    </row>
    <row r="6557" spans="1:3" hidden="1" x14ac:dyDescent="0.45">
      <c r="A6557" s="29"/>
      <c r="B6557" s="29"/>
      <c r="C6557" s="29"/>
    </row>
    <row r="6558" spans="1:3" hidden="1" x14ac:dyDescent="0.45">
      <c r="A6558" s="29"/>
      <c r="B6558" s="29"/>
      <c r="C6558" s="29"/>
    </row>
    <row r="6559" spans="1:3" hidden="1" x14ac:dyDescent="0.45">
      <c r="A6559" s="29"/>
      <c r="B6559" s="29"/>
      <c r="C6559" s="29"/>
    </row>
    <row r="6560" spans="1:3" hidden="1" x14ac:dyDescent="0.45">
      <c r="A6560" s="29"/>
      <c r="B6560" s="29"/>
      <c r="C6560" s="29"/>
    </row>
    <row r="6561" spans="1:3" hidden="1" x14ac:dyDescent="0.45">
      <c r="A6561" s="29"/>
      <c r="B6561" s="29"/>
      <c r="C6561" s="29"/>
    </row>
    <row r="6562" spans="1:3" hidden="1" x14ac:dyDescent="0.45">
      <c r="A6562" s="29"/>
      <c r="B6562" s="29"/>
      <c r="C6562" s="29"/>
    </row>
    <row r="6563" spans="1:3" hidden="1" x14ac:dyDescent="0.45">
      <c r="A6563" s="29"/>
      <c r="B6563" s="29"/>
      <c r="C6563" s="29"/>
    </row>
    <row r="6564" spans="1:3" hidden="1" x14ac:dyDescent="0.45">
      <c r="A6564" s="29"/>
      <c r="B6564" s="29"/>
      <c r="C6564" s="29"/>
    </row>
    <row r="6565" spans="1:3" hidden="1" x14ac:dyDescent="0.45">
      <c r="A6565" s="29"/>
      <c r="B6565" s="29"/>
      <c r="C6565" s="29"/>
    </row>
    <row r="6566" spans="1:3" hidden="1" x14ac:dyDescent="0.45">
      <c r="A6566" s="29"/>
      <c r="B6566" s="29"/>
      <c r="C6566" s="29"/>
    </row>
    <row r="6567" spans="1:3" hidden="1" x14ac:dyDescent="0.45">
      <c r="A6567" s="29"/>
      <c r="B6567" s="29"/>
      <c r="C6567" s="29"/>
    </row>
    <row r="6568" spans="1:3" hidden="1" x14ac:dyDescent="0.45">
      <c r="A6568" s="29"/>
      <c r="B6568" s="29"/>
      <c r="C6568" s="29"/>
    </row>
    <row r="6569" spans="1:3" hidden="1" x14ac:dyDescent="0.45">
      <c r="A6569" s="29"/>
      <c r="B6569" s="29"/>
      <c r="C6569" s="29"/>
    </row>
    <row r="6570" spans="1:3" hidden="1" x14ac:dyDescent="0.45">
      <c r="A6570" s="29"/>
      <c r="B6570" s="29"/>
      <c r="C6570" s="29"/>
    </row>
    <row r="6571" spans="1:3" hidden="1" x14ac:dyDescent="0.45">
      <c r="A6571" s="29"/>
      <c r="B6571" s="29"/>
      <c r="C6571" s="29"/>
    </row>
    <row r="6572" spans="1:3" hidden="1" x14ac:dyDescent="0.45">
      <c r="A6572" s="29"/>
      <c r="B6572" s="29"/>
      <c r="C6572" s="29"/>
    </row>
    <row r="6573" spans="1:3" hidden="1" x14ac:dyDescent="0.45">
      <c r="A6573" s="29"/>
      <c r="B6573" s="29"/>
      <c r="C6573" s="29"/>
    </row>
    <row r="6574" spans="1:3" hidden="1" x14ac:dyDescent="0.45">
      <c r="A6574" s="29"/>
      <c r="B6574" s="29"/>
      <c r="C6574" s="29"/>
    </row>
    <row r="6575" spans="1:3" hidden="1" x14ac:dyDescent="0.45">
      <c r="A6575" s="29"/>
      <c r="B6575" s="29"/>
      <c r="C6575" s="29"/>
    </row>
    <row r="6576" spans="1:3" hidden="1" x14ac:dyDescent="0.45">
      <c r="A6576" s="29"/>
      <c r="B6576" s="29"/>
      <c r="C6576" s="29"/>
    </row>
    <row r="6577" spans="1:3" hidden="1" x14ac:dyDescent="0.45">
      <c r="A6577" s="29"/>
      <c r="B6577" s="29"/>
      <c r="C6577" s="29"/>
    </row>
    <row r="6578" spans="1:3" hidden="1" x14ac:dyDescent="0.45">
      <c r="A6578" s="29"/>
      <c r="B6578" s="29"/>
      <c r="C6578" s="29"/>
    </row>
    <row r="6579" spans="1:3" hidden="1" x14ac:dyDescent="0.45">
      <c r="A6579" s="29"/>
      <c r="B6579" s="29"/>
      <c r="C6579" s="29"/>
    </row>
    <row r="6580" spans="1:3" hidden="1" x14ac:dyDescent="0.45">
      <c r="A6580" s="29"/>
      <c r="B6580" s="29"/>
      <c r="C6580" s="29"/>
    </row>
    <row r="6581" spans="1:3" hidden="1" x14ac:dyDescent="0.45">
      <c r="A6581" s="29"/>
      <c r="B6581" s="29"/>
      <c r="C6581" s="29"/>
    </row>
    <row r="6582" spans="1:3" hidden="1" x14ac:dyDescent="0.45">
      <c r="A6582" s="29"/>
      <c r="B6582" s="29"/>
      <c r="C6582" s="29"/>
    </row>
    <row r="6583" spans="1:3" hidden="1" x14ac:dyDescent="0.45">
      <c r="A6583" s="29"/>
      <c r="B6583" s="29"/>
      <c r="C6583" s="29"/>
    </row>
    <row r="6584" spans="1:3" hidden="1" x14ac:dyDescent="0.45">
      <c r="A6584" s="29"/>
      <c r="B6584" s="29"/>
      <c r="C6584" s="29"/>
    </row>
    <row r="6585" spans="1:3" hidden="1" x14ac:dyDescent="0.45">
      <c r="A6585" s="29"/>
      <c r="B6585" s="29"/>
      <c r="C6585" s="29"/>
    </row>
    <row r="6586" spans="1:3" hidden="1" x14ac:dyDescent="0.45">
      <c r="A6586" s="29"/>
      <c r="B6586" s="29"/>
      <c r="C6586" s="29"/>
    </row>
    <row r="6587" spans="1:3" hidden="1" x14ac:dyDescent="0.45">
      <c r="A6587" s="29"/>
      <c r="B6587" s="29"/>
      <c r="C6587" s="29"/>
    </row>
    <row r="6588" spans="1:3" hidden="1" x14ac:dyDescent="0.45">
      <c r="A6588" s="29"/>
      <c r="B6588" s="29"/>
      <c r="C6588" s="29"/>
    </row>
    <row r="6589" spans="1:3" hidden="1" x14ac:dyDescent="0.45">
      <c r="A6589" s="29"/>
      <c r="B6589" s="29"/>
      <c r="C6589" s="29"/>
    </row>
    <row r="6590" spans="1:3" hidden="1" x14ac:dyDescent="0.45">
      <c r="A6590" s="29"/>
      <c r="B6590" s="29"/>
      <c r="C6590" s="29"/>
    </row>
    <row r="6591" spans="1:3" hidden="1" x14ac:dyDescent="0.45">
      <c r="A6591" s="29"/>
      <c r="B6591" s="29"/>
      <c r="C6591" s="29"/>
    </row>
    <row r="6592" spans="1:3" hidden="1" x14ac:dyDescent="0.45">
      <c r="A6592" s="29"/>
      <c r="B6592" s="29"/>
      <c r="C6592" s="29"/>
    </row>
    <row r="6593" spans="1:3" hidden="1" x14ac:dyDescent="0.45">
      <c r="A6593" s="29"/>
      <c r="B6593" s="29"/>
      <c r="C6593" s="29"/>
    </row>
    <row r="6594" spans="1:3" hidden="1" x14ac:dyDescent="0.45">
      <c r="A6594" s="29"/>
      <c r="B6594" s="29"/>
      <c r="C6594" s="29"/>
    </row>
    <row r="6595" spans="1:3" hidden="1" x14ac:dyDescent="0.45">
      <c r="A6595" s="29"/>
      <c r="B6595" s="29"/>
      <c r="C6595" s="29"/>
    </row>
    <row r="6596" spans="1:3" hidden="1" x14ac:dyDescent="0.45">
      <c r="A6596" s="29"/>
      <c r="B6596" s="29"/>
      <c r="C6596" s="29"/>
    </row>
    <row r="6597" spans="1:3" hidden="1" x14ac:dyDescent="0.45">
      <c r="A6597" s="29"/>
      <c r="B6597" s="29"/>
      <c r="C6597" s="29"/>
    </row>
    <row r="6598" spans="1:3" hidden="1" x14ac:dyDescent="0.45">
      <c r="A6598" s="29"/>
      <c r="B6598" s="29"/>
      <c r="C6598" s="29"/>
    </row>
    <row r="6599" spans="1:3" hidden="1" x14ac:dyDescent="0.45">
      <c r="A6599" s="29"/>
      <c r="B6599" s="29"/>
      <c r="C6599" s="29"/>
    </row>
    <row r="6600" spans="1:3" hidden="1" x14ac:dyDescent="0.45">
      <c r="A6600" s="29"/>
      <c r="B6600" s="29"/>
      <c r="C6600" s="29"/>
    </row>
    <row r="6601" spans="1:3" hidden="1" x14ac:dyDescent="0.45">
      <c r="A6601" s="29"/>
      <c r="B6601" s="29"/>
      <c r="C6601" s="29"/>
    </row>
    <row r="6602" spans="1:3" hidden="1" x14ac:dyDescent="0.45">
      <c r="A6602" s="29"/>
      <c r="B6602" s="29"/>
      <c r="C6602" s="29"/>
    </row>
    <row r="6603" spans="1:3" hidden="1" x14ac:dyDescent="0.45">
      <c r="A6603" s="29"/>
      <c r="B6603" s="29"/>
      <c r="C6603" s="29"/>
    </row>
    <row r="6604" spans="1:3" hidden="1" x14ac:dyDescent="0.45">
      <c r="A6604" s="29"/>
      <c r="B6604" s="29"/>
      <c r="C6604" s="29"/>
    </row>
    <row r="6605" spans="1:3" hidden="1" x14ac:dyDescent="0.45">
      <c r="A6605" s="29"/>
      <c r="B6605" s="29"/>
      <c r="C6605" s="29"/>
    </row>
    <row r="6606" spans="1:3" hidden="1" x14ac:dyDescent="0.45">
      <c r="A6606" s="29"/>
      <c r="B6606" s="29"/>
      <c r="C6606" s="29"/>
    </row>
    <row r="6607" spans="1:3" hidden="1" x14ac:dyDescent="0.45">
      <c r="A6607" s="29"/>
      <c r="B6607" s="29"/>
      <c r="C6607" s="29"/>
    </row>
    <row r="6608" spans="1:3" hidden="1" x14ac:dyDescent="0.45">
      <c r="A6608" s="29"/>
      <c r="B6608" s="29"/>
      <c r="C6608" s="29"/>
    </row>
    <row r="6609" spans="1:3" hidden="1" x14ac:dyDescent="0.45">
      <c r="A6609" s="29"/>
      <c r="B6609" s="29"/>
      <c r="C6609" s="29"/>
    </row>
    <row r="6610" spans="1:3" hidden="1" x14ac:dyDescent="0.45">
      <c r="A6610" s="29"/>
      <c r="B6610" s="29"/>
      <c r="C6610" s="29"/>
    </row>
    <row r="6611" spans="1:3" hidden="1" x14ac:dyDescent="0.45">
      <c r="A6611" s="29"/>
      <c r="B6611" s="29"/>
      <c r="C6611" s="29"/>
    </row>
    <row r="6612" spans="1:3" hidden="1" x14ac:dyDescent="0.45">
      <c r="A6612" s="29"/>
      <c r="B6612" s="29"/>
      <c r="C6612" s="29"/>
    </row>
    <row r="6613" spans="1:3" hidden="1" x14ac:dyDescent="0.45">
      <c r="A6613" s="29"/>
      <c r="B6613" s="29"/>
      <c r="C6613" s="29"/>
    </row>
    <row r="6614" spans="1:3" hidden="1" x14ac:dyDescent="0.45">
      <c r="A6614" s="29"/>
      <c r="B6614" s="29"/>
      <c r="C6614" s="29"/>
    </row>
    <row r="6615" spans="1:3" hidden="1" x14ac:dyDescent="0.45">
      <c r="A6615" s="29"/>
      <c r="B6615" s="29"/>
      <c r="C6615" s="29"/>
    </row>
    <row r="6616" spans="1:3" hidden="1" x14ac:dyDescent="0.45">
      <c r="A6616" s="29"/>
      <c r="B6616" s="29"/>
      <c r="C6616" s="29"/>
    </row>
    <row r="6617" spans="1:3" hidden="1" x14ac:dyDescent="0.45">
      <c r="A6617" s="29"/>
      <c r="B6617" s="29"/>
      <c r="C6617" s="29"/>
    </row>
    <row r="6618" spans="1:3" hidden="1" x14ac:dyDescent="0.45">
      <c r="A6618" s="29"/>
      <c r="B6618" s="29"/>
      <c r="C6618" s="29"/>
    </row>
    <row r="6619" spans="1:3" hidden="1" x14ac:dyDescent="0.45">
      <c r="A6619" s="29"/>
      <c r="B6619" s="29"/>
      <c r="C6619" s="29"/>
    </row>
    <row r="6620" spans="1:3" hidden="1" x14ac:dyDescent="0.45">
      <c r="A6620" s="29"/>
      <c r="B6620" s="29"/>
      <c r="C6620" s="29"/>
    </row>
    <row r="6621" spans="1:3" hidden="1" x14ac:dyDescent="0.45">
      <c r="A6621" s="29"/>
      <c r="B6621" s="29"/>
      <c r="C6621" s="29"/>
    </row>
    <row r="6622" spans="1:3" hidden="1" x14ac:dyDescent="0.45">
      <c r="A6622" s="29"/>
      <c r="B6622" s="29"/>
      <c r="C6622" s="29"/>
    </row>
    <row r="6623" spans="1:3" hidden="1" x14ac:dyDescent="0.45">
      <c r="A6623" s="29"/>
      <c r="B6623" s="29"/>
      <c r="C6623" s="29"/>
    </row>
    <row r="6624" spans="1:3" hidden="1" x14ac:dyDescent="0.45">
      <c r="A6624" s="29"/>
      <c r="B6624" s="29"/>
      <c r="C6624" s="29"/>
    </row>
    <row r="6625" spans="1:3" hidden="1" x14ac:dyDescent="0.45">
      <c r="A6625" s="29"/>
      <c r="B6625" s="29"/>
      <c r="C6625" s="29"/>
    </row>
    <row r="6626" spans="1:3" hidden="1" x14ac:dyDescent="0.45">
      <c r="A6626" s="29"/>
      <c r="B6626" s="29"/>
      <c r="C6626" s="29"/>
    </row>
    <row r="6627" spans="1:3" hidden="1" x14ac:dyDescent="0.45">
      <c r="A6627" s="29"/>
      <c r="B6627" s="29"/>
      <c r="C6627" s="29"/>
    </row>
    <row r="6628" spans="1:3" hidden="1" x14ac:dyDescent="0.45">
      <c r="A6628" s="29"/>
      <c r="B6628" s="29"/>
      <c r="C6628" s="29"/>
    </row>
    <row r="6629" spans="1:3" hidden="1" x14ac:dyDescent="0.45">
      <c r="A6629" s="29"/>
      <c r="B6629" s="29"/>
      <c r="C6629" s="29"/>
    </row>
    <row r="6630" spans="1:3" hidden="1" x14ac:dyDescent="0.45">
      <c r="A6630" s="29"/>
      <c r="B6630" s="29"/>
      <c r="C6630" s="29"/>
    </row>
    <row r="6631" spans="1:3" hidden="1" x14ac:dyDescent="0.45">
      <c r="A6631" s="29"/>
      <c r="B6631" s="29"/>
      <c r="C6631" s="29"/>
    </row>
    <row r="6632" spans="1:3" hidden="1" x14ac:dyDescent="0.45">
      <c r="A6632" s="29"/>
      <c r="B6632" s="29"/>
      <c r="C6632" s="29"/>
    </row>
    <row r="6633" spans="1:3" hidden="1" x14ac:dyDescent="0.45">
      <c r="A6633" s="29"/>
      <c r="B6633" s="29"/>
      <c r="C6633" s="29"/>
    </row>
    <row r="6634" spans="1:3" hidden="1" x14ac:dyDescent="0.45">
      <c r="A6634" s="29"/>
      <c r="B6634" s="29"/>
      <c r="C6634" s="29"/>
    </row>
    <row r="6635" spans="1:3" hidden="1" x14ac:dyDescent="0.45">
      <c r="A6635" s="29"/>
      <c r="B6635" s="29"/>
      <c r="C6635" s="29"/>
    </row>
    <row r="6636" spans="1:3" hidden="1" x14ac:dyDescent="0.45">
      <c r="A6636" s="29"/>
      <c r="B6636" s="29"/>
      <c r="C6636" s="29"/>
    </row>
    <row r="6637" spans="1:3" hidden="1" x14ac:dyDescent="0.45">
      <c r="A6637" s="29"/>
      <c r="B6637" s="29"/>
      <c r="C6637" s="29"/>
    </row>
    <row r="6638" spans="1:3" hidden="1" x14ac:dyDescent="0.45">
      <c r="A6638" s="29"/>
      <c r="B6638" s="29"/>
      <c r="C6638" s="29"/>
    </row>
    <row r="6639" spans="1:3" hidden="1" x14ac:dyDescent="0.45">
      <c r="A6639" s="29"/>
      <c r="B6639" s="29"/>
      <c r="C6639" s="29"/>
    </row>
    <row r="6640" spans="1:3" hidden="1" x14ac:dyDescent="0.45">
      <c r="A6640" s="29"/>
      <c r="B6640" s="29"/>
      <c r="C6640" s="29"/>
    </row>
    <row r="6641" spans="1:3" hidden="1" x14ac:dyDescent="0.45">
      <c r="A6641" s="29"/>
      <c r="B6641" s="29"/>
      <c r="C6641" s="29"/>
    </row>
    <row r="6642" spans="1:3" hidden="1" x14ac:dyDescent="0.45">
      <c r="A6642" s="29"/>
      <c r="B6642" s="29"/>
      <c r="C6642" s="29"/>
    </row>
    <row r="6643" spans="1:3" hidden="1" x14ac:dyDescent="0.45">
      <c r="A6643" s="29"/>
      <c r="B6643" s="29"/>
      <c r="C6643" s="29"/>
    </row>
    <row r="6644" spans="1:3" hidden="1" x14ac:dyDescent="0.45">
      <c r="A6644" s="29"/>
      <c r="B6644" s="29"/>
      <c r="C6644" s="29"/>
    </row>
    <row r="6645" spans="1:3" hidden="1" x14ac:dyDescent="0.45">
      <c r="A6645" s="29"/>
      <c r="B6645" s="29"/>
      <c r="C6645" s="29"/>
    </row>
    <row r="6646" spans="1:3" hidden="1" x14ac:dyDescent="0.45">
      <c r="A6646" s="29"/>
      <c r="B6646" s="29"/>
      <c r="C6646" s="29"/>
    </row>
    <row r="6647" spans="1:3" hidden="1" x14ac:dyDescent="0.45">
      <c r="A6647" s="29"/>
      <c r="B6647" s="29"/>
      <c r="C6647" s="29"/>
    </row>
    <row r="6648" spans="1:3" hidden="1" x14ac:dyDescent="0.45">
      <c r="A6648" s="29"/>
      <c r="B6648" s="29"/>
      <c r="C6648" s="29"/>
    </row>
    <row r="6649" spans="1:3" hidden="1" x14ac:dyDescent="0.45">
      <c r="A6649" s="29"/>
      <c r="B6649" s="29"/>
      <c r="C6649" s="29"/>
    </row>
    <row r="6650" spans="1:3" hidden="1" x14ac:dyDescent="0.45">
      <c r="A6650" s="29"/>
      <c r="B6650" s="29"/>
      <c r="C6650" s="29"/>
    </row>
    <row r="6651" spans="1:3" hidden="1" x14ac:dyDescent="0.45">
      <c r="A6651" s="29"/>
      <c r="B6651" s="29"/>
      <c r="C6651" s="29"/>
    </row>
    <row r="6652" spans="1:3" hidden="1" x14ac:dyDescent="0.45">
      <c r="A6652" s="29"/>
      <c r="B6652" s="29"/>
      <c r="C6652" s="29"/>
    </row>
    <row r="6653" spans="1:3" hidden="1" x14ac:dyDescent="0.45">
      <c r="A6653" s="29"/>
      <c r="B6653" s="29"/>
      <c r="C6653" s="29"/>
    </row>
    <row r="6654" spans="1:3" hidden="1" x14ac:dyDescent="0.45">
      <c r="A6654" s="29"/>
      <c r="B6654" s="29"/>
      <c r="C6654" s="29"/>
    </row>
    <row r="6655" spans="1:3" hidden="1" x14ac:dyDescent="0.45">
      <c r="A6655" s="29"/>
      <c r="B6655" s="29"/>
      <c r="C6655" s="29"/>
    </row>
    <row r="6656" spans="1:3" hidden="1" x14ac:dyDescent="0.45">
      <c r="A6656" s="29"/>
      <c r="B6656" s="29"/>
      <c r="C6656" s="29"/>
    </row>
    <row r="6657" spans="1:3" hidden="1" x14ac:dyDescent="0.45">
      <c r="A6657" s="29"/>
      <c r="B6657" s="29"/>
      <c r="C6657" s="29"/>
    </row>
    <row r="6658" spans="1:3" hidden="1" x14ac:dyDescent="0.45">
      <c r="A6658" s="29"/>
      <c r="B6658" s="29"/>
      <c r="C6658" s="29"/>
    </row>
    <row r="6659" spans="1:3" hidden="1" x14ac:dyDescent="0.45">
      <c r="A6659" s="29"/>
      <c r="B6659" s="29"/>
      <c r="C6659" s="29"/>
    </row>
    <row r="6660" spans="1:3" hidden="1" x14ac:dyDescent="0.45">
      <c r="A6660" s="29"/>
      <c r="B6660" s="29"/>
      <c r="C6660" s="29"/>
    </row>
    <row r="6661" spans="1:3" hidden="1" x14ac:dyDescent="0.45">
      <c r="A6661" s="29"/>
      <c r="B6661" s="29"/>
      <c r="C6661" s="29"/>
    </row>
    <row r="6662" spans="1:3" hidden="1" x14ac:dyDescent="0.45">
      <c r="A6662" s="29"/>
      <c r="B6662" s="29"/>
      <c r="C6662" s="29"/>
    </row>
    <row r="6663" spans="1:3" hidden="1" x14ac:dyDescent="0.45">
      <c r="A6663" s="29"/>
      <c r="B6663" s="29"/>
      <c r="C6663" s="29"/>
    </row>
    <row r="6664" spans="1:3" hidden="1" x14ac:dyDescent="0.45">
      <c r="A6664" s="29"/>
      <c r="B6664" s="29"/>
      <c r="C6664" s="29"/>
    </row>
    <row r="6665" spans="1:3" hidden="1" x14ac:dyDescent="0.45">
      <c r="A6665" s="29"/>
      <c r="B6665" s="29"/>
      <c r="C6665" s="29"/>
    </row>
    <row r="6666" spans="1:3" hidden="1" x14ac:dyDescent="0.45">
      <c r="A6666" s="29"/>
      <c r="B6666" s="29"/>
      <c r="C6666" s="29"/>
    </row>
    <row r="6667" spans="1:3" hidden="1" x14ac:dyDescent="0.45">
      <c r="A6667" s="29"/>
      <c r="B6667" s="29"/>
      <c r="C6667" s="29"/>
    </row>
    <row r="6668" spans="1:3" hidden="1" x14ac:dyDescent="0.45">
      <c r="A6668" s="29"/>
      <c r="B6668" s="29"/>
      <c r="C6668" s="29"/>
    </row>
    <row r="6669" spans="1:3" hidden="1" x14ac:dyDescent="0.45">
      <c r="A6669" s="29"/>
      <c r="B6669" s="29"/>
      <c r="C6669" s="29"/>
    </row>
    <row r="6670" spans="1:3" hidden="1" x14ac:dyDescent="0.45">
      <c r="A6670" s="29"/>
      <c r="B6670" s="29"/>
      <c r="C6670" s="29"/>
    </row>
    <row r="6671" spans="1:3" hidden="1" x14ac:dyDescent="0.45">
      <c r="A6671" s="29"/>
      <c r="B6671" s="29"/>
      <c r="C6671" s="29"/>
    </row>
    <row r="6672" spans="1:3" hidden="1" x14ac:dyDescent="0.45">
      <c r="A6672" s="29"/>
      <c r="B6672" s="29"/>
      <c r="C6672" s="29"/>
    </row>
    <row r="6673" spans="1:3" hidden="1" x14ac:dyDescent="0.45">
      <c r="A6673" s="29"/>
      <c r="B6673" s="29"/>
      <c r="C6673" s="29"/>
    </row>
    <row r="6674" spans="1:3" hidden="1" x14ac:dyDescent="0.45">
      <c r="A6674" s="29"/>
      <c r="B6674" s="29"/>
      <c r="C6674" s="29"/>
    </row>
    <row r="6675" spans="1:3" hidden="1" x14ac:dyDescent="0.45">
      <c r="A6675" s="29"/>
      <c r="B6675" s="29"/>
      <c r="C6675" s="29"/>
    </row>
    <row r="6676" spans="1:3" hidden="1" x14ac:dyDescent="0.45">
      <c r="A6676" s="29"/>
      <c r="B6676" s="29"/>
      <c r="C6676" s="29"/>
    </row>
    <row r="6677" spans="1:3" hidden="1" x14ac:dyDescent="0.45">
      <c r="A6677" s="29"/>
      <c r="B6677" s="29"/>
      <c r="C6677" s="29"/>
    </row>
    <row r="6678" spans="1:3" hidden="1" x14ac:dyDescent="0.45">
      <c r="A6678" s="29"/>
      <c r="B6678" s="29"/>
      <c r="C6678" s="29"/>
    </row>
    <row r="6679" spans="1:3" hidden="1" x14ac:dyDescent="0.45">
      <c r="A6679" s="29"/>
      <c r="B6679" s="29"/>
      <c r="C6679" s="29"/>
    </row>
    <row r="6680" spans="1:3" hidden="1" x14ac:dyDescent="0.45">
      <c r="A6680" s="29"/>
      <c r="B6680" s="29"/>
      <c r="C6680" s="29"/>
    </row>
    <row r="6681" spans="1:3" hidden="1" x14ac:dyDescent="0.45">
      <c r="A6681" s="29"/>
      <c r="B6681" s="29"/>
      <c r="C6681" s="29"/>
    </row>
    <row r="6682" spans="1:3" hidden="1" x14ac:dyDescent="0.45">
      <c r="A6682" s="29"/>
      <c r="B6682" s="29"/>
      <c r="C6682" s="29"/>
    </row>
    <row r="6683" spans="1:3" hidden="1" x14ac:dyDescent="0.45">
      <c r="A6683" s="29"/>
      <c r="B6683" s="29"/>
      <c r="C6683" s="29"/>
    </row>
    <row r="6684" spans="1:3" hidden="1" x14ac:dyDescent="0.45">
      <c r="A6684" s="29"/>
      <c r="B6684" s="29"/>
      <c r="C6684" s="29"/>
    </row>
    <row r="6685" spans="1:3" hidden="1" x14ac:dyDescent="0.45">
      <c r="A6685" s="29"/>
      <c r="B6685" s="29"/>
      <c r="C6685" s="29"/>
    </row>
    <row r="6686" spans="1:3" hidden="1" x14ac:dyDescent="0.45">
      <c r="A6686" s="29"/>
      <c r="B6686" s="29"/>
      <c r="C6686" s="29"/>
    </row>
    <row r="6687" spans="1:3" hidden="1" x14ac:dyDescent="0.45">
      <c r="A6687" s="29"/>
      <c r="B6687" s="29"/>
      <c r="C6687" s="29"/>
    </row>
    <row r="6688" spans="1:3" hidden="1" x14ac:dyDescent="0.45">
      <c r="A6688" s="29"/>
      <c r="B6688" s="29"/>
      <c r="C6688" s="29"/>
    </row>
    <row r="6689" spans="1:3" hidden="1" x14ac:dyDescent="0.45">
      <c r="A6689" s="29"/>
      <c r="B6689" s="29"/>
      <c r="C6689" s="29"/>
    </row>
    <row r="6690" spans="1:3" hidden="1" x14ac:dyDescent="0.45">
      <c r="A6690" s="29"/>
      <c r="B6690" s="29"/>
      <c r="C6690" s="29"/>
    </row>
    <row r="6691" spans="1:3" hidden="1" x14ac:dyDescent="0.45">
      <c r="A6691" s="29"/>
      <c r="B6691" s="29"/>
      <c r="C6691" s="29"/>
    </row>
    <row r="6692" spans="1:3" hidden="1" x14ac:dyDescent="0.45">
      <c r="A6692" s="29"/>
      <c r="B6692" s="29"/>
      <c r="C6692" s="29"/>
    </row>
    <row r="6693" spans="1:3" hidden="1" x14ac:dyDescent="0.45">
      <c r="A6693" s="29"/>
      <c r="B6693" s="29"/>
      <c r="C6693" s="29"/>
    </row>
    <row r="6694" spans="1:3" hidden="1" x14ac:dyDescent="0.45">
      <c r="A6694" s="29"/>
      <c r="B6694" s="29"/>
      <c r="C6694" s="29"/>
    </row>
    <row r="6695" spans="1:3" hidden="1" x14ac:dyDescent="0.45">
      <c r="A6695" s="29"/>
      <c r="B6695" s="29"/>
      <c r="C6695" s="29"/>
    </row>
    <row r="6696" spans="1:3" hidden="1" x14ac:dyDescent="0.45">
      <c r="A6696" s="29"/>
      <c r="B6696" s="29"/>
      <c r="C6696" s="29"/>
    </row>
    <row r="6697" spans="1:3" hidden="1" x14ac:dyDescent="0.45">
      <c r="A6697" s="29"/>
      <c r="B6697" s="29"/>
      <c r="C6697" s="29"/>
    </row>
    <row r="6698" spans="1:3" hidden="1" x14ac:dyDescent="0.45">
      <c r="A6698" s="29"/>
      <c r="B6698" s="29"/>
      <c r="C6698" s="29"/>
    </row>
    <row r="6699" spans="1:3" hidden="1" x14ac:dyDescent="0.45">
      <c r="A6699" s="29"/>
      <c r="B6699" s="29"/>
      <c r="C6699" s="29"/>
    </row>
    <row r="6700" spans="1:3" hidden="1" x14ac:dyDescent="0.45">
      <c r="A6700" s="29"/>
      <c r="B6700" s="29"/>
      <c r="C6700" s="29"/>
    </row>
    <row r="6701" spans="1:3" hidden="1" x14ac:dyDescent="0.45">
      <c r="A6701" s="29"/>
      <c r="B6701" s="29"/>
      <c r="C6701" s="29"/>
    </row>
    <row r="6702" spans="1:3" hidden="1" x14ac:dyDescent="0.45">
      <c r="A6702" s="29"/>
      <c r="B6702" s="29"/>
      <c r="C6702" s="29"/>
    </row>
    <row r="6703" spans="1:3" hidden="1" x14ac:dyDescent="0.45">
      <c r="A6703" s="29"/>
      <c r="B6703" s="29"/>
      <c r="C6703" s="29"/>
    </row>
    <row r="6704" spans="1:3" hidden="1" x14ac:dyDescent="0.45">
      <c r="A6704" s="29"/>
      <c r="B6704" s="29"/>
      <c r="C6704" s="29"/>
    </row>
    <row r="6705" spans="1:3" hidden="1" x14ac:dyDescent="0.45">
      <c r="A6705" s="29"/>
      <c r="B6705" s="29"/>
      <c r="C6705" s="29"/>
    </row>
    <row r="6706" spans="1:3" hidden="1" x14ac:dyDescent="0.45">
      <c r="A6706" s="29"/>
      <c r="B6706" s="29"/>
      <c r="C6706" s="29"/>
    </row>
    <row r="6707" spans="1:3" hidden="1" x14ac:dyDescent="0.45">
      <c r="A6707" s="29"/>
      <c r="B6707" s="29"/>
      <c r="C6707" s="29"/>
    </row>
    <row r="6708" spans="1:3" hidden="1" x14ac:dyDescent="0.45">
      <c r="A6708" s="29"/>
      <c r="B6708" s="29"/>
      <c r="C6708" s="29"/>
    </row>
    <row r="6709" spans="1:3" hidden="1" x14ac:dyDescent="0.45">
      <c r="A6709" s="29"/>
      <c r="B6709" s="29"/>
      <c r="C6709" s="29"/>
    </row>
    <row r="6710" spans="1:3" hidden="1" x14ac:dyDescent="0.45">
      <c r="A6710" s="29"/>
      <c r="B6710" s="29"/>
      <c r="C6710" s="29"/>
    </row>
    <row r="6711" spans="1:3" hidden="1" x14ac:dyDescent="0.45">
      <c r="A6711" s="29"/>
      <c r="B6711" s="29"/>
      <c r="C6711" s="29"/>
    </row>
    <row r="6712" spans="1:3" hidden="1" x14ac:dyDescent="0.45">
      <c r="A6712" s="29"/>
      <c r="B6712" s="29"/>
      <c r="C6712" s="29"/>
    </row>
    <row r="6713" spans="1:3" hidden="1" x14ac:dyDescent="0.45">
      <c r="A6713" s="29"/>
      <c r="B6713" s="29"/>
      <c r="C6713" s="29"/>
    </row>
    <row r="6714" spans="1:3" hidden="1" x14ac:dyDescent="0.45">
      <c r="A6714" s="29"/>
      <c r="B6714" s="29"/>
      <c r="C6714" s="29"/>
    </row>
    <row r="6715" spans="1:3" hidden="1" x14ac:dyDescent="0.45">
      <c r="A6715" s="29"/>
      <c r="B6715" s="29"/>
      <c r="C6715" s="29"/>
    </row>
    <row r="6716" spans="1:3" hidden="1" x14ac:dyDescent="0.45">
      <c r="A6716" s="29"/>
      <c r="B6716" s="29"/>
      <c r="C6716" s="29"/>
    </row>
    <row r="6717" spans="1:3" hidden="1" x14ac:dyDescent="0.45">
      <c r="A6717" s="29"/>
      <c r="B6717" s="29"/>
      <c r="C6717" s="29"/>
    </row>
    <row r="6718" spans="1:3" hidden="1" x14ac:dyDescent="0.45">
      <c r="A6718" s="29"/>
      <c r="B6718" s="29"/>
      <c r="C6718" s="29"/>
    </row>
    <row r="6719" spans="1:3" hidden="1" x14ac:dyDescent="0.45">
      <c r="A6719" s="29"/>
      <c r="B6719" s="29"/>
      <c r="C6719" s="29"/>
    </row>
    <row r="6720" spans="1:3" hidden="1" x14ac:dyDescent="0.45">
      <c r="A6720" s="29"/>
      <c r="B6720" s="29"/>
      <c r="C6720" s="29"/>
    </row>
    <row r="6721" spans="1:3" hidden="1" x14ac:dyDescent="0.45">
      <c r="A6721" s="29"/>
      <c r="B6721" s="29"/>
      <c r="C6721" s="29"/>
    </row>
    <row r="6722" spans="1:3" hidden="1" x14ac:dyDescent="0.45">
      <c r="A6722" s="29"/>
      <c r="B6722" s="29"/>
      <c r="C6722" s="29"/>
    </row>
    <row r="6723" spans="1:3" hidden="1" x14ac:dyDescent="0.45">
      <c r="A6723" s="29"/>
      <c r="B6723" s="29"/>
      <c r="C6723" s="29"/>
    </row>
    <row r="6724" spans="1:3" hidden="1" x14ac:dyDescent="0.45">
      <c r="A6724" s="29"/>
      <c r="B6724" s="29"/>
      <c r="C6724" s="29"/>
    </row>
    <row r="6725" spans="1:3" hidden="1" x14ac:dyDescent="0.45">
      <c r="A6725" s="29"/>
      <c r="B6725" s="29"/>
      <c r="C6725" s="29"/>
    </row>
    <row r="6726" spans="1:3" hidden="1" x14ac:dyDescent="0.45">
      <c r="A6726" s="29"/>
      <c r="B6726" s="29"/>
      <c r="C6726" s="29"/>
    </row>
    <row r="6727" spans="1:3" hidden="1" x14ac:dyDescent="0.45">
      <c r="A6727" s="29"/>
      <c r="B6727" s="29"/>
      <c r="C6727" s="29"/>
    </row>
    <row r="6728" spans="1:3" hidden="1" x14ac:dyDescent="0.45">
      <c r="A6728" s="29"/>
      <c r="B6728" s="29"/>
      <c r="C6728" s="29"/>
    </row>
    <row r="6729" spans="1:3" hidden="1" x14ac:dyDescent="0.45">
      <c r="A6729" s="29"/>
      <c r="B6729" s="29"/>
      <c r="C6729" s="29"/>
    </row>
    <row r="6730" spans="1:3" hidden="1" x14ac:dyDescent="0.45">
      <c r="A6730" s="29"/>
      <c r="B6730" s="29"/>
      <c r="C6730" s="29"/>
    </row>
    <row r="6731" spans="1:3" hidden="1" x14ac:dyDescent="0.45">
      <c r="A6731" s="29"/>
      <c r="B6731" s="29"/>
      <c r="C6731" s="29"/>
    </row>
    <row r="6732" spans="1:3" hidden="1" x14ac:dyDescent="0.45">
      <c r="A6732" s="29"/>
      <c r="B6732" s="29"/>
      <c r="C6732" s="29"/>
    </row>
    <row r="6733" spans="1:3" hidden="1" x14ac:dyDescent="0.45">
      <c r="A6733" s="29"/>
      <c r="B6733" s="29"/>
      <c r="C6733" s="29"/>
    </row>
    <row r="6734" spans="1:3" hidden="1" x14ac:dyDescent="0.45">
      <c r="A6734" s="29"/>
      <c r="B6734" s="29"/>
      <c r="C6734" s="29"/>
    </row>
    <row r="6735" spans="1:3" hidden="1" x14ac:dyDescent="0.45">
      <c r="A6735" s="29"/>
      <c r="B6735" s="29"/>
      <c r="C6735" s="29"/>
    </row>
    <row r="6736" spans="1:3" hidden="1" x14ac:dyDescent="0.45">
      <c r="A6736" s="29"/>
      <c r="B6736" s="29"/>
      <c r="C6736" s="29"/>
    </row>
    <row r="6737" spans="1:3" hidden="1" x14ac:dyDescent="0.45">
      <c r="A6737" s="29"/>
      <c r="B6737" s="29"/>
      <c r="C6737" s="29"/>
    </row>
    <row r="6738" spans="1:3" hidden="1" x14ac:dyDescent="0.45">
      <c r="A6738" s="29"/>
      <c r="B6738" s="29"/>
      <c r="C6738" s="29"/>
    </row>
    <row r="6739" spans="1:3" hidden="1" x14ac:dyDescent="0.45">
      <c r="A6739" s="29"/>
      <c r="B6739" s="29"/>
      <c r="C6739" s="29"/>
    </row>
    <row r="6740" spans="1:3" hidden="1" x14ac:dyDescent="0.45">
      <c r="A6740" s="29"/>
      <c r="B6740" s="29"/>
      <c r="C6740" s="29"/>
    </row>
    <row r="6741" spans="1:3" hidden="1" x14ac:dyDescent="0.45">
      <c r="A6741" s="29"/>
      <c r="B6741" s="29"/>
      <c r="C6741" s="29"/>
    </row>
    <row r="6742" spans="1:3" hidden="1" x14ac:dyDescent="0.45">
      <c r="A6742" s="29"/>
      <c r="B6742" s="29"/>
      <c r="C6742" s="29"/>
    </row>
    <row r="6743" spans="1:3" hidden="1" x14ac:dyDescent="0.45">
      <c r="A6743" s="29"/>
      <c r="B6743" s="29"/>
      <c r="C6743" s="29"/>
    </row>
    <row r="6744" spans="1:3" hidden="1" x14ac:dyDescent="0.45">
      <c r="A6744" s="29"/>
      <c r="B6744" s="29"/>
      <c r="C6744" s="29"/>
    </row>
    <row r="6745" spans="1:3" hidden="1" x14ac:dyDescent="0.45">
      <c r="A6745" s="29"/>
      <c r="B6745" s="29"/>
      <c r="C6745" s="29"/>
    </row>
    <row r="6746" spans="1:3" hidden="1" x14ac:dyDescent="0.45">
      <c r="A6746" s="29"/>
      <c r="B6746" s="29"/>
      <c r="C6746" s="29"/>
    </row>
    <row r="6747" spans="1:3" hidden="1" x14ac:dyDescent="0.45">
      <c r="A6747" s="29"/>
      <c r="B6747" s="29"/>
      <c r="C6747" s="29"/>
    </row>
    <row r="6748" spans="1:3" hidden="1" x14ac:dyDescent="0.45">
      <c r="A6748" s="29"/>
      <c r="B6748" s="29"/>
      <c r="C6748" s="29"/>
    </row>
    <row r="6749" spans="1:3" hidden="1" x14ac:dyDescent="0.45">
      <c r="A6749" s="29"/>
      <c r="B6749" s="29"/>
      <c r="C6749" s="29"/>
    </row>
    <row r="6750" spans="1:3" hidden="1" x14ac:dyDescent="0.45">
      <c r="A6750" s="29"/>
      <c r="B6750" s="29"/>
      <c r="C6750" s="29"/>
    </row>
    <row r="6751" spans="1:3" hidden="1" x14ac:dyDescent="0.45">
      <c r="A6751" s="29"/>
      <c r="B6751" s="29"/>
      <c r="C6751" s="29"/>
    </row>
    <row r="6752" spans="1:3" hidden="1" x14ac:dyDescent="0.45">
      <c r="A6752" s="29"/>
      <c r="B6752" s="29"/>
      <c r="C6752" s="29"/>
    </row>
    <row r="6753" spans="1:3" hidden="1" x14ac:dyDescent="0.45">
      <c r="A6753" s="29"/>
      <c r="B6753" s="29"/>
      <c r="C6753" s="29"/>
    </row>
    <row r="6754" spans="1:3" hidden="1" x14ac:dyDescent="0.45">
      <c r="A6754" s="29"/>
      <c r="B6754" s="29"/>
      <c r="C6754" s="29"/>
    </row>
    <row r="6755" spans="1:3" hidden="1" x14ac:dyDescent="0.45">
      <c r="A6755" s="29"/>
      <c r="B6755" s="29"/>
      <c r="C6755" s="29"/>
    </row>
    <row r="6756" spans="1:3" hidden="1" x14ac:dyDescent="0.45">
      <c r="A6756" s="29"/>
      <c r="B6756" s="29"/>
      <c r="C6756" s="29"/>
    </row>
    <row r="6757" spans="1:3" hidden="1" x14ac:dyDescent="0.45">
      <c r="A6757" s="29"/>
      <c r="B6757" s="29"/>
      <c r="C6757" s="29"/>
    </row>
    <row r="6758" spans="1:3" hidden="1" x14ac:dyDescent="0.45">
      <c r="A6758" s="29"/>
      <c r="B6758" s="29"/>
      <c r="C6758" s="29"/>
    </row>
    <row r="6759" spans="1:3" hidden="1" x14ac:dyDescent="0.45">
      <c r="A6759" s="29"/>
      <c r="B6759" s="29"/>
      <c r="C6759" s="29"/>
    </row>
    <row r="6760" spans="1:3" hidden="1" x14ac:dyDescent="0.45">
      <c r="A6760" s="29"/>
      <c r="B6760" s="29"/>
      <c r="C6760" s="29"/>
    </row>
    <row r="6761" spans="1:3" hidden="1" x14ac:dyDescent="0.45">
      <c r="A6761" s="29"/>
      <c r="B6761" s="29"/>
      <c r="C6761" s="29"/>
    </row>
    <row r="6762" spans="1:3" hidden="1" x14ac:dyDescent="0.45">
      <c r="A6762" s="29"/>
      <c r="B6762" s="29"/>
      <c r="C6762" s="29"/>
    </row>
    <row r="6763" spans="1:3" hidden="1" x14ac:dyDescent="0.45">
      <c r="A6763" s="29"/>
      <c r="B6763" s="29"/>
      <c r="C6763" s="29"/>
    </row>
    <row r="6764" spans="1:3" hidden="1" x14ac:dyDescent="0.45">
      <c r="A6764" s="29"/>
      <c r="B6764" s="29"/>
      <c r="C6764" s="29"/>
    </row>
    <row r="6765" spans="1:3" hidden="1" x14ac:dyDescent="0.45">
      <c r="A6765" s="29"/>
      <c r="B6765" s="29"/>
      <c r="C6765" s="29"/>
    </row>
    <row r="6766" spans="1:3" hidden="1" x14ac:dyDescent="0.45">
      <c r="A6766" s="29"/>
      <c r="B6766" s="29"/>
      <c r="C6766" s="29"/>
    </row>
    <row r="6767" spans="1:3" hidden="1" x14ac:dyDescent="0.45">
      <c r="A6767" s="29"/>
      <c r="B6767" s="29"/>
      <c r="C6767" s="29"/>
    </row>
    <row r="6768" spans="1:3" hidden="1" x14ac:dyDescent="0.45">
      <c r="A6768" s="29"/>
      <c r="B6768" s="29"/>
      <c r="C6768" s="29"/>
    </row>
    <row r="6769" spans="1:3" hidden="1" x14ac:dyDescent="0.45">
      <c r="A6769" s="29"/>
      <c r="B6769" s="29"/>
      <c r="C6769" s="29"/>
    </row>
    <row r="6770" spans="1:3" hidden="1" x14ac:dyDescent="0.45">
      <c r="A6770" s="29"/>
      <c r="B6770" s="29"/>
      <c r="C6770" s="29"/>
    </row>
    <row r="6771" spans="1:3" hidden="1" x14ac:dyDescent="0.45">
      <c r="A6771" s="29"/>
      <c r="B6771" s="29"/>
      <c r="C6771" s="29"/>
    </row>
    <row r="6772" spans="1:3" hidden="1" x14ac:dyDescent="0.45">
      <c r="A6772" s="29"/>
      <c r="B6772" s="29"/>
      <c r="C6772" s="29"/>
    </row>
    <row r="6773" spans="1:3" hidden="1" x14ac:dyDescent="0.45">
      <c r="A6773" s="29"/>
      <c r="B6773" s="29"/>
      <c r="C6773" s="29"/>
    </row>
    <row r="6774" spans="1:3" hidden="1" x14ac:dyDescent="0.45">
      <c r="A6774" s="29"/>
      <c r="B6774" s="29"/>
      <c r="C6774" s="29"/>
    </row>
    <row r="6775" spans="1:3" hidden="1" x14ac:dyDescent="0.45">
      <c r="A6775" s="29"/>
      <c r="B6775" s="29"/>
      <c r="C6775" s="29"/>
    </row>
    <row r="6776" spans="1:3" hidden="1" x14ac:dyDescent="0.45">
      <c r="A6776" s="29"/>
      <c r="B6776" s="29"/>
      <c r="C6776" s="29"/>
    </row>
    <row r="6777" spans="1:3" hidden="1" x14ac:dyDescent="0.45">
      <c r="A6777" s="29"/>
      <c r="B6777" s="29"/>
      <c r="C6777" s="29"/>
    </row>
    <row r="6778" spans="1:3" hidden="1" x14ac:dyDescent="0.45">
      <c r="A6778" s="29"/>
      <c r="B6778" s="29"/>
      <c r="C6778" s="29"/>
    </row>
    <row r="6779" spans="1:3" hidden="1" x14ac:dyDescent="0.45">
      <c r="A6779" s="29"/>
      <c r="B6779" s="29"/>
      <c r="C6779" s="29"/>
    </row>
    <row r="6780" spans="1:3" hidden="1" x14ac:dyDescent="0.45">
      <c r="A6780" s="29"/>
      <c r="B6780" s="29"/>
      <c r="C6780" s="29"/>
    </row>
    <row r="6781" spans="1:3" hidden="1" x14ac:dyDescent="0.45">
      <c r="A6781" s="29"/>
      <c r="B6781" s="29"/>
      <c r="C6781" s="29"/>
    </row>
    <row r="6782" spans="1:3" hidden="1" x14ac:dyDescent="0.45">
      <c r="A6782" s="29"/>
      <c r="B6782" s="29"/>
      <c r="C6782" s="29"/>
    </row>
    <row r="6783" spans="1:3" hidden="1" x14ac:dyDescent="0.45">
      <c r="A6783" s="29"/>
      <c r="B6783" s="29"/>
      <c r="C6783" s="29"/>
    </row>
    <row r="6784" spans="1:3" hidden="1" x14ac:dyDescent="0.45">
      <c r="A6784" s="29"/>
      <c r="B6784" s="29"/>
      <c r="C6784" s="29"/>
    </row>
    <row r="6785" spans="1:3" hidden="1" x14ac:dyDescent="0.45">
      <c r="A6785" s="29"/>
      <c r="B6785" s="29"/>
      <c r="C6785" s="29"/>
    </row>
    <row r="6786" spans="1:3" hidden="1" x14ac:dyDescent="0.45">
      <c r="A6786" s="29"/>
      <c r="B6786" s="29"/>
      <c r="C6786" s="29"/>
    </row>
    <row r="6787" spans="1:3" hidden="1" x14ac:dyDescent="0.45">
      <c r="A6787" s="29"/>
      <c r="B6787" s="29"/>
      <c r="C6787" s="29"/>
    </row>
    <row r="6788" spans="1:3" hidden="1" x14ac:dyDescent="0.45">
      <c r="A6788" s="29"/>
      <c r="B6788" s="29"/>
      <c r="C6788" s="29"/>
    </row>
    <row r="6789" spans="1:3" hidden="1" x14ac:dyDescent="0.45">
      <c r="A6789" s="29"/>
      <c r="B6789" s="29"/>
      <c r="C6789" s="29"/>
    </row>
    <row r="6790" spans="1:3" hidden="1" x14ac:dyDescent="0.45">
      <c r="A6790" s="29"/>
      <c r="B6790" s="29"/>
      <c r="C6790" s="29"/>
    </row>
    <row r="6791" spans="1:3" hidden="1" x14ac:dyDescent="0.45">
      <c r="A6791" s="29"/>
      <c r="B6791" s="29"/>
      <c r="C6791" s="29"/>
    </row>
    <row r="6792" spans="1:3" hidden="1" x14ac:dyDescent="0.45">
      <c r="A6792" s="29"/>
      <c r="B6792" s="29"/>
      <c r="C6792" s="29"/>
    </row>
    <row r="6793" spans="1:3" hidden="1" x14ac:dyDescent="0.45">
      <c r="A6793" s="29"/>
      <c r="B6793" s="29"/>
      <c r="C6793" s="29"/>
    </row>
    <row r="6794" spans="1:3" hidden="1" x14ac:dyDescent="0.45">
      <c r="A6794" s="29"/>
      <c r="B6794" s="29"/>
      <c r="C6794" s="29"/>
    </row>
    <row r="6795" spans="1:3" hidden="1" x14ac:dyDescent="0.45">
      <c r="A6795" s="29"/>
      <c r="B6795" s="29"/>
      <c r="C6795" s="29"/>
    </row>
    <row r="6796" spans="1:3" hidden="1" x14ac:dyDescent="0.45">
      <c r="A6796" s="29"/>
      <c r="B6796" s="29"/>
      <c r="C6796" s="29"/>
    </row>
    <row r="6797" spans="1:3" hidden="1" x14ac:dyDescent="0.45">
      <c r="A6797" s="29"/>
      <c r="B6797" s="29"/>
      <c r="C6797" s="29"/>
    </row>
    <row r="6798" spans="1:3" hidden="1" x14ac:dyDescent="0.45">
      <c r="A6798" s="29"/>
      <c r="B6798" s="29"/>
      <c r="C6798" s="29"/>
    </row>
    <row r="6799" spans="1:3" hidden="1" x14ac:dyDescent="0.45">
      <c r="A6799" s="29"/>
      <c r="B6799" s="29"/>
      <c r="C6799" s="29"/>
    </row>
    <row r="6800" spans="1:3" hidden="1" x14ac:dyDescent="0.45">
      <c r="A6800" s="29"/>
      <c r="B6800" s="29"/>
      <c r="C6800" s="29"/>
    </row>
    <row r="6801" spans="1:3" hidden="1" x14ac:dyDescent="0.45">
      <c r="A6801" s="29"/>
      <c r="B6801" s="29"/>
      <c r="C6801" s="29"/>
    </row>
    <row r="6802" spans="1:3" hidden="1" x14ac:dyDescent="0.45">
      <c r="A6802" s="29"/>
      <c r="B6802" s="29"/>
      <c r="C6802" s="29"/>
    </row>
    <row r="6803" spans="1:3" hidden="1" x14ac:dyDescent="0.45">
      <c r="A6803" s="29"/>
      <c r="B6803" s="29"/>
      <c r="C6803" s="29"/>
    </row>
    <row r="6804" spans="1:3" hidden="1" x14ac:dyDescent="0.45">
      <c r="A6804" s="29"/>
      <c r="B6804" s="29"/>
      <c r="C6804" s="29"/>
    </row>
    <row r="6805" spans="1:3" hidden="1" x14ac:dyDescent="0.45">
      <c r="A6805" s="29"/>
      <c r="B6805" s="29"/>
      <c r="C6805" s="29"/>
    </row>
    <row r="6806" spans="1:3" hidden="1" x14ac:dyDescent="0.45">
      <c r="A6806" s="29"/>
      <c r="B6806" s="29"/>
      <c r="C6806" s="29"/>
    </row>
    <row r="6807" spans="1:3" hidden="1" x14ac:dyDescent="0.45">
      <c r="A6807" s="29"/>
      <c r="B6807" s="29"/>
      <c r="C6807" s="29"/>
    </row>
    <row r="6808" spans="1:3" hidden="1" x14ac:dyDescent="0.45">
      <c r="A6808" s="29"/>
      <c r="B6808" s="29"/>
      <c r="C6808" s="29"/>
    </row>
    <row r="6809" spans="1:3" hidden="1" x14ac:dyDescent="0.45">
      <c r="A6809" s="29"/>
      <c r="B6809" s="29"/>
      <c r="C6809" s="29"/>
    </row>
    <row r="6810" spans="1:3" hidden="1" x14ac:dyDescent="0.45">
      <c r="A6810" s="29"/>
      <c r="B6810" s="29"/>
      <c r="C6810" s="29"/>
    </row>
    <row r="6811" spans="1:3" hidden="1" x14ac:dyDescent="0.45">
      <c r="A6811" s="29"/>
      <c r="B6811" s="29"/>
      <c r="C6811" s="29"/>
    </row>
    <row r="6812" spans="1:3" hidden="1" x14ac:dyDescent="0.45">
      <c r="A6812" s="29"/>
      <c r="B6812" s="29"/>
      <c r="C6812" s="29"/>
    </row>
    <row r="6813" spans="1:3" hidden="1" x14ac:dyDescent="0.45">
      <c r="A6813" s="29"/>
      <c r="B6813" s="29"/>
      <c r="C6813" s="29"/>
    </row>
    <row r="6814" spans="1:3" hidden="1" x14ac:dyDescent="0.45">
      <c r="A6814" s="29"/>
      <c r="B6814" s="29"/>
      <c r="C6814" s="29"/>
    </row>
    <row r="6815" spans="1:3" hidden="1" x14ac:dyDescent="0.45">
      <c r="A6815" s="29"/>
      <c r="B6815" s="29"/>
      <c r="C6815" s="29"/>
    </row>
    <row r="6816" spans="1:3" hidden="1" x14ac:dyDescent="0.45">
      <c r="A6816" s="29"/>
      <c r="B6816" s="29"/>
      <c r="C6816" s="29"/>
    </row>
    <row r="6817" spans="1:3" hidden="1" x14ac:dyDescent="0.45">
      <c r="A6817" s="29"/>
      <c r="B6817" s="29"/>
      <c r="C6817" s="29"/>
    </row>
    <row r="6818" spans="1:3" hidden="1" x14ac:dyDescent="0.45">
      <c r="A6818" s="29"/>
      <c r="B6818" s="29"/>
      <c r="C6818" s="29"/>
    </row>
    <row r="6819" spans="1:3" hidden="1" x14ac:dyDescent="0.45">
      <c r="A6819" s="29"/>
      <c r="B6819" s="29"/>
      <c r="C6819" s="29"/>
    </row>
    <row r="6820" spans="1:3" hidden="1" x14ac:dyDescent="0.45">
      <c r="A6820" s="29"/>
      <c r="B6820" s="29"/>
      <c r="C6820" s="29"/>
    </row>
    <row r="6821" spans="1:3" hidden="1" x14ac:dyDescent="0.45">
      <c r="A6821" s="29"/>
      <c r="B6821" s="29"/>
      <c r="C6821" s="29"/>
    </row>
    <row r="6822" spans="1:3" hidden="1" x14ac:dyDescent="0.45">
      <c r="A6822" s="29"/>
      <c r="B6822" s="29"/>
      <c r="C6822" s="29"/>
    </row>
    <row r="6823" spans="1:3" hidden="1" x14ac:dyDescent="0.45">
      <c r="A6823" s="29"/>
      <c r="B6823" s="29"/>
      <c r="C6823" s="29"/>
    </row>
    <row r="6824" spans="1:3" hidden="1" x14ac:dyDescent="0.45">
      <c r="A6824" s="29"/>
      <c r="B6824" s="29"/>
      <c r="C6824" s="29"/>
    </row>
    <row r="6825" spans="1:3" hidden="1" x14ac:dyDescent="0.45">
      <c r="A6825" s="29"/>
      <c r="B6825" s="29"/>
      <c r="C6825" s="29"/>
    </row>
    <row r="6826" spans="1:3" hidden="1" x14ac:dyDescent="0.45">
      <c r="A6826" s="29"/>
      <c r="B6826" s="29"/>
      <c r="C6826" s="29"/>
    </row>
    <row r="6827" spans="1:3" hidden="1" x14ac:dyDescent="0.45">
      <c r="A6827" s="29"/>
      <c r="B6827" s="29"/>
      <c r="C6827" s="29"/>
    </row>
    <row r="6828" spans="1:3" hidden="1" x14ac:dyDescent="0.45">
      <c r="A6828" s="29"/>
      <c r="B6828" s="29"/>
      <c r="C6828" s="29"/>
    </row>
    <row r="6829" spans="1:3" hidden="1" x14ac:dyDescent="0.45">
      <c r="A6829" s="29"/>
      <c r="B6829" s="29"/>
      <c r="C6829" s="29"/>
    </row>
    <row r="6830" spans="1:3" hidden="1" x14ac:dyDescent="0.45">
      <c r="A6830" s="29"/>
      <c r="B6830" s="29"/>
      <c r="C6830" s="29"/>
    </row>
    <row r="6831" spans="1:3" hidden="1" x14ac:dyDescent="0.45">
      <c r="A6831" s="29"/>
      <c r="B6831" s="29"/>
      <c r="C6831" s="29"/>
    </row>
    <row r="6832" spans="1:3" hidden="1" x14ac:dyDescent="0.45">
      <c r="A6832" s="29"/>
      <c r="B6832" s="29"/>
      <c r="C6832" s="29"/>
    </row>
    <row r="6833" spans="1:3" hidden="1" x14ac:dyDescent="0.45">
      <c r="A6833" s="29"/>
      <c r="B6833" s="29"/>
      <c r="C6833" s="29"/>
    </row>
    <row r="6834" spans="1:3" hidden="1" x14ac:dyDescent="0.45">
      <c r="A6834" s="29"/>
      <c r="B6834" s="29"/>
      <c r="C6834" s="29"/>
    </row>
    <row r="6835" spans="1:3" hidden="1" x14ac:dyDescent="0.45">
      <c r="A6835" s="29"/>
      <c r="B6835" s="29"/>
      <c r="C6835" s="29"/>
    </row>
    <row r="6836" spans="1:3" hidden="1" x14ac:dyDescent="0.45">
      <c r="A6836" s="29"/>
      <c r="B6836" s="29"/>
      <c r="C6836" s="29"/>
    </row>
    <row r="6837" spans="1:3" hidden="1" x14ac:dyDescent="0.45">
      <c r="A6837" s="29"/>
      <c r="B6837" s="29"/>
      <c r="C6837" s="29"/>
    </row>
    <row r="6838" spans="1:3" hidden="1" x14ac:dyDescent="0.45">
      <c r="A6838" s="29"/>
      <c r="B6838" s="29"/>
      <c r="C6838" s="29"/>
    </row>
    <row r="6839" spans="1:3" hidden="1" x14ac:dyDescent="0.45">
      <c r="A6839" s="29"/>
      <c r="B6839" s="29"/>
      <c r="C6839" s="29"/>
    </row>
    <row r="6840" spans="1:3" hidden="1" x14ac:dyDescent="0.45">
      <c r="A6840" s="29"/>
      <c r="B6840" s="29"/>
      <c r="C6840" s="29"/>
    </row>
    <row r="6841" spans="1:3" hidden="1" x14ac:dyDescent="0.45">
      <c r="A6841" s="29"/>
      <c r="B6841" s="29"/>
      <c r="C6841" s="29"/>
    </row>
    <row r="6842" spans="1:3" hidden="1" x14ac:dyDescent="0.45">
      <c r="A6842" s="29"/>
      <c r="B6842" s="29"/>
      <c r="C6842" s="29"/>
    </row>
    <row r="6843" spans="1:3" hidden="1" x14ac:dyDescent="0.45">
      <c r="A6843" s="29"/>
      <c r="B6843" s="29"/>
      <c r="C6843" s="29"/>
    </row>
    <row r="6844" spans="1:3" hidden="1" x14ac:dyDescent="0.45">
      <c r="A6844" s="29"/>
      <c r="B6844" s="29"/>
      <c r="C6844" s="29"/>
    </row>
    <row r="6845" spans="1:3" hidden="1" x14ac:dyDescent="0.45">
      <c r="A6845" s="29"/>
      <c r="B6845" s="29"/>
      <c r="C6845" s="29"/>
    </row>
    <row r="6846" spans="1:3" hidden="1" x14ac:dyDescent="0.45">
      <c r="A6846" s="29"/>
      <c r="B6846" s="29"/>
      <c r="C6846" s="29"/>
    </row>
    <row r="6847" spans="1:3" hidden="1" x14ac:dyDescent="0.45">
      <c r="A6847" s="29"/>
      <c r="B6847" s="29"/>
      <c r="C6847" s="29"/>
    </row>
    <row r="6848" spans="1:3" hidden="1" x14ac:dyDescent="0.45">
      <c r="A6848" s="29"/>
      <c r="B6848" s="29"/>
      <c r="C6848" s="29"/>
    </row>
    <row r="6849" spans="1:3" hidden="1" x14ac:dyDescent="0.45">
      <c r="A6849" s="29"/>
      <c r="B6849" s="29"/>
      <c r="C6849" s="29"/>
    </row>
    <row r="6850" spans="1:3" hidden="1" x14ac:dyDescent="0.45">
      <c r="A6850" s="29"/>
      <c r="B6850" s="29"/>
      <c r="C6850" s="29"/>
    </row>
    <row r="6851" spans="1:3" hidden="1" x14ac:dyDescent="0.45">
      <c r="A6851" s="29"/>
      <c r="B6851" s="29"/>
      <c r="C6851" s="29"/>
    </row>
    <row r="6852" spans="1:3" hidden="1" x14ac:dyDescent="0.45">
      <c r="A6852" s="29"/>
      <c r="B6852" s="29"/>
      <c r="C6852" s="29"/>
    </row>
    <row r="6853" spans="1:3" hidden="1" x14ac:dyDescent="0.45">
      <c r="A6853" s="29"/>
      <c r="B6853" s="29"/>
      <c r="C6853" s="29"/>
    </row>
    <row r="6854" spans="1:3" hidden="1" x14ac:dyDescent="0.45">
      <c r="A6854" s="29"/>
      <c r="B6854" s="29"/>
      <c r="C6854" s="29"/>
    </row>
    <row r="6855" spans="1:3" hidden="1" x14ac:dyDescent="0.45">
      <c r="A6855" s="29"/>
      <c r="B6855" s="29"/>
      <c r="C6855" s="29"/>
    </row>
    <row r="6856" spans="1:3" hidden="1" x14ac:dyDescent="0.45">
      <c r="A6856" s="29"/>
      <c r="B6856" s="29"/>
      <c r="C6856" s="29"/>
    </row>
    <row r="6857" spans="1:3" hidden="1" x14ac:dyDescent="0.45">
      <c r="A6857" s="29"/>
      <c r="B6857" s="29"/>
      <c r="C6857" s="29"/>
    </row>
    <row r="6858" spans="1:3" hidden="1" x14ac:dyDescent="0.45">
      <c r="A6858" s="29"/>
      <c r="B6858" s="29"/>
      <c r="C6858" s="29"/>
    </row>
    <row r="6859" spans="1:3" hidden="1" x14ac:dyDescent="0.45">
      <c r="A6859" s="29"/>
      <c r="B6859" s="29"/>
      <c r="C6859" s="29"/>
    </row>
    <row r="6860" spans="1:3" hidden="1" x14ac:dyDescent="0.45">
      <c r="A6860" s="29"/>
      <c r="B6860" s="29"/>
      <c r="C6860" s="29"/>
    </row>
    <row r="6861" spans="1:3" hidden="1" x14ac:dyDescent="0.45">
      <c r="A6861" s="29"/>
      <c r="B6861" s="29"/>
      <c r="C6861" s="29"/>
    </row>
    <row r="6862" spans="1:3" hidden="1" x14ac:dyDescent="0.45">
      <c r="A6862" s="29"/>
      <c r="B6862" s="29"/>
      <c r="C6862" s="29"/>
    </row>
    <row r="6863" spans="1:3" hidden="1" x14ac:dyDescent="0.45">
      <c r="A6863" s="29"/>
      <c r="B6863" s="29"/>
      <c r="C6863" s="29"/>
    </row>
    <row r="6864" spans="1:3" hidden="1" x14ac:dyDescent="0.45">
      <c r="A6864" s="29"/>
      <c r="B6864" s="29"/>
      <c r="C6864" s="29"/>
    </row>
    <row r="6865" spans="1:3" hidden="1" x14ac:dyDescent="0.45">
      <c r="A6865" s="29"/>
      <c r="B6865" s="29"/>
      <c r="C6865" s="29"/>
    </row>
    <row r="6866" spans="1:3" hidden="1" x14ac:dyDescent="0.45">
      <c r="A6866" s="29"/>
      <c r="B6866" s="29"/>
      <c r="C6866" s="29"/>
    </row>
    <row r="6867" spans="1:3" hidden="1" x14ac:dyDescent="0.45">
      <c r="A6867" s="29"/>
      <c r="B6867" s="29"/>
      <c r="C6867" s="29"/>
    </row>
    <row r="6868" spans="1:3" hidden="1" x14ac:dyDescent="0.45">
      <c r="A6868" s="29"/>
      <c r="B6868" s="29"/>
      <c r="C6868" s="29"/>
    </row>
    <row r="6869" spans="1:3" hidden="1" x14ac:dyDescent="0.45">
      <c r="A6869" s="29"/>
      <c r="B6869" s="29"/>
      <c r="C6869" s="29"/>
    </row>
    <row r="6870" spans="1:3" hidden="1" x14ac:dyDescent="0.45">
      <c r="A6870" s="29"/>
      <c r="B6870" s="29"/>
      <c r="C6870" s="29"/>
    </row>
    <row r="6871" spans="1:3" hidden="1" x14ac:dyDescent="0.45">
      <c r="A6871" s="29"/>
      <c r="B6871" s="29"/>
      <c r="C6871" s="29"/>
    </row>
    <row r="6872" spans="1:3" hidden="1" x14ac:dyDescent="0.45">
      <c r="A6872" s="29"/>
      <c r="B6872" s="29"/>
      <c r="C6872" s="29"/>
    </row>
    <row r="6873" spans="1:3" hidden="1" x14ac:dyDescent="0.45">
      <c r="A6873" s="29"/>
      <c r="B6873" s="29"/>
      <c r="C6873" s="29"/>
    </row>
    <row r="6874" spans="1:3" hidden="1" x14ac:dyDescent="0.45">
      <c r="A6874" s="29"/>
      <c r="B6874" s="29"/>
      <c r="C6874" s="29"/>
    </row>
    <row r="6875" spans="1:3" hidden="1" x14ac:dyDescent="0.45">
      <c r="A6875" s="29"/>
      <c r="B6875" s="29"/>
      <c r="C6875" s="29"/>
    </row>
    <row r="6876" spans="1:3" hidden="1" x14ac:dyDescent="0.45">
      <c r="A6876" s="29"/>
      <c r="B6876" s="29"/>
      <c r="C6876" s="29"/>
    </row>
    <row r="6877" spans="1:3" hidden="1" x14ac:dyDescent="0.45">
      <c r="A6877" s="29"/>
      <c r="B6877" s="29"/>
      <c r="C6877" s="29"/>
    </row>
    <row r="6878" spans="1:3" hidden="1" x14ac:dyDescent="0.45">
      <c r="A6878" s="29"/>
      <c r="B6878" s="29"/>
      <c r="C6878" s="29"/>
    </row>
    <row r="6879" spans="1:3" hidden="1" x14ac:dyDescent="0.45">
      <c r="A6879" s="29"/>
      <c r="B6879" s="29"/>
      <c r="C6879" s="29"/>
    </row>
    <row r="6880" spans="1:3" hidden="1" x14ac:dyDescent="0.45">
      <c r="A6880" s="29"/>
      <c r="B6880" s="29"/>
      <c r="C6880" s="29"/>
    </row>
    <row r="6881" spans="1:3" hidden="1" x14ac:dyDescent="0.45">
      <c r="A6881" s="29"/>
      <c r="B6881" s="29"/>
      <c r="C6881" s="29"/>
    </row>
    <row r="6882" spans="1:3" hidden="1" x14ac:dyDescent="0.45">
      <c r="A6882" s="29"/>
      <c r="B6882" s="29"/>
      <c r="C6882" s="29"/>
    </row>
    <row r="6883" spans="1:3" hidden="1" x14ac:dyDescent="0.45">
      <c r="A6883" s="29"/>
      <c r="B6883" s="29"/>
      <c r="C6883" s="29"/>
    </row>
    <row r="6884" spans="1:3" hidden="1" x14ac:dyDescent="0.45">
      <c r="A6884" s="29"/>
      <c r="B6884" s="29"/>
      <c r="C6884" s="29"/>
    </row>
    <row r="6885" spans="1:3" hidden="1" x14ac:dyDescent="0.45">
      <c r="A6885" s="29"/>
      <c r="B6885" s="29"/>
      <c r="C6885" s="29"/>
    </row>
    <row r="6886" spans="1:3" hidden="1" x14ac:dyDescent="0.45">
      <c r="A6886" s="29"/>
      <c r="B6886" s="29"/>
      <c r="C6886" s="29"/>
    </row>
    <row r="6887" spans="1:3" hidden="1" x14ac:dyDescent="0.45">
      <c r="A6887" s="29"/>
      <c r="B6887" s="29"/>
      <c r="C6887" s="29"/>
    </row>
    <row r="6888" spans="1:3" hidden="1" x14ac:dyDescent="0.45">
      <c r="A6888" s="29"/>
      <c r="B6888" s="29"/>
      <c r="C6888" s="29"/>
    </row>
    <row r="6889" spans="1:3" hidden="1" x14ac:dyDescent="0.45">
      <c r="A6889" s="29"/>
      <c r="B6889" s="29"/>
      <c r="C6889" s="29"/>
    </row>
    <row r="6890" spans="1:3" hidden="1" x14ac:dyDescent="0.45">
      <c r="A6890" s="29"/>
      <c r="B6890" s="29"/>
      <c r="C6890" s="29"/>
    </row>
    <row r="6891" spans="1:3" hidden="1" x14ac:dyDescent="0.45">
      <c r="A6891" s="29"/>
      <c r="B6891" s="29"/>
      <c r="C6891" s="29"/>
    </row>
    <row r="6892" spans="1:3" hidden="1" x14ac:dyDescent="0.45">
      <c r="A6892" s="29"/>
      <c r="B6892" s="29"/>
      <c r="C6892" s="29"/>
    </row>
    <row r="6893" spans="1:3" hidden="1" x14ac:dyDescent="0.45">
      <c r="A6893" s="29"/>
      <c r="B6893" s="29"/>
      <c r="C6893" s="29"/>
    </row>
    <row r="6894" spans="1:3" hidden="1" x14ac:dyDescent="0.45">
      <c r="A6894" s="29"/>
      <c r="B6894" s="29"/>
      <c r="C6894" s="29"/>
    </row>
    <row r="6895" spans="1:3" hidden="1" x14ac:dyDescent="0.45">
      <c r="A6895" s="29"/>
      <c r="B6895" s="29"/>
      <c r="C6895" s="29"/>
    </row>
    <row r="6896" spans="1:3" hidden="1" x14ac:dyDescent="0.45">
      <c r="A6896" s="29"/>
      <c r="B6896" s="29"/>
      <c r="C6896" s="29"/>
    </row>
    <row r="6897" spans="1:3" hidden="1" x14ac:dyDescent="0.45">
      <c r="A6897" s="29"/>
      <c r="B6897" s="29"/>
      <c r="C6897" s="29"/>
    </row>
    <row r="6898" spans="1:3" hidden="1" x14ac:dyDescent="0.45">
      <c r="A6898" s="29"/>
      <c r="B6898" s="29"/>
      <c r="C6898" s="29"/>
    </row>
    <row r="6899" spans="1:3" hidden="1" x14ac:dyDescent="0.45">
      <c r="A6899" s="29"/>
      <c r="B6899" s="29"/>
      <c r="C6899" s="29"/>
    </row>
    <row r="6900" spans="1:3" hidden="1" x14ac:dyDescent="0.45">
      <c r="A6900" s="29"/>
      <c r="B6900" s="29"/>
      <c r="C6900" s="29"/>
    </row>
    <row r="6901" spans="1:3" hidden="1" x14ac:dyDescent="0.45">
      <c r="A6901" s="29"/>
      <c r="B6901" s="29"/>
      <c r="C6901" s="29"/>
    </row>
    <row r="6902" spans="1:3" hidden="1" x14ac:dyDescent="0.45">
      <c r="A6902" s="29"/>
      <c r="B6902" s="29"/>
      <c r="C6902" s="29"/>
    </row>
    <row r="6903" spans="1:3" hidden="1" x14ac:dyDescent="0.45">
      <c r="A6903" s="29"/>
      <c r="B6903" s="29"/>
      <c r="C6903" s="29"/>
    </row>
    <row r="6904" spans="1:3" hidden="1" x14ac:dyDescent="0.45">
      <c r="A6904" s="29"/>
      <c r="B6904" s="29"/>
      <c r="C6904" s="29"/>
    </row>
    <row r="6905" spans="1:3" hidden="1" x14ac:dyDescent="0.45">
      <c r="A6905" s="29"/>
      <c r="B6905" s="29"/>
      <c r="C6905" s="29"/>
    </row>
    <row r="6906" spans="1:3" hidden="1" x14ac:dyDescent="0.45">
      <c r="A6906" s="29"/>
      <c r="B6906" s="29"/>
      <c r="C6906" s="29"/>
    </row>
    <row r="6907" spans="1:3" hidden="1" x14ac:dyDescent="0.45">
      <c r="A6907" s="29"/>
      <c r="B6907" s="29"/>
      <c r="C6907" s="29"/>
    </row>
    <row r="6908" spans="1:3" hidden="1" x14ac:dyDescent="0.45">
      <c r="A6908" s="29"/>
      <c r="B6908" s="29"/>
      <c r="C6908" s="29"/>
    </row>
    <row r="6909" spans="1:3" hidden="1" x14ac:dyDescent="0.45">
      <c r="A6909" s="29"/>
      <c r="B6909" s="29"/>
      <c r="C6909" s="29"/>
    </row>
    <row r="6910" spans="1:3" hidden="1" x14ac:dyDescent="0.45">
      <c r="A6910" s="29"/>
      <c r="B6910" s="29"/>
      <c r="C6910" s="29"/>
    </row>
    <row r="6911" spans="1:3" hidden="1" x14ac:dyDescent="0.45">
      <c r="A6911" s="29"/>
      <c r="B6911" s="29"/>
      <c r="C6911" s="29"/>
    </row>
    <row r="6912" spans="1:3" hidden="1" x14ac:dyDescent="0.45">
      <c r="A6912" s="29"/>
      <c r="B6912" s="29"/>
      <c r="C6912" s="29"/>
    </row>
    <row r="6913" spans="1:3" hidden="1" x14ac:dyDescent="0.45">
      <c r="A6913" s="29"/>
      <c r="B6913" s="29"/>
      <c r="C6913" s="29"/>
    </row>
    <row r="6914" spans="1:3" hidden="1" x14ac:dyDescent="0.45">
      <c r="A6914" s="29"/>
      <c r="B6914" s="29"/>
      <c r="C6914" s="29"/>
    </row>
    <row r="6915" spans="1:3" hidden="1" x14ac:dyDescent="0.45">
      <c r="A6915" s="29"/>
      <c r="B6915" s="29"/>
      <c r="C6915" s="29"/>
    </row>
    <row r="6916" spans="1:3" hidden="1" x14ac:dyDescent="0.45">
      <c r="A6916" s="29"/>
      <c r="B6916" s="29"/>
      <c r="C6916" s="29"/>
    </row>
    <row r="6917" spans="1:3" hidden="1" x14ac:dyDescent="0.45">
      <c r="A6917" s="29"/>
      <c r="B6917" s="29"/>
      <c r="C6917" s="29"/>
    </row>
    <row r="6918" spans="1:3" hidden="1" x14ac:dyDescent="0.45">
      <c r="A6918" s="29"/>
      <c r="B6918" s="29"/>
      <c r="C6918" s="29"/>
    </row>
    <row r="6919" spans="1:3" hidden="1" x14ac:dyDescent="0.45">
      <c r="A6919" s="29"/>
      <c r="B6919" s="29"/>
      <c r="C6919" s="29"/>
    </row>
    <row r="6920" spans="1:3" hidden="1" x14ac:dyDescent="0.45">
      <c r="A6920" s="29"/>
      <c r="B6920" s="29"/>
      <c r="C6920" s="29"/>
    </row>
    <row r="6921" spans="1:3" hidden="1" x14ac:dyDescent="0.45">
      <c r="A6921" s="29"/>
      <c r="B6921" s="29"/>
      <c r="C6921" s="29"/>
    </row>
    <row r="6922" spans="1:3" hidden="1" x14ac:dyDescent="0.45">
      <c r="A6922" s="29"/>
      <c r="B6922" s="29"/>
      <c r="C6922" s="29"/>
    </row>
    <row r="6923" spans="1:3" hidden="1" x14ac:dyDescent="0.45">
      <c r="A6923" s="29"/>
      <c r="B6923" s="29"/>
      <c r="C6923" s="29"/>
    </row>
    <row r="6924" spans="1:3" hidden="1" x14ac:dyDescent="0.45">
      <c r="A6924" s="29"/>
      <c r="B6924" s="29"/>
      <c r="C6924" s="29"/>
    </row>
    <row r="6925" spans="1:3" hidden="1" x14ac:dyDescent="0.45">
      <c r="A6925" s="29"/>
      <c r="B6925" s="29"/>
      <c r="C6925" s="29"/>
    </row>
    <row r="6926" spans="1:3" hidden="1" x14ac:dyDescent="0.45">
      <c r="A6926" s="29"/>
      <c r="B6926" s="29"/>
      <c r="C6926" s="29"/>
    </row>
    <row r="6927" spans="1:3" hidden="1" x14ac:dyDescent="0.45">
      <c r="A6927" s="29"/>
      <c r="B6927" s="29"/>
      <c r="C6927" s="29"/>
    </row>
    <row r="6928" spans="1:3" hidden="1" x14ac:dyDescent="0.45">
      <c r="A6928" s="29"/>
      <c r="B6928" s="29"/>
      <c r="C6928" s="29"/>
    </row>
    <row r="6929" spans="1:3" hidden="1" x14ac:dyDescent="0.45">
      <c r="A6929" s="29"/>
      <c r="B6929" s="29"/>
      <c r="C6929" s="29"/>
    </row>
    <row r="6930" spans="1:3" hidden="1" x14ac:dyDescent="0.45">
      <c r="A6930" s="29"/>
      <c r="B6930" s="29"/>
      <c r="C6930" s="29"/>
    </row>
    <row r="6931" spans="1:3" hidden="1" x14ac:dyDescent="0.45">
      <c r="A6931" s="29"/>
      <c r="B6931" s="29"/>
      <c r="C6931" s="29"/>
    </row>
    <row r="6932" spans="1:3" hidden="1" x14ac:dyDescent="0.45">
      <c r="A6932" s="29"/>
      <c r="B6932" s="29"/>
      <c r="C6932" s="29"/>
    </row>
    <row r="6933" spans="1:3" hidden="1" x14ac:dyDescent="0.45">
      <c r="A6933" s="29"/>
      <c r="B6933" s="29"/>
      <c r="C6933" s="29"/>
    </row>
    <row r="6934" spans="1:3" hidden="1" x14ac:dyDescent="0.45">
      <c r="A6934" s="29"/>
      <c r="B6934" s="29"/>
      <c r="C6934" s="29"/>
    </row>
    <row r="6935" spans="1:3" hidden="1" x14ac:dyDescent="0.45">
      <c r="A6935" s="29"/>
      <c r="B6935" s="29"/>
      <c r="C6935" s="29"/>
    </row>
    <row r="6936" spans="1:3" hidden="1" x14ac:dyDescent="0.45">
      <c r="A6936" s="29"/>
      <c r="B6936" s="29"/>
      <c r="C6936" s="29"/>
    </row>
    <row r="6937" spans="1:3" hidden="1" x14ac:dyDescent="0.45">
      <c r="A6937" s="29"/>
      <c r="B6937" s="29"/>
      <c r="C6937" s="29"/>
    </row>
    <row r="6938" spans="1:3" hidden="1" x14ac:dyDescent="0.45">
      <c r="A6938" s="29"/>
      <c r="B6938" s="29"/>
      <c r="C6938" s="29"/>
    </row>
    <row r="6939" spans="1:3" hidden="1" x14ac:dyDescent="0.45">
      <c r="A6939" s="29"/>
      <c r="B6939" s="29"/>
      <c r="C6939" s="29"/>
    </row>
    <row r="6940" spans="1:3" hidden="1" x14ac:dyDescent="0.45">
      <c r="A6940" s="29"/>
      <c r="B6940" s="29"/>
      <c r="C6940" s="29"/>
    </row>
    <row r="6941" spans="1:3" hidden="1" x14ac:dyDescent="0.45">
      <c r="A6941" s="29"/>
      <c r="B6941" s="29"/>
      <c r="C6941" s="29"/>
    </row>
    <row r="6942" spans="1:3" hidden="1" x14ac:dyDescent="0.45">
      <c r="A6942" s="29"/>
      <c r="B6942" s="29"/>
      <c r="C6942" s="29"/>
    </row>
    <row r="6943" spans="1:3" hidden="1" x14ac:dyDescent="0.45">
      <c r="A6943" s="29"/>
      <c r="B6943" s="29"/>
      <c r="C6943" s="29"/>
    </row>
    <row r="6944" spans="1:3" hidden="1" x14ac:dyDescent="0.45">
      <c r="A6944" s="29"/>
      <c r="B6944" s="29"/>
      <c r="C6944" s="29"/>
    </row>
    <row r="6945" spans="1:3" hidden="1" x14ac:dyDescent="0.45">
      <c r="A6945" s="29"/>
      <c r="B6945" s="29"/>
      <c r="C6945" s="29"/>
    </row>
    <row r="6946" spans="1:3" hidden="1" x14ac:dyDescent="0.45">
      <c r="A6946" s="29"/>
      <c r="B6946" s="29"/>
      <c r="C6946" s="29"/>
    </row>
    <row r="6947" spans="1:3" hidden="1" x14ac:dyDescent="0.45">
      <c r="A6947" s="29"/>
      <c r="B6947" s="29"/>
      <c r="C6947" s="29"/>
    </row>
    <row r="6948" spans="1:3" hidden="1" x14ac:dyDescent="0.45">
      <c r="A6948" s="29"/>
      <c r="B6948" s="29"/>
      <c r="C6948" s="29"/>
    </row>
    <row r="6949" spans="1:3" hidden="1" x14ac:dyDescent="0.45">
      <c r="A6949" s="29"/>
      <c r="B6949" s="29"/>
      <c r="C6949" s="29"/>
    </row>
    <row r="6950" spans="1:3" hidden="1" x14ac:dyDescent="0.45">
      <c r="A6950" s="29"/>
      <c r="B6950" s="29"/>
      <c r="C6950" s="29"/>
    </row>
    <row r="6951" spans="1:3" hidden="1" x14ac:dyDescent="0.45">
      <c r="A6951" s="29"/>
      <c r="B6951" s="29"/>
      <c r="C6951" s="29"/>
    </row>
    <row r="6952" spans="1:3" hidden="1" x14ac:dyDescent="0.45">
      <c r="A6952" s="29"/>
      <c r="B6952" s="29"/>
      <c r="C6952" s="29"/>
    </row>
    <row r="6953" spans="1:3" hidden="1" x14ac:dyDescent="0.45">
      <c r="A6953" s="29"/>
      <c r="B6953" s="29"/>
      <c r="C6953" s="29"/>
    </row>
    <row r="6954" spans="1:3" hidden="1" x14ac:dyDescent="0.45">
      <c r="A6954" s="29"/>
      <c r="B6954" s="29"/>
      <c r="C6954" s="29"/>
    </row>
    <row r="6955" spans="1:3" hidden="1" x14ac:dyDescent="0.45">
      <c r="A6955" s="29"/>
      <c r="B6955" s="29"/>
      <c r="C6955" s="29"/>
    </row>
    <row r="6956" spans="1:3" hidden="1" x14ac:dyDescent="0.45">
      <c r="A6956" s="29"/>
      <c r="B6956" s="29"/>
      <c r="C6956" s="29"/>
    </row>
    <row r="6957" spans="1:3" hidden="1" x14ac:dyDescent="0.45">
      <c r="A6957" s="29"/>
      <c r="B6957" s="29"/>
      <c r="C6957" s="29"/>
    </row>
    <row r="6958" spans="1:3" hidden="1" x14ac:dyDescent="0.45">
      <c r="A6958" s="29"/>
      <c r="B6958" s="29"/>
      <c r="C6958" s="29"/>
    </row>
    <row r="6959" spans="1:3" hidden="1" x14ac:dyDescent="0.45">
      <c r="A6959" s="29"/>
      <c r="B6959" s="29"/>
      <c r="C6959" s="29"/>
    </row>
    <row r="6960" spans="1:3" hidden="1" x14ac:dyDescent="0.45">
      <c r="A6960" s="29"/>
      <c r="B6960" s="29"/>
      <c r="C6960" s="29"/>
    </row>
    <row r="6961" spans="1:3" hidden="1" x14ac:dyDescent="0.45">
      <c r="A6961" s="29"/>
      <c r="B6961" s="29"/>
      <c r="C6961" s="29"/>
    </row>
    <row r="6962" spans="1:3" hidden="1" x14ac:dyDescent="0.45">
      <c r="A6962" s="29"/>
      <c r="B6962" s="29"/>
      <c r="C6962" s="29"/>
    </row>
    <row r="6963" spans="1:3" hidden="1" x14ac:dyDescent="0.45">
      <c r="A6963" s="29"/>
      <c r="B6963" s="29"/>
      <c r="C6963" s="29"/>
    </row>
    <row r="6964" spans="1:3" hidden="1" x14ac:dyDescent="0.45">
      <c r="A6964" s="29"/>
      <c r="B6964" s="29"/>
      <c r="C6964" s="29"/>
    </row>
    <row r="6965" spans="1:3" hidden="1" x14ac:dyDescent="0.45">
      <c r="A6965" s="29"/>
      <c r="B6965" s="29"/>
      <c r="C6965" s="29"/>
    </row>
    <row r="6966" spans="1:3" hidden="1" x14ac:dyDescent="0.45">
      <c r="A6966" s="29"/>
      <c r="B6966" s="29"/>
      <c r="C6966" s="29"/>
    </row>
    <row r="6967" spans="1:3" hidden="1" x14ac:dyDescent="0.45">
      <c r="A6967" s="29"/>
      <c r="B6967" s="29"/>
      <c r="C6967" s="29"/>
    </row>
    <row r="6968" spans="1:3" hidden="1" x14ac:dyDescent="0.45">
      <c r="A6968" s="29"/>
      <c r="B6968" s="29"/>
      <c r="C6968" s="29"/>
    </row>
    <row r="6969" spans="1:3" hidden="1" x14ac:dyDescent="0.45">
      <c r="A6969" s="29"/>
      <c r="B6969" s="29"/>
      <c r="C6969" s="29"/>
    </row>
    <row r="6970" spans="1:3" hidden="1" x14ac:dyDescent="0.45">
      <c r="A6970" s="29"/>
      <c r="B6970" s="29"/>
      <c r="C6970" s="29"/>
    </row>
    <row r="6971" spans="1:3" hidden="1" x14ac:dyDescent="0.45">
      <c r="A6971" s="29"/>
      <c r="B6971" s="29"/>
      <c r="C6971" s="29"/>
    </row>
    <row r="6972" spans="1:3" hidden="1" x14ac:dyDescent="0.45">
      <c r="A6972" s="29"/>
      <c r="B6972" s="29"/>
      <c r="C6972" s="29"/>
    </row>
    <row r="6973" spans="1:3" hidden="1" x14ac:dyDescent="0.45">
      <c r="A6973" s="29"/>
      <c r="B6973" s="29"/>
      <c r="C6973" s="29"/>
    </row>
    <row r="6974" spans="1:3" hidden="1" x14ac:dyDescent="0.45">
      <c r="A6974" s="29"/>
      <c r="B6974" s="29"/>
      <c r="C6974" s="29"/>
    </row>
    <row r="6975" spans="1:3" hidden="1" x14ac:dyDescent="0.45">
      <c r="A6975" s="29"/>
      <c r="B6975" s="29"/>
      <c r="C6975" s="29"/>
    </row>
    <row r="6976" spans="1:3" hidden="1" x14ac:dyDescent="0.45">
      <c r="A6976" s="29"/>
      <c r="B6976" s="29"/>
      <c r="C6976" s="29"/>
    </row>
    <row r="6977" spans="1:3" hidden="1" x14ac:dyDescent="0.45">
      <c r="A6977" s="29"/>
      <c r="B6977" s="29"/>
      <c r="C6977" s="29"/>
    </row>
    <row r="6978" spans="1:3" hidden="1" x14ac:dyDescent="0.45">
      <c r="A6978" s="29"/>
      <c r="B6978" s="29"/>
      <c r="C6978" s="29"/>
    </row>
    <row r="6979" spans="1:3" hidden="1" x14ac:dyDescent="0.45">
      <c r="A6979" s="29"/>
      <c r="B6979" s="29"/>
      <c r="C6979" s="29"/>
    </row>
    <row r="6980" spans="1:3" hidden="1" x14ac:dyDescent="0.45">
      <c r="A6980" s="29"/>
      <c r="B6980" s="29"/>
      <c r="C6980" s="29"/>
    </row>
    <row r="6981" spans="1:3" hidden="1" x14ac:dyDescent="0.45">
      <c r="A6981" s="29"/>
      <c r="B6981" s="29"/>
      <c r="C6981" s="29"/>
    </row>
    <row r="6982" spans="1:3" hidden="1" x14ac:dyDescent="0.45">
      <c r="A6982" s="29"/>
      <c r="B6982" s="29"/>
      <c r="C6982" s="29"/>
    </row>
    <row r="6983" spans="1:3" hidden="1" x14ac:dyDescent="0.45">
      <c r="A6983" s="29"/>
      <c r="B6983" s="29"/>
      <c r="C6983" s="29"/>
    </row>
    <row r="6984" spans="1:3" hidden="1" x14ac:dyDescent="0.45">
      <c r="A6984" s="29"/>
      <c r="B6984" s="29"/>
      <c r="C6984" s="29"/>
    </row>
    <row r="6985" spans="1:3" hidden="1" x14ac:dyDescent="0.45">
      <c r="A6985" s="29"/>
      <c r="B6985" s="29"/>
      <c r="C6985" s="29"/>
    </row>
    <row r="6986" spans="1:3" hidden="1" x14ac:dyDescent="0.45">
      <c r="A6986" s="29"/>
      <c r="B6986" s="29"/>
      <c r="C6986" s="29"/>
    </row>
    <row r="6987" spans="1:3" hidden="1" x14ac:dyDescent="0.45">
      <c r="A6987" s="29"/>
      <c r="B6987" s="29"/>
      <c r="C6987" s="29"/>
    </row>
    <row r="6988" spans="1:3" hidden="1" x14ac:dyDescent="0.45">
      <c r="A6988" s="29"/>
      <c r="B6988" s="29"/>
      <c r="C6988" s="29"/>
    </row>
    <row r="6989" spans="1:3" hidden="1" x14ac:dyDescent="0.45">
      <c r="A6989" s="29"/>
      <c r="B6989" s="29"/>
      <c r="C6989" s="29"/>
    </row>
    <row r="6990" spans="1:3" hidden="1" x14ac:dyDescent="0.45">
      <c r="A6990" s="29"/>
      <c r="B6990" s="29"/>
      <c r="C6990" s="29"/>
    </row>
    <row r="6991" spans="1:3" hidden="1" x14ac:dyDescent="0.45">
      <c r="A6991" s="29"/>
      <c r="B6991" s="29"/>
      <c r="C6991" s="29"/>
    </row>
    <row r="6992" spans="1:3" hidden="1" x14ac:dyDescent="0.45">
      <c r="A6992" s="29"/>
      <c r="B6992" s="29"/>
      <c r="C6992" s="29"/>
    </row>
    <row r="6993" spans="1:3" hidden="1" x14ac:dyDescent="0.45">
      <c r="A6993" s="29"/>
      <c r="B6993" s="29"/>
      <c r="C6993" s="29"/>
    </row>
    <row r="6994" spans="1:3" hidden="1" x14ac:dyDescent="0.45">
      <c r="A6994" s="29"/>
      <c r="B6994" s="29"/>
      <c r="C6994" s="29"/>
    </row>
    <row r="6995" spans="1:3" hidden="1" x14ac:dyDescent="0.45">
      <c r="A6995" s="29"/>
      <c r="B6995" s="29"/>
      <c r="C6995" s="29"/>
    </row>
    <row r="6996" spans="1:3" hidden="1" x14ac:dyDescent="0.45">
      <c r="A6996" s="29"/>
      <c r="B6996" s="29"/>
      <c r="C6996" s="29"/>
    </row>
    <row r="6997" spans="1:3" hidden="1" x14ac:dyDescent="0.45">
      <c r="A6997" s="29"/>
      <c r="B6997" s="29"/>
      <c r="C6997" s="29"/>
    </row>
    <row r="6998" spans="1:3" hidden="1" x14ac:dyDescent="0.45">
      <c r="A6998" s="29"/>
      <c r="B6998" s="29"/>
      <c r="C6998" s="29"/>
    </row>
    <row r="6999" spans="1:3" hidden="1" x14ac:dyDescent="0.45">
      <c r="A6999" s="29"/>
      <c r="B6999" s="29"/>
      <c r="C6999" s="29"/>
    </row>
    <row r="7000" spans="1:3" hidden="1" x14ac:dyDescent="0.45">
      <c r="A7000" s="29"/>
      <c r="B7000" s="29"/>
      <c r="C7000" s="29"/>
    </row>
    <row r="7001" spans="1:3" hidden="1" x14ac:dyDescent="0.45">
      <c r="A7001" s="29"/>
      <c r="B7001" s="29"/>
      <c r="C7001" s="29"/>
    </row>
    <row r="7002" spans="1:3" hidden="1" x14ac:dyDescent="0.45">
      <c r="A7002" s="29"/>
      <c r="B7002" s="29"/>
      <c r="C7002" s="29"/>
    </row>
    <row r="7003" spans="1:3" hidden="1" x14ac:dyDescent="0.45">
      <c r="A7003" s="29"/>
      <c r="B7003" s="29"/>
      <c r="C7003" s="29"/>
    </row>
    <row r="7004" spans="1:3" hidden="1" x14ac:dyDescent="0.45">
      <c r="A7004" s="29"/>
      <c r="B7004" s="29"/>
      <c r="C7004" s="29"/>
    </row>
    <row r="7005" spans="1:3" hidden="1" x14ac:dyDescent="0.45">
      <c r="A7005" s="29"/>
      <c r="B7005" s="29"/>
      <c r="C7005" s="29"/>
    </row>
    <row r="7006" spans="1:3" hidden="1" x14ac:dyDescent="0.45">
      <c r="A7006" s="29"/>
      <c r="B7006" s="29"/>
      <c r="C7006" s="29"/>
    </row>
    <row r="7007" spans="1:3" hidden="1" x14ac:dyDescent="0.45">
      <c r="A7007" s="29"/>
      <c r="B7007" s="29"/>
      <c r="C7007" s="29"/>
    </row>
    <row r="7008" spans="1:3" hidden="1" x14ac:dyDescent="0.45">
      <c r="A7008" s="29"/>
      <c r="B7008" s="29"/>
      <c r="C7008" s="29"/>
    </row>
    <row r="7009" spans="1:3" hidden="1" x14ac:dyDescent="0.45">
      <c r="A7009" s="29"/>
      <c r="B7009" s="29"/>
      <c r="C7009" s="29"/>
    </row>
    <row r="7010" spans="1:3" hidden="1" x14ac:dyDescent="0.45">
      <c r="A7010" s="29"/>
      <c r="B7010" s="29"/>
      <c r="C7010" s="29"/>
    </row>
    <row r="7011" spans="1:3" hidden="1" x14ac:dyDescent="0.45">
      <c r="A7011" s="29"/>
      <c r="B7011" s="29"/>
      <c r="C7011" s="29"/>
    </row>
    <row r="7012" spans="1:3" hidden="1" x14ac:dyDescent="0.45">
      <c r="A7012" s="29"/>
      <c r="B7012" s="29"/>
      <c r="C7012" s="29"/>
    </row>
    <row r="7013" spans="1:3" hidden="1" x14ac:dyDescent="0.45">
      <c r="A7013" s="29"/>
      <c r="B7013" s="29"/>
      <c r="C7013" s="29"/>
    </row>
    <row r="7014" spans="1:3" hidden="1" x14ac:dyDescent="0.45">
      <c r="A7014" s="29"/>
      <c r="B7014" s="29"/>
      <c r="C7014" s="29"/>
    </row>
    <row r="7015" spans="1:3" hidden="1" x14ac:dyDescent="0.45">
      <c r="A7015" s="29"/>
      <c r="B7015" s="29"/>
      <c r="C7015" s="29"/>
    </row>
    <row r="7016" spans="1:3" hidden="1" x14ac:dyDescent="0.45">
      <c r="A7016" s="29"/>
      <c r="B7016" s="29"/>
      <c r="C7016" s="29"/>
    </row>
    <row r="7017" spans="1:3" hidden="1" x14ac:dyDescent="0.45">
      <c r="A7017" s="29"/>
      <c r="B7017" s="29"/>
      <c r="C7017" s="29"/>
    </row>
    <row r="7018" spans="1:3" hidden="1" x14ac:dyDescent="0.45">
      <c r="A7018" s="29"/>
      <c r="B7018" s="29"/>
      <c r="C7018" s="29"/>
    </row>
    <row r="7019" spans="1:3" hidden="1" x14ac:dyDescent="0.45">
      <c r="A7019" s="29"/>
      <c r="B7019" s="29"/>
      <c r="C7019" s="29"/>
    </row>
    <row r="7020" spans="1:3" hidden="1" x14ac:dyDescent="0.45">
      <c r="A7020" s="29"/>
      <c r="B7020" s="29"/>
      <c r="C7020" s="29"/>
    </row>
    <row r="7021" spans="1:3" hidden="1" x14ac:dyDescent="0.45">
      <c r="A7021" s="29"/>
      <c r="B7021" s="29"/>
      <c r="C7021" s="29"/>
    </row>
    <row r="7022" spans="1:3" hidden="1" x14ac:dyDescent="0.45">
      <c r="A7022" s="29"/>
      <c r="B7022" s="29"/>
      <c r="C7022" s="29"/>
    </row>
    <row r="7023" spans="1:3" hidden="1" x14ac:dyDescent="0.45">
      <c r="A7023" s="29"/>
      <c r="B7023" s="29"/>
      <c r="C7023" s="29"/>
    </row>
    <row r="7024" spans="1:3" hidden="1" x14ac:dyDescent="0.45">
      <c r="A7024" s="29"/>
      <c r="B7024" s="29"/>
      <c r="C7024" s="29"/>
    </row>
    <row r="7025" spans="1:3" hidden="1" x14ac:dyDescent="0.45">
      <c r="A7025" s="29"/>
      <c r="B7025" s="29"/>
      <c r="C7025" s="29"/>
    </row>
    <row r="7026" spans="1:3" hidden="1" x14ac:dyDescent="0.45">
      <c r="A7026" s="29"/>
      <c r="B7026" s="29"/>
      <c r="C7026" s="29"/>
    </row>
    <row r="7027" spans="1:3" hidden="1" x14ac:dyDescent="0.45">
      <c r="A7027" s="29"/>
      <c r="B7027" s="29"/>
      <c r="C7027" s="29"/>
    </row>
    <row r="7028" spans="1:3" hidden="1" x14ac:dyDescent="0.45">
      <c r="A7028" s="29"/>
      <c r="B7028" s="29"/>
      <c r="C7028" s="29"/>
    </row>
    <row r="7029" spans="1:3" hidden="1" x14ac:dyDescent="0.45">
      <c r="A7029" s="29"/>
      <c r="B7029" s="29"/>
      <c r="C7029" s="29"/>
    </row>
    <row r="7030" spans="1:3" hidden="1" x14ac:dyDescent="0.45">
      <c r="A7030" s="29"/>
      <c r="B7030" s="29"/>
      <c r="C7030" s="29"/>
    </row>
    <row r="7031" spans="1:3" hidden="1" x14ac:dyDescent="0.45">
      <c r="A7031" s="29"/>
      <c r="B7031" s="29"/>
      <c r="C7031" s="29"/>
    </row>
    <row r="7032" spans="1:3" hidden="1" x14ac:dyDescent="0.45">
      <c r="A7032" s="29"/>
      <c r="B7032" s="29"/>
      <c r="C7032" s="29"/>
    </row>
    <row r="7033" spans="1:3" hidden="1" x14ac:dyDescent="0.45">
      <c r="A7033" s="29"/>
      <c r="B7033" s="29"/>
      <c r="C7033" s="29"/>
    </row>
    <row r="7034" spans="1:3" hidden="1" x14ac:dyDescent="0.45">
      <c r="A7034" s="29"/>
      <c r="B7034" s="29"/>
      <c r="C7034" s="29"/>
    </row>
    <row r="7035" spans="1:3" hidden="1" x14ac:dyDescent="0.45">
      <c r="A7035" s="29"/>
      <c r="B7035" s="29"/>
      <c r="C7035" s="29"/>
    </row>
    <row r="7036" spans="1:3" hidden="1" x14ac:dyDescent="0.45">
      <c r="A7036" s="29"/>
      <c r="B7036" s="29"/>
      <c r="C7036" s="29"/>
    </row>
    <row r="7037" spans="1:3" hidden="1" x14ac:dyDescent="0.45">
      <c r="A7037" s="29"/>
      <c r="B7037" s="29"/>
      <c r="C7037" s="29"/>
    </row>
    <row r="7038" spans="1:3" hidden="1" x14ac:dyDescent="0.45">
      <c r="A7038" s="29"/>
      <c r="B7038" s="29"/>
      <c r="C7038" s="29"/>
    </row>
    <row r="7039" spans="1:3" hidden="1" x14ac:dyDescent="0.45">
      <c r="A7039" s="29"/>
      <c r="B7039" s="29"/>
      <c r="C7039" s="29"/>
    </row>
    <row r="7040" spans="1:3" hidden="1" x14ac:dyDescent="0.45">
      <c r="A7040" s="29"/>
      <c r="B7040" s="29"/>
      <c r="C7040" s="29"/>
    </row>
    <row r="7041" spans="1:3" hidden="1" x14ac:dyDescent="0.45">
      <c r="A7041" s="29"/>
      <c r="B7041" s="29"/>
      <c r="C7041" s="29"/>
    </row>
    <row r="7042" spans="1:3" hidden="1" x14ac:dyDescent="0.45">
      <c r="A7042" s="29"/>
      <c r="B7042" s="29"/>
      <c r="C7042" s="29"/>
    </row>
    <row r="7043" spans="1:3" hidden="1" x14ac:dyDescent="0.45">
      <c r="A7043" s="29"/>
      <c r="B7043" s="29"/>
      <c r="C7043" s="29"/>
    </row>
    <row r="7044" spans="1:3" hidden="1" x14ac:dyDescent="0.45">
      <c r="A7044" s="29"/>
      <c r="B7044" s="29"/>
      <c r="C7044" s="29"/>
    </row>
    <row r="7045" spans="1:3" hidden="1" x14ac:dyDescent="0.45">
      <c r="A7045" s="29"/>
      <c r="B7045" s="29"/>
      <c r="C7045" s="29"/>
    </row>
    <row r="7046" spans="1:3" hidden="1" x14ac:dyDescent="0.45">
      <c r="A7046" s="29"/>
      <c r="B7046" s="29"/>
      <c r="C7046" s="29"/>
    </row>
    <row r="7047" spans="1:3" hidden="1" x14ac:dyDescent="0.45">
      <c r="A7047" s="29"/>
      <c r="B7047" s="29"/>
      <c r="C7047" s="29"/>
    </row>
    <row r="7048" spans="1:3" hidden="1" x14ac:dyDescent="0.45">
      <c r="A7048" s="29"/>
      <c r="B7048" s="29"/>
      <c r="C7048" s="29"/>
    </row>
    <row r="7049" spans="1:3" hidden="1" x14ac:dyDescent="0.45">
      <c r="A7049" s="29"/>
      <c r="B7049" s="29"/>
      <c r="C7049" s="29"/>
    </row>
    <row r="7050" spans="1:3" hidden="1" x14ac:dyDescent="0.45">
      <c r="A7050" s="29"/>
      <c r="B7050" s="29"/>
      <c r="C7050" s="29"/>
    </row>
    <row r="7051" spans="1:3" hidden="1" x14ac:dyDescent="0.45">
      <c r="A7051" s="29"/>
      <c r="B7051" s="29"/>
      <c r="C7051" s="29"/>
    </row>
    <row r="7052" spans="1:3" hidden="1" x14ac:dyDescent="0.45">
      <c r="A7052" s="29"/>
      <c r="B7052" s="29"/>
      <c r="C7052" s="29"/>
    </row>
    <row r="7053" spans="1:3" hidden="1" x14ac:dyDescent="0.45">
      <c r="A7053" s="29"/>
      <c r="B7053" s="29"/>
      <c r="C7053" s="29"/>
    </row>
    <row r="7054" spans="1:3" hidden="1" x14ac:dyDescent="0.45">
      <c r="A7054" s="29"/>
      <c r="B7054" s="29"/>
      <c r="C7054" s="29"/>
    </row>
    <row r="7055" spans="1:3" hidden="1" x14ac:dyDescent="0.45">
      <c r="A7055" s="29"/>
      <c r="B7055" s="29"/>
      <c r="C7055" s="29"/>
    </row>
    <row r="7056" spans="1:3" hidden="1" x14ac:dyDescent="0.45">
      <c r="A7056" s="29"/>
      <c r="B7056" s="29"/>
      <c r="C7056" s="29"/>
    </row>
    <row r="7057" spans="1:3" hidden="1" x14ac:dyDescent="0.45">
      <c r="A7057" s="29"/>
      <c r="B7057" s="29"/>
      <c r="C7057" s="29"/>
    </row>
    <row r="7058" spans="1:3" hidden="1" x14ac:dyDescent="0.45">
      <c r="A7058" s="29"/>
      <c r="B7058" s="29"/>
      <c r="C7058" s="29"/>
    </row>
    <row r="7059" spans="1:3" hidden="1" x14ac:dyDescent="0.45">
      <c r="A7059" s="29"/>
      <c r="B7059" s="29"/>
      <c r="C7059" s="29"/>
    </row>
    <row r="7060" spans="1:3" hidden="1" x14ac:dyDescent="0.45">
      <c r="A7060" s="29"/>
      <c r="B7060" s="29"/>
      <c r="C7060" s="29"/>
    </row>
    <row r="7061" spans="1:3" hidden="1" x14ac:dyDescent="0.45">
      <c r="A7061" s="29"/>
      <c r="B7061" s="29"/>
      <c r="C7061" s="29"/>
    </row>
    <row r="7062" spans="1:3" hidden="1" x14ac:dyDescent="0.45">
      <c r="A7062" s="29"/>
      <c r="B7062" s="29"/>
      <c r="C7062" s="29"/>
    </row>
    <row r="7063" spans="1:3" hidden="1" x14ac:dyDescent="0.45">
      <c r="A7063" s="29"/>
      <c r="B7063" s="29"/>
      <c r="C7063" s="29"/>
    </row>
    <row r="7064" spans="1:3" hidden="1" x14ac:dyDescent="0.45">
      <c r="A7064" s="29"/>
      <c r="B7064" s="29"/>
      <c r="C7064" s="29"/>
    </row>
    <row r="7065" spans="1:3" hidden="1" x14ac:dyDescent="0.45">
      <c r="A7065" s="29"/>
      <c r="B7065" s="29"/>
      <c r="C7065" s="29"/>
    </row>
    <row r="7066" spans="1:3" hidden="1" x14ac:dyDescent="0.45">
      <c r="A7066" s="29"/>
      <c r="B7066" s="29"/>
      <c r="C7066" s="29"/>
    </row>
    <row r="7067" spans="1:3" hidden="1" x14ac:dyDescent="0.45">
      <c r="A7067" s="29"/>
      <c r="B7067" s="29"/>
      <c r="C7067" s="29"/>
    </row>
    <row r="7068" spans="1:3" hidden="1" x14ac:dyDescent="0.45">
      <c r="A7068" s="29"/>
      <c r="B7068" s="29"/>
      <c r="C7068" s="29"/>
    </row>
    <row r="7069" spans="1:3" hidden="1" x14ac:dyDescent="0.45">
      <c r="A7069" s="29"/>
      <c r="B7069" s="29"/>
      <c r="C7069" s="29"/>
    </row>
    <row r="7070" spans="1:3" hidden="1" x14ac:dyDescent="0.45">
      <c r="A7070" s="29"/>
      <c r="B7070" s="29"/>
      <c r="C7070" s="29"/>
    </row>
    <row r="7071" spans="1:3" hidden="1" x14ac:dyDescent="0.45">
      <c r="A7071" s="29"/>
      <c r="B7071" s="29"/>
      <c r="C7071" s="29"/>
    </row>
    <row r="7072" spans="1:3" hidden="1" x14ac:dyDescent="0.45">
      <c r="A7072" s="29"/>
      <c r="B7072" s="29"/>
      <c r="C7072" s="29"/>
    </row>
    <row r="7073" spans="1:3" hidden="1" x14ac:dyDescent="0.45">
      <c r="A7073" s="29"/>
      <c r="B7073" s="29"/>
      <c r="C7073" s="29"/>
    </row>
    <row r="7074" spans="1:3" hidden="1" x14ac:dyDescent="0.45">
      <c r="A7074" s="29"/>
      <c r="B7074" s="29"/>
      <c r="C7074" s="29"/>
    </row>
    <row r="7075" spans="1:3" hidden="1" x14ac:dyDescent="0.45">
      <c r="A7075" s="29"/>
      <c r="B7075" s="29"/>
      <c r="C7075" s="29"/>
    </row>
    <row r="7076" spans="1:3" hidden="1" x14ac:dyDescent="0.45">
      <c r="A7076" s="29"/>
      <c r="B7076" s="29"/>
      <c r="C7076" s="29"/>
    </row>
    <row r="7077" spans="1:3" hidden="1" x14ac:dyDescent="0.45">
      <c r="A7077" s="29"/>
      <c r="B7077" s="29"/>
      <c r="C7077" s="29"/>
    </row>
    <row r="7078" spans="1:3" hidden="1" x14ac:dyDescent="0.45">
      <c r="A7078" s="29"/>
      <c r="B7078" s="29"/>
      <c r="C7078" s="29"/>
    </row>
    <row r="7079" spans="1:3" hidden="1" x14ac:dyDescent="0.45">
      <c r="A7079" s="29"/>
      <c r="B7079" s="29"/>
      <c r="C7079" s="29"/>
    </row>
    <row r="7080" spans="1:3" hidden="1" x14ac:dyDescent="0.45">
      <c r="A7080" s="29"/>
      <c r="B7080" s="29"/>
      <c r="C7080" s="29"/>
    </row>
    <row r="7081" spans="1:3" hidden="1" x14ac:dyDescent="0.45">
      <c r="A7081" s="29"/>
      <c r="B7081" s="29"/>
      <c r="C7081" s="29"/>
    </row>
    <row r="7082" spans="1:3" hidden="1" x14ac:dyDescent="0.45">
      <c r="A7082" s="29"/>
      <c r="B7082" s="29"/>
      <c r="C7082" s="29"/>
    </row>
    <row r="7083" spans="1:3" hidden="1" x14ac:dyDescent="0.45">
      <c r="A7083" s="29"/>
      <c r="B7083" s="29"/>
      <c r="C7083" s="29"/>
    </row>
    <row r="7084" spans="1:3" hidden="1" x14ac:dyDescent="0.45">
      <c r="A7084" s="29"/>
      <c r="B7084" s="29"/>
      <c r="C7084" s="29"/>
    </row>
    <row r="7085" spans="1:3" hidden="1" x14ac:dyDescent="0.45">
      <c r="A7085" s="29"/>
      <c r="B7085" s="29"/>
      <c r="C7085" s="29"/>
    </row>
    <row r="7086" spans="1:3" hidden="1" x14ac:dyDescent="0.45">
      <c r="A7086" s="29"/>
      <c r="B7086" s="29"/>
      <c r="C7086" s="29"/>
    </row>
    <row r="7087" spans="1:3" hidden="1" x14ac:dyDescent="0.45">
      <c r="A7087" s="29"/>
      <c r="B7087" s="29"/>
      <c r="C7087" s="29"/>
    </row>
    <row r="7088" spans="1:3" hidden="1" x14ac:dyDescent="0.45">
      <c r="A7088" s="29"/>
      <c r="B7088" s="29"/>
      <c r="C7088" s="29"/>
    </row>
    <row r="7089" spans="1:3" hidden="1" x14ac:dyDescent="0.45">
      <c r="A7089" s="29"/>
      <c r="B7089" s="29"/>
      <c r="C7089" s="29"/>
    </row>
    <row r="7090" spans="1:3" hidden="1" x14ac:dyDescent="0.45">
      <c r="A7090" s="29"/>
      <c r="B7090" s="29"/>
      <c r="C7090" s="29"/>
    </row>
    <row r="7091" spans="1:3" hidden="1" x14ac:dyDescent="0.45">
      <c r="A7091" s="29"/>
      <c r="B7091" s="29"/>
      <c r="C7091" s="29"/>
    </row>
    <row r="7092" spans="1:3" hidden="1" x14ac:dyDescent="0.45">
      <c r="A7092" s="29"/>
      <c r="B7092" s="29"/>
      <c r="C7092" s="29"/>
    </row>
    <row r="7093" spans="1:3" hidden="1" x14ac:dyDescent="0.45">
      <c r="A7093" s="29"/>
      <c r="B7093" s="29"/>
      <c r="C7093" s="29"/>
    </row>
    <row r="7094" spans="1:3" hidden="1" x14ac:dyDescent="0.45">
      <c r="A7094" s="29"/>
      <c r="B7094" s="29"/>
      <c r="C7094" s="29"/>
    </row>
    <row r="7095" spans="1:3" hidden="1" x14ac:dyDescent="0.45">
      <c r="A7095" s="29"/>
      <c r="B7095" s="29"/>
      <c r="C7095" s="29"/>
    </row>
    <row r="7096" spans="1:3" hidden="1" x14ac:dyDescent="0.45">
      <c r="A7096" s="29"/>
      <c r="B7096" s="29"/>
      <c r="C7096" s="29"/>
    </row>
    <row r="7097" spans="1:3" hidden="1" x14ac:dyDescent="0.45">
      <c r="A7097" s="29"/>
      <c r="B7097" s="29"/>
      <c r="C7097" s="29"/>
    </row>
    <row r="7098" spans="1:3" hidden="1" x14ac:dyDescent="0.45">
      <c r="A7098" s="29"/>
      <c r="B7098" s="29"/>
      <c r="C7098" s="29"/>
    </row>
    <row r="7099" spans="1:3" hidden="1" x14ac:dyDescent="0.45">
      <c r="A7099" s="29"/>
      <c r="B7099" s="29"/>
      <c r="C7099" s="29"/>
    </row>
    <row r="7100" spans="1:3" hidden="1" x14ac:dyDescent="0.45">
      <c r="A7100" s="29"/>
      <c r="B7100" s="29"/>
      <c r="C7100" s="29"/>
    </row>
    <row r="7101" spans="1:3" hidden="1" x14ac:dyDescent="0.45">
      <c r="A7101" s="29"/>
      <c r="B7101" s="29"/>
      <c r="C7101" s="29"/>
    </row>
    <row r="7102" spans="1:3" hidden="1" x14ac:dyDescent="0.45">
      <c r="A7102" s="29"/>
      <c r="B7102" s="29"/>
      <c r="C7102" s="29"/>
    </row>
    <row r="7103" spans="1:3" hidden="1" x14ac:dyDescent="0.45">
      <c r="A7103" s="29"/>
      <c r="B7103" s="29"/>
      <c r="C7103" s="29"/>
    </row>
    <row r="7104" spans="1:3" hidden="1" x14ac:dyDescent="0.45">
      <c r="A7104" s="29"/>
      <c r="B7104" s="29"/>
      <c r="C7104" s="29"/>
    </row>
    <row r="7105" spans="1:3" hidden="1" x14ac:dyDescent="0.45">
      <c r="A7105" s="29"/>
      <c r="B7105" s="29"/>
      <c r="C7105" s="29"/>
    </row>
    <row r="7106" spans="1:3" hidden="1" x14ac:dyDescent="0.45">
      <c r="A7106" s="29"/>
      <c r="B7106" s="29"/>
      <c r="C7106" s="29"/>
    </row>
    <row r="7107" spans="1:3" hidden="1" x14ac:dyDescent="0.45">
      <c r="A7107" s="29"/>
      <c r="B7107" s="29"/>
      <c r="C7107" s="29"/>
    </row>
    <row r="7108" spans="1:3" hidden="1" x14ac:dyDescent="0.45">
      <c r="A7108" s="29"/>
      <c r="B7108" s="29"/>
      <c r="C7108" s="29"/>
    </row>
    <row r="7109" spans="1:3" hidden="1" x14ac:dyDescent="0.45">
      <c r="A7109" s="29"/>
      <c r="B7109" s="29"/>
      <c r="C7109" s="29"/>
    </row>
    <row r="7110" spans="1:3" hidden="1" x14ac:dyDescent="0.45">
      <c r="A7110" s="29"/>
      <c r="B7110" s="29"/>
      <c r="C7110" s="29"/>
    </row>
    <row r="7111" spans="1:3" hidden="1" x14ac:dyDescent="0.45">
      <c r="A7111" s="29"/>
      <c r="B7111" s="29"/>
      <c r="C7111" s="29"/>
    </row>
    <row r="7112" spans="1:3" hidden="1" x14ac:dyDescent="0.45">
      <c r="A7112" s="29"/>
      <c r="B7112" s="29"/>
      <c r="C7112" s="29"/>
    </row>
    <row r="7113" spans="1:3" hidden="1" x14ac:dyDescent="0.45">
      <c r="A7113" s="29"/>
      <c r="B7113" s="29"/>
      <c r="C7113" s="29"/>
    </row>
    <row r="7114" spans="1:3" hidden="1" x14ac:dyDescent="0.45">
      <c r="A7114" s="29"/>
      <c r="B7114" s="29"/>
      <c r="C7114" s="29"/>
    </row>
    <row r="7115" spans="1:3" hidden="1" x14ac:dyDescent="0.45">
      <c r="A7115" s="29"/>
      <c r="B7115" s="29"/>
      <c r="C7115" s="29"/>
    </row>
    <row r="7116" spans="1:3" hidden="1" x14ac:dyDescent="0.45">
      <c r="A7116" s="29"/>
      <c r="B7116" s="29"/>
      <c r="C7116" s="29"/>
    </row>
    <row r="7117" spans="1:3" hidden="1" x14ac:dyDescent="0.45">
      <c r="A7117" s="29"/>
      <c r="B7117" s="29"/>
      <c r="C7117" s="29"/>
    </row>
    <row r="7118" spans="1:3" hidden="1" x14ac:dyDescent="0.45">
      <c r="A7118" s="29"/>
      <c r="B7118" s="29"/>
      <c r="C7118" s="29"/>
    </row>
    <row r="7119" spans="1:3" hidden="1" x14ac:dyDescent="0.45">
      <c r="A7119" s="29"/>
      <c r="B7119" s="29"/>
      <c r="C7119" s="29"/>
    </row>
    <row r="7120" spans="1:3" hidden="1" x14ac:dyDescent="0.45">
      <c r="A7120" s="29"/>
      <c r="B7120" s="29"/>
      <c r="C7120" s="29"/>
    </row>
    <row r="7121" spans="1:3" hidden="1" x14ac:dyDescent="0.45">
      <c r="A7121" s="29"/>
      <c r="B7121" s="29"/>
      <c r="C7121" s="29"/>
    </row>
    <row r="7122" spans="1:3" hidden="1" x14ac:dyDescent="0.45">
      <c r="A7122" s="29"/>
      <c r="B7122" s="29"/>
      <c r="C7122" s="29"/>
    </row>
    <row r="7123" spans="1:3" hidden="1" x14ac:dyDescent="0.45">
      <c r="A7123" s="29"/>
      <c r="B7123" s="29"/>
      <c r="C7123" s="29"/>
    </row>
    <row r="7124" spans="1:3" hidden="1" x14ac:dyDescent="0.45">
      <c r="A7124" s="29"/>
      <c r="B7124" s="29"/>
      <c r="C7124" s="29"/>
    </row>
    <row r="7125" spans="1:3" hidden="1" x14ac:dyDescent="0.45">
      <c r="A7125" s="29"/>
      <c r="B7125" s="29"/>
      <c r="C7125" s="29"/>
    </row>
    <row r="7126" spans="1:3" hidden="1" x14ac:dyDescent="0.45">
      <c r="A7126" s="29"/>
      <c r="B7126" s="29"/>
      <c r="C7126" s="29"/>
    </row>
    <row r="7127" spans="1:3" hidden="1" x14ac:dyDescent="0.45">
      <c r="A7127" s="29"/>
      <c r="B7127" s="29"/>
      <c r="C7127" s="29"/>
    </row>
    <row r="7128" spans="1:3" hidden="1" x14ac:dyDescent="0.45">
      <c r="A7128" s="29"/>
      <c r="B7128" s="29"/>
      <c r="C7128" s="29"/>
    </row>
    <row r="7129" spans="1:3" hidden="1" x14ac:dyDescent="0.45">
      <c r="A7129" s="29"/>
      <c r="B7129" s="29"/>
      <c r="C7129" s="29"/>
    </row>
    <row r="7130" spans="1:3" hidden="1" x14ac:dyDescent="0.45">
      <c r="A7130" s="29"/>
      <c r="B7130" s="29"/>
      <c r="C7130" s="29"/>
    </row>
    <row r="7131" spans="1:3" hidden="1" x14ac:dyDescent="0.45">
      <c r="A7131" s="29"/>
      <c r="B7131" s="29"/>
      <c r="C7131" s="29"/>
    </row>
    <row r="7132" spans="1:3" hidden="1" x14ac:dyDescent="0.45">
      <c r="A7132" s="29"/>
      <c r="B7132" s="29"/>
      <c r="C7132" s="29"/>
    </row>
    <row r="7133" spans="1:3" hidden="1" x14ac:dyDescent="0.45">
      <c r="A7133" s="29"/>
      <c r="B7133" s="29"/>
      <c r="C7133" s="29"/>
    </row>
    <row r="7134" spans="1:3" hidden="1" x14ac:dyDescent="0.45">
      <c r="A7134" s="29"/>
      <c r="B7134" s="29"/>
      <c r="C7134" s="29"/>
    </row>
    <row r="7135" spans="1:3" hidden="1" x14ac:dyDescent="0.45">
      <c r="A7135" s="29"/>
      <c r="B7135" s="29"/>
      <c r="C7135" s="29"/>
    </row>
    <row r="7136" spans="1:3" hidden="1" x14ac:dyDescent="0.45">
      <c r="A7136" s="29"/>
      <c r="B7136" s="29"/>
      <c r="C7136" s="29"/>
    </row>
    <row r="7137" spans="1:3" hidden="1" x14ac:dyDescent="0.45">
      <c r="A7137" s="29"/>
      <c r="B7137" s="29"/>
      <c r="C7137" s="29"/>
    </row>
    <row r="7138" spans="1:3" hidden="1" x14ac:dyDescent="0.45">
      <c r="A7138" s="29"/>
      <c r="B7138" s="29"/>
      <c r="C7138" s="29"/>
    </row>
    <row r="7139" spans="1:3" hidden="1" x14ac:dyDescent="0.45">
      <c r="A7139" s="29"/>
      <c r="B7139" s="29"/>
      <c r="C7139" s="29"/>
    </row>
    <row r="7140" spans="1:3" hidden="1" x14ac:dyDescent="0.45">
      <c r="A7140" s="29"/>
      <c r="B7140" s="29"/>
      <c r="C7140" s="29"/>
    </row>
    <row r="7141" spans="1:3" hidden="1" x14ac:dyDescent="0.45">
      <c r="A7141" s="29"/>
      <c r="B7141" s="29"/>
      <c r="C7141" s="29"/>
    </row>
    <row r="7142" spans="1:3" hidden="1" x14ac:dyDescent="0.45">
      <c r="A7142" s="29"/>
      <c r="B7142" s="29"/>
      <c r="C7142" s="29"/>
    </row>
    <row r="7143" spans="1:3" hidden="1" x14ac:dyDescent="0.45">
      <c r="A7143" s="29"/>
      <c r="B7143" s="29"/>
      <c r="C7143" s="29"/>
    </row>
    <row r="7144" spans="1:3" hidden="1" x14ac:dyDescent="0.45">
      <c r="A7144" s="29"/>
      <c r="B7144" s="29"/>
      <c r="C7144" s="29"/>
    </row>
    <row r="7145" spans="1:3" hidden="1" x14ac:dyDescent="0.45">
      <c r="A7145" s="29"/>
      <c r="B7145" s="29"/>
      <c r="C7145" s="29"/>
    </row>
    <row r="7146" spans="1:3" hidden="1" x14ac:dyDescent="0.45">
      <c r="A7146" s="29"/>
      <c r="B7146" s="29"/>
      <c r="C7146" s="29"/>
    </row>
    <row r="7147" spans="1:3" hidden="1" x14ac:dyDescent="0.45">
      <c r="A7147" s="29"/>
      <c r="B7147" s="29"/>
      <c r="C7147" s="29"/>
    </row>
    <row r="7148" spans="1:3" hidden="1" x14ac:dyDescent="0.45">
      <c r="A7148" s="29"/>
      <c r="B7148" s="29"/>
      <c r="C7148" s="29"/>
    </row>
    <row r="7149" spans="1:3" hidden="1" x14ac:dyDescent="0.45">
      <c r="A7149" s="29"/>
      <c r="B7149" s="29"/>
      <c r="C7149" s="29"/>
    </row>
    <row r="7150" spans="1:3" hidden="1" x14ac:dyDescent="0.45">
      <c r="A7150" s="29"/>
      <c r="B7150" s="29"/>
      <c r="C7150" s="29"/>
    </row>
    <row r="7151" spans="1:3" hidden="1" x14ac:dyDescent="0.45">
      <c r="A7151" s="29"/>
      <c r="B7151" s="29"/>
      <c r="C7151" s="29"/>
    </row>
    <row r="7152" spans="1:3" hidden="1" x14ac:dyDescent="0.45">
      <c r="A7152" s="29"/>
      <c r="B7152" s="29"/>
      <c r="C7152" s="29"/>
    </row>
    <row r="7153" spans="1:3" hidden="1" x14ac:dyDescent="0.45">
      <c r="A7153" s="29"/>
      <c r="B7153" s="29"/>
      <c r="C7153" s="29"/>
    </row>
    <row r="7154" spans="1:3" hidden="1" x14ac:dyDescent="0.45">
      <c r="A7154" s="29"/>
      <c r="B7154" s="29"/>
      <c r="C7154" s="29"/>
    </row>
    <row r="7155" spans="1:3" hidden="1" x14ac:dyDescent="0.45">
      <c r="A7155" s="29"/>
      <c r="B7155" s="29"/>
      <c r="C7155" s="29"/>
    </row>
    <row r="7156" spans="1:3" hidden="1" x14ac:dyDescent="0.45">
      <c r="A7156" s="29"/>
      <c r="B7156" s="29"/>
      <c r="C7156" s="29"/>
    </row>
    <row r="7157" spans="1:3" hidden="1" x14ac:dyDescent="0.45">
      <c r="A7157" s="29"/>
      <c r="B7157" s="29"/>
      <c r="C7157" s="29"/>
    </row>
    <row r="7158" spans="1:3" hidden="1" x14ac:dyDescent="0.45">
      <c r="A7158" s="29"/>
      <c r="B7158" s="29"/>
      <c r="C7158" s="29"/>
    </row>
    <row r="7159" spans="1:3" hidden="1" x14ac:dyDescent="0.45">
      <c r="A7159" s="29"/>
      <c r="B7159" s="29"/>
      <c r="C7159" s="29"/>
    </row>
    <row r="7160" spans="1:3" hidden="1" x14ac:dyDescent="0.45">
      <c r="A7160" s="29"/>
      <c r="B7160" s="29"/>
      <c r="C7160" s="29"/>
    </row>
    <row r="7161" spans="1:3" hidden="1" x14ac:dyDescent="0.45">
      <c r="A7161" s="29"/>
      <c r="B7161" s="29"/>
      <c r="C7161" s="29"/>
    </row>
    <row r="7162" spans="1:3" hidden="1" x14ac:dyDescent="0.45">
      <c r="A7162" s="29"/>
      <c r="B7162" s="29"/>
      <c r="C7162" s="29"/>
    </row>
    <row r="7163" spans="1:3" hidden="1" x14ac:dyDescent="0.45">
      <c r="A7163" s="29"/>
      <c r="B7163" s="29"/>
      <c r="C7163" s="29"/>
    </row>
    <row r="7164" spans="1:3" hidden="1" x14ac:dyDescent="0.45">
      <c r="A7164" s="29"/>
      <c r="B7164" s="29"/>
      <c r="C7164" s="29"/>
    </row>
    <row r="7165" spans="1:3" hidden="1" x14ac:dyDescent="0.45">
      <c r="A7165" s="29"/>
      <c r="B7165" s="29"/>
      <c r="C7165" s="29"/>
    </row>
    <row r="7166" spans="1:3" hidden="1" x14ac:dyDescent="0.45">
      <c r="A7166" s="29"/>
      <c r="B7166" s="29"/>
      <c r="C7166" s="29"/>
    </row>
    <row r="7167" spans="1:3" hidden="1" x14ac:dyDescent="0.45">
      <c r="A7167" s="29"/>
      <c r="B7167" s="29"/>
      <c r="C7167" s="29"/>
    </row>
    <row r="7168" spans="1:3" hidden="1" x14ac:dyDescent="0.45">
      <c r="A7168" s="29"/>
      <c r="B7168" s="29"/>
      <c r="C7168" s="29"/>
    </row>
    <row r="7169" spans="1:3" hidden="1" x14ac:dyDescent="0.45">
      <c r="A7169" s="29"/>
      <c r="B7169" s="29"/>
      <c r="C7169" s="29"/>
    </row>
    <row r="7170" spans="1:3" hidden="1" x14ac:dyDescent="0.45">
      <c r="A7170" s="29"/>
      <c r="B7170" s="29"/>
      <c r="C7170" s="29"/>
    </row>
    <row r="7171" spans="1:3" hidden="1" x14ac:dyDescent="0.45">
      <c r="A7171" s="29"/>
      <c r="B7171" s="29"/>
      <c r="C7171" s="29"/>
    </row>
    <row r="7172" spans="1:3" hidden="1" x14ac:dyDescent="0.45">
      <c r="A7172" s="29"/>
      <c r="B7172" s="29"/>
      <c r="C7172" s="29"/>
    </row>
    <row r="7173" spans="1:3" hidden="1" x14ac:dyDescent="0.45">
      <c r="A7173" s="29"/>
      <c r="B7173" s="29"/>
      <c r="C7173" s="29"/>
    </row>
    <row r="7174" spans="1:3" hidden="1" x14ac:dyDescent="0.45">
      <c r="A7174" s="29"/>
      <c r="B7174" s="29"/>
      <c r="C7174" s="29"/>
    </row>
    <row r="7175" spans="1:3" hidden="1" x14ac:dyDescent="0.45">
      <c r="A7175" s="29"/>
      <c r="B7175" s="29"/>
      <c r="C7175" s="29"/>
    </row>
    <row r="7176" spans="1:3" hidden="1" x14ac:dyDescent="0.45">
      <c r="A7176" s="29"/>
      <c r="B7176" s="29"/>
      <c r="C7176" s="29"/>
    </row>
    <row r="7177" spans="1:3" hidden="1" x14ac:dyDescent="0.45">
      <c r="A7177" s="29"/>
      <c r="B7177" s="29"/>
      <c r="C7177" s="29"/>
    </row>
    <row r="7178" spans="1:3" hidden="1" x14ac:dyDescent="0.45">
      <c r="A7178" s="29"/>
      <c r="B7178" s="29"/>
      <c r="C7178" s="29"/>
    </row>
    <row r="7179" spans="1:3" hidden="1" x14ac:dyDescent="0.45">
      <c r="A7179" s="29"/>
      <c r="B7179" s="29"/>
      <c r="C7179" s="29"/>
    </row>
    <row r="7180" spans="1:3" hidden="1" x14ac:dyDescent="0.45">
      <c r="A7180" s="29"/>
      <c r="B7180" s="29"/>
      <c r="C7180" s="29"/>
    </row>
    <row r="7181" spans="1:3" hidden="1" x14ac:dyDescent="0.45">
      <c r="A7181" s="29"/>
      <c r="B7181" s="29"/>
      <c r="C7181" s="29"/>
    </row>
    <row r="7182" spans="1:3" hidden="1" x14ac:dyDescent="0.45">
      <c r="A7182" s="29"/>
      <c r="B7182" s="29"/>
      <c r="C7182" s="29"/>
    </row>
    <row r="7183" spans="1:3" hidden="1" x14ac:dyDescent="0.45">
      <c r="A7183" s="29"/>
      <c r="B7183" s="29"/>
      <c r="C7183" s="29"/>
    </row>
    <row r="7184" spans="1:3" hidden="1" x14ac:dyDescent="0.45">
      <c r="A7184" s="29"/>
      <c r="B7184" s="29"/>
      <c r="C7184" s="29"/>
    </row>
    <row r="7185" spans="1:3" hidden="1" x14ac:dyDescent="0.45">
      <c r="A7185" s="29"/>
      <c r="B7185" s="29"/>
      <c r="C7185" s="29"/>
    </row>
    <row r="7186" spans="1:3" hidden="1" x14ac:dyDescent="0.45">
      <c r="A7186" s="29"/>
      <c r="B7186" s="29"/>
      <c r="C7186" s="29"/>
    </row>
    <row r="7187" spans="1:3" hidden="1" x14ac:dyDescent="0.45">
      <c r="A7187" s="29"/>
      <c r="B7187" s="29"/>
      <c r="C7187" s="29"/>
    </row>
    <row r="7188" spans="1:3" hidden="1" x14ac:dyDescent="0.45">
      <c r="A7188" s="29"/>
      <c r="B7188" s="29"/>
      <c r="C7188" s="29"/>
    </row>
    <row r="7189" spans="1:3" hidden="1" x14ac:dyDescent="0.45">
      <c r="A7189" s="29"/>
      <c r="B7189" s="29"/>
      <c r="C7189" s="29"/>
    </row>
    <row r="7190" spans="1:3" hidden="1" x14ac:dyDescent="0.45">
      <c r="A7190" s="29"/>
      <c r="B7190" s="29"/>
      <c r="C7190" s="29"/>
    </row>
    <row r="7191" spans="1:3" hidden="1" x14ac:dyDescent="0.45">
      <c r="A7191" s="29"/>
      <c r="B7191" s="29"/>
      <c r="C7191" s="29"/>
    </row>
    <row r="7192" spans="1:3" hidden="1" x14ac:dyDescent="0.45">
      <c r="A7192" s="29"/>
      <c r="B7192" s="29"/>
      <c r="C7192" s="29"/>
    </row>
    <row r="7193" spans="1:3" hidden="1" x14ac:dyDescent="0.45">
      <c r="A7193" s="29"/>
      <c r="B7193" s="29"/>
      <c r="C7193" s="29"/>
    </row>
    <row r="7194" spans="1:3" hidden="1" x14ac:dyDescent="0.45">
      <c r="A7194" s="29"/>
      <c r="B7194" s="29"/>
      <c r="C7194" s="29"/>
    </row>
    <row r="7195" spans="1:3" hidden="1" x14ac:dyDescent="0.45">
      <c r="A7195" s="29"/>
      <c r="B7195" s="29"/>
      <c r="C7195" s="29"/>
    </row>
    <row r="7196" spans="1:3" hidden="1" x14ac:dyDescent="0.45">
      <c r="A7196" s="29"/>
      <c r="B7196" s="29"/>
      <c r="C7196" s="29"/>
    </row>
    <row r="7197" spans="1:3" hidden="1" x14ac:dyDescent="0.45">
      <c r="A7197" s="29"/>
      <c r="B7197" s="29"/>
      <c r="C7197" s="29"/>
    </row>
    <row r="7198" spans="1:3" hidden="1" x14ac:dyDescent="0.45">
      <c r="A7198" s="29"/>
      <c r="B7198" s="29"/>
      <c r="C7198" s="29"/>
    </row>
    <row r="7199" spans="1:3" hidden="1" x14ac:dyDescent="0.45">
      <c r="A7199" s="29"/>
      <c r="B7199" s="29"/>
      <c r="C7199" s="29"/>
    </row>
    <row r="7200" spans="1:3" hidden="1" x14ac:dyDescent="0.45">
      <c r="A7200" s="29"/>
      <c r="B7200" s="29"/>
      <c r="C7200" s="29"/>
    </row>
    <row r="7201" spans="1:3" hidden="1" x14ac:dyDescent="0.45">
      <c r="A7201" s="29"/>
      <c r="B7201" s="29"/>
      <c r="C7201" s="29"/>
    </row>
    <row r="7202" spans="1:3" hidden="1" x14ac:dyDescent="0.45">
      <c r="A7202" s="29"/>
      <c r="B7202" s="29"/>
      <c r="C7202" s="29"/>
    </row>
    <row r="7203" spans="1:3" hidden="1" x14ac:dyDescent="0.45">
      <c r="A7203" s="29"/>
      <c r="B7203" s="29"/>
      <c r="C7203" s="29"/>
    </row>
    <row r="7204" spans="1:3" hidden="1" x14ac:dyDescent="0.45">
      <c r="A7204" s="29"/>
      <c r="B7204" s="29"/>
      <c r="C7204" s="29"/>
    </row>
    <row r="7205" spans="1:3" hidden="1" x14ac:dyDescent="0.45">
      <c r="A7205" s="29"/>
      <c r="B7205" s="29"/>
      <c r="C7205" s="29"/>
    </row>
    <row r="7206" spans="1:3" hidden="1" x14ac:dyDescent="0.45">
      <c r="A7206" s="29"/>
      <c r="B7206" s="29"/>
      <c r="C7206" s="29"/>
    </row>
    <row r="7207" spans="1:3" hidden="1" x14ac:dyDescent="0.45">
      <c r="A7207" s="29"/>
      <c r="B7207" s="29"/>
      <c r="C7207" s="29"/>
    </row>
    <row r="7208" spans="1:3" hidden="1" x14ac:dyDescent="0.45">
      <c r="A7208" s="29"/>
      <c r="B7208" s="29"/>
      <c r="C7208" s="29"/>
    </row>
    <row r="7209" spans="1:3" hidden="1" x14ac:dyDescent="0.45">
      <c r="A7209" s="29"/>
      <c r="B7209" s="29"/>
      <c r="C7209" s="29"/>
    </row>
    <row r="7210" spans="1:3" hidden="1" x14ac:dyDescent="0.45">
      <c r="A7210" s="29"/>
      <c r="B7210" s="29"/>
      <c r="C7210" s="29"/>
    </row>
    <row r="7211" spans="1:3" hidden="1" x14ac:dyDescent="0.45">
      <c r="A7211" s="29"/>
      <c r="B7211" s="29"/>
      <c r="C7211" s="29"/>
    </row>
    <row r="7212" spans="1:3" hidden="1" x14ac:dyDescent="0.45">
      <c r="A7212" s="29"/>
      <c r="B7212" s="29"/>
      <c r="C7212" s="29"/>
    </row>
    <row r="7213" spans="1:3" hidden="1" x14ac:dyDescent="0.45">
      <c r="A7213" s="29"/>
      <c r="B7213" s="29"/>
      <c r="C7213" s="29"/>
    </row>
    <row r="7214" spans="1:3" hidden="1" x14ac:dyDescent="0.45">
      <c r="A7214" s="29"/>
      <c r="B7214" s="29"/>
      <c r="C7214" s="29"/>
    </row>
    <row r="7215" spans="1:3" hidden="1" x14ac:dyDescent="0.45">
      <c r="A7215" s="29"/>
      <c r="B7215" s="29"/>
      <c r="C7215" s="29"/>
    </row>
    <row r="7216" spans="1:3" hidden="1" x14ac:dyDescent="0.45">
      <c r="A7216" s="29"/>
      <c r="B7216" s="29"/>
      <c r="C7216" s="29"/>
    </row>
    <row r="7217" spans="1:3" hidden="1" x14ac:dyDescent="0.45">
      <c r="A7217" s="29"/>
      <c r="B7217" s="29"/>
      <c r="C7217" s="29"/>
    </row>
    <row r="7218" spans="1:3" hidden="1" x14ac:dyDescent="0.45">
      <c r="A7218" s="29"/>
      <c r="B7218" s="29"/>
      <c r="C7218" s="29"/>
    </row>
    <row r="7219" spans="1:3" hidden="1" x14ac:dyDescent="0.45">
      <c r="A7219" s="29"/>
      <c r="B7219" s="29"/>
      <c r="C7219" s="29"/>
    </row>
    <row r="7220" spans="1:3" hidden="1" x14ac:dyDescent="0.45">
      <c r="A7220" s="29"/>
      <c r="B7220" s="29"/>
      <c r="C7220" s="29"/>
    </row>
    <row r="7221" spans="1:3" hidden="1" x14ac:dyDescent="0.45">
      <c r="A7221" s="29"/>
      <c r="B7221" s="29"/>
      <c r="C7221" s="29"/>
    </row>
    <row r="7222" spans="1:3" hidden="1" x14ac:dyDescent="0.45">
      <c r="A7222" s="29"/>
      <c r="B7222" s="29"/>
      <c r="C7222" s="29"/>
    </row>
    <row r="7223" spans="1:3" hidden="1" x14ac:dyDescent="0.45">
      <c r="A7223" s="29"/>
      <c r="B7223" s="29"/>
      <c r="C7223" s="29"/>
    </row>
    <row r="7224" spans="1:3" hidden="1" x14ac:dyDescent="0.45">
      <c r="A7224" s="29"/>
      <c r="B7224" s="29"/>
      <c r="C7224" s="29"/>
    </row>
    <row r="7225" spans="1:3" hidden="1" x14ac:dyDescent="0.45">
      <c r="A7225" s="29"/>
      <c r="B7225" s="29"/>
      <c r="C7225" s="29"/>
    </row>
    <row r="7226" spans="1:3" hidden="1" x14ac:dyDescent="0.45">
      <c r="A7226" s="29"/>
      <c r="B7226" s="29"/>
      <c r="C7226" s="29"/>
    </row>
    <row r="7227" spans="1:3" hidden="1" x14ac:dyDescent="0.45">
      <c r="A7227" s="29"/>
      <c r="B7227" s="29"/>
      <c r="C7227" s="29"/>
    </row>
    <row r="7228" spans="1:3" hidden="1" x14ac:dyDescent="0.45">
      <c r="A7228" s="29"/>
      <c r="B7228" s="29"/>
      <c r="C7228" s="29"/>
    </row>
    <row r="7229" spans="1:3" hidden="1" x14ac:dyDescent="0.45">
      <c r="A7229" s="29"/>
      <c r="B7229" s="29"/>
      <c r="C7229" s="29"/>
    </row>
    <row r="7230" spans="1:3" hidden="1" x14ac:dyDescent="0.45">
      <c r="A7230" s="29"/>
      <c r="B7230" s="29"/>
      <c r="C7230" s="29"/>
    </row>
    <row r="7231" spans="1:3" hidden="1" x14ac:dyDescent="0.45">
      <c r="A7231" s="29"/>
      <c r="B7231" s="29"/>
      <c r="C7231" s="29"/>
    </row>
    <row r="7232" spans="1:3" hidden="1" x14ac:dyDescent="0.45">
      <c r="A7232" s="29"/>
      <c r="B7232" s="29"/>
      <c r="C7232" s="29"/>
    </row>
    <row r="7233" spans="1:3" hidden="1" x14ac:dyDescent="0.45">
      <c r="A7233" s="29"/>
      <c r="B7233" s="29"/>
      <c r="C7233" s="29"/>
    </row>
    <row r="7234" spans="1:3" hidden="1" x14ac:dyDescent="0.45">
      <c r="A7234" s="29"/>
      <c r="B7234" s="29"/>
      <c r="C7234" s="29"/>
    </row>
    <row r="7235" spans="1:3" hidden="1" x14ac:dyDescent="0.45">
      <c r="A7235" s="29"/>
      <c r="B7235" s="29"/>
      <c r="C7235" s="29"/>
    </row>
    <row r="7236" spans="1:3" hidden="1" x14ac:dyDescent="0.45">
      <c r="A7236" s="29"/>
      <c r="B7236" s="29"/>
      <c r="C7236" s="29"/>
    </row>
    <row r="7237" spans="1:3" hidden="1" x14ac:dyDescent="0.45">
      <c r="A7237" s="29"/>
      <c r="B7237" s="29"/>
      <c r="C7237" s="29"/>
    </row>
    <row r="7238" spans="1:3" hidden="1" x14ac:dyDescent="0.45">
      <c r="A7238" s="29"/>
      <c r="B7238" s="29"/>
      <c r="C7238" s="29"/>
    </row>
    <row r="7239" spans="1:3" hidden="1" x14ac:dyDescent="0.45">
      <c r="A7239" s="29"/>
      <c r="B7239" s="29"/>
      <c r="C7239" s="29"/>
    </row>
    <row r="7240" spans="1:3" hidden="1" x14ac:dyDescent="0.45">
      <c r="A7240" s="29"/>
      <c r="B7240" s="29"/>
      <c r="C7240" s="29"/>
    </row>
    <row r="7241" spans="1:3" hidden="1" x14ac:dyDescent="0.45">
      <c r="A7241" s="29"/>
      <c r="B7241" s="29"/>
      <c r="C7241" s="29"/>
    </row>
    <row r="7242" spans="1:3" hidden="1" x14ac:dyDescent="0.45">
      <c r="A7242" s="29"/>
      <c r="B7242" s="29"/>
      <c r="C7242" s="29"/>
    </row>
    <row r="7243" spans="1:3" hidden="1" x14ac:dyDescent="0.45">
      <c r="A7243" s="29"/>
      <c r="B7243" s="29"/>
      <c r="C7243" s="29"/>
    </row>
    <row r="7244" spans="1:3" hidden="1" x14ac:dyDescent="0.45">
      <c r="A7244" s="29"/>
      <c r="B7244" s="29"/>
      <c r="C7244" s="29"/>
    </row>
    <row r="7245" spans="1:3" hidden="1" x14ac:dyDescent="0.45">
      <c r="A7245" s="29"/>
      <c r="B7245" s="29"/>
      <c r="C7245" s="29"/>
    </row>
    <row r="7246" spans="1:3" hidden="1" x14ac:dyDescent="0.45">
      <c r="A7246" s="29"/>
      <c r="B7246" s="29"/>
      <c r="C7246" s="29"/>
    </row>
    <row r="7247" spans="1:3" hidden="1" x14ac:dyDescent="0.45">
      <c r="A7247" s="29"/>
      <c r="B7247" s="29"/>
      <c r="C7247" s="29"/>
    </row>
    <row r="7248" spans="1:3" hidden="1" x14ac:dyDescent="0.45">
      <c r="A7248" s="29"/>
      <c r="B7248" s="29"/>
      <c r="C7248" s="29"/>
    </row>
    <row r="7249" spans="1:3" hidden="1" x14ac:dyDescent="0.45">
      <c r="A7249" s="29"/>
      <c r="B7249" s="29"/>
      <c r="C7249" s="29"/>
    </row>
    <row r="7250" spans="1:3" hidden="1" x14ac:dyDescent="0.45">
      <c r="A7250" s="29"/>
      <c r="B7250" s="29"/>
      <c r="C7250" s="29"/>
    </row>
    <row r="7251" spans="1:3" hidden="1" x14ac:dyDescent="0.45">
      <c r="A7251" s="29"/>
      <c r="B7251" s="29"/>
      <c r="C7251" s="29"/>
    </row>
    <row r="7252" spans="1:3" hidden="1" x14ac:dyDescent="0.45">
      <c r="A7252" s="29"/>
      <c r="B7252" s="29"/>
      <c r="C7252" s="29"/>
    </row>
    <row r="7253" spans="1:3" hidden="1" x14ac:dyDescent="0.45">
      <c r="A7253" s="29"/>
      <c r="B7253" s="29"/>
      <c r="C7253" s="29"/>
    </row>
    <row r="7254" spans="1:3" hidden="1" x14ac:dyDescent="0.45">
      <c r="A7254" s="29"/>
      <c r="B7254" s="29"/>
      <c r="C7254" s="29"/>
    </row>
    <row r="7255" spans="1:3" hidden="1" x14ac:dyDescent="0.45">
      <c r="A7255" s="29"/>
      <c r="B7255" s="29"/>
      <c r="C7255" s="29"/>
    </row>
    <row r="7256" spans="1:3" hidden="1" x14ac:dyDescent="0.45">
      <c r="A7256" s="29"/>
      <c r="B7256" s="29"/>
      <c r="C7256" s="29"/>
    </row>
    <row r="7257" spans="1:3" hidden="1" x14ac:dyDescent="0.45">
      <c r="A7257" s="29"/>
      <c r="B7257" s="29"/>
      <c r="C7257" s="29"/>
    </row>
    <row r="7258" spans="1:3" hidden="1" x14ac:dyDescent="0.45">
      <c r="A7258" s="29"/>
      <c r="B7258" s="29"/>
      <c r="C7258" s="29"/>
    </row>
    <row r="7259" spans="1:3" hidden="1" x14ac:dyDescent="0.45">
      <c r="A7259" s="29"/>
      <c r="B7259" s="29"/>
      <c r="C7259" s="29"/>
    </row>
    <row r="7260" spans="1:3" hidden="1" x14ac:dyDescent="0.45">
      <c r="A7260" s="29"/>
      <c r="B7260" s="29"/>
      <c r="C7260" s="29"/>
    </row>
    <row r="7261" spans="1:3" hidden="1" x14ac:dyDescent="0.45">
      <c r="A7261" s="29"/>
      <c r="B7261" s="29"/>
      <c r="C7261" s="29"/>
    </row>
    <row r="7262" spans="1:3" hidden="1" x14ac:dyDescent="0.45">
      <c r="A7262" s="29"/>
      <c r="B7262" s="29"/>
      <c r="C7262" s="29"/>
    </row>
    <row r="7263" spans="1:3" hidden="1" x14ac:dyDescent="0.45">
      <c r="A7263" s="29"/>
      <c r="B7263" s="29"/>
      <c r="C7263" s="29"/>
    </row>
    <row r="7264" spans="1:3" hidden="1" x14ac:dyDescent="0.45">
      <c r="A7264" s="29"/>
      <c r="B7264" s="29"/>
      <c r="C7264" s="29"/>
    </row>
    <row r="7265" spans="1:3" hidden="1" x14ac:dyDescent="0.45">
      <c r="A7265" s="29"/>
      <c r="B7265" s="29"/>
      <c r="C7265" s="29"/>
    </row>
    <row r="7266" spans="1:3" hidden="1" x14ac:dyDescent="0.45">
      <c r="A7266" s="29"/>
      <c r="B7266" s="29"/>
      <c r="C7266" s="29"/>
    </row>
    <row r="7267" spans="1:3" hidden="1" x14ac:dyDescent="0.45">
      <c r="A7267" s="29"/>
      <c r="B7267" s="29"/>
      <c r="C7267" s="29"/>
    </row>
    <row r="7268" spans="1:3" hidden="1" x14ac:dyDescent="0.45">
      <c r="A7268" s="29"/>
      <c r="B7268" s="29"/>
      <c r="C7268" s="29"/>
    </row>
    <row r="7269" spans="1:3" hidden="1" x14ac:dyDescent="0.45">
      <c r="A7269" s="29"/>
      <c r="B7269" s="29"/>
      <c r="C7269" s="29"/>
    </row>
    <row r="7270" spans="1:3" hidden="1" x14ac:dyDescent="0.45">
      <c r="A7270" s="29"/>
      <c r="B7270" s="29"/>
      <c r="C7270" s="29"/>
    </row>
    <row r="7271" spans="1:3" hidden="1" x14ac:dyDescent="0.45">
      <c r="A7271" s="29"/>
      <c r="B7271" s="29"/>
      <c r="C7271" s="29"/>
    </row>
    <row r="7272" spans="1:3" hidden="1" x14ac:dyDescent="0.45">
      <c r="A7272" s="29"/>
      <c r="B7272" s="29"/>
      <c r="C7272" s="29"/>
    </row>
    <row r="7273" spans="1:3" hidden="1" x14ac:dyDescent="0.45">
      <c r="A7273" s="29"/>
      <c r="B7273" s="29"/>
      <c r="C7273" s="29"/>
    </row>
    <row r="7274" spans="1:3" hidden="1" x14ac:dyDescent="0.45">
      <c r="A7274" s="29"/>
      <c r="B7274" s="29"/>
      <c r="C7274" s="29"/>
    </row>
    <row r="7275" spans="1:3" hidden="1" x14ac:dyDescent="0.45">
      <c r="A7275" s="29"/>
      <c r="B7275" s="29"/>
      <c r="C7275" s="29"/>
    </row>
    <row r="7276" spans="1:3" hidden="1" x14ac:dyDescent="0.45">
      <c r="A7276" s="29"/>
      <c r="B7276" s="29"/>
      <c r="C7276" s="29"/>
    </row>
    <row r="7277" spans="1:3" hidden="1" x14ac:dyDescent="0.45">
      <c r="A7277" s="29"/>
      <c r="B7277" s="29"/>
      <c r="C7277" s="29"/>
    </row>
    <row r="7278" spans="1:3" hidden="1" x14ac:dyDescent="0.45">
      <c r="A7278" s="29"/>
      <c r="B7278" s="29"/>
      <c r="C7278" s="29"/>
    </row>
    <row r="7279" spans="1:3" hidden="1" x14ac:dyDescent="0.45">
      <c r="A7279" s="29"/>
      <c r="B7279" s="29"/>
      <c r="C7279" s="29"/>
    </row>
    <row r="7280" spans="1:3" hidden="1" x14ac:dyDescent="0.45">
      <c r="A7280" s="29"/>
      <c r="B7280" s="29"/>
      <c r="C7280" s="29"/>
    </row>
    <row r="7281" spans="1:3" hidden="1" x14ac:dyDescent="0.45">
      <c r="A7281" s="29"/>
      <c r="B7281" s="29"/>
      <c r="C7281" s="29"/>
    </row>
    <row r="7282" spans="1:3" hidden="1" x14ac:dyDescent="0.45">
      <c r="A7282" s="29"/>
      <c r="B7282" s="29"/>
      <c r="C7282" s="29"/>
    </row>
    <row r="7283" spans="1:3" hidden="1" x14ac:dyDescent="0.45">
      <c r="A7283" s="29"/>
      <c r="B7283" s="29"/>
      <c r="C7283" s="29"/>
    </row>
    <row r="7284" spans="1:3" hidden="1" x14ac:dyDescent="0.45">
      <c r="A7284" s="29"/>
      <c r="B7284" s="29"/>
      <c r="C7284" s="29"/>
    </row>
    <row r="7285" spans="1:3" hidden="1" x14ac:dyDescent="0.45">
      <c r="A7285" s="29"/>
      <c r="B7285" s="29"/>
      <c r="C7285" s="29"/>
    </row>
    <row r="7286" spans="1:3" hidden="1" x14ac:dyDescent="0.45">
      <c r="A7286" s="29"/>
      <c r="B7286" s="29"/>
      <c r="C7286" s="29"/>
    </row>
    <row r="7287" spans="1:3" hidden="1" x14ac:dyDescent="0.45">
      <c r="A7287" s="29"/>
      <c r="B7287" s="29"/>
      <c r="C7287" s="29"/>
    </row>
    <row r="7288" spans="1:3" hidden="1" x14ac:dyDescent="0.45">
      <c r="A7288" s="29"/>
      <c r="B7288" s="29"/>
      <c r="C7288" s="29"/>
    </row>
    <row r="7289" spans="1:3" hidden="1" x14ac:dyDescent="0.45">
      <c r="A7289" s="29"/>
      <c r="B7289" s="29"/>
      <c r="C7289" s="29"/>
    </row>
    <row r="7290" spans="1:3" hidden="1" x14ac:dyDescent="0.45">
      <c r="A7290" s="29"/>
      <c r="B7290" s="29"/>
      <c r="C7290" s="29"/>
    </row>
    <row r="7291" spans="1:3" hidden="1" x14ac:dyDescent="0.45">
      <c r="A7291" s="29"/>
      <c r="B7291" s="29"/>
      <c r="C7291" s="29"/>
    </row>
    <row r="7292" spans="1:3" hidden="1" x14ac:dyDescent="0.45">
      <c r="A7292" s="29"/>
      <c r="B7292" s="29"/>
      <c r="C7292" s="29"/>
    </row>
    <row r="7293" spans="1:3" hidden="1" x14ac:dyDescent="0.45">
      <c r="A7293" s="29"/>
      <c r="B7293" s="29"/>
      <c r="C7293" s="29"/>
    </row>
    <row r="7294" spans="1:3" hidden="1" x14ac:dyDescent="0.45">
      <c r="A7294" s="29"/>
      <c r="B7294" s="29"/>
      <c r="C7294" s="29"/>
    </row>
    <row r="7295" spans="1:3" hidden="1" x14ac:dyDescent="0.45">
      <c r="A7295" s="29"/>
      <c r="B7295" s="29"/>
      <c r="C7295" s="29"/>
    </row>
    <row r="7296" spans="1:3" hidden="1" x14ac:dyDescent="0.45">
      <c r="A7296" s="29"/>
      <c r="B7296" s="29"/>
      <c r="C7296" s="29"/>
    </row>
    <row r="7297" spans="1:3" hidden="1" x14ac:dyDescent="0.45">
      <c r="A7297" s="29"/>
      <c r="B7297" s="29"/>
      <c r="C7297" s="29"/>
    </row>
    <row r="7298" spans="1:3" hidden="1" x14ac:dyDescent="0.45">
      <c r="A7298" s="29"/>
      <c r="B7298" s="29"/>
      <c r="C7298" s="29"/>
    </row>
    <row r="7299" spans="1:3" hidden="1" x14ac:dyDescent="0.45">
      <c r="A7299" s="29"/>
      <c r="B7299" s="29"/>
      <c r="C7299" s="29"/>
    </row>
    <row r="7300" spans="1:3" hidden="1" x14ac:dyDescent="0.45">
      <c r="A7300" s="29"/>
      <c r="B7300" s="29"/>
      <c r="C7300" s="29"/>
    </row>
    <row r="7301" spans="1:3" hidden="1" x14ac:dyDescent="0.45">
      <c r="A7301" s="29"/>
      <c r="B7301" s="29"/>
      <c r="C7301" s="29"/>
    </row>
    <row r="7302" spans="1:3" hidden="1" x14ac:dyDescent="0.45">
      <c r="A7302" s="29"/>
      <c r="B7302" s="29"/>
      <c r="C7302" s="29"/>
    </row>
    <row r="7303" spans="1:3" hidden="1" x14ac:dyDescent="0.45">
      <c r="A7303" s="29"/>
      <c r="B7303" s="29"/>
      <c r="C7303" s="29"/>
    </row>
    <row r="7304" spans="1:3" hidden="1" x14ac:dyDescent="0.45">
      <c r="A7304" s="29"/>
      <c r="B7304" s="29"/>
      <c r="C7304" s="29"/>
    </row>
    <row r="7305" spans="1:3" hidden="1" x14ac:dyDescent="0.45">
      <c r="A7305" s="29"/>
      <c r="B7305" s="29"/>
      <c r="C7305" s="29"/>
    </row>
    <row r="7306" spans="1:3" hidden="1" x14ac:dyDescent="0.45">
      <c r="A7306" s="29"/>
      <c r="B7306" s="29"/>
      <c r="C7306" s="29"/>
    </row>
    <row r="7307" spans="1:3" hidden="1" x14ac:dyDescent="0.45">
      <c r="A7307" s="29"/>
      <c r="B7307" s="29"/>
      <c r="C7307" s="29"/>
    </row>
    <row r="7308" spans="1:3" hidden="1" x14ac:dyDescent="0.45">
      <c r="A7308" s="29"/>
      <c r="B7308" s="29"/>
      <c r="C7308" s="29"/>
    </row>
    <row r="7309" spans="1:3" hidden="1" x14ac:dyDescent="0.45">
      <c r="A7309" s="29"/>
      <c r="B7309" s="29"/>
      <c r="C7309" s="29"/>
    </row>
    <row r="7310" spans="1:3" hidden="1" x14ac:dyDescent="0.45">
      <c r="A7310" s="29"/>
      <c r="B7310" s="29"/>
      <c r="C7310" s="29"/>
    </row>
    <row r="7311" spans="1:3" hidden="1" x14ac:dyDescent="0.45">
      <c r="A7311" s="29"/>
      <c r="B7311" s="29"/>
      <c r="C7311" s="29"/>
    </row>
    <row r="7312" spans="1:3" hidden="1" x14ac:dyDescent="0.45">
      <c r="A7312" s="29"/>
      <c r="B7312" s="29"/>
      <c r="C7312" s="29"/>
    </row>
    <row r="7313" spans="1:3" hidden="1" x14ac:dyDescent="0.45">
      <c r="A7313" s="29"/>
      <c r="B7313" s="29"/>
      <c r="C7313" s="29"/>
    </row>
    <row r="7314" spans="1:3" hidden="1" x14ac:dyDescent="0.45">
      <c r="A7314" s="29"/>
      <c r="B7314" s="29"/>
      <c r="C7314" s="29"/>
    </row>
    <row r="7315" spans="1:3" hidden="1" x14ac:dyDescent="0.45">
      <c r="A7315" s="29"/>
      <c r="B7315" s="29"/>
      <c r="C7315" s="29"/>
    </row>
    <row r="7316" spans="1:3" hidden="1" x14ac:dyDescent="0.45">
      <c r="A7316" s="29"/>
      <c r="B7316" s="29"/>
      <c r="C7316" s="29"/>
    </row>
    <row r="7317" spans="1:3" hidden="1" x14ac:dyDescent="0.45">
      <c r="A7317" s="29"/>
      <c r="B7317" s="29"/>
      <c r="C7317" s="29"/>
    </row>
    <row r="7318" spans="1:3" hidden="1" x14ac:dyDescent="0.45">
      <c r="A7318" s="29"/>
      <c r="B7318" s="29"/>
      <c r="C7318" s="29"/>
    </row>
    <row r="7319" spans="1:3" hidden="1" x14ac:dyDescent="0.45">
      <c r="A7319" s="29"/>
      <c r="B7319" s="29"/>
      <c r="C7319" s="29"/>
    </row>
    <row r="7320" spans="1:3" hidden="1" x14ac:dyDescent="0.45">
      <c r="A7320" s="29"/>
      <c r="B7320" s="29"/>
      <c r="C7320" s="29"/>
    </row>
    <row r="7321" spans="1:3" hidden="1" x14ac:dyDescent="0.45">
      <c r="A7321" s="29"/>
      <c r="B7321" s="29"/>
      <c r="C7321" s="29"/>
    </row>
    <row r="7322" spans="1:3" hidden="1" x14ac:dyDescent="0.45">
      <c r="A7322" s="29"/>
      <c r="B7322" s="29"/>
      <c r="C7322" s="29"/>
    </row>
    <row r="7323" spans="1:3" hidden="1" x14ac:dyDescent="0.45">
      <c r="A7323" s="29"/>
      <c r="B7323" s="29"/>
      <c r="C7323" s="29"/>
    </row>
    <row r="7324" spans="1:3" hidden="1" x14ac:dyDescent="0.45">
      <c r="A7324" s="29"/>
      <c r="B7324" s="29"/>
      <c r="C7324" s="29"/>
    </row>
    <row r="7325" spans="1:3" hidden="1" x14ac:dyDescent="0.45">
      <c r="A7325" s="29"/>
      <c r="B7325" s="29"/>
      <c r="C7325" s="29"/>
    </row>
    <row r="7326" spans="1:3" hidden="1" x14ac:dyDescent="0.45">
      <c r="A7326" s="29"/>
      <c r="B7326" s="29"/>
      <c r="C7326" s="29"/>
    </row>
    <row r="7327" spans="1:3" hidden="1" x14ac:dyDescent="0.45">
      <c r="A7327" s="29"/>
      <c r="B7327" s="29"/>
      <c r="C7327" s="29"/>
    </row>
    <row r="7328" spans="1:3" hidden="1" x14ac:dyDescent="0.45">
      <c r="A7328" s="29"/>
      <c r="B7328" s="29"/>
      <c r="C7328" s="29"/>
    </row>
    <row r="7329" spans="1:3" hidden="1" x14ac:dyDescent="0.45">
      <c r="A7329" s="29"/>
      <c r="B7329" s="29"/>
      <c r="C7329" s="29"/>
    </row>
    <row r="7330" spans="1:3" hidden="1" x14ac:dyDescent="0.45">
      <c r="A7330" s="29"/>
      <c r="B7330" s="29"/>
      <c r="C7330" s="29"/>
    </row>
    <row r="7331" spans="1:3" hidden="1" x14ac:dyDescent="0.45">
      <c r="A7331" s="29"/>
      <c r="B7331" s="29"/>
      <c r="C7331" s="29"/>
    </row>
    <row r="7332" spans="1:3" hidden="1" x14ac:dyDescent="0.45">
      <c r="A7332" s="29"/>
      <c r="B7332" s="29"/>
      <c r="C7332" s="29"/>
    </row>
    <row r="7333" spans="1:3" hidden="1" x14ac:dyDescent="0.45">
      <c r="A7333" s="29"/>
      <c r="B7333" s="29"/>
      <c r="C7333" s="29"/>
    </row>
    <row r="7334" spans="1:3" hidden="1" x14ac:dyDescent="0.45">
      <c r="A7334" s="29"/>
      <c r="B7334" s="29"/>
      <c r="C7334" s="29"/>
    </row>
    <row r="7335" spans="1:3" hidden="1" x14ac:dyDescent="0.45">
      <c r="A7335" s="29"/>
      <c r="B7335" s="29"/>
      <c r="C7335" s="29"/>
    </row>
    <row r="7336" spans="1:3" hidden="1" x14ac:dyDescent="0.45">
      <c r="A7336" s="29"/>
      <c r="B7336" s="29"/>
      <c r="C7336" s="29"/>
    </row>
    <row r="7337" spans="1:3" hidden="1" x14ac:dyDescent="0.45">
      <c r="A7337" s="29"/>
      <c r="B7337" s="29"/>
      <c r="C7337" s="29"/>
    </row>
    <row r="7338" spans="1:3" hidden="1" x14ac:dyDescent="0.45">
      <c r="A7338" s="29"/>
      <c r="B7338" s="29"/>
      <c r="C7338" s="29"/>
    </row>
    <row r="7339" spans="1:3" hidden="1" x14ac:dyDescent="0.45">
      <c r="A7339" s="29"/>
      <c r="B7339" s="29"/>
      <c r="C7339" s="29"/>
    </row>
    <row r="7340" spans="1:3" hidden="1" x14ac:dyDescent="0.45">
      <c r="A7340" s="29"/>
      <c r="B7340" s="29"/>
      <c r="C7340" s="29"/>
    </row>
    <row r="7341" spans="1:3" hidden="1" x14ac:dyDescent="0.45">
      <c r="A7341" s="29"/>
      <c r="B7341" s="29"/>
      <c r="C7341" s="29"/>
    </row>
    <row r="7342" spans="1:3" hidden="1" x14ac:dyDescent="0.45">
      <c r="A7342" s="29"/>
      <c r="B7342" s="29"/>
      <c r="C7342" s="29"/>
    </row>
    <row r="7343" spans="1:3" hidden="1" x14ac:dyDescent="0.45">
      <c r="A7343" s="29"/>
      <c r="B7343" s="29"/>
      <c r="C7343" s="29"/>
    </row>
    <row r="7344" spans="1:3" hidden="1" x14ac:dyDescent="0.45">
      <c r="A7344" s="29"/>
      <c r="B7344" s="29"/>
      <c r="C7344" s="29"/>
    </row>
    <row r="7345" spans="1:3" hidden="1" x14ac:dyDescent="0.45">
      <c r="A7345" s="29"/>
      <c r="B7345" s="29"/>
      <c r="C7345" s="29"/>
    </row>
    <row r="7346" spans="1:3" hidden="1" x14ac:dyDescent="0.45">
      <c r="A7346" s="29"/>
      <c r="B7346" s="29"/>
      <c r="C7346" s="29"/>
    </row>
    <row r="7347" spans="1:3" hidden="1" x14ac:dyDescent="0.45">
      <c r="A7347" s="29"/>
      <c r="B7347" s="29"/>
      <c r="C7347" s="29"/>
    </row>
    <row r="7348" spans="1:3" hidden="1" x14ac:dyDescent="0.45">
      <c r="A7348" s="29"/>
      <c r="B7348" s="29"/>
      <c r="C7348" s="29"/>
    </row>
    <row r="7349" spans="1:3" hidden="1" x14ac:dyDescent="0.45">
      <c r="A7349" s="29"/>
      <c r="B7349" s="29"/>
      <c r="C7349" s="29"/>
    </row>
    <row r="7350" spans="1:3" hidden="1" x14ac:dyDescent="0.45">
      <c r="A7350" s="29"/>
      <c r="B7350" s="29"/>
      <c r="C7350" s="29"/>
    </row>
    <row r="7351" spans="1:3" hidden="1" x14ac:dyDescent="0.45">
      <c r="A7351" s="29"/>
      <c r="B7351" s="29"/>
      <c r="C7351" s="29"/>
    </row>
    <row r="7352" spans="1:3" hidden="1" x14ac:dyDescent="0.45">
      <c r="A7352" s="29"/>
      <c r="B7352" s="29"/>
      <c r="C7352" s="29"/>
    </row>
    <row r="7353" spans="1:3" hidden="1" x14ac:dyDescent="0.45">
      <c r="A7353" s="29"/>
      <c r="B7353" s="29"/>
      <c r="C7353" s="29"/>
    </row>
    <row r="7354" spans="1:3" hidden="1" x14ac:dyDescent="0.45">
      <c r="A7354" s="29"/>
      <c r="B7354" s="29"/>
      <c r="C7354" s="29"/>
    </row>
    <row r="7355" spans="1:3" hidden="1" x14ac:dyDescent="0.45">
      <c r="A7355" s="29"/>
      <c r="B7355" s="29"/>
      <c r="C7355" s="29"/>
    </row>
    <row r="7356" spans="1:3" hidden="1" x14ac:dyDescent="0.45">
      <c r="A7356" s="29"/>
      <c r="B7356" s="29"/>
      <c r="C7356" s="29"/>
    </row>
    <row r="7357" spans="1:3" hidden="1" x14ac:dyDescent="0.45">
      <c r="A7357" s="29"/>
      <c r="B7357" s="29"/>
      <c r="C7357" s="29"/>
    </row>
    <row r="7358" spans="1:3" hidden="1" x14ac:dyDescent="0.45">
      <c r="A7358" s="29"/>
      <c r="B7358" s="29"/>
      <c r="C7358" s="29"/>
    </row>
    <row r="7359" spans="1:3" hidden="1" x14ac:dyDescent="0.45">
      <c r="A7359" s="29"/>
      <c r="B7359" s="29"/>
      <c r="C7359" s="29"/>
    </row>
    <row r="7360" spans="1:3" hidden="1" x14ac:dyDescent="0.45">
      <c r="A7360" s="29"/>
      <c r="B7360" s="29"/>
      <c r="C7360" s="29"/>
    </row>
    <row r="7361" spans="1:3" hidden="1" x14ac:dyDescent="0.45">
      <c r="A7361" s="29"/>
      <c r="B7361" s="29"/>
      <c r="C7361" s="29"/>
    </row>
    <row r="7362" spans="1:3" hidden="1" x14ac:dyDescent="0.45">
      <c r="A7362" s="29"/>
      <c r="B7362" s="29"/>
      <c r="C7362" s="29"/>
    </row>
    <row r="7363" spans="1:3" hidden="1" x14ac:dyDescent="0.45">
      <c r="A7363" s="29"/>
      <c r="B7363" s="29"/>
      <c r="C7363" s="29"/>
    </row>
    <row r="7364" spans="1:3" hidden="1" x14ac:dyDescent="0.45">
      <c r="A7364" s="29"/>
      <c r="B7364" s="29"/>
      <c r="C7364" s="29"/>
    </row>
    <row r="7365" spans="1:3" hidden="1" x14ac:dyDescent="0.45">
      <c r="A7365" s="29"/>
      <c r="B7365" s="29"/>
      <c r="C7365" s="29"/>
    </row>
    <row r="7366" spans="1:3" hidden="1" x14ac:dyDescent="0.45">
      <c r="A7366" s="29"/>
      <c r="B7366" s="29"/>
      <c r="C7366" s="29"/>
    </row>
    <row r="7367" spans="1:3" hidden="1" x14ac:dyDescent="0.45">
      <c r="A7367" s="29"/>
      <c r="B7367" s="29"/>
      <c r="C7367" s="29"/>
    </row>
    <row r="7368" spans="1:3" hidden="1" x14ac:dyDescent="0.45">
      <c r="A7368" s="29"/>
      <c r="B7368" s="29"/>
      <c r="C7368" s="29"/>
    </row>
    <row r="7369" spans="1:3" hidden="1" x14ac:dyDescent="0.45">
      <c r="A7369" s="29"/>
      <c r="B7369" s="29"/>
      <c r="C7369" s="29"/>
    </row>
    <row r="7370" spans="1:3" hidden="1" x14ac:dyDescent="0.45">
      <c r="A7370" s="29"/>
      <c r="B7370" s="29"/>
      <c r="C7370" s="29"/>
    </row>
    <row r="7371" spans="1:3" hidden="1" x14ac:dyDescent="0.45">
      <c r="A7371" s="29"/>
      <c r="B7371" s="29"/>
      <c r="C7371" s="29"/>
    </row>
    <row r="7372" spans="1:3" hidden="1" x14ac:dyDescent="0.45">
      <c r="A7372" s="29"/>
      <c r="B7372" s="29"/>
      <c r="C7372" s="29"/>
    </row>
    <row r="7373" spans="1:3" hidden="1" x14ac:dyDescent="0.45">
      <c r="A7373" s="29"/>
      <c r="B7373" s="29"/>
      <c r="C7373" s="29"/>
    </row>
    <row r="7374" spans="1:3" hidden="1" x14ac:dyDescent="0.45">
      <c r="A7374" s="29"/>
      <c r="B7374" s="29"/>
      <c r="C7374" s="29"/>
    </row>
    <row r="7375" spans="1:3" hidden="1" x14ac:dyDescent="0.45">
      <c r="A7375" s="29"/>
      <c r="B7375" s="29"/>
      <c r="C7375" s="29"/>
    </row>
    <row r="7376" spans="1:3" hidden="1" x14ac:dyDescent="0.45">
      <c r="A7376" s="29"/>
      <c r="B7376" s="29"/>
      <c r="C7376" s="29"/>
    </row>
    <row r="7377" spans="1:3" hidden="1" x14ac:dyDescent="0.45">
      <c r="A7377" s="29"/>
      <c r="B7377" s="29"/>
      <c r="C7377" s="29"/>
    </row>
    <row r="7378" spans="1:3" hidden="1" x14ac:dyDescent="0.45">
      <c r="A7378" s="29"/>
      <c r="B7378" s="29"/>
      <c r="C7378" s="29"/>
    </row>
    <row r="7379" spans="1:3" hidden="1" x14ac:dyDescent="0.45">
      <c r="A7379" s="29"/>
      <c r="B7379" s="29"/>
      <c r="C7379" s="29"/>
    </row>
    <row r="7380" spans="1:3" hidden="1" x14ac:dyDescent="0.45">
      <c r="A7380" s="29"/>
      <c r="B7380" s="29"/>
      <c r="C7380" s="29"/>
    </row>
    <row r="7381" spans="1:3" hidden="1" x14ac:dyDescent="0.45">
      <c r="A7381" s="29"/>
      <c r="B7381" s="29"/>
      <c r="C7381" s="29"/>
    </row>
    <row r="7382" spans="1:3" hidden="1" x14ac:dyDescent="0.45">
      <c r="A7382" s="29"/>
      <c r="B7382" s="29"/>
      <c r="C7382" s="29"/>
    </row>
    <row r="7383" spans="1:3" hidden="1" x14ac:dyDescent="0.45">
      <c r="A7383" s="29"/>
      <c r="B7383" s="29"/>
      <c r="C7383" s="29"/>
    </row>
    <row r="7384" spans="1:3" hidden="1" x14ac:dyDescent="0.45">
      <c r="A7384" s="29"/>
      <c r="B7384" s="29"/>
      <c r="C7384" s="29"/>
    </row>
    <row r="7385" spans="1:3" hidden="1" x14ac:dyDescent="0.45">
      <c r="A7385" s="29"/>
      <c r="B7385" s="29"/>
      <c r="C7385" s="29"/>
    </row>
    <row r="7386" spans="1:3" hidden="1" x14ac:dyDescent="0.45">
      <c r="A7386" s="29"/>
      <c r="B7386" s="29"/>
      <c r="C7386" s="29"/>
    </row>
    <row r="7387" spans="1:3" hidden="1" x14ac:dyDescent="0.45">
      <c r="A7387" s="29"/>
      <c r="B7387" s="29"/>
      <c r="C7387" s="29"/>
    </row>
    <row r="7388" spans="1:3" hidden="1" x14ac:dyDescent="0.45">
      <c r="A7388" s="29"/>
      <c r="B7388" s="29"/>
      <c r="C7388" s="29"/>
    </row>
    <row r="7389" spans="1:3" hidden="1" x14ac:dyDescent="0.45">
      <c r="A7389" s="29"/>
      <c r="B7389" s="29"/>
      <c r="C7389" s="29"/>
    </row>
    <row r="7390" spans="1:3" hidden="1" x14ac:dyDescent="0.45">
      <c r="A7390" s="29"/>
      <c r="B7390" s="29"/>
      <c r="C7390" s="29"/>
    </row>
    <row r="7391" spans="1:3" hidden="1" x14ac:dyDescent="0.45">
      <c r="A7391" s="29"/>
      <c r="B7391" s="29"/>
      <c r="C7391" s="29"/>
    </row>
    <row r="7392" spans="1:3" hidden="1" x14ac:dyDescent="0.45">
      <c r="A7392" s="29"/>
      <c r="B7392" s="29"/>
      <c r="C7392" s="29"/>
    </row>
    <row r="7393" spans="1:3" hidden="1" x14ac:dyDescent="0.45">
      <c r="A7393" s="29"/>
      <c r="B7393" s="29"/>
      <c r="C7393" s="29"/>
    </row>
    <row r="7394" spans="1:3" hidden="1" x14ac:dyDescent="0.45">
      <c r="A7394" s="29"/>
      <c r="B7394" s="29"/>
      <c r="C7394" s="29"/>
    </row>
    <row r="7395" spans="1:3" hidden="1" x14ac:dyDescent="0.45">
      <c r="A7395" s="29"/>
      <c r="B7395" s="29"/>
      <c r="C7395" s="29"/>
    </row>
    <row r="7396" spans="1:3" hidden="1" x14ac:dyDescent="0.45">
      <c r="A7396" s="29"/>
      <c r="B7396" s="29"/>
      <c r="C7396" s="29"/>
    </row>
    <row r="7397" spans="1:3" hidden="1" x14ac:dyDescent="0.45">
      <c r="A7397" s="29"/>
      <c r="B7397" s="29"/>
      <c r="C7397" s="29"/>
    </row>
    <row r="7398" spans="1:3" hidden="1" x14ac:dyDescent="0.45">
      <c r="A7398" s="29"/>
      <c r="B7398" s="29"/>
      <c r="C7398" s="29"/>
    </row>
    <row r="7399" spans="1:3" hidden="1" x14ac:dyDescent="0.45">
      <c r="A7399" s="29"/>
      <c r="B7399" s="29"/>
      <c r="C7399" s="29"/>
    </row>
    <row r="7400" spans="1:3" hidden="1" x14ac:dyDescent="0.45">
      <c r="A7400" s="29"/>
      <c r="B7400" s="29"/>
      <c r="C7400" s="29"/>
    </row>
    <row r="7401" spans="1:3" hidden="1" x14ac:dyDescent="0.45">
      <c r="A7401" s="29"/>
      <c r="B7401" s="29"/>
      <c r="C7401" s="29"/>
    </row>
    <row r="7402" spans="1:3" hidden="1" x14ac:dyDescent="0.45">
      <c r="A7402" s="29"/>
      <c r="B7402" s="29"/>
      <c r="C7402" s="29"/>
    </row>
    <row r="7403" spans="1:3" hidden="1" x14ac:dyDescent="0.45">
      <c r="A7403" s="29"/>
      <c r="B7403" s="29"/>
      <c r="C7403" s="29"/>
    </row>
    <row r="7404" spans="1:3" hidden="1" x14ac:dyDescent="0.45">
      <c r="A7404" s="29"/>
      <c r="B7404" s="29"/>
      <c r="C7404" s="29"/>
    </row>
    <row r="7405" spans="1:3" hidden="1" x14ac:dyDescent="0.45">
      <c r="A7405" s="29"/>
      <c r="B7405" s="29"/>
      <c r="C7405" s="29"/>
    </row>
    <row r="7406" spans="1:3" hidden="1" x14ac:dyDescent="0.45">
      <c r="A7406" s="29"/>
      <c r="B7406" s="29"/>
      <c r="C7406" s="29"/>
    </row>
    <row r="7407" spans="1:3" hidden="1" x14ac:dyDescent="0.45">
      <c r="A7407" s="29"/>
      <c r="B7407" s="29"/>
      <c r="C7407" s="29"/>
    </row>
    <row r="7408" spans="1:3" hidden="1" x14ac:dyDescent="0.45">
      <c r="A7408" s="29"/>
      <c r="B7408" s="29"/>
      <c r="C7408" s="29"/>
    </row>
    <row r="7409" spans="1:3" hidden="1" x14ac:dyDescent="0.45">
      <c r="A7409" s="29"/>
      <c r="B7409" s="29"/>
      <c r="C7409" s="29"/>
    </row>
    <row r="7410" spans="1:3" hidden="1" x14ac:dyDescent="0.45">
      <c r="A7410" s="29"/>
      <c r="B7410" s="29"/>
      <c r="C7410" s="29"/>
    </row>
    <row r="7411" spans="1:3" hidden="1" x14ac:dyDescent="0.45">
      <c r="A7411" s="29"/>
      <c r="B7411" s="29"/>
      <c r="C7411" s="29"/>
    </row>
    <row r="7412" spans="1:3" hidden="1" x14ac:dyDescent="0.45">
      <c r="A7412" s="29"/>
      <c r="B7412" s="29"/>
      <c r="C7412" s="29"/>
    </row>
    <row r="7413" spans="1:3" hidden="1" x14ac:dyDescent="0.45">
      <c r="A7413" s="29"/>
      <c r="B7413" s="29"/>
      <c r="C7413" s="29"/>
    </row>
    <row r="7414" spans="1:3" hidden="1" x14ac:dyDescent="0.45">
      <c r="A7414" s="29"/>
      <c r="B7414" s="29"/>
      <c r="C7414" s="29"/>
    </row>
    <row r="7415" spans="1:3" hidden="1" x14ac:dyDescent="0.45">
      <c r="A7415" s="29"/>
      <c r="B7415" s="29"/>
      <c r="C7415" s="29"/>
    </row>
    <row r="7416" spans="1:3" hidden="1" x14ac:dyDescent="0.45">
      <c r="A7416" s="29"/>
      <c r="B7416" s="29"/>
      <c r="C7416" s="29"/>
    </row>
    <row r="7417" spans="1:3" hidden="1" x14ac:dyDescent="0.45">
      <c r="A7417" s="29"/>
      <c r="B7417" s="29"/>
      <c r="C7417" s="29"/>
    </row>
    <row r="7418" spans="1:3" hidden="1" x14ac:dyDescent="0.45">
      <c r="A7418" s="29"/>
      <c r="B7418" s="29"/>
      <c r="C7418" s="29"/>
    </row>
    <row r="7419" spans="1:3" hidden="1" x14ac:dyDescent="0.45">
      <c r="A7419" s="29"/>
      <c r="B7419" s="29"/>
      <c r="C7419" s="29"/>
    </row>
    <row r="7420" spans="1:3" hidden="1" x14ac:dyDescent="0.45">
      <c r="A7420" s="29"/>
      <c r="B7420" s="29"/>
      <c r="C7420" s="29"/>
    </row>
    <row r="7421" spans="1:3" hidden="1" x14ac:dyDescent="0.45">
      <c r="A7421" s="29"/>
      <c r="B7421" s="29"/>
      <c r="C7421" s="29"/>
    </row>
    <row r="7422" spans="1:3" hidden="1" x14ac:dyDescent="0.45">
      <c r="A7422" s="29"/>
      <c r="B7422" s="29"/>
      <c r="C7422" s="29"/>
    </row>
    <row r="7423" spans="1:3" hidden="1" x14ac:dyDescent="0.45">
      <c r="A7423" s="29"/>
      <c r="B7423" s="29"/>
      <c r="C7423" s="29"/>
    </row>
    <row r="7424" spans="1:3" hidden="1" x14ac:dyDescent="0.45">
      <c r="A7424" s="29"/>
      <c r="B7424" s="29"/>
      <c r="C7424" s="29"/>
    </row>
    <row r="7425" spans="1:3" hidden="1" x14ac:dyDescent="0.45">
      <c r="A7425" s="29"/>
      <c r="B7425" s="29"/>
      <c r="C7425" s="29"/>
    </row>
    <row r="7426" spans="1:3" hidden="1" x14ac:dyDescent="0.45">
      <c r="A7426" s="29"/>
      <c r="B7426" s="29"/>
      <c r="C7426" s="29"/>
    </row>
    <row r="7427" spans="1:3" hidden="1" x14ac:dyDescent="0.45">
      <c r="A7427" s="29"/>
      <c r="B7427" s="29"/>
      <c r="C7427" s="29"/>
    </row>
    <row r="7428" spans="1:3" hidden="1" x14ac:dyDescent="0.45">
      <c r="A7428" s="29"/>
      <c r="B7428" s="29"/>
      <c r="C7428" s="29"/>
    </row>
    <row r="7429" spans="1:3" hidden="1" x14ac:dyDescent="0.45">
      <c r="A7429" s="29"/>
      <c r="B7429" s="29"/>
      <c r="C7429" s="29"/>
    </row>
    <row r="7430" spans="1:3" hidden="1" x14ac:dyDescent="0.45">
      <c r="A7430" s="29"/>
      <c r="B7430" s="29"/>
      <c r="C7430" s="29"/>
    </row>
    <row r="7431" spans="1:3" hidden="1" x14ac:dyDescent="0.45">
      <c r="A7431" s="29"/>
      <c r="B7431" s="29"/>
      <c r="C7431" s="29"/>
    </row>
    <row r="7432" spans="1:3" hidden="1" x14ac:dyDescent="0.45">
      <c r="A7432" s="29"/>
      <c r="B7432" s="29"/>
      <c r="C7432" s="29"/>
    </row>
    <row r="7433" spans="1:3" hidden="1" x14ac:dyDescent="0.45">
      <c r="A7433" s="29"/>
      <c r="B7433" s="29"/>
      <c r="C7433" s="29"/>
    </row>
    <row r="7434" spans="1:3" hidden="1" x14ac:dyDescent="0.45">
      <c r="A7434" s="29"/>
      <c r="B7434" s="29"/>
      <c r="C7434" s="29"/>
    </row>
    <row r="7435" spans="1:3" hidden="1" x14ac:dyDescent="0.45">
      <c r="A7435" s="29"/>
      <c r="B7435" s="29"/>
      <c r="C7435" s="29"/>
    </row>
    <row r="7436" spans="1:3" hidden="1" x14ac:dyDescent="0.45">
      <c r="A7436" s="29"/>
      <c r="B7436" s="29"/>
      <c r="C7436" s="29"/>
    </row>
    <row r="7437" spans="1:3" hidden="1" x14ac:dyDescent="0.45">
      <c r="A7437" s="29"/>
      <c r="B7437" s="29"/>
      <c r="C7437" s="29"/>
    </row>
    <row r="7438" spans="1:3" hidden="1" x14ac:dyDescent="0.45">
      <c r="A7438" s="29"/>
      <c r="B7438" s="29"/>
      <c r="C7438" s="29"/>
    </row>
    <row r="7439" spans="1:3" hidden="1" x14ac:dyDescent="0.45">
      <c r="A7439" s="29"/>
      <c r="B7439" s="29"/>
      <c r="C7439" s="29"/>
    </row>
    <row r="7440" spans="1:3" hidden="1" x14ac:dyDescent="0.45">
      <c r="A7440" s="29"/>
      <c r="B7440" s="29"/>
      <c r="C7440" s="29"/>
    </row>
    <row r="7441" spans="1:3" hidden="1" x14ac:dyDescent="0.45">
      <c r="A7441" s="29"/>
      <c r="B7441" s="29"/>
      <c r="C7441" s="29"/>
    </row>
    <row r="7442" spans="1:3" hidden="1" x14ac:dyDescent="0.45">
      <c r="A7442" s="29"/>
      <c r="B7442" s="29"/>
      <c r="C7442" s="29"/>
    </row>
    <row r="7443" spans="1:3" hidden="1" x14ac:dyDescent="0.45">
      <c r="A7443" s="29"/>
      <c r="B7443" s="29"/>
      <c r="C7443" s="29"/>
    </row>
    <row r="7444" spans="1:3" hidden="1" x14ac:dyDescent="0.45">
      <c r="A7444" s="29"/>
      <c r="B7444" s="29"/>
      <c r="C7444" s="29"/>
    </row>
    <row r="7445" spans="1:3" hidden="1" x14ac:dyDescent="0.45">
      <c r="A7445" s="29"/>
      <c r="B7445" s="29"/>
      <c r="C7445" s="29"/>
    </row>
    <row r="7446" spans="1:3" hidden="1" x14ac:dyDescent="0.45">
      <c r="A7446" s="29"/>
      <c r="B7446" s="29"/>
      <c r="C7446" s="29"/>
    </row>
    <row r="7447" spans="1:3" hidden="1" x14ac:dyDescent="0.45">
      <c r="A7447" s="29"/>
      <c r="B7447" s="29"/>
      <c r="C7447" s="29"/>
    </row>
    <row r="7448" spans="1:3" hidden="1" x14ac:dyDescent="0.45">
      <c r="A7448" s="29"/>
      <c r="B7448" s="29"/>
      <c r="C7448" s="29"/>
    </row>
    <row r="7449" spans="1:3" hidden="1" x14ac:dyDescent="0.45">
      <c r="A7449" s="29"/>
      <c r="B7449" s="29"/>
      <c r="C7449" s="29"/>
    </row>
    <row r="7450" spans="1:3" hidden="1" x14ac:dyDescent="0.45">
      <c r="A7450" s="29"/>
      <c r="B7450" s="29"/>
      <c r="C7450" s="29"/>
    </row>
    <row r="7451" spans="1:3" hidden="1" x14ac:dyDescent="0.45">
      <c r="A7451" s="29"/>
      <c r="B7451" s="29"/>
      <c r="C7451" s="29"/>
    </row>
    <row r="7452" spans="1:3" hidden="1" x14ac:dyDescent="0.45">
      <c r="A7452" s="29"/>
      <c r="B7452" s="29"/>
      <c r="C7452" s="29"/>
    </row>
    <row r="7453" spans="1:3" hidden="1" x14ac:dyDescent="0.45">
      <c r="A7453" s="29"/>
      <c r="B7453" s="29"/>
      <c r="C7453" s="29"/>
    </row>
    <row r="7454" spans="1:3" hidden="1" x14ac:dyDescent="0.45">
      <c r="A7454" s="29"/>
      <c r="B7454" s="29"/>
      <c r="C7454" s="29"/>
    </row>
    <row r="7455" spans="1:3" hidden="1" x14ac:dyDescent="0.45">
      <c r="A7455" s="29"/>
      <c r="B7455" s="29"/>
      <c r="C7455" s="29"/>
    </row>
    <row r="7456" spans="1:3" hidden="1" x14ac:dyDescent="0.45">
      <c r="A7456" s="29"/>
      <c r="B7456" s="29"/>
      <c r="C7456" s="29"/>
    </row>
    <row r="7457" spans="1:3" hidden="1" x14ac:dyDescent="0.45">
      <c r="A7457" s="29"/>
      <c r="B7457" s="29"/>
      <c r="C7457" s="29"/>
    </row>
    <row r="7458" spans="1:3" hidden="1" x14ac:dyDescent="0.45">
      <c r="A7458" s="29"/>
      <c r="B7458" s="29"/>
      <c r="C7458" s="29"/>
    </row>
    <row r="7459" spans="1:3" hidden="1" x14ac:dyDescent="0.45">
      <c r="A7459" s="29"/>
      <c r="B7459" s="29"/>
      <c r="C7459" s="29"/>
    </row>
    <row r="7460" spans="1:3" hidden="1" x14ac:dyDescent="0.45">
      <c r="A7460" s="29"/>
      <c r="B7460" s="29"/>
      <c r="C7460" s="29"/>
    </row>
    <row r="7461" spans="1:3" hidden="1" x14ac:dyDescent="0.45">
      <c r="A7461" s="29"/>
      <c r="B7461" s="29"/>
      <c r="C7461" s="29"/>
    </row>
    <row r="7462" spans="1:3" hidden="1" x14ac:dyDescent="0.45">
      <c r="A7462" s="29"/>
      <c r="B7462" s="29"/>
      <c r="C7462" s="29"/>
    </row>
    <row r="7463" spans="1:3" hidden="1" x14ac:dyDescent="0.45">
      <c r="A7463" s="29"/>
      <c r="B7463" s="29"/>
      <c r="C7463" s="29"/>
    </row>
    <row r="7464" spans="1:3" hidden="1" x14ac:dyDescent="0.45">
      <c r="A7464" s="29"/>
      <c r="B7464" s="29"/>
      <c r="C7464" s="29"/>
    </row>
    <row r="7465" spans="1:3" hidden="1" x14ac:dyDescent="0.45">
      <c r="A7465" s="29"/>
      <c r="B7465" s="29"/>
      <c r="C7465" s="29"/>
    </row>
    <row r="7466" spans="1:3" hidden="1" x14ac:dyDescent="0.45">
      <c r="A7466" s="29"/>
      <c r="B7466" s="29"/>
      <c r="C7466" s="29"/>
    </row>
    <row r="7467" spans="1:3" hidden="1" x14ac:dyDescent="0.45">
      <c r="A7467" s="29"/>
      <c r="B7467" s="29"/>
      <c r="C7467" s="29"/>
    </row>
    <row r="7468" spans="1:3" hidden="1" x14ac:dyDescent="0.45">
      <c r="A7468" s="29"/>
      <c r="B7468" s="29"/>
      <c r="C7468" s="29"/>
    </row>
    <row r="7469" spans="1:3" hidden="1" x14ac:dyDescent="0.45">
      <c r="A7469" s="29"/>
      <c r="B7469" s="29"/>
      <c r="C7469" s="29"/>
    </row>
    <row r="7470" spans="1:3" hidden="1" x14ac:dyDescent="0.45">
      <c r="A7470" s="29"/>
      <c r="B7470" s="29"/>
      <c r="C7470" s="29"/>
    </row>
    <row r="7471" spans="1:3" hidden="1" x14ac:dyDescent="0.45">
      <c r="A7471" s="29"/>
      <c r="B7471" s="29"/>
      <c r="C7471" s="29"/>
    </row>
    <row r="7472" spans="1:3" hidden="1" x14ac:dyDescent="0.45">
      <c r="A7472" s="29"/>
      <c r="B7472" s="29"/>
      <c r="C7472" s="29"/>
    </row>
    <row r="7473" spans="1:3" hidden="1" x14ac:dyDescent="0.45">
      <c r="A7473" s="29"/>
      <c r="B7473" s="29"/>
      <c r="C7473" s="29"/>
    </row>
    <row r="7474" spans="1:3" hidden="1" x14ac:dyDescent="0.45">
      <c r="A7474" s="29"/>
      <c r="B7474" s="29"/>
      <c r="C7474" s="29"/>
    </row>
    <row r="7475" spans="1:3" hidden="1" x14ac:dyDescent="0.45">
      <c r="A7475" s="29"/>
      <c r="B7475" s="29"/>
      <c r="C7475" s="29"/>
    </row>
    <row r="7476" spans="1:3" hidden="1" x14ac:dyDescent="0.45">
      <c r="A7476" s="29"/>
      <c r="B7476" s="29"/>
      <c r="C7476" s="29"/>
    </row>
    <row r="7477" spans="1:3" hidden="1" x14ac:dyDescent="0.45">
      <c r="A7477" s="29"/>
      <c r="B7477" s="29"/>
      <c r="C7477" s="29"/>
    </row>
    <row r="7478" spans="1:3" hidden="1" x14ac:dyDescent="0.45">
      <c r="A7478" s="29"/>
      <c r="B7478" s="29"/>
      <c r="C7478" s="29"/>
    </row>
    <row r="7479" spans="1:3" hidden="1" x14ac:dyDescent="0.45">
      <c r="A7479" s="29"/>
      <c r="B7479" s="29"/>
      <c r="C7479" s="29"/>
    </row>
    <row r="7480" spans="1:3" hidden="1" x14ac:dyDescent="0.45">
      <c r="A7480" s="29"/>
      <c r="B7480" s="29"/>
      <c r="C7480" s="29"/>
    </row>
    <row r="7481" spans="1:3" hidden="1" x14ac:dyDescent="0.45">
      <c r="A7481" s="29"/>
      <c r="B7481" s="29"/>
      <c r="C7481" s="29"/>
    </row>
    <row r="7482" spans="1:3" hidden="1" x14ac:dyDescent="0.45">
      <c r="A7482" s="29"/>
      <c r="B7482" s="29"/>
      <c r="C7482" s="29"/>
    </row>
    <row r="7483" spans="1:3" hidden="1" x14ac:dyDescent="0.45">
      <c r="A7483" s="29"/>
      <c r="B7483" s="29"/>
      <c r="C7483" s="29"/>
    </row>
    <row r="7484" spans="1:3" hidden="1" x14ac:dyDescent="0.45">
      <c r="A7484" s="29"/>
      <c r="B7484" s="29"/>
      <c r="C7484" s="29"/>
    </row>
    <row r="7485" spans="1:3" hidden="1" x14ac:dyDescent="0.45">
      <c r="A7485" s="29"/>
      <c r="B7485" s="29"/>
      <c r="C7485" s="29"/>
    </row>
    <row r="7486" spans="1:3" hidden="1" x14ac:dyDescent="0.45">
      <c r="A7486" s="29"/>
      <c r="B7486" s="29"/>
      <c r="C7486" s="29"/>
    </row>
    <row r="7487" spans="1:3" hidden="1" x14ac:dyDescent="0.45">
      <c r="A7487" s="29"/>
      <c r="B7487" s="29"/>
      <c r="C7487" s="29"/>
    </row>
    <row r="7488" spans="1:3" hidden="1" x14ac:dyDescent="0.45">
      <c r="A7488" s="29"/>
      <c r="B7488" s="29"/>
      <c r="C7488" s="29"/>
    </row>
    <row r="7489" spans="1:3" hidden="1" x14ac:dyDescent="0.45">
      <c r="A7489" s="29"/>
      <c r="B7489" s="29"/>
      <c r="C7489" s="29"/>
    </row>
    <row r="7490" spans="1:3" hidden="1" x14ac:dyDescent="0.45">
      <c r="A7490" s="29"/>
      <c r="B7490" s="29"/>
      <c r="C7490" s="29"/>
    </row>
    <row r="7491" spans="1:3" hidden="1" x14ac:dyDescent="0.45">
      <c r="A7491" s="29"/>
      <c r="B7491" s="29"/>
      <c r="C7491" s="29"/>
    </row>
    <row r="7492" spans="1:3" hidden="1" x14ac:dyDescent="0.45">
      <c r="A7492" s="29"/>
      <c r="B7492" s="29"/>
      <c r="C7492" s="29"/>
    </row>
    <row r="7493" spans="1:3" hidden="1" x14ac:dyDescent="0.45">
      <c r="A7493" s="29"/>
      <c r="B7493" s="29"/>
      <c r="C7493" s="29"/>
    </row>
    <row r="7494" spans="1:3" hidden="1" x14ac:dyDescent="0.45">
      <c r="A7494" s="29"/>
      <c r="B7494" s="29"/>
      <c r="C7494" s="29"/>
    </row>
    <row r="7495" spans="1:3" hidden="1" x14ac:dyDescent="0.45">
      <c r="A7495" s="29"/>
      <c r="B7495" s="29"/>
      <c r="C7495" s="29"/>
    </row>
    <row r="7496" spans="1:3" hidden="1" x14ac:dyDescent="0.45">
      <c r="A7496" s="29"/>
      <c r="B7496" s="29"/>
      <c r="C7496" s="29"/>
    </row>
    <row r="7497" spans="1:3" hidden="1" x14ac:dyDescent="0.45">
      <c r="A7497" s="29"/>
      <c r="B7497" s="29"/>
      <c r="C7497" s="29"/>
    </row>
    <row r="7498" spans="1:3" hidden="1" x14ac:dyDescent="0.45">
      <c r="A7498" s="29"/>
      <c r="B7498" s="29"/>
      <c r="C7498" s="29"/>
    </row>
    <row r="7499" spans="1:3" hidden="1" x14ac:dyDescent="0.45">
      <c r="A7499" s="29"/>
      <c r="B7499" s="29"/>
      <c r="C7499" s="29"/>
    </row>
    <row r="7500" spans="1:3" hidden="1" x14ac:dyDescent="0.45">
      <c r="A7500" s="29"/>
      <c r="B7500" s="29"/>
      <c r="C7500" s="29"/>
    </row>
    <row r="7501" spans="1:3" hidden="1" x14ac:dyDescent="0.45">
      <c r="A7501" s="29"/>
      <c r="B7501" s="29"/>
      <c r="C7501" s="29"/>
    </row>
    <row r="7502" spans="1:3" hidden="1" x14ac:dyDescent="0.45">
      <c r="A7502" s="29"/>
      <c r="B7502" s="29"/>
      <c r="C7502" s="29"/>
    </row>
    <row r="7503" spans="1:3" hidden="1" x14ac:dyDescent="0.45">
      <c r="A7503" s="29"/>
      <c r="B7503" s="29"/>
      <c r="C7503" s="29"/>
    </row>
    <row r="7504" spans="1:3" hidden="1" x14ac:dyDescent="0.45">
      <c r="A7504" s="29"/>
      <c r="B7504" s="29"/>
      <c r="C7504" s="29"/>
    </row>
    <row r="7505" spans="1:3" hidden="1" x14ac:dyDescent="0.45">
      <c r="A7505" s="29"/>
      <c r="B7505" s="29"/>
      <c r="C7505" s="29"/>
    </row>
    <row r="7506" spans="1:3" hidden="1" x14ac:dyDescent="0.45">
      <c r="A7506" s="29"/>
      <c r="B7506" s="29"/>
      <c r="C7506" s="29"/>
    </row>
    <row r="7507" spans="1:3" hidden="1" x14ac:dyDescent="0.45">
      <c r="A7507" s="29"/>
      <c r="B7507" s="29"/>
      <c r="C7507" s="29"/>
    </row>
    <row r="7508" spans="1:3" hidden="1" x14ac:dyDescent="0.45">
      <c r="A7508" s="29"/>
      <c r="B7508" s="29"/>
      <c r="C7508" s="29"/>
    </row>
    <row r="7509" spans="1:3" hidden="1" x14ac:dyDescent="0.45">
      <c r="A7509" s="29"/>
      <c r="B7509" s="29"/>
      <c r="C7509" s="29"/>
    </row>
    <row r="7510" spans="1:3" hidden="1" x14ac:dyDescent="0.45">
      <c r="A7510" s="29"/>
      <c r="B7510" s="29"/>
      <c r="C7510" s="29"/>
    </row>
    <row r="7511" spans="1:3" hidden="1" x14ac:dyDescent="0.45">
      <c r="A7511" s="29"/>
      <c r="B7511" s="29"/>
      <c r="C7511" s="29"/>
    </row>
    <row r="7512" spans="1:3" hidden="1" x14ac:dyDescent="0.45">
      <c r="A7512" s="29"/>
      <c r="B7512" s="29"/>
      <c r="C7512" s="29"/>
    </row>
    <row r="7513" spans="1:3" hidden="1" x14ac:dyDescent="0.45">
      <c r="A7513" s="29"/>
      <c r="B7513" s="29"/>
      <c r="C7513" s="29"/>
    </row>
    <row r="7514" spans="1:3" hidden="1" x14ac:dyDescent="0.45">
      <c r="A7514" s="29"/>
      <c r="B7514" s="29"/>
      <c r="C7514" s="29"/>
    </row>
    <row r="7515" spans="1:3" hidden="1" x14ac:dyDescent="0.45">
      <c r="A7515" s="29"/>
      <c r="B7515" s="29"/>
      <c r="C7515" s="29"/>
    </row>
    <row r="7516" spans="1:3" hidden="1" x14ac:dyDescent="0.45">
      <c r="A7516" s="29"/>
      <c r="B7516" s="29"/>
      <c r="C7516" s="29"/>
    </row>
    <row r="7517" spans="1:3" hidden="1" x14ac:dyDescent="0.45">
      <c r="A7517" s="29"/>
      <c r="B7517" s="29"/>
      <c r="C7517" s="29"/>
    </row>
    <row r="7518" spans="1:3" hidden="1" x14ac:dyDescent="0.45">
      <c r="A7518" s="29"/>
      <c r="B7518" s="29"/>
      <c r="C7518" s="29"/>
    </row>
    <row r="7519" spans="1:3" hidden="1" x14ac:dyDescent="0.45">
      <c r="A7519" s="29"/>
      <c r="B7519" s="29"/>
      <c r="C7519" s="29"/>
    </row>
    <row r="7520" spans="1:3" hidden="1" x14ac:dyDescent="0.45">
      <c r="A7520" s="29"/>
      <c r="B7520" s="29"/>
      <c r="C7520" s="29"/>
    </row>
    <row r="7521" spans="1:3" hidden="1" x14ac:dyDescent="0.45">
      <c r="A7521" s="29"/>
      <c r="B7521" s="29"/>
      <c r="C7521" s="29"/>
    </row>
    <row r="7522" spans="1:3" hidden="1" x14ac:dyDescent="0.45">
      <c r="A7522" s="29"/>
      <c r="B7522" s="29"/>
      <c r="C7522" s="29"/>
    </row>
    <row r="7523" spans="1:3" hidden="1" x14ac:dyDescent="0.45">
      <c r="A7523" s="29"/>
      <c r="B7523" s="29"/>
      <c r="C7523" s="29"/>
    </row>
    <row r="7524" spans="1:3" hidden="1" x14ac:dyDescent="0.45">
      <c r="A7524" s="29"/>
      <c r="B7524" s="29"/>
      <c r="C7524" s="29"/>
    </row>
    <row r="7525" spans="1:3" hidden="1" x14ac:dyDescent="0.45">
      <c r="A7525" s="29"/>
      <c r="B7525" s="29"/>
      <c r="C7525" s="29"/>
    </row>
    <row r="7526" spans="1:3" hidden="1" x14ac:dyDescent="0.45">
      <c r="A7526" s="29"/>
      <c r="B7526" s="29"/>
      <c r="C7526" s="29"/>
    </row>
    <row r="7527" spans="1:3" hidden="1" x14ac:dyDescent="0.45">
      <c r="A7527" s="29"/>
      <c r="B7527" s="29"/>
      <c r="C7527" s="29"/>
    </row>
    <row r="7528" spans="1:3" hidden="1" x14ac:dyDescent="0.45">
      <c r="A7528" s="29"/>
      <c r="B7528" s="29"/>
      <c r="C7528" s="29"/>
    </row>
    <row r="7529" spans="1:3" hidden="1" x14ac:dyDescent="0.45">
      <c r="A7529" s="29"/>
      <c r="B7529" s="29"/>
      <c r="C7529" s="29"/>
    </row>
    <row r="7530" spans="1:3" hidden="1" x14ac:dyDescent="0.45">
      <c r="A7530" s="29"/>
      <c r="B7530" s="29"/>
      <c r="C7530" s="29"/>
    </row>
    <row r="7531" spans="1:3" hidden="1" x14ac:dyDescent="0.45">
      <c r="A7531" s="29"/>
      <c r="B7531" s="29"/>
      <c r="C7531" s="29"/>
    </row>
    <row r="7532" spans="1:3" hidden="1" x14ac:dyDescent="0.45">
      <c r="A7532" s="29"/>
      <c r="B7532" s="29"/>
      <c r="C7532" s="29"/>
    </row>
    <row r="7533" spans="1:3" hidden="1" x14ac:dyDescent="0.45">
      <c r="A7533" s="29"/>
      <c r="B7533" s="29"/>
      <c r="C7533" s="29"/>
    </row>
    <row r="7534" spans="1:3" hidden="1" x14ac:dyDescent="0.45">
      <c r="A7534" s="29"/>
      <c r="B7534" s="29"/>
      <c r="C7534" s="29"/>
    </row>
    <row r="7535" spans="1:3" hidden="1" x14ac:dyDescent="0.45">
      <c r="A7535" s="29"/>
      <c r="B7535" s="29"/>
      <c r="C7535" s="29"/>
    </row>
    <row r="7536" spans="1:3" hidden="1" x14ac:dyDescent="0.45">
      <c r="A7536" s="29"/>
      <c r="B7536" s="29"/>
      <c r="C7536" s="29"/>
    </row>
    <row r="7537" spans="1:3" hidden="1" x14ac:dyDescent="0.45">
      <c r="A7537" s="29"/>
      <c r="B7537" s="29"/>
      <c r="C7537" s="29"/>
    </row>
    <row r="7538" spans="1:3" hidden="1" x14ac:dyDescent="0.45">
      <c r="A7538" s="29"/>
      <c r="B7538" s="29"/>
      <c r="C7538" s="29"/>
    </row>
    <row r="7539" spans="1:3" hidden="1" x14ac:dyDescent="0.45">
      <c r="A7539" s="29"/>
      <c r="B7539" s="29"/>
      <c r="C7539" s="29"/>
    </row>
    <row r="7540" spans="1:3" hidden="1" x14ac:dyDescent="0.45">
      <c r="A7540" s="29"/>
      <c r="B7540" s="29"/>
      <c r="C7540" s="29"/>
    </row>
    <row r="7541" spans="1:3" hidden="1" x14ac:dyDescent="0.45">
      <c r="A7541" s="29"/>
      <c r="B7541" s="29"/>
      <c r="C7541" s="29"/>
    </row>
    <row r="7542" spans="1:3" hidden="1" x14ac:dyDescent="0.45">
      <c r="A7542" s="29"/>
      <c r="B7542" s="29"/>
      <c r="C7542" s="29"/>
    </row>
    <row r="7543" spans="1:3" hidden="1" x14ac:dyDescent="0.45">
      <c r="A7543" s="29"/>
      <c r="B7543" s="29"/>
      <c r="C7543" s="29"/>
    </row>
    <row r="7544" spans="1:3" hidden="1" x14ac:dyDescent="0.45">
      <c r="A7544" s="29"/>
      <c r="B7544" s="29"/>
      <c r="C7544" s="29"/>
    </row>
    <row r="7545" spans="1:3" hidden="1" x14ac:dyDescent="0.45">
      <c r="A7545" s="29"/>
      <c r="B7545" s="29"/>
      <c r="C7545" s="29"/>
    </row>
    <row r="7546" spans="1:3" hidden="1" x14ac:dyDescent="0.45">
      <c r="A7546" s="29"/>
      <c r="B7546" s="29"/>
      <c r="C7546" s="29"/>
    </row>
    <row r="7547" spans="1:3" hidden="1" x14ac:dyDescent="0.45">
      <c r="A7547" s="29"/>
      <c r="B7547" s="29"/>
      <c r="C7547" s="29"/>
    </row>
    <row r="7548" spans="1:3" hidden="1" x14ac:dyDescent="0.45">
      <c r="A7548" s="29"/>
      <c r="B7548" s="29"/>
      <c r="C7548" s="29"/>
    </row>
    <row r="7549" spans="1:3" hidden="1" x14ac:dyDescent="0.45">
      <c r="A7549" s="29"/>
      <c r="B7549" s="29"/>
      <c r="C7549" s="29"/>
    </row>
    <row r="7550" spans="1:3" hidden="1" x14ac:dyDescent="0.45">
      <c r="A7550" s="29"/>
      <c r="B7550" s="29"/>
      <c r="C7550" s="29"/>
    </row>
    <row r="7551" spans="1:3" hidden="1" x14ac:dyDescent="0.45">
      <c r="A7551" s="29"/>
      <c r="B7551" s="29"/>
      <c r="C7551" s="29"/>
    </row>
    <row r="7552" spans="1:3" hidden="1" x14ac:dyDescent="0.45">
      <c r="A7552" s="29"/>
      <c r="B7552" s="29"/>
      <c r="C7552" s="29"/>
    </row>
    <row r="7553" spans="1:3" hidden="1" x14ac:dyDescent="0.45">
      <c r="A7553" s="29"/>
      <c r="B7553" s="29"/>
      <c r="C7553" s="29"/>
    </row>
    <row r="7554" spans="1:3" hidden="1" x14ac:dyDescent="0.45">
      <c r="A7554" s="29"/>
      <c r="B7554" s="29"/>
      <c r="C7554" s="29"/>
    </row>
    <row r="7555" spans="1:3" hidden="1" x14ac:dyDescent="0.45">
      <c r="A7555" s="29"/>
      <c r="B7555" s="29"/>
      <c r="C7555" s="29"/>
    </row>
    <row r="7556" spans="1:3" hidden="1" x14ac:dyDescent="0.45">
      <c r="A7556" s="29"/>
      <c r="B7556" s="29"/>
      <c r="C7556" s="29"/>
    </row>
    <row r="7557" spans="1:3" hidden="1" x14ac:dyDescent="0.45">
      <c r="A7557" s="29"/>
      <c r="B7557" s="29"/>
      <c r="C7557" s="29"/>
    </row>
    <row r="7558" spans="1:3" hidden="1" x14ac:dyDescent="0.45">
      <c r="A7558" s="29"/>
      <c r="B7558" s="29"/>
      <c r="C7558" s="29"/>
    </row>
    <row r="7559" spans="1:3" hidden="1" x14ac:dyDescent="0.45">
      <c r="A7559" s="29"/>
      <c r="B7559" s="29"/>
      <c r="C7559" s="29"/>
    </row>
    <row r="7560" spans="1:3" hidden="1" x14ac:dyDescent="0.45">
      <c r="A7560" s="29"/>
      <c r="B7560" s="29"/>
      <c r="C7560" s="29"/>
    </row>
    <row r="7561" spans="1:3" hidden="1" x14ac:dyDescent="0.45">
      <c r="A7561" s="29"/>
      <c r="B7561" s="29"/>
      <c r="C7561" s="29"/>
    </row>
    <row r="7562" spans="1:3" hidden="1" x14ac:dyDescent="0.45">
      <c r="A7562" s="29"/>
      <c r="B7562" s="29"/>
      <c r="C7562" s="29"/>
    </row>
    <row r="7563" spans="1:3" hidden="1" x14ac:dyDescent="0.45">
      <c r="A7563" s="29"/>
      <c r="B7563" s="29"/>
      <c r="C7563" s="29"/>
    </row>
    <row r="7564" spans="1:3" hidden="1" x14ac:dyDescent="0.45">
      <c r="A7564" s="29"/>
      <c r="B7564" s="29"/>
      <c r="C7564" s="29"/>
    </row>
    <row r="7565" spans="1:3" hidden="1" x14ac:dyDescent="0.45">
      <c r="A7565" s="29"/>
      <c r="B7565" s="29"/>
      <c r="C7565" s="29"/>
    </row>
    <row r="7566" spans="1:3" hidden="1" x14ac:dyDescent="0.45">
      <c r="A7566" s="29"/>
      <c r="B7566" s="29"/>
      <c r="C7566" s="29"/>
    </row>
    <row r="7567" spans="1:3" hidden="1" x14ac:dyDescent="0.45">
      <c r="A7567" s="29"/>
      <c r="B7567" s="29"/>
      <c r="C7567" s="29"/>
    </row>
    <row r="7568" spans="1:3" hidden="1" x14ac:dyDescent="0.45">
      <c r="A7568" s="29"/>
      <c r="B7568" s="29"/>
      <c r="C7568" s="29"/>
    </row>
    <row r="7569" spans="1:3" hidden="1" x14ac:dyDescent="0.45">
      <c r="A7569" s="29"/>
      <c r="B7569" s="29"/>
      <c r="C7569" s="29"/>
    </row>
    <row r="7570" spans="1:3" hidden="1" x14ac:dyDescent="0.45">
      <c r="A7570" s="29"/>
      <c r="B7570" s="29"/>
      <c r="C7570" s="29"/>
    </row>
    <row r="7571" spans="1:3" hidden="1" x14ac:dyDescent="0.45">
      <c r="A7571" s="29"/>
      <c r="B7571" s="29"/>
      <c r="C7571" s="29"/>
    </row>
    <row r="7572" spans="1:3" hidden="1" x14ac:dyDescent="0.45">
      <c r="A7572" s="29"/>
      <c r="B7572" s="29"/>
      <c r="C7572" s="29"/>
    </row>
    <row r="7573" spans="1:3" hidden="1" x14ac:dyDescent="0.45">
      <c r="A7573" s="29"/>
      <c r="B7573" s="29"/>
      <c r="C7573" s="29"/>
    </row>
    <row r="7574" spans="1:3" hidden="1" x14ac:dyDescent="0.45">
      <c r="A7574" s="29"/>
      <c r="B7574" s="29"/>
      <c r="C7574" s="29"/>
    </row>
    <row r="7575" spans="1:3" hidden="1" x14ac:dyDescent="0.45">
      <c r="A7575" s="29"/>
      <c r="B7575" s="29"/>
      <c r="C7575" s="29"/>
    </row>
    <row r="7576" spans="1:3" hidden="1" x14ac:dyDescent="0.45">
      <c r="A7576" s="29"/>
      <c r="B7576" s="29"/>
      <c r="C7576" s="29"/>
    </row>
    <row r="7577" spans="1:3" hidden="1" x14ac:dyDescent="0.45">
      <c r="A7577" s="29"/>
      <c r="B7577" s="29"/>
      <c r="C7577" s="29"/>
    </row>
    <row r="7578" spans="1:3" hidden="1" x14ac:dyDescent="0.45">
      <c r="A7578" s="29"/>
      <c r="B7578" s="29"/>
      <c r="C7578" s="29"/>
    </row>
    <row r="7579" spans="1:3" hidden="1" x14ac:dyDescent="0.45">
      <c r="A7579" s="29"/>
      <c r="B7579" s="29"/>
      <c r="C7579" s="29"/>
    </row>
    <row r="7580" spans="1:3" hidden="1" x14ac:dyDescent="0.45">
      <c r="A7580" s="29"/>
      <c r="B7580" s="29"/>
      <c r="C7580" s="29"/>
    </row>
    <row r="7581" spans="1:3" hidden="1" x14ac:dyDescent="0.45">
      <c r="A7581" s="29"/>
      <c r="B7581" s="29"/>
      <c r="C7581" s="29"/>
    </row>
    <row r="7582" spans="1:3" hidden="1" x14ac:dyDescent="0.45">
      <c r="A7582" s="29"/>
      <c r="B7582" s="29"/>
      <c r="C7582" s="29"/>
    </row>
    <row r="7583" spans="1:3" hidden="1" x14ac:dyDescent="0.45">
      <c r="A7583" s="29"/>
      <c r="B7583" s="29"/>
      <c r="C7583" s="29"/>
    </row>
    <row r="7584" spans="1:3" hidden="1" x14ac:dyDescent="0.45">
      <c r="A7584" s="29"/>
      <c r="B7584" s="29"/>
      <c r="C7584" s="29"/>
    </row>
    <row r="7585" spans="1:3" hidden="1" x14ac:dyDescent="0.45">
      <c r="A7585" s="29"/>
      <c r="B7585" s="29"/>
      <c r="C7585" s="29"/>
    </row>
    <row r="7586" spans="1:3" hidden="1" x14ac:dyDescent="0.45">
      <c r="A7586" s="29"/>
      <c r="B7586" s="29"/>
      <c r="C7586" s="29"/>
    </row>
    <row r="7587" spans="1:3" hidden="1" x14ac:dyDescent="0.45">
      <c r="A7587" s="29"/>
      <c r="B7587" s="29"/>
      <c r="C7587" s="29"/>
    </row>
    <row r="7588" spans="1:3" hidden="1" x14ac:dyDescent="0.45">
      <c r="A7588" s="29"/>
      <c r="B7588" s="29"/>
      <c r="C7588" s="29"/>
    </row>
    <row r="7589" spans="1:3" hidden="1" x14ac:dyDescent="0.45">
      <c r="A7589" s="29"/>
      <c r="B7589" s="29"/>
      <c r="C7589" s="29"/>
    </row>
    <row r="7590" spans="1:3" hidden="1" x14ac:dyDescent="0.45">
      <c r="A7590" s="29"/>
      <c r="B7590" s="29"/>
      <c r="C7590" s="29"/>
    </row>
    <row r="7591" spans="1:3" hidden="1" x14ac:dyDescent="0.45">
      <c r="A7591" s="29"/>
      <c r="B7591" s="29"/>
      <c r="C7591" s="29"/>
    </row>
    <row r="7592" spans="1:3" hidden="1" x14ac:dyDescent="0.45">
      <c r="A7592" s="29"/>
      <c r="B7592" s="29"/>
      <c r="C7592" s="29"/>
    </row>
    <row r="7593" spans="1:3" hidden="1" x14ac:dyDescent="0.45">
      <c r="A7593" s="29"/>
      <c r="B7593" s="29"/>
      <c r="C7593" s="29"/>
    </row>
    <row r="7594" spans="1:3" hidden="1" x14ac:dyDescent="0.45">
      <c r="A7594" s="29"/>
      <c r="B7594" s="29"/>
      <c r="C7594" s="29"/>
    </row>
    <row r="7595" spans="1:3" hidden="1" x14ac:dyDescent="0.45">
      <c r="A7595" s="29"/>
      <c r="B7595" s="29"/>
      <c r="C7595" s="29"/>
    </row>
    <row r="7596" spans="1:3" hidden="1" x14ac:dyDescent="0.45">
      <c r="A7596" s="29"/>
      <c r="B7596" s="29"/>
      <c r="C7596" s="29"/>
    </row>
    <row r="7597" spans="1:3" hidden="1" x14ac:dyDescent="0.45">
      <c r="A7597" s="29"/>
      <c r="B7597" s="29"/>
      <c r="C7597" s="29"/>
    </row>
    <row r="7598" spans="1:3" hidden="1" x14ac:dyDescent="0.45">
      <c r="A7598" s="29"/>
      <c r="B7598" s="29"/>
      <c r="C7598" s="29"/>
    </row>
    <row r="7599" spans="1:3" hidden="1" x14ac:dyDescent="0.45">
      <c r="A7599" s="29"/>
      <c r="B7599" s="29"/>
      <c r="C7599" s="29"/>
    </row>
    <row r="7600" spans="1:3" hidden="1" x14ac:dyDescent="0.45">
      <c r="A7600" s="29"/>
      <c r="B7600" s="29"/>
      <c r="C7600" s="29"/>
    </row>
    <row r="7601" spans="1:3" hidden="1" x14ac:dyDescent="0.45">
      <c r="A7601" s="29"/>
      <c r="B7601" s="29"/>
      <c r="C7601" s="29"/>
    </row>
    <row r="7602" spans="1:3" hidden="1" x14ac:dyDescent="0.45">
      <c r="A7602" s="29"/>
      <c r="B7602" s="29"/>
      <c r="C7602" s="29"/>
    </row>
    <row r="7603" spans="1:3" hidden="1" x14ac:dyDescent="0.45">
      <c r="A7603" s="29"/>
      <c r="B7603" s="29"/>
      <c r="C7603" s="29"/>
    </row>
    <row r="7604" spans="1:3" hidden="1" x14ac:dyDescent="0.45">
      <c r="A7604" s="29"/>
      <c r="B7604" s="29"/>
      <c r="C7604" s="29"/>
    </row>
    <row r="7605" spans="1:3" hidden="1" x14ac:dyDescent="0.45">
      <c r="A7605" s="29"/>
      <c r="B7605" s="29"/>
      <c r="C7605" s="29"/>
    </row>
    <row r="7606" spans="1:3" hidden="1" x14ac:dyDescent="0.45">
      <c r="A7606" s="29"/>
      <c r="B7606" s="29"/>
      <c r="C7606" s="29"/>
    </row>
    <row r="7607" spans="1:3" hidden="1" x14ac:dyDescent="0.45">
      <c r="A7607" s="29"/>
      <c r="B7607" s="29"/>
      <c r="C7607" s="29"/>
    </row>
    <row r="7608" spans="1:3" hidden="1" x14ac:dyDescent="0.45">
      <c r="A7608" s="29"/>
      <c r="B7608" s="29"/>
      <c r="C7608" s="29"/>
    </row>
    <row r="7609" spans="1:3" hidden="1" x14ac:dyDescent="0.45">
      <c r="A7609" s="29"/>
      <c r="B7609" s="29"/>
      <c r="C7609" s="29"/>
    </row>
    <row r="7610" spans="1:3" hidden="1" x14ac:dyDescent="0.45">
      <c r="A7610" s="29"/>
      <c r="B7610" s="29"/>
      <c r="C7610" s="29"/>
    </row>
    <row r="7611" spans="1:3" hidden="1" x14ac:dyDescent="0.45">
      <c r="A7611" s="29"/>
      <c r="B7611" s="29"/>
      <c r="C7611" s="29"/>
    </row>
    <row r="7612" spans="1:3" hidden="1" x14ac:dyDescent="0.45">
      <c r="A7612" s="29"/>
      <c r="B7612" s="29"/>
      <c r="C7612" s="29"/>
    </row>
    <row r="7613" spans="1:3" hidden="1" x14ac:dyDescent="0.45">
      <c r="A7613" s="29"/>
      <c r="B7613" s="29"/>
      <c r="C7613" s="29"/>
    </row>
    <row r="7614" spans="1:3" hidden="1" x14ac:dyDescent="0.45">
      <c r="A7614" s="29"/>
      <c r="B7614" s="29"/>
      <c r="C7614" s="29"/>
    </row>
    <row r="7615" spans="1:3" hidden="1" x14ac:dyDescent="0.45">
      <c r="A7615" s="29"/>
      <c r="B7615" s="29"/>
      <c r="C7615" s="29"/>
    </row>
    <row r="7616" spans="1:3" hidden="1" x14ac:dyDescent="0.45">
      <c r="A7616" s="29"/>
      <c r="B7616" s="29"/>
      <c r="C7616" s="29"/>
    </row>
    <row r="7617" spans="1:3" hidden="1" x14ac:dyDescent="0.45">
      <c r="A7617" s="29"/>
      <c r="B7617" s="29"/>
      <c r="C7617" s="29"/>
    </row>
    <row r="7618" spans="1:3" hidden="1" x14ac:dyDescent="0.45">
      <c r="A7618" s="29"/>
      <c r="B7618" s="29"/>
      <c r="C7618" s="29"/>
    </row>
    <row r="7619" spans="1:3" hidden="1" x14ac:dyDescent="0.45">
      <c r="A7619" s="29"/>
      <c r="B7619" s="29"/>
      <c r="C7619" s="29"/>
    </row>
    <row r="7620" spans="1:3" hidden="1" x14ac:dyDescent="0.45">
      <c r="A7620" s="29"/>
      <c r="B7620" s="29"/>
      <c r="C7620" s="29"/>
    </row>
    <row r="7621" spans="1:3" hidden="1" x14ac:dyDescent="0.45">
      <c r="A7621" s="29"/>
      <c r="B7621" s="29"/>
      <c r="C7621" s="29"/>
    </row>
    <row r="7622" spans="1:3" hidden="1" x14ac:dyDescent="0.45">
      <c r="A7622" s="29"/>
      <c r="B7622" s="29"/>
      <c r="C7622" s="29"/>
    </row>
    <row r="7623" spans="1:3" hidden="1" x14ac:dyDescent="0.45">
      <c r="A7623" s="29"/>
      <c r="B7623" s="29"/>
      <c r="C7623" s="29"/>
    </row>
    <row r="7624" spans="1:3" hidden="1" x14ac:dyDescent="0.45">
      <c r="A7624" s="29"/>
      <c r="B7624" s="29"/>
      <c r="C7624" s="29"/>
    </row>
    <row r="7625" spans="1:3" hidden="1" x14ac:dyDescent="0.45">
      <c r="A7625" s="29"/>
      <c r="B7625" s="29"/>
      <c r="C7625" s="29"/>
    </row>
    <row r="7626" spans="1:3" hidden="1" x14ac:dyDescent="0.45">
      <c r="A7626" s="29"/>
      <c r="B7626" s="29"/>
      <c r="C7626" s="29"/>
    </row>
    <row r="7627" spans="1:3" hidden="1" x14ac:dyDescent="0.45">
      <c r="A7627" s="29"/>
      <c r="B7627" s="29"/>
      <c r="C7627" s="29"/>
    </row>
    <row r="7628" spans="1:3" hidden="1" x14ac:dyDescent="0.45">
      <c r="A7628" s="29"/>
      <c r="B7628" s="29"/>
      <c r="C7628" s="29"/>
    </row>
    <row r="7629" spans="1:3" hidden="1" x14ac:dyDescent="0.45">
      <c r="A7629" s="29"/>
      <c r="B7629" s="29"/>
      <c r="C7629" s="29"/>
    </row>
    <row r="7630" spans="1:3" hidden="1" x14ac:dyDescent="0.45">
      <c r="A7630" s="29"/>
      <c r="B7630" s="29"/>
      <c r="C7630" s="29"/>
    </row>
    <row r="7631" spans="1:3" hidden="1" x14ac:dyDescent="0.45">
      <c r="A7631" s="29"/>
      <c r="B7631" s="29"/>
      <c r="C7631" s="29"/>
    </row>
    <row r="7632" spans="1:3" hidden="1" x14ac:dyDescent="0.45">
      <c r="A7632" s="29"/>
      <c r="B7632" s="29"/>
      <c r="C7632" s="29"/>
    </row>
    <row r="7633" spans="1:3" hidden="1" x14ac:dyDescent="0.45">
      <c r="A7633" s="29"/>
      <c r="B7633" s="29"/>
      <c r="C7633" s="29"/>
    </row>
    <row r="7634" spans="1:3" hidden="1" x14ac:dyDescent="0.45">
      <c r="A7634" s="29"/>
      <c r="B7634" s="29"/>
      <c r="C7634" s="29"/>
    </row>
    <row r="7635" spans="1:3" hidden="1" x14ac:dyDescent="0.45">
      <c r="A7635" s="29"/>
      <c r="B7635" s="29"/>
      <c r="C7635" s="29"/>
    </row>
    <row r="7636" spans="1:3" hidden="1" x14ac:dyDescent="0.45">
      <c r="A7636" s="29"/>
      <c r="B7636" s="29"/>
      <c r="C7636" s="29"/>
    </row>
    <row r="7637" spans="1:3" hidden="1" x14ac:dyDescent="0.45">
      <c r="A7637" s="29"/>
      <c r="B7637" s="29"/>
      <c r="C7637" s="29"/>
    </row>
    <row r="7638" spans="1:3" hidden="1" x14ac:dyDescent="0.45">
      <c r="A7638" s="29"/>
      <c r="B7638" s="29"/>
      <c r="C7638" s="29"/>
    </row>
    <row r="7639" spans="1:3" hidden="1" x14ac:dyDescent="0.45">
      <c r="A7639" s="29"/>
      <c r="B7639" s="29"/>
      <c r="C7639" s="29"/>
    </row>
    <row r="7640" spans="1:3" hidden="1" x14ac:dyDescent="0.45">
      <c r="A7640" s="29"/>
      <c r="B7640" s="29"/>
      <c r="C7640" s="29"/>
    </row>
    <row r="7641" spans="1:3" hidden="1" x14ac:dyDescent="0.45">
      <c r="A7641" s="29"/>
      <c r="B7641" s="29"/>
      <c r="C7641" s="29"/>
    </row>
    <row r="7642" spans="1:3" hidden="1" x14ac:dyDescent="0.45">
      <c r="A7642" s="29"/>
      <c r="B7642" s="29"/>
      <c r="C7642" s="29"/>
    </row>
    <row r="7643" spans="1:3" hidden="1" x14ac:dyDescent="0.45">
      <c r="A7643" s="29"/>
      <c r="B7643" s="29"/>
      <c r="C7643" s="29"/>
    </row>
    <row r="7644" spans="1:3" hidden="1" x14ac:dyDescent="0.45">
      <c r="A7644" s="29"/>
      <c r="B7644" s="29"/>
      <c r="C7644" s="29"/>
    </row>
    <row r="7645" spans="1:3" hidden="1" x14ac:dyDescent="0.45">
      <c r="A7645" s="29"/>
      <c r="B7645" s="29"/>
      <c r="C7645" s="29"/>
    </row>
    <row r="7646" spans="1:3" hidden="1" x14ac:dyDescent="0.45">
      <c r="A7646" s="29"/>
      <c r="B7646" s="29"/>
      <c r="C7646" s="29"/>
    </row>
    <row r="7647" spans="1:3" hidden="1" x14ac:dyDescent="0.45">
      <c r="A7647" s="29"/>
      <c r="B7647" s="29"/>
      <c r="C7647" s="29"/>
    </row>
    <row r="7648" spans="1:3" hidden="1" x14ac:dyDescent="0.45">
      <c r="A7648" s="29"/>
      <c r="B7648" s="29"/>
      <c r="C7648" s="29"/>
    </row>
    <row r="7649" spans="1:3" hidden="1" x14ac:dyDescent="0.45">
      <c r="A7649" s="29"/>
      <c r="B7649" s="29"/>
      <c r="C7649" s="29"/>
    </row>
    <row r="7650" spans="1:3" hidden="1" x14ac:dyDescent="0.45">
      <c r="A7650" s="29"/>
      <c r="B7650" s="29"/>
      <c r="C7650" s="29"/>
    </row>
    <row r="7651" spans="1:3" hidden="1" x14ac:dyDescent="0.45">
      <c r="A7651" s="29"/>
      <c r="B7651" s="29"/>
      <c r="C7651" s="29"/>
    </row>
    <row r="7652" spans="1:3" hidden="1" x14ac:dyDescent="0.45">
      <c r="A7652" s="29"/>
      <c r="B7652" s="29"/>
      <c r="C7652" s="29"/>
    </row>
    <row r="7653" spans="1:3" hidden="1" x14ac:dyDescent="0.45">
      <c r="A7653" s="29"/>
      <c r="B7653" s="29"/>
      <c r="C7653" s="29"/>
    </row>
    <row r="7654" spans="1:3" hidden="1" x14ac:dyDescent="0.45">
      <c r="A7654" s="29"/>
      <c r="B7654" s="29"/>
      <c r="C7654" s="29"/>
    </row>
    <row r="7655" spans="1:3" hidden="1" x14ac:dyDescent="0.45">
      <c r="A7655" s="29"/>
      <c r="B7655" s="29"/>
      <c r="C7655" s="29"/>
    </row>
    <row r="7656" spans="1:3" hidden="1" x14ac:dyDescent="0.45">
      <c r="A7656" s="29"/>
      <c r="B7656" s="29"/>
      <c r="C7656" s="29"/>
    </row>
    <row r="7657" spans="1:3" hidden="1" x14ac:dyDescent="0.45">
      <c r="A7657" s="29"/>
      <c r="B7657" s="29"/>
      <c r="C7657" s="29"/>
    </row>
    <row r="7658" spans="1:3" hidden="1" x14ac:dyDescent="0.45">
      <c r="A7658" s="29"/>
      <c r="B7658" s="29"/>
      <c r="C7658" s="29"/>
    </row>
    <row r="7659" spans="1:3" hidden="1" x14ac:dyDescent="0.45">
      <c r="A7659" s="29"/>
      <c r="B7659" s="29"/>
      <c r="C7659" s="29"/>
    </row>
    <row r="7660" spans="1:3" hidden="1" x14ac:dyDescent="0.45">
      <c r="A7660" s="29"/>
      <c r="B7660" s="29"/>
      <c r="C7660" s="29"/>
    </row>
    <row r="7661" spans="1:3" hidden="1" x14ac:dyDescent="0.45">
      <c r="A7661" s="29"/>
      <c r="B7661" s="29"/>
      <c r="C7661" s="29"/>
    </row>
    <row r="7662" spans="1:3" hidden="1" x14ac:dyDescent="0.45">
      <c r="A7662" s="29"/>
      <c r="B7662" s="29"/>
      <c r="C7662" s="29"/>
    </row>
    <row r="7663" spans="1:3" hidden="1" x14ac:dyDescent="0.45">
      <c r="A7663" s="29"/>
      <c r="B7663" s="29"/>
      <c r="C7663" s="29"/>
    </row>
    <row r="7664" spans="1:3" hidden="1" x14ac:dyDescent="0.45">
      <c r="A7664" s="29"/>
      <c r="B7664" s="29"/>
      <c r="C7664" s="29"/>
    </row>
    <row r="7665" spans="1:3" hidden="1" x14ac:dyDescent="0.45">
      <c r="A7665" s="29"/>
      <c r="B7665" s="29"/>
      <c r="C7665" s="29"/>
    </row>
    <row r="7666" spans="1:3" hidden="1" x14ac:dyDescent="0.45">
      <c r="A7666" s="29"/>
      <c r="B7666" s="29"/>
      <c r="C7666" s="29"/>
    </row>
    <row r="7667" spans="1:3" hidden="1" x14ac:dyDescent="0.45">
      <c r="A7667" s="29"/>
      <c r="B7667" s="29"/>
      <c r="C7667" s="29"/>
    </row>
    <row r="7668" spans="1:3" hidden="1" x14ac:dyDescent="0.45">
      <c r="A7668" s="29"/>
      <c r="B7668" s="29"/>
      <c r="C7668" s="29"/>
    </row>
    <row r="7669" spans="1:3" hidden="1" x14ac:dyDescent="0.45">
      <c r="A7669" s="29"/>
      <c r="B7669" s="29"/>
      <c r="C7669" s="29"/>
    </row>
    <row r="7670" spans="1:3" hidden="1" x14ac:dyDescent="0.45">
      <c r="A7670" s="29"/>
      <c r="B7670" s="29"/>
      <c r="C7670" s="29"/>
    </row>
    <row r="7671" spans="1:3" hidden="1" x14ac:dyDescent="0.45">
      <c r="A7671" s="29"/>
      <c r="B7671" s="29"/>
      <c r="C7671" s="29"/>
    </row>
    <row r="7672" spans="1:3" hidden="1" x14ac:dyDescent="0.45">
      <c r="A7672" s="29"/>
      <c r="B7672" s="29"/>
      <c r="C7672" s="29"/>
    </row>
    <row r="7673" spans="1:3" hidden="1" x14ac:dyDescent="0.45">
      <c r="A7673" s="29"/>
      <c r="B7673" s="29"/>
      <c r="C7673" s="29"/>
    </row>
    <row r="7674" spans="1:3" hidden="1" x14ac:dyDescent="0.45">
      <c r="A7674" s="29"/>
      <c r="B7674" s="29"/>
      <c r="C7674" s="29"/>
    </row>
    <row r="7675" spans="1:3" hidden="1" x14ac:dyDescent="0.45">
      <c r="A7675" s="29"/>
      <c r="B7675" s="29"/>
      <c r="C7675" s="29"/>
    </row>
    <row r="7676" spans="1:3" hidden="1" x14ac:dyDescent="0.45">
      <c r="A7676" s="29"/>
      <c r="B7676" s="29"/>
      <c r="C7676" s="29"/>
    </row>
    <row r="7677" spans="1:3" hidden="1" x14ac:dyDescent="0.45">
      <c r="A7677" s="29"/>
      <c r="B7677" s="29"/>
      <c r="C7677" s="29"/>
    </row>
    <row r="7678" spans="1:3" hidden="1" x14ac:dyDescent="0.45">
      <c r="A7678" s="29"/>
      <c r="B7678" s="29"/>
      <c r="C7678" s="29"/>
    </row>
    <row r="7679" spans="1:3" hidden="1" x14ac:dyDescent="0.45">
      <c r="A7679" s="29"/>
      <c r="B7679" s="29"/>
      <c r="C7679" s="29"/>
    </row>
    <row r="7680" spans="1:3" hidden="1" x14ac:dyDescent="0.45">
      <c r="A7680" s="29"/>
      <c r="B7680" s="29"/>
      <c r="C7680" s="29"/>
    </row>
    <row r="7681" spans="1:3" hidden="1" x14ac:dyDescent="0.45">
      <c r="A7681" s="29"/>
      <c r="B7681" s="29"/>
      <c r="C7681" s="29"/>
    </row>
    <row r="7682" spans="1:3" hidden="1" x14ac:dyDescent="0.45">
      <c r="A7682" s="29"/>
      <c r="B7682" s="29"/>
      <c r="C7682" s="29"/>
    </row>
    <row r="7683" spans="1:3" hidden="1" x14ac:dyDescent="0.45">
      <c r="A7683" s="29"/>
      <c r="B7683" s="29"/>
      <c r="C7683" s="29"/>
    </row>
    <row r="7684" spans="1:3" hidden="1" x14ac:dyDescent="0.45">
      <c r="A7684" s="29"/>
      <c r="B7684" s="29"/>
      <c r="C7684" s="29"/>
    </row>
    <row r="7685" spans="1:3" hidden="1" x14ac:dyDescent="0.45">
      <c r="A7685" s="29"/>
      <c r="B7685" s="29"/>
      <c r="C7685" s="29"/>
    </row>
    <row r="7686" spans="1:3" hidden="1" x14ac:dyDescent="0.45">
      <c r="A7686" s="29"/>
      <c r="B7686" s="29"/>
      <c r="C7686" s="29"/>
    </row>
    <row r="7687" spans="1:3" hidden="1" x14ac:dyDescent="0.45">
      <c r="A7687" s="29"/>
      <c r="B7687" s="29"/>
      <c r="C7687" s="29"/>
    </row>
    <row r="7688" spans="1:3" hidden="1" x14ac:dyDescent="0.45">
      <c r="A7688" s="29"/>
      <c r="B7688" s="29"/>
      <c r="C7688" s="29"/>
    </row>
    <row r="7689" spans="1:3" hidden="1" x14ac:dyDescent="0.45">
      <c r="A7689" s="29"/>
      <c r="B7689" s="29"/>
      <c r="C7689" s="29"/>
    </row>
    <row r="7690" spans="1:3" hidden="1" x14ac:dyDescent="0.45">
      <c r="A7690" s="29"/>
      <c r="B7690" s="29"/>
      <c r="C7690" s="29"/>
    </row>
    <row r="7691" spans="1:3" hidden="1" x14ac:dyDescent="0.45">
      <c r="A7691" s="29"/>
      <c r="B7691" s="29"/>
      <c r="C7691" s="29"/>
    </row>
    <row r="7692" spans="1:3" hidden="1" x14ac:dyDescent="0.45">
      <c r="A7692" s="29"/>
      <c r="B7692" s="29"/>
      <c r="C7692" s="29"/>
    </row>
    <row r="7693" spans="1:3" hidden="1" x14ac:dyDescent="0.45">
      <c r="A7693" s="29"/>
      <c r="B7693" s="29"/>
      <c r="C7693" s="29"/>
    </row>
    <row r="7694" spans="1:3" hidden="1" x14ac:dyDescent="0.45">
      <c r="A7694" s="29"/>
      <c r="B7694" s="29"/>
      <c r="C7694" s="29"/>
    </row>
    <row r="7695" spans="1:3" hidden="1" x14ac:dyDescent="0.45">
      <c r="A7695" s="29"/>
      <c r="B7695" s="29"/>
      <c r="C7695" s="29"/>
    </row>
    <row r="7696" spans="1:3" hidden="1" x14ac:dyDescent="0.45">
      <c r="A7696" s="29"/>
      <c r="B7696" s="29"/>
      <c r="C7696" s="29"/>
    </row>
    <row r="7697" spans="1:3" hidden="1" x14ac:dyDescent="0.45">
      <c r="A7697" s="29"/>
      <c r="B7697" s="29"/>
      <c r="C7697" s="29"/>
    </row>
    <row r="7698" spans="1:3" hidden="1" x14ac:dyDescent="0.45">
      <c r="A7698" s="29"/>
      <c r="B7698" s="29"/>
      <c r="C7698" s="29"/>
    </row>
    <row r="7699" spans="1:3" hidden="1" x14ac:dyDescent="0.45">
      <c r="A7699" s="29"/>
      <c r="B7699" s="29"/>
      <c r="C7699" s="29"/>
    </row>
    <row r="7700" spans="1:3" hidden="1" x14ac:dyDescent="0.45">
      <c r="A7700" s="29"/>
      <c r="B7700" s="29"/>
      <c r="C7700" s="29"/>
    </row>
    <row r="7701" spans="1:3" hidden="1" x14ac:dyDescent="0.45">
      <c r="A7701" s="29"/>
      <c r="B7701" s="29"/>
      <c r="C7701" s="29"/>
    </row>
    <row r="7702" spans="1:3" hidden="1" x14ac:dyDescent="0.45">
      <c r="A7702" s="29"/>
      <c r="B7702" s="29"/>
      <c r="C7702" s="29"/>
    </row>
    <row r="7703" spans="1:3" hidden="1" x14ac:dyDescent="0.45">
      <c r="A7703" s="29"/>
      <c r="B7703" s="29"/>
      <c r="C7703" s="29"/>
    </row>
    <row r="7704" spans="1:3" hidden="1" x14ac:dyDescent="0.45">
      <c r="A7704" s="29"/>
      <c r="B7704" s="29"/>
      <c r="C7704" s="29"/>
    </row>
    <row r="7705" spans="1:3" hidden="1" x14ac:dyDescent="0.45">
      <c r="A7705" s="29"/>
      <c r="B7705" s="29"/>
      <c r="C7705" s="29"/>
    </row>
    <row r="7706" spans="1:3" hidden="1" x14ac:dyDescent="0.45">
      <c r="A7706" s="29"/>
      <c r="B7706" s="29"/>
      <c r="C7706" s="29"/>
    </row>
    <row r="7707" spans="1:3" hidden="1" x14ac:dyDescent="0.45">
      <c r="A7707" s="29"/>
      <c r="B7707" s="29"/>
      <c r="C7707" s="29"/>
    </row>
    <row r="7708" spans="1:3" hidden="1" x14ac:dyDescent="0.45">
      <c r="A7708" s="29"/>
      <c r="B7708" s="29"/>
      <c r="C7708" s="29"/>
    </row>
    <row r="7709" spans="1:3" hidden="1" x14ac:dyDescent="0.45">
      <c r="A7709" s="29"/>
      <c r="B7709" s="29"/>
      <c r="C7709" s="29"/>
    </row>
    <row r="7710" spans="1:3" hidden="1" x14ac:dyDescent="0.45">
      <c r="A7710" s="29"/>
      <c r="B7710" s="29"/>
      <c r="C7710" s="29"/>
    </row>
    <row r="7711" spans="1:3" hidden="1" x14ac:dyDescent="0.45">
      <c r="A7711" s="29"/>
      <c r="B7711" s="29"/>
      <c r="C7711" s="29"/>
    </row>
    <row r="7712" spans="1:3" hidden="1" x14ac:dyDescent="0.45">
      <c r="A7712" s="29"/>
      <c r="B7712" s="29"/>
      <c r="C7712" s="29"/>
    </row>
    <row r="7713" spans="1:3" hidden="1" x14ac:dyDescent="0.45">
      <c r="A7713" s="29"/>
      <c r="B7713" s="29"/>
      <c r="C7713" s="29"/>
    </row>
    <row r="7714" spans="1:3" hidden="1" x14ac:dyDescent="0.45">
      <c r="A7714" s="29"/>
      <c r="B7714" s="29"/>
      <c r="C7714" s="29"/>
    </row>
    <row r="7715" spans="1:3" hidden="1" x14ac:dyDescent="0.45">
      <c r="A7715" s="29"/>
      <c r="B7715" s="29"/>
      <c r="C7715" s="29"/>
    </row>
    <row r="7716" spans="1:3" hidden="1" x14ac:dyDescent="0.45">
      <c r="A7716" s="29"/>
      <c r="B7716" s="29"/>
      <c r="C7716" s="29"/>
    </row>
    <row r="7717" spans="1:3" hidden="1" x14ac:dyDescent="0.45">
      <c r="A7717" s="29"/>
      <c r="B7717" s="29"/>
      <c r="C7717" s="29"/>
    </row>
    <row r="7718" spans="1:3" hidden="1" x14ac:dyDescent="0.45">
      <c r="A7718" s="29"/>
      <c r="B7718" s="29"/>
      <c r="C7718" s="29"/>
    </row>
    <row r="7719" spans="1:3" hidden="1" x14ac:dyDescent="0.45">
      <c r="A7719" s="29"/>
      <c r="B7719" s="29"/>
      <c r="C7719" s="29"/>
    </row>
    <row r="7720" spans="1:3" hidden="1" x14ac:dyDescent="0.45">
      <c r="A7720" s="29"/>
      <c r="B7720" s="29"/>
      <c r="C7720" s="29"/>
    </row>
    <row r="7721" spans="1:3" hidden="1" x14ac:dyDescent="0.45">
      <c r="A7721" s="29"/>
      <c r="B7721" s="29"/>
      <c r="C7721" s="29"/>
    </row>
    <row r="7722" spans="1:3" hidden="1" x14ac:dyDescent="0.45">
      <c r="A7722" s="29"/>
      <c r="B7722" s="29"/>
      <c r="C7722" s="29"/>
    </row>
    <row r="7723" spans="1:3" hidden="1" x14ac:dyDescent="0.45">
      <c r="A7723" s="29"/>
      <c r="B7723" s="29"/>
      <c r="C7723" s="29"/>
    </row>
    <row r="7724" spans="1:3" hidden="1" x14ac:dyDescent="0.45">
      <c r="A7724" s="29"/>
      <c r="B7724" s="29"/>
      <c r="C7724" s="29"/>
    </row>
    <row r="7725" spans="1:3" hidden="1" x14ac:dyDescent="0.45">
      <c r="A7725" s="29"/>
      <c r="B7725" s="29"/>
      <c r="C7725" s="29"/>
    </row>
    <row r="7726" spans="1:3" hidden="1" x14ac:dyDescent="0.45">
      <c r="A7726" s="29"/>
      <c r="B7726" s="29"/>
      <c r="C7726" s="29"/>
    </row>
    <row r="7727" spans="1:3" hidden="1" x14ac:dyDescent="0.45">
      <c r="A7727" s="29"/>
      <c r="B7727" s="29"/>
      <c r="C7727" s="29"/>
    </row>
    <row r="7728" spans="1:3" hidden="1" x14ac:dyDescent="0.45">
      <c r="A7728" s="29"/>
      <c r="B7728" s="29"/>
      <c r="C7728" s="29"/>
    </row>
    <row r="7729" spans="1:3" hidden="1" x14ac:dyDescent="0.45">
      <c r="A7729" s="29"/>
      <c r="B7729" s="29"/>
      <c r="C7729" s="29"/>
    </row>
    <row r="7730" spans="1:3" hidden="1" x14ac:dyDescent="0.45">
      <c r="A7730" s="29"/>
      <c r="B7730" s="29"/>
      <c r="C7730" s="29"/>
    </row>
    <row r="7731" spans="1:3" hidden="1" x14ac:dyDescent="0.45">
      <c r="A7731" s="29"/>
      <c r="B7731" s="29"/>
      <c r="C7731" s="29"/>
    </row>
    <row r="7732" spans="1:3" hidden="1" x14ac:dyDescent="0.45">
      <c r="A7732" s="29"/>
      <c r="B7732" s="29"/>
      <c r="C7732" s="29"/>
    </row>
    <row r="7733" spans="1:3" hidden="1" x14ac:dyDescent="0.45">
      <c r="A7733" s="29"/>
      <c r="B7733" s="29"/>
      <c r="C7733" s="29"/>
    </row>
    <row r="7734" spans="1:3" hidden="1" x14ac:dyDescent="0.45">
      <c r="A7734" s="29"/>
      <c r="B7734" s="29"/>
      <c r="C7734" s="29"/>
    </row>
    <row r="7735" spans="1:3" hidden="1" x14ac:dyDescent="0.45">
      <c r="A7735" s="29"/>
      <c r="B7735" s="29"/>
      <c r="C7735" s="29"/>
    </row>
    <row r="7736" spans="1:3" hidden="1" x14ac:dyDescent="0.45">
      <c r="A7736" s="29"/>
      <c r="B7736" s="29"/>
      <c r="C7736" s="29"/>
    </row>
    <row r="7737" spans="1:3" hidden="1" x14ac:dyDescent="0.45">
      <c r="A7737" s="29"/>
      <c r="B7737" s="29"/>
      <c r="C7737" s="29"/>
    </row>
    <row r="7738" spans="1:3" hidden="1" x14ac:dyDescent="0.45">
      <c r="A7738" s="29"/>
      <c r="B7738" s="29"/>
      <c r="C7738" s="29"/>
    </row>
    <row r="7739" spans="1:3" hidden="1" x14ac:dyDescent="0.45">
      <c r="A7739" s="29"/>
      <c r="B7739" s="29"/>
      <c r="C7739" s="29"/>
    </row>
    <row r="7740" spans="1:3" hidden="1" x14ac:dyDescent="0.45">
      <c r="A7740" s="29"/>
      <c r="B7740" s="29"/>
      <c r="C7740" s="29"/>
    </row>
    <row r="7741" spans="1:3" hidden="1" x14ac:dyDescent="0.45">
      <c r="A7741" s="29"/>
      <c r="B7741" s="29"/>
      <c r="C7741" s="29"/>
    </row>
    <row r="7742" spans="1:3" hidden="1" x14ac:dyDescent="0.45">
      <c r="A7742" s="29"/>
      <c r="B7742" s="29"/>
      <c r="C7742" s="29"/>
    </row>
    <row r="7743" spans="1:3" hidden="1" x14ac:dyDescent="0.45">
      <c r="A7743" s="29"/>
      <c r="B7743" s="29"/>
      <c r="C7743" s="29"/>
    </row>
    <row r="7744" spans="1:3" hidden="1" x14ac:dyDescent="0.45">
      <c r="A7744" s="29"/>
      <c r="B7744" s="29"/>
      <c r="C7744" s="29"/>
    </row>
    <row r="7745" spans="1:3" hidden="1" x14ac:dyDescent="0.45">
      <c r="A7745" s="29"/>
      <c r="B7745" s="29"/>
      <c r="C7745" s="29"/>
    </row>
    <row r="7746" spans="1:3" hidden="1" x14ac:dyDescent="0.45">
      <c r="A7746" s="29"/>
      <c r="B7746" s="29"/>
      <c r="C7746" s="29"/>
    </row>
    <row r="7747" spans="1:3" hidden="1" x14ac:dyDescent="0.45">
      <c r="A7747" s="29"/>
      <c r="B7747" s="29"/>
      <c r="C7747" s="29"/>
    </row>
    <row r="7748" spans="1:3" hidden="1" x14ac:dyDescent="0.45">
      <c r="A7748" s="29"/>
      <c r="B7748" s="29"/>
      <c r="C7748" s="29"/>
    </row>
    <row r="7749" spans="1:3" hidden="1" x14ac:dyDescent="0.45">
      <c r="A7749" s="29"/>
      <c r="B7749" s="29"/>
      <c r="C7749" s="29"/>
    </row>
    <row r="7750" spans="1:3" hidden="1" x14ac:dyDescent="0.45">
      <c r="A7750" s="29"/>
      <c r="B7750" s="29"/>
      <c r="C7750" s="29"/>
    </row>
    <row r="7751" spans="1:3" hidden="1" x14ac:dyDescent="0.45">
      <c r="A7751" s="29"/>
      <c r="B7751" s="29"/>
      <c r="C7751" s="29"/>
    </row>
    <row r="7752" spans="1:3" hidden="1" x14ac:dyDescent="0.45">
      <c r="A7752" s="29"/>
      <c r="B7752" s="29"/>
      <c r="C7752" s="29"/>
    </row>
    <row r="7753" spans="1:3" hidden="1" x14ac:dyDescent="0.45">
      <c r="A7753" s="29"/>
      <c r="B7753" s="29"/>
      <c r="C7753" s="29"/>
    </row>
    <row r="7754" spans="1:3" hidden="1" x14ac:dyDescent="0.45">
      <c r="A7754" s="29"/>
      <c r="B7754" s="29"/>
      <c r="C7754" s="29"/>
    </row>
    <row r="7755" spans="1:3" hidden="1" x14ac:dyDescent="0.45">
      <c r="A7755" s="29"/>
      <c r="B7755" s="29"/>
      <c r="C7755" s="29"/>
    </row>
    <row r="7756" spans="1:3" hidden="1" x14ac:dyDescent="0.45">
      <c r="A7756" s="29"/>
      <c r="B7756" s="29"/>
      <c r="C7756" s="29"/>
    </row>
    <row r="7757" spans="1:3" hidden="1" x14ac:dyDescent="0.45">
      <c r="A7757" s="29"/>
      <c r="B7757" s="29"/>
      <c r="C7757" s="29"/>
    </row>
    <row r="7758" spans="1:3" hidden="1" x14ac:dyDescent="0.45">
      <c r="A7758" s="29"/>
      <c r="B7758" s="29"/>
      <c r="C7758" s="29"/>
    </row>
    <row r="7759" spans="1:3" hidden="1" x14ac:dyDescent="0.45">
      <c r="A7759" s="29"/>
      <c r="B7759" s="29"/>
      <c r="C7759" s="29"/>
    </row>
    <row r="7760" spans="1:3" hidden="1" x14ac:dyDescent="0.45">
      <c r="A7760" s="29"/>
      <c r="B7760" s="29"/>
      <c r="C7760" s="29"/>
    </row>
    <row r="7761" spans="1:3" hidden="1" x14ac:dyDescent="0.45">
      <c r="A7761" s="29"/>
      <c r="B7761" s="29"/>
      <c r="C7761" s="29"/>
    </row>
    <row r="7762" spans="1:3" hidden="1" x14ac:dyDescent="0.45">
      <c r="A7762" s="29"/>
      <c r="B7762" s="29"/>
      <c r="C7762" s="29"/>
    </row>
    <row r="7763" spans="1:3" hidden="1" x14ac:dyDescent="0.45">
      <c r="A7763" s="29"/>
      <c r="B7763" s="29"/>
      <c r="C7763" s="29"/>
    </row>
    <row r="7764" spans="1:3" hidden="1" x14ac:dyDescent="0.45">
      <c r="A7764" s="29"/>
      <c r="B7764" s="29"/>
      <c r="C7764" s="29"/>
    </row>
    <row r="7765" spans="1:3" hidden="1" x14ac:dyDescent="0.45">
      <c r="A7765" s="29"/>
      <c r="B7765" s="29"/>
      <c r="C7765" s="29"/>
    </row>
    <row r="7766" spans="1:3" hidden="1" x14ac:dyDescent="0.45">
      <c r="A7766" s="29"/>
      <c r="B7766" s="29"/>
      <c r="C7766" s="29"/>
    </row>
    <row r="7767" spans="1:3" hidden="1" x14ac:dyDescent="0.45">
      <c r="A7767" s="29"/>
      <c r="B7767" s="29"/>
      <c r="C7767" s="29"/>
    </row>
    <row r="7768" spans="1:3" hidden="1" x14ac:dyDescent="0.45">
      <c r="A7768" s="29"/>
      <c r="B7768" s="29"/>
      <c r="C7768" s="29"/>
    </row>
    <row r="7769" spans="1:3" hidden="1" x14ac:dyDescent="0.45">
      <c r="A7769" s="29"/>
      <c r="B7769" s="29"/>
      <c r="C7769" s="29"/>
    </row>
    <row r="7770" spans="1:3" hidden="1" x14ac:dyDescent="0.45">
      <c r="A7770" s="29"/>
      <c r="B7770" s="29"/>
      <c r="C7770" s="29"/>
    </row>
    <row r="7771" spans="1:3" hidden="1" x14ac:dyDescent="0.45">
      <c r="A7771" s="29"/>
      <c r="B7771" s="29"/>
      <c r="C7771" s="29"/>
    </row>
    <row r="7772" spans="1:3" hidden="1" x14ac:dyDescent="0.45">
      <c r="A7772" s="29"/>
      <c r="B7772" s="29"/>
      <c r="C7772" s="29"/>
    </row>
    <row r="7773" spans="1:3" hidden="1" x14ac:dyDescent="0.45">
      <c r="A7773" s="29"/>
      <c r="B7773" s="29"/>
      <c r="C7773" s="29"/>
    </row>
    <row r="7774" spans="1:3" hidden="1" x14ac:dyDescent="0.45">
      <c r="A7774" s="29"/>
      <c r="B7774" s="29"/>
      <c r="C7774" s="29"/>
    </row>
    <row r="7775" spans="1:3" hidden="1" x14ac:dyDescent="0.45">
      <c r="A7775" s="29"/>
      <c r="B7775" s="29"/>
      <c r="C7775" s="29"/>
    </row>
    <row r="7776" spans="1:3" hidden="1" x14ac:dyDescent="0.45">
      <c r="A7776" s="29"/>
      <c r="B7776" s="29"/>
      <c r="C7776" s="29"/>
    </row>
    <row r="7777" spans="1:3" hidden="1" x14ac:dyDescent="0.45">
      <c r="A7777" s="29"/>
      <c r="B7777" s="29"/>
      <c r="C7777" s="29"/>
    </row>
    <row r="7778" spans="1:3" hidden="1" x14ac:dyDescent="0.45">
      <c r="A7778" s="29"/>
      <c r="B7778" s="29"/>
      <c r="C7778" s="29"/>
    </row>
    <row r="7779" spans="1:3" hidden="1" x14ac:dyDescent="0.45">
      <c r="A7779" s="29"/>
      <c r="B7779" s="29"/>
      <c r="C7779" s="29"/>
    </row>
    <row r="7780" spans="1:3" hidden="1" x14ac:dyDescent="0.45">
      <c r="A7780" s="29"/>
      <c r="B7780" s="29"/>
      <c r="C7780" s="29"/>
    </row>
    <row r="7781" spans="1:3" hidden="1" x14ac:dyDescent="0.45">
      <c r="A7781" s="29"/>
      <c r="B7781" s="29"/>
      <c r="C7781" s="29"/>
    </row>
    <row r="7782" spans="1:3" hidden="1" x14ac:dyDescent="0.45">
      <c r="A7782" s="29"/>
      <c r="B7782" s="29"/>
      <c r="C7782" s="29"/>
    </row>
    <row r="7783" spans="1:3" hidden="1" x14ac:dyDescent="0.45">
      <c r="A7783" s="29"/>
      <c r="B7783" s="29"/>
      <c r="C7783" s="29"/>
    </row>
    <row r="7784" spans="1:3" hidden="1" x14ac:dyDescent="0.45">
      <c r="A7784" s="29"/>
      <c r="B7784" s="29"/>
      <c r="C7784" s="29"/>
    </row>
    <row r="7785" spans="1:3" hidden="1" x14ac:dyDescent="0.45">
      <c r="A7785" s="29"/>
      <c r="B7785" s="29"/>
      <c r="C7785" s="29"/>
    </row>
    <row r="7786" spans="1:3" hidden="1" x14ac:dyDescent="0.45">
      <c r="A7786" s="29"/>
      <c r="B7786" s="29"/>
      <c r="C7786" s="29"/>
    </row>
    <row r="7787" spans="1:3" hidden="1" x14ac:dyDescent="0.45">
      <c r="A7787" s="29"/>
      <c r="B7787" s="29"/>
      <c r="C7787" s="29"/>
    </row>
    <row r="7788" spans="1:3" hidden="1" x14ac:dyDescent="0.45">
      <c r="A7788" s="29"/>
      <c r="B7788" s="29"/>
      <c r="C7788" s="29"/>
    </row>
    <row r="7789" spans="1:3" hidden="1" x14ac:dyDescent="0.45">
      <c r="A7789" s="29"/>
      <c r="B7789" s="29"/>
      <c r="C7789" s="29"/>
    </row>
    <row r="7790" spans="1:3" hidden="1" x14ac:dyDescent="0.45">
      <c r="A7790" s="29"/>
      <c r="B7790" s="29"/>
      <c r="C7790" s="29"/>
    </row>
    <row r="7791" spans="1:3" hidden="1" x14ac:dyDescent="0.45">
      <c r="A7791" s="29"/>
      <c r="B7791" s="29"/>
      <c r="C7791" s="29"/>
    </row>
    <row r="7792" spans="1:3" hidden="1" x14ac:dyDescent="0.45">
      <c r="A7792" s="29"/>
      <c r="B7792" s="29"/>
      <c r="C7792" s="29"/>
    </row>
    <row r="7793" spans="1:3" hidden="1" x14ac:dyDescent="0.45">
      <c r="A7793" s="29"/>
      <c r="B7793" s="29"/>
      <c r="C7793" s="29"/>
    </row>
    <row r="7794" spans="1:3" hidden="1" x14ac:dyDescent="0.45">
      <c r="A7794" s="29"/>
      <c r="B7794" s="29"/>
      <c r="C7794" s="29"/>
    </row>
    <row r="7795" spans="1:3" hidden="1" x14ac:dyDescent="0.45">
      <c r="A7795" s="29"/>
      <c r="B7795" s="29"/>
      <c r="C7795" s="29"/>
    </row>
    <row r="7796" spans="1:3" hidden="1" x14ac:dyDescent="0.45">
      <c r="A7796" s="29"/>
      <c r="B7796" s="29"/>
      <c r="C7796" s="29"/>
    </row>
    <row r="7797" spans="1:3" hidden="1" x14ac:dyDescent="0.45">
      <c r="A7797" s="29"/>
      <c r="B7797" s="29"/>
      <c r="C7797" s="29"/>
    </row>
    <row r="7798" spans="1:3" hidden="1" x14ac:dyDescent="0.45">
      <c r="A7798" s="29"/>
      <c r="B7798" s="29"/>
      <c r="C7798" s="29"/>
    </row>
    <row r="7799" spans="1:3" hidden="1" x14ac:dyDescent="0.45">
      <c r="A7799" s="29"/>
      <c r="B7799" s="29"/>
      <c r="C7799" s="29"/>
    </row>
    <row r="7800" spans="1:3" hidden="1" x14ac:dyDescent="0.45">
      <c r="A7800" s="29"/>
      <c r="B7800" s="29"/>
      <c r="C7800" s="29"/>
    </row>
    <row r="7801" spans="1:3" hidden="1" x14ac:dyDescent="0.45">
      <c r="A7801" s="29"/>
      <c r="B7801" s="29"/>
      <c r="C7801" s="29"/>
    </row>
    <row r="7802" spans="1:3" hidden="1" x14ac:dyDescent="0.45">
      <c r="A7802" s="29"/>
      <c r="B7802" s="29"/>
      <c r="C7802" s="29"/>
    </row>
    <row r="7803" spans="1:3" hidden="1" x14ac:dyDescent="0.45">
      <c r="A7803" s="29"/>
      <c r="B7803" s="29"/>
      <c r="C7803" s="29"/>
    </row>
    <row r="7804" spans="1:3" hidden="1" x14ac:dyDescent="0.45">
      <c r="A7804" s="29"/>
      <c r="B7804" s="29"/>
      <c r="C7804" s="29"/>
    </row>
    <row r="7805" spans="1:3" hidden="1" x14ac:dyDescent="0.45">
      <c r="A7805" s="29"/>
      <c r="B7805" s="29"/>
      <c r="C7805" s="29"/>
    </row>
    <row r="7806" spans="1:3" hidden="1" x14ac:dyDescent="0.45">
      <c r="A7806" s="29"/>
      <c r="B7806" s="29"/>
      <c r="C7806" s="29"/>
    </row>
    <row r="7807" spans="1:3" hidden="1" x14ac:dyDescent="0.45">
      <c r="A7807" s="29"/>
      <c r="B7807" s="29"/>
      <c r="C7807" s="29"/>
    </row>
    <row r="7808" spans="1:3" hidden="1" x14ac:dyDescent="0.45">
      <c r="A7808" s="29"/>
      <c r="B7808" s="29"/>
      <c r="C7808" s="29"/>
    </row>
    <row r="7809" spans="1:3" hidden="1" x14ac:dyDescent="0.45">
      <c r="A7809" s="29"/>
      <c r="B7809" s="29"/>
      <c r="C7809" s="29"/>
    </row>
    <row r="7810" spans="1:3" hidden="1" x14ac:dyDescent="0.45">
      <c r="A7810" s="29"/>
      <c r="B7810" s="29"/>
      <c r="C7810" s="29"/>
    </row>
    <row r="7811" spans="1:3" hidden="1" x14ac:dyDescent="0.45">
      <c r="A7811" s="29"/>
      <c r="B7811" s="29"/>
      <c r="C7811" s="29"/>
    </row>
    <row r="7812" spans="1:3" hidden="1" x14ac:dyDescent="0.45">
      <c r="A7812" s="29"/>
      <c r="B7812" s="29"/>
      <c r="C7812" s="29"/>
    </row>
    <row r="7813" spans="1:3" hidden="1" x14ac:dyDescent="0.45">
      <c r="A7813" s="29"/>
      <c r="B7813" s="29"/>
      <c r="C7813" s="29"/>
    </row>
    <row r="7814" spans="1:3" hidden="1" x14ac:dyDescent="0.45">
      <c r="A7814" s="29"/>
      <c r="B7814" s="29"/>
      <c r="C7814" s="29"/>
    </row>
    <row r="7815" spans="1:3" hidden="1" x14ac:dyDescent="0.45">
      <c r="A7815" s="29"/>
      <c r="B7815" s="29"/>
      <c r="C7815" s="29"/>
    </row>
    <row r="7816" spans="1:3" hidden="1" x14ac:dyDescent="0.45">
      <c r="A7816" s="29"/>
      <c r="B7816" s="29"/>
      <c r="C7816" s="29"/>
    </row>
    <row r="7817" spans="1:3" hidden="1" x14ac:dyDescent="0.45">
      <c r="A7817" s="29"/>
      <c r="B7817" s="29"/>
      <c r="C7817" s="29"/>
    </row>
    <row r="7818" spans="1:3" hidden="1" x14ac:dyDescent="0.45">
      <c r="A7818" s="29"/>
      <c r="B7818" s="29"/>
      <c r="C7818" s="29"/>
    </row>
    <row r="7819" spans="1:3" hidden="1" x14ac:dyDescent="0.45">
      <c r="A7819" s="29"/>
      <c r="B7819" s="29"/>
      <c r="C7819" s="29"/>
    </row>
    <row r="7820" spans="1:3" hidden="1" x14ac:dyDescent="0.45">
      <c r="A7820" s="29"/>
      <c r="B7820" s="29"/>
      <c r="C7820" s="29"/>
    </row>
    <row r="7821" spans="1:3" hidden="1" x14ac:dyDescent="0.45">
      <c r="A7821" s="29"/>
      <c r="B7821" s="29"/>
      <c r="C7821" s="29"/>
    </row>
    <row r="7822" spans="1:3" hidden="1" x14ac:dyDescent="0.45">
      <c r="A7822" s="29"/>
      <c r="B7822" s="29"/>
      <c r="C7822" s="29"/>
    </row>
    <row r="7823" spans="1:3" hidden="1" x14ac:dyDescent="0.45">
      <c r="A7823" s="29"/>
      <c r="B7823" s="29"/>
      <c r="C7823" s="29"/>
    </row>
    <row r="7824" spans="1:3" hidden="1" x14ac:dyDescent="0.45">
      <c r="A7824" s="29"/>
      <c r="B7824" s="29"/>
      <c r="C7824" s="29"/>
    </row>
    <row r="7825" spans="1:3" hidden="1" x14ac:dyDescent="0.45">
      <c r="A7825" s="29"/>
      <c r="B7825" s="29"/>
      <c r="C7825" s="29"/>
    </row>
    <row r="7826" spans="1:3" hidden="1" x14ac:dyDescent="0.45">
      <c r="A7826" s="29"/>
      <c r="B7826" s="29"/>
      <c r="C7826" s="29"/>
    </row>
    <row r="7827" spans="1:3" hidden="1" x14ac:dyDescent="0.45">
      <c r="A7827" s="29"/>
      <c r="B7827" s="29"/>
      <c r="C7827" s="29"/>
    </row>
    <row r="7828" spans="1:3" hidden="1" x14ac:dyDescent="0.45">
      <c r="A7828" s="29"/>
      <c r="B7828" s="29"/>
      <c r="C7828" s="29"/>
    </row>
    <row r="7829" spans="1:3" hidden="1" x14ac:dyDescent="0.45">
      <c r="A7829" s="29"/>
      <c r="B7829" s="29"/>
      <c r="C7829" s="29"/>
    </row>
    <row r="7830" spans="1:3" hidden="1" x14ac:dyDescent="0.45">
      <c r="A7830" s="29"/>
      <c r="B7830" s="29"/>
      <c r="C7830" s="29"/>
    </row>
    <row r="7831" spans="1:3" hidden="1" x14ac:dyDescent="0.45">
      <c r="A7831" s="29"/>
      <c r="B7831" s="29"/>
      <c r="C7831" s="29"/>
    </row>
    <row r="7832" spans="1:3" hidden="1" x14ac:dyDescent="0.45">
      <c r="A7832" s="29"/>
      <c r="B7832" s="29"/>
      <c r="C7832" s="29"/>
    </row>
    <row r="7833" spans="1:3" hidden="1" x14ac:dyDescent="0.45">
      <c r="A7833" s="29"/>
      <c r="B7833" s="29"/>
      <c r="C7833" s="29"/>
    </row>
    <row r="7834" spans="1:3" hidden="1" x14ac:dyDescent="0.45">
      <c r="A7834" s="29"/>
      <c r="B7834" s="29"/>
      <c r="C7834" s="29"/>
    </row>
    <row r="7835" spans="1:3" hidden="1" x14ac:dyDescent="0.45">
      <c r="A7835" s="29"/>
      <c r="B7835" s="29"/>
      <c r="C7835" s="29"/>
    </row>
    <row r="7836" spans="1:3" hidden="1" x14ac:dyDescent="0.45">
      <c r="A7836" s="29"/>
      <c r="B7836" s="29"/>
      <c r="C7836" s="29"/>
    </row>
    <row r="7837" spans="1:3" hidden="1" x14ac:dyDescent="0.45">
      <c r="A7837" s="29"/>
      <c r="B7837" s="29"/>
      <c r="C7837" s="29"/>
    </row>
    <row r="7838" spans="1:3" hidden="1" x14ac:dyDescent="0.45">
      <c r="A7838" s="29"/>
      <c r="B7838" s="29"/>
      <c r="C7838" s="29"/>
    </row>
    <row r="7839" spans="1:3" hidden="1" x14ac:dyDescent="0.45">
      <c r="A7839" s="29"/>
      <c r="B7839" s="29"/>
      <c r="C7839" s="29"/>
    </row>
    <row r="7840" spans="1:3" hidden="1" x14ac:dyDescent="0.45">
      <c r="A7840" s="29"/>
      <c r="B7840" s="29"/>
      <c r="C7840" s="29"/>
    </row>
    <row r="7841" spans="1:3" hidden="1" x14ac:dyDescent="0.45">
      <c r="A7841" s="29"/>
      <c r="B7841" s="29"/>
      <c r="C7841" s="29"/>
    </row>
    <row r="7842" spans="1:3" hidden="1" x14ac:dyDescent="0.45">
      <c r="A7842" s="29"/>
      <c r="B7842" s="29"/>
      <c r="C7842" s="29"/>
    </row>
    <row r="7843" spans="1:3" hidden="1" x14ac:dyDescent="0.45">
      <c r="A7843" s="29"/>
      <c r="B7843" s="29"/>
      <c r="C7843" s="29"/>
    </row>
    <row r="7844" spans="1:3" hidden="1" x14ac:dyDescent="0.45">
      <c r="A7844" s="29"/>
      <c r="B7844" s="29"/>
      <c r="C7844" s="29"/>
    </row>
    <row r="7845" spans="1:3" hidden="1" x14ac:dyDescent="0.45">
      <c r="A7845" s="29"/>
      <c r="B7845" s="29"/>
      <c r="C7845" s="29"/>
    </row>
    <row r="7846" spans="1:3" hidden="1" x14ac:dyDescent="0.45">
      <c r="A7846" s="29"/>
      <c r="B7846" s="29"/>
      <c r="C7846" s="29"/>
    </row>
    <row r="7847" spans="1:3" hidden="1" x14ac:dyDescent="0.45">
      <c r="A7847" s="29"/>
      <c r="B7847" s="29"/>
      <c r="C7847" s="29"/>
    </row>
    <row r="7848" spans="1:3" hidden="1" x14ac:dyDescent="0.45">
      <c r="A7848" s="29"/>
      <c r="B7848" s="29"/>
      <c r="C7848" s="29"/>
    </row>
    <row r="7849" spans="1:3" hidden="1" x14ac:dyDescent="0.45">
      <c r="A7849" s="29"/>
      <c r="B7849" s="29"/>
      <c r="C7849" s="29"/>
    </row>
    <row r="7850" spans="1:3" hidden="1" x14ac:dyDescent="0.45">
      <c r="A7850" s="29"/>
      <c r="B7850" s="29"/>
      <c r="C7850" s="29"/>
    </row>
    <row r="7851" spans="1:3" hidden="1" x14ac:dyDescent="0.45">
      <c r="A7851" s="29"/>
      <c r="B7851" s="29"/>
      <c r="C7851" s="29"/>
    </row>
    <row r="7852" spans="1:3" hidden="1" x14ac:dyDescent="0.45">
      <c r="A7852" s="29"/>
      <c r="B7852" s="29"/>
      <c r="C7852" s="29"/>
    </row>
    <row r="7853" spans="1:3" hidden="1" x14ac:dyDescent="0.45">
      <c r="A7853" s="29"/>
      <c r="B7853" s="29"/>
      <c r="C7853" s="29"/>
    </row>
    <row r="7854" spans="1:3" hidden="1" x14ac:dyDescent="0.45">
      <c r="A7854" s="29"/>
      <c r="B7854" s="29"/>
      <c r="C7854" s="29"/>
    </row>
    <row r="7855" spans="1:3" hidden="1" x14ac:dyDescent="0.45">
      <c r="A7855" s="29"/>
      <c r="B7855" s="29"/>
      <c r="C7855" s="29"/>
    </row>
    <row r="7856" spans="1:3" hidden="1" x14ac:dyDescent="0.45">
      <c r="A7856" s="29"/>
      <c r="B7856" s="29"/>
      <c r="C7856" s="29"/>
    </row>
    <row r="7857" spans="1:3" hidden="1" x14ac:dyDescent="0.45">
      <c r="A7857" s="29"/>
      <c r="B7857" s="29"/>
      <c r="C7857" s="29"/>
    </row>
    <row r="7858" spans="1:3" hidden="1" x14ac:dyDescent="0.45">
      <c r="A7858" s="29"/>
      <c r="B7858" s="29"/>
      <c r="C7858" s="29"/>
    </row>
    <row r="7859" spans="1:3" hidden="1" x14ac:dyDescent="0.45">
      <c r="A7859" s="29"/>
      <c r="B7859" s="29"/>
      <c r="C7859" s="29"/>
    </row>
    <row r="7860" spans="1:3" hidden="1" x14ac:dyDescent="0.45">
      <c r="A7860" s="29"/>
      <c r="B7860" s="29"/>
      <c r="C7860" s="29"/>
    </row>
    <row r="7861" spans="1:3" hidden="1" x14ac:dyDescent="0.45">
      <c r="A7861" s="29"/>
      <c r="B7861" s="29"/>
      <c r="C7861" s="29"/>
    </row>
    <row r="7862" spans="1:3" hidden="1" x14ac:dyDescent="0.45">
      <c r="A7862" s="29"/>
      <c r="B7862" s="29"/>
      <c r="C7862" s="29"/>
    </row>
    <row r="7863" spans="1:3" hidden="1" x14ac:dyDescent="0.45">
      <c r="A7863" s="29"/>
      <c r="B7863" s="29"/>
      <c r="C7863" s="29"/>
    </row>
    <row r="7864" spans="1:3" hidden="1" x14ac:dyDescent="0.45">
      <c r="A7864" s="29"/>
      <c r="B7864" s="29"/>
      <c r="C7864" s="29"/>
    </row>
    <row r="7865" spans="1:3" hidden="1" x14ac:dyDescent="0.45">
      <c r="A7865" s="29"/>
      <c r="B7865" s="29"/>
      <c r="C7865" s="29"/>
    </row>
    <row r="7866" spans="1:3" hidden="1" x14ac:dyDescent="0.45">
      <c r="A7866" s="29"/>
      <c r="B7866" s="29"/>
      <c r="C7866" s="29"/>
    </row>
    <row r="7867" spans="1:3" hidden="1" x14ac:dyDescent="0.45">
      <c r="A7867" s="29"/>
      <c r="B7867" s="29"/>
      <c r="C7867" s="29"/>
    </row>
    <row r="7868" spans="1:3" hidden="1" x14ac:dyDescent="0.45">
      <c r="A7868" s="29"/>
      <c r="B7868" s="29"/>
      <c r="C7868" s="29"/>
    </row>
    <row r="7869" spans="1:3" hidden="1" x14ac:dyDescent="0.45">
      <c r="A7869" s="29"/>
      <c r="B7869" s="29"/>
      <c r="C7869" s="29"/>
    </row>
    <row r="7870" spans="1:3" hidden="1" x14ac:dyDescent="0.45">
      <c r="A7870" s="29"/>
      <c r="B7870" s="29"/>
      <c r="C7870" s="29"/>
    </row>
    <row r="7871" spans="1:3" hidden="1" x14ac:dyDescent="0.45">
      <c r="A7871" s="29"/>
      <c r="B7871" s="29"/>
      <c r="C7871" s="29"/>
    </row>
    <row r="7872" spans="1:3" hidden="1" x14ac:dyDescent="0.45">
      <c r="A7872" s="29"/>
      <c r="B7872" s="29"/>
      <c r="C7872" s="29"/>
    </row>
    <row r="7873" spans="1:3" hidden="1" x14ac:dyDescent="0.45">
      <c r="A7873" s="29"/>
      <c r="B7873" s="29"/>
      <c r="C7873" s="29"/>
    </row>
    <row r="7874" spans="1:3" hidden="1" x14ac:dyDescent="0.45">
      <c r="A7874" s="29"/>
      <c r="B7874" s="29"/>
      <c r="C7874" s="29"/>
    </row>
    <row r="7875" spans="1:3" hidden="1" x14ac:dyDescent="0.45">
      <c r="A7875" s="29"/>
      <c r="B7875" s="29"/>
      <c r="C7875" s="29"/>
    </row>
    <row r="7876" spans="1:3" hidden="1" x14ac:dyDescent="0.45">
      <c r="A7876" s="29"/>
      <c r="B7876" s="29"/>
      <c r="C7876" s="29"/>
    </row>
    <row r="7877" spans="1:3" hidden="1" x14ac:dyDescent="0.45">
      <c r="A7877" s="29"/>
      <c r="B7877" s="29"/>
      <c r="C7877" s="29"/>
    </row>
    <row r="7878" spans="1:3" hidden="1" x14ac:dyDescent="0.45">
      <c r="A7878" s="29"/>
      <c r="B7878" s="29"/>
      <c r="C7878" s="29"/>
    </row>
    <row r="7879" spans="1:3" hidden="1" x14ac:dyDescent="0.45">
      <c r="A7879" s="29"/>
      <c r="B7879" s="29"/>
      <c r="C7879" s="29"/>
    </row>
    <row r="7880" spans="1:3" hidden="1" x14ac:dyDescent="0.45">
      <c r="A7880" s="29"/>
      <c r="B7880" s="29"/>
      <c r="C7880" s="29"/>
    </row>
    <row r="7881" spans="1:3" hidden="1" x14ac:dyDescent="0.45">
      <c r="A7881" s="29"/>
      <c r="B7881" s="29"/>
      <c r="C7881" s="29"/>
    </row>
    <row r="7882" spans="1:3" hidden="1" x14ac:dyDescent="0.45">
      <c r="A7882" s="29"/>
      <c r="B7882" s="29"/>
      <c r="C7882" s="29"/>
    </row>
    <row r="7883" spans="1:3" hidden="1" x14ac:dyDescent="0.45">
      <c r="A7883" s="29"/>
      <c r="B7883" s="29"/>
      <c r="C7883" s="29"/>
    </row>
    <row r="7884" spans="1:3" hidden="1" x14ac:dyDescent="0.45">
      <c r="A7884" s="29"/>
      <c r="B7884" s="29"/>
      <c r="C7884" s="29"/>
    </row>
    <row r="7885" spans="1:3" hidden="1" x14ac:dyDescent="0.45">
      <c r="A7885" s="29"/>
      <c r="B7885" s="29"/>
      <c r="C7885" s="29"/>
    </row>
    <row r="7886" spans="1:3" hidden="1" x14ac:dyDescent="0.45">
      <c r="A7886" s="29"/>
      <c r="B7886" s="29"/>
      <c r="C7886" s="29"/>
    </row>
    <row r="7887" spans="1:3" hidden="1" x14ac:dyDescent="0.45">
      <c r="A7887" s="29"/>
      <c r="B7887" s="29"/>
      <c r="C7887" s="29"/>
    </row>
    <row r="7888" spans="1:3" hidden="1" x14ac:dyDescent="0.45">
      <c r="A7888" s="29"/>
      <c r="B7888" s="29"/>
      <c r="C7888" s="29"/>
    </row>
    <row r="7889" spans="1:3" hidden="1" x14ac:dyDescent="0.45">
      <c r="A7889" s="29"/>
      <c r="B7889" s="29"/>
      <c r="C7889" s="29"/>
    </row>
    <row r="7890" spans="1:3" hidden="1" x14ac:dyDescent="0.45">
      <c r="A7890" s="29"/>
      <c r="B7890" s="29"/>
      <c r="C7890" s="29"/>
    </row>
    <row r="7891" spans="1:3" hidden="1" x14ac:dyDescent="0.45">
      <c r="A7891" s="29"/>
      <c r="B7891" s="29"/>
      <c r="C7891" s="29"/>
    </row>
    <row r="7892" spans="1:3" hidden="1" x14ac:dyDescent="0.45">
      <c r="A7892" s="29"/>
      <c r="B7892" s="29"/>
      <c r="C7892" s="29"/>
    </row>
    <row r="7893" spans="1:3" hidden="1" x14ac:dyDescent="0.45">
      <c r="A7893" s="29"/>
      <c r="B7893" s="29"/>
      <c r="C7893" s="29"/>
    </row>
    <row r="7894" spans="1:3" hidden="1" x14ac:dyDescent="0.45">
      <c r="A7894" s="29"/>
      <c r="B7894" s="29"/>
      <c r="C7894" s="29"/>
    </row>
    <row r="7895" spans="1:3" hidden="1" x14ac:dyDescent="0.45">
      <c r="A7895" s="29"/>
      <c r="B7895" s="29"/>
      <c r="C7895" s="29"/>
    </row>
    <row r="7896" spans="1:3" hidden="1" x14ac:dyDescent="0.45">
      <c r="A7896" s="29"/>
      <c r="B7896" s="29"/>
      <c r="C7896" s="29"/>
    </row>
    <row r="7897" spans="1:3" hidden="1" x14ac:dyDescent="0.45">
      <c r="A7897" s="29"/>
      <c r="B7897" s="29"/>
      <c r="C7897" s="29"/>
    </row>
    <row r="7898" spans="1:3" hidden="1" x14ac:dyDescent="0.45">
      <c r="A7898" s="29"/>
      <c r="B7898" s="29"/>
      <c r="C7898" s="29"/>
    </row>
    <row r="7899" spans="1:3" hidden="1" x14ac:dyDescent="0.45">
      <c r="A7899" s="29"/>
      <c r="B7899" s="29"/>
      <c r="C7899" s="29"/>
    </row>
    <row r="7900" spans="1:3" hidden="1" x14ac:dyDescent="0.45">
      <c r="A7900" s="29"/>
      <c r="B7900" s="29"/>
      <c r="C7900" s="29"/>
    </row>
    <row r="7901" spans="1:3" hidden="1" x14ac:dyDescent="0.45">
      <c r="A7901" s="29"/>
      <c r="B7901" s="29"/>
      <c r="C7901" s="29"/>
    </row>
    <row r="7902" spans="1:3" hidden="1" x14ac:dyDescent="0.45">
      <c r="A7902" s="29"/>
      <c r="B7902" s="29"/>
      <c r="C7902" s="29"/>
    </row>
    <row r="7903" spans="1:3" hidden="1" x14ac:dyDescent="0.45">
      <c r="A7903" s="29"/>
      <c r="B7903" s="29"/>
      <c r="C7903" s="29"/>
    </row>
    <row r="7904" spans="1:3" hidden="1" x14ac:dyDescent="0.45">
      <c r="A7904" s="29"/>
      <c r="B7904" s="29"/>
      <c r="C7904" s="29"/>
    </row>
    <row r="7905" spans="1:3" hidden="1" x14ac:dyDescent="0.45">
      <c r="A7905" s="29"/>
      <c r="B7905" s="29"/>
      <c r="C7905" s="29"/>
    </row>
    <row r="7906" spans="1:3" hidden="1" x14ac:dyDescent="0.45">
      <c r="A7906" s="29"/>
      <c r="B7906" s="29"/>
      <c r="C7906" s="29"/>
    </row>
    <row r="7907" spans="1:3" hidden="1" x14ac:dyDescent="0.45">
      <c r="A7907" s="29"/>
      <c r="B7907" s="29"/>
      <c r="C7907" s="29"/>
    </row>
    <row r="7908" spans="1:3" hidden="1" x14ac:dyDescent="0.45">
      <c r="A7908" s="29"/>
      <c r="B7908" s="29"/>
      <c r="C7908" s="29"/>
    </row>
    <row r="7909" spans="1:3" hidden="1" x14ac:dyDescent="0.45">
      <c r="A7909" s="29"/>
      <c r="B7909" s="29"/>
      <c r="C7909" s="29"/>
    </row>
    <row r="7910" spans="1:3" hidden="1" x14ac:dyDescent="0.45">
      <c r="A7910" s="29"/>
      <c r="B7910" s="29"/>
      <c r="C7910" s="29"/>
    </row>
    <row r="7911" spans="1:3" hidden="1" x14ac:dyDescent="0.45">
      <c r="A7911" s="29"/>
      <c r="B7911" s="29"/>
      <c r="C7911" s="29"/>
    </row>
    <row r="7912" spans="1:3" hidden="1" x14ac:dyDescent="0.45">
      <c r="A7912" s="29"/>
      <c r="B7912" s="29"/>
      <c r="C7912" s="29"/>
    </row>
    <row r="7913" spans="1:3" hidden="1" x14ac:dyDescent="0.45">
      <c r="A7913" s="29"/>
      <c r="B7913" s="29"/>
      <c r="C7913" s="29"/>
    </row>
    <row r="7914" spans="1:3" hidden="1" x14ac:dyDescent="0.45">
      <c r="A7914" s="29"/>
      <c r="B7914" s="29"/>
      <c r="C7914" s="29"/>
    </row>
    <row r="7915" spans="1:3" hidden="1" x14ac:dyDescent="0.45">
      <c r="A7915" s="29"/>
      <c r="B7915" s="29"/>
      <c r="C7915" s="29"/>
    </row>
    <row r="7916" spans="1:3" hidden="1" x14ac:dyDescent="0.45">
      <c r="A7916" s="29"/>
      <c r="B7916" s="29"/>
      <c r="C7916" s="29"/>
    </row>
    <row r="7917" spans="1:3" hidden="1" x14ac:dyDescent="0.45">
      <c r="A7917" s="29"/>
      <c r="B7917" s="29"/>
      <c r="C7917" s="29"/>
    </row>
    <row r="7918" spans="1:3" hidden="1" x14ac:dyDescent="0.45">
      <c r="A7918" s="29"/>
      <c r="B7918" s="29"/>
      <c r="C7918" s="29"/>
    </row>
    <row r="7919" spans="1:3" hidden="1" x14ac:dyDescent="0.45">
      <c r="A7919" s="29"/>
      <c r="B7919" s="29"/>
      <c r="C7919" s="29"/>
    </row>
    <row r="7920" spans="1:3" hidden="1" x14ac:dyDescent="0.45">
      <c r="A7920" s="29"/>
      <c r="B7920" s="29"/>
      <c r="C7920" s="29"/>
    </row>
    <row r="7921" spans="1:3" hidden="1" x14ac:dyDescent="0.45">
      <c r="A7921" s="29"/>
      <c r="B7921" s="29"/>
      <c r="C7921" s="29"/>
    </row>
    <row r="7922" spans="1:3" hidden="1" x14ac:dyDescent="0.45">
      <c r="A7922" s="29"/>
      <c r="B7922" s="29"/>
      <c r="C7922" s="29"/>
    </row>
    <row r="7923" spans="1:3" hidden="1" x14ac:dyDescent="0.45">
      <c r="A7923" s="29"/>
      <c r="B7923" s="29"/>
      <c r="C7923" s="29"/>
    </row>
    <row r="7924" spans="1:3" hidden="1" x14ac:dyDescent="0.45">
      <c r="A7924" s="29"/>
      <c r="B7924" s="29"/>
      <c r="C7924" s="29"/>
    </row>
    <row r="7925" spans="1:3" hidden="1" x14ac:dyDescent="0.45">
      <c r="A7925" s="29"/>
      <c r="B7925" s="29"/>
      <c r="C7925" s="29"/>
    </row>
    <row r="7926" spans="1:3" hidden="1" x14ac:dyDescent="0.45">
      <c r="A7926" s="29"/>
      <c r="B7926" s="29"/>
      <c r="C7926" s="29"/>
    </row>
    <row r="7927" spans="1:3" hidden="1" x14ac:dyDescent="0.45">
      <c r="A7927" s="29"/>
      <c r="B7927" s="29"/>
      <c r="C7927" s="29"/>
    </row>
    <row r="7928" spans="1:3" hidden="1" x14ac:dyDescent="0.45">
      <c r="A7928" s="29"/>
      <c r="B7928" s="29"/>
      <c r="C7928" s="29"/>
    </row>
    <row r="7929" spans="1:3" hidden="1" x14ac:dyDescent="0.45">
      <c r="A7929" s="29"/>
      <c r="B7929" s="29"/>
      <c r="C7929" s="29"/>
    </row>
    <row r="7930" spans="1:3" hidden="1" x14ac:dyDescent="0.45">
      <c r="A7930" s="29"/>
      <c r="B7930" s="29"/>
      <c r="C7930" s="29"/>
    </row>
    <row r="7931" spans="1:3" hidden="1" x14ac:dyDescent="0.45">
      <c r="A7931" s="29"/>
      <c r="B7931" s="29"/>
      <c r="C7931" s="29"/>
    </row>
    <row r="7932" spans="1:3" hidden="1" x14ac:dyDescent="0.45">
      <c r="A7932" s="29"/>
      <c r="B7932" s="29"/>
      <c r="C7932" s="29"/>
    </row>
    <row r="7933" spans="1:3" hidden="1" x14ac:dyDescent="0.45">
      <c r="A7933" s="29"/>
      <c r="B7933" s="29"/>
      <c r="C7933" s="29"/>
    </row>
    <row r="7934" spans="1:3" hidden="1" x14ac:dyDescent="0.45">
      <c r="A7934" s="29"/>
      <c r="B7934" s="29"/>
      <c r="C7934" s="29"/>
    </row>
    <row r="7935" spans="1:3" hidden="1" x14ac:dyDescent="0.45">
      <c r="A7935" s="29"/>
      <c r="B7935" s="29"/>
      <c r="C7935" s="29"/>
    </row>
    <row r="7936" spans="1:3" hidden="1" x14ac:dyDescent="0.45">
      <c r="A7936" s="29"/>
      <c r="B7936" s="29"/>
      <c r="C7936" s="29"/>
    </row>
    <row r="7937" spans="1:3" hidden="1" x14ac:dyDescent="0.45">
      <c r="A7937" s="29"/>
      <c r="B7937" s="29"/>
      <c r="C7937" s="29"/>
    </row>
    <row r="7938" spans="1:3" hidden="1" x14ac:dyDescent="0.45">
      <c r="A7938" s="29"/>
      <c r="B7938" s="29"/>
      <c r="C7938" s="29"/>
    </row>
    <row r="7939" spans="1:3" hidden="1" x14ac:dyDescent="0.45">
      <c r="A7939" s="29"/>
      <c r="B7939" s="29"/>
      <c r="C7939" s="29"/>
    </row>
    <row r="7940" spans="1:3" hidden="1" x14ac:dyDescent="0.45">
      <c r="A7940" s="29"/>
      <c r="B7940" s="29"/>
      <c r="C7940" s="29"/>
    </row>
    <row r="7941" spans="1:3" hidden="1" x14ac:dyDescent="0.45">
      <c r="A7941" s="29"/>
      <c r="B7941" s="29"/>
      <c r="C7941" s="29"/>
    </row>
    <row r="7942" spans="1:3" hidden="1" x14ac:dyDescent="0.45">
      <c r="A7942" s="29"/>
      <c r="B7942" s="29"/>
      <c r="C7942" s="29"/>
    </row>
    <row r="7943" spans="1:3" hidden="1" x14ac:dyDescent="0.45">
      <c r="A7943" s="29"/>
      <c r="B7943" s="29"/>
      <c r="C7943" s="29"/>
    </row>
    <row r="7944" spans="1:3" hidden="1" x14ac:dyDescent="0.45">
      <c r="A7944" s="29"/>
      <c r="B7944" s="29"/>
      <c r="C7944" s="29"/>
    </row>
    <row r="7945" spans="1:3" hidden="1" x14ac:dyDescent="0.45">
      <c r="A7945" s="29"/>
      <c r="B7945" s="29"/>
      <c r="C7945" s="29"/>
    </row>
    <row r="7946" spans="1:3" hidden="1" x14ac:dyDescent="0.45">
      <c r="A7946" s="29"/>
      <c r="B7946" s="29"/>
      <c r="C7946" s="29"/>
    </row>
    <row r="7947" spans="1:3" hidden="1" x14ac:dyDescent="0.45">
      <c r="A7947" s="29"/>
      <c r="B7947" s="29"/>
      <c r="C7947" s="29"/>
    </row>
    <row r="7948" spans="1:3" hidden="1" x14ac:dyDescent="0.45">
      <c r="A7948" s="29"/>
      <c r="B7948" s="29"/>
      <c r="C7948" s="29"/>
    </row>
    <row r="7949" spans="1:3" hidden="1" x14ac:dyDescent="0.45">
      <c r="A7949" s="29"/>
      <c r="B7949" s="29"/>
      <c r="C7949" s="29"/>
    </row>
    <row r="7950" spans="1:3" hidden="1" x14ac:dyDescent="0.45">
      <c r="A7950" s="29"/>
      <c r="B7950" s="29"/>
      <c r="C7950" s="29"/>
    </row>
    <row r="7951" spans="1:3" hidden="1" x14ac:dyDescent="0.45">
      <c r="A7951" s="29"/>
      <c r="B7951" s="29"/>
      <c r="C7951" s="29"/>
    </row>
    <row r="7952" spans="1:3" hidden="1" x14ac:dyDescent="0.45">
      <c r="A7952" s="29"/>
      <c r="B7952" s="29"/>
      <c r="C7952" s="29"/>
    </row>
    <row r="7953" spans="1:3" hidden="1" x14ac:dyDescent="0.45">
      <c r="A7953" s="29"/>
      <c r="B7953" s="29"/>
      <c r="C7953" s="29"/>
    </row>
    <row r="7954" spans="1:3" hidden="1" x14ac:dyDescent="0.45">
      <c r="A7954" s="29"/>
      <c r="B7954" s="29"/>
      <c r="C7954" s="29"/>
    </row>
    <row r="7955" spans="1:3" hidden="1" x14ac:dyDescent="0.45">
      <c r="A7955" s="29"/>
      <c r="B7955" s="29"/>
      <c r="C7955" s="29"/>
    </row>
    <row r="7956" spans="1:3" hidden="1" x14ac:dyDescent="0.45">
      <c r="A7956" s="29"/>
      <c r="B7956" s="29"/>
      <c r="C7956" s="29"/>
    </row>
    <row r="7957" spans="1:3" hidden="1" x14ac:dyDescent="0.45">
      <c r="A7957" s="29"/>
      <c r="B7957" s="29"/>
      <c r="C7957" s="29"/>
    </row>
    <row r="7958" spans="1:3" hidden="1" x14ac:dyDescent="0.45">
      <c r="A7958" s="29"/>
      <c r="B7958" s="29"/>
      <c r="C7958" s="29"/>
    </row>
    <row r="7959" spans="1:3" hidden="1" x14ac:dyDescent="0.45">
      <c r="A7959" s="29"/>
      <c r="B7959" s="29"/>
      <c r="C7959" s="29"/>
    </row>
    <row r="7960" spans="1:3" hidden="1" x14ac:dyDescent="0.45">
      <c r="A7960" s="29"/>
      <c r="B7960" s="29"/>
      <c r="C7960" s="29"/>
    </row>
    <row r="7961" spans="1:3" hidden="1" x14ac:dyDescent="0.45">
      <c r="A7961" s="29"/>
      <c r="B7961" s="29"/>
      <c r="C7961" s="29"/>
    </row>
    <row r="7962" spans="1:3" hidden="1" x14ac:dyDescent="0.45">
      <c r="A7962" s="29"/>
      <c r="B7962" s="29"/>
      <c r="C7962" s="29"/>
    </row>
    <row r="7963" spans="1:3" hidden="1" x14ac:dyDescent="0.45">
      <c r="A7963" s="29"/>
      <c r="B7963" s="29"/>
      <c r="C7963" s="29"/>
    </row>
    <row r="7964" spans="1:3" hidden="1" x14ac:dyDescent="0.45">
      <c r="A7964" s="29"/>
      <c r="B7964" s="29"/>
      <c r="C7964" s="29"/>
    </row>
    <row r="7965" spans="1:3" hidden="1" x14ac:dyDescent="0.45">
      <c r="A7965" s="29"/>
      <c r="B7965" s="29"/>
      <c r="C7965" s="29"/>
    </row>
    <row r="7966" spans="1:3" hidden="1" x14ac:dyDescent="0.45">
      <c r="A7966" s="29"/>
      <c r="B7966" s="29"/>
      <c r="C7966" s="29"/>
    </row>
    <row r="7967" spans="1:3" hidden="1" x14ac:dyDescent="0.45">
      <c r="A7967" s="29"/>
      <c r="B7967" s="29"/>
      <c r="C7967" s="29"/>
    </row>
    <row r="7968" spans="1:3" hidden="1" x14ac:dyDescent="0.45">
      <c r="A7968" s="29"/>
      <c r="B7968" s="29"/>
      <c r="C7968" s="29"/>
    </row>
    <row r="7969" spans="1:3" hidden="1" x14ac:dyDescent="0.45">
      <c r="A7969" s="29"/>
      <c r="B7969" s="29"/>
      <c r="C7969" s="29"/>
    </row>
    <row r="7970" spans="1:3" hidden="1" x14ac:dyDescent="0.45">
      <c r="A7970" s="29"/>
      <c r="B7970" s="29"/>
      <c r="C7970" s="29"/>
    </row>
    <row r="7971" spans="1:3" hidden="1" x14ac:dyDescent="0.45">
      <c r="A7971" s="29"/>
      <c r="B7971" s="29"/>
      <c r="C7971" s="29"/>
    </row>
    <row r="7972" spans="1:3" hidden="1" x14ac:dyDescent="0.45">
      <c r="A7972" s="29"/>
      <c r="B7972" s="29"/>
      <c r="C7972" s="29"/>
    </row>
    <row r="7973" spans="1:3" hidden="1" x14ac:dyDescent="0.45">
      <c r="A7973" s="29"/>
      <c r="B7973" s="29"/>
      <c r="C7973" s="29"/>
    </row>
    <row r="7974" spans="1:3" hidden="1" x14ac:dyDescent="0.45">
      <c r="A7974" s="29"/>
      <c r="B7974" s="29"/>
      <c r="C7974" s="29"/>
    </row>
    <row r="7975" spans="1:3" hidden="1" x14ac:dyDescent="0.45">
      <c r="A7975" s="29"/>
      <c r="B7975" s="29"/>
      <c r="C7975" s="29"/>
    </row>
    <row r="7976" spans="1:3" hidden="1" x14ac:dyDescent="0.45">
      <c r="A7976" s="29"/>
      <c r="B7976" s="29"/>
      <c r="C7976" s="29"/>
    </row>
    <row r="7977" spans="1:3" hidden="1" x14ac:dyDescent="0.45">
      <c r="A7977" s="29"/>
      <c r="B7977" s="29"/>
      <c r="C7977" s="29"/>
    </row>
    <row r="7978" spans="1:3" hidden="1" x14ac:dyDescent="0.45">
      <c r="A7978" s="29"/>
      <c r="B7978" s="29"/>
      <c r="C7978" s="29"/>
    </row>
    <row r="7979" spans="1:3" hidden="1" x14ac:dyDescent="0.45">
      <c r="A7979" s="29"/>
      <c r="B7979" s="29"/>
      <c r="C7979" s="29"/>
    </row>
    <row r="7980" spans="1:3" hidden="1" x14ac:dyDescent="0.45">
      <c r="A7980" s="29"/>
      <c r="B7980" s="29"/>
      <c r="C7980" s="29"/>
    </row>
    <row r="7981" spans="1:3" hidden="1" x14ac:dyDescent="0.45">
      <c r="A7981" s="29"/>
      <c r="B7981" s="29"/>
      <c r="C7981" s="29"/>
    </row>
    <row r="7982" spans="1:3" hidden="1" x14ac:dyDescent="0.45">
      <c r="A7982" s="29"/>
      <c r="B7982" s="29"/>
      <c r="C7982" s="29"/>
    </row>
    <row r="7983" spans="1:3" hidden="1" x14ac:dyDescent="0.45">
      <c r="A7983" s="29"/>
      <c r="B7983" s="29"/>
      <c r="C7983" s="29"/>
    </row>
    <row r="7984" spans="1:3" hidden="1" x14ac:dyDescent="0.45">
      <c r="A7984" s="29"/>
      <c r="B7984" s="29"/>
      <c r="C7984" s="29"/>
    </row>
    <row r="7985" spans="1:3" hidden="1" x14ac:dyDescent="0.45">
      <c r="A7985" s="29"/>
      <c r="B7985" s="29"/>
      <c r="C7985" s="29"/>
    </row>
    <row r="7986" spans="1:3" hidden="1" x14ac:dyDescent="0.45">
      <c r="A7986" s="29"/>
      <c r="B7986" s="29"/>
      <c r="C7986" s="29"/>
    </row>
    <row r="7987" spans="1:3" hidden="1" x14ac:dyDescent="0.45">
      <c r="A7987" s="29"/>
      <c r="B7987" s="29"/>
      <c r="C7987" s="29"/>
    </row>
    <row r="7988" spans="1:3" hidden="1" x14ac:dyDescent="0.45">
      <c r="A7988" s="29"/>
      <c r="B7988" s="29"/>
      <c r="C7988" s="29"/>
    </row>
    <row r="7989" spans="1:3" hidden="1" x14ac:dyDescent="0.45">
      <c r="A7989" s="29"/>
      <c r="B7989" s="29"/>
      <c r="C7989" s="29"/>
    </row>
    <row r="7990" spans="1:3" hidden="1" x14ac:dyDescent="0.45">
      <c r="A7990" s="29"/>
      <c r="B7990" s="29"/>
      <c r="C7990" s="29"/>
    </row>
    <row r="7991" spans="1:3" hidden="1" x14ac:dyDescent="0.45">
      <c r="A7991" s="29"/>
      <c r="B7991" s="29"/>
      <c r="C7991" s="29"/>
    </row>
    <row r="7992" spans="1:3" hidden="1" x14ac:dyDescent="0.45">
      <c r="A7992" s="29"/>
      <c r="B7992" s="29"/>
      <c r="C7992" s="29"/>
    </row>
    <row r="7993" spans="1:3" hidden="1" x14ac:dyDescent="0.45">
      <c r="A7993" s="29"/>
      <c r="B7993" s="29"/>
      <c r="C7993" s="29"/>
    </row>
    <row r="7994" spans="1:3" hidden="1" x14ac:dyDescent="0.45">
      <c r="A7994" s="29"/>
      <c r="B7994" s="29"/>
      <c r="C7994" s="29"/>
    </row>
    <row r="7995" spans="1:3" hidden="1" x14ac:dyDescent="0.45">
      <c r="A7995" s="29"/>
      <c r="B7995" s="29"/>
      <c r="C7995" s="29"/>
    </row>
    <row r="7996" spans="1:3" hidden="1" x14ac:dyDescent="0.45">
      <c r="A7996" s="29"/>
      <c r="B7996" s="29"/>
      <c r="C7996" s="29"/>
    </row>
    <row r="7997" spans="1:3" hidden="1" x14ac:dyDescent="0.45">
      <c r="A7997" s="29"/>
      <c r="B7997" s="29"/>
      <c r="C7997" s="29"/>
    </row>
    <row r="7998" spans="1:3" hidden="1" x14ac:dyDescent="0.45">
      <c r="A7998" s="29"/>
      <c r="B7998" s="29"/>
      <c r="C7998" s="29"/>
    </row>
    <row r="7999" spans="1:3" hidden="1" x14ac:dyDescent="0.45">
      <c r="A7999" s="29"/>
      <c r="B7999" s="29"/>
      <c r="C7999" s="29"/>
    </row>
    <row r="8000" spans="1:3" hidden="1" x14ac:dyDescent="0.45">
      <c r="A8000" s="29"/>
      <c r="B8000" s="29"/>
      <c r="C8000" s="29"/>
    </row>
    <row r="8001" spans="1:3" hidden="1" x14ac:dyDescent="0.45">
      <c r="A8001" s="29"/>
      <c r="B8001" s="29"/>
      <c r="C8001" s="29"/>
    </row>
    <row r="8002" spans="1:3" hidden="1" x14ac:dyDescent="0.45">
      <c r="A8002" s="29"/>
      <c r="B8002" s="29"/>
      <c r="C8002" s="29"/>
    </row>
    <row r="8003" spans="1:3" hidden="1" x14ac:dyDescent="0.45">
      <c r="A8003" s="29"/>
      <c r="B8003" s="29"/>
      <c r="C8003" s="29"/>
    </row>
    <row r="8004" spans="1:3" hidden="1" x14ac:dyDescent="0.45">
      <c r="A8004" s="29"/>
      <c r="B8004" s="29"/>
      <c r="C8004" s="29"/>
    </row>
    <row r="8005" spans="1:3" hidden="1" x14ac:dyDescent="0.45">
      <c r="A8005" s="29"/>
      <c r="B8005" s="29"/>
      <c r="C8005" s="29"/>
    </row>
    <row r="8006" spans="1:3" hidden="1" x14ac:dyDescent="0.45">
      <c r="A8006" s="29"/>
      <c r="B8006" s="29"/>
      <c r="C8006" s="29"/>
    </row>
    <row r="8007" spans="1:3" hidden="1" x14ac:dyDescent="0.45">
      <c r="A8007" s="29"/>
      <c r="B8007" s="29"/>
      <c r="C8007" s="29"/>
    </row>
    <row r="8008" spans="1:3" hidden="1" x14ac:dyDescent="0.45">
      <c r="A8008" s="29"/>
      <c r="B8008" s="29"/>
      <c r="C8008" s="29"/>
    </row>
    <row r="8009" spans="1:3" hidden="1" x14ac:dyDescent="0.45">
      <c r="A8009" s="29"/>
      <c r="B8009" s="29"/>
      <c r="C8009" s="29"/>
    </row>
    <row r="8010" spans="1:3" hidden="1" x14ac:dyDescent="0.45">
      <c r="A8010" s="29"/>
      <c r="B8010" s="29"/>
      <c r="C8010" s="29"/>
    </row>
    <row r="8011" spans="1:3" hidden="1" x14ac:dyDescent="0.45">
      <c r="A8011" s="29"/>
      <c r="B8011" s="29"/>
      <c r="C8011" s="29"/>
    </row>
    <row r="8012" spans="1:3" hidden="1" x14ac:dyDescent="0.45">
      <c r="A8012" s="29"/>
      <c r="B8012" s="29"/>
      <c r="C8012" s="29"/>
    </row>
    <row r="8013" spans="1:3" hidden="1" x14ac:dyDescent="0.45">
      <c r="A8013" s="29"/>
      <c r="B8013" s="29"/>
      <c r="C8013" s="29"/>
    </row>
    <row r="8014" spans="1:3" hidden="1" x14ac:dyDescent="0.45">
      <c r="A8014" s="29"/>
      <c r="B8014" s="29"/>
      <c r="C8014" s="29"/>
    </row>
    <row r="8015" spans="1:3" hidden="1" x14ac:dyDescent="0.45">
      <c r="A8015" s="29"/>
      <c r="B8015" s="29"/>
      <c r="C8015" s="29"/>
    </row>
    <row r="8016" spans="1:3" hidden="1" x14ac:dyDescent="0.45">
      <c r="A8016" s="29"/>
      <c r="B8016" s="29"/>
      <c r="C8016" s="29"/>
    </row>
    <row r="8017" spans="1:3" hidden="1" x14ac:dyDescent="0.45">
      <c r="A8017" s="29"/>
      <c r="B8017" s="29"/>
      <c r="C8017" s="29"/>
    </row>
    <row r="8018" spans="1:3" hidden="1" x14ac:dyDescent="0.45">
      <c r="A8018" s="29"/>
      <c r="B8018" s="29"/>
      <c r="C8018" s="29"/>
    </row>
    <row r="8019" spans="1:3" hidden="1" x14ac:dyDescent="0.45">
      <c r="A8019" s="29"/>
      <c r="B8019" s="29"/>
      <c r="C8019" s="29"/>
    </row>
    <row r="8020" spans="1:3" hidden="1" x14ac:dyDescent="0.45">
      <c r="A8020" s="29"/>
      <c r="B8020" s="29"/>
      <c r="C8020" s="29"/>
    </row>
    <row r="8021" spans="1:3" hidden="1" x14ac:dyDescent="0.45">
      <c r="A8021" s="29"/>
      <c r="B8021" s="29"/>
      <c r="C8021" s="29"/>
    </row>
    <row r="8022" spans="1:3" hidden="1" x14ac:dyDescent="0.45">
      <c r="A8022" s="29"/>
      <c r="B8022" s="29"/>
      <c r="C8022" s="29"/>
    </row>
    <row r="8023" spans="1:3" hidden="1" x14ac:dyDescent="0.45">
      <c r="A8023" s="29"/>
      <c r="B8023" s="29"/>
      <c r="C8023" s="29"/>
    </row>
    <row r="8024" spans="1:3" hidden="1" x14ac:dyDescent="0.45">
      <c r="A8024" s="29"/>
      <c r="B8024" s="29"/>
      <c r="C8024" s="29"/>
    </row>
    <row r="8025" spans="1:3" hidden="1" x14ac:dyDescent="0.45">
      <c r="A8025" s="29"/>
      <c r="B8025" s="29"/>
      <c r="C8025" s="29"/>
    </row>
    <row r="8026" spans="1:3" hidden="1" x14ac:dyDescent="0.45">
      <c r="A8026" s="29"/>
      <c r="B8026" s="29"/>
      <c r="C8026" s="29"/>
    </row>
    <row r="8027" spans="1:3" hidden="1" x14ac:dyDescent="0.45">
      <c r="A8027" s="29"/>
      <c r="B8027" s="29"/>
      <c r="C8027" s="29"/>
    </row>
    <row r="8028" spans="1:3" hidden="1" x14ac:dyDescent="0.45">
      <c r="A8028" s="29"/>
      <c r="B8028" s="29"/>
      <c r="C8028" s="29"/>
    </row>
    <row r="8029" spans="1:3" hidden="1" x14ac:dyDescent="0.45">
      <c r="A8029" s="29"/>
      <c r="B8029" s="29"/>
      <c r="C8029" s="29"/>
    </row>
    <row r="8030" spans="1:3" hidden="1" x14ac:dyDescent="0.45">
      <c r="A8030" s="29"/>
      <c r="B8030" s="29"/>
      <c r="C8030" s="29"/>
    </row>
    <row r="8031" spans="1:3" hidden="1" x14ac:dyDescent="0.45">
      <c r="A8031" s="29"/>
      <c r="B8031" s="29"/>
      <c r="C8031" s="29"/>
    </row>
    <row r="8032" spans="1:3" hidden="1" x14ac:dyDescent="0.45">
      <c r="A8032" s="29"/>
      <c r="B8032" s="29"/>
      <c r="C8032" s="29"/>
    </row>
    <row r="8033" spans="1:3" hidden="1" x14ac:dyDescent="0.45">
      <c r="A8033" s="29"/>
      <c r="B8033" s="29"/>
      <c r="C8033" s="29"/>
    </row>
    <row r="8034" spans="1:3" hidden="1" x14ac:dyDescent="0.45">
      <c r="A8034" s="29"/>
      <c r="B8034" s="29"/>
      <c r="C8034" s="29"/>
    </row>
    <row r="8035" spans="1:3" hidden="1" x14ac:dyDescent="0.45">
      <c r="A8035" s="29"/>
      <c r="B8035" s="29"/>
      <c r="C8035" s="29"/>
    </row>
    <row r="8036" spans="1:3" hidden="1" x14ac:dyDescent="0.45">
      <c r="A8036" s="29"/>
      <c r="B8036" s="29"/>
      <c r="C8036" s="29"/>
    </row>
    <row r="8037" spans="1:3" hidden="1" x14ac:dyDescent="0.45">
      <c r="A8037" s="29"/>
      <c r="B8037" s="29"/>
      <c r="C8037" s="29"/>
    </row>
    <row r="8038" spans="1:3" hidden="1" x14ac:dyDescent="0.45">
      <c r="A8038" s="29"/>
      <c r="B8038" s="29"/>
      <c r="C8038" s="29"/>
    </row>
    <row r="8039" spans="1:3" hidden="1" x14ac:dyDescent="0.45">
      <c r="A8039" s="29"/>
      <c r="B8039" s="29"/>
      <c r="C8039" s="29"/>
    </row>
    <row r="8040" spans="1:3" hidden="1" x14ac:dyDescent="0.45">
      <c r="A8040" s="29"/>
      <c r="B8040" s="29"/>
      <c r="C8040" s="29"/>
    </row>
    <row r="8041" spans="1:3" hidden="1" x14ac:dyDescent="0.45">
      <c r="A8041" s="29"/>
      <c r="B8041" s="29"/>
      <c r="C8041" s="29"/>
    </row>
    <row r="8042" spans="1:3" hidden="1" x14ac:dyDescent="0.45">
      <c r="A8042" s="29"/>
      <c r="B8042" s="29"/>
      <c r="C8042" s="29"/>
    </row>
    <row r="8043" spans="1:3" hidden="1" x14ac:dyDescent="0.45">
      <c r="A8043" s="29"/>
      <c r="B8043" s="29"/>
      <c r="C8043" s="29"/>
    </row>
    <row r="8044" spans="1:3" hidden="1" x14ac:dyDescent="0.45">
      <c r="A8044" s="29"/>
      <c r="B8044" s="29"/>
      <c r="C8044" s="29"/>
    </row>
    <row r="8045" spans="1:3" hidden="1" x14ac:dyDescent="0.45">
      <c r="A8045" s="29"/>
      <c r="B8045" s="29"/>
      <c r="C8045" s="29"/>
    </row>
    <row r="8046" spans="1:3" hidden="1" x14ac:dyDescent="0.45">
      <c r="A8046" s="29"/>
      <c r="B8046" s="29"/>
      <c r="C8046" s="29"/>
    </row>
    <row r="8047" spans="1:3" hidden="1" x14ac:dyDescent="0.45">
      <c r="A8047" s="29"/>
      <c r="B8047" s="29"/>
      <c r="C8047" s="29"/>
    </row>
    <row r="8048" spans="1:3" hidden="1" x14ac:dyDescent="0.45">
      <c r="A8048" s="29"/>
      <c r="B8048" s="29"/>
      <c r="C8048" s="29"/>
    </row>
    <row r="8049" spans="1:3" hidden="1" x14ac:dyDescent="0.45">
      <c r="A8049" s="29"/>
      <c r="B8049" s="29"/>
      <c r="C8049" s="29"/>
    </row>
    <row r="8050" spans="1:3" hidden="1" x14ac:dyDescent="0.45">
      <c r="A8050" s="29"/>
      <c r="B8050" s="29"/>
      <c r="C8050" s="29"/>
    </row>
    <row r="8051" spans="1:3" hidden="1" x14ac:dyDescent="0.45">
      <c r="A8051" s="29"/>
      <c r="B8051" s="29"/>
      <c r="C8051" s="29"/>
    </row>
    <row r="8052" spans="1:3" hidden="1" x14ac:dyDescent="0.45">
      <c r="A8052" s="29"/>
      <c r="B8052" s="29"/>
      <c r="C8052" s="29"/>
    </row>
    <row r="8053" spans="1:3" hidden="1" x14ac:dyDescent="0.45">
      <c r="A8053" s="29"/>
      <c r="B8053" s="29"/>
      <c r="C8053" s="29"/>
    </row>
    <row r="8054" spans="1:3" hidden="1" x14ac:dyDescent="0.45">
      <c r="A8054" s="29"/>
      <c r="B8054" s="29"/>
      <c r="C8054" s="29"/>
    </row>
    <row r="8055" spans="1:3" hidden="1" x14ac:dyDescent="0.45">
      <c r="A8055" s="29"/>
      <c r="B8055" s="29"/>
      <c r="C8055" s="29"/>
    </row>
    <row r="8056" spans="1:3" hidden="1" x14ac:dyDescent="0.45">
      <c r="A8056" s="29"/>
      <c r="B8056" s="29"/>
      <c r="C8056" s="29"/>
    </row>
    <row r="8057" spans="1:3" hidden="1" x14ac:dyDescent="0.45">
      <c r="A8057" s="29"/>
      <c r="B8057" s="29"/>
      <c r="C8057" s="29"/>
    </row>
    <row r="8058" spans="1:3" hidden="1" x14ac:dyDescent="0.45">
      <c r="A8058" s="29"/>
      <c r="B8058" s="29"/>
      <c r="C8058" s="29"/>
    </row>
    <row r="8059" spans="1:3" hidden="1" x14ac:dyDescent="0.45">
      <c r="A8059" s="29"/>
      <c r="B8059" s="29"/>
      <c r="C8059" s="29"/>
    </row>
    <row r="8060" spans="1:3" hidden="1" x14ac:dyDescent="0.45">
      <c r="A8060" s="29"/>
      <c r="B8060" s="29"/>
      <c r="C8060" s="29"/>
    </row>
    <row r="8061" spans="1:3" hidden="1" x14ac:dyDescent="0.45">
      <c r="A8061" s="29"/>
      <c r="B8061" s="29"/>
      <c r="C8061" s="29"/>
    </row>
    <row r="8062" spans="1:3" hidden="1" x14ac:dyDescent="0.45">
      <c r="A8062" s="29"/>
      <c r="B8062" s="29"/>
      <c r="C8062" s="29"/>
    </row>
    <row r="8063" spans="1:3" hidden="1" x14ac:dyDescent="0.45">
      <c r="A8063" s="29"/>
      <c r="B8063" s="29"/>
      <c r="C8063" s="29"/>
    </row>
    <row r="8064" spans="1:3" hidden="1" x14ac:dyDescent="0.45">
      <c r="A8064" s="29"/>
      <c r="B8064" s="29"/>
      <c r="C8064" s="29"/>
    </row>
    <row r="8065" spans="1:3" hidden="1" x14ac:dyDescent="0.45">
      <c r="A8065" s="29"/>
      <c r="B8065" s="29"/>
      <c r="C8065" s="29"/>
    </row>
    <row r="8066" spans="1:3" hidden="1" x14ac:dyDescent="0.45">
      <c r="A8066" s="29"/>
      <c r="B8066" s="29"/>
      <c r="C8066" s="29"/>
    </row>
    <row r="8067" spans="1:3" hidden="1" x14ac:dyDescent="0.45">
      <c r="A8067" s="29"/>
      <c r="B8067" s="29"/>
      <c r="C8067" s="29"/>
    </row>
    <row r="8068" spans="1:3" hidden="1" x14ac:dyDescent="0.45">
      <c r="A8068" s="29"/>
      <c r="B8068" s="29"/>
      <c r="C8068" s="29"/>
    </row>
    <row r="8069" spans="1:3" hidden="1" x14ac:dyDescent="0.45">
      <c r="A8069" s="29"/>
      <c r="B8069" s="29"/>
      <c r="C8069" s="29"/>
    </row>
    <row r="8070" spans="1:3" hidden="1" x14ac:dyDescent="0.45">
      <c r="A8070" s="29"/>
      <c r="B8070" s="29"/>
      <c r="C8070" s="29"/>
    </row>
    <row r="8071" spans="1:3" hidden="1" x14ac:dyDescent="0.45">
      <c r="A8071" s="29"/>
      <c r="B8071" s="29"/>
      <c r="C8071" s="29"/>
    </row>
    <row r="8072" spans="1:3" hidden="1" x14ac:dyDescent="0.45">
      <c r="A8072" s="29"/>
      <c r="B8072" s="29"/>
      <c r="C8072" s="29"/>
    </row>
    <row r="8073" spans="1:3" hidden="1" x14ac:dyDescent="0.45">
      <c r="A8073" s="29"/>
      <c r="B8073" s="29"/>
      <c r="C8073" s="29"/>
    </row>
    <row r="8074" spans="1:3" hidden="1" x14ac:dyDescent="0.45">
      <c r="A8074" s="29"/>
      <c r="B8074" s="29"/>
      <c r="C8074" s="29"/>
    </row>
    <row r="8075" spans="1:3" hidden="1" x14ac:dyDescent="0.45">
      <c r="A8075" s="29"/>
      <c r="B8075" s="29"/>
      <c r="C8075" s="29"/>
    </row>
    <row r="8076" spans="1:3" hidden="1" x14ac:dyDescent="0.45">
      <c r="A8076" s="29"/>
      <c r="B8076" s="29"/>
      <c r="C8076" s="29"/>
    </row>
    <row r="8077" spans="1:3" hidden="1" x14ac:dyDescent="0.45">
      <c r="A8077" s="29"/>
      <c r="B8077" s="29"/>
      <c r="C8077" s="29"/>
    </row>
    <row r="8078" spans="1:3" hidden="1" x14ac:dyDescent="0.45">
      <c r="A8078" s="29"/>
      <c r="B8078" s="29"/>
      <c r="C8078" s="29"/>
    </row>
    <row r="8079" spans="1:3" hidden="1" x14ac:dyDescent="0.45">
      <c r="A8079" s="29"/>
      <c r="B8079" s="29"/>
      <c r="C8079" s="29"/>
    </row>
    <row r="8080" spans="1:3" hidden="1" x14ac:dyDescent="0.45">
      <c r="A8080" s="29"/>
      <c r="B8080" s="29"/>
      <c r="C8080" s="29"/>
    </row>
    <row r="8081" spans="1:3" hidden="1" x14ac:dyDescent="0.45">
      <c r="A8081" s="29"/>
      <c r="B8081" s="29"/>
      <c r="C8081" s="29"/>
    </row>
    <row r="8082" spans="1:3" hidden="1" x14ac:dyDescent="0.45">
      <c r="A8082" s="29"/>
      <c r="B8082" s="29"/>
      <c r="C8082" s="29"/>
    </row>
    <row r="8083" spans="1:3" hidden="1" x14ac:dyDescent="0.45">
      <c r="A8083" s="29"/>
      <c r="B8083" s="29"/>
      <c r="C8083" s="29"/>
    </row>
    <row r="8084" spans="1:3" hidden="1" x14ac:dyDescent="0.45">
      <c r="A8084" s="29"/>
      <c r="B8084" s="29"/>
      <c r="C8084" s="29"/>
    </row>
    <row r="8085" spans="1:3" hidden="1" x14ac:dyDescent="0.45">
      <c r="A8085" s="29"/>
      <c r="B8085" s="29"/>
      <c r="C8085" s="29"/>
    </row>
    <row r="8086" spans="1:3" hidden="1" x14ac:dyDescent="0.45">
      <c r="A8086" s="29"/>
      <c r="B8086" s="29"/>
      <c r="C8086" s="29"/>
    </row>
    <row r="8087" spans="1:3" hidden="1" x14ac:dyDescent="0.45">
      <c r="A8087" s="29"/>
      <c r="B8087" s="29"/>
      <c r="C8087" s="29"/>
    </row>
    <row r="8088" spans="1:3" hidden="1" x14ac:dyDescent="0.45">
      <c r="A8088" s="29"/>
      <c r="B8088" s="29"/>
      <c r="C8088" s="29"/>
    </row>
    <row r="8089" spans="1:3" hidden="1" x14ac:dyDescent="0.45">
      <c r="A8089" s="29"/>
      <c r="B8089" s="29"/>
      <c r="C8089" s="29"/>
    </row>
    <row r="8090" spans="1:3" hidden="1" x14ac:dyDescent="0.45">
      <c r="A8090" s="29"/>
      <c r="B8090" s="29"/>
      <c r="C8090" s="29"/>
    </row>
    <row r="8091" spans="1:3" hidden="1" x14ac:dyDescent="0.45">
      <c r="A8091" s="29"/>
      <c r="B8091" s="29"/>
      <c r="C8091" s="29"/>
    </row>
    <row r="8092" spans="1:3" hidden="1" x14ac:dyDescent="0.45">
      <c r="A8092" s="29"/>
      <c r="B8092" s="29"/>
      <c r="C8092" s="29"/>
    </row>
    <row r="8093" spans="1:3" hidden="1" x14ac:dyDescent="0.45">
      <c r="A8093" s="29"/>
      <c r="B8093" s="29"/>
      <c r="C8093" s="29"/>
    </row>
    <row r="8094" spans="1:3" hidden="1" x14ac:dyDescent="0.45">
      <c r="A8094" s="29"/>
      <c r="B8094" s="29"/>
      <c r="C8094" s="29"/>
    </row>
    <row r="8095" spans="1:3" hidden="1" x14ac:dyDescent="0.45">
      <c r="A8095" s="29"/>
      <c r="B8095" s="29"/>
      <c r="C8095" s="29"/>
    </row>
    <row r="8096" spans="1:3" hidden="1" x14ac:dyDescent="0.45">
      <c r="A8096" s="29"/>
      <c r="B8096" s="29"/>
      <c r="C8096" s="29"/>
    </row>
    <row r="8097" spans="1:3" hidden="1" x14ac:dyDescent="0.45">
      <c r="A8097" s="29"/>
      <c r="B8097" s="29"/>
      <c r="C8097" s="29"/>
    </row>
    <row r="8098" spans="1:3" hidden="1" x14ac:dyDescent="0.45">
      <c r="A8098" s="29"/>
      <c r="B8098" s="29"/>
      <c r="C8098" s="29"/>
    </row>
    <row r="8099" spans="1:3" hidden="1" x14ac:dyDescent="0.45">
      <c r="A8099" s="29"/>
      <c r="B8099" s="29"/>
      <c r="C8099" s="29"/>
    </row>
    <row r="8100" spans="1:3" hidden="1" x14ac:dyDescent="0.45">
      <c r="A8100" s="29"/>
      <c r="B8100" s="29"/>
      <c r="C8100" s="29"/>
    </row>
    <row r="8101" spans="1:3" hidden="1" x14ac:dyDescent="0.45">
      <c r="A8101" s="29"/>
      <c r="B8101" s="29"/>
      <c r="C8101" s="29"/>
    </row>
    <row r="8102" spans="1:3" hidden="1" x14ac:dyDescent="0.45">
      <c r="A8102" s="29"/>
      <c r="B8102" s="29"/>
      <c r="C8102" s="29"/>
    </row>
    <row r="8103" spans="1:3" hidden="1" x14ac:dyDescent="0.45">
      <c r="A8103" s="29"/>
      <c r="B8103" s="29"/>
      <c r="C8103" s="29"/>
    </row>
    <row r="8104" spans="1:3" hidden="1" x14ac:dyDescent="0.45">
      <c r="A8104" s="29"/>
      <c r="B8104" s="29"/>
      <c r="C8104" s="29"/>
    </row>
    <row r="8105" spans="1:3" hidden="1" x14ac:dyDescent="0.45">
      <c r="A8105" s="29"/>
      <c r="B8105" s="29"/>
      <c r="C8105" s="29"/>
    </row>
    <row r="8106" spans="1:3" hidden="1" x14ac:dyDescent="0.45">
      <c r="A8106" s="29"/>
      <c r="B8106" s="29"/>
      <c r="C8106" s="29"/>
    </row>
    <row r="8107" spans="1:3" hidden="1" x14ac:dyDescent="0.45">
      <c r="A8107" s="29"/>
      <c r="B8107" s="29"/>
      <c r="C8107" s="29"/>
    </row>
    <row r="8108" spans="1:3" hidden="1" x14ac:dyDescent="0.45">
      <c r="A8108" s="29"/>
      <c r="B8108" s="29"/>
      <c r="C8108" s="29"/>
    </row>
    <row r="8109" spans="1:3" hidden="1" x14ac:dyDescent="0.45">
      <c r="A8109" s="29"/>
      <c r="B8109" s="29"/>
      <c r="C8109" s="29"/>
    </row>
    <row r="8110" spans="1:3" hidden="1" x14ac:dyDescent="0.45">
      <c r="A8110" s="29"/>
      <c r="B8110" s="29"/>
      <c r="C8110" s="29"/>
    </row>
    <row r="8111" spans="1:3" hidden="1" x14ac:dyDescent="0.45">
      <c r="A8111" s="29"/>
      <c r="B8111" s="29"/>
      <c r="C8111" s="29"/>
    </row>
    <row r="8112" spans="1:3" hidden="1" x14ac:dyDescent="0.45">
      <c r="A8112" s="29"/>
      <c r="B8112" s="29"/>
      <c r="C8112" s="29"/>
    </row>
    <row r="8113" spans="1:3" hidden="1" x14ac:dyDescent="0.45">
      <c r="A8113" s="29"/>
      <c r="B8113" s="29"/>
      <c r="C8113" s="29"/>
    </row>
    <row r="8114" spans="1:3" hidden="1" x14ac:dyDescent="0.45">
      <c r="A8114" s="29"/>
      <c r="B8114" s="29"/>
      <c r="C8114" s="29"/>
    </row>
    <row r="8115" spans="1:3" hidden="1" x14ac:dyDescent="0.45">
      <c r="A8115" s="29"/>
      <c r="B8115" s="29"/>
      <c r="C8115" s="29"/>
    </row>
    <row r="8116" spans="1:3" hidden="1" x14ac:dyDescent="0.45">
      <c r="A8116" s="29"/>
      <c r="B8116" s="29"/>
      <c r="C8116" s="29"/>
    </row>
    <row r="8117" spans="1:3" hidden="1" x14ac:dyDescent="0.45">
      <c r="A8117" s="29"/>
      <c r="B8117" s="29"/>
      <c r="C8117" s="29"/>
    </row>
    <row r="8118" spans="1:3" hidden="1" x14ac:dyDescent="0.45">
      <c r="A8118" s="29"/>
      <c r="B8118" s="29"/>
      <c r="C8118" s="29"/>
    </row>
    <row r="8119" spans="1:3" hidden="1" x14ac:dyDescent="0.45">
      <c r="A8119" s="29"/>
      <c r="B8119" s="29"/>
      <c r="C8119" s="29"/>
    </row>
    <row r="8120" spans="1:3" hidden="1" x14ac:dyDescent="0.45">
      <c r="A8120" s="29"/>
      <c r="B8120" s="29"/>
      <c r="C8120" s="29"/>
    </row>
    <row r="8121" spans="1:3" hidden="1" x14ac:dyDescent="0.45">
      <c r="A8121" s="29"/>
      <c r="B8121" s="29"/>
      <c r="C8121" s="29"/>
    </row>
    <row r="8122" spans="1:3" hidden="1" x14ac:dyDescent="0.45">
      <c r="A8122" s="29"/>
      <c r="B8122" s="29"/>
      <c r="C8122" s="29"/>
    </row>
    <row r="8123" spans="1:3" hidden="1" x14ac:dyDescent="0.45">
      <c r="A8123" s="29"/>
      <c r="B8123" s="29"/>
      <c r="C8123" s="29"/>
    </row>
    <row r="8124" spans="1:3" hidden="1" x14ac:dyDescent="0.45">
      <c r="A8124" s="29"/>
      <c r="B8124" s="29"/>
      <c r="C8124" s="29"/>
    </row>
    <row r="8125" spans="1:3" hidden="1" x14ac:dyDescent="0.45">
      <c r="A8125" s="29"/>
      <c r="B8125" s="29"/>
      <c r="C8125" s="29"/>
    </row>
    <row r="8126" spans="1:3" hidden="1" x14ac:dyDescent="0.45">
      <c r="A8126" s="29"/>
      <c r="B8126" s="29"/>
      <c r="C8126" s="29"/>
    </row>
    <row r="8127" spans="1:3" hidden="1" x14ac:dyDescent="0.45">
      <c r="A8127" s="29"/>
      <c r="B8127" s="29"/>
      <c r="C8127" s="29"/>
    </row>
    <row r="8128" spans="1:3" hidden="1" x14ac:dyDescent="0.45">
      <c r="A8128" s="29"/>
      <c r="B8128" s="29"/>
      <c r="C8128" s="29"/>
    </row>
    <row r="8129" spans="1:3" hidden="1" x14ac:dyDescent="0.45">
      <c r="A8129" s="29"/>
      <c r="B8129" s="29"/>
      <c r="C8129" s="29"/>
    </row>
    <row r="8130" spans="1:3" hidden="1" x14ac:dyDescent="0.45">
      <c r="A8130" s="29"/>
      <c r="B8130" s="29"/>
      <c r="C8130" s="29"/>
    </row>
    <row r="8131" spans="1:3" hidden="1" x14ac:dyDescent="0.45">
      <c r="A8131" s="29"/>
      <c r="B8131" s="29"/>
      <c r="C8131" s="29"/>
    </row>
    <row r="8132" spans="1:3" hidden="1" x14ac:dyDescent="0.45">
      <c r="A8132" s="29"/>
      <c r="B8132" s="29"/>
      <c r="C8132" s="29"/>
    </row>
    <row r="8133" spans="1:3" hidden="1" x14ac:dyDescent="0.45">
      <c r="A8133" s="29"/>
      <c r="B8133" s="29"/>
      <c r="C8133" s="29"/>
    </row>
    <row r="8134" spans="1:3" hidden="1" x14ac:dyDescent="0.45">
      <c r="A8134" s="29"/>
      <c r="B8134" s="29"/>
      <c r="C8134" s="29"/>
    </row>
    <row r="8135" spans="1:3" hidden="1" x14ac:dyDescent="0.45">
      <c r="A8135" s="29"/>
      <c r="B8135" s="29"/>
      <c r="C8135" s="29"/>
    </row>
    <row r="8136" spans="1:3" hidden="1" x14ac:dyDescent="0.45">
      <c r="A8136" s="29"/>
      <c r="B8136" s="29"/>
      <c r="C8136" s="29"/>
    </row>
    <row r="8137" spans="1:3" hidden="1" x14ac:dyDescent="0.45">
      <c r="A8137" s="29"/>
      <c r="B8137" s="29"/>
      <c r="C8137" s="29"/>
    </row>
    <row r="8138" spans="1:3" hidden="1" x14ac:dyDescent="0.45">
      <c r="A8138" s="29"/>
      <c r="B8138" s="29"/>
      <c r="C8138" s="29"/>
    </row>
    <row r="8139" spans="1:3" hidden="1" x14ac:dyDescent="0.45">
      <c r="A8139" s="29"/>
      <c r="B8139" s="29"/>
      <c r="C8139" s="29"/>
    </row>
    <row r="8140" spans="1:3" hidden="1" x14ac:dyDescent="0.45">
      <c r="A8140" s="29"/>
      <c r="B8140" s="29"/>
      <c r="C8140" s="29"/>
    </row>
    <row r="8141" spans="1:3" hidden="1" x14ac:dyDescent="0.45">
      <c r="A8141" s="29"/>
      <c r="B8141" s="29"/>
      <c r="C8141" s="29"/>
    </row>
    <row r="8142" spans="1:3" hidden="1" x14ac:dyDescent="0.45">
      <c r="A8142" s="29"/>
      <c r="B8142" s="29"/>
      <c r="C8142" s="29"/>
    </row>
    <row r="8143" spans="1:3" hidden="1" x14ac:dyDescent="0.45">
      <c r="A8143" s="29"/>
      <c r="B8143" s="29"/>
      <c r="C8143" s="29"/>
    </row>
    <row r="8144" spans="1:3" hidden="1" x14ac:dyDescent="0.45">
      <c r="A8144" s="29"/>
      <c r="B8144" s="29"/>
      <c r="C8144" s="29"/>
    </row>
    <row r="8145" spans="1:3" hidden="1" x14ac:dyDescent="0.45">
      <c r="A8145" s="29"/>
      <c r="B8145" s="29"/>
      <c r="C8145" s="29"/>
    </row>
    <row r="8146" spans="1:3" hidden="1" x14ac:dyDescent="0.45">
      <c r="A8146" s="29"/>
      <c r="B8146" s="29"/>
      <c r="C8146" s="29"/>
    </row>
    <row r="8147" spans="1:3" hidden="1" x14ac:dyDescent="0.45">
      <c r="A8147" s="29"/>
      <c r="B8147" s="29"/>
      <c r="C8147" s="29"/>
    </row>
    <row r="8148" spans="1:3" hidden="1" x14ac:dyDescent="0.45">
      <c r="A8148" s="29"/>
      <c r="B8148" s="29"/>
      <c r="C8148" s="29"/>
    </row>
    <row r="8149" spans="1:3" hidden="1" x14ac:dyDescent="0.45">
      <c r="A8149" s="29"/>
      <c r="B8149" s="29"/>
      <c r="C8149" s="29"/>
    </row>
    <row r="8150" spans="1:3" hidden="1" x14ac:dyDescent="0.45">
      <c r="A8150" s="29"/>
      <c r="B8150" s="29"/>
      <c r="C8150" s="29"/>
    </row>
    <row r="8151" spans="1:3" hidden="1" x14ac:dyDescent="0.45">
      <c r="A8151" s="29"/>
      <c r="B8151" s="29"/>
      <c r="C8151" s="29"/>
    </row>
    <row r="8152" spans="1:3" hidden="1" x14ac:dyDescent="0.45">
      <c r="A8152" s="29"/>
      <c r="B8152" s="29"/>
      <c r="C8152" s="29"/>
    </row>
    <row r="8153" spans="1:3" hidden="1" x14ac:dyDescent="0.45">
      <c r="A8153" s="29"/>
      <c r="B8153" s="29"/>
      <c r="C8153" s="29"/>
    </row>
    <row r="8154" spans="1:3" hidden="1" x14ac:dyDescent="0.45">
      <c r="A8154" s="29"/>
      <c r="B8154" s="29"/>
      <c r="C8154" s="29"/>
    </row>
    <row r="8155" spans="1:3" hidden="1" x14ac:dyDescent="0.45">
      <c r="A8155" s="29"/>
      <c r="B8155" s="29"/>
      <c r="C8155" s="29"/>
    </row>
    <row r="8156" spans="1:3" hidden="1" x14ac:dyDescent="0.45">
      <c r="A8156" s="29"/>
      <c r="B8156" s="29"/>
      <c r="C8156" s="29"/>
    </row>
    <row r="8157" spans="1:3" hidden="1" x14ac:dyDescent="0.45">
      <c r="A8157" s="29"/>
      <c r="B8157" s="29"/>
      <c r="C8157" s="29"/>
    </row>
    <row r="8158" spans="1:3" hidden="1" x14ac:dyDescent="0.45">
      <c r="A8158" s="29"/>
      <c r="B8158" s="29"/>
      <c r="C8158" s="29"/>
    </row>
    <row r="8159" spans="1:3" hidden="1" x14ac:dyDescent="0.45">
      <c r="A8159" s="29"/>
      <c r="B8159" s="29"/>
      <c r="C8159" s="29"/>
    </row>
    <row r="8160" spans="1:3" hidden="1" x14ac:dyDescent="0.45">
      <c r="A8160" s="29"/>
      <c r="B8160" s="29"/>
      <c r="C8160" s="29"/>
    </row>
    <row r="8161" spans="1:3" hidden="1" x14ac:dyDescent="0.45">
      <c r="A8161" s="29"/>
      <c r="B8161" s="29"/>
      <c r="C8161" s="29"/>
    </row>
    <row r="8162" spans="1:3" hidden="1" x14ac:dyDescent="0.45">
      <c r="A8162" s="29"/>
      <c r="B8162" s="29"/>
      <c r="C8162" s="29"/>
    </row>
    <row r="8163" spans="1:3" hidden="1" x14ac:dyDescent="0.45">
      <c r="A8163" s="29"/>
      <c r="B8163" s="29"/>
      <c r="C8163" s="29"/>
    </row>
    <row r="8164" spans="1:3" hidden="1" x14ac:dyDescent="0.45">
      <c r="A8164" s="29"/>
      <c r="B8164" s="29"/>
      <c r="C8164" s="29"/>
    </row>
    <row r="8165" spans="1:3" hidden="1" x14ac:dyDescent="0.45">
      <c r="A8165" s="29"/>
      <c r="B8165" s="29"/>
      <c r="C8165" s="29"/>
    </row>
    <row r="8166" spans="1:3" hidden="1" x14ac:dyDescent="0.45">
      <c r="A8166" s="29"/>
      <c r="B8166" s="29"/>
      <c r="C8166" s="29"/>
    </row>
    <row r="8167" spans="1:3" hidden="1" x14ac:dyDescent="0.45">
      <c r="A8167" s="29"/>
      <c r="B8167" s="29"/>
      <c r="C8167" s="29"/>
    </row>
    <row r="8168" spans="1:3" hidden="1" x14ac:dyDescent="0.45">
      <c r="A8168" s="29"/>
      <c r="B8168" s="29"/>
      <c r="C8168" s="29"/>
    </row>
    <row r="8169" spans="1:3" hidden="1" x14ac:dyDescent="0.45">
      <c r="A8169" s="29"/>
      <c r="B8169" s="29"/>
      <c r="C8169" s="29"/>
    </row>
    <row r="8170" spans="1:3" hidden="1" x14ac:dyDescent="0.45">
      <c r="A8170" s="29"/>
      <c r="B8170" s="29"/>
      <c r="C8170" s="29"/>
    </row>
    <row r="8171" spans="1:3" hidden="1" x14ac:dyDescent="0.45">
      <c r="A8171" s="29"/>
      <c r="B8171" s="29"/>
      <c r="C8171" s="29"/>
    </row>
    <row r="8172" spans="1:3" hidden="1" x14ac:dyDescent="0.45">
      <c r="A8172" s="29"/>
      <c r="B8172" s="29"/>
      <c r="C8172" s="29"/>
    </row>
    <row r="8173" spans="1:3" hidden="1" x14ac:dyDescent="0.45">
      <c r="A8173" s="29"/>
      <c r="B8173" s="29"/>
      <c r="C8173" s="29"/>
    </row>
    <row r="8174" spans="1:3" hidden="1" x14ac:dyDescent="0.45">
      <c r="A8174" s="29"/>
      <c r="B8174" s="29"/>
      <c r="C8174" s="29"/>
    </row>
    <row r="8175" spans="1:3" hidden="1" x14ac:dyDescent="0.45">
      <c r="A8175" s="29"/>
      <c r="B8175" s="29"/>
      <c r="C8175" s="29"/>
    </row>
    <row r="8176" spans="1:3" hidden="1" x14ac:dyDescent="0.45">
      <c r="A8176" s="29"/>
      <c r="B8176" s="29"/>
      <c r="C8176" s="29"/>
    </row>
    <row r="8177" spans="1:3" hidden="1" x14ac:dyDescent="0.45">
      <c r="A8177" s="29"/>
      <c r="B8177" s="29"/>
      <c r="C8177" s="29"/>
    </row>
    <row r="8178" spans="1:3" hidden="1" x14ac:dyDescent="0.45">
      <c r="A8178" s="29"/>
      <c r="B8178" s="29"/>
      <c r="C8178" s="29"/>
    </row>
    <row r="8179" spans="1:3" hidden="1" x14ac:dyDescent="0.45">
      <c r="A8179" s="29"/>
      <c r="B8179" s="29"/>
      <c r="C8179" s="29"/>
    </row>
    <row r="8180" spans="1:3" hidden="1" x14ac:dyDescent="0.45">
      <c r="A8180" s="29"/>
      <c r="B8180" s="29"/>
      <c r="C8180" s="29"/>
    </row>
    <row r="8181" spans="1:3" hidden="1" x14ac:dyDescent="0.45">
      <c r="A8181" s="29"/>
      <c r="B8181" s="29"/>
      <c r="C8181" s="29"/>
    </row>
    <row r="8182" spans="1:3" hidden="1" x14ac:dyDescent="0.45">
      <c r="A8182" s="29"/>
      <c r="B8182" s="29"/>
      <c r="C8182" s="29"/>
    </row>
    <row r="8183" spans="1:3" hidden="1" x14ac:dyDescent="0.45">
      <c r="A8183" s="29"/>
      <c r="B8183" s="29"/>
      <c r="C8183" s="29"/>
    </row>
    <row r="8184" spans="1:3" hidden="1" x14ac:dyDescent="0.45">
      <c r="A8184" s="29"/>
      <c r="B8184" s="29"/>
      <c r="C8184" s="29"/>
    </row>
    <row r="8185" spans="1:3" hidden="1" x14ac:dyDescent="0.45">
      <c r="A8185" s="29"/>
      <c r="B8185" s="29"/>
      <c r="C8185" s="29"/>
    </row>
    <row r="8186" spans="1:3" hidden="1" x14ac:dyDescent="0.45">
      <c r="A8186" s="29"/>
      <c r="B8186" s="29"/>
      <c r="C8186" s="29"/>
    </row>
    <row r="8187" spans="1:3" hidden="1" x14ac:dyDescent="0.45">
      <c r="A8187" s="29"/>
      <c r="B8187" s="29"/>
      <c r="C8187" s="29"/>
    </row>
    <row r="8188" spans="1:3" hidden="1" x14ac:dyDescent="0.45">
      <c r="A8188" s="29"/>
      <c r="B8188" s="29"/>
      <c r="C8188" s="29"/>
    </row>
    <row r="8189" spans="1:3" hidden="1" x14ac:dyDescent="0.45">
      <c r="A8189" s="29"/>
      <c r="B8189" s="29"/>
      <c r="C8189" s="29"/>
    </row>
    <row r="8190" spans="1:3" hidden="1" x14ac:dyDescent="0.45">
      <c r="A8190" s="29"/>
      <c r="B8190" s="29"/>
      <c r="C8190" s="29"/>
    </row>
    <row r="8191" spans="1:3" hidden="1" x14ac:dyDescent="0.45">
      <c r="A8191" s="29"/>
      <c r="B8191" s="29"/>
      <c r="C8191" s="29"/>
    </row>
    <row r="8192" spans="1:3" hidden="1" x14ac:dyDescent="0.45">
      <c r="A8192" s="29"/>
      <c r="B8192" s="29"/>
      <c r="C8192" s="29"/>
    </row>
    <row r="8193" spans="1:3" hidden="1" x14ac:dyDescent="0.45">
      <c r="A8193" s="29"/>
      <c r="B8193" s="29"/>
      <c r="C8193" s="29"/>
    </row>
    <row r="8194" spans="1:3" hidden="1" x14ac:dyDescent="0.45">
      <c r="A8194" s="29"/>
      <c r="B8194" s="29"/>
      <c r="C8194" s="29"/>
    </row>
    <row r="8195" spans="1:3" hidden="1" x14ac:dyDescent="0.45">
      <c r="A8195" s="29"/>
      <c r="B8195" s="29"/>
      <c r="C8195" s="29"/>
    </row>
    <row r="8196" spans="1:3" hidden="1" x14ac:dyDescent="0.45">
      <c r="A8196" s="29"/>
      <c r="B8196" s="29"/>
      <c r="C8196" s="29"/>
    </row>
    <row r="8197" spans="1:3" hidden="1" x14ac:dyDescent="0.45">
      <c r="A8197" s="29"/>
      <c r="B8197" s="29"/>
      <c r="C8197" s="29"/>
    </row>
    <row r="8198" spans="1:3" hidden="1" x14ac:dyDescent="0.45">
      <c r="A8198" s="29"/>
      <c r="B8198" s="29"/>
      <c r="C8198" s="29"/>
    </row>
    <row r="8199" spans="1:3" hidden="1" x14ac:dyDescent="0.45">
      <c r="A8199" s="29"/>
      <c r="B8199" s="29"/>
      <c r="C8199" s="29"/>
    </row>
    <row r="8200" spans="1:3" hidden="1" x14ac:dyDescent="0.45">
      <c r="A8200" s="29"/>
      <c r="B8200" s="29"/>
      <c r="C8200" s="29"/>
    </row>
    <row r="8201" spans="1:3" hidden="1" x14ac:dyDescent="0.45">
      <c r="A8201" s="29"/>
      <c r="B8201" s="29"/>
      <c r="C8201" s="29"/>
    </row>
    <row r="8202" spans="1:3" hidden="1" x14ac:dyDescent="0.45">
      <c r="A8202" s="29"/>
      <c r="B8202" s="29"/>
      <c r="C8202" s="29"/>
    </row>
    <row r="8203" spans="1:3" hidden="1" x14ac:dyDescent="0.45">
      <c r="A8203" s="29"/>
      <c r="B8203" s="29"/>
      <c r="C8203" s="29"/>
    </row>
    <row r="8204" spans="1:3" hidden="1" x14ac:dyDescent="0.45">
      <c r="A8204" s="29"/>
      <c r="B8204" s="29"/>
      <c r="C8204" s="29"/>
    </row>
    <row r="8205" spans="1:3" hidden="1" x14ac:dyDescent="0.45">
      <c r="A8205" s="29"/>
      <c r="B8205" s="29"/>
      <c r="C8205" s="29"/>
    </row>
    <row r="8206" spans="1:3" hidden="1" x14ac:dyDescent="0.45">
      <c r="A8206" s="29"/>
      <c r="B8206" s="29"/>
      <c r="C8206" s="29"/>
    </row>
    <row r="8207" spans="1:3" hidden="1" x14ac:dyDescent="0.45">
      <c r="A8207" s="29"/>
      <c r="B8207" s="29"/>
      <c r="C8207" s="29"/>
    </row>
    <row r="8208" spans="1:3" hidden="1" x14ac:dyDescent="0.45">
      <c r="A8208" s="29"/>
      <c r="B8208" s="29"/>
      <c r="C8208" s="29"/>
    </row>
    <row r="8209" spans="1:3" hidden="1" x14ac:dyDescent="0.45">
      <c r="A8209" s="29"/>
      <c r="B8209" s="29"/>
      <c r="C8209" s="29"/>
    </row>
    <row r="8210" spans="1:3" hidden="1" x14ac:dyDescent="0.45">
      <c r="A8210" s="29"/>
      <c r="B8210" s="29"/>
      <c r="C8210" s="29"/>
    </row>
    <row r="8211" spans="1:3" hidden="1" x14ac:dyDescent="0.45">
      <c r="A8211" s="29"/>
      <c r="B8211" s="29"/>
      <c r="C8211" s="29"/>
    </row>
    <row r="8212" spans="1:3" hidden="1" x14ac:dyDescent="0.45">
      <c r="A8212" s="29"/>
      <c r="B8212" s="29"/>
      <c r="C8212" s="29"/>
    </row>
    <row r="8213" spans="1:3" hidden="1" x14ac:dyDescent="0.45">
      <c r="A8213" s="29"/>
      <c r="B8213" s="29"/>
      <c r="C8213" s="29"/>
    </row>
    <row r="8214" spans="1:3" hidden="1" x14ac:dyDescent="0.45">
      <c r="A8214" s="29"/>
      <c r="B8214" s="29"/>
      <c r="C8214" s="29"/>
    </row>
    <row r="8215" spans="1:3" hidden="1" x14ac:dyDescent="0.45">
      <c r="A8215" s="29"/>
      <c r="B8215" s="29"/>
      <c r="C8215" s="29"/>
    </row>
    <row r="8216" spans="1:3" hidden="1" x14ac:dyDescent="0.45">
      <c r="A8216" s="29"/>
      <c r="B8216" s="29"/>
      <c r="C8216" s="29"/>
    </row>
    <row r="8217" spans="1:3" hidden="1" x14ac:dyDescent="0.45">
      <c r="A8217" s="29"/>
      <c r="B8217" s="29"/>
      <c r="C8217" s="29"/>
    </row>
    <row r="8218" spans="1:3" hidden="1" x14ac:dyDescent="0.45">
      <c r="A8218" s="29"/>
      <c r="B8218" s="29"/>
      <c r="C8218" s="29"/>
    </row>
    <row r="8219" spans="1:3" hidden="1" x14ac:dyDescent="0.45">
      <c r="A8219" s="29"/>
      <c r="B8219" s="29"/>
      <c r="C8219" s="29"/>
    </row>
    <row r="8220" spans="1:3" hidden="1" x14ac:dyDescent="0.45">
      <c r="A8220" s="29"/>
      <c r="B8220" s="29"/>
      <c r="C8220" s="29"/>
    </row>
    <row r="8221" spans="1:3" hidden="1" x14ac:dyDescent="0.45">
      <c r="A8221" s="29"/>
      <c r="B8221" s="29"/>
      <c r="C8221" s="29"/>
    </row>
    <row r="8222" spans="1:3" hidden="1" x14ac:dyDescent="0.45">
      <c r="A8222" s="29"/>
      <c r="B8222" s="29"/>
      <c r="C8222" s="29"/>
    </row>
    <row r="8223" spans="1:3" hidden="1" x14ac:dyDescent="0.45">
      <c r="A8223" s="29"/>
      <c r="B8223" s="29"/>
      <c r="C8223" s="29"/>
    </row>
    <row r="8224" spans="1:3" hidden="1" x14ac:dyDescent="0.45">
      <c r="A8224" s="29"/>
      <c r="B8224" s="29"/>
      <c r="C8224" s="29"/>
    </row>
    <row r="8225" spans="1:3" hidden="1" x14ac:dyDescent="0.45">
      <c r="A8225" s="29"/>
      <c r="B8225" s="29"/>
      <c r="C8225" s="29"/>
    </row>
    <row r="8226" spans="1:3" hidden="1" x14ac:dyDescent="0.45">
      <c r="A8226" s="29"/>
      <c r="B8226" s="29"/>
      <c r="C8226" s="29"/>
    </row>
    <row r="8227" spans="1:3" hidden="1" x14ac:dyDescent="0.45">
      <c r="A8227" s="29"/>
      <c r="B8227" s="29"/>
      <c r="C8227" s="29"/>
    </row>
    <row r="8228" spans="1:3" hidden="1" x14ac:dyDescent="0.45">
      <c r="A8228" s="29"/>
      <c r="B8228" s="29"/>
      <c r="C8228" s="29"/>
    </row>
    <row r="8229" spans="1:3" hidden="1" x14ac:dyDescent="0.45">
      <c r="A8229" s="29"/>
      <c r="B8229" s="29"/>
      <c r="C8229" s="29"/>
    </row>
    <row r="8230" spans="1:3" hidden="1" x14ac:dyDescent="0.45">
      <c r="A8230" s="29"/>
      <c r="B8230" s="29"/>
      <c r="C8230" s="29"/>
    </row>
    <row r="8231" spans="1:3" hidden="1" x14ac:dyDescent="0.45">
      <c r="A8231" s="29"/>
      <c r="B8231" s="29"/>
      <c r="C8231" s="29"/>
    </row>
    <row r="8232" spans="1:3" hidden="1" x14ac:dyDescent="0.45">
      <c r="A8232" s="29"/>
      <c r="B8232" s="29"/>
      <c r="C8232" s="29"/>
    </row>
    <row r="8233" spans="1:3" hidden="1" x14ac:dyDescent="0.45">
      <c r="A8233" s="29"/>
      <c r="B8233" s="29"/>
      <c r="C8233" s="29"/>
    </row>
    <row r="8234" spans="1:3" hidden="1" x14ac:dyDescent="0.45">
      <c r="A8234" s="29"/>
      <c r="B8234" s="29"/>
      <c r="C8234" s="29"/>
    </row>
    <row r="8235" spans="1:3" hidden="1" x14ac:dyDescent="0.45">
      <c r="A8235" s="29"/>
      <c r="B8235" s="29"/>
      <c r="C8235" s="29"/>
    </row>
    <row r="8236" spans="1:3" hidden="1" x14ac:dyDescent="0.45">
      <c r="A8236" s="29"/>
      <c r="B8236" s="29"/>
      <c r="C8236" s="29"/>
    </row>
    <row r="8237" spans="1:3" hidden="1" x14ac:dyDescent="0.45">
      <c r="A8237" s="29"/>
      <c r="B8237" s="29"/>
      <c r="C8237" s="29"/>
    </row>
    <row r="8238" spans="1:3" hidden="1" x14ac:dyDescent="0.45">
      <c r="A8238" s="29"/>
      <c r="B8238" s="29"/>
      <c r="C8238" s="29"/>
    </row>
    <row r="8239" spans="1:3" hidden="1" x14ac:dyDescent="0.45">
      <c r="A8239" s="29"/>
      <c r="B8239" s="29"/>
      <c r="C8239" s="29"/>
    </row>
    <row r="8240" spans="1:3" hidden="1" x14ac:dyDescent="0.45">
      <c r="A8240" s="29"/>
      <c r="B8240" s="29"/>
      <c r="C8240" s="29"/>
    </row>
    <row r="8241" spans="1:3" hidden="1" x14ac:dyDescent="0.45">
      <c r="A8241" s="29"/>
      <c r="B8241" s="29"/>
      <c r="C8241" s="29"/>
    </row>
    <row r="8242" spans="1:3" hidden="1" x14ac:dyDescent="0.45">
      <c r="A8242" s="29"/>
      <c r="B8242" s="29"/>
      <c r="C8242" s="29"/>
    </row>
    <row r="8243" spans="1:3" hidden="1" x14ac:dyDescent="0.45">
      <c r="A8243" s="29"/>
      <c r="B8243" s="29"/>
      <c r="C8243" s="29"/>
    </row>
    <row r="8244" spans="1:3" hidden="1" x14ac:dyDescent="0.45">
      <c r="A8244" s="29"/>
      <c r="B8244" s="29"/>
      <c r="C8244" s="29"/>
    </row>
    <row r="8245" spans="1:3" hidden="1" x14ac:dyDescent="0.45">
      <c r="A8245" s="29"/>
      <c r="B8245" s="29"/>
      <c r="C8245" s="29"/>
    </row>
    <row r="8246" spans="1:3" hidden="1" x14ac:dyDescent="0.45">
      <c r="A8246" s="29"/>
      <c r="B8246" s="29"/>
      <c r="C8246" s="29"/>
    </row>
    <row r="8247" spans="1:3" hidden="1" x14ac:dyDescent="0.45">
      <c r="A8247" s="29"/>
      <c r="B8247" s="29"/>
      <c r="C8247" s="29"/>
    </row>
    <row r="8248" spans="1:3" hidden="1" x14ac:dyDescent="0.45">
      <c r="A8248" s="29"/>
      <c r="B8248" s="29"/>
      <c r="C8248" s="29"/>
    </row>
    <row r="8249" spans="1:3" hidden="1" x14ac:dyDescent="0.45">
      <c r="A8249" s="29"/>
      <c r="B8249" s="29"/>
      <c r="C8249" s="29"/>
    </row>
    <row r="8250" spans="1:3" hidden="1" x14ac:dyDescent="0.45">
      <c r="A8250" s="29"/>
      <c r="B8250" s="29"/>
      <c r="C8250" s="29"/>
    </row>
    <row r="8251" spans="1:3" hidden="1" x14ac:dyDescent="0.45">
      <c r="A8251" s="29"/>
      <c r="B8251" s="29"/>
      <c r="C8251" s="29"/>
    </row>
    <row r="8252" spans="1:3" hidden="1" x14ac:dyDescent="0.45">
      <c r="A8252" s="29"/>
      <c r="B8252" s="29"/>
      <c r="C8252" s="29"/>
    </row>
    <row r="8253" spans="1:3" hidden="1" x14ac:dyDescent="0.45">
      <c r="A8253" s="29"/>
      <c r="B8253" s="29"/>
      <c r="C8253" s="29"/>
    </row>
    <row r="8254" spans="1:3" hidden="1" x14ac:dyDescent="0.45">
      <c r="A8254" s="29"/>
      <c r="B8254" s="29"/>
      <c r="C8254" s="29"/>
    </row>
    <row r="8255" spans="1:3" hidden="1" x14ac:dyDescent="0.45">
      <c r="A8255" s="29"/>
      <c r="B8255" s="29"/>
      <c r="C8255" s="29"/>
    </row>
    <row r="8256" spans="1:3" hidden="1" x14ac:dyDescent="0.45">
      <c r="A8256" s="29"/>
      <c r="B8256" s="29"/>
      <c r="C8256" s="29"/>
    </row>
    <row r="8257" spans="1:3" hidden="1" x14ac:dyDescent="0.45">
      <c r="A8257" s="29"/>
      <c r="B8257" s="29"/>
      <c r="C8257" s="29"/>
    </row>
    <row r="8258" spans="1:3" hidden="1" x14ac:dyDescent="0.45">
      <c r="A8258" s="29"/>
      <c r="B8258" s="29"/>
      <c r="C8258" s="29"/>
    </row>
    <row r="8259" spans="1:3" hidden="1" x14ac:dyDescent="0.45">
      <c r="A8259" s="29"/>
      <c r="B8259" s="29"/>
      <c r="C8259" s="29"/>
    </row>
    <row r="8260" spans="1:3" hidden="1" x14ac:dyDescent="0.45">
      <c r="A8260" s="29"/>
      <c r="B8260" s="29"/>
      <c r="C8260" s="29"/>
    </row>
    <row r="8261" spans="1:3" hidden="1" x14ac:dyDescent="0.45">
      <c r="A8261" s="29"/>
      <c r="B8261" s="29"/>
      <c r="C8261" s="29"/>
    </row>
    <row r="8262" spans="1:3" hidden="1" x14ac:dyDescent="0.45">
      <c r="A8262" s="29"/>
      <c r="B8262" s="29"/>
      <c r="C8262" s="29"/>
    </row>
    <row r="8263" spans="1:3" hidden="1" x14ac:dyDescent="0.45">
      <c r="A8263" s="29"/>
      <c r="B8263" s="29"/>
      <c r="C8263" s="29"/>
    </row>
    <row r="8264" spans="1:3" hidden="1" x14ac:dyDescent="0.45">
      <c r="A8264" s="29"/>
      <c r="B8264" s="29"/>
      <c r="C8264" s="29"/>
    </row>
    <row r="8265" spans="1:3" hidden="1" x14ac:dyDescent="0.45">
      <c r="A8265" s="29"/>
      <c r="B8265" s="29"/>
      <c r="C8265" s="29"/>
    </row>
    <row r="8266" spans="1:3" hidden="1" x14ac:dyDescent="0.45">
      <c r="A8266" s="29"/>
      <c r="B8266" s="29"/>
      <c r="C8266" s="29"/>
    </row>
    <row r="8267" spans="1:3" hidden="1" x14ac:dyDescent="0.45">
      <c r="A8267" s="29"/>
      <c r="B8267" s="29"/>
      <c r="C8267" s="29"/>
    </row>
    <row r="8268" spans="1:3" hidden="1" x14ac:dyDescent="0.45">
      <c r="A8268" s="29"/>
      <c r="B8268" s="29"/>
      <c r="C8268" s="29"/>
    </row>
    <row r="8269" spans="1:3" hidden="1" x14ac:dyDescent="0.45">
      <c r="A8269" s="29"/>
      <c r="B8269" s="29"/>
      <c r="C8269" s="29"/>
    </row>
    <row r="8270" spans="1:3" hidden="1" x14ac:dyDescent="0.45">
      <c r="A8270" s="29"/>
      <c r="B8270" s="29"/>
      <c r="C8270" s="29"/>
    </row>
    <row r="8271" spans="1:3" hidden="1" x14ac:dyDescent="0.45">
      <c r="A8271" s="29"/>
      <c r="B8271" s="29"/>
      <c r="C8271" s="29"/>
    </row>
    <row r="8272" spans="1:3" hidden="1" x14ac:dyDescent="0.45">
      <c r="A8272" s="29"/>
      <c r="B8272" s="29"/>
      <c r="C8272" s="29"/>
    </row>
    <row r="8273" spans="1:3" hidden="1" x14ac:dyDescent="0.45">
      <c r="A8273" s="29"/>
      <c r="B8273" s="29"/>
      <c r="C8273" s="29"/>
    </row>
    <row r="8274" spans="1:3" hidden="1" x14ac:dyDescent="0.45">
      <c r="A8274" s="29"/>
      <c r="B8274" s="29"/>
      <c r="C8274" s="29"/>
    </row>
    <row r="8275" spans="1:3" hidden="1" x14ac:dyDescent="0.45">
      <c r="A8275" s="29"/>
      <c r="B8275" s="29"/>
      <c r="C8275" s="29"/>
    </row>
    <row r="8276" spans="1:3" hidden="1" x14ac:dyDescent="0.45">
      <c r="A8276" s="29"/>
      <c r="B8276" s="29"/>
      <c r="C8276" s="29"/>
    </row>
    <row r="8277" spans="1:3" hidden="1" x14ac:dyDescent="0.45">
      <c r="A8277" s="29"/>
      <c r="B8277" s="29"/>
      <c r="C8277" s="29"/>
    </row>
    <row r="8278" spans="1:3" hidden="1" x14ac:dyDescent="0.45">
      <c r="A8278" s="29"/>
      <c r="B8278" s="29"/>
      <c r="C8278" s="29"/>
    </row>
    <row r="8279" spans="1:3" hidden="1" x14ac:dyDescent="0.45">
      <c r="A8279" s="29"/>
      <c r="B8279" s="29"/>
      <c r="C8279" s="29"/>
    </row>
    <row r="8280" spans="1:3" hidden="1" x14ac:dyDescent="0.45">
      <c r="A8280" s="29"/>
      <c r="B8280" s="29"/>
      <c r="C8280" s="29"/>
    </row>
    <row r="8281" spans="1:3" hidden="1" x14ac:dyDescent="0.45">
      <c r="A8281" s="29"/>
      <c r="B8281" s="29"/>
      <c r="C8281" s="29"/>
    </row>
    <row r="8282" spans="1:3" hidden="1" x14ac:dyDescent="0.45">
      <c r="A8282" s="29"/>
      <c r="B8282" s="29"/>
      <c r="C8282" s="29"/>
    </row>
    <row r="8283" spans="1:3" hidden="1" x14ac:dyDescent="0.45">
      <c r="A8283" s="29"/>
      <c r="B8283" s="29"/>
      <c r="C8283" s="29"/>
    </row>
    <row r="8284" spans="1:3" hidden="1" x14ac:dyDescent="0.45">
      <c r="A8284" s="29"/>
      <c r="B8284" s="29"/>
      <c r="C8284" s="29"/>
    </row>
    <row r="8285" spans="1:3" hidden="1" x14ac:dyDescent="0.45">
      <c r="A8285" s="29"/>
      <c r="B8285" s="29"/>
      <c r="C8285" s="29"/>
    </row>
    <row r="8286" spans="1:3" hidden="1" x14ac:dyDescent="0.45">
      <c r="A8286" s="29"/>
      <c r="B8286" s="29"/>
      <c r="C8286" s="29"/>
    </row>
    <row r="8287" spans="1:3" hidden="1" x14ac:dyDescent="0.45">
      <c r="A8287" s="29"/>
      <c r="B8287" s="29"/>
      <c r="C8287" s="29"/>
    </row>
    <row r="8288" spans="1:3" hidden="1" x14ac:dyDescent="0.45">
      <c r="A8288" s="29"/>
      <c r="B8288" s="29"/>
      <c r="C8288" s="29"/>
    </row>
    <row r="8289" spans="1:3" hidden="1" x14ac:dyDescent="0.45">
      <c r="A8289" s="29"/>
      <c r="B8289" s="29"/>
      <c r="C8289" s="29"/>
    </row>
    <row r="8290" spans="1:3" hidden="1" x14ac:dyDescent="0.45">
      <c r="A8290" s="29"/>
      <c r="B8290" s="29"/>
      <c r="C8290" s="29"/>
    </row>
    <row r="8291" spans="1:3" hidden="1" x14ac:dyDescent="0.45">
      <c r="A8291" s="29"/>
      <c r="B8291" s="29"/>
      <c r="C8291" s="29"/>
    </row>
    <row r="8292" spans="1:3" hidden="1" x14ac:dyDescent="0.45">
      <c r="A8292" s="29"/>
      <c r="B8292" s="29"/>
      <c r="C8292" s="29"/>
    </row>
    <row r="8293" spans="1:3" hidden="1" x14ac:dyDescent="0.45">
      <c r="A8293" s="29"/>
      <c r="B8293" s="29"/>
      <c r="C8293" s="29"/>
    </row>
    <row r="8294" spans="1:3" hidden="1" x14ac:dyDescent="0.45">
      <c r="A8294" s="29"/>
      <c r="B8294" s="29"/>
      <c r="C8294" s="29"/>
    </row>
    <row r="8295" spans="1:3" hidden="1" x14ac:dyDescent="0.45">
      <c r="A8295" s="29"/>
      <c r="B8295" s="29"/>
      <c r="C8295" s="29"/>
    </row>
    <row r="8296" spans="1:3" hidden="1" x14ac:dyDescent="0.45">
      <c r="A8296" s="29"/>
      <c r="B8296" s="29"/>
      <c r="C8296" s="29"/>
    </row>
    <row r="8297" spans="1:3" hidden="1" x14ac:dyDescent="0.45">
      <c r="A8297" s="29"/>
      <c r="B8297" s="29"/>
      <c r="C8297" s="29"/>
    </row>
    <row r="8298" spans="1:3" hidden="1" x14ac:dyDescent="0.45">
      <c r="A8298" s="29"/>
      <c r="B8298" s="29"/>
      <c r="C8298" s="29"/>
    </row>
    <row r="8299" spans="1:3" hidden="1" x14ac:dyDescent="0.45">
      <c r="A8299" s="29"/>
      <c r="B8299" s="29"/>
      <c r="C8299" s="29"/>
    </row>
    <row r="8300" spans="1:3" hidden="1" x14ac:dyDescent="0.45">
      <c r="A8300" s="29"/>
      <c r="B8300" s="29"/>
      <c r="C8300" s="29"/>
    </row>
    <row r="8301" spans="1:3" hidden="1" x14ac:dyDescent="0.45">
      <c r="A8301" s="29"/>
      <c r="B8301" s="29"/>
      <c r="C8301" s="29"/>
    </row>
    <row r="8302" spans="1:3" hidden="1" x14ac:dyDescent="0.45">
      <c r="A8302" s="29"/>
      <c r="B8302" s="29"/>
      <c r="C8302" s="29"/>
    </row>
    <row r="8303" spans="1:3" hidden="1" x14ac:dyDescent="0.45">
      <c r="A8303" s="29"/>
      <c r="B8303" s="29"/>
      <c r="C8303" s="29"/>
    </row>
    <row r="8304" spans="1:3" hidden="1" x14ac:dyDescent="0.45">
      <c r="A8304" s="29"/>
      <c r="B8304" s="29"/>
      <c r="C8304" s="29"/>
    </row>
    <row r="8305" spans="1:3" hidden="1" x14ac:dyDescent="0.45">
      <c r="A8305" s="29"/>
      <c r="B8305" s="29"/>
      <c r="C8305" s="29"/>
    </row>
    <row r="8306" spans="1:3" hidden="1" x14ac:dyDescent="0.45">
      <c r="A8306" s="29"/>
      <c r="B8306" s="29"/>
      <c r="C8306" s="29"/>
    </row>
    <row r="8307" spans="1:3" hidden="1" x14ac:dyDescent="0.45">
      <c r="A8307" s="29"/>
      <c r="B8307" s="29"/>
      <c r="C8307" s="29"/>
    </row>
    <row r="8308" spans="1:3" hidden="1" x14ac:dyDescent="0.45">
      <c r="A8308" s="29"/>
      <c r="B8308" s="29"/>
      <c r="C8308" s="29"/>
    </row>
    <row r="8309" spans="1:3" hidden="1" x14ac:dyDescent="0.45">
      <c r="A8309" s="29"/>
      <c r="B8309" s="29"/>
      <c r="C8309" s="29"/>
    </row>
    <row r="8310" spans="1:3" hidden="1" x14ac:dyDescent="0.45">
      <c r="A8310" s="29"/>
      <c r="B8310" s="29"/>
      <c r="C8310" s="29"/>
    </row>
    <row r="8311" spans="1:3" hidden="1" x14ac:dyDescent="0.45">
      <c r="A8311" s="29"/>
      <c r="B8311" s="29"/>
      <c r="C8311" s="29"/>
    </row>
    <row r="8312" spans="1:3" hidden="1" x14ac:dyDescent="0.45">
      <c r="A8312" s="29"/>
      <c r="B8312" s="29"/>
      <c r="C8312" s="29"/>
    </row>
    <row r="8313" spans="1:3" hidden="1" x14ac:dyDescent="0.45">
      <c r="A8313" s="29"/>
      <c r="B8313" s="29"/>
      <c r="C8313" s="29"/>
    </row>
    <row r="8314" spans="1:3" hidden="1" x14ac:dyDescent="0.45">
      <c r="A8314" s="29"/>
      <c r="B8314" s="29"/>
      <c r="C8314" s="29"/>
    </row>
    <row r="8315" spans="1:3" hidden="1" x14ac:dyDescent="0.45">
      <c r="A8315" s="29"/>
      <c r="B8315" s="29"/>
      <c r="C8315" s="29"/>
    </row>
    <row r="8316" spans="1:3" hidden="1" x14ac:dyDescent="0.45">
      <c r="A8316" s="29"/>
      <c r="B8316" s="29"/>
      <c r="C8316" s="29"/>
    </row>
    <row r="8317" spans="1:3" hidden="1" x14ac:dyDescent="0.45">
      <c r="A8317" s="29"/>
      <c r="B8317" s="29"/>
      <c r="C8317" s="29"/>
    </row>
    <row r="8318" spans="1:3" hidden="1" x14ac:dyDescent="0.45">
      <c r="A8318" s="29"/>
      <c r="B8318" s="29"/>
      <c r="C8318" s="29"/>
    </row>
    <row r="8319" spans="1:3" hidden="1" x14ac:dyDescent="0.45">
      <c r="A8319" s="29"/>
      <c r="B8319" s="29"/>
      <c r="C8319" s="29"/>
    </row>
    <row r="8320" spans="1:3" hidden="1" x14ac:dyDescent="0.45">
      <c r="A8320" s="29"/>
      <c r="B8320" s="29"/>
      <c r="C8320" s="29"/>
    </row>
    <row r="8321" spans="1:3" hidden="1" x14ac:dyDescent="0.45">
      <c r="A8321" s="29"/>
      <c r="B8321" s="29"/>
      <c r="C8321" s="29"/>
    </row>
    <row r="8322" spans="1:3" hidden="1" x14ac:dyDescent="0.45">
      <c r="A8322" s="29"/>
      <c r="B8322" s="29"/>
      <c r="C8322" s="29"/>
    </row>
    <row r="8323" spans="1:3" hidden="1" x14ac:dyDescent="0.45">
      <c r="A8323" s="29"/>
      <c r="B8323" s="29"/>
      <c r="C8323" s="29"/>
    </row>
    <row r="8324" spans="1:3" hidden="1" x14ac:dyDescent="0.45">
      <c r="A8324" s="29"/>
      <c r="B8324" s="29"/>
      <c r="C8324" s="29"/>
    </row>
    <row r="8325" spans="1:3" hidden="1" x14ac:dyDescent="0.45">
      <c r="A8325" s="29"/>
      <c r="B8325" s="29"/>
      <c r="C8325" s="29"/>
    </row>
    <row r="8326" spans="1:3" hidden="1" x14ac:dyDescent="0.45">
      <c r="A8326" s="29"/>
      <c r="B8326" s="29"/>
      <c r="C8326" s="29"/>
    </row>
    <row r="8327" spans="1:3" hidden="1" x14ac:dyDescent="0.45">
      <c r="A8327" s="29"/>
      <c r="B8327" s="29"/>
      <c r="C8327" s="29"/>
    </row>
    <row r="8328" spans="1:3" hidden="1" x14ac:dyDescent="0.45">
      <c r="A8328" s="29"/>
      <c r="B8328" s="29"/>
      <c r="C8328" s="29"/>
    </row>
    <row r="8329" spans="1:3" hidden="1" x14ac:dyDescent="0.45">
      <c r="A8329" s="29"/>
      <c r="B8329" s="29"/>
      <c r="C8329" s="29"/>
    </row>
    <row r="8330" spans="1:3" hidden="1" x14ac:dyDescent="0.45">
      <c r="A8330" s="29"/>
      <c r="B8330" s="29"/>
      <c r="C8330" s="29"/>
    </row>
    <row r="8331" spans="1:3" hidden="1" x14ac:dyDescent="0.45">
      <c r="A8331" s="29"/>
      <c r="B8331" s="29"/>
      <c r="C8331" s="29"/>
    </row>
    <row r="8332" spans="1:3" hidden="1" x14ac:dyDescent="0.45">
      <c r="A8332" s="29"/>
      <c r="B8332" s="29"/>
      <c r="C8332" s="29"/>
    </row>
    <row r="8333" spans="1:3" hidden="1" x14ac:dyDescent="0.45">
      <c r="A8333" s="29"/>
      <c r="B8333" s="29"/>
      <c r="C8333" s="29"/>
    </row>
    <row r="8334" spans="1:3" hidden="1" x14ac:dyDescent="0.45">
      <c r="A8334" s="29"/>
      <c r="B8334" s="29"/>
      <c r="C8334" s="29"/>
    </row>
    <row r="8335" spans="1:3" hidden="1" x14ac:dyDescent="0.45">
      <c r="A8335" s="29"/>
      <c r="B8335" s="29"/>
      <c r="C8335" s="29"/>
    </row>
    <row r="8336" spans="1:3" hidden="1" x14ac:dyDescent="0.45">
      <c r="A8336" s="29"/>
      <c r="B8336" s="29"/>
      <c r="C8336" s="29"/>
    </row>
    <row r="8337" spans="1:3" hidden="1" x14ac:dyDescent="0.45">
      <c r="A8337" s="29"/>
      <c r="B8337" s="29"/>
      <c r="C8337" s="29"/>
    </row>
    <row r="8338" spans="1:3" hidden="1" x14ac:dyDescent="0.45">
      <c r="A8338" s="29"/>
      <c r="B8338" s="29"/>
      <c r="C8338" s="29"/>
    </row>
    <row r="8339" spans="1:3" hidden="1" x14ac:dyDescent="0.45">
      <c r="A8339" s="29"/>
      <c r="B8339" s="29"/>
      <c r="C8339" s="29"/>
    </row>
    <row r="8340" spans="1:3" hidden="1" x14ac:dyDescent="0.45">
      <c r="A8340" s="29"/>
      <c r="B8340" s="29"/>
      <c r="C8340" s="29"/>
    </row>
    <row r="8341" spans="1:3" hidden="1" x14ac:dyDescent="0.45">
      <c r="A8341" s="29"/>
      <c r="B8341" s="29"/>
      <c r="C8341" s="29"/>
    </row>
    <row r="8342" spans="1:3" hidden="1" x14ac:dyDescent="0.45">
      <c r="A8342" s="29"/>
      <c r="B8342" s="29"/>
      <c r="C8342" s="29"/>
    </row>
    <row r="8343" spans="1:3" hidden="1" x14ac:dyDescent="0.45">
      <c r="A8343" s="29"/>
      <c r="B8343" s="29"/>
      <c r="C8343" s="29"/>
    </row>
    <row r="8344" spans="1:3" hidden="1" x14ac:dyDescent="0.45">
      <c r="A8344" s="29"/>
      <c r="B8344" s="29"/>
      <c r="C8344" s="29"/>
    </row>
    <row r="8345" spans="1:3" hidden="1" x14ac:dyDescent="0.45">
      <c r="A8345" s="29"/>
      <c r="B8345" s="29"/>
      <c r="C8345" s="29"/>
    </row>
    <row r="8346" spans="1:3" hidden="1" x14ac:dyDescent="0.45">
      <c r="A8346" s="29"/>
      <c r="B8346" s="29"/>
      <c r="C8346" s="29"/>
    </row>
    <row r="8347" spans="1:3" hidden="1" x14ac:dyDescent="0.45">
      <c r="A8347" s="29"/>
      <c r="B8347" s="29"/>
      <c r="C8347" s="29"/>
    </row>
    <row r="8348" spans="1:3" hidden="1" x14ac:dyDescent="0.45">
      <c r="A8348" s="29"/>
      <c r="B8348" s="29"/>
      <c r="C8348" s="29"/>
    </row>
    <row r="8349" spans="1:3" hidden="1" x14ac:dyDescent="0.45">
      <c r="A8349" s="29"/>
      <c r="B8349" s="29"/>
      <c r="C8349" s="29"/>
    </row>
    <row r="8350" spans="1:3" hidden="1" x14ac:dyDescent="0.45">
      <c r="A8350" s="29"/>
      <c r="B8350" s="29"/>
      <c r="C8350" s="29"/>
    </row>
    <row r="8351" spans="1:3" hidden="1" x14ac:dyDescent="0.45">
      <c r="A8351" s="29"/>
      <c r="B8351" s="29"/>
      <c r="C8351" s="29"/>
    </row>
    <row r="8352" spans="1:3" hidden="1" x14ac:dyDescent="0.45">
      <c r="A8352" s="29"/>
      <c r="B8352" s="29"/>
      <c r="C8352" s="29"/>
    </row>
    <row r="8353" spans="1:3" hidden="1" x14ac:dyDescent="0.45">
      <c r="A8353" s="29"/>
      <c r="B8353" s="29"/>
      <c r="C8353" s="29"/>
    </row>
    <row r="8354" spans="1:3" hidden="1" x14ac:dyDescent="0.45">
      <c r="A8354" s="29"/>
      <c r="B8354" s="29"/>
      <c r="C8354" s="29"/>
    </row>
    <row r="8355" spans="1:3" hidden="1" x14ac:dyDescent="0.45">
      <c r="A8355" s="29"/>
      <c r="B8355" s="29"/>
      <c r="C8355" s="29"/>
    </row>
    <row r="8356" spans="1:3" hidden="1" x14ac:dyDescent="0.45">
      <c r="A8356" s="29"/>
      <c r="B8356" s="29"/>
      <c r="C8356" s="29"/>
    </row>
    <row r="8357" spans="1:3" hidden="1" x14ac:dyDescent="0.45">
      <c r="A8357" s="29"/>
      <c r="B8357" s="29"/>
      <c r="C8357" s="29"/>
    </row>
    <row r="8358" spans="1:3" hidden="1" x14ac:dyDescent="0.45">
      <c r="A8358" s="29"/>
      <c r="B8358" s="29"/>
      <c r="C8358" s="29"/>
    </row>
    <row r="8359" spans="1:3" hidden="1" x14ac:dyDescent="0.45">
      <c r="A8359" s="29"/>
      <c r="B8359" s="29"/>
      <c r="C8359" s="29"/>
    </row>
    <row r="8360" spans="1:3" hidden="1" x14ac:dyDescent="0.45">
      <c r="A8360" s="29"/>
      <c r="B8360" s="29"/>
      <c r="C8360" s="29"/>
    </row>
    <row r="8361" spans="1:3" hidden="1" x14ac:dyDescent="0.45">
      <c r="A8361" s="29"/>
      <c r="B8361" s="29"/>
      <c r="C8361" s="29"/>
    </row>
    <row r="8362" spans="1:3" hidden="1" x14ac:dyDescent="0.45">
      <c r="A8362" s="29"/>
      <c r="B8362" s="29"/>
      <c r="C8362" s="29"/>
    </row>
    <row r="8363" spans="1:3" hidden="1" x14ac:dyDescent="0.45">
      <c r="A8363" s="29"/>
      <c r="B8363" s="29"/>
      <c r="C8363" s="29"/>
    </row>
    <row r="8364" spans="1:3" hidden="1" x14ac:dyDescent="0.45">
      <c r="A8364" s="29"/>
      <c r="B8364" s="29"/>
      <c r="C8364" s="29"/>
    </row>
    <row r="8365" spans="1:3" hidden="1" x14ac:dyDescent="0.45">
      <c r="A8365" s="29"/>
      <c r="B8365" s="29"/>
      <c r="C8365" s="29"/>
    </row>
    <row r="8366" spans="1:3" hidden="1" x14ac:dyDescent="0.45">
      <c r="A8366" s="29"/>
      <c r="B8366" s="29"/>
      <c r="C8366" s="29"/>
    </row>
    <row r="8367" spans="1:3" hidden="1" x14ac:dyDescent="0.45">
      <c r="A8367" s="29"/>
      <c r="B8367" s="29"/>
      <c r="C8367" s="29"/>
    </row>
    <row r="8368" spans="1:3" hidden="1" x14ac:dyDescent="0.45">
      <c r="A8368" s="29"/>
      <c r="B8368" s="29"/>
      <c r="C8368" s="29"/>
    </row>
    <row r="8369" spans="1:3" hidden="1" x14ac:dyDescent="0.45">
      <c r="A8369" s="29"/>
      <c r="B8369" s="29"/>
      <c r="C8369" s="29"/>
    </row>
    <row r="8370" spans="1:3" hidden="1" x14ac:dyDescent="0.45">
      <c r="A8370" s="29"/>
      <c r="B8370" s="29"/>
      <c r="C8370" s="29"/>
    </row>
    <row r="8371" spans="1:3" hidden="1" x14ac:dyDescent="0.45">
      <c r="A8371" s="29"/>
      <c r="B8371" s="29"/>
      <c r="C8371" s="29"/>
    </row>
    <row r="8372" spans="1:3" hidden="1" x14ac:dyDescent="0.45">
      <c r="A8372" s="29"/>
      <c r="B8372" s="29"/>
      <c r="C8372" s="29"/>
    </row>
    <row r="8373" spans="1:3" hidden="1" x14ac:dyDescent="0.45">
      <c r="A8373" s="29"/>
      <c r="B8373" s="29"/>
      <c r="C8373" s="29"/>
    </row>
    <row r="8374" spans="1:3" hidden="1" x14ac:dyDescent="0.45">
      <c r="A8374" s="29"/>
      <c r="B8374" s="29"/>
      <c r="C8374" s="29"/>
    </row>
    <row r="8375" spans="1:3" hidden="1" x14ac:dyDescent="0.45">
      <c r="A8375" s="29"/>
      <c r="B8375" s="29"/>
      <c r="C8375" s="29"/>
    </row>
    <row r="8376" spans="1:3" hidden="1" x14ac:dyDescent="0.45">
      <c r="A8376" s="29"/>
      <c r="B8376" s="29"/>
      <c r="C8376" s="29"/>
    </row>
    <row r="8377" spans="1:3" hidden="1" x14ac:dyDescent="0.45">
      <c r="A8377" s="29"/>
      <c r="B8377" s="29"/>
      <c r="C8377" s="29"/>
    </row>
    <row r="8378" spans="1:3" hidden="1" x14ac:dyDescent="0.45">
      <c r="A8378" s="29"/>
      <c r="B8378" s="29"/>
      <c r="C8378" s="29"/>
    </row>
    <row r="8379" spans="1:3" hidden="1" x14ac:dyDescent="0.45">
      <c r="A8379" s="29"/>
      <c r="B8379" s="29"/>
      <c r="C8379" s="29"/>
    </row>
    <row r="8380" spans="1:3" hidden="1" x14ac:dyDescent="0.45">
      <c r="A8380" s="29"/>
      <c r="B8380" s="29"/>
      <c r="C8380" s="29"/>
    </row>
    <row r="8381" spans="1:3" hidden="1" x14ac:dyDescent="0.45">
      <c r="A8381" s="29"/>
      <c r="B8381" s="29"/>
      <c r="C8381" s="29"/>
    </row>
    <row r="8382" spans="1:3" hidden="1" x14ac:dyDescent="0.45">
      <c r="A8382" s="29"/>
      <c r="B8382" s="29"/>
      <c r="C8382" s="29"/>
    </row>
    <row r="8383" spans="1:3" hidden="1" x14ac:dyDescent="0.45">
      <c r="A8383" s="29"/>
      <c r="B8383" s="29"/>
      <c r="C8383" s="29"/>
    </row>
    <row r="8384" spans="1:3" hidden="1" x14ac:dyDescent="0.45">
      <c r="A8384" s="29"/>
      <c r="B8384" s="29"/>
      <c r="C8384" s="29"/>
    </row>
    <row r="8385" spans="1:3" hidden="1" x14ac:dyDescent="0.45">
      <c r="A8385" s="29"/>
      <c r="B8385" s="29"/>
      <c r="C8385" s="29"/>
    </row>
    <row r="8386" spans="1:3" hidden="1" x14ac:dyDescent="0.45">
      <c r="A8386" s="29"/>
      <c r="B8386" s="29"/>
      <c r="C8386" s="29"/>
    </row>
    <row r="8387" spans="1:3" hidden="1" x14ac:dyDescent="0.45">
      <c r="A8387" s="29"/>
      <c r="B8387" s="29"/>
      <c r="C8387" s="29"/>
    </row>
    <row r="8388" spans="1:3" hidden="1" x14ac:dyDescent="0.45">
      <c r="A8388" s="29"/>
      <c r="B8388" s="29"/>
      <c r="C8388" s="29"/>
    </row>
    <row r="8389" spans="1:3" hidden="1" x14ac:dyDescent="0.45">
      <c r="A8389" s="29"/>
      <c r="B8389" s="29"/>
      <c r="C8389" s="29"/>
    </row>
    <row r="8390" spans="1:3" hidden="1" x14ac:dyDescent="0.45">
      <c r="A8390" s="29"/>
      <c r="B8390" s="29"/>
      <c r="C8390" s="29"/>
    </row>
    <row r="8391" spans="1:3" hidden="1" x14ac:dyDescent="0.45">
      <c r="A8391" s="29"/>
      <c r="B8391" s="29"/>
      <c r="C8391" s="29"/>
    </row>
    <row r="8392" spans="1:3" hidden="1" x14ac:dyDescent="0.45">
      <c r="A8392" s="29"/>
      <c r="B8392" s="29"/>
      <c r="C8392" s="29"/>
    </row>
    <row r="8393" spans="1:3" hidden="1" x14ac:dyDescent="0.45">
      <c r="A8393" s="29"/>
      <c r="B8393" s="29"/>
      <c r="C8393" s="29"/>
    </row>
    <row r="8394" spans="1:3" hidden="1" x14ac:dyDescent="0.45">
      <c r="A8394" s="29"/>
      <c r="B8394" s="29"/>
      <c r="C8394" s="29"/>
    </row>
    <row r="8395" spans="1:3" hidden="1" x14ac:dyDescent="0.45">
      <c r="A8395" s="29"/>
      <c r="B8395" s="29"/>
      <c r="C8395" s="29"/>
    </row>
    <row r="8396" spans="1:3" hidden="1" x14ac:dyDescent="0.45">
      <c r="A8396" s="29"/>
      <c r="B8396" s="29"/>
      <c r="C8396" s="29"/>
    </row>
    <row r="8397" spans="1:3" hidden="1" x14ac:dyDescent="0.45">
      <c r="A8397" s="29"/>
      <c r="B8397" s="29"/>
      <c r="C8397" s="29"/>
    </row>
    <row r="8398" spans="1:3" hidden="1" x14ac:dyDescent="0.45">
      <c r="A8398" s="29"/>
      <c r="B8398" s="29"/>
      <c r="C8398" s="29"/>
    </row>
    <row r="8399" spans="1:3" hidden="1" x14ac:dyDescent="0.45">
      <c r="A8399" s="29"/>
      <c r="B8399" s="29"/>
      <c r="C8399" s="29"/>
    </row>
    <row r="8400" spans="1:3" hidden="1" x14ac:dyDescent="0.45">
      <c r="A8400" s="29"/>
      <c r="B8400" s="29"/>
      <c r="C8400" s="29"/>
    </row>
    <row r="8401" spans="1:3" hidden="1" x14ac:dyDescent="0.45">
      <c r="A8401" s="29"/>
      <c r="B8401" s="29"/>
      <c r="C8401" s="29"/>
    </row>
    <row r="8402" spans="1:3" hidden="1" x14ac:dyDescent="0.45">
      <c r="A8402" s="29"/>
      <c r="B8402" s="29"/>
      <c r="C8402" s="29"/>
    </row>
    <row r="8403" spans="1:3" hidden="1" x14ac:dyDescent="0.45">
      <c r="A8403" s="29"/>
      <c r="B8403" s="29"/>
      <c r="C8403" s="29"/>
    </row>
    <row r="8404" spans="1:3" hidden="1" x14ac:dyDescent="0.45">
      <c r="A8404" s="29"/>
      <c r="B8404" s="29"/>
      <c r="C8404" s="29"/>
    </row>
    <row r="8405" spans="1:3" hidden="1" x14ac:dyDescent="0.45">
      <c r="A8405" s="29"/>
      <c r="B8405" s="29"/>
      <c r="C8405" s="29"/>
    </row>
    <row r="8406" spans="1:3" hidden="1" x14ac:dyDescent="0.45">
      <c r="A8406" s="29"/>
      <c r="B8406" s="29"/>
      <c r="C8406" s="29"/>
    </row>
    <row r="8407" spans="1:3" hidden="1" x14ac:dyDescent="0.45">
      <c r="A8407" s="29"/>
      <c r="B8407" s="29"/>
      <c r="C8407" s="29"/>
    </row>
    <row r="8408" spans="1:3" hidden="1" x14ac:dyDescent="0.45">
      <c r="A8408" s="29"/>
      <c r="B8408" s="29"/>
      <c r="C8408" s="29"/>
    </row>
    <row r="8409" spans="1:3" hidden="1" x14ac:dyDescent="0.45">
      <c r="A8409" s="29"/>
      <c r="B8409" s="29"/>
      <c r="C8409" s="29"/>
    </row>
    <row r="8410" spans="1:3" hidden="1" x14ac:dyDescent="0.45">
      <c r="A8410" s="29"/>
      <c r="B8410" s="29"/>
      <c r="C8410" s="29"/>
    </row>
    <row r="8411" spans="1:3" hidden="1" x14ac:dyDescent="0.45">
      <c r="A8411" s="29"/>
      <c r="B8411" s="29"/>
      <c r="C8411" s="29"/>
    </row>
    <row r="8412" spans="1:3" hidden="1" x14ac:dyDescent="0.45">
      <c r="A8412" s="29"/>
      <c r="B8412" s="29"/>
      <c r="C8412" s="29"/>
    </row>
    <row r="8413" spans="1:3" hidden="1" x14ac:dyDescent="0.45">
      <c r="A8413" s="29"/>
      <c r="B8413" s="29"/>
      <c r="C8413" s="29"/>
    </row>
    <row r="8414" spans="1:3" hidden="1" x14ac:dyDescent="0.45">
      <c r="A8414" s="29"/>
      <c r="B8414" s="29"/>
      <c r="C8414" s="29"/>
    </row>
    <row r="8415" spans="1:3" hidden="1" x14ac:dyDescent="0.45">
      <c r="A8415" s="29"/>
      <c r="B8415" s="29"/>
      <c r="C8415" s="29"/>
    </row>
    <row r="8416" spans="1:3" hidden="1" x14ac:dyDescent="0.45">
      <c r="A8416" s="29"/>
      <c r="B8416" s="29"/>
      <c r="C8416" s="29"/>
    </row>
    <row r="8417" spans="1:3" hidden="1" x14ac:dyDescent="0.45">
      <c r="A8417" s="29"/>
      <c r="B8417" s="29"/>
      <c r="C8417" s="29"/>
    </row>
    <row r="8418" spans="1:3" hidden="1" x14ac:dyDescent="0.45">
      <c r="A8418" s="29"/>
      <c r="B8418" s="29"/>
      <c r="C8418" s="29"/>
    </row>
    <row r="8419" spans="1:3" hidden="1" x14ac:dyDescent="0.45">
      <c r="A8419" s="29"/>
      <c r="B8419" s="29"/>
      <c r="C8419" s="29"/>
    </row>
    <row r="8420" spans="1:3" hidden="1" x14ac:dyDescent="0.45">
      <c r="A8420" s="29"/>
      <c r="B8420" s="29"/>
      <c r="C8420" s="29"/>
    </row>
    <row r="8421" spans="1:3" hidden="1" x14ac:dyDescent="0.45">
      <c r="A8421" s="29"/>
      <c r="B8421" s="29"/>
      <c r="C8421" s="29"/>
    </row>
    <row r="8422" spans="1:3" hidden="1" x14ac:dyDescent="0.45">
      <c r="A8422" s="29"/>
      <c r="B8422" s="29"/>
      <c r="C8422" s="29"/>
    </row>
    <row r="8423" spans="1:3" hidden="1" x14ac:dyDescent="0.45">
      <c r="A8423" s="29"/>
      <c r="B8423" s="29"/>
      <c r="C8423" s="29"/>
    </row>
    <row r="8424" spans="1:3" hidden="1" x14ac:dyDescent="0.45">
      <c r="A8424" s="29"/>
      <c r="B8424" s="29"/>
      <c r="C8424" s="29"/>
    </row>
    <row r="8425" spans="1:3" hidden="1" x14ac:dyDescent="0.45">
      <c r="A8425" s="29"/>
      <c r="B8425" s="29"/>
      <c r="C8425" s="29"/>
    </row>
    <row r="8426" spans="1:3" hidden="1" x14ac:dyDescent="0.45">
      <c r="A8426" s="29"/>
      <c r="B8426" s="29"/>
      <c r="C8426" s="29"/>
    </row>
    <row r="8427" spans="1:3" hidden="1" x14ac:dyDescent="0.45">
      <c r="A8427" s="29"/>
      <c r="B8427" s="29"/>
      <c r="C8427" s="29"/>
    </row>
    <row r="8428" spans="1:3" hidden="1" x14ac:dyDescent="0.45">
      <c r="A8428" s="29"/>
      <c r="B8428" s="29"/>
      <c r="C8428" s="29"/>
    </row>
    <row r="8429" spans="1:3" hidden="1" x14ac:dyDescent="0.45">
      <c r="A8429" s="29"/>
      <c r="B8429" s="29"/>
      <c r="C8429" s="29"/>
    </row>
    <row r="8430" spans="1:3" hidden="1" x14ac:dyDescent="0.45">
      <c r="A8430" s="29"/>
      <c r="B8430" s="29"/>
      <c r="C8430" s="29"/>
    </row>
    <row r="8431" spans="1:3" hidden="1" x14ac:dyDescent="0.45">
      <c r="A8431" s="29"/>
      <c r="B8431" s="29"/>
      <c r="C8431" s="29"/>
    </row>
    <row r="8432" spans="1:3" hidden="1" x14ac:dyDescent="0.45">
      <c r="A8432" s="29"/>
      <c r="B8432" s="29"/>
      <c r="C8432" s="29"/>
    </row>
    <row r="8433" spans="1:3" hidden="1" x14ac:dyDescent="0.45">
      <c r="A8433" s="29"/>
      <c r="B8433" s="29"/>
      <c r="C8433" s="29"/>
    </row>
    <row r="8434" spans="1:3" hidden="1" x14ac:dyDescent="0.45">
      <c r="A8434" s="29"/>
      <c r="B8434" s="29"/>
      <c r="C8434" s="29"/>
    </row>
    <row r="8435" spans="1:3" hidden="1" x14ac:dyDescent="0.45">
      <c r="A8435" s="29"/>
      <c r="B8435" s="29"/>
      <c r="C8435" s="29"/>
    </row>
    <row r="8436" spans="1:3" hidden="1" x14ac:dyDescent="0.45">
      <c r="A8436" s="29"/>
      <c r="B8436" s="29"/>
      <c r="C8436" s="29"/>
    </row>
    <row r="8437" spans="1:3" hidden="1" x14ac:dyDescent="0.45">
      <c r="A8437" s="29"/>
      <c r="B8437" s="29"/>
      <c r="C8437" s="29"/>
    </row>
    <row r="8438" spans="1:3" hidden="1" x14ac:dyDescent="0.45">
      <c r="A8438" s="29"/>
      <c r="B8438" s="29"/>
      <c r="C8438" s="29"/>
    </row>
    <row r="8439" spans="1:3" hidden="1" x14ac:dyDescent="0.45">
      <c r="A8439" s="29"/>
      <c r="B8439" s="29"/>
      <c r="C8439" s="29"/>
    </row>
    <row r="8440" spans="1:3" hidden="1" x14ac:dyDescent="0.45">
      <c r="A8440" s="29"/>
      <c r="B8440" s="29"/>
      <c r="C8440" s="29"/>
    </row>
    <row r="8441" spans="1:3" hidden="1" x14ac:dyDescent="0.45">
      <c r="A8441" s="29"/>
      <c r="B8441" s="29"/>
      <c r="C8441" s="29"/>
    </row>
    <row r="8442" spans="1:3" hidden="1" x14ac:dyDescent="0.45">
      <c r="A8442" s="29"/>
      <c r="B8442" s="29"/>
      <c r="C8442" s="29"/>
    </row>
    <row r="8443" spans="1:3" hidden="1" x14ac:dyDescent="0.45">
      <c r="A8443" s="29"/>
      <c r="B8443" s="29"/>
      <c r="C8443" s="29"/>
    </row>
    <row r="8444" spans="1:3" hidden="1" x14ac:dyDescent="0.45">
      <c r="A8444" s="29"/>
      <c r="B8444" s="29"/>
      <c r="C8444" s="29"/>
    </row>
    <row r="8445" spans="1:3" hidden="1" x14ac:dyDescent="0.45">
      <c r="A8445" s="29"/>
      <c r="B8445" s="29"/>
      <c r="C8445" s="29"/>
    </row>
    <row r="8446" spans="1:3" hidden="1" x14ac:dyDescent="0.45">
      <c r="A8446" s="29"/>
      <c r="B8446" s="29"/>
      <c r="C8446" s="29"/>
    </row>
    <row r="8447" spans="1:3" hidden="1" x14ac:dyDescent="0.45">
      <c r="A8447" s="29"/>
      <c r="B8447" s="29"/>
      <c r="C8447" s="29"/>
    </row>
    <row r="8448" spans="1:3" hidden="1" x14ac:dyDescent="0.45">
      <c r="A8448" s="29"/>
      <c r="B8448" s="29"/>
      <c r="C8448" s="29"/>
    </row>
    <row r="8449" spans="1:3" hidden="1" x14ac:dyDescent="0.45">
      <c r="A8449" s="29"/>
      <c r="B8449" s="29"/>
      <c r="C8449" s="29"/>
    </row>
    <row r="8450" spans="1:3" hidden="1" x14ac:dyDescent="0.45">
      <c r="A8450" s="29"/>
      <c r="B8450" s="29"/>
      <c r="C8450" s="29"/>
    </row>
    <row r="8451" spans="1:3" hidden="1" x14ac:dyDescent="0.45">
      <c r="A8451" s="29"/>
      <c r="B8451" s="29"/>
      <c r="C8451" s="29"/>
    </row>
    <row r="8452" spans="1:3" hidden="1" x14ac:dyDescent="0.45">
      <c r="A8452" s="29"/>
      <c r="B8452" s="29"/>
      <c r="C8452" s="29"/>
    </row>
    <row r="8453" spans="1:3" hidden="1" x14ac:dyDescent="0.45">
      <c r="A8453" s="29"/>
      <c r="B8453" s="29"/>
      <c r="C8453" s="29"/>
    </row>
    <row r="8454" spans="1:3" hidden="1" x14ac:dyDescent="0.45">
      <c r="A8454" s="29"/>
      <c r="B8454" s="29"/>
      <c r="C8454" s="29"/>
    </row>
    <row r="8455" spans="1:3" hidden="1" x14ac:dyDescent="0.45">
      <c r="A8455" s="29"/>
      <c r="B8455" s="29"/>
      <c r="C8455" s="29"/>
    </row>
    <row r="8456" spans="1:3" hidden="1" x14ac:dyDescent="0.45">
      <c r="A8456" s="29"/>
      <c r="B8456" s="29"/>
      <c r="C8456" s="29"/>
    </row>
    <row r="8457" spans="1:3" hidden="1" x14ac:dyDescent="0.45">
      <c r="A8457" s="29"/>
      <c r="B8457" s="29"/>
      <c r="C8457" s="29"/>
    </row>
    <row r="8458" spans="1:3" hidden="1" x14ac:dyDescent="0.45">
      <c r="A8458" s="29"/>
      <c r="B8458" s="29"/>
      <c r="C8458" s="29"/>
    </row>
    <row r="8459" spans="1:3" hidden="1" x14ac:dyDescent="0.45">
      <c r="A8459" s="29"/>
      <c r="B8459" s="29"/>
      <c r="C8459" s="29"/>
    </row>
    <row r="8460" spans="1:3" hidden="1" x14ac:dyDescent="0.45">
      <c r="A8460" s="29"/>
      <c r="B8460" s="29"/>
      <c r="C8460" s="29"/>
    </row>
    <row r="8461" spans="1:3" hidden="1" x14ac:dyDescent="0.45">
      <c r="A8461" s="29"/>
      <c r="B8461" s="29"/>
      <c r="C8461" s="29"/>
    </row>
    <row r="8462" spans="1:3" hidden="1" x14ac:dyDescent="0.45">
      <c r="A8462" s="29"/>
      <c r="B8462" s="29"/>
      <c r="C8462" s="29"/>
    </row>
    <row r="8463" spans="1:3" hidden="1" x14ac:dyDescent="0.45">
      <c r="A8463" s="29"/>
      <c r="B8463" s="29"/>
      <c r="C8463" s="29"/>
    </row>
    <row r="8464" spans="1:3" hidden="1" x14ac:dyDescent="0.45">
      <c r="A8464" s="29"/>
      <c r="B8464" s="29"/>
      <c r="C8464" s="29"/>
    </row>
    <row r="8465" spans="1:3" hidden="1" x14ac:dyDescent="0.45">
      <c r="A8465" s="29"/>
      <c r="B8465" s="29"/>
      <c r="C8465" s="29"/>
    </row>
    <row r="8466" spans="1:3" hidden="1" x14ac:dyDescent="0.45">
      <c r="A8466" s="29"/>
      <c r="B8466" s="29"/>
      <c r="C8466" s="29"/>
    </row>
    <row r="8467" spans="1:3" hidden="1" x14ac:dyDescent="0.45">
      <c r="A8467" s="29"/>
      <c r="B8467" s="29"/>
      <c r="C8467" s="29"/>
    </row>
    <row r="8468" spans="1:3" hidden="1" x14ac:dyDescent="0.45">
      <c r="A8468" s="29"/>
      <c r="B8468" s="29"/>
      <c r="C8468" s="29"/>
    </row>
    <row r="8469" spans="1:3" hidden="1" x14ac:dyDescent="0.45">
      <c r="A8469" s="29"/>
      <c r="B8469" s="29"/>
      <c r="C8469" s="29"/>
    </row>
    <row r="8470" spans="1:3" hidden="1" x14ac:dyDescent="0.45">
      <c r="A8470" s="29"/>
      <c r="B8470" s="29"/>
      <c r="C8470" s="29"/>
    </row>
    <row r="8471" spans="1:3" hidden="1" x14ac:dyDescent="0.45">
      <c r="A8471" s="29"/>
      <c r="B8471" s="29"/>
      <c r="C8471" s="29"/>
    </row>
    <row r="8472" spans="1:3" hidden="1" x14ac:dyDescent="0.45">
      <c r="A8472" s="29"/>
      <c r="B8472" s="29"/>
      <c r="C8472" s="29"/>
    </row>
    <row r="8473" spans="1:3" hidden="1" x14ac:dyDescent="0.45">
      <c r="A8473" s="29"/>
      <c r="B8473" s="29"/>
      <c r="C8473" s="29"/>
    </row>
    <row r="8474" spans="1:3" hidden="1" x14ac:dyDescent="0.45">
      <c r="A8474" s="29"/>
      <c r="B8474" s="29"/>
      <c r="C8474" s="29"/>
    </row>
    <row r="8475" spans="1:3" hidden="1" x14ac:dyDescent="0.45">
      <c r="A8475" s="29"/>
      <c r="B8475" s="29"/>
      <c r="C8475" s="29"/>
    </row>
    <row r="8476" spans="1:3" hidden="1" x14ac:dyDescent="0.45">
      <c r="A8476" s="29"/>
      <c r="B8476" s="29"/>
      <c r="C8476" s="29"/>
    </row>
    <row r="8477" spans="1:3" hidden="1" x14ac:dyDescent="0.45">
      <c r="A8477" s="29"/>
      <c r="B8477" s="29"/>
      <c r="C8477" s="29"/>
    </row>
    <row r="8478" spans="1:3" hidden="1" x14ac:dyDescent="0.45">
      <c r="A8478" s="29"/>
      <c r="B8478" s="29"/>
      <c r="C8478" s="29"/>
    </row>
    <row r="8479" spans="1:3" hidden="1" x14ac:dyDescent="0.45">
      <c r="A8479" s="29"/>
      <c r="B8479" s="29"/>
      <c r="C8479" s="29"/>
    </row>
    <row r="8480" spans="1:3" hidden="1" x14ac:dyDescent="0.45">
      <c r="A8480" s="29"/>
      <c r="B8480" s="29"/>
      <c r="C8480" s="29"/>
    </row>
    <row r="8481" spans="1:3" hidden="1" x14ac:dyDescent="0.45">
      <c r="A8481" s="29"/>
      <c r="B8481" s="29"/>
      <c r="C8481" s="29"/>
    </row>
    <row r="8482" spans="1:3" hidden="1" x14ac:dyDescent="0.45">
      <c r="A8482" s="29"/>
      <c r="B8482" s="29"/>
      <c r="C8482" s="29"/>
    </row>
    <row r="8483" spans="1:3" hidden="1" x14ac:dyDescent="0.45">
      <c r="A8483" s="29"/>
      <c r="B8483" s="29"/>
      <c r="C8483" s="29"/>
    </row>
    <row r="8484" spans="1:3" hidden="1" x14ac:dyDescent="0.45">
      <c r="A8484" s="29"/>
      <c r="B8484" s="29"/>
      <c r="C8484" s="29"/>
    </row>
    <row r="8485" spans="1:3" hidden="1" x14ac:dyDescent="0.45">
      <c r="A8485" s="29"/>
      <c r="B8485" s="29"/>
      <c r="C8485" s="29"/>
    </row>
    <row r="8486" spans="1:3" hidden="1" x14ac:dyDescent="0.45">
      <c r="A8486" s="29"/>
      <c r="B8486" s="29"/>
      <c r="C8486" s="29"/>
    </row>
    <row r="8487" spans="1:3" hidden="1" x14ac:dyDescent="0.45">
      <c r="A8487" s="29"/>
      <c r="B8487" s="29"/>
      <c r="C8487" s="29"/>
    </row>
    <row r="8488" spans="1:3" hidden="1" x14ac:dyDescent="0.45">
      <c r="A8488" s="29"/>
      <c r="B8488" s="29"/>
      <c r="C8488" s="29"/>
    </row>
    <row r="8489" spans="1:3" hidden="1" x14ac:dyDescent="0.45">
      <c r="A8489" s="29"/>
      <c r="B8489" s="29"/>
      <c r="C8489" s="29"/>
    </row>
    <row r="8490" spans="1:3" hidden="1" x14ac:dyDescent="0.45">
      <c r="A8490" s="29"/>
      <c r="B8490" s="29"/>
      <c r="C8490" s="29"/>
    </row>
    <row r="8491" spans="1:3" hidden="1" x14ac:dyDescent="0.45">
      <c r="A8491" s="29"/>
      <c r="B8491" s="29"/>
      <c r="C8491" s="29"/>
    </row>
    <row r="8492" spans="1:3" hidden="1" x14ac:dyDescent="0.45">
      <c r="A8492" s="29"/>
      <c r="B8492" s="29"/>
      <c r="C8492" s="29"/>
    </row>
    <row r="8493" spans="1:3" hidden="1" x14ac:dyDescent="0.45">
      <c r="A8493" s="29"/>
      <c r="B8493" s="29"/>
      <c r="C8493" s="29"/>
    </row>
    <row r="8494" spans="1:3" hidden="1" x14ac:dyDescent="0.45">
      <c r="A8494" s="29"/>
      <c r="B8494" s="29"/>
      <c r="C8494" s="29"/>
    </row>
    <row r="8495" spans="1:3" hidden="1" x14ac:dyDescent="0.45">
      <c r="A8495" s="29"/>
      <c r="B8495" s="29"/>
      <c r="C8495" s="29"/>
    </row>
    <row r="8496" spans="1:3" hidden="1" x14ac:dyDescent="0.45">
      <c r="A8496" s="29"/>
      <c r="B8496" s="29"/>
      <c r="C8496" s="29"/>
    </row>
    <row r="8497" spans="1:3" hidden="1" x14ac:dyDescent="0.45">
      <c r="A8497" s="29"/>
      <c r="B8497" s="29"/>
      <c r="C8497" s="29"/>
    </row>
    <row r="8498" spans="1:3" hidden="1" x14ac:dyDescent="0.45">
      <c r="A8498" s="29"/>
      <c r="B8498" s="29"/>
      <c r="C8498" s="29"/>
    </row>
    <row r="8499" spans="1:3" hidden="1" x14ac:dyDescent="0.45">
      <c r="A8499" s="29"/>
      <c r="B8499" s="29"/>
      <c r="C8499" s="29"/>
    </row>
    <row r="8500" spans="1:3" hidden="1" x14ac:dyDescent="0.45">
      <c r="A8500" s="29"/>
      <c r="B8500" s="29"/>
      <c r="C8500" s="29"/>
    </row>
    <row r="8501" spans="1:3" hidden="1" x14ac:dyDescent="0.45">
      <c r="A8501" s="29"/>
      <c r="B8501" s="29"/>
      <c r="C8501" s="29"/>
    </row>
    <row r="8502" spans="1:3" hidden="1" x14ac:dyDescent="0.45">
      <c r="A8502" s="29"/>
      <c r="B8502" s="29"/>
      <c r="C8502" s="29"/>
    </row>
    <row r="8503" spans="1:3" hidden="1" x14ac:dyDescent="0.45">
      <c r="A8503" s="29"/>
      <c r="B8503" s="29"/>
      <c r="C8503" s="29"/>
    </row>
    <row r="8504" spans="1:3" hidden="1" x14ac:dyDescent="0.45">
      <c r="A8504" s="29"/>
      <c r="B8504" s="29"/>
      <c r="C8504" s="29"/>
    </row>
    <row r="8505" spans="1:3" hidden="1" x14ac:dyDescent="0.45">
      <c r="A8505" s="29"/>
      <c r="B8505" s="29"/>
      <c r="C8505" s="29"/>
    </row>
    <row r="8506" spans="1:3" hidden="1" x14ac:dyDescent="0.45">
      <c r="A8506" s="29"/>
      <c r="B8506" s="29"/>
      <c r="C8506" s="29"/>
    </row>
    <row r="8507" spans="1:3" hidden="1" x14ac:dyDescent="0.45">
      <c r="A8507" s="29"/>
      <c r="B8507" s="29"/>
      <c r="C8507" s="29"/>
    </row>
    <row r="8508" spans="1:3" hidden="1" x14ac:dyDescent="0.45">
      <c r="A8508" s="29"/>
      <c r="B8508" s="29"/>
      <c r="C8508" s="29"/>
    </row>
    <row r="8509" spans="1:3" hidden="1" x14ac:dyDescent="0.45">
      <c r="A8509" s="29"/>
      <c r="B8509" s="29"/>
      <c r="C8509" s="29"/>
    </row>
    <row r="8510" spans="1:3" hidden="1" x14ac:dyDescent="0.45">
      <c r="A8510" s="29"/>
      <c r="B8510" s="29"/>
      <c r="C8510" s="29"/>
    </row>
    <row r="8511" spans="1:3" hidden="1" x14ac:dyDescent="0.45">
      <c r="A8511" s="29"/>
      <c r="B8511" s="29"/>
      <c r="C8511" s="29"/>
    </row>
    <row r="8512" spans="1:3" hidden="1" x14ac:dyDescent="0.45">
      <c r="A8512" s="29"/>
      <c r="B8512" s="29"/>
      <c r="C8512" s="29"/>
    </row>
    <row r="8513" spans="1:3" hidden="1" x14ac:dyDescent="0.45">
      <c r="A8513" s="29"/>
      <c r="B8513" s="29"/>
      <c r="C8513" s="29"/>
    </row>
    <row r="8514" spans="1:3" hidden="1" x14ac:dyDescent="0.45">
      <c r="A8514" s="29"/>
      <c r="B8514" s="29"/>
      <c r="C8514" s="29"/>
    </row>
    <row r="8515" spans="1:3" hidden="1" x14ac:dyDescent="0.45">
      <c r="A8515" s="29"/>
      <c r="B8515" s="29"/>
      <c r="C8515" s="29"/>
    </row>
    <row r="8516" spans="1:3" hidden="1" x14ac:dyDescent="0.45">
      <c r="A8516" s="29"/>
      <c r="B8516" s="29"/>
      <c r="C8516" s="29"/>
    </row>
    <row r="8517" spans="1:3" hidden="1" x14ac:dyDescent="0.45">
      <c r="A8517" s="29"/>
      <c r="B8517" s="29"/>
      <c r="C8517" s="29"/>
    </row>
    <row r="8518" spans="1:3" hidden="1" x14ac:dyDescent="0.45">
      <c r="A8518" s="29"/>
      <c r="B8518" s="29"/>
      <c r="C8518" s="29"/>
    </row>
    <row r="8519" spans="1:3" hidden="1" x14ac:dyDescent="0.45">
      <c r="A8519" s="29"/>
      <c r="B8519" s="29"/>
      <c r="C8519" s="29"/>
    </row>
    <row r="8520" spans="1:3" hidden="1" x14ac:dyDescent="0.45">
      <c r="A8520" s="29"/>
      <c r="B8520" s="29"/>
      <c r="C8520" s="29"/>
    </row>
    <row r="8521" spans="1:3" hidden="1" x14ac:dyDescent="0.45">
      <c r="A8521" s="29"/>
      <c r="B8521" s="29"/>
      <c r="C8521" s="29"/>
    </row>
    <row r="8522" spans="1:3" hidden="1" x14ac:dyDescent="0.45">
      <c r="A8522" s="29"/>
      <c r="B8522" s="29"/>
      <c r="C8522" s="29"/>
    </row>
    <row r="8523" spans="1:3" hidden="1" x14ac:dyDescent="0.45">
      <c r="A8523" s="29"/>
      <c r="B8523" s="29"/>
      <c r="C8523" s="29"/>
    </row>
    <row r="8524" spans="1:3" hidden="1" x14ac:dyDescent="0.45">
      <c r="A8524" s="29"/>
      <c r="B8524" s="29"/>
      <c r="C8524" s="29"/>
    </row>
    <row r="8525" spans="1:3" hidden="1" x14ac:dyDescent="0.45">
      <c r="A8525" s="29"/>
      <c r="B8525" s="29"/>
      <c r="C8525" s="29"/>
    </row>
    <row r="8526" spans="1:3" hidden="1" x14ac:dyDescent="0.45">
      <c r="A8526" s="29"/>
      <c r="B8526" s="29"/>
      <c r="C8526" s="29"/>
    </row>
    <row r="8527" spans="1:3" hidden="1" x14ac:dyDescent="0.45">
      <c r="A8527" s="29"/>
      <c r="B8527" s="29"/>
      <c r="C8527" s="29"/>
    </row>
    <row r="8528" spans="1:3" hidden="1" x14ac:dyDescent="0.45">
      <c r="A8528" s="29"/>
      <c r="B8528" s="29"/>
      <c r="C8528" s="29"/>
    </row>
    <row r="8529" spans="1:3" hidden="1" x14ac:dyDescent="0.45">
      <c r="A8529" s="29"/>
      <c r="B8529" s="29"/>
      <c r="C8529" s="29"/>
    </row>
    <row r="8530" spans="1:3" hidden="1" x14ac:dyDescent="0.45">
      <c r="A8530" s="29"/>
      <c r="B8530" s="29"/>
      <c r="C8530" s="29"/>
    </row>
    <row r="8531" spans="1:3" hidden="1" x14ac:dyDescent="0.45">
      <c r="A8531" s="29"/>
      <c r="B8531" s="29"/>
      <c r="C8531" s="29"/>
    </row>
    <row r="8532" spans="1:3" hidden="1" x14ac:dyDescent="0.45">
      <c r="A8532" s="29"/>
      <c r="B8532" s="29"/>
      <c r="C8532" s="29"/>
    </row>
    <row r="8533" spans="1:3" hidden="1" x14ac:dyDescent="0.45">
      <c r="A8533" s="29"/>
      <c r="B8533" s="29"/>
      <c r="C8533" s="29"/>
    </row>
    <row r="8534" spans="1:3" hidden="1" x14ac:dyDescent="0.45">
      <c r="A8534" s="29"/>
      <c r="B8534" s="29"/>
      <c r="C8534" s="29"/>
    </row>
    <row r="8535" spans="1:3" hidden="1" x14ac:dyDescent="0.45">
      <c r="A8535" s="29"/>
      <c r="B8535" s="29"/>
      <c r="C8535" s="29"/>
    </row>
    <row r="8536" spans="1:3" hidden="1" x14ac:dyDescent="0.45">
      <c r="A8536" s="29"/>
      <c r="B8536" s="29"/>
      <c r="C8536" s="29"/>
    </row>
    <row r="8537" spans="1:3" hidden="1" x14ac:dyDescent="0.45">
      <c r="A8537" s="29"/>
      <c r="B8537" s="29"/>
      <c r="C8537" s="29"/>
    </row>
    <row r="8538" spans="1:3" hidden="1" x14ac:dyDescent="0.45">
      <c r="A8538" s="29"/>
      <c r="B8538" s="29"/>
      <c r="C8538" s="29"/>
    </row>
    <row r="8539" spans="1:3" hidden="1" x14ac:dyDescent="0.45">
      <c r="A8539" s="29"/>
      <c r="B8539" s="29"/>
      <c r="C8539" s="29"/>
    </row>
    <row r="8540" spans="1:3" hidden="1" x14ac:dyDescent="0.45">
      <c r="A8540" s="29"/>
      <c r="B8540" s="29"/>
      <c r="C8540" s="29"/>
    </row>
    <row r="8541" spans="1:3" hidden="1" x14ac:dyDescent="0.45">
      <c r="A8541" s="29"/>
      <c r="B8541" s="29"/>
      <c r="C8541" s="29"/>
    </row>
    <row r="8542" spans="1:3" hidden="1" x14ac:dyDescent="0.45">
      <c r="A8542" s="29"/>
      <c r="B8542" s="29"/>
      <c r="C8542" s="29"/>
    </row>
    <row r="8543" spans="1:3" hidden="1" x14ac:dyDescent="0.45">
      <c r="A8543" s="29"/>
      <c r="B8543" s="29"/>
      <c r="C8543" s="29"/>
    </row>
    <row r="8544" spans="1:3" hidden="1" x14ac:dyDescent="0.45">
      <c r="A8544" s="29"/>
      <c r="B8544" s="29"/>
      <c r="C8544" s="29"/>
    </row>
    <row r="8545" spans="1:3" hidden="1" x14ac:dyDescent="0.45">
      <c r="A8545" s="29"/>
      <c r="B8545" s="29"/>
      <c r="C8545" s="29"/>
    </row>
    <row r="8546" spans="1:3" hidden="1" x14ac:dyDescent="0.45">
      <c r="A8546" s="29"/>
      <c r="B8546" s="29"/>
      <c r="C8546" s="29"/>
    </row>
    <row r="8547" spans="1:3" hidden="1" x14ac:dyDescent="0.45">
      <c r="A8547" s="29"/>
      <c r="B8547" s="29"/>
      <c r="C8547" s="29"/>
    </row>
    <row r="8548" spans="1:3" hidden="1" x14ac:dyDescent="0.45">
      <c r="A8548" s="29"/>
      <c r="B8548" s="29"/>
      <c r="C8548" s="29"/>
    </row>
    <row r="8549" spans="1:3" hidden="1" x14ac:dyDescent="0.45">
      <c r="A8549" s="29"/>
      <c r="B8549" s="29"/>
      <c r="C8549" s="29"/>
    </row>
    <row r="8550" spans="1:3" hidden="1" x14ac:dyDescent="0.45">
      <c r="A8550" s="29"/>
      <c r="B8550" s="29"/>
      <c r="C8550" s="29"/>
    </row>
    <row r="8551" spans="1:3" hidden="1" x14ac:dyDescent="0.45">
      <c r="A8551" s="29"/>
      <c r="B8551" s="29"/>
      <c r="C8551" s="29"/>
    </row>
    <row r="8552" spans="1:3" hidden="1" x14ac:dyDescent="0.45">
      <c r="A8552" s="29"/>
      <c r="B8552" s="29"/>
      <c r="C8552" s="29"/>
    </row>
    <row r="8553" spans="1:3" hidden="1" x14ac:dyDescent="0.45">
      <c r="A8553" s="29"/>
      <c r="B8553" s="29"/>
      <c r="C8553" s="29"/>
    </row>
    <row r="8554" spans="1:3" hidden="1" x14ac:dyDescent="0.45">
      <c r="A8554" s="29"/>
      <c r="B8554" s="29"/>
      <c r="C8554" s="29"/>
    </row>
    <row r="8555" spans="1:3" hidden="1" x14ac:dyDescent="0.45">
      <c r="A8555" s="29"/>
      <c r="B8555" s="29"/>
      <c r="C8555" s="29"/>
    </row>
    <row r="8556" spans="1:3" hidden="1" x14ac:dyDescent="0.45">
      <c r="A8556" s="29"/>
      <c r="B8556" s="29"/>
      <c r="C8556" s="29"/>
    </row>
    <row r="8557" spans="1:3" hidden="1" x14ac:dyDescent="0.45">
      <c r="A8557" s="29"/>
      <c r="B8557" s="29"/>
      <c r="C8557" s="29"/>
    </row>
    <row r="8558" spans="1:3" hidden="1" x14ac:dyDescent="0.45">
      <c r="A8558" s="29"/>
      <c r="B8558" s="29"/>
      <c r="C8558" s="29"/>
    </row>
    <row r="8559" spans="1:3" hidden="1" x14ac:dyDescent="0.45">
      <c r="A8559" s="29"/>
      <c r="B8559" s="29"/>
      <c r="C8559" s="29"/>
    </row>
    <row r="8560" spans="1:3" hidden="1" x14ac:dyDescent="0.45">
      <c r="A8560" s="29"/>
      <c r="B8560" s="29"/>
      <c r="C8560" s="29"/>
    </row>
    <row r="8561" spans="1:3" hidden="1" x14ac:dyDescent="0.45">
      <c r="A8561" s="29"/>
      <c r="B8561" s="29"/>
      <c r="C8561" s="29"/>
    </row>
    <row r="8562" spans="1:3" hidden="1" x14ac:dyDescent="0.45">
      <c r="A8562" s="29"/>
      <c r="B8562" s="29"/>
      <c r="C8562" s="29"/>
    </row>
    <row r="8563" spans="1:3" hidden="1" x14ac:dyDescent="0.45">
      <c r="A8563" s="29"/>
      <c r="B8563" s="29"/>
      <c r="C8563" s="29"/>
    </row>
    <row r="8564" spans="1:3" hidden="1" x14ac:dyDescent="0.45">
      <c r="A8564" s="29"/>
      <c r="B8564" s="29"/>
      <c r="C8564" s="29"/>
    </row>
    <row r="8565" spans="1:3" hidden="1" x14ac:dyDescent="0.45">
      <c r="A8565" s="29"/>
      <c r="B8565" s="29"/>
      <c r="C8565" s="29"/>
    </row>
    <row r="8566" spans="1:3" hidden="1" x14ac:dyDescent="0.45">
      <c r="A8566" s="29"/>
      <c r="B8566" s="29"/>
      <c r="C8566" s="29"/>
    </row>
    <row r="8567" spans="1:3" hidden="1" x14ac:dyDescent="0.45">
      <c r="A8567" s="29"/>
      <c r="B8567" s="29"/>
      <c r="C8567" s="29"/>
    </row>
    <row r="8568" spans="1:3" hidden="1" x14ac:dyDescent="0.45">
      <c r="A8568" s="29"/>
      <c r="B8568" s="29"/>
      <c r="C8568" s="29"/>
    </row>
    <row r="8569" spans="1:3" hidden="1" x14ac:dyDescent="0.45">
      <c r="A8569" s="29"/>
      <c r="B8569" s="29"/>
      <c r="C8569" s="29"/>
    </row>
    <row r="8570" spans="1:3" hidden="1" x14ac:dyDescent="0.45">
      <c r="A8570" s="29"/>
      <c r="B8570" s="29"/>
      <c r="C8570" s="29"/>
    </row>
    <row r="8571" spans="1:3" hidden="1" x14ac:dyDescent="0.45">
      <c r="A8571" s="29"/>
      <c r="B8571" s="29"/>
      <c r="C8571" s="29"/>
    </row>
    <row r="8572" spans="1:3" hidden="1" x14ac:dyDescent="0.45">
      <c r="A8572" s="29"/>
      <c r="B8572" s="29"/>
      <c r="C8572" s="29"/>
    </row>
    <row r="8573" spans="1:3" hidden="1" x14ac:dyDescent="0.45">
      <c r="A8573" s="29"/>
      <c r="B8573" s="29"/>
      <c r="C8573" s="29"/>
    </row>
    <row r="8574" spans="1:3" hidden="1" x14ac:dyDescent="0.45">
      <c r="A8574" s="29"/>
      <c r="B8574" s="29"/>
      <c r="C8574" s="29"/>
    </row>
    <row r="8575" spans="1:3" hidden="1" x14ac:dyDescent="0.45">
      <c r="A8575" s="29"/>
      <c r="B8575" s="29"/>
      <c r="C8575" s="29"/>
    </row>
    <row r="8576" spans="1:3" hidden="1" x14ac:dyDescent="0.45">
      <c r="A8576" s="29"/>
      <c r="B8576" s="29"/>
      <c r="C8576" s="29"/>
    </row>
    <row r="8577" spans="1:3" hidden="1" x14ac:dyDescent="0.45">
      <c r="A8577" s="29"/>
      <c r="B8577" s="29"/>
      <c r="C8577" s="29"/>
    </row>
    <row r="8578" spans="1:3" hidden="1" x14ac:dyDescent="0.45">
      <c r="A8578" s="29"/>
      <c r="B8578" s="29"/>
      <c r="C8578" s="29"/>
    </row>
    <row r="8579" spans="1:3" hidden="1" x14ac:dyDescent="0.45">
      <c r="A8579" s="29"/>
      <c r="B8579" s="29"/>
      <c r="C8579" s="29"/>
    </row>
    <row r="8580" spans="1:3" hidden="1" x14ac:dyDescent="0.45">
      <c r="A8580" s="29"/>
      <c r="B8580" s="29"/>
      <c r="C8580" s="29"/>
    </row>
    <row r="8581" spans="1:3" hidden="1" x14ac:dyDescent="0.45">
      <c r="A8581" s="29"/>
      <c r="B8581" s="29"/>
      <c r="C8581" s="29"/>
    </row>
    <row r="8582" spans="1:3" hidden="1" x14ac:dyDescent="0.45">
      <c r="A8582" s="29"/>
      <c r="B8582" s="29"/>
      <c r="C8582" s="29"/>
    </row>
    <row r="8583" spans="1:3" hidden="1" x14ac:dyDescent="0.45">
      <c r="A8583" s="29"/>
      <c r="B8583" s="29"/>
      <c r="C8583" s="29"/>
    </row>
    <row r="8584" spans="1:3" hidden="1" x14ac:dyDescent="0.45">
      <c r="A8584" s="29"/>
      <c r="B8584" s="29"/>
      <c r="C8584" s="29"/>
    </row>
    <row r="8585" spans="1:3" hidden="1" x14ac:dyDescent="0.45">
      <c r="A8585" s="29"/>
      <c r="B8585" s="29"/>
      <c r="C8585" s="29"/>
    </row>
    <row r="8586" spans="1:3" hidden="1" x14ac:dyDescent="0.45">
      <c r="A8586" s="29"/>
      <c r="B8586" s="29"/>
      <c r="C8586" s="29"/>
    </row>
    <row r="8587" spans="1:3" hidden="1" x14ac:dyDescent="0.45">
      <c r="A8587" s="29"/>
      <c r="B8587" s="29"/>
      <c r="C8587" s="29"/>
    </row>
    <row r="8588" spans="1:3" hidden="1" x14ac:dyDescent="0.45">
      <c r="A8588" s="29"/>
      <c r="B8588" s="29"/>
      <c r="C8588" s="29"/>
    </row>
    <row r="8589" spans="1:3" hidden="1" x14ac:dyDescent="0.45">
      <c r="A8589" s="29"/>
      <c r="B8589" s="29"/>
      <c r="C8589" s="29"/>
    </row>
    <row r="8590" spans="1:3" hidden="1" x14ac:dyDescent="0.45">
      <c r="A8590" s="29"/>
      <c r="B8590" s="29"/>
      <c r="C8590" s="29"/>
    </row>
    <row r="8591" spans="1:3" hidden="1" x14ac:dyDescent="0.45">
      <c r="A8591" s="29"/>
      <c r="B8591" s="29"/>
      <c r="C8591" s="29"/>
    </row>
    <row r="8592" spans="1:3" hidden="1" x14ac:dyDescent="0.45">
      <c r="A8592" s="29"/>
      <c r="B8592" s="29"/>
      <c r="C8592" s="29"/>
    </row>
    <row r="8593" spans="1:3" hidden="1" x14ac:dyDescent="0.45">
      <c r="A8593" s="29"/>
      <c r="B8593" s="29"/>
      <c r="C8593" s="29"/>
    </row>
    <row r="8594" spans="1:3" hidden="1" x14ac:dyDescent="0.45">
      <c r="A8594" s="29"/>
      <c r="B8594" s="29"/>
      <c r="C8594" s="29"/>
    </row>
    <row r="8595" spans="1:3" hidden="1" x14ac:dyDescent="0.45">
      <c r="A8595" s="29"/>
      <c r="B8595" s="29"/>
      <c r="C8595" s="29"/>
    </row>
    <row r="8596" spans="1:3" hidden="1" x14ac:dyDescent="0.45">
      <c r="A8596" s="29"/>
      <c r="B8596" s="29"/>
      <c r="C8596" s="29"/>
    </row>
    <row r="8597" spans="1:3" hidden="1" x14ac:dyDescent="0.45">
      <c r="A8597" s="29"/>
      <c r="B8597" s="29"/>
      <c r="C8597" s="29"/>
    </row>
    <row r="8598" spans="1:3" hidden="1" x14ac:dyDescent="0.45">
      <c r="A8598" s="29"/>
      <c r="B8598" s="29"/>
      <c r="C8598" s="29"/>
    </row>
    <row r="8599" spans="1:3" hidden="1" x14ac:dyDescent="0.45">
      <c r="A8599" s="29"/>
      <c r="B8599" s="29"/>
      <c r="C8599" s="29"/>
    </row>
    <row r="8600" spans="1:3" hidden="1" x14ac:dyDescent="0.45">
      <c r="A8600" s="29"/>
      <c r="B8600" s="29"/>
      <c r="C8600" s="29"/>
    </row>
    <row r="8601" spans="1:3" hidden="1" x14ac:dyDescent="0.45">
      <c r="A8601" s="29"/>
      <c r="B8601" s="29"/>
      <c r="C8601" s="29"/>
    </row>
    <row r="8602" spans="1:3" hidden="1" x14ac:dyDescent="0.45">
      <c r="A8602" s="29"/>
      <c r="B8602" s="29"/>
      <c r="C8602" s="29"/>
    </row>
    <row r="8603" spans="1:3" hidden="1" x14ac:dyDescent="0.45">
      <c r="A8603" s="29"/>
      <c r="B8603" s="29"/>
      <c r="C8603" s="29"/>
    </row>
    <row r="8604" spans="1:3" hidden="1" x14ac:dyDescent="0.45">
      <c r="A8604" s="29"/>
      <c r="B8604" s="29"/>
      <c r="C8604" s="29"/>
    </row>
    <row r="8605" spans="1:3" hidden="1" x14ac:dyDescent="0.45">
      <c r="A8605" s="29"/>
      <c r="B8605" s="29"/>
      <c r="C8605" s="29"/>
    </row>
    <row r="8606" spans="1:3" hidden="1" x14ac:dyDescent="0.45">
      <c r="A8606" s="29"/>
      <c r="B8606" s="29"/>
      <c r="C8606" s="29"/>
    </row>
    <row r="8607" spans="1:3" hidden="1" x14ac:dyDescent="0.45">
      <c r="A8607" s="29"/>
      <c r="B8607" s="29"/>
      <c r="C8607" s="29"/>
    </row>
    <row r="8608" spans="1:3" hidden="1" x14ac:dyDescent="0.45">
      <c r="A8608" s="29"/>
      <c r="B8608" s="29"/>
      <c r="C8608" s="29"/>
    </row>
    <row r="8609" spans="1:3" hidden="1" x14ac:dyDescent="0.45">
      <c r="A8609" s="29"/>
      <c r="B8609" s="29"/>
      <c r="C8609" s="29"/>
    </row>
    <row r="8610" spans="1:3" hidden="1" x14ac:dyDescent="0.45">
      <c r="A8610" s="29"/>
      <c r="B8610" s="29"/>
      <c r="C8610" s="29"/>
    </row>
    <row r="8611" spans="1:3" hidden="1" x14ac:dyDescent="0.45">
      <c r="A8611" s="29"/>
      <c r="B8611" s="29"/>
      <c r="C8611" s="29"/>
    </row>
    <row r="8612" spans="1:3" hidden="1" x14ac:dyDescent="0.45">
      <c r="A8612" s="29"/>
      <c r="B8612" s="29"/>
      <c r="C8612" s="29"/>
    </row>
    <row r="8613" spans="1:3" hidden="1" x14ac:dyDescent="0.45">
      <c r="A8613" s="29"/>
      <c r="B8613" s="29"/>
      <c r="C8613" s="29"/>
    </row>
    <row r="8614" spans="1:3" hidden="1" x14ac:dyDescent="0.45">
      <c r="A8614" s="29"/>
      <c r="B8614" s="29"/>
      <c r="C8614" s="29"/>
    </row>
    <row r="8615" spans="1:3" hidden="1" x14ac:dyDescent="0.45">
      <c r="A8615" s="29"/>
      <c r="B8615" s="29"/>
      <c r="C8615" s="29"/>
    </row>
    <row r="8616" spans="1:3" hidden="1" x14ac:dyDescent="0.45">
      <c r="A8616" s="29"/>
      <c r="B8616" s="29"/>
      <c r="C8616" s="29"/>
    </row>
    <row r="8617" spans="1:3" hidden="1" x14ac:dyDescent="0.45">
      <c r="A8617" s="29"/>
      <c r="B8617" s="29"/>
      <c r="C8617" s="29"/>
    </row>
    <row r="8618" spans="1:3" hidden="1" x14ac:dyDescent="0.45">
      <c r="A8618" s="29"/>
      <c r="B8618" s="29"/>
      <c r="C8618" s="29"/>
    </row>
    <row r="8619" spans="1:3" hidden="1" x14ac:dyDescent="0.45">
      <c r="A8619" s="29"/>
      <c r="B8619" s="29"/>
      <c r="C8619" s="29"/>
    </row>
    <row r="8620" spans="1:3" hidden="1" x14ac:dyDescent="0.45">
      <c r="A8620" s="29"/>
      <c r="B8620" s="29"/>
      <c r="C8620" s="29"/>
    </row>
    <row r="8621" spans="1:3" hidden="1" x14ac:dyDescent="0.45">
      <c r="A8621" s="29"/>
      <c r="B8621" s="29"/>
      <c r="C8621" s="29"/>
    </row>
    <row r="8622" spans="1:3" hidden="1" x14ac:dyDescent="0.45">
      <c r="A8622" s="29"/>
      <c r="B8622" s="29"/>
      <c r="C8622" s="29"/>
    </row>
    <row r="8623" spans="1:3" hidden="1" x14ac:dyDescent="0.45">
      <c r="A8623" s="29"/>
      <c r="B8623" s="29"/>
      <c r="C8623" s="29"/>
    </row>
    <row r="8624" spans="1:3" hidden="1" x14ac:dyDescent="0.45">
      <c r="A8624" s="29"/>
      <c r="B8624" s="29"/>
      <c r="C8624" s="29"/>
    </row>
    <row r="8625" spans="1:3" hidden="1" x14ac:dyDescent="0.45">
      <c r="A8625" s="29"/>
      <c r="B8625" s="29"/>
      <c r="C8625" s="29"/>
    </row>
    <row r="8626" spans="1:3" hidden="1" x14ac:dyDescent="0.45">
      <c r="A8626" s="29"/>
      <c r="B8626" s="29"/>
      <c r="C8626" s="29"/>
    </row>
    <row r="8627" spans="1:3" hidden="1" x14ac:dyDescent="0.45">
      <c r="A8627" s="29"/>
      <c r="B8627" s="29"/>
      <c r="C8627" s="29"/>
    </row>
    <row r="8628" spans="1:3" hidden="1" x14ac:dyDescent="0.45">
      <c r="A8628" s="29"/>
      <c r="B8628" s="29"/>
      <c r="C8628" s="29"/>
    </row>
    <row r="8629" spans="1:3" hidden="1" x14ac:dyDescent="0.45">
      <c r="A8629" s="29"/>
      <c r="B8629" s="29"/>
      <c r="C8629" s="29"/>
    </row>
    <row r="8630" spans="1:3" hidden="1" x14ac:dyDescent="0.45">
      <c r="A8630" s="29"/>
      <c r="B8630" s="29"/>
      <c r="C8630" s="29"/>
    </row>
    <row r="8631" spans="1:3" hidden="1" x14ac:dyDescent="0.45">
      <c r="A8631" s="29"/>
      <c r="B8631" s="29"/>
      <c r="C8631" s="29"/>
    </row>
    <row r="8632" spans="1:3" hidden="1" x14ac:dyDescent="0.45">
      <c r="A8632" s="29"/>
      <c r="B8632" s="29"/>
      <c r="C8632" s="29"/>
    </row>
    <row r="8633" spans="1:3" hidden="1" x14ac:dyDescent="0.45">
      <c r="A8633" s="29"/>
      <c r="B8633" s="29"/>
      <c r="C8633" s="29"/>
    </row>
    <row r="8634" spans="1:3" hidden="1" x14ac:dyDescent="0.45">
      <c r="A8634" s="29"/>
      <c r="B8634" s="29"/>
      <c r="C8634" s="29"/>
    </row>
    <row r="8635" spans="1:3" hidden="1" x14ac:dyDescent="0.45">
      <c r="A8635" s="29"/>
      <c r="B8635" s="29"/>
      <c r="C8635" s="29"/>
    </row>
    <row r="8636" spans="1:3" hidden="1" x14ac:dyDescent="0.45">
      <c r="A8636" s="29"/>
      <c r="B8636" s="29"/>
      <c r="C8636" s="29"/>
    </row>
    <row r="8637" spans="1:3" hidden="1" x14ac:dyDescent="0.45">
      <c r="A8637" s="29"/>
      <c r="B8637" s="29"/>
      <c r="C8637" s="29"/>
    </row>
    <row r="8638" spans="1:3" hidden="1" x14ac:dyDescent="0.45">
      <c r="A8638" s="29"/>
      <c r="B8638" s="29"/>
      <c r="C8638" s="29"/>
    </row>
    <row r="8639" spans="1:3" hidden="1" x14ac:dyDescent="0.45">
      <c r="A8639" s="29"/>
      <c r="B8639" s="29"/>
      <c r="C8639" s="29"/>
    </row>
    <row r="8640" spans="1:3" hidden="1" x14ac:dyDescent="0.45">
      <c r="A8640" s="29"/>
      <c r="B8640" s="29"/>
      <c r="C8640" s="29"/>
    </row>
    <row r="8641" spans="1:3" hidden="1" x14ac:dyDescent="0.45">
      <c r="A8641" s="29"/>
      <c r="B8641" s="29"/>
      <c r="C8641" s="29"/>
    </row>
    <row r="8642" spans="1:3" hidden="1" x14ac:dyDescent="0.45">
      <c r="A8642" s="29"/>
      <c r="B8642" s="29"/>
      <c r="C8642" s="29"/>
    </row>
    <row r="8643" spans="1:3" hidden="1" x14ac:dyDescent="0.45">
      <c r="A8643" s="29"/>
      <c r="B8643" s="29"/>
      <c r="C8643" s="29"/>
    </row>
    <row r="8644" spans="1:3" hidden="1" x14ac:dyDescent="0.45">
      <c r="A8644" s="29"/>
      <c r="B8644" s="29"/>
      <c r="C8644" s="29"/>
    </row>
    <row r="8645" spans="1:3" hidden="1" x14ac:dyDescent="0.45">
      <c r="A8645" s="29"/>
      <c r="B8645" s="29"/>
      <c r="C8645" s="29"/>
    </row>
    <row r="8646" spans="1:3" hidden="1" x14ac:dyDescent="0.45">
      <c r="A8646" s="29"/>
      <c r="B8646" s="29"/>
      <c r="C8646" s="29"/>
    </row>
    <row r="8647" spans="1:3" hidden="1" x14ac:dyDescent="0.45">
      <c r="A8647" s="29"/>
      <c r="B8647" s="29"/>
      <c r="C8647" s="29"/>
    </row>
    <row r="8648" spans="1:3" hidden="1" x14ac:dyDescent="0.45">
      <c r="A8648" s="29"/>
      <c r="B8648" s="29"/>
      <c r="C8648" s="29"/>
    </row>
    <row r="8649" spans="1:3" hidden="1" x14ac:dyDescent="0.45">
      <c r="A8649" s="29"/>
      <c r="B8649" s="29"/>
      <c r="C8649" s="29"/>
    </row>
    <row r="8650" spans="1:3" hidden="1" x14ac:dyDescent="0.45">
      <c r="A8650" s="29"/>
      <c r="B8650" s="29"/>
      <c r="C8650" s="29"/>
    </row>
    <row r="8651" spans="1:3" hidden="1" x14ac:dyDescent="0.45">
      <c r="A8651" s="29"/>
      <c r="B8651" s="29"/>
      <c r="C8651" s="29"/>
    </row>
    <row r="8652" spans="1:3" hidden="1" x14ac:dyDescent="0.45">
      <c r="A8652" s="29"/>
      <c r="B8652" s="29"/>
      <c r="C8652" s="29"/>
    </row>
    <row r="8653" spans="1:3" hidden="1" x14ac:dyDescent="0.45">
      <c r="A8653" s="29"/>
      <c r="B8653" s="29"/>
      <c r="C8653" s="29"/>
    </row>
    <row r="8654" spans="1:3" hidden="1" x14ac:dyDescent="0.45">
      <c r="A8654" s="29"/>
      <c r="B8654" s="29"/>
      <c r="C8654" s="29"/>
    </row>
    <row r="8655" spans="1:3" hidden="1" x14ac:dyDescent="0.45">
      <c r="A8655" s="29"/>
      <c r="B8655" s="29"/>
      <c r="C8655" s="29"/>
    </row>
    <row r="8656" spans="1:3" hidden="1" x14ac:dyDescent="0.45">
      <c r="A8656" s="29"/>
      <c r="B8656" s="29"/>
      <c r="C8656" s="29"/>
    </row>
    <row r="8657" spans="1:3" hidden="1" x14ac:dyDescent="0.45">
      <c r="A8657" s="29"/>
      <c r="B8657" s="29"/>
      <c r="C8657" s="29"/>
    </row>
    <row r="8658" spans="1:3" hidden="1" x14ac:dyDescent="0.45">
      <c r="A8658" s="29"/>
      <c r="B8658" s="29"/>
      <c r="C8658" s="29"/>
    </row>
    <row r="8659" spans="1:3" hidden="1" x14ac:dyDescent="0.45">
      <c r="A8659" s="29"/>
      <c r="B8659" s="29"/>
      <c r="C8659" s="29"/>
    </row>
    <row r="8660" spans="1:3" hidden="1" x14ac:dyDescent="0.45">
      <c r="A8660" s="29"/>
      <c r="B8660" s="29"/>
      <c r="C8660" s="29"/>
    </row>
    <row r="8661" spans="1:3" hidden="1" x14ac:dyDescent="0.45">
      <c r="A8661" s="29"/>
      <c r="B8661" s="29"/>
      <c r="C8661" s="29"/>
    </row>
    <row r="8662" spans="1:3" hidden="1" x14ac:dyDescent="0.45">
      <c r="A8662" s="29"/>
      <c r="B8662" s="29"/>
      <c r="C8662" s="29"/>
    </row>
    <row r="8663" spans="1:3" hidden="1" x14ac:dyDescent="0.45">
      <c r="A8663" s="29"/>
      <c r="B8663" s="29"/>
      <c r="C8663" s="29"/>
    </row>
    <row r="8664" spans="1:3" hidden="1" x14ac:dyDescent="0.45">
      <c r="A8664" s="29"/>
      <c r="B8664" s="29"/>
      <c r="C8664" s="29"/>
    </row>
    <row r="8665" spans="1:3" hidden="1" x14ac:dyDescent="0.45">
      <c r="A8665" s="29"/>
      <c r="B8665" s="29"/>
      <c r="C8665" s="29"/>
    </row>
    <row r="8666" spans="1:3" hidden="1" x14ac:dyDescent="0.45">
      <c r="A8666" s="29"/>
      <c r="B8666" s="29"/>
      <c r="C8666" s="29"/>
    </row>
    <row r="8667" spans="1:3" hidden="1" x14ac:dyDescent="0.45">
      <c r="A8667" s="29"/>
      <c r="B8667" s="29"/>
      <c r="C8667" s="29"/>
    </row>
    <row r="8668" spans="1:3" hidden="1" x14ac:dyDescent="0.45">
      <c r="A8668" s="29"/>
      <c r="B8668" s="29"/>
      <c r="C8668" s="29"/>
    </row>
    <row r="8669" spans="1:3" hidden="1" x14ac:dyDescent="0.45">
      <c r="A8669" s="29"/>
      <c r="B8669" s="29"/>
      <c r="C8669" s="29"/>
    </row>
    <row r="8670" spans="1:3" hidden="1" x14ac:dyDescent="0.45">
      <c r="A8670" s="29"/>
      <c r="B8670" s="29"/>
      <c r="C8670" s="29"/>
    </row>
    <row r="8671" spans="1:3" hidden="1" x14ac:dyDescent="0.45">
      <c r="A8671" s="29"/>
      <c r="B8671" s="29"/>
      <c r="C8671" s="29"/>
    </row>
    <row r="8672" spans="1:3" hidden="1" x14ac:dyDescent="0.45">
      <c r="A8672" s="29"/>
      <c r="B8672" s="29"/>
      <c r="C8672" s="29"/>
    </row>
    <row r="8673" spans="1:3" hidden="1" x14ac:dyDescent="0.45">
      <c r="A8673" s="29"/>
      <c r="B8673" s="29"/>
      <c r="C8673" s="29"/>
    </row>
    <row r="8674" spans="1:3" hidden="1" x14ac:dyDescent="0.45">
      <c r="A8674" s="29"/>
      <c r="B8674" s="29"/>
      <c r="C8674" s="29"/>
    </row>
    <row r="8675" spans="1:3" hidden="1" x14ac:dyDescent="0.45">
      <c r="A8675" s="29"/>
      <c r="B8675" s="29"/>
      <c r="C8675" s="29"/>
    </row>
    <row r="8676" spans="1:3" hidden="1" x14ac:dyDescent="0.45">
      <c r="A8676" s="29"/>
      <c r="B8676" s="29"/>
      <c r="C8676" s="29"/>
    </row>
    <row r="8677" spans="1:3" hidden="1" x14ac:dyDescent="0.45">
      <c r="A8677" s="29"/>
      <c r="B8677" s="29"/>
      <c r="C8677" s="29"/>
    </row>
    <row r="8678" spans="1:3" hidden="1" x14ac:dyDescent="0.45">
      <c r="A8678" s="29"/>
      <c r="B8678" s="29"/>
      <c r="C8678" s="29"/>
    </row>
    <row r="8679" spans="1:3" hidden="1" x14ac:dyDescent="0.45">
      <c r="A8679" s="29"/>
      <c r="B8679" s="29"/>
      <c r="C8679" s="29"/>
    </row>
    <row r="8680" spans="1:3" hidden="1" x14ac:dyDescent="0.45">
      <c r="A8680" s="29"/>
      <c r="B8680" s="29"/>
      <c r="C8680" s="29"/>
    </row>
    <row r="8681" spans="1:3" hidden="1" x14ac:dyDescent="0.45">
      <c r="A8681" s="29"/>
      <c r="B8681" s="29"/>
      <c r="C8681" s="29"/>
    </row>
    <row r="8682" spans="1:3" hidden="1" x14ac:dyDescent="0.45">
      <c r="A8682" s="29"/>
      <c r="B8682" s="29"/>
      <c r="C8682" s="29"/>
    </row>
    <row r="8683" spans="1:3" hidden="1" x14ac:dyDescent="0.45">
      <c r="A8683" s="29"/>
      <c r="B8683" s="29"/>
      <c r="C8683" s="29"/>
    </row>
    <row r="8684" spans="1:3" hidden="1" x14ac:dyDescent="0.45">
      <c r="A8684" s="29"/>
      <c r="B8684" s="29"/>
      <c r="C8684" s="29"/>
    </row>
    <row r="8685" spans="1:3" hidden="1" x14ac:dyDescent="0.45">
      <c r="A8685" s="29"/>
      <c r="B8685" s="29"/>
      <c r="C8685" s="29"/>
    </row>
    <row r="8686" spans="1:3" hidden="1" x14ac:dyDescent="0.45">
      <c r="A8686" s="29"/>
      <c r="B8686" s="29"/>
      <c r="C8686" s="29"/>
    </row>
    <row r="8687" spans="1:3" hidden="1" x14ac:dyDescent="0.45">
      <c r="A8687" s="29"/>
      <c r="B8687" s="29"/>
      <c r="C8687" s="29"/>
    </row>
    <row r="8688" spans="1:3" hidden="1" x14ac:dyDescent="0.45">
      <c r="A8688" s="29"/>
      <c r="B8688" s="29"/>
      <c r="C8688" s="29"/>
    </row>
    <row r="8689" spans="1:3" hidden="1" x14ac:dyDescent="0.45">
      <c r="A8689" s="29"/>
      <c r="B8689" s="29"/>
      <c r="C8689" s="29"/>
    </row>
    <row r="8690" spans="1:3" hidden="1" x14ac:dyDescent="0.45">
      <c r="A8690" s="29"/>
      <c r="B8690" s="29"/>
      <c r="C8690" s="29"/>
    </row>
    <row r="8691" spans="1:3" hidden="1" x14ac:dyDescent="0.45">
      <c r="A8691" s="29"/>
      <c r="B8691" s="29"/>
      <c r="C8691" s="29"/>
    </row>
    <row r="8692" spans="1:3" hidden="1" x14ac:dyDescent="0.45">
      <c r="A8692" s="29"/>
      <c r="B8692" s="29"/>
      <c r="C8692" s="29"/>
    </row>
    <row r="8693" spans="1:3" hidden="1" x14ac:dyDescent="0.45">
      <c r="A8693" s="29"/>
      <c r="B8693" s="29"/>
      <c r="C8693" s="29"/>
    </row>
    <row r="8694" spans="1:3" hidden="1" x14ac:dyDescent="0.45">
      <c r="A8694" s="29"/>
      <c r="B8694" s="29"/>
      <c r="C8694" s="29"/>
    </row>
    <row r="8695" spans="1:3" hidden="1" x14ac:dyDescent="0.45">
      <c r="A8695" s="29"/>
      <c r="B8695" s="29"/>
      <c r="C8695" s="29"/>
    </row>
    <row r="8696" spans="1:3" hidden="1" x14ac:dyDescent="0.45">
      <c r="A8696" s="29"/>
      <c r="B8696" s="29"/>
      <c r="C8696" s="29"/>
    </row>
    <row r="8697" spans="1:3" hidden="1" x14ac:dyDescent="0.45">
      <c r="A8697" s="29"/>
      <c r="B8697" s="29"/>
      <c r="C8697" s="29"/>
    </row>
    <row r="8698" spans="1:3" hidden="1" x14ac:dyDescent="0.45">
      <c r="A8698" s="29"/>
      <c r="B8698" s="29"/>
      <c r="C8698" s="29"/>
    </row>
    <row r="8699" spans="1:3" hidden="1" x14ac:dyDescent="0.45">
      <c r="A8699" s="29"/>
      <c r="B8699" s="29"/>
      <c r="C8699" s="29"/>
    </row>
    <row r="8700" spans="1:3" hidden="1" x14ac:dyDescent="0.45">
      <c r="A8700" s="29"/>
      <c r="B8700" s="29"/>
      <c r="C8700" s="29"/>
    </row>
    <row r="8701" spans="1:3" hidden="1" x14ac:dyDescent="0.45">
      <c r="A8701" s="29"/>
      <c r="B8701" s="29"/>
      <c r="C8701" s="29"/>
    </row>
    <row r="8702" spans="1:3" hidden="1" x14ac:dyDescent="0.45">
      <c r="A8702" s="29"/>
      <c r="B8702" s="29"/>
      <c r="C8702" s="29"/>
    </row>
    <row r="8703" spans="1:3" hidden="1" x14ac:dyDescent="0.45">
      <c r="A8703" s="29"/>
      <c r="B8703" s="29"/>
      <c r="C8703" s="29"/>
    </row>
    <row r="8704" spans="1:3" hidden="1" x14ac:dyDescent="0.45">
      <c r="A8704" s="29"/>
      <c r="B8704" s="29"/>
      <c r="C8704" s="29"/>
    </row>
    <row r="8705" spans="1:3" hidden="1" x14ac:dyDescent="0.45">
      <c r="A8705" s="29"/>
      <c r="B8705" s="29"/>
      <c r="C8705" s="29"/>
    </row>
    <row r="8706" spans="1:3" hidden="1" x14ac:dyDescent="0.45">
      <c r="A8706" s="29"/>
      <c r="B8706" s="29"/>
      <c r="C8706" s="29"/>
    </row>
    <row r="8707" spans="1:3" hidden="1" x14ac:dyDescent="0.45">
      <c r="A8707" s="29"/>
      <c r="B8707" s="29"/>
      <c r="C8707" s="29"/>
    </row>
    <row r="8708" spans="1:3" hidden="1" x14ac:dyDescent="0.45">
      <c r="A8708" s="29"/>
      <c r="B8708" s="29"/>
      <c r="C8708" s="29"/>
    </row>
    <row r="8709" spans="1:3" hidden="1" x14ac:dyDescent="0.45">
      <c r="A8709" s="29"/>
      <c r="B8709" s="29"/>
      <c r="C8709" s="29"/>
    </row>
    <row r="8710" spans="1:3" hidden="1" x14ac:dyDescent="0.45">
      <c r="A8710" s="29"/>
      <c r="B8710" s="29"/>
      <c r="C8710" s="29"/>
    </row>
    <row r="8711" spans="1:3" hidden="1" x14ac:dyDescent="0.45">
      <c r="A8711" s="29"/>
      <c r="B8711" s="29"/>
      <c r="C8711" s="29"/>
    </row>
    <row r="8712" spans="1:3" hidden="1" x14ac:dyDescent="0.45">
      <c r="A8712" s="29"/>
      <c r="B8712" s="29"/>
      <c r="C8712" s="29"/>
    </row>
    <row r="8713" spans="1:3" hidden="1" x14ac:dyDescent="0.45">
      <c r="A8713" s="29"/>
      <c r="B8713" s="29"/>
      <c r="C8713" s="29"/>
    </row>
    <row r="8714" spans="1:3" hidden="1" x14ac:dyDescent="0.45">
      <c r="A8714" s="29"/>
      <c r="B8714" s="29"/>
      <c r="C8714" s="29"/>
    </row>
    <row r="8715" spans="1:3" hidden="1" x14ac:dyDescent="0.45">
      <c r="A8715" s="29"/>
      <c r="B8715" s="29"/>
      <c r="C8715" s="29"/>
    </row>
    <row r="8716" spans="1:3" hidden="1" x14ac:dyDescent="0.45">
      <c r="A8716" s="29"/>
      <c r="B8716" s="29"/>
      <c r="C8716" s="29"/>
    </row>
    <row r="8717" spans="1:3" hidden="1" x14ac:dyDescent="0.45">
      <c r="A8717" s="29"/>
      <c r="B8717" s="29"/>
      <c r="C8717" s="29"/>
    </row>
    <row r="8718" spans="1:3" hidden="1" x14ac:dyDescent="0.45">
      <c r="A8718" s="29"/>
      <c r="B8718" s="29"/>
      <c r="C8718" s="29"/>
    </row>
    <row r="8719" spans="1:3" hidden="1" x14ac:dyDescent="0.45">
      <c r="A8719" s="29"/>
      <c r="B8719" s="29"/>
      <c r="C8719" s="29"/>
    </row>
    <row r="8720" spans="1:3" hidden="1" x14ac:dyDescent="0.45">
      <c r="A8720" s="29"/>
      <c r="B8720" s="29"/>
      <c r="C8720" s="29"/>
    </row>
    <row r="8721" spans="1:3" hidden="1" x14ac:dyDescent="0.45">
      <c r="A8721" s="29"/>
      <c r="B8721" s="29"/>
      <c r="C8721" s="29"/>
    </row>
    <row r="8722" spans="1:3" hidden="1" x14ac:dyDescent="0.45">
      <c r="A8722" s="29"/>
      <c r="B8722" s="29"/>
      <c r="C8722" s="29"/>
    </row>
    <row r="8723" spans="1:3" hidden="1" x14ac:dyDescent="0.45">
      <c r="A8723" s="29"/>
      <c r="B8723" s="29"/>
      <c r="C8723" s="29"/>
    </row>
    <row r="8724" spans="1:3" hidden="1" x14ac:dyDescent="0.45">
      <c r="A8724" s="29"/>
      <c r="B8724" s="29"/>
      <c r="C8724" s="29"/>
    </row>
    <row r="8725" spans="1:3" hidden="1" x14ac:dyDescent="0.45">
      <c r="A8725" s="29"/>
      <c r="B8725" s="29"/>
      <c r="C8725" s="29"/>
    </row>
    <row r="8726" spans="1:3" hidden="1" x14ac:dyDescent="0.45">
      <c r="A8726" s="29"/>
      <c r="B8726" s="29"/>
      <c r="C8726" s="29"/>
    </row>
    <row r="8727" spans="1:3" hidden="1" x14ac:dyDescent="0.45">
      <c r="A8727" s="29"/>
      <c r="B8727" s="29"/>
      <c r="C8727" s="29"/>
    </row>
    <row r="8728" spans="1:3" hidden="1" x14ac:dyDescent="0.45">
      <c r="A8728" s="29"/>
      <c r="B8728" s="29"/>
      <c r="C8728" s="29"/>
    </row>
    <row r="8729" spans="1:3" hidden="1" x14ac:dyDescent="0.45">
      <c r="A8729" s="29"/>
      <c r="B8729" s="29"/>
      <c r="C8729" s="29"/>
    </row>
    <row r="8730" spans="1:3" hidden="1" x14ac:dyDescent="0.45">
      <c r="A8730" s="29"/>
      <c r="B8730" s="29"/>
      <c r="C8730" s="29"/>
    </row>
    <row r="8731" spans="1:3" hidden="1" x14ac:dyDescent="0.45">
      <c r="A8731" s="29"/>
      <c r="B8731" s="29"/>
      <c r="C8731" s="29"/>
    </row>
    <row r="8732" spans="1:3" hidden="1" x14ac:dyDescent="0.45">
      <c r="A8732" s="29"/>
      <c r="B8732" s="29"/>
      <c r="C8732" s="29"/>
    </row>
    <row r="8733" spans="1:3" hidden="1" x14ac:dyDescent="0.45">
      <c r="A8733" s="29"/>
      <c r="B8733" s="29"/>
      <c r="C8733" s="29"/>
    </row>
    <row r="8734" spans="1:3" hidden="1" x14ac:dyDescent="0.45">
      <c r="A8734" s="29"/>
      <c r="B8734" s="29"/>
      <c r="C8734" s="29"/>
    </row>
    <row r="8735" spans="1:3" hidden="1" x14ac:dyDescent="0.45">
      <c r="A8735" s="29"/>
      <c r="B8735" s="29"/>
      <c r="C8735" s="29"/>
    </row>
    <row r="8736" spans="1:3" hidden="1" x14ac:dyDescent="0.45">
      <c r="A8736" s="29"/>
      <c r="B8736" s="29"/>
      <c r="C8736" s="29"/>
    </row>
    <row r="8737" spans="1:3" hidden="1" x14ac:dyDescent="0.45">
      <c r="A8737" s="29"/>
      <c r="B8737" s="29"/>
      <c r="C8737" s="29"/>
    </row>
    <row r="8738" spans="1:3" hidden="1" x14ac:dyDescent="0.45">
      <c r="A8738" s="29"/>
      <c r="B8738" s="29"/>
      <c r="C8738" s="29"/>
    </row>
    <row r="8739" spans="1:3" hidden="1" x14ac:dyDescent="0.45">
      <c r="A8739" s="29"/>
      <c r="B8739" s="29"/>
      <c r="C8739" s="29"/>
    </row>
    <row r="8740" spans="1:3" hidden="1" x14ac:dyDescent="0.45">
      <c r="A8740" s="29"/>
      <c r="B8740" s="29"/>
      <c r="C8740" s="29"/>
    </row>
    <row r="8741" spans="1:3" hidden="1" x14ac:dyDescent="0.45">
      <c r="A8741" s="29"/>
      <c r="B8741" s="29"/>
      <c r="C8741" s="29"/>
    </row>
    <row r="8742" spans="1:3" hidden="1" x14ac:dyDescent="0.45">
      <c r="A8742" s="29"/>
      <c r="B8742" s="29"/>
      <c r="C8742" s="29"/>
    </row>
    <row r="8743" spans="1:3" hidden="1" x14ac:dyDescent="0.45">
      <c r="A8743" s="29"/>
      <c r="B8743" s="29"/>
      <c r="C8743" s="29"/>
    </row>
    <row r="8744" spans="1:3" hidden="1" x14ac:dyDescent="0.45">
      <c r="A8744" s="29"/>
      <c r="B8744" s="29"/>
      <c r="C8744" s="29"/>
    </row>
    <row r="8745" spans="1:3" hidden="1" x14ac:dyDescent="0.45">
      <c r="A8745" s="29"/>
      <c r="B8745" s="29"/>
      <c r="C8745" s="29"/>
    </row>
    <row r="8746" spans="1:3" hidden="1" x14ac:dyDescent="0.45">
      <c r="A8746" s="29"/>
      <c r="B8746" s="29"/>
      <c r="C8746" s="29"/>
    </row>
    <row r="8747" spans="1:3" hidden="1" x14ac:dyDescent="0.45">
      <c r="A8747" s="29"/>
      <c r="B8747" s="29"/>
      <c r="C8747" s="29"/>
    </row>
    <row r="8748" spans="1:3" hidden="1" x14ac:dyDescent="0.45">
      <c r="A8748" s="29"/>
      <c r="B8748" s="29"/>
      <c r="C8748" s="29"/>
    </row>
    <row r="8749" spans="1:3" hidden="1" x14ac:dyDescent="0.45">
      <c r="A8749" s="29"/>
      <c r="B8749" s="29"/>
      <c r="C8749" s="29"/>
    </row>
    <row r="8750" spans="1:3" hidden="1" x14ac:dyDescent="0.45">
      <c r="A8750" s="29"/>
      <c r="B8750" s="29"/>
      <c r="C8750" s="29"/>
    </row>
    <row r="8751" spans="1:3" hidden="1" x14ac:dyDescent="0.45">
      <c r="A8751" s="29"/>
      <c r="B8751" s="29"/>
      <c r="C8751" s="29"/>
    </row>
    <row r="8752" spans="1:3" hidden="1" x14ac:dyDescent="0.45">
      <c r="A8752" s="29"/>
      <c r="B8752" s="29"/>
      <c r="C8752" s="29"/>
    </row>
    <row r="8753" spans="1:3" hidden="1" x14ac:dyDescent="0.45">
      <c r="A8753" s="29"/>
      <c r="B8753" s="29"/>
      <c r="C8753" s="29"/>
    </row>
    <row r="8754" spans="1:3" hidden="1" x14ac:dyDescent="0.45">
      <c r="A8754" s="29"/>
      <c r="B8754" s="29"/>
      <c r="C8754" s="29"/>
    </row>
    <row r="8755" spans="1:3" hidden="1" x14ac:dyDescent="0.45">
      <c r="A8755" s="29"/>
      <c r="B8755" s="29"/>
      <c r="C8755" s="29"/>
    </row>
    <row r="8756" spans="1:3" hidden="1" x14ac:dyDescent="0.45">
      <c r="A8756" s="29"/>
      <c r="B8756" s="29"/>
      <c r="C8756" s="29"/>
    </row>
    <row r="8757" spans="1:3" hidden="1" x14ac:dyDescent="0.45">
      <c r="A8757" s="29"/>
      <c r="B8757" s="29"/>
      <c r="C8757" s="29"/>
    </row>
    <row r="8758" spans="1:3" hidden="1" x14ac:dyDescent="0.45">
      <c r="A8758" s="29"/>
      <c r="B8758" s="29"/>
      <c r="C8758" s="29"/>
    </row>
    <row r="8759" spans="1:3" hidden="1" x14ac:dyDescent="0.45">
      <c r="A8759" s="29"/>
      <c r="B8759" s="29"/>
      <c r="C8759" s="29"/>
    </row>
    <row r="8760" spans="1:3" hidden="1" x14ac:dyDescent="0.45">
      <c r="A8760" s="29"/>
      <c r="B8760" s="29"/>
      <c r="C8760" s="29"/>
    </row>
    <row r="8761" spans="1:3" hidden="1" x14ac:dyDescent="0.45">
      <c r="A8761" s="29"/>
      <c r="B8761" s="29"/>
      <c r="C8761" s="29"/>
    </row>
    <row r="8762" spans="1:3" hidden="1" x14ac:dyDescent="0.45">
      <c r="A8762" s="29"/>
      <c r="B8762" s="29"/>
      <c r="C8762" s="29"/>
    </row>
    <row r="8763" spans="1:3" hidden="1" x14ac:dyDescent="0.45">
      <c r="A8763" s="29"/>
      <c r="B8763" s="29"/>
      <c r="C8763" s="29"/>
    </row>
    <row r="8764" spans="1:3" hidden="1" x14ac:dyDescent="0.45">
      <c r="A8764" s="29"/>
      <c r="B8764" s="29"/>
      <c r="C8764" s="29"/>
    </row>
    <row r="8765" spans="1:3" hidden="1" x14ac:dyDescent="0.45">
      <c r="A8765" s="29"/>
      <c r="B8765" s="29"/>
      <c r="C8765" s="29"/>
    </row>
    <row r="8766" spans="1:3" hidden="1" x14ac:dyDescent="0.45">
      <c r="A8766" s="29"/>
      <c r="B8766" s="29"/>
      <c r="C8766" s="29"/>
    </row>
    <row r="8767" spans="1:3" hidden="1" x14ac:dyDescent="0.45">
      <c r="A8767" s="29"/>
      <c r="B8767" s="29"/>
      <c r="C8767" s="29"/>
    </row>
    <row r="8768" spans="1:3" hidden="1" x14ac:dyDescent="0.45">
      <c r="A8768" s="29"/>
      <c r="B8768" s="29"/>
      <c r="C8768" s="29"/>
    </row>
    <row r="8769" spans="1:3" hidden="1" x14ac:dyDescent="0.45">
      <c r="A8769" s="29"/>
      <c r="B8769" s="29"/>
      <c r="C8769" s="29"/>
    </row>
    <row r="8770" spans="1:3" hidden="1" x14ac:dyDescent="0.45">
      <c r="A8770" s="29"/>
      <c r="B8770" s="29"/>
      <c r="C8770" s="29"/>
    </row>
    <row r="8771" spans="1:3" hidden="1" x14ac:dyDescent="0.45">
      <c r="A8771" s="29"/>
      <c r="B8771" s="29"/>
      <c r="C8771" s="29"/>
    </row>
    <row r="8772" spans="1:3" hidden="1" x14ac:dyDescent="0.45">
      <c r="A8772" s="29"/>
      <c r="B8772" s="29"/>
      <c r="C8772" s="29"/>
    </row>
    <row r="8773" spans="1:3" hidden="1" x14ac:dyDescent="0.45">
      <c r="A8773" s="29"/>
      <c r="B8773" s="29"/>
      <c r="C8773" s="29"/>
    </row>
    <row r="8774" spans="1:3" hidden="1" x14ac:dyDescent="0.45">
      <c r="A8774" s="29"/>
      <c r="B8774" s="29"/>
      <c r="C8774" s="29"/>
    </row>
    <row r="8775" spans="1:3" hidden="1" x14ac:dyDescent="0.45">
      <c r="A8775" s="29"/>
      <c r="B8775" s="29"/>
      <c r="C8775" s="29"/>
    </row>
    <row r="8776" spans="1:3" hidden="1" x14ac:dyDescent="0.45">
      <c r="A8776" s="29"/>
      <c r="B8776" s="29"/>
      <c r="C8776" s="29"/>
    </row>
    <row r="8777" spans="1:3" hidden="1" x14ac:dyDescent="0.45">
      <c r="A8777" s="29"/>
      <c r="B8777" s="29"/>
      <c r="C8777" s="29"/>
    </row>
    <row r="8778" spans="1:3" hidden="1" x14ac:dyDescent="0.45">
      <c r="A8778" s="29"/>
      <c r="B8778" s="29"/>
      <c r="C8778" s="29"/>
    </row>
    <row r="8779" spans="1:3" hidden="1" x14ac:dyDescent="0.45">
      <c r="A8779" s="29"/>
      <c r="B8779" s="29"/>
      <c r="C8779" s="29"/>
    </row>
    <row r="8780" spans="1:3" hidden="1" x14ac:dyDescent="0.45">
      <c r="A8780" s="29"/>
      <c r="B8780" s="29"/>
      <c r="C8780" s="29"/>
    </row>
    <row r="8781" spans="1:3" hidden="1" x14ac:dyDescent="0.45">
      <c r="A8781" s="29"/>
      <c r="B8781" s="29"/>
      <c r="C8781" s="29"/>
    </row>
    <row r="8782" spans="1:3" hidden="1" x14ac:dyDescent="0.45">
      <c r="A8782" s="29"/>
      <c r="B8782" s="29"/>
      <c r="C8782" s="29"/>
    </row>
    <row r="8783" spans="1:3" hidden="1" x14ac:dyDescent="0.45">
      <c r="A8783" s="29"/>
      <c r="B8783" s="29"/>
      <c r="C8783" s="29"/>
    </row>
    <row r="8784" spans="1:3" hidden="1" x14ac:dyDescent="0.45">
      <c r="A8784" s="29"/>
      <c r="B8784" s="29"/>
      <c r="C8784" s="29"/>
    </row>
    <row r="8785" spans="1:3" hidden="1" x14ac:dyDescent="0.45">
      <c r="A8785" s="29"/>
      <c r="B8785" s="29"/>
      <c r="C8785" s="29"/>
    </row>
    <row r="8786" spans="1:3" hidden="1" x14ac:dyDescent="0.45">
      <c r="A8786" s="29"/>
      <c r="B8786" s="29"/>
      <c r="C8786" s="29"/>
    </row>
    <row r="8787" spans="1:3" hidden="1" x14ac:dyDescent="0.45">
      <c r="A8787" s="29"/>
      <c r="B8787" s="29"/>
      <c r="C8787" s="29"/>
    </row>
    <row r="8788" spans="1:3" hidden="1" x14ac:dyDescent="0.45">
      <c r="A8788" s="29"/>
      <c r="B8788" s="29"/>
      <c r="C8788" s="29"/>
    </row>
    <row r="8789" spans="1:3" hidden="1" x14ac:dyDescent="0.45">
      <c r="A8789" s="29"/>
      <c r="B8789" s="29"/>
      <c r="C8789" s="29"/>
    </row>
    <row r="8790" spans="1:3" hidden="1" x14ac:dyDescent="0.45">
      <c r="A8790" s="29"/>
      <c r="B8790" s="29"/>
      <c r="C8790" s="29"/>
    </row>
    <row r="8791" spans="1:3" hidden="1" x14ac:dyDescent="0.45">
      <c r="A8791" s="29"/>
      <c r="B8791" s="29"/>
      <c r="C8791" s="29"/>
    </row>
    <row r="8792" spans="1:3" hidden="1" x14ac:dyDescent="0.45">
      <c r="A8792" s="29"/>
      <c r="B8792" s="29"/>
      <c r="C8792" s="29"/>
    </row>
    <row r="8793" spans="1:3" hidden="1" x14ac:dyDescent="0.45">
      <c r="A8793" s="29"/>
      <c r="B8793" s="29"/>
      <c r="C8793" s="29"/>
    </row>
    <row r="8794" spans="1:3" hidden="1" x14ac:dyDescent="0.45">
      <c r="A8794" s="29"/>
      <c r="B8794" s="29"/>
      <c r="C8794" s="29"/>
    </row>
    <row r="8795" spans="1:3" hidden="1" x14ac:dyDescent="0.45">
      <c r="A8795" s="29"/>
      <c r="B8795" s="29"/>
      <c r="C8795" s="29"/>
    </row>
    <row r="8796" spans="1:3" hidden="1" x14ac:dyDescent="0.45">
      <c r="A8796" s="29"/>
      <c r="B8796" s="29"/>
      <c r="C8796" s="29"/>
    </row>
    <row r="8797" spans="1:3" hidden="1" x14ac:dyDescent="0.45">
      <c r="A8797" s="29"/>
      <c r="B8797" s="29"/>
      <c r="C8797" s="29"/>
    </row>
    <row r="8798" spans="1:3" hidden="1" x14ac:dyDescent="0.45">
      <c r="A8798" s="29"/>
      <c r="B8798" s="29"/>
      <c r="C8798" s="29"/>
    </row>
    <row r="8799" spans="1:3" hidden="1" x14ac:dyDescent="0.45">
      <c r="A8799" s="29"/>
      <c r="B8799" s="29"/>
      <c r="C8799" s="29"/>
    </row>
    <row r="8800" spans="1:3" hidden="1" x14ac:dyDescent="0.45">
      <c r="A8800" s="29"/>
      <c r="B8800" s="29"/>
      <c r="C8800" s="29"/>
    </row>
    <row r="8801" spans="1:3" hidden="1" x14ac:dyDescent="0.45">
      <c r="A8801" s="29"/>
      <c r="B8801" s="29"/>
      <c r="C8801" s="29"/>
    </row>
    <row r="8802" spans="1:3" hidden="1" x14ac:dyDescent="0.45">
      <c r="A8802" s="29"/>
      <c r="B8802" s="29"/>
      <c r="C8802" s="29"/>
    </row>
    <row r="8803" spans="1:3" hidden="1" x14ac:dyDescent="0.45">
      <c r="A8803" s="29"/>
      <c r="B8803" s="29"/>
      <c r="C8803" s="29"/>
    </row>
    <row r="8804" spans="1:3" hidden="1" x14ac:dyDescent="0.45">
      <c r="A8804" s="29"/>
      <c r="B8804" s="29"/>
      <c r="C8804" s="29"/>
    </row>
    <row r="8805" spans="1:3" hidden="1" x14ac:dyDescent="0.45">
      <c r="A8805" s="29"/>
      <c r="B8805" s="29"/>
      <c r="C8805" s="29"/>
    </row>
    <row r="8806" spans="1:3" hidden="1" x14ac:dyDescent="0.45">
      <c r="A8806" s="29"/>
      <c r="B8806" s="29"/>
      <c r="C8806" s="29"/>
    </row>
    <row r="8807" spans="1:3" hidden="1" x14ac:dyDescent="0.45">
      <c r="A8807" s="29"/>
      <c r="B8807" s="29"/>
      <c r="C8807" s="29"/>
    </row>
    <row r="8808" spans="1:3" hidden="1" x14ac:dyDescent="0.45">
      <c r="A8808" s="29"/>
      <c r="B8808" s="29"/>
      <c r="C8808" s="29"/>
    </row>
    <row r="8809" spans="1:3" hidden="1" x14ac:dyDescent="0.45">
      <c r="A8809" s="29"/>
      <c r="B8809" s="29"/>
      <c r="C8809" s="29"/>
    </row>
    <row r="8810" spans="1:3" hidden="1" x14ac:dyDescent="0.45">
      <c r="A8810" s="29"/>
      <c r="B8810" s="29"/>
      <c r="C8810" s="29"/>
    </row>
    <row r="8811" spans="1:3" hidden="1" x14ac:dyDescent="0.45">
      <c r="A8811" s="29"/>
      <c r="B8811" s="29"/>
      <c r="C8811" s="29"/>
    </row>
    <row r="8812" spans="1:3" hidden="1" x14ac:dyDescent="0.45">
      <c r="A8812" s="29"/>
      <c r="B8812" s="29"/>
      <c r="C8812" s="29"/>
    </row>
    <row r="8813" spans="1:3" hidden="1" x14ac:dyDescent="0.45">
      <c r="A8813" s="29"/>
      <c r="B8813" s="29"/>
      <c r="C8813" s="29"/>
    </row>
    <row r="8814" spans="1:3" hidden="1" x14ac:dyDescent="0.45">
      <c r="A8814" s="29"/>
      <c r="B8814" s="29"/>
      <c r="C8814" s="29"/>
    </row>
    <row r="8815" spans="1:3" hidden="1" x14ac:dyDescent="0.45">
      <c r="A8815" s="29"/>
      <c r="B8815" s="29"/>
      <c r="C8815" s="29"/>
    </row>
    <row r="8816" spans="1:3" hidden="1" x14ac:dyDescent="0.45">
      <c r="A8816" s="29"/>
      <c r="B8816" s="29"/>
      <c r="C8816" s="29"/>
    </row>
    <row r="8817" spans="1:3" hidden="1" x14ac:dyDescent="0.45">
      <c r="A8817" s="29"/>
      <c r="B8817" s="29"/>
      <c r="C8817" s="29"/>
    </row>
    <row r="8818" spans="1:3" hidden="1" x14ac:dyDescent="0.45">
      <c r="A8818" s="29"/>
      <c r="B8818" s="29"/>
      <c r="C8818" s="29"/>
    </row>
    <row r="8819" spans="1:3" hidden="1" x14ac:dyDescent="0.45">
      <c r="A8819" s="29"/>
      <c r="B8819" s="29"/>
      <c r="C8819" s="29"/>
    </row>
    <row r="8820" spans="1:3" hidden="1" x14ac:dyDescent="0.45">
      <c r="A8820" s="29"/>
      <c r="B8820" s="29"/>
      <c r="C8820" s="29"/>
    </row>
    <row r="8821" spans="1:3" hidden="1" x14ac:dyDescent="0.45">
      <c r="A8821" s="29"/>
      <c r="B8821" s="29"/>
      <c r="C8821" s="29"/>
    </row>
    <row r="8822" spans="1:3" hidden="1" x14ac:dyDescent="0.45">
      <c r="A8822" s="29"/>
      <c r="B8822" s="29"/>
      <c r="C8822" s="29"/>
    </row>
    <row r="8823" spans="1:3" hidden="1" x14ac:dyDescent="0.45">
      <c r="A8823" s="29"/>
      <c r="B8823" s="29"/>
      <c r="C8823" s="29"/>
    </row>
    <row r="8824" spans="1:3" hidden="1" x14ac:dyDescent="0.45">
      <c r="A8824" s="29"/>
      <c r="B8824" s="29"/>
      <c r="C8824" s="29"/>
    </row>
    <row r="8825" spans="1:3" hidden="1" x14ac:dyDescent="0.45">
      <c r="A8825" s="29"/>
      <c r="B8825" s="29"/>
      <c r="C8825" s="29"/>
    </row>
    <row r="8826" spans="1:3" hidden="1" x14ac:dyDescent="0.45">
      <c r="A8826" s="29"/>
      <c r="B8826" s="29"/>
      <c r="C8826" s="29"/>
    </row>
    <row r="8827" spans="1:3" hidden="1" x14ac:dyDescent="0.45">
      <c r="A8827" s="29"/>
      <c r="B8827" s="29"/>
      <c r="C8827" s="29"/>
    </row>
    <row r="8828" spans="1:3" hidden="1" x14ac:dyDescent="0.45">
      <c r="A8828" s="29"/>
      <c r="B8828" s="29"/>
      <c r="C8828" s="29"/>
    </row>
    <row r="8829" spans="1:3" hidden="1" x14ac:dyDescent="0.45">
      <c r="A8829" s="29"/>
      <c r="B8829" s="29"/>
      <c r="C8829" s="29"/>
    </row>
    <row r="8830" spans="1:3" hidden="1" x14ac:dyDescent="0.45">
      <c r="A8830" s="29"/>
      <c r="B8830" s="29"/>
      <c r="C8830" s="29"/>
    </row>
    <row r="8831" spans="1:3" hidden="1" x14ac:dyDescent="0.45">
      <c r="A8831" s="29"/>
      <c r="B8831" s="29"/>
      <c r="C8831" s="29"/>
    </row>
    <row r="8832" spans="1:3" hidden="1" x14ac:dyDescent="0.45">
      <c r="A8832" s="29"/>
      <c r="B8832" s="29"/>
      <c r="C8832" s="29"/>
    </row>
    <row r="8833" spans="1:3" hidden="1" x14ac:dyDescent="0.45">
      <c r="A8833" s="29"/>
      <c r="B8833" s="29"/>
      <c r="C8833" s="29"/>
    </row>
    <row r="8834" spans="1:3" hidden="1" x14ac:dyDescent="0.45">
      <c r="A8834" s="29"/>
      <c r="B8834" s="29"/>
      <c r="C8834" s="29"/>
    </row>
    <row r="8835" spans="1:3" hidden="1" x14ac:dyDescent="0.45">
      <c r="A8835" s="29"/>
      <c r="B8835" s="29"/>
      <c r="C8835" s="29"/>
    </row>
    <row r="8836" spans="1:3" hidden="1" x14ac:dyDescent="0.45">
      <c r="A8836" s="29"/>
      <c r="B8836" s="29"/>
      <c r="C8836" s="29"/>
    </row>
    <row r="8837" spans="1:3" hidden="1" x14ac:dyDescent="0.45">
      <c r="A8837" s="29"/>
      <c r="B8837" s="29"/>
      <c r="C8837" s="29"/>
    </row>
    <row r="8838" spans="1:3" hidden="1" x14ac:dyDescent="0.45">
      <c r="A8838" s="29"/>
      <c r="B8838" s="29"/>
      <c r="C8838" s="29"/>
    </row>
    <row r="8839" spans="1:3" hidden="1" x14ac:dyDescent="0.45">
      <c r="A8839" s="29"/>
      <c r="B8839" s="29"/>
      <c r="C8839" s="29"/>
    </row>
    <row r="8840" spans="1:3" hidden="1" x14ac:dyDescent="0.45">
      <c r="A8840" s="29"/>
      <c r="B8840" s="29"/>
      <c r="C8840" s="29"/>
    </row>
    <row r="8841" spans="1:3" hidden="1" x14ac:dyDescent="0.45">
      <c r="A8841" s="29"/>
      <c r="B8841" s="29"/>
      <c r="C8841" s="29"/>
    </row>
    <row r="8842" spans="1:3" hidden="1" x14ac:dyDescent="0.45">
      <c r="A8842" s="29"/>
      <c r="B8842" s="29"/>
      <c r="C8842" s="29"/>
    </row>
    <row r="8843" spans="1:3" hidden="1" x14ac:dyDescent="0.45">
      <c r="A8843" s="29"/>
      <c r="B8843" s="29"/>
      <c r="C8843" s="29"/>
    </row>
    <row r="8844" spans="1:3" hidden="1" x14ac:dyDescent="0.45">
      <c r="A8844" s="29"/>
      <c r="B8844" s="29"/>
      <c r="C8844" s="29"/>
    </row>
    <row r="8845" spans="1:3" hidden="1" x14ac:dyDescent="0.45">
      <c r="A8845" s="29"/>
      <c r="B8845" s="29"/>
      <c r="C8845" s="29"/>
    </row>
    <row r="8846" spans="1:3" hidden="1" x14ac:dyDescent="0.45">
      <c r="A8846" s="29"/>
      <c r="B8846" s="29"/>
      <c r="C8846" s="29"/>
    </row>
    <row r="8847" spans="1:3" hidden="1" x14ac:dyDescent="0.45">
      <c r="A8847" s="29"/>
      <c r="B8847" s="29"/>
      <c r="C8847" s="29"/>
    </row>
    <row r="8848" spans="1:3" hidden="1" x14ac:dyDescent="0.45">
      <c r="A8848" s="29"/>
      <c r="B8848" s="29"/>
      <c r="C8848" s="29"/>
    </row>
    <row r="8849" spans="1:3" hidden="1" x14ac:dyDescent="0.45">
      <c r="A8849" s="29"/>
      <c r="B8849" s="29"/>
      <c r="C8849" s="29"/>
    </row>
    <row r="8850" spans="1:3" hidden="1" x14ac:dyDescent="0.45">
      <c r="A8850" s="29"/>
      <c r="B8850" s="29"/>
      <c r="C8850" s="29"/>
    </row>
    <row r="8851" spans="1:3" hidden="1" x14ac:dyDescent="0.45">
      <c r="A8851" s="29"/>
      <c r="B8851" s="29"/>
      <c r="C8851" s="29"/>
    </row>
    <row r="8852" spans="1:3" hidden="1" x14ac:dyDescent="0.45">
      <c r="A8852" s="29"/>
      <c r="B8852" s="29"/>
      <c r="C8852" s="29"/>
    </row>
    <row r="8853" spans="1:3" hidden="1" x14ac:dyDescent="0.45">
      <c r="A8853" s="29"/>
      <c r="B8853" s="29"/>
      <c r="C8853" s="29"/>
    </row>
    <row r="8854" spans="1:3" hidden="1" x14ac:dyDescent="0.45">
      <c r="A8854" s="29"/>
      <c r="B8854" s="29"/>
      <c r="C8854" s="29"/>
    </row>
    <row r="8855" spans="1:3" hidden="1" x14ac:dyDescent="0.45">
      <c r="A8855" s="29"/>
      <c r="B8855" s="29"/>
      <c r="C8855" s="29"/>
    </row>
    <row r="8856" spans="1:3" hidden="1" x14ac:dyDescent="0.45">
      <c r="A8856" s="29"/>
      <c r="B8856" s="29"/>
      <c r="C8856" s="29"/>
    </row>
    <row r="8857" spans="1:3" hidden="1" x14ac:dyDescent="0.45">
      <c r="A8857" s="29"/>
      <c r="B8857" s="29"/>
      <c r="C8857" s="29"/>
    </row>
    <row r="8858" spans="1:3" hidden="1" x14ac:dyDescent="0.45">
      <c r="A8858" s="29"/>
      <c r="B8858" s="29"/>
      <c r="C8858" s="29"/>
    </row>
    <row r="8859" spans="1:3" hidden="1" x14ac:dyDescent="0.45">
      <c r="A8859" s="29"/>
      <c r="B8859" s="29"/>
      <c r="C8859" s="29"/>
    </row>
    <row r="8860" spans="1:3" hidden="1" x14ac:dyDescent="0.45">
      <c r="A8860" s="29"/>
      <c r="B8860" s="29"/>
      <c r="C8860" s="29"/>
    </row>
    <row r="8861" spans="1:3" hidden="1" x14ac:dyDescent="0.45">
      <c r="A8861" s="29"/>
      <c r="B8861" s="29"/>
      <c r="C8861" s="29"/>
    </row>
    <row r="8862" spans="1:3" hidden="1" x14ac:dyDescent="0.45">
      <c r="A8862" s="29"/>
      <c r="B8862" s="29"/>
      <c r="C8862" s="29"/>
    </row>
    <row r="8863" spans="1:3" hidden="1" x14ac:dyDescent="0.45">
      <c r="A8863" s="29"/>
      <c r="B8863" s="29"/>
      <c r="C8863" s="29"/>
    </row>
    <row r="8864" spans="1:3" hidden="1" x14ac:dyDescent="0.45">
      <c r="A8864" s="29"/>
      <c r="B8864" s="29"/>
      <c r="C8864" s="29"/>
    </row>
    <row r="8865" spans="1:3" hidden="1" x14ac:dyDescent="0.45">
      <c r="A8865" s="29"/>
      <c r="B8865" s="29"/>
      <c r="C8865" s="29"/>
    </row>
    <row r="8866" spans="1:3" hidden="1" x14ac:dyDescent="0.45">
      <c r="A8866" s="29"/>
      <c r="B8866" s="29"/>
      <c r="C8866" s="29"/>
    </row>
    <row r="8867" spans="1:3" hidden="1" x14ac:dyDescent="0.45">
      <c r="A8867" s="29"/>
      <c r="B8867" s="29"/>
      <c r="C8867" s="29"/>
    </row>
    <row r="8868" spans="1:3" hidden="1" x14ac:dyDescent="0.45">
      <c r="A8868" s="29"/>
      <c r="B8868" s="29"/>
      <c r="C8868" s="29"/>
    </row>
    <row r="8869" spans="1:3" hidden="1" x14ac:dyDescent="0.45">
      <c r="A8869" s="29"/>
      <c r="B8869" s="29"/>
      <c r="C8869" s="29"/>
    </row>
    <row r="8870" spans="1:3" hidden="1" x14ac:dyDescent="0.45">
      <c r="A8870" s="29"/>
      <c r="B8870" s="29"/>
      <c r="C8870" s="29"/>
    </row>
    <row r="8871" spans="1:3" hidden="1" x14ac:dyDescent="0.45">
      <c r="A8871" s="29"/>
      <c r="B8871" s="29"/>
      <c r="C8871" s="29"/>
    </row>
    <row r="8872" spans="1:3" hidden="1" x14ac:dyDescent="0.45">
      <c r="A8872" s="29"/>
      <c r="B8872" s="29"/>
      <c r="C8872" s="29"/>
    </row>
    <row r="8873" spans="1:3" hidden="1" x14ac:dyDescent="0.45">
      <c r="A8873" s="29"/>
      <c r="B8873" s="29"/>
      <c r="C8873" s="29"/>
    </row>
    <row r="8874" spans="1:3" hidden="1" x14ac:dyDescent="0.45">
      <c r="A8874" s="29"/>
      <c r="B8874" s="29"/>
      <c r="C8874" s="29"/>
    </row>
    <row r="8875" spans="1:3" hidden="1" x14ac:dyDescent="0.45">
      <c r="A8875" s="29"/>
      <c r="B8875" s="29"/>
      <c r="C8875" s="29"/>
    </row>
    <row r="8876" spans="1:3" hidden="1" x14ac:dyDescent="0.45">
      <c r="A8876" s="29"/>
      <c r="B8876" s="29"/>
      <c r="C8876" s="29"/>
    </row>
    <row r="8877" spans="1:3" hidden="1" x14ac:dyDescent="0.45">
      <c r="A8877" s="29"/>
      <c r="B8877" s="29"/>
      <c r="C8877" s="29"/>
    </row>
    <row r="8878" spans="1:3" hidden="1" x14ac:dyDescent="0.45">
      <c r="A8878" s="29"/>
      <c r="B8878" s="29"/>
      <c r="C8878" s="29"/>
    </row>
    <row r="8879" spans="1:3" hidden="1" x14ac:dyDescent="0.45">
      <c r="A8879" s="29"/>
      <c r="B8879" s="29"/>
      <c r="C8879" s="29"/>
    </row>
    <row r="8880" spans="1:3" hidden="1" x14ac:dyDescent="0.45">
      <c r="A8880" s="29"/>
      <c r="B8880" s="29"/>
      <c r="C8880" s="29"/>
    </row>
    <row r="8881" spans="1:3" hidden="1" x14ac:dyDescent="0.45">
      <c r="A8881" s="29"/>
      <c r="B8881" s="29"/>
      <c r="C8881" s="29"/>
    </row>
    <row r="8882" spans="1:3" hidden="1" x14ac:dyDescent="0.45">
      <c r="A8882" s="29"/>
      <c r="B8882" s="29"/>
      <c r="C8882" s="29"/>
    </row>
    <row r="8883" spans="1:3" hidden="1" x14ac:dyDescent="0.45">
      <c r="A8883" s="29"/>
      <c r="B8883" s="29"/>
      <c r="C8883" s="29"/>
    </row>
    <row r="8884" spans="1:3" hidden="1" x14ac:dyDescent="0.45">
      <c r="A8884" s="29"/>
      <c r="B8884" s="29"/>
      <c r="C8884" s="29"/>
    </row>
    <row r="8885" spans="1:3" hidden="1" x14ac:dyDescent="0.45">
      <c r="A8885" s="29"/>
      <c r="B8885" s="29"/>
      <c r="C8885" s="29"/>
    </row>
    <row r="8886" spans="1:3" hidden="1" x14ac:dyDescent="0.45">
      <c r="A8886" s="29"/>
      <c r="B8886" s="29"/>
      <c r="C8886" s="29"/>
    </row>
    <row r="8887" spans="1:3" hidden="1" x14ac:dyDescent="0.45">
      <c r="A8887" s="29"/>
      <c r="B8887" s="29"/>
      <c r="C8887" s="29"/>
    </row>
    <row r="8888" spans="1:3" hidden="1" x14ac:dyDescent="0.45">
      <c r="A8888" s="29"/>
      <c r="B8888" s="29"/>
      <c r="C8888" s="29"/>
    </row>
    <row r="8889" spans="1:3" hidden="1" x14ac:dyDescent="0.45">
      <c r="A8889" s="29"/>
      <c r="B8889" s="29"/>
      <c r="C8889" s="29"/>
    </row>
    <row r="8890" spans="1:3" hidden="1" x14ac:dyDescent="0.45">
      <c r="A8890" s="29"/>
      <c r="B8890" s="29"/>
      <c r="C8890" s="29"/>
    </row>
    <row r="8891" spans="1:3" hidden="1" x14ac:dyDescent="0.45">
      <c r="A8891" s="29"/>
      <c r="B8891" s="29"/>
      <c r="C8891" s="29"/>
    </row>
    <row r="8892" spans="1:3" hidden="1" x14ac:dyDescent="0.45">
      <c r="A8892" s="29"/>
      <c r="B8892" s="29"/>
      <c r="C8892" s="29"/>
    </row>
    <row r="8893" spans="1:3" hidden="1" x14ac:dyDescent="0.45">
      <c r="A8893" s="29"/>
      <c r="B8893" s="29"/>
      <c r="C8893" s="29"/>
    </row>
    <row r="8894" spans="1:3" hidden="1" x14ac:dyDescent="0.45">
      <c r="A8894" s="29"/>
      <c r="B8894" s="29"/>
      <c r="C8894" s="29"/>
    </row>
    <row r="8895" spans="1:3" hidden="1" x14ac:dyDescent="0.45">
      <c r="A8895" s="29"/>
      <c r="B8895" s="29"/>
      <c r="C8895" s="29"/>
    </row>
    <row r="8896" spans="1:3" hidden="1" x14ac:dyDescent="0.45">
      <c r="A8896" s="29"/>
      <c r="B8896" s="29"/>
      <c r="C8896" s="29"/>
    </row>
    <row r="8897" spans="1:3" hidden="1" x14ac:dyDescent="0.45">
      <c r="A8897" s="29"/>
      <c r="B8897" s="29"/>
      <c r="C8897" s="29"/>
    </row>
    <row r="8898" spans="1:3" hidden="1" x14ac:dyDescent="0.45">
      <c r="A8898" s="29"/>
      <c r="B8898" s="29"/>
      <c r="C8898" s="29"/>
    </row>
    <row r="8899" spans="1:3" hidden="1" x14ac:dyDescent="0.45">
      <c r="A8899" s="29"/>
      <c r="B8899" s="29"/>
      <c r="C8899" s="29"/>
    </row>
    <row r="8900" spans="1:3" hidden="1" x14ac:dyDescent="0.45">
      <c r="A8900" s="29"/>
      <c r="B8900" s="29"/>
      <c r="C8900" s="29"/>
    </row>
    <row r="8901" spans="1:3" hidden="1" x14ac:dyDescent="0.45">
      <c r="A8901" s="29"/>
      <c r="B8901" s="29"/>
      <c r="C8901" s="29"/>
    </row>
    <row r="8902" spans="1:3" hidden="1" x14ac:dyDescent="0.45">
      <c r="A8902" s="29"/>
      <c r="B8902" s="29"/>
      <c r="C8902" s="29"/>
    </row>
    <row r="8903" spans="1:3" hidden="1" x14ac:dyDescent="0.45">
      <c r="A8903" s="29"/>
      <c r="B8903" s="29"/>
      <c r="C8903" s="29"/>
    </row>
    <row r="8904" spans="1:3" hidden="1" x14ac:dyDescent="0.45">
      <c r="A8904" s="29"/>
      <c r="B8904" s="29"/>
      <c r="C8904" s="29"/>
    </row>
    <row r="8905" spans="1:3" hidden="1" x14ac:dyDescent="0.45">
      <c r="A8905" s="29"/>
      <c r="B8905" s="29"/>
      <c r="C8905" s="29"/>
    </row>
    <row r="8906" spans="1:3" hidden="1" x14ac:dyDescent="0.45">
      <c r="A8906" s="29"/>
      <c r="B8906" s="29"/>
      <c r="C8906" s="29"/>
    </row>
    <row r="8907" spans="1:3" hidden="1" x14ac:dyDescent="0.45">
      <c r="A8907" s="29"/>
      <c r="B8907" s="29"/>
      <c r="C8907" s="29"/>
    </row>
    <row r="8908" spans="1:3" hidden="1" x14ac:dyDescent="0.45">
      <c r="A8908" s="29"/>
      <c r="B8908" s="29"/>
      <c r="C8908" s="29"/>
    </row>
    <row r="8909" spans="1:3" hidden="1" x14ac:dyDescent="0.45">
      <c r="A8909" s="29"/>
      <c r="B8909" s="29"/>
      <c r="C8909" s="29"/>
    </row>
    <row r="8910" spans="1:3" hidden="1" x14ac:dyDescent="0.45">
      <c r="A8910" s="29"/>
      <c r="B8910" s="29"/>
      <c r="C8910" s="29"/>
    </row>
    <row r="8911" spans="1:3" hidden="1" x14ac:dyDescent="0.45">
      <c r="A8911" s="29"/>
      <c r="B8911" s="29"/>
      <c r="C8911" s="29"/>
    </row>
    <row r="8912" spans="1:3" hidden="1" x14ac:dyDescent="0.45">
      <c r="A8912" s="29"/>
      <c r="B8912" s="29"/>
      <c r="C8912" s="29"/>
    </row>
    <row r="8913" spans="1:3" hidden="1" x14ac:dyDescent="0.45">
      <c r="A8913" s="29"/>
      <c r="B8913" s="29"/>
      <c r="C8913" s="29"/>
    </row>
    <row r="8914" spans="1:3" hidden="1" x14ac:dyDescent="0.45">
      <c r="A8914" s="29"/>
      <c r="B8914" s="29"/>
      <c r="C8914" s="29"/>
    </row>
    <row r="8915" spans="1:3" hidden="1" x14ac:dyDescent="0.45">
      <c r="A8915" s="29"/>
      <c r="B8915" s="29"/>
      <c r="C8915" s="29"/>
    </row>
    <row r="8916" spans="1:3" hidden="1" x14ac:dyDescent="0.45">
      <c r="A8916" s="29"/>
      <c r="B8916" s="29"/>
      <c r="C8916" s="29"/>
    </row>
    <row r="8917" spans="1:3" hidden="1" x14ac:dyDescent="0.45">
      <c r="A8917" s="29"/>
      <c r="B8917" s="29"/>
      <c r="C8917" s="29"/>
    </row>
    <row r="8918" spans="1:3" hidden="1" x14ac:dyDescent="0.45">
      <c r="A8918" s="29"/>
      <c r="B8918" s="29"/>
      <c r="C8918" s="29"/>
    </row>
    <row r="8919" spans="1:3" hidden="1" x14ac:dyDescent="0.45">
      <c r="A8919" s="29"/>
      <c r="B8919" s="29"/>
      <c r="C8919" s="29"/>
    </row>
    <row r="8920" spans="1:3" hidden="1" x14ac:dyDescent="0.45">
      <c r="A8920" s="29"/>
      <c r="B8920" s="29"/>
      <c r="C8920" s="29"/>
    </row>
    <row r="8921" spans="1:3" hidden="1" x14ac:dyDescent="0.45">
      <c r="A8921" s="29"/>
      <c r="B8921" s="29"/>
      <c r="C8921" s="29"/>
    </row>
    <row r="8922" spans="1:3" hidden="1" x14ac:dyDescent="0.45">
      <c r="A8922" s="29"/>
      <c r="B8922" s="29"/>
      <c r="C8922" s="29"/>
    </row>
    <row r="8923" spans="1:3" hidden="1" x14ac:dyDescent="0.45">
      <c r="A8923" s="29"/>
      <c r="B8923" s="29"/>
      <c r="C8923" s="29"/>
    </row>
    <row r="8924" spans="1:3" hidden="1" x14ac:dyDescent="0.45">
      <c r="A8924" s="29"/>
      <c r="B8924" s="29"/>
      <c r="C8924" s="29"/>
    </row>
    <row r="8925" spans="1:3" hidden="1" x14ac:dyDescent="0.45">
      <c r="A8925" s="29"/>
      <c r="B8925" s="29"/>
      <c r="C8925" s="29"/>
    </row>
    <row r="8926" spans="1:3" hidden="1" x14ac:dyDescent="0.45">
      <c r="A8926" s="29"/>
      <c r="B8926" s="29"/>
      <c r="C8926" s="29"/>
    </row>
    <row r="8927" spans="1:3" hidden="1" x14ac:dyDescent="0.45">
      <c r="A8927" s="29"/>
      <c r="B8927" s="29"/>
      <c r="C8927" s="29"/>
    </row>
    <row r="8928" spans="1:3" hidden="1" x14ac:dyDescent="0.45">
      <c r="A8928" s="29"/>
      <c r="B8928" s="29"/>
      <c r="C8928" s="29"/>
    </row>
    <row r="8929" spans="1:3" hidden="1" x14ac:dyDescent="0.45">
      <c r="A8929" s="29"/>
      <c r="B8929" s="29"/>
      <c r="C8929" s="29"/>
    </row>
    <row r="8930" spans="1:3" hidden="1" x14ac:dyDescent="0.45">
      <c r="A8930" s="29"/>
      <c r="B8930" s="29"/>
      <c r="C8930" s="29"/>
    </row>
    <row r="8931" spans="1:3" hidden="1" x14ac:dyDescent="0.45">
      <c r="A8931" s="29"/>
      <c r="B8931" s="29"/>
      <c r="C8931" s="29"/>
    </row>
    <row r="8932" spans="1:3" hidden="1" x14ac:dyDescent="0.45">
      <c r="A8932" s="29"/>
      <c r="B8932" s="29"/>
      <c r="C8932" s="29"/>
    </row>
    <row r="8933" spans="1:3" hidden="1" x14ac:dyDescent="0.45">
      <c r="A8933" s="29"/>
      <c r="B8933" s="29"/>
      <c r="C8933" s="29"/>
    </row>
    <row r="8934" spans="1:3" hidden="1" x14ac:dyDescent="0.45">
      <c r="A8934" s="29"/>
      <c r="B8934" s="29"/>
      <c r="C8934" s="29"/>
    </row>
    <row r="8935" spans="1:3" hidden="1" x14ac:dyDescent="0.45">
      <c r="A8935" s="29"/>
      <c r="B8935" s="29"/>
      <c r="C8935" s="29"/>
    </row>
    <row r="8936" spans="1:3" hidden="1" x14ac:dyDescent="0.45">
      <c r="A8936" s="29"/>
      <c r="B8936" s="29"/>
      <c r="C8936" s="29"/>
    </row>
    <row r="8937" spans="1:3" hidden="1" x14ac:dyDescent="0.45">
      <c r="A8937" s="29"/>
      <c r="B8937" s="29"/>
      <c r="C8937" s="29"/>
    </row>
    <row r="8938" spans="1:3" hidden="1" x14ac:dyDescent="0.45">
      <c r="A8938" s="29"/>
      <c r="B8938" s="29"/>
      <c r="C8938" s="29"/>
    </row>
    <row r="8939" spans="1:3" hidden="1" x14ac:dyDescent="0.45">
      <c r="A8939" s="29"/>
      <c r="B8939" s="29"/>
      <c r="C8939" s="29"/>
    </row>
    <row r="8940" spans="1:3" hidden="1" x14ac:dyDescent="0.45">
      <c r="A8940" s="29"/>
      <c r="B8940" s="29"/>
      <c r="C8940" s="29"/>
    </row>
    <row r="8941" spans="1:3" hidden="1" x14ac:dyDescent="0.45">
      <c r="A8941" s="29"/>
      <c r="B8941" s="29"/>
      <c r="C8941" s="29"/>
    </row>
    <row r="8942" spans="1:3" hidden="1" x14ac:dyDescent="0.45">
      <c r="A8942" s="29"/>
      <c r="B8942" s="29"/>
      <c r="C8942" s="29"/>
    </row>
    <row r="8943" spans="1:3" hidden="1" x14ac:dyDescent="0.45">
      <c r="A8943" s="29"/>
      <c r="B8943" s="29"/>
      <c r="C8943" s="29"/>
    </row>
    <row r="8944" spans="1:3" hidden="1" x14ac:dyDescent="0.45">
      <c r="A8944" s="29"/>
      <c r="B8944" s="29"/>
      <c r="C8944" s="29"/>
    </row>
    <row r="8945" spans="1:3" hidden="1" x14ac:dyDescent="0.45">
      <c r="A8945" s="29"/>
      <c r="B8945" s="29"/>
      <c r="C8945" s="29"/>
    </row>
    <row r="8946" spans="1:3" hidden="1" x14ac:dyDescent="0.45">
      <c r="A8946" s="29"/>
      <c r="B8946" s="29"/>
      <c r="C8946" s="29"/>
    </row>
    <row r="8947" spans="1:3" hidden="1" x14ac:dyDescent="0.45">
      <c r="A8947" s="29"/>
      <c r="B8947" s="29"/>
      <c r="C8947" s="29"/>
    </row>
    <row r="8948" spans="1:3" hidden="1" x14ac:dyDescent="0.45">
      <c r="A8948" s="29"/>
      <c r="B8948" s="29"/>
      <c r="C8948" s="29"/>
    </row>
    <row r="8949" spans="1:3" hidden="1" x14ac:dyDescent="0.45">
      <c r="A8949" s="29"/>
      <c r="B8949" s="29"/>
      <c r="C8949" s="29"/>
    </row>
    <row r="8950" spans="1:3" hidden="1" x14ac:dyDescent="0.45">
      <c r="A8950" s="29"/>
      <c r="B8950" s="29"/>
      <c r="C8950" s="29"/>
    </row>
    <row r="8951" spans="1:3" hidden="1" x14ac:dyDescent="0.45">
      <c r="A8951" s="29"/>
      <c r="B8951" s="29"/>
      <c r="C8951" s="29"/>
    </row>
    <row r="8952" spans="1:3" hidden="1" x14ac:dyDescent="0.45">
      <c r="A8952" s="29"/>
      <c r="B8952" s="29"/>
      <c r="C8952" s="29"/>
    </row>
    <row r="8953" spans="1:3" hidden="1" x14ac:dyDescent="0.45">
      <c r="A8953" s="29"/>
      <c r="B8953" s="29"/>
      <c r="C8953" s="29"/>
    </row>
    <row r="8954" spans="1:3" hidden="1" x14ac:dyDescent="0.45">
      <c r="A8954" s="29"/>
      <c r="B8954" s="29"/>
      <c r="C8954" s="29"/>
    </row>
    <row r="8955" spans="1:3" hidden="1" x14ac:dyDescent="0.45">
      <c r="A8955" s="29"/>
      <c r="B8955" s="29"/>
      <c r="C8955" s="29"/>
    </row>
    <row r="8956" spans="1:3" hidden="1" x14ac:dyDescent="0.45">
      <c r="A8956" s="29"/>
      <c r="B8956" s="29"/>
      <c r="C8956" s="29"/>
    </row>
    <row r="8957" spans="1:3" hidden="1" x14ac:dyDescent="0.45">
      <c r="A8957" s="29"/>
      <c r="B8957" s="29"/>
      <c r="C8957" s="29"/>
    </row>
    <row r="8958" spans="1:3" hidden="1" x14ac:dyDescent="0.45">
      <c r="A8958" s="29"/>
      <c r="B8958" s="29"/>
      <c r="C8958" s="29"/>
    </row>
    <row r="8959" spans="1:3" hidden="1" x14ac:dyDescent="0.45">
      <c r="A8959" s="29"/>
      <c r="B8959" s="29"/>
      <c r="C8959" s="29"/>
    </row>
    <row r="8960" spans="1:3" hidden="1" x14ac:dyDescent="0.45">
      <c r="A8960" s="29"/>
      <c r="B8960" s="29"/>
      <c r="C8960" s="29"/>
    </row>
    <row r="8961" spans="1:3" hidden="1" x14ac:dyDescent="0.45">
      <c r="A8961" s="29"/>
      <c r="B8961" s="29"/>
      <c r="C8961" s="29"/>
    </row>
    <row r="8962" spans="1:3" hidden="1" x14ac:dyDescent="0.45">
      <c r="A8962" s="29"/>
      <c r="B8962" s="29"/>
      <c r="C8962" s="29"/>
    </row>
    <row r="8963" spans="1:3" hidden="1" x14ac:dyDescent="0.45">
      <c r="A8963" s="29"/>
      <c r="B8963" s="29"/>
      <c r="C8963" s="29"/>
    </row>
    <row r="8964" spans="1:3" hidden="1" x14ac:dyDescent="0.45">
      <c r="A8964" s="29"/>
      <c r="B8964" s="29"/>
      <c r="C8964" s="29"/>
    </row>
    <row r="8965" spans="1:3" hidden="1" x14ac:dyDescent="0.45">
      <c r="A8965" s="29"/>
      <c r="B8965" s="29"/>
      <c r="C8965" s="29"/>
    </row>
    <row r="8966" spans="1:3" hidden="1" x14ac:dyDescent="0.45">
      <c r="A8966" s="29"/>
      <c r="B8966" s="29"/>
      <c r="C8966" s="29"/>
    </row>
    <row r="8967" spans="1:3" hidden="1" x14ac:dyDescent="0.45">
      <c r="A8967" s="29"/>
      <c r="B8967" s="29"/>
      <c r="C8967" s="29"/>
    </row>
    <row r="8968" spans="1:3" hidden="1" x14ac:dyDescent="0.45">
      <c r="A8968" s="29"/>
      <c r="B8968" s="29"/>
      <c r="C8968" s="29"/>
    </row>
    <row r="8969" spans="1:3" hidden="1" x14ac:dyDescent="0.45">
      <c r="A8969" s="29"/>
      <c r="B8969" s="29"/>
      <c r="C8969" s="29"/>
    </row>
    <row r="8970" spans="1:3" hidden="1" x14ac:dyDescent="0.45">
      <c r="A8970" s="29"/>
      <c r="B8970" s="29"/>
      <c r="C8970" s="29"/>
    </row>
    <row r="8971" spans="1:3" hidden="1" x14ac:dyDescent="0.45">
      <c r="A8971" s="29"/>
      <c r="B8971" s="29"/>
      <c r="C8971" s="29"/>
    </row>
    <row r="8972" spans="1:3" hidden="1" x14ac:dyDescent="0.45">
      <c r="A8972" s="29"/>
      <c r="B8972" s="29"/>
      <c r="C8972" s="29"/>
    </row>
    <row r="8973" spans="1:3" hidden="1" x14ac:dyDescent="0.45">
      <c r="A8973" s="29"/>
      <c r="B8973" s="29"/>
      <c r="C8973" s="29"/>
    </row>
    <row r="8974" spans="1:3" hidden="1" x14ac:dyDescent="0.45">
      <c r="A8974" s="29"/>
      <c r="B8974" s="29"/>
      <c r="C8974" s="29"/>
    </row>
    <row r="8975" spans="1:3" hidden="1" x14ac:dyDescent="0.45">
      <c r="A8975" s="29"/>
      <c r="B8975" s="29"/>
      <c r="C8975" s="29"/>
    </row>
    <row r="8976" spans="1:3" hidden="1" x14ac:dyDescent="0.45">
      <c r="A8976" s="29"/>
      <c r="B8976" s="29"/>
      <c r="C8976" s="29"/>
    </row>
    <row r="8977" spans="1:3" hidden="1" x14ac:dyDescent="0.45">
      <c r="A8977" s="29"/>
      <c r="B8977" s="29"/>
      <c r="C8977" s="29"/>
    </row>
    <row r="8978" spans="1:3" hidden="1" x14ac:dyDescent="0.45">
      <c r="A8978" s="29"/>
      <c r="B8978" s="29"/>
      <c r="C8978" s="29"/>
    </row>
    <row r="8979" spans="1:3" hidden="1" x14ac:dyDescent="0.45">
      <c r="A8979" s="29"/>
      <c r="B8979" s="29"/>
      <c r="C8979" s="29"/>
    </row>
    <row r="8980" spans="1:3" hidden="1" x14ac:dyDescent="0.45">
      <c r="A8980" s="29"/>
      <c r="B8980" s="29"/>
      <c r="C8980" s="29"/>
    </row>
    <row r="8981" spans="1:3" hidden="1" x14ac:dyDescent="0.45">
      <c r="A8981" s="29"/>
      <c r="B8981" s="29"/>
      <c r="C8981" s="29"/>
    </row>
    <row r="8982" spans="1:3" hidden="1" x14ac:dyDescent="0.45">
      <c r="A8982" s="29"/>
      <c r="B8982" s="29"/>
      <c r="C8982" s="29"/>
    </row>
    <row r="8983" spans="1:3" hidden="1" x14ac:dyDescent="0.45">
      <c r="A8983" s="29"/>
      <c r="B8983" s="29"/>
      <c r="C8983" s="29"/>
    </row>
    <row r="8984" spans="1:3" hidden="1" x14ac:dyDescent="0.45">
      <c r="A8984" s="29"/>
      <c r="B8984" s="29"/>
      <c r="C8984" s="29"/>
    </row>
    <row r="8985" spans="1:3" hidden="1" x14ac:dyDescent="0.45">
      <c r="A8985" s="29"/>
      <c r="B8985" s="29"/>
      <c r="C8985" s="29"/>
    </row>
    <row r="8986" spans="1:3" hidden="1" x14ac:dyDescent="0.45">
      <c r="A8986" s="29"/>
      <c r="B8986" s="29"/>
      <c r="C8986" s="29"/>
    </row>
    <row r="8987" spans="1:3" hidden="1" x14ac:dyDescent="0.45">
      <c r="A8987" s="29"/>
      <c r="B8987" s="29"/>
      <c r="C8987" s="29"/>
    </row>
    <row r="8988" spans="1:3" hidden="1" x14ac:dyDescent="0.45">
      <c r="A8988" s="29"/>
      <c r="B8988" s="29"/>
      <c r="C8988" s="29"/>
    </row>
    <row r="8989" spans="1:3" hidden="1" x14ac:dyDescent="0.45">
      <c r="A8989" s="29"/>
      <c r="B8989" s="29"/>
      <c r="C8989" s="29"/>
    </row>
    <row r="8990" spans="1:3" hidden="1" x14ac:dyDescent="0.45">
      <c r="A8990" s="29"/>
      <c r="B8990" s="29"/>
      <c r="C8990" s="29"/>
    </row>
    <row r="8991" spans="1:3" hidden="1" x14ac:dyDescent="0.45">
      <c r="A8991" s="29"/>
      <c r="B8991" s="29"/>
      <c r="C8991" s="29"/>
    </row>
    <row r="8992" spans="1:3" hidden="1" x14ac:dyDescent="0.45">
      <c r="A8992" s="29"/>
      <c r="B8992" s="29"/>
      <c r="C8992" s="29"/>
    </row>
    <row r="8993" spans="1:3" hidden="1" x14ac:dyDescent="0.45">
      <c r="A8993" s="29"/>
      <c r="B8993" s="29"/>
      <c r="C8993" s="29"/>
    </row>
    <row r="8994" spans="1:3" hidden="1" x14ac:dyDescent="0.45">
      <c r="A8994" s="29"/>
      <c r="B8994" s="29"/>
      <c r="C8994" s="29"/>
    </row>
    <row r="8995" spans="1:3" hidden="1" x14ac:dyDescent="0.45">
      <c r="A8995" s="29"/>
      <c r="B8995" s="29"/>
      <c r="C8995" s="29"/>
    </row>
    <row r="8996" spans="1:3" hidden="1" x14ac:dyDescent="0.45">
      <c r="A8996" s="29"/>
      <c r="B8996" s="29"/>
      <c r="C8996" s="29"/>
    </row>
    <row r="8997" spans="1:3" hidden="1" x14ac:dyDescent="0.45">
      <c r="A8997" s="29"/>
      <c r="B8997" s="29"/>
      <c r="C8997" s="29"/>
    </row>
    <row r="8998" spans="1:3" hidden="1" x14ac:dyDescent="0.45">
      <c r="A8998" s="29"/>
      <c r="B8998" s="29"/>
      <c r="C8998" s="29"/>
    </row>
    <row r="8999" spans="1:3" hidden="1" x14ac:dyDescent="0.45">
      <c r="A8999" s="29"/>
      <c r="B8999" s="29"/>
      <c r="C8999" s="29"/>
    </row>
    <row r="9000" spans="1:3" hidden="1" x14ac:dyDescent="0.45">
      <c r="A9000" s="29"/>
      <c r="B9000" s="29"/>
      <c r="C9000" s="29"/>
    </row>
    <row r="9001" spans="1:3" hidden="1" x14ac:dyDescent="0.45">
      <c r="A9001" s="29"/>
      <c r="B9001" s="29"/>
      <c r="C9001" s="29"/>
    </row>
    <row r="9002" spans="1:3" hidden="1" x14ac:dyDescent="0.45">
      <c r="A9002" s="29"/>
      <c r="B9002" s="29"/>
      <c r="C9002" s="29"/>
    </row>
    <row r="9003" spans="1:3" hidden="1" x14ac:dyDescent="0.45">
      <c r="A9003" s="29"/>
      <c r="B9003" s="29"/>
      <c r="C9003" s="29"/>
    </row>
    <row r="9004" spans="1:3" hidden="1" x14ac:dyDescent="0.45">
      <c r="A9004" s="29"/>
      <c r="B9004" s="29"/>
      <c r="C9004" s="29"/>
    </row>
    <row r="9005" spans="1:3" hidden="1" x14ac:dyDescent="0.45">
      <c r="A9005" s="29"/>
      <c r="B9005" s="29"/>
      <c r="C9005" s="29"/>
    </row>
    <row r="9006" spans="1:3" hidden="1" x14ac:dyDescent="0.45">
      <c r="A9006" s="29"/>
      <c r="B9006" s="29"/>
      <c r="C9006" s="29"/>
    </row>
    <row r="9007" spans="1:3" hidden="1" x14ac:dyDescent="0.45">
      <c r="A9007" s="29"/>
      <c r="B9007" s="29"/>
      <c r="C9007" s="29"/>
    </row>
    <row r="9008" spans="1:3" hidden="1" x14ac:dyDescent="0.45">
      <c r="A9008" s="29"/>
      <c r="B9008" s="29"/>
      <c r="C9008" s="29"/>
    </row>
    <row r="9009" spans="1:3" hidden="1" x14ac:dyDescent="0.45">
      <c r="A9009" s="29"/>
      <c r="B9009" s="29"/>
      <c r="C9009" s="29"/>
    </row>
    <row r="9010" spans="1:3" hidden="1" x14ac:dyDescent="0.45">
      <c r="A9010" s="29"/>
      <c r="B9010" s="29"/>
      <c r="C9010" s="29"/>
    </row>
    <row r="9011" spans="1:3" hidden="1" x14ac:dyDescent="0.45">
      <c r="A9011" s="29"/>
      <c r="B9011" s="29"/>
      <c r="C9011" s="29"/>
    </row>
    <row r="9012" spans="1:3" hidden="1" x14ac:dyDescent="0.45">
      <c r="A9012" s="29"/>
      <c r="B9012" s="29"/>
      <c r="C9012" s="29"/>
    </row>
    <row r="9013" spans="1:3" hidden="1" x14ac:dyDescent="0.45">
      <c r="A9013" s="29"/>
      <c r="B9013" s="29"/>
      <c r="C9013" s="29"/>
    </row>
    <row r="9014" spans="1:3" hidden="1" x14ac:dyDescent="0.45">
      <c r="A9014" s="29"/>
      <c r="B9014" s="29"/>
      <c r="C9014" s="29"/>
    </row>
    <row r="9015" spans="1:3" hidden="1" x14ac:dyDescent="0.45">
      <c r="A9015" s="29"/>
      <c r="B9015" s="29"/>
      <c r="C9015" s="29"/>
    </row>
    <row r="9016" spans="1:3" hidden="1" x14ac:dyDescent="0.45">
      <c r="A9016" s="29"/>
      <c r="B9016" s="29"/>
      <c r="C9016" s="29"/>
    </row>
    <row r="9017" spans="1:3" hidden="1" x14ac:dyDescent="0.45">
      <c r="A9017" s="29"/>
      <c r="B9017" s="29"/>
      <c r="C9017" s="29"/>
    </row>
    <row r="9018" spans="1:3" hidden="1" x14ac:dyDescent="0.45">
      <c r="A9018" s="29"/>
      <c r="B9018" s="29"/>
      <c r="C9018" s="29"/>
    </row>
    <row r="9019" spans="1:3" hidden="1" x14ac:dyDescent="0.45">
      <c r="A9019" s="29"/>
      <c r="B9019" s="29"/>
      <c r="C9019" s="29"/>
    </row>
    <row r="9020" spans="1:3" hidden="1" x14ac:dyDescent="0.45">
      <c r="A9020" s="29"/>
      <c r="B9020" s="29"/>
      <c r="C9020" s="29"/>
    </row>
    <row r="9021" spans="1:3" hidden="1" x14ac:dyDescent="0.45">
      <c r="A9021" s="29"/>
      <c r="B9021" s="29"/>
      <c r="C9021" s="29"/>
    </row>
    <row r="9022" spans="1:3" hidden="1" x14ac:dyDescent="0.45">
      <c r="A9022" s="29"/>
      <c r="B9022" s="29"/>
      <c r="C9022" s="29"/>
    </row>
    <row r="9023" spans="1:3" hidden="1" x14ac:dyDescent="0.45">
      <c r="A9023" s="29"/>
      <c r="B9023" s="29"/>
      <c r="C9023" s="29"/>
    </row>
    <row r="9024" spans="1:3" hidden="1" x14ac:dyDescent="0.45">
      <c r="A9024" s="29"/>
      <c r="B9024" s="29"/>
      <c r="C9024" s="29"/>
    </row>
    <row r="9025" spans="1:3" hidden="1" x14ac:dyDescent="0.45">
      <c r="A9025" s="29"/>
      <c r="B9025" s="29"/>
      <c r="C9025" s="29"/>
    </row>
    <row r="9026" spans="1:3" hidden="1" x14ac:dyDescent="0.45">
      <c r="A9026" s="29"/>
      <c r="B9026" s="29"/>
      <c r="C9026" s="29"/>
    </row>
    <row r="9027" spans="1:3" hidden="1" x14ac:dyDescent="0.45">
      <c r="A9027" s="29"/>
      <c r="B9027" s="29"/>
      <c r="C9027" s="29"/>
    </row>
    <row r="9028" spans="1:3" hidden="1" x14ac:dyDescent="0.45">
      <c r="A9028" s="29"/>
      <c r="B9028" s="29"/>
      <c r="C9028" s="29"/>
    </row>
    <row r="9029" spans="1:3" hidden="1" x14ac:dyDescent="0.45">
      <c r="A9029" s="29"/>
      <c r="B9029" s="29"/>
      <c r="C9029" s="29"/>
    </row>
    <row r="9030" spans="1:3" hidden="1" x14ac:dyDescent="0.45">
      <c r="A9030" s="29"/>
      <c r="B9030" s="29"/>
      <c r="C9030" s="29"/>
    </row>
    <row r="9031" spans="1:3" hidden="1" x14ac:dyDescent="0.45">
      <c r="A9031" s="29"/>
      <c r="B9031" s="29"/>
      <c r="C9031" s="29"/>
    </row>
    <row r="9032" spans="1:3" hidden="1" x14ac:dyDescent="0.45">
      <c r="A9032" s="29"/>
      <c r="B9032" s="29"/>
      <c r="C9032" s="29"/>
    </row>
    <row r="9033" spans="1:3" hidden="1" x14ac:dyDescent="0.45">
      <c r="A9033" s="29"/>
      <c r="B9033" s="29"/>
      <c r="C9033" s="29"/>
    </row>
    <row r="9034" spans="1:3" hidden="1" x14ac:dyDescent="0.45">
      <c r="A9034" s="29"/>
      <c r="B9034" s="29"/>
      <c r="C9034" s="29"/>
    </row>
    <row r="9035" spans="1:3" hidden="1" x14ac:dyDescent="0.45">
      <c r="A9035" s="29"/>
      <c r="B9035" s="29"/>
      <c r="C9035" s="29"/>
    </row>
    <row r="9036" spans="1:3" hidden="1" x14ac:dyDescent="0.45">
      <c r="A9036" s="29"/>
      <c r="B9036" s="29"/>
      <c r="C9036" s="29"/>
    </row>
    <row r="9037" spans="1:3" hidden="1" x14ac:dyDescent="0.45">
      <c r="A9037" s="29"/>
      <c r="B9037" s="29"/>
      <c r="C9037" s="29"/>
    </row>
    <row r="9038" spans="1:3" hidden="1" x14ac:dyDescent="0.45">
      <c r="A9038" s="29"/>
      <c r="B9038" s="29"/>
      <c r="C9038" s="29"/>
    </row>
    <row r="9039" spans="1:3" hidden="1" x14ac:dyDescent="0.45">
      <c r="A9039" s="29"/>
      <c r="B9039" s="29"/>
      <c r="C9039" s="29"/>
    </row>
    <row r="9040" spans="1:3" hidden="1" x14ac:dyDescent="0.45">
      <c r="A9040" s="29"/>
      <c r="B9040" s="29"/>
      <c r="C9040" s="29"/>
    </row>
    <row r="9041" spans="1:3" hidden="1" x14ac:dyDescent="0.45">
      <c r="A9041" s="29"/>
      <c r="B9041" s="29"/>
      <c r="C9041" s="29"/>
    </row>
    <row r="9042" spans="1:3" hidden="1" x14ac:dyDescent="0.45">
      <c r="A9042" s="29"/>
      <c r="B9042" s="29"/>
      <c r="C9042" s="29"/>
    </row>
    <row r="9043" spans="1:3" hidden="1" x14ac:dyDescent="0.45">
      <c r="A9043" s="29"/>
      <c r="B9043" s="29"/>
      <c r="C9043" s="29"/>
    </row>
    <row r="9044" spans="1:3" hidden="1" x14ac:dyDescent="0.45">
      <c r="A9044" s="29"/>
      <c r="B9044" s="29"/>
      <c r="C9044" s="29"/>
    </row>
    <row r="9045" spans="1:3" hidden="1" x14ac:dyDescent="0.45">
      <c r="A9045" s="29"/>
      <c r="B9045" s="29"/>
      <c r="C9045" s="29"/>
    </row>
    <row r="9046" spans="1:3" hidden="1" x14ac:dyDescent="0.45">
      <c r="A9046" s="29"/>
      <c r="B9046" s="29"/>
      <c r="C9046" s="29"/>
    </row>
    <row r="9047" spans="1:3" hidden="1" x14ac:dyDescent="0.45">
      <c r="A9047" s="29"/>
      <c r="B9047" s="29"/>
      <c r="C9047" s="29"/>
    </row>
    <row r="9048" spans="1:3" hidden="1" x14ac:dyDescent="0.45">
      <c r="A9048" s="29"/>
      <c r="B9048" s="29"/>
      <c r="C9048" s="29"/>
    </row>
    <row r="9049" spans="1:3" hidden="1" x14ac:dyDescent="0.45">
      <c r="A9049" s="29"/>
      <c r="B9049" s="29"/>
      <c r="C9049" s="29"/>
    </row>
    <row r="9050" spans="1:3" hidden="1" x14ac:dyDescent="0.45">
      <c r="A9050" s="29"/>
      <c r="B9050" s="29"/>
      <c r="C9050" s="29"/>
    </row>
    <row r="9051" spans="1:3" hidden="1" x14ac:dyDescent="0.45">
      <c r="A9051" s="29"/>
      <c r="B9051" s="29"/>
      <c r="C9051" s="29"/>
    </row>
    <row r="9052" spans="1:3" hidden="1" x14ac:dyDescent="0.45">
      <c r="A9052" s="29"/>
      <c r="B9052" s="29"/>
      <c r="C9052" s="29"/>
    </row>
    <row r="9053" spans="1:3" hidden="1" x14ac:dyDescent="0.45">
      <c r="A9053" s="29"/>
      <c r="B9053" s="29"/>
      <c r="C9053" s="29"/>
    </row>
    <row r="9054" spans="1:3" hidden="1" x14ac:dyDescent="0.45">
      <c r="A9054" s="29"/>
      <c r="B9054" s="29"/>
      <c r="C9054" s="29"/>
    </row>
    <row r="9055" spans="1:3" hidden="1" x14ac:dyDescent="0.45">
      <c r="A9055" s="29"/>
      <c r="B9055" s="29"/>
      <c r="C9055" s="29"/>
    </row>
    <row r="9056" spans="1:3" hidden="1" x14ac:dyDescent="0.45">
      <c r="A9056" s="29"/>
      <c r="B9056" s="29"/>
      <c r="C9056" s="29"/>
    </row>
    <row r="9057" spans="1:3" hidden="1" x14ac:dyDescent="0.45">
      <c r="A9057" s="29"/>
      <c r="B9057" s="29"/>
      <c r="C9057" s="29"/>
    </row>
    <row r="9058" spans="1:3" hidden="1" x14ac:dyDescent="0.45">
      <c r="A9058" s="29"/>
      <c r="B9058" s="29"/>
      <c r="C9058" s="29"/>
    </row>
    <row r="9059" spans="1:3" hidden="1" x14ac:dyDescent="0.45">
      <c r="A9059" s="29"/>
      <c r="B9059" s="29"/>
      <c r="C9059" s="29"/>
    </row>
    <row r="9060" spans="1:3" hidden="1" x14ac:dyDescent="0.45">
      <c r="A9060" s="29"/>
      <c r="B9060" s="29"/>
      <c r="C9060" s="29"/>
    </row>
    <row r="9061" spans="1:3" hidden="1" x14ac:dyDescent="0.45">
      <c r="A9061" s="29"/>
      <c r="B9061" s="29"/>
      <c r="C9061" s="29"/>
    </row>
    <row r="9062" spans="1:3" hidden="1" x14ac:dyDescent="0.45">
      <c r="A9062" s="29"/>
      <c r="B9062" s="29"/>
      <c r="C9062" s="29"/>
    </row>
    <row r="9063" spans="1:3" hidden="1" x14ac:dyDescent="0.45">
      <c r="A9063" s="29"/>
      <c r="B9063" s="29"/>
      <c r="C9063" s="29"/>
    </row>
    <row r="9064" spans="1:3" hidden="1" x14ac:dyDescent="0.45">
      <c r="A9064" s="29"/>
      <c r="B9064" s="29"/>
      <c r="C9064" s="29"/>
    </row>
    <row r="9065" spans="1:3" hidden="1" x14ac:dyDescent="0.45">
      <c r="A9065" s="29"/>
      <c r="B9065" s="29"/>
      <c r="C9065" s="29"/>
    </row>
    <row r="9066" spans="1:3" hidden="1" x14ac:dyDescent="0.45">
      <c r="A9066" s="29"/>
      <c r="B9066" s="29"/>
      <c r="C9066" s="29"/>
    </row>
    <row r="9067" spans="1:3" hidden="1" x14ac:dyDescent="0.45">
      <c r="A9067" s="29"/>
      <c r="B9067" s="29"/>
      <c r="C9067" s="29"/>
    </row>
    <row r="9068" spans="1:3" hidden="1" x14ac:dyDescent="0.45">
      <c r="A9068" s="29"/>
      <c r="B9068" s="29"/>
      <c r="C9068" s="29"/>
    </row>
    <row r="9069" spans="1:3" hidden="1" x14ac:dyDescent="0.45">
      <c r="A9069" s="29"/>
      <c r="B9069" s="29"/>
      <c r="C9069" s="29"/>
    </row>
    <row r="9070" spans="1:3" hidden="1" x14ac:dyDescent="0.45">
      <c r="A9070" s="29"/>
      <c r="B9070" s="29"/>
      <c r="C9070" s="29"/>
    </row>
    <row r="9071" spans="1:3" hidden="1" x14ac:dyDescent="0.45">
      <c r="A9071" s="29"/>
      <c r="B9071" s="29"/>
      <c r="C9071" s="29"/>
    </row>
    <row r="9072" spans="1:3" hidden="1" x14ac:dyDescent="0.45">
      <c r="A9072" s="29"/>
      <c r="B9072" s="29"/>
      <c r="C9072" s="29"/>
    </row>
    <row r="9073" spans="1:3" hidden="1" x14ac:dyDescent="0.45">
      <c r="A9073" s="29"/>
      <c r="B9073" s="29"/>
      <c r="C9073" s="29"/>
    </row>
    <row r="9074" spans="1:3" hidden="1" x14ac:dyDescent="0.45">
      <c r="A9074" s="29"/>
      <c r="B9074" s="29"/>
      <c r="C9074" s="29"/>
    </row>
    <row r="9075" spans="1:3" hidden="1" x14ac:dyDescent="0.45">
      <c r="A9075" s="29"/>
      <c r="B9075" s="29"/>
      <c r="C9075" s="29"/>
    </row>
    <row r="9076" spans="1:3" hidden="1" x14ac:dyDescent="0.45">
      <c r="A9076" s="29"/>
      <c r="B9076" s="29"/>
      <c r="C9076" s="29"/>
    </row>
    <row r="9077" spans="1:3" hidden="1" x14ac:dyDescent="0.45">
      <c r="A9077" s="29"/>
      <c r="B9077" s="29"/>
      <c r="C9077" s="29"/>
    </row>
    <row r="9078" spans="1:3" hidden="1" x14ac:dyDescent="0.45">
      <c r="A9078" s="29"/>
      <c r="B9078" s="29"/>
      <c r="C9078" s="29"/>
    </row>
    <row r="9079" spans="1:3" hidden="1" x14ac:dyDescent="0.45">
      <c r="A9079" s="29"/>
      <c r="B9079" s="29"/>
      <c r="C9079" s="29"/>
    </row>
    <row r="9080" spans="1:3" hidden="1" x14ac:dyDescent="0.45">
      <c r="A9080" s="29"/>
      <c r="B9080" s="29"/>
      <c r="C9080" s="29"/>
    </row>
    <row r="9081" spans="1:3" hidden="1" x14ac:dyDescent="0.45">
      <c r="A9081" s="29"/>
      <c r="B9081" s="29"/>
      <c r="C9081" s="29"/>
    </row>
    <row r="9082" spans="1:3" hidden="1" x14ac:dyDescent="0.45">
      <c r="A9082" s="29"/>
      <c r="B9082" s="29"/>
      <c r="C9082" s="29"/>
    </row>
    <row r="9083" spans="1:3" hidden="1" x14ac:dyDescent="0.45">
      <c r="A9083" s="29"/>
      <c r="B9083" s="29"/>
      <c r="C9083" s="29"/>
    </row>
    <row r="9084" spans="1:3" hidden="1" x14ac:dyDescent="0.45">
      <c r="A9084" s="29"/>
      <c r="B9084" s="29"/>
      <c r="C9084" s="29"/>
    </row>
    <row r="9085" spans="1:3" hidden="1" x14ac:dyDescent="0.45">
      <c r="A9085" s="29"/>
      <c r="B9085" s="29"/>
      <c r="C9085" s="29"/>
    </row>
    <row r="9086" spans="1:3" hidden="1" x14ac:dyDescent="0.45">
      <c r="A9086" s="29"/>
      <c r="B9086" s="29"/>
      <c r="C9086" s="29"/>
    </row>
    <row r="9087" spans="1:3" hidden="1" x14ac:dyDescent="0.45">
      <c r="A9087" s="29"/>
      <c r="B9087" s="29"/>
      <c r="C9087" s="29"/>
    </row>
    <row r="9088" spans="1:3" hidden="1" x14ac:dyDescent="0.45">
      <c r="A9088" s="29"/>
      <c r="B9088" s="29"/>
      <c r="C9088" s="29"/>
    </row>
    <row r="9089" spans="1:3" hidden="1" x14ac:dyDescent="0.45">
      <c r="A9089" s="29"/>
      <c r="B9089" s="29"/>
      <c r="C9089" s="29"/>
    </row>
    <row r="9090" spans="1:3" hidden="1" x14ac:dyDescent="0.45">
      <c r="A9090" s="29"/>
      <c r="B9090" s="29"/>
      <c r="C9090" s="29"/>
    </row>
    <row r="9091" spans="1:3" hidden="1" x14ac:dyDescent="0.45">
      <c r="A9091" s="29"/>
      <c r="B9091" s="29"/>
      <c r="C9091" s="29"/>
    </row>
    <row r="9092" spans="1:3" hidden="1" x14ac:dyDescent="0.45">
      <c r="A9092" s="29"/>
      <c r="B9092" s="29"/>
      <c r="C9092" s="29"/>
    </row>
    <row r="9093" spans="1:3" hidden="1" x14ac:dyDescent="0.45">
      <c r="A9093" s="29"/>
      <c r="B9093" s="29"/>
      <c r="C9093" s="29"/>
    </row>
    <row r="9094" spans="1:3" hidden="1" x14ac:dyDescent="0.45">
      <c r="A9094" s="29"/>
      <c r="B9094" s="29"/>
      <c r="C9094" s="29"/>
    </row>
    <row r="9095" spans="1:3" hidden="1" x14ac:dyDescent="0.45">
      <c r="A9095" s="29"/>
      <c r="B9095" s="29"/>
      <c r="C9095" s="29"/>
    </row>
    <row r="9096" spans="1:3" hidden="1" x14ac:dyDescent="0.45">
      <c r="A9096" s="29"/>
      <c r="B9096" s="29"/>
      <c r="C9096" s="29"/>
    </row>
    <row r="9097" spans="1:3" hidden="1" x14ac:dyDescent="0.45">
      <c r="A9097" s="29"/>
      <c r="B9097" s="29"/>
      <c r="C9097" s="29"/>
    </row>
    <row r="9098" spans="1:3" hidden="1" x14ac:dyDescent="0.45">
      <c r="A9098" s="29"/>
      <c r="B9098" s="29"/>
      <c r="C9098" s="29"/>
    </row>
    <row r="9099" spans="1:3" hidden="1" x14ac:dyDescent="0.45">
      <c r="A9099" s="29"/>
      <c r="B9099" s="29"/>
      <c r="C9099" s="29"/>
    </row>
    <row r="9100" spans="1:3" hidden="1" x14ac:dyDescent="0.45">
      <c r="A9100" s="29"/>
      <c r="B9100" s="29"/>
      <c r="C9100" s="29"/>
    </row>
    <row r="9101" spans="1:3" hidden="1" x14ac:dyDescent="0.45">
      <c r="A9101" s="29"/>
      <c r="B9101" s="29"/>
      <c r="C9101" s="29"/>
    </row>
    <row r="9102" spans="1:3" hidden="1" x14ac:dyDescent="0.45">
      <c r="A9102" s="29"/>
      <c r="B9102" s="29"/>
      <c r="C9102" s="29"/>
    </row>
    <row r="9103" spans="1:3" hidden="1" x14ac:dyDescent="0.45">
      <c r="A9103" s="29"/>
      <c r="B9103" s="29"/>
      <c r="C9103" s="29"/>
    </row>
    <row r="9104" spans="1:3" hidden="1" x14ac:dyDescent="0.45">
      <c r="A9104" s="29"/>
      <c r="B9104" s="29"/>
      <c r="C9104" s="29"/>
    </row>
    <row r="9105" spans="1:3" hidden="1" x14ac:dyDescent="0.45">
      <c r="A9105" s="29"/>
      <c r="B9105" s="29"/>
      <c r="C9105" s="29"/>
    </row>
    <row r="9106" spans="1:3" hidden="1" x14ac:dyDescent="0.45">
      <c r="A9106" s="29"/>
      <c r="B9106" s="29"/>
      <c r="C9106" s="29"/>
    </row>
    <row r="9107" spans="1:3" hidden="1" x14ac:dyDescent="0.45">
      <c r="A9107" s="29"/>
      <c r="B9107" s="29"/>
      <c r="C9107" s="29"/>
    </row>
    <row r="9108" spans="1:3" hidden="1" x14ac:dyDescent="0.45">
      <c r="A9108" s="29"/>
      <c r="B9108" s="29"/>
      <c r="C9108" s="29"/>
    </row>
    <row r="9109" spans="1:3" hidden="1" x14ac:dyDescent="0.45">
      <c r="A9109" s="29"/>
      <c r="B9109" s="29"/>
      <c r="C9109" s="29"/>
    </row>
    <row r="9110" spans="1:3" hidden="1" x14ac:dyDescent="0.45">
      <c r="A9110" s="29"/>
      <c r="B9110" s="29"/>
      <c r="C9110" s="29"/>
    </row>
    <row r="9111" spans="1:3" hidden="1" x14ac:dyDescent="0.45">
      <c r="A9111" s="29"/>
      <c r="B9111" s="29"/>
      <c r="C9111" s="29"/>
    </row>
    <row r="9112" spans="1:3" hidden="1" x14ac:dyDescent="0.45">
      <c r="A9112" s="29"/>
      <c r="B9112" s="29"/>
      <c r="C9112" s="29"/>
    </row>
    <row r="9113" spans="1:3" hidden="1" x14ac:dyDescent="0.45">
      <c r="A9113" s="29"/>
      <c r="B9113" s="29"/>
      <c r="C9113" s="29"/>
    </row>
    <row r="9114" spans="1:3" hidden="1" x14ac:dyDescent="0.45">
      <c r="A9114" s="29"/>
      <c r="B9114" s="29"/>
      <c r="C9114" s="29"/>
    </row>
    <row r="9115" spans="1:3" hidden="1" x14ac:dyDescent="0.45">
      <c r="A9115" s="29"/>
      <c r="B9115" s="29"/>
      <c r="C9115" s="29"/>
    </row>
    <row r="9116" spans="1:3" hidden="1" x14ac:dyDescent="0.45">
      <c r="A9116" s="29"/>
      <c r="B9116" s="29"/>
      <c r="C9116" s="29"/>
    </row>
    <row r="9117" spans="1:3" hidden="1" x14ac:dyDescent="0.45">
      <c r="A9117" s="29"/>
      <c r="B9117" s="29"/>
      <c r="C9117" s="29"/>
    </row>
    <row r="9118" spans="1:3" hidden="1" x14ac:dyDescent="0.45">
      <c r="A9118" s="29"/>
      <c r="B9118" s="29"/>
      <c r="C9118" s="29"/>
    </row>
    <row r="9119" spans="1:3" hidden="1" x14ac:dyDescent="0.45">
      <c r="A9119" s="29"/>
      <c r="B9119" s="29"/>
      <c r="C9119" s="29"/>
    </row>
    <row r="9120" spans="1:3" hidden="1" x14ac:dyDescent="0.45">
      <c r="A9120" s="29"/>
      <c r="B9120" s="29"/>
      <c r="C9120" s="29"/>
    </row>
    <row r="9121" spans="1:3" hidden="1" x14ac:dyDescent="0.45">
      <c r="A9121" s="29"/>
      <c r="B9121" s="29"/>
      <c r="C9121" s="29"/>
    </row>
    <row r="9122" spans="1:3" hidden="1" x14ac:dyDescent="0.45">
      <c r="A9122" s="29"/>
      <c r="B9122" s="29"/>
      <c r="C9122" s="29"/>
    </row>
    <row r="9123" spans="1:3" hidden="1" x14ac:dyDescent="0.45">
      <c r="A9123" s="29"/>
      <c r="B9123" s="29"/>
      <c r="C9123" s="29"/>
    </row>
    <row r="9124" spans="1:3" hidden="1" x14ac:dyDescent="0.45">
      <c r="A9124" s="29"/>
      <c r="B9124" s="29"/>
      <c r="C9124" s="29"/>
    </row>
    <row r="9125" spans="1:3" hidden="1" x14ac:dyDescent="0.45">
      <c r="A9125" s="29"/>
      <c r="B9125" s="29"/>
      <c r="C9125" s="29"/>
    </row>
    <row r="9126" spans="1:3" hidden="1" x14ac:dyDescent="0.45">
      <c r="A9126" s="29"/>
      <c r="B9126" s="29"/>
      <c r="C9126" s="29"/>
    </row>
    <row r="9127" spans="1:3" hidden="1" x14ac:dyDescent="0.45">
      <c r="A9127" s="29"/>
      <c r="B9127" s="29"/>
      <c r="C9127" s="29"/>
    </row>
    <row r="9128" spans="1:3" hidden="1" x14ac:dyDescent="0.45">
      <c r="A9128" s="29"/>
      <c r="B9128" s="29"/>
      <c r="C9128" s="29"/>
    </row>
    <row r="9129" spans="1:3" hidden="1" x14ac:dyDescent="0.45">
      <c r="A9129" s="29"/>
      <c r="B9129" s="29"/>
      <c r="C9129" s="29"/>
    </row>
    <row r="9130" spans="1:3" hidden="1" x14ac:dyDescent="0.45">
      <c r="A9130" s="29"/>
      <c r="B9130" s="29"/>
      <c r="C9130" s="29"/>
    </row>
    <row r="9131" spans="1:3" hidden="1" x14ac:dyDescent="0.45">
      <c r="A9131" s="29"/>
      <c r="B9131" s="29"/>
      <c r="C9131" s="29"/>
    </row>
    <row r="9132" spans="1:3" hidden="1" x14ac:dyDescent="0.45">
      <c r="A9132" s="29"/>
      <c r="B9132" s="29"/>
      <c r="C9132" s="29"/>
    </row>
    <row r="9133" spans="1:3" hidden="1" x14ac:dyDescent="0.45">
      <c r="A9133" s="29"/>
      <c r="B9133" s="29"/>
      <c r="C9133" s="29"/>
    </row>
    <row r="9134" spans="1:3" hidden="1" x14ac:dyDescent="0.45">
      <c r="A9134" s="29"/>
      <c r="B9134" s="29"/>
      <c r="C9134" s="29"/>
    </row>
    <row r="9135" spans="1:3" hidden="1" x14ac:dyDescent="0.45">
      <c r="A9135" s="29"/>
      <c r="B9135" s="29"/>
      <c r="C9135" s="29"/>
    </row>
    <row r="9136" spans="1:3" hidden="1" x14ac:dyDescent="0.45">
      <c r="A9136" s="29"/>
      <c r="B9136" s="29"/>
      <c r="C9136" s="29"/>
    </row>
    <row r="9137" spans="1:3" hidden="1" x14ac:dyDescent="0.45">
      <c r="A9137" s="29"/>
      <c r="B9137" s="29"/>
      <c r="C9137" s="29"/>
    </row>
    <row r="9138" spans="1:3" hidden="1" x14ac:dyDescent="0.45">
      <c r="A9138" s="29"/>
      <c r="B9138" s="29"/>
      <c r="C9138" s="29"/>
    </row>
    <row r="9139" spans="1:3" hidden="1" x14ac:dyDescent="0.45">
      <c r="A9139" s="29"/>
      <c r="B9139" s="29"/>
      <c r="C9139" s="29"/>
    </row>
    <row r="9140" spans="1:3" hidden="1" x14ac:dyDescent="0.45">
      <c r="A9140" s="29"/>
      <c r="B9140" s="29"/>
      <c r="C9140" s="29"/>
    </row>
    <row r="9141" spans="1:3" hidden="1" x14ac:dyDescent="0.45">
      <c r="A9141" s="29"/>
      <c r="B9141" s="29"/>
      <c r="C9141" s="29"/>
    </row>
    <row r="9142" spans="1:3" hidden="1" x14ac:dyDescent="0.45">
      <c r="A9142" s="29"/>
      <c r="B9142" s="29"/>
      <c r="C9142" s="29"/>
    </row>
    <row r="9143" spans="1:3" hidden="1" x14ac:dyDescent="0.45">
      <c r="A9143" s="29"/>
      <c r="B9143" s="29"/>
      <c r="C9143" s="29"/>
    </row>
    <row r="9144" spans="1:3" hidden="1" x14ac:dyDescent="0.45">
      <c r="A9144" s="29"/>
      <c r="B9144" s="29"/>
      <c r="C9144" s="29"/>
    </row>
    <row r="9145" spans="1:3" hidden="1" x14ac:dyDescent="0.45">
      <c r="A9145" s="29"/>
      <c r="B9145" s="29"/>
      <c r="C9145" s="29"/>
    </row>
    <row r="9146" spans="1:3" hidden="1" x14ac:dyDescent="0.45">
      <c r="A9146" s="29"/>
      <c r="B9146" s="29"/>
      <c r="C9146" s="29"/>
    </row>
    <row r="9147" spans="1:3" hidden="1" x14ac:dyDescent="0.45">
      <c r="A9147" s="29"/>
      <c r="B9147" s="29"/>
      <c r="C9147" s="29"/>
    </row>
    <row r="9148" spans="1:3" hidden="1" x14ac:dyDescent="0.45">
      <c r="A9148" s="29"/>
      <c r="B9148" s="29"/>
      <c r="C9148" s="29"/>
    </row>
    <row r="9149" spans="1:3" hidden="1" x14ac:dyDescent="0.45">
      <c r="A9149" s="29"/>
      <c r="B9149" s="29"/>
      <c r="C9149" s="29"/>
    </row>
    <row r="9150" spans="1:3" hidden="1" x14ac:dyDescent="0.45">
      <c r="A9150" s="29"/>
      <c r="B9150" s="29"/>
      <c r="C9150" s="29"/>
    </row>
    <row r="9151" spans="1:3" hidden="1" x14ac:dyDescent="0.45">
      <c r="A9151" s="29"/>
      <c r="B9151" s="29"/>
      <c r="C9151" s="29"/>
    </row>
    <row r="9152" spans="1:3" hidden="1" x14ac:dyDescent="0.45">
      <c r="A9152" s="29"/>
      <c r="B9152" s="29"/>
      <c r="C9152" s="29"/>
    </row>
    <row r="9153" spans="1:3" hidden="1" x14ac:dyDescent="0.45">
      <c r="A9153" s="29"/>
      <c r="B9153" s="29"/>
      <c r="C9153" s="29"/>
    </row>
    <row r="9154" spans="1:3" hidden="1" x14ac:dyDescent="0.45">
      <c r="A9154" s="29"/>
      <c r="B9154" s="29"/>
      <c r="C9154" s="29"/>
    </row>
    <row r="9155" spans="1:3" hidden="1" x14ac:dyDescent="0.45">
      <c r="A9155" s="29"/>
      <c r="B9155" s="29"/>
      <c r="C9155" s="29"/>
    </row>
    <row r="9156" spans="1:3" hidden="1" x14ac:dyDescent="0.45">
      <c r="A9156" s="29"/>
      <c r="B9156" s="29"/>
      <c r="C9156" s="29"/>
    </row>
    <row r="9157" spans="1:3" hidden="1" x14ac:dyDescent="0.45">
      <c r="A9157" s="29"/>
      <c r="B9157" s="29"/>
      <c r="C9157" s="29"/>
    </row>
    <row r="9158" spans="1:3" hidden="1" x14ac:dyDescent="0.45">
      <c r="A9158" s="29"/>
      <c r="B9158" s="29"/>
      <c r="C9158" s="29"/>
    </row>
    <row r="9159" spans="1:3" hidden="1" x14ac:dyDescent="0.45">
      <c r="A9159" s="29"/>
      <c r="B9159" s="29"/>
      <c r="C9159" s="29"/>
    </row>
    <row r="9160" spans="1:3" hidden="1" x14ac:dyDescent="0.45">
      <c r="A9160" s="29"/>
      <c r="B9160" s="29"/>
      <c r="C9160" s="29"/>
    </row>
    <row r="9161" spans="1:3" hidden="1" x14ac:dyDescent="0.45">
      <c r="A9161" s="29"/>
      <c r="B9161" s="29"/>
      <c r="C9161" s="29"/>
    </row>
    <row r="9162" spans="1:3" hidden="1" x14ac:dyDescent="0.45">
      <c r="A9162" s="29"/>
      <c r="B9162" s="29"/>
      <c r="C9162" s="29"/>
    </row>
    <row r="9163" spans="1:3" hidden="1" x14ac:dyDescent="0.45">
      <c r="A9163" s="29"/>
      <c r="B9163" s="29"/>
      <c r="C9163" s="29"/>
    </row>
    <row r="9164" spans="1:3" hidden="1" x14ac:dyDescent="0.45">
      <c r="A9164" s="29"/>
      <c r="B9164" s="29"/>
      <c r="C9164" s="29"/>
    </row>
    <row r="9165" spans="1:3" hidden="1" x14ac:dyDescent="0.45">
      <c r="A9165" s="29"/>
      <c r="B9165" s="29"/>
      <c r="C9165" s="29"/>
    </row>
    <row r="9166" spans="1:3" hidden="1" x14ac:dyDescent="0.45">
      <c r="A9166" s="29"/>
      <c r="B9166" s="29"/>
      <c r="C9166" s="29"/>
    </row>
    <row r="9167" spans="1:3" hidden="1" x14ac:dyDescent="0.45">
      <c r="A9167" s="29"/>
      <c r="B9167" s="29"/>
      <c r="C9167" s="29"/>
    </row>
    <row r="9168" spans="1:3" hidden="1" x14ac:dyDescent="0.45">
      <c r="A9168" s="29"/>
      <c r="B9168" s="29"/>
      <c r="C9168" s="29"/>
    </row>
    <row r="9169" spans="1:3" hidden="1" x14ac:dyDescent="0.45">
      <c r="A9169" s="29"/>
      <c r="B9169" s="29"/>
      <c r="C9169" s="29"/>
    </row>
    <row r="9170" spans="1:3" hidden="1" x14ac:dyDescent="0.45">
      <c r="A9170" s="29"/>
      <c r="B9170" s="29"/>
      <c r="C9170" s="29"/>
    </row>
    <row r="9171" spans="1:3" hidden="1" x14ac:dyDescent="0.45">
      <c r="A9171" s="29"/>
      <c r="B9171" s="29"/>
      <c r="C9171" s="29"/>
    </row>
    <row r="9172" spans="1:3" hidden="1" x14ac:dyDescent="0.45">
      <c r="A9172" s="29"/>
      <c r="B9172" s="29"/>
      <c r="C9172" s="29"/>
    </row>
    <row r="9173" spans="1:3" hidden="1" x14ac:dyDescent="0.45">
      <c r="A9173" s="29"/>
      <c r="B9173" s="29"/>
      <c r="C9173" s="29"/>
    </row>
    <row r="9174" spans="1:3" hidden="1" x14ac:dyDescent="0.45">
      <c r="A9174" s="29"/>
      <c r="B9174" s="29"/>
      <c r="C9174" s="29"/>
    </row>
    <row r="9175" spans="1:3" hidden="1" x14ac:dyDescent="0.45">
      <c r="A9175" s="29"/>
      <c r="B9175" s="29"/>
      <c r="C9175" s="29"/>
    </row>
    <row r="9176" spans="1:3" hidden="1" x14ac:dyDescent="0.45">
      <c r="A9176" s="29"/>
      <c r="B9176" s="29"/>
      <c r="C9176" s="29"/>
    </row>
    <row r="9177" spans="1:3" hidden="1" x14ac:dyDescent="0.45">
      <c r="A9177" s="29"/>
      <c r="B9177" s="29"/>
      <c r="C9177" s="29"/>
    </row>
    <row r="9178" spans="1:3" hidden="1" x14ac:dyDescent="0.45">
      <c r="A9178" s="29"/>
      <c r="B9178" s="29"/>
      <c r="C9178" s="29"/>
    </row>
    <row r="9179" spans="1:3" hidden="1" x14ac:dyDescent="0.45">
      <c r="A9179" s="29"/>
      <c r="B9179" s="29"/>
      <c r="C9179" s="29"/>
    </row>
    <row r="9180" spans="1:3" hidden="1" x14ac:dyDescent="0.45">
      <c r="A9180" s="29"/>
      <c r="B9180" s="29"/>
      <c r="C9180" s="29"/>
    </row>
    <row r="9181" spans="1:3" hidden="1" x14ac:dyDescent="0.45">
      <c r="A9181" s="29"/>
      <c r="B9181" s="29"/>
      <c r="C9181" s="29"/>
    </row>
    <row r="9182" spans="1:3" hidden="1" x14ac:dyDescent="0.45">
      <c r="A9182" s="29"/>
      <c r="B9182" s="29"/>
      <c r="C9182" s="29"/>
    </row>
    <row r="9183" spans="1:3" hidden="1" x14ac:dyDescent="0.45">
      <c r="A9183" s="29"/>
      <c r="B9183" s="29"/>
      <c r="C9183" s="29"/>
    </row>
    <row r="9184" spans="1:3" hidden="1" x14ac:dyDescent="0.45">
      <c r="A9184" s="29"/>
      <c r="B9184" s="29"/>
      <c r="C9184" s="29"/>
    </row>
    <row r="9185" spans="1:3" hidden="1" x14ac:dyDescent="0.45">
      <c r="A9185" s="29"/>
      <c r="B9185" s="29"/>
      <c r="C9185" s="29"/>
    </row>
    <row r="9186" spans="1:3" hidden="1" x14ac:dyDescent="0.45">
      <c r="A9186" s="29"/>
      <c r="B9186" s="29"/>
      <c r="C9186" s="29"/>
    </row>
    <row r="9187" spans="1:3" hidden="1" x14ac:dyDescent="0.45">
      <c r="A9187" s="29"/>
      <c r="B9187" s="29"/>
      <c r="C9187" s="29"/>
    </row>
    <row r="9188" spans="1:3" hidden="1" x14ac:dyDescent="0.45">
      <c r="A9188" s="29"/>
      <c r="B9188" s="29"/>
      <c r="C9188" s="29"/>
    </row>
    <row r="9189" spans="1:3" hidden="1" x14ac:dyDescent="0.45">
      <c r="A9189" s="29"/>
      <c r="B9189" s="29"/>
      <c r="C9189" s="29"/>
    </row>
    <row r="9190" spans="1:3" hidden="1" x14ac:dyDescent="0.45">
      <c r="A9190" s="29"/>
      <c r="B9190" s="29"/>
      <c r="C9190" s="29"/>
    </row>
    <row r="9191" spans="1:3" hidden="1" x14ac:dyDescent="0.45">
      <c r="A9191" s="29"/>
      <c r="B9191" s="29"/>
      <c r="C9191" s="29"/>
    </row>
    <row r="9192" spans="1:3" hidden="1" x14ac:dyDescent="0.45">
      <c r="A9192" s="29"/>
      <c r="B9192" s="29"/>
      <c r="C9192" s="29"/>
    </row>
    <row r="9193" spans="1:3" hidden="1" x14ac:dyDescent="0.45">
      <c r="A9193" s="29"/>
      <c r="B9193" s="29"/>
      <c r="C9193" s="29"/>
    </row>
    <row r="9194" spans="1:3" hidden="1" x14ac:dyDescent="0.45">
      <c r="A9194" s="29"/>
      <c r="B9194" s="29"/>
      <c r="C9194" s="29"/>
    </row>
    <row r="9195" spans="1:3" hidden="1" x14ac:dyDescent="0.45">
      <c r="A9195" s="29"/>
      <c r="B9195" s="29"/>
      <c r="C9195" s="29"/>
    </row>
    <row r="9196" spans="1:3" hidden="1" x14ac:dyDescent="0.45">
      <c r="A9196" s="29"/>
      <c r="B9196" s="29"/>
      <c r="C9196" s="29"/>
    </row>
    <row r="9197" spans="1:3" hidden="1" x14ac:dyDescent="0.45">
      <c r="A9197" s="29"/>
      <c r="B9197" s="29"/>
      <c r="C9197" s="29"/>
    </row>
    <row r="9198" spans="1:3" hidden="1" x14ac:dyDescent="0.45">
      <c r="A9198" s="29"/>
      <c r="B9198" s="29"/>
      <c r="C9198" s="29"/>
    </row>
    <row r="9199" spans="1:3" hidden="1" x14ac:dyDescent="0.45">
      <c r="A9199" s="29"/>
      <c r="B9199" s="29"/>
      <c r="C9199" s="29"/>
    </row>
    <row r="9200" spans="1:3" hidden="1" x14ac:dyDescent="0.45">
      <c r="A9200" s="29"/>
      <c r="B9200" s="29"/>
      <c r="C9200" s="29"/>
    </row>
    <row r="9201" spans="1:3" hidden="1" x14ac:dyDescent="0.45">
      <c r="A9201" s="29"/>
      <c r="B9201" s="29"/>
      <c r="C9201" s="29"/>
    </row>
    <row r="9202" spans="1:3" hidden="1" x14ac:dyDescent="0.45">
      <c r="A9202" s="29"/>
      <c r="B9202" s="29"/>
      <c r="C9202" s="29"/>
    </row>
    <row r="9203" spans="1:3" hidden="1" x14ac:dyDescent="0.45">
      <c r="A9203" s="29"/>
      <c r="B9203" s="29"/>
      <c r="C9203" s="29"/>
    </row>
    <row r="9204" spans="1:3" hidden="1" x14ac:dyDescent="0.45">
      <c r="A9204" s="29"/>
      <c r="B9204" s="29"/>
      <c r="C9204" s="29"/>
    </row>
    <row r="9205" spans="1:3" hidden="1" x14ac:dyDescent="0.45">
      <c r="A9205" s="29"/>
      <c r="B9205" s="29"/>
      <c r="C9205" s="29"/>
    </row>
    <row r="9206" spans="1:3" hidden="1" x14ac:dyDescent="0.45">
      <c r="A9206" s="29"/>
      <c r="B9206" s="29"/>
      <c r="C9206" s="29"/>
    </row>
    <row r="9207" spans="1:3" hidden="1" x14ac:dyDescent="0.45">
      <c r="A9207" s="29"/>
      <c r="B9207" s="29"/>
      <c r="C9207" s="29"/>
    </row>
    <row r="9208" spans="1:3" hidden="1" x14ac:dyDescent="0.45">
      <c r="A9208" s="29"/>
      <c r="B9208" s="29"/>
      <c r="C9208" s="29"/>
    </row>
    <row r="9209" spans="1:3" hidden="1" x14ac:dyDescent="0.45">
      <c r="A9209" s="29"/>
      <c r="B9209" s="29"/>
      <c r="C9209" s="29"/>
    </row>
    <row r="9210" spans="1:3" hidden="1" x14ac:dyDescent="0.45">
      <c r="A9210" s="29"/>
      <c r="B9210" s="29"/>
      <c r="C9210" s="29"/>
    </row>
    <row r="9211" spans="1:3" hidden="1" x14ac:dyDescent="0.45">
      <c r="A9211" s="29"/>
      <c r="B9211" s="29"/>
      <c r="C9211" s="29"/>
    </row>
    <row r="9212" spans="1:3" hidden="1" x14ac:dyDescent="0.45">
      <c r="A9212" s="29"/>
      <c r="B9212" s="29"/>
      <c r="C9212" s="29"/>
    </row>
    <row r="9213" spans="1:3" hidden="1" x14ac:dyDescent="0.45">
      <c r="A9213" s="29"/>
      <c r="B9213" s="29"/>
      <c r="C9213" s="29"/>
    </row>
    <row r="9214" spans="1:3" hidden="1" x14ac:dyDescent="0.45">
      <c r="A9214" s="29"/>
      <c r="B9214" s="29"/>
      <c r="C9214" s="29"/>
    </row>
    <row r="9215" spans="1:3" hidden="1" x14ac:dyDescent="0.45">
      <c r="A9215" s="29"/>
      <c r="B9215" s="29"/>
      <c r="C9215" s="29"/>
    </row>
    <row r="9216" spans="1:3" hidden="1" x14ac:dyDescent="0.45">
      <c r="A9216" s="29"/>
      <c r="B9216" s="29"/>
      <c r="C9216" s="29"/>
    </row>
    <row r="9217" spans="1:3" hidden="1" x14ac:dyDescent="0.45">
      <c r="A9217" s="29"/>
      <c r="B9217" s="29"/>
      <c r="C9217" s="29"/>
    </row>
    <row r="9218" spans="1:3" hidden="1" x14ac:dyDescent="0.45">
      <c r="A9218" s="29"/>
      <c r="B9218" s="29"/>
      <c r="C9218" s="29"/>
    </row>
    <row r="9219" spans="1:3" hidden="1" x14ac:dyDescent="0.45">
      <c r="A9219" s="29"/>
      <c r="B9219" s="29"/>
      <c r="C9219" s="29"/>
    </row>
    <row r="9220" spans="1:3" hidden="1" x14ac:dyDescent="0.45">
      <c r="A9220" s="29"/>
      <c r="B9220" s="29"/>
      <c r="C9220" s="29"/>
    </row>
    <row r="9221" spans="1:3" hidden="1" x14ac:dyDescent="0.45">
      <c r="A9221" s="29"/>
      <c r="B9221" s="29"/>
      <c r="C9221" s="29"/>
    </row>
    <row r="9222" spans="1:3" hidden="1" x14ac:dyDescent="0.45">
      <c r="A9222" s="29"/>
      <c r="B9222" s="29"/>
      <c r="C9222" s="29"/>
    </row>
    <row r="9223" spans="1:3" hidden="1" x14ac:dyDescent="0.45">
      <c r="A9223" s="29"/>
      <c r="B9223" s="29"/>
      <c r="C9223" s="29"/>
    </row>
    <row r="9224" spans="1:3" hidden="1" x14ac:dyDescent="0.45">
      <c r="A9224" s="29"/>
      <c r="B9224" s="29"/>
      <c r="C9224" s="29"/>
    </row>
    <row r="9225" spans="1:3" hidden="1" x14ac:dyDescent="0.45">
      <c r="A9225" s="29"/>
      <c r="B9225" s="29"/>
      <c r="C9225" s="29"/>
    </row>
    <row r="9226" spans="1:3" hidden="1" x14ac:dyDescent="0.45">
      <c r="A9226" s="29"/>
      <c r="B9226" s="29"/>
      <c r="C9226" s="29"/>
    </row>
    <row r="9227" spans="1:3" hidden="1" x14ac:dyDescent="0.45">
      <c r="A9227" s="29"/>
      <c r="B9227" s="29"/>
      <c r="C9227" s="29"/>
    </row>
    <row r="9228" spans="1:3" hidden="1" x14ac:dyDescent="0.45">
      <c r="A9228" s="29"/>
      <c r="B9228" s="29"/>
      <c r="C9228" s="29"/>
    </row>
    <row r="9229" spans="1:3" hidden="1" x14ac:dyDescent="0.45">
      <c r="A9229" s="29"/>
      <c r="B9229" s="29"/>
      <c r="C9229" s="29"/>
    </row>
    <row r="9230" spans="1:3" hidden="1" x14ac:dyDescent="0.45">
      <c r="A9230" s="29"/>
      <c r="B9230" s="29"/>
      <c r="C9230" s="29"/>
    </row>
    <row r="9231" spans="1:3" hidden="1" x14ac:dyDescent="0.45">
      <c r="A9231" s="29"/>
      <c r="B9231" s="29"/>
      <c r="C9231" s="29"/>
    </row>
    <row r="9232" spans="1:3" hidden="1" x14ac:dyDescent="0.45">
      <c r="A9232" s="29"/>
      <c r="B9232" s="29"/>
      <c r="C9232" s="29"/>
    </row>
    <row r="9233" spans="1:3" hidden="1" x14ac:dyDescent="0.45">
      <c r="A9233" s="29"/>
      <c r="B9233" s="29"/>
      <c r="C9233" s="29"/>
    </row>
    <row r="9234" spans="1:3" hidden="1" x14ac:dyDescent="0.45">
      <c r="A9234" s="29"/>
      <c r="B9234" s="29"/>
      <c r="C9234" s="29"/>
    </row>
    <row r="9235" spans="1:3" hidden="1" x14ac:dyDescent="0.45">
      <c r="A9235" s="29"/>
      <c r="B9235" s="29"/>
      <c r="C9235" s="29"/>
    </row>
    <row r="9236" spans="1:3" hidden="1" x14ac:dyDescent="0.45">
      <c r="A9236" s="29"/>
      <c r="B9236" s="29"/>
      <c r="C9236" s="29"/>
    </row>
    <row r="9237" spans="1:3" hidden="1" x14ac:dyDescent="0.45">
      <c r="A9237" s="29"/>
      <c r="B9237" s="29"/>
      <c r="C9237" s="29"/>
    </row>
    <row r="9238" spans="1:3" hidden="1" x14ac:dyDescent="0.45">
      <c r="A9238" s="29"/>
      <c r="B9238" s="29"/>
      <c r="C9238" s="29"/>
    </row>
    <row r="9239" spans="1:3" hidden="1" x14ac:dyDescent="0.45">
      <c r="A9239" s="29"/>
      <c r="B9239" s="29"/>
      <c r="C9239" s="29"/>
    </row>
    <row r="9240" spans="1:3" hidden="1" x14ac:dyDescent="0.45">
      <c r="A9240" s="29"/>
      <c r="B9240" s="29"/>
      <c r="C9240" s="29"/>
    </row>
    <row r="9241" spans="1:3" hidden="1" x14ac:dyDescent="0.45">
      <c r="A9241" s="29"/>
      <c r="B9241" s="29"/>
      <c r="C9241" s="29"/>
    </row>
    <row r="9242" spans="1:3" hidden="1" x14ac:dyDescent="0.45">
      <c r="A9242" s="29"/>
      <c r="B9242" s="29"/>
      <c r="C9242" s="29"/>
    </row>
    <row r="9243" spans="1:3" hidden="1" x14ac:dyDescent="0.45">
      <c r="A9243" s="29"/>
      <c r="B9243" s="29"/>
      <c r="C9243" s="29"/>
    </row>
    <row r="9244" spans="1:3" hidden="1" x14ac:dyDescent="0.45">
      <c r="A9244" s="29"/>
      <c r="B9244" s="29"/>
      <c r="C9244" s="29"/>
    </row>
    <row r="9245" spans="1:3" hidden="1" x14ac:dyDescent="0.45">
      <c r="A9245" s="29"/>
      <c r="B9245" s="29"/>
      <c r="C9245" s="29"/>
    </row>
    <row r="9246" spans="1:3" hidden="1" x14ac:dyDescent="0.45">
      <c r="A9246" s="29"/>
      <c r="B9246" s="29"/>
      <c r="C9246" s="29"/>
    </row>
    <row r="9247" spans="1:3" hidden="1" x14ac:dyDescent="0.45">
      <c r="A9247" s="29"/>
      <c r="B9247" s="29"/>
      <c r="C9247" s="29"/>
    </row>
    <row r="9248" spans="1:3" hidden="1" x14ac:dyDescent="0.45">
      <c r="A9248" s="29"/>
      <c r="B9248" s="29"/>
      <c r="C9248" s="29"/>
    </row>
    <row r="9249" spans="1:3" hidden="1" x14ac:dyDescent="0.45">
      <c r="A9249" s="29"/>
      <c r="B9249" s="29"/>
      <c r="C9249" s="29"/>
    </row>
    <row r="9250" spans="1:3" hidden="1" x14ac:dyDescent="0.45">
      <c r="A9250" s="29"/>
      <c r="B9250" s="29"/>
      <c r="C9250" s="29"/>
    </row>
    <row r="9251" spans="1:3" hidden="1" x14ac:dyDescent="0.45">
      <c r="A9251" s="29"/>
      <c r="B9251" s="29"/>
      <c r="C9251" s="29"/>
    </row>
    <row r="9252" spans="1:3" hidden="1" x14ac:dyDescent="0.45">
      <c r="A9252" s="29"/>
      <c r="B9252" s="29"/>
      <c r="C9252" s="29"/>
    </row>
    <row r="9253" spans="1:3" hidden="1" x14ac:dyDescent="0.45">
      <c r="A9253" s="29"/>
      <c r="B9253" s="29"/>
      <c r="C9253" s="29"/>
    </row>
    <row r="9254" spans="1:3" hidden="1" x14ac:dyDescent="0.45">
      <c r="A9254" s="29"/>
      <c r="B9254" s="29"/>
      <c r="C9254" s="29"/>
    </row>
    <row r="9255" spans="1:3" hidden="1" x14ac:dyDescent="0.45">
      <c r="A9255" s="29"/>
      <c r="B9255" s="29"/>
      <c r="C9255" s="29"/>
    </row>
    <row r="9256" spans="1:3" hidden="1" x14ac:dyDescent="0.45">
      <c r="A9256" s="29"/>
      <c r="B9256" s="29"/>
      <c r="C9256" s="29"/>
    </row>
    <row r="9257" spans="1:3" hidden="1" x14ac:dyDescent="0.45">
      <c r="A9257" s="29"/>
      <c r="B9257" s="29"/>
      <c r="C9257" s="29"/>
    </row>
    <row r="9258" spans="1:3" hidden="1" x14ac:dyDescent="0.45">
      <c r="A9258" s="29"/>
      <c r="B9258" s="29"/>
      <c r="C9258" s="29"/>
    </row>
    <row r="9259" spans="1:3" hidden="1" x14ac:dyDescent="0.45">
      <c r="A9259" s="29"/>
      <c r="B9259" s="29"/>
      <c r="C9259" s="29"/>
    </row>
    <row r="9260" spans="1:3" hidden="1" x14ac:dyDescent="0.45">
      <c r="A9260" s="29"/>
      <c r="B9260" s="29"/>
      <c r="C9260" s="29"/>
    </row>
    <row r="9261" spans="1:3" hidden="1" x14ac:dyDescent="0.45">
      <c r="A9261" s="29"/>
      <c r="B9261" s="29"/>
      <c r="C9261" s="29"/>
    </row>
    <row r="9262" spans="1:3" hidden="1" x14ac:dyDescent="0.45">
      <c r="A9262" s="29"/>
      <c r="B9262" s="29"/>
      <c r="C9262" s="29"/>
    </row>
    <row r="9263" spans="1:3" hidden="1" x14ac:dyDescent="0.45">
      <c r="A9263" s="29"/>
      <c r="B9263" s="29"/>
      <c r="C9263" s="29"/>
    </row>
    <row r="9264" spans="1:3" hidden="1" x14ac:dyDescent="0.45">
      <c r="A9264" s="29"/>
      <c r="B9264" s="29"/>
      <c r="C9264" s="29"/>
    </row>
    <row r="9265" spans="1:3" hidden="1" x14ac:dyDescent="0.45">
      <c r="A9265" s="29"/>
      <c r="B9265" s="29"/>
      <c r="C9265" s="29"/>
    </row>
    <row r="9266" spans="1:3" hidden="1" x14ac:dyDescent="0.45">
      <c r="A9266" s="29"/>
      <c r="B9266" s="29"/>
      <c r="C9266" s="29"/>
    </row>
    <row r="9267" spans="1:3" hidden="1" x14ac:dyDescent="0.45">
      <c r="A9267" s="29"/>
      <c r="B9267" s="29"/>
      <c r="C9267" s="29"/>
    </row>
    <row r="9268" spans="1:3" hidden="1" x14ac:dyDescent="0.45">
      <c r="A9268" s="29"/>
      <c r="B9268" s="29"/>
      <c r="C9268" s="29"/>
    </row>
    <row r="9269" spans="1:3" hidden="1" x14ac:dyDescent="0.45">
      <c r="A9269" s="29"/>
      <c r="B9269" s="29"/>
      <c r="C9269" s="29"/>
    </row>
    <row r="9270" spans="1:3" hidden="1" x14ac:dyDescent="0.45">
      <c r="A9270" s="29"/>
      <c r="B9270" s="29"/>
      <c r="C9270" s="29"/>
    </row>
    <row r="9271" spans="1:3" hidden="1" x14ac:dyDescent="0.45">
      <c r="A9271" s="29"/>
      <c r="B9271" s="29"/>
      <c r="C9271" s="29"/>
    </row>
    <row r="9272" spans="1:3" hidden="1" x14ac:dyDescent="0.45">
      <c r="A9272" s="29"/>
      <c r="B9272" s="29"/>
      <c r="C9272" s="29"/>
    </row>
    <row r="9273" spans="1:3" hidden="1" x14ac:dyDescent="0.45">
      <c r="A9273" s="29"/>
      <c r="B9273" s="29"/>
      <c r="C9273" s="29"/>
    </row>
    <row r="9274" spans="1:3" hidden="1" x14ac:dyDescent="0.45">
      <c r="A9274" s="29"/>
      <c r="B9274" s="29"/>
      <c r="C9274" s="29"/>
    </row>
    <row r="9275" spans="1:3" hidden="1" x14ac:dyDescent="0.45">
      <c r="A9275" s="29"/>
      <c r="B9275" s="29"/>
      <c r="C9275" s="29"/>
    </row>
    <row r="9276" spans="1:3" hidden="1" x14ac:dyDescent="0.45">
      <c r="A9276" s="29"/>
      <c r="B9276" s="29"/>
      <c r="C9276" s="29"/>
    </row>
    <row r="9277" spans="1:3" hidden="1" x14ac:dyDescent="0.45">
      <c r="A9277" s="29"/>
      <c r="B9277" s="29"/>
      <c r="C9277" s="29"/>
    </row>
    <row r="9278" spans="1:3" hidden="1" x14ac:dyDescent="0.45">
      <c r="A9278" s="29"/>
      <c r="B9278" s="29"/>
      <c r="C9278" s="29"/>
    </row>
    <row r="9279" spans="1:3" hidden="1" x14ac:dyDescent="0.45">
      <c r="A9279" s="29"/>
      <c r="B9279" s="29"/>
      <c r="C9279" s="29"/>
    </row>
    <row r="9280" spans="1:3" hidden="1" x14ac:dyDescent="0.45">
      <c r="A9280" s="29"/>
      <c r="B9280" s="29"/>
      <c r="C9280" s="29"/>
    </row>
    <row r="9281" spans="1:3" hidden="1" x14ac:dyDescent="0.45">
      <c r="A9281" s="29"/>
      <c r="B9281" s="29"/>
      <c r="C9281" s="29"/>
    </row>
    <row r="9282" spans="1:3" hidden="1" x14ac:dyDescent="0.45">
      <c r="A9282" s="29"/>
      <c r="B9282" s="29"/>
      <c r="C9282" s="29"/>
    </row>
    <row r="9283" spans="1:3" hidden="1" x14ac:dyDescent="0.45">
      <c r="A9283" s="29"/>
      <c r="B9283" s="29"/>
      <c r="C9283" s="29"/>
    </row>
    <row r="9284" spans="1:3" hidden="1" x14ac:dyDescent="0.45">
      <c r="A9284" s="29"/>
      <c r="B9284" s="29"/>
      <c r="C9284" s="29"/>
    </row>
    <row r="9285" spans="1:3" hidden="1" x14ac:dyDescent="0.45">
      <c r="A9285" s="29"/>
      <c r="B9285" s="29"/>
      <c r="C9285" s="29"/>
    </row>
    <row r="9286" spans="1:3" hidden="1" x14ac:dyDescent="0.45">
      <c r="A9286" s="29"/>
      <c r="B9286" s="29"/>
      <c r="C9286" s="29"/>
    </row>
    <row r="9287" spans="1:3" hidden="1" x14ac:dyDescent="0.45">
      <c r="A9287" s="29"/>
      <c r="B9287" s="29"/>
      <c r="C9287" s="29"/>
    </row>
    <row r="9288" spans="1:3" hidden="1" x14ac:dyDescent="0.45">
      <c r="A9288" s="29"/>
      <c r="B9288" s="29"/>
      <c r="C9288" s="29"/>
    </row>
    <row r="9289" spans="1:3" hidden="1" x14ac:dyDescent="0.45">
      <c r="A9289" s="29"/>
      <c r="B9289" s="29"/>
      <c r="C9289" s="29"/>
    </row>
    <row r="9290" spans="1:3" hidden="1" x14ac:dyDescent="0.45">
      <c r="A9290" s="29"/>
      <c r="B9290" s="29"/>
      <c r="C9290" s="29"/>
    </row>
    <row r="9291" spans="1:3" hidden="1" x14ac:dyDescent="0.45">
      <c r="A9291" s="29"/>
      <c r="B9291" s="29"/>
      <c r="C9291" s="29"/>
    </row>
    <row r="9292" spans="1:3" hidden="1" x14ac:dyDescent="0.45">
      <c r="A9292" s="29"/>
      <c r="B9292" s="29"/>
      <c r="C9292" s="29"/>
    </row>
    <row r="9293" spans="1:3" hidden="1" x14ac:dyDescent="0.45">
      <c r="A9293" s="29"/>
      <c r="B9293" s="29"/>
      <c r="C9293" s="29"/>
    </row>
    <row r="9294" spans="1:3" hidden="1" x14ac:dyDescent="0.45">
      <c r="A9294" s="29"/>
      <c r="B9294" s="29"/>
      <c r="C9294" s="29"/>
    </row>
    <row r="9295" spans="1:3" hidden="1" x14ac:dyDescent="0.45">
      <c r="A9295" s="29"/>
      <c r="B9295" s="29"/>
      <c r="C9295" s="29"/>
    </row>
    <row r="9296" spans="1:3" hidden="1" x14ac:dyDescent="0.45">
      <c r="A9296" s="29"/>
      <c r="B9296" s="29"/>
      <c r="C9296" s="29"/>
    </row>
    <row r="9297" spans="1:3" hidden="1" x14ac:dyDescent="0.45">
      <c r="A9297" s="29"/>
      <c r="B9297" s="29"/>
      <c r="C9297" s="29"/>
    </row>
    <row r="9298" spans="1:3" hidden="1" x14ac:dyDescent="0.45">
      <c r="A9298" s="29"/>
      <c r="B9298" s="29"/>
      <c r="C9298" s="29"/>
    </row>
    <row r="9299" spans="1:3" hidden="1" x14ac:dyDescent="0.45">
      <c r="A9299" s="29"/>
      <c r="B9299" s="29"/>
      <c r="C9299" s="29"/>
    </row>
    <row r="9300" spans="1:3" hidden="1" x14ac:dyDescent="0.45">
      <c r="A9300" s="29"/>
      <c r="B9300" s="29"/>
      <c r="C9300" s="29"/>
    </row>
    <row r="9301" spans="1:3" hidden="1" x14ac:dyDescent="0.45">
      <c r="A9301" s="29"/>
      <c r="B9301" s="29"/>
      <c r="C9301" s="29"/>
    </row>
    <row r="9302" spans="1:3" hidden="1" x14ac:dyDescent="0.45">
      <c r="A9302" s="29"/>
      <c r="B9302" s="29"/>
      <c r="C9302" s="29"/>
    </row>
    <row r="9303" spans="1:3" hidden="1" x14ac:dyDescent="0.45">
      <c r="A9303" s="29"/>
      <c r="B9303" s="29"/>
      <c r="C9303" s="29"/>
    </row>
    <row r="9304" spans="1:3" hidden="1" x14ac:dyDescent="0.45">
      <c r="A9304" s="29"/>
      <c r="B9304" s="29"/>
      <c r="C9304" s="29"/>
    </row>
    <row r="9305" spans="1:3" hidden="1" x14ac:dyDescent="0.45">
      <c r="A9305" s="29"/>
      <c r="B9305" s="29"/>
      <c r="C9305" s="29"/>
    </row>
    <row r="9306" spans="1:3" hidden="1" x14ac:dyDescent="0.45">
      <c r="A9306" s="29"/>
      <c r="B9306" s="29"/>
      <c r="C9306" s="29"/>
    </row>
    <row r="9307" spans="1:3" hidden="1" x14ac:dyDescent="0.45">
      <c r="A9307" s="29"/>
      <c r="B9307" s="29"/>
      <c r="C9307" s="29"/>
    </row>
    <row r="9308" spans="1:3" hidden="1" x14ac:dyDescent="0.45">
      <c r="A9308" s="29"/>
      <c r="B9308" s="29"/>
      <c r="C9308" s="29"/>
    </row>
    <row r="9309" spans="1:3" hidden="1" x14ac:dyDescent="0.45">
      <c r="A9309" s="29"/>
      <c r="B9309" s="29"/>
      <c r="C9309" s="29"/>
    </row>
    <row r="9310" spans="1:3" hidden="1" x14ac:dyDescent="0.45">
      <c r="A9310" s="29"/>
      <c r="B9310" s="29"/>
      <c r="C9310" s="29"/>
    </row>
    <row r="9311" spans="1:3" hidden="1" x14ac:dyDescent="0.45">
      <c r="A9311" s="29"/>
      <c r="B9311" s="29"/>
      <c r="C9311" s="29"/>
    </row>
    <row r="9312" spans="1:3" hidden="1" x14ac:dyDescent="0.45">
      <c r="A9312" s="29"/>
      <c r="B9312" s="29"/>
      <c r="C9312" s="29"/>
    </row>
    <row r="9313" spans="1:3" hidden="1" x14ac:dyDescent="0.45">
      <c r="A9313" s="29"/>
      <c r="B9313" s="29"/>
      <c r="C9313" s="29"/>
    </row>
    <row r="9314" spans="1:3" hidden="1" x14ac:dyDescent="0.45">
      <c r="A9314" s="29"/>
      <c r="B9314" s="29"/>
      <c r="C9314" s="29"/>
    </row>
    <row r="9315" spans="1:3" hidden="1" x14ac:dyDescent="0.45">
      <c r="A9315" s="29"/>
      <c r="B9315" s="29"/>
      <c r="C9315" s="29"/>
    </row>
    <row r="9316" spans="1:3" hidden="1" x14ac:dyDescent="0.45">
      <c r="A9316" s="29"/>
      <c r="B9316" s="29"/>
      <c r="C9316" s="29"/>
    </row>
    <row r="9317" spans="1:3" hidden="1" x14ac:dyDescent="0.45">
      <c r="A9317" s="29"/>
      <c r="B9317" s="29"/>
      <c r="C9317" s="29"/>
    </row>
    <row r="9318" spans="1:3" hidden="1" x14ac:dyDescent="0.45">
      <c r="A9318" s="29"/>
      <c r="B9318" s="29"/>
      <c r="C9318" s="29"/>
    </row>
    <row r="9319" spans="1:3" hidden="1" x14ac:dyDescent="0.45">
      <c r="A9319" s="29"/>
      <c r="B9319" s="29"/>
      <c r="C9319" s="29"/>
    </row>
    <row r="9320" spans="1:3" hidden="1" x14ac:dyDescent="0.45">
      <c r="A9320" s="29"/>
      <c r="B9320" s="29"/>
      <c r="C9320" s="29"/>
    </row>
    <row r="9321" spans="1:3" hidden="1" x14ac:dyDescent="0.45">
      <c r="A9321" s="29"/>
      <c r="B9321" s="29"/>
      <c r="C9321" s="29"/>
    </row>
    <row r="9322" spans="1:3" hidden="1" x14ac:dyDescent="0.45">
      <c r="A9322" s="29"/>
      <c r="B9322" s="29"/>
      <c r="C9322" s="29"/>
    </row>
    <row r="9323" spans="1:3" hidden="1" x14ac:dyDescent="0.45">
      <c r="A9323" s="29"/>
      <c r="B9323" s="29"/>
      <c r="C9323" s="29"/>
    </row>
    <row r="9324" spans="1:3" hidden="1" x14ac:dyDescent="0.45">
      <c r="A9324" s="29"/>
      <c r="B9324" s="29"/>
      <c r="C9324" s="29"/>
    </row>
    <row r="9325" spans="1:3" hidden="1" x14ac:dyDescent="0.45">
      <c r="A9325" s="29"/>
      <c r="B9325" s="29"/>
      <c r="C9325" s="29"/>
    </row>
    <row r="9326" spans="1:3" hidden="1" x14ac:dyDescent="0.45">
      <c r="A9326" s="29"/>
      <c r="B9326" s="29"/>
      <c r="C9326" s="29"/>
    </row>
    <row r="9327" spans="1:3" hidden="1" x14ac:dyDescent="0.45">
      <c r="A9327" s="29"/>
      <c r="B9327" s="29"/>
      <c r="C9327" s="29"/>
    </row>
    <row r="9328" spans="1:3" hidden="1" x14ac:dyDescent="0.45">
      <c r="A9328" s="29"/>
      <c r="B9328" s="29"/>
      <c r="C9328" s="29"/>
    </row>
    <row r="9329" spans="1:3" hidden="1" x14ac:dyDescent="0.45">
      <c r="A9329" s="29"/>
      <c r="B9329" s="29"/>
      <c r="C9329" s="29"/>
    </row>
    <row r="9330" spans="1:3" hidden="1" x14ac:dyDescent="0.45">
      <c r="A9330" s="29"/>
      <c r="B9330" s="29"/>
      <c r="C9330" s="29"/>
    </row>
    <row r="9331" spans="1:3" hidden="1" x14ac:dyDescent="0.45">
      <c r="A9331" s="29"/>
      <c r="B9331" s="29"/>
      <c r="C9331" s="29"/>
    </row>
    <row r="9332" spans="1:3" hidden="1" x14ac:dyDescent="0.45">
      <c r="A9332" s="29"/>
      <c r="B9332" s="29"/>
      <c r="C9332" s="29"/>
    </row>
    <row r="9333" spans="1:3" hidden="1" x14ac:dyDescent="0.45">
      <c r="A9333" s="29"/>
      <c r="B9333" s="29"/>
      <c r="C9333" s="29"/>
    </row>
    <row r="9334" spans="1:3" hidden="1" x14ac:dyDescent="0.45">
      <c r="A9334" s="29"/>
      <c r="B9334" s="29"/>
      <c r="C9334" s="29"/>
    </row>
    <row r="9335" spans="1:3" hidden="1" x14ac:dyDescent="0.45">
      <c r="A9335" s="29"/>
      <c r="B9335" s="29"/>
      <c r="C9335" s="29"/>
    </row>
    <row r="9336" spans="1:3" hidden="1" x14ac:dyDescent="0.45">
      <c r="A9336" s="29"/>
      <c r="B9336" s="29"/>
      <c r="C9336" s="29"/>
    </row>
    <row r="9337" spans="1:3" hidden="1" x14ac:dyDescent="0.45">
      <c r="A9337" s="29"/>
      <c r="B9337" s="29"/>
      <c r="C9337" s="29"/>
    </row>
    <row r="9338" spans="1:3" hidden="1" x14ac:dyDescent="0.45">
      <c r="A9338" s="29"/>
      <c r="B9338" s="29"/>
      <c r="C9338" s="29"/>
    </row>
    <row r="9339" spans="1:3" hidden="1" x14ac:dyDescent="0.45">
      <c r="A9339" s="29"/>
      <c r="B9339" s="29"/>
      <c r="C9339" s="29"/>
    </row>
    <row r="9340" spans="1:3" hidden="1" x14ac:dyDescent="0.45">
      <c r="A9340" s="29"/>
      <c r="B9340" s="29"/>
      <c r="C9340" s="29"/>
    </row>
    <row r="9341" spans="1:3" hidden="1" x14ac:dyDescent="0.45">
      <c r="A9341" s="29"/>
      <c r="B9341" s="29"/>
      <c r="C9341" s="29"/>
    </row>
    <row r="9342" spans="1:3" hidden="1" x14ac:dyDescent="0.45">
      <c r="A9342" s="29"/>
      <c r="B9342" s="29"/>
      <c r="C9342" s="29"/>
    </row>
    <row r="9343" spans="1:3" hidden="1" x14ac:dyDescent="0.45">
      <c r="A9343" s="29"/>
      <c r="B9343" s="29"/>
      <c r="C9343" s="29"/>
    </row>
    <row r="9344" spans="1:3" hidden="1" x14ac:dyDescent="0.45">
      <c r="A9344" s="29"/>
      <c r="B9344" s="29"/>
      <c r="C9344" s="29"/>
    </row>
    <row r="9345" spans="1:3" hidden="1" x14ac:dyDescent="0.45">
      <c r="A9345" s="29"/>
      <c r="B9345" s="29"/>
      <c r="C9345" s="29"/>
    </row>
    <row r="9346" spans="1:3" hidden="1" x14ac:dyDescent="0.45">
      <c r="A9346" s="29"/>
      <c r="B9346" s="29"/>
      <c r="C9346" s="29"/>
    </row>
    <row r="9347" spans="1:3" hidden="1" x14ac:dyDescent="0.45">
      <c r="A9347" s="29"/>
      <c r="B9347" s="29"/>
      <c r="C9347" s="29"/>
    </row>
    <row r="9348" spans="1:3" hidden="1" x14ac:dyDescent="0.45">
      <c r="A9348" s="29"/>
      <c r="B9348" s="29"/>
      <c r="C9348" s="29"/>
    </row>
    <row r="9349" spans="1:3" hidden="1" x14ac:dyDescent="0.45">
      <c r="A9349" s="29"/>
      <c r="B9349" s="29"/>
      <c r="C9349" s="29"/>
    </row>
    <row r="9350" spans="1:3" hidden="1" x14ac:dyDescent="0.45">
      <c r="A9350" s="29"/>
      <c r="B9350" s="29"/>
      <c r="C9350" s="29"/>
    </row>
    <row r="9351" spans="1:3" hidden="1" x14ac:dyDescent="0.45">
      <c r="A9351" s="29"/>
      <c r="B9351" s="29"/>
      <c r="C9351" s="29"/>
    </row>
    <row r="9352" spans="1:3" hidden="1" x14ac:dyDescent="0.45">
      <c r="A9352" s="29"/>
      <c r="B9352" s="29"/>
      <c r="C9352" s="29"/>
    </row>
    <row r="9353" spans="1:3" hidden="1" x14ac:dyDescent="0.45">
      <c r="A9353" s="29"/>
      <c r="B9353" s="29"/>
      <c r="C9353" s="29"/>
    </row>
    <row r="9354" spans="1:3" hidden="1" x14ac:dyDescent="0.45">
      <c r="A9354" s="29"/>
      <c r="B9354" s="29"/>
      <c r="C9354" s="29"/>
    </row>
    <row r="9355" spans="1:3" hidden="1" x14ac:dyDescent="0.45">
      <c r="A9355" s="29"/>
      <c r="B9355" s="29"/>
      <c r="C9355" s="29"/>
    </row>
    <row r="9356" spans="1:3" hidden="1" x14ac:dyDescent="0.45">
      <c r="A9356" s="29"/>
      <c r="B9356" s="29"/>
      <c r="C9356" s="29"/>
    </row>
    <row r="9357" spans="1:3" hidden="1" x14ac:dyDescent="0.45">
      <c r="A9357" s="29"/>
      <c r="B9357" s="29"/>
      <c r="C9357" s="29"/>
    </row>
    <row r="9358" spans="1:3" hidden="1" x14ac:dyDescent="0.45">
      <c r="A9358" s="29"/>
      <c r="B9358" s="29"/>
      <c r="C9358" s="29"/>
    </row>
    <row r="9359" spans="1:3" hidden="1" x14ac:dyDescent="0.45">
      <c r="A9359" s="29"/>
      <c r="B9359" s="29"/>
      <c r="C9359" s="29"/>
    </row>
    <row r="9360" spans="1:3" hidden="1" x14ac:dyDescent="0.45">
      <c r="A9360" s="29"/>
      <c r="B9360" s="29"/>
      <c r="C9360" s="29"/>
    </row>
    <row r="9361" spans="1:3" hidden="1" x14ac:dyDescent="0.45">
      <c r="A9361" s="29"/>
      <c r="B9361" s="29"/>
      <c r="C9361" s="29"/>
    </row>
    <row r="9362" spans="1:3" hidden="1" x14ac:dyDescent="0.45">
      <c r="A9362" s="29"/>
      <c r="B9362" s="29"/>
      <c r="C9362" s="29"/>
    </row>
    <row r="9363" spans="1:3" hidden="1" x14ac:dyDescent="0.45">
      <c r="A9363" s="29"/>
      <c r="B9363" s="29"/>
      <c r="C9363" s="29"/>
    </row>
    <row r="9364" spans="1:3" hidden="1" x14ac:dyDescent="0.45">
      <c r="A9364" s="29"/>
      <c r="B9364" s="29"/>
      <c r="C9364" s="29"/>
    </row>
    <row r="9365" spans="1:3" hidden="1" x14ac:dyDescent="0.45">
      <c r="A9365" s="29"/>
      <c r="B9365" s="29"/>
      <c r="C9365" s="29"/>
    </row>
    <row r="9366" spans="1:3" hidden="1" x14ac:dyDescent="0.45">
      <c r="A9366" s="29"/>
      <c r="B9366" s="29"/>
      <c r="C9366" s="29"/>
    </row>
    <row r="9367" spans="1:3" hidden="1" x14ac:dyDescent="0.45">
      <c r="A9367" s="29"/>
      <c r="B9367" s="29"/>
      <c r="C9367" s="29"/>
    </row>
    <row r="9368" spans="1:3" hidden="1" x14ac:dyDescent="0.45">
      <c r="A9368" s="29"/>
      <c r="B9368" s="29"/>
      <c r="C9368" s="29"/>
    </row>
    <row r="9369" spans="1:3" hidden="1" x14ac:dyDescent="0.45">
      <c r="A9369" s="29"/>
      <c r="B9369" s="29"/>
      <c r="C9369" s="29"/>
    </row>
    <row r="9370" spans="1:3" hidden="1" x14ac:dyDescent="0.45">
      <c r="A9370" s="29"/>
      <c r="B9370" s="29"/>
      <c r="C9370" s="29"/>
    </row>
    <row r="9371" spans="1:3" hidden="1" x14ac:dyDescent="0.45">
      <c r="A9371" s="29"/>
      <c r="B9371" s="29"/>
      <c r="C9371" s="29"/>
    </row>
    <row r="9372" spans="1:3" hidden="1" x14ac:dyDescent="0.45">
      <c r="A9372" s="29"/>
      <c r="B9372" s="29"/>
      <c r="C9372" s="29"/>
    </row>
    <row r="9373" spans="1:3" hidden="1" x14ac:dyDescent="0.45">
      <c r="A9373" s="29"/>
      <c r="B9373" s="29"/>
      <c r="C9373" s="29"/>
    </row>
    <row r="9374" spans="1:3" hidden="1" x14ac:dyDescent="0.45">
      <c r="A9374" s="29"/>
      <c r="B9374" s="29"/>
      <c r="C9374" s="29"/>
    </row>
    <row r="9375" spans="1:3" hidden="1" x14ac:dyDescent="0.45">
      <c r="A9375" s="29"/>
      <c r="B9375" s="29"/>
      <c r="C9375" s="29"/>
    </row>
    <row r="9376" spans="1:3" hidden="1" x14ac:dyDescent="0.45">
      <c r="A9376" s="29"/>
      <c r="B9376" s="29"/>
      <c r="C9376" s="29"/>
    </row>
    <row r="9377" spans="1:3" hidden="1" x14ac:dyDescent="0.45">
      <c r="A9377" s="29"/>
      <c r="B9377" s="29"/>
      <c r="C9377" s="29"/>
    </row>
    <row r="9378" spans="1:3" hidden="1" x14ac:dyDescent="0.45">
      <c r="A9378" s="29"/>
      <c r="B9378" s="29"/>
      <c r="C9378" s="29"/>
    </row>
    <row r="9379" spans="1:3" hidden="1" x14ac:dyDescent="0.45">
      <c r="A9379" s="29"/>
      <c r="B9379" s="29"/>
      <c r="C9379" s="29"/>
    </row>
    <row r="9380" spans="1:3" hidden="1" x14ac:dyDescent="0.45">
      <c r="A9380" s="29"/>
      <c r="B9380" s="29"/>
      <c r="C9380" s="29"/>
    </row>
    <row r="9381" spans="1:3" hidden="1" x14ac:dyDescent="0.45">
      <c r="A9381" s="29"/>
      <c r="B9381" s="29"/>
      <c r="C9381" s="29"/>
    </row>
    <row r="9382" spans="1:3" hidden="1" x14ac:dyDescent="0.45">
      <c r="A9382" s="29"/>
      <c r="B9382" s="29"/>
      <c r="C9382" s="29"/>
    </row>
    <row r="9383" spans="1:3" hidden="1" x14ac:dyDescent="0.45">
      <c r="A9383" s="29"/>
      <c r="B9383" s="29"/>
      <c r="C9383" s="29"/>
    </row>
    <row r="9384" spans="1:3" hidden="1" x14ac:dyDescent="0.45">
      <c r="A9384" s="29"/>
      <c r="B9384" s="29"/>
      <c r="C9384" s="29"/>
    </row>
    <row r="9385" spans="1:3" hidden="1" x14ac:dyDescent="0.45">
      <c r="A9385" s="29"/>
      <c r="B9385" s="29"/>
      <c r="C9385" s="29"/>
    </row>
    <row r="9386" spans="1:3" hidden="1" x14ac:dyDescent="0.45">
      <c r="A9386" s="29"/>
      <c r="B9386" s="29"/>
      <c r="C9386" s="29"/>
    </row>
    <row r="9387" spans="1:3" hidden="1" x14ac:dyDescent="0.45">
      <c r="A9387" s="29"/>
      <c r="B9387" s="29"/>
      <c r="C9387" s="29"/>
    </row>
    <row r="9388" spans="1:3" hidden="1" x14ac:dyDescent="0.45">
      <c r="A9388" s="29"/>
      <c r="B9388" s="29"/>
      <c r="C9388" s="29"/>
    </row>
    <row r="9389" spans="1:3" hidden="1" x14ac:dyDescent="0.45">
      <c r="A9389" s="29"/>
      <c r="B9389" s="29"/>
      <c r="C9389" s="29"/>
    </row>
    <row r="9390" spans="1:3" hidden="1" x14ac:dyDescent="0.45">
      <c r="A9390" s="29"/>
      <c r="B9390" s="29"/>
      <c r="C9390" s="29"/>
    </row>
    <row r="9391" spans="1:3" hidden="1" x14ac:dyDescent="0.45">
      <c r="A9391" s="29"/>
      <c r="B9391" s="29"/>
      <c r="C9391" s="29"/>
    </row>
    <row r="9392" spans="1:3" hidden="1" x14ac:dyDescent="0.45">
      <c r="A9392" s="29"/>
      <c r="B9392" s="29"/>
      <c r="C9392" s="29"/>
    </row>
    <row r="9393" spans="1:3" hidden="1" x14ac:dyDescent="0.45">
      <c r="A9393" s="29"/>
      <c r="B9393" s="29"/>
      <c r="C9393" s="29"/>
    </row>
    <row r="9394" spans="1:3" hidden="1" x14ac:dyDescent="0.45">
      <c r="A9394" s="29"/>
      <c r="B9394" s="29"/>
      <c r="C9394" s="29"/>
    </row>
    <row r="9395" spans="1:3" hidden="1" x14ac:dyDescent="0.45">
      <c r="A9395" s="29"/>
      <c r="B9395" s="29"/>
      <c r="C9395" s="29"/>
    </row>
    <row r="9396" spans="1:3" hidden="1" x14ac:dyDescent="0.45">
      <c r="A9396" s="29"/>
      <c r="B9396" s="29"/>
      <c r="C9396" s="29"/>
    </row>
    <row r="9397" spans="1:3" hidden="1" x14ac:dyDescent="0.45">
      <c r="A9397" s="29"/>
      <c r="B9397" s="29"/>
      <c r="C9397" s="29"/>
    </row>
    <row r="9398" spans="1:3" hidden="1" x14ac:dyDescent="0.45">
      <c r="A9398" s="29"/>
      <c r="B9398" s="29"/>
      <c r="C9398" s="29"/>
    </row>
    <row r="9399" spans="1:3" hidden="1" x14ac:dyDescent="0.45">
      <c r="A9399" s="29"/>
      <c r="B9399" s="29"/>
      <c r="C9399" s="29"/>
    </row>
    <row r="9400" spans="1:3" hidden="1" x14ac:dyDescent="0.45">
      <c r="A9400" s="29"/>
      <c r="B9400" s="29"/>
      <c r="C9400" s="29"/>
    </row>
    <row r="9401" spans="1:3" hidden="1" x14ac:dyDescent="0.45">
      <c r="A9401" s="29"/>
      <c r="B9401" s="29"/>
      <c r="C9401" s="29"/>
    </row>
    <row r="9402" spans="1:3" hidden="1" x14ac:dyDescent="0.45">
      <c r="A9402" s="29"/>
      <c r="B9402" s="29"/>
      <c r="C9402" s="29"/>
    </row>
    <row r="9403" spans="1:3" hidden="1" x14ac:dyDescent="0.45">
      <c r="A9403" s="29"/>
      <c r="B9403" s="29"/>
      <c r="C9403" s="29"/>
    </row>
    <row r="9404" spans="1:3" hidden="1" x14ac:dyDescent="0.45">
      <c r="A9404" s="29"/>
      <c r="B9404" s="29"/>
      <c r="C9404" s="29"/>
    </row>
    <row r="9405" spans="1:3" hidden="1" x14ac:dyDescent="0.45">
      <c r="A9405" s="29"/>
      <c r="B9405" s="29"/>
      <c r="C9405" s="29"/>
    </row>
    <row r="9406" spans="1:3" hidden="1" x14ac:dyDescent="0.45">
      <c r="A9406" s="29"/>
      <c r="B9406" s="29"/>
      <c r="C9406" s="29"/>
    </row>
    <row r="9407" spans="1:3" hidden="1" x14ac:dyDescent="0.45">
      <c r="A9407" s="29"/>
      <c r="B9407" s="29"/>
      <c r="C9407" s="29"/>
    </row>
    <row r="9408" spans="1:3" hidden="1" x14ac:dyDescent="0.45">
      <c r="A9408" s="29"/>
      <c r="B9408" s="29"/>
      <c r="C9408" s="29"/>
    </row>
    <row r="9409" spans="1:3" hidden="1" x14ac:dyDescent="0.45">
      <c r="A9409" s="29"/>
      <c r="B9409" s="29"/>
      <c r="C9409" s="29"/>
    </row>
    <row r="9410" spans="1:3" hidden="1" x14ac:dyDescent="0.45">
      <c r="A9410" s="29"/>
      <c r="B9410" s="29"/>
      <c r="C9410" s="29"/>
    </row>
    <row r="9411" spans="1:3" hidden="1" x14ac:dyDescent="0.45">
      <c r="A9411" s="29"/>
      <c r="B9411" s="29"/>
      <c r="C9411" s="29"/>
    </row>
    <row r="9412" spans="1:3" hidden="1" x14ac:dyDescent="0.45">
      <c r="A9412" s="29"/>
      <c r="B9412" s="29"/>
      <c r="C9412" s="29"/>
    </row>
    <row r="9413" spans="1:3" hidden="1" x14ac:dyDescent="0.45">
      <c r="A9413" s="29"/>
      <c r="B9413" s="29"/>
      <c r="C9413" s="29"/>
    </row>
    <row r="9414" spans="1:3" hidden="1" x14ac:dyDescent="0.45">
      <c r="A9414" s="29"/>
      <c r="B9414" s="29"/>
      <c r="C9414" s="29"/>
    </row>
    <row r="9415" spans="1:3" hidden="1" x14ac:dyDescent="0.45">
      <c r="A9415" s="29"/>
      <c r="B9415" s="29"/>
      <c r="C9415" s="29"/>
    </row>
    <row r="9416" spans="1:3" hidden="1" x14ac:dyDescent="0.45">
      <c r="A9416" s="29"/>
      <c r="B9416" s="29"/>
      <c r="C9416" s="29"/>
    </row>
    <row r="9417" spans="1:3" hidden="1" x14ac:dyDescent="0.45">
      <c r="A9417" s="29"/>
      <c r="B9417" s="29"/>
      <c r="C9417" s="29"/>
    </row>
    <row r="9418" spans="1:3" hidden="1" x14ac:dyDescent="0.45">
      <c r="A9418" s="29"/>
      <c r="B9418" s="29"/>
      <c r="C9418" s="29"/>
    </row>
    <row r="9419" spans="1:3" hidden="1" x14ac:dyDescent="0.45">
      <c r="A9419" s="29"/>
      <c r="B9419" s="29"/>
      <c r="C9419" s="29"/>
    </row>
    <row r="9420" spans="1:3" hidden="1" x14ac:dyDescent="0.45">
      <c r="A9420" s="29"/>
      <c r="B9420" s="29"/>
      <c r="C9420" s="29"/>
    </row>
    <row r="9421" spans="1:3" hidden="1" x14ac:dyDescent="0.45">
      <c r="A9421" s="29"/>
      <c r="B9421" s="29"/>
      <c r="C9421" s="29"/>
    </row>
    <row r="9422" spans="1:3" hidden="1" x14ac:dyDescent="0.45">
      <c r="A9422" s="29"/>
      <c r="B9422" s="29"/>
      <c r="C9422" s="29"/>
    </row>
    <row r="9423" spans="1:3" hidden="1" x14ac:dyDescent="0.45">
      <c r="A9423" s="29"/>
      <c r="B9423" s="29"/>
      <c r="C9423" s="29"/>
    </row>
    <row r="9424" spans="1:3" hidden="1" x14ac:dyDescent="0.45">
      <c r="A9424" s="29"/>
      <c r="B9424" s="29"/>
      <c r="C9424" s="29"/>
    </row>
    <row r="9425" spans="1:3" hidden="1" x14ac:dyDescent="0.45">
      <c r="A9425" s="29"/>
      <c r="B9425" s="29"/>
      <c r="C9425" s="29"/>
    </row>
    <row r="9426" spans="1:3" hidden="1" x14ac:dyDescent="0.45">
      <c r="A9426" s="29"/>
      <c r="B9426" s="29"/>
      <c r="C9426" s="29"/>
    </row>
    <row r="9427" spans="1:3" hidden="1" x14ac:dyDescent="0.45">
      <c r="A9427" s="29"/>
      <c r="B9427" s="29"/>
      <c r="C9427" s="29"/>
    </row>
    <row r="9428" spans="1:3" hidden="1" x14ac:dyDescent="0.45">
      <c r="A9428" s="29"/>
      <c r="B9428" s="29"/>
      <c r="C9428" s="29"/>
    </row>
    <row r="9429" spans="1:3" hidden="1" x14ac:dyDescent="0.45">
      <c r="A9429" s="29"/>
      <c r="B9429" s="29"/>
      <c r="C9429" s="29"/>
    </row>
    <row r="9430" spans="1:3" hidden="1" x14ac:dyDescent="0.45">
      <c r="A9430" s="29"/>
      <c r="B9430" s="29"/>
      <c r="C9430" s="29"/>
    </row>
    <row r="9431" spans="1:3" hidden="1" x14ac:dyDescent="0.45">
      <c r="A9431" s="29"/>
      <c r="B9431" s="29"/>
      <c r="C9431" s="29"/>
    </row>
    <row r="9432" spans="1:3" hidden="1" x14ac:dyDescent="0.45">
      <c r="A9432" s="29"/>
      <c r="B9432" s="29"/>
      <c r="C9432" s="29"/>
    </row>
    <row r="9433" spans="1:3" hidden="1" x14ac:dyDescent="0.45">
      <c r="A9433" s="29"/>
      <c r="B9433" s="29"/>
      <c r="C9433" s="29"/>
    </row>
    <row r="9434" spans="1:3" hidden="1" x14ac:dyDescent="0.45">
      <c r="A9434" s="29"/>
      <c r="B9434" s="29"/>
      <c r="C9434" s="29"/>
    </row>
    <row r="9435" spans="1:3" hidden="1" x14ac:dyDescent="0.45">
      <c r="A9435" s="29"/>
      <c r="B9435" s="29"/>
      <c r="C9435" s="29"/>
    </row>
    <row r="9436" spans="1:3" hidden="1" x14ac:dyDescent="0.45">
      <c r="A9436" s="29"/>
      <c r="B9436" s="29"/>
      <c r="C9436" s="29"/>
    </row>
    <row r="9437" spans="1:3" hidden="1" x14ac:dyDescent="0.45">
      <c r="A9437" s="29"/>
      <c r="B9437" s="29"/>
      <c r="C9437" s="29"/>
    </row>
    <row r="9438" spans="1:3" hidden="1" x14ac:dyDescent="0.45">
      <c r="A9438" s="29"/>
      <c r="B9438" s="29"/>
      <c r="C9438" s="29"/>
    </row>
    <row r="9439" spans="1:3" hidden="1" x14ac:dyDescent="0.45">
      <c r="A9439" s="29"/>
      <c r="B9439" s="29"/>
      <c r="C9439" s="29"/>
    </row>
    <row r="9440" spans="1:3" hidden="1" x14ac:dyDescent="0.45">
      <c r="A9440" s="29"/>
      <c r="B9440" s="29"/>
      <c r="C9440" s="29"/>
    </row>
    <row r="9441" spans="1:3" hidden="1" x14ac:dyDescent="0.45">
      <c r="A9441" s="29"/>
      <c r="B9441" s="29"/>
      <c r="C9441" s="29"/>
    </row>
    <row r="9442" spans="1:3" hidden="1" x14ac:dyDescent="0.45">
      <c r="A9442" s="29"/>
      <c r="B9442" s="29"/>
      <c r="C9442" s="29"/>
    </row>
    <row r="9443" spans="1:3" hidden="1" x14ac:dyDescent="0.45">
      <c r="A9443" s="29"/>
      <c r="B9443" s="29"/>
      <c r="C9443" s="29"/>
    </row>
    <row r="9444" spans="1:3" hidden="1" x14ac:dyDescent="0.45">
      <c r="A9444" s="29"/>
      <c r="B9444" s="29"/>
      <c r="C9444" s="29"/>
    </row>
    <row r="9445" spans="1:3" hidden="1" x14ac:dyDescent="0.45">
      <c r="A9445" s="29"/>
      <c r="B9445" s="29"/>
      <c r="C9445" s="29"/>
    </row>
    <row r="9446" spans="1:3" hidden="1" x14ac:dyDescent="0.45">
      <c r="A9446" s="29"/>
      <c r="B9446" s="29"/>
      <c r="C9446" s="29"/>
    </row>
    <row r="9447" spans="1:3" hidden="1" x14ac:dyDescent="0.45">
      <c r="A9447" s="29"/>
      <c r="B9447" s="29"/>
      <c r="C9447" s="29"/>
    </row>
    <row r="9448" spans="1:3" hidden="1" x14ac:dyDescent="0.45">
      <c r="A9448" s="29"/>
      <c r="B9448" s="29"/>
      <c r="C9448" s="29"/>
    </row>
    <row r="9449" spans="1:3" hidden="1" x14ac:dyDescent="0.45">
      <c r="A9449" s="29"/>
      <c r="B9449" s="29"/>
      <c r="C9449" s="29"/>
    </row>
    <row r="9450" spans="1:3" hidden="1" x14ac:dyDescent="0.45">
      <c r="A9450" s="29"/>
      <c r="B9450" s="29"/>
      <c r="C9450" s="29"/>
    </row>
    <row r="9451" spans="1:3" hidden="1" x14ac:dyDescent="0.45">
      <c r="A9451" s="29"/>
      <c r="B9451" s="29"/>
      <c r="C9451" s="29"/>
    </row>
    <row r="9452" spans="1:3" hidden="1" x14ac:dyDescent="0.45">
      <c r="A9452" s="29"/>
      <c r="B9452" s="29"/>
      <c r="C9452" s="29"/>
    </row>
    <row r="9453" spans="1:3" hidden="1" x14ac:dyDescent="0.45">
      <c r="A9453" s="29"/>
      <c r="B9453" s="29"/>
      <c r="C9453" s="29"/>
    </row>
    <row r="9454" spans="1:3" hidden="1" x14ac:dyDescent="0.45">
      <c r="A9454" s="29"/>
      <c r="B9454" s="29"/>
      <c r="C9454" s="29"/>
    </row>
    <row r="9455" spans="1:3" hidden="1" x14ac:dyDescent="0.45">
      <c r="A9455" s="29"/>
      <c r="B9455" s="29"/>
      <c r="C9455" s="29"/>
    </row>
    <row r="9456" spans="1:3" hidden="1" x14ac:dyDescent="0.45">
      <c r="A9456" s="29"/>
      <c r="B9456" s="29"/>
      <c r="C9456" s="29"/>
    </row>
    <row r="9457" spans="1:3" hidden="1" x14ac:dyDescent="0.45">
      <c r="A9457" s="29"/>
      <c r="B9457" s="29"/>
      <c r="C9457" s="29"/>
    </row>
    <row r="9458" spans="1:3" hidden="1" x14ac:dyDescent="0.45">
      <c r="A9458" s="29"/>
      <c r="B9458" s="29"/>
      <c r="C9458" s="29"/>
    </row>
    <row r="9459" spans="1:3" hidden="1" x14ac:dyDescent="0.45">
      <c r="A9459" s="29"/>
      <c r="B9459" s="29"/>
      <c r="C9459" s="29"/>
    </row>
    <row r="9460" spans="1:3" hidden="1" x14ac:dyDescent="0.45">
      <c r="A9460" s="29"/>
      <c r="B9460" s="29"/>
      <c r="C9460" s="29"/>
    </row>
    <row r="9461" spans="1:3" hidden="1" x14ac:dyDescent="0.45">
      <c r="A9461" s="29"/>
      <c r="B9461" s="29"/>
      <c r="C9461" s="29"/>
    </row>
    <row r="9462" spans="1:3" hidden="1" x14ac:dyDescent="0.45">
      <c r="A9462" s="29"/>
      <c r="B9462" s="29"/>
      <c r="C9462" s="29"/>
    </row>
    <row r="9463" spans="1:3" hidden="1" x14ac:dyDescent="0.45">
      <c r="A9463" s="29"/>
      <c r="B9463" s="29"/>
      <c r="C9463" s="29"/>
    </row>
    <row r="9464" spans="1:3" hidden="1" x14ac:dyDescent="0.45">
      <c r="A9464" s="29"/>
      <c r="B9464" s="29"/>
      <c r="C9464" s="29"/>
    </row>
    <row r="9465" spans="1:3" hidden="1" x14ac:dyDescent="0.45">
      <c r="A9465" s="29"/>
      <c r="B9465" s="29"/>
      <c r="C9465" s="29"/>
    </row>
    <row r="9466" spans="1:3" hidden="1" x14ac:dyDescent="0.45">
      <c r="A9466" s="29"/>
      <c r="B9466" s="29"/>
      <c r="C9466" s="29"/>
    </row>
    <row r="9467" spans="1:3" hidden="1" x14ac:dyDescent="0.45">
      <c r="A9467" s="29"/>
      <c r="B9467" s="29"/>
      <c r="C9467" s="29"/>
    </row>
    <row r="9468" spans="1:3" hidden="1" x14ac:dyDescent="0.45">
      <c r="A9468" s="29"/>
      <c r="B9468" s="29"/>
      <c r="C9468" s="29"/>
    </row>
    <row r="9469" spans="1:3" hidden="1" x14ac:dyDescent="0.45">
      <c r="A9469" s="29"/>
      <c r="B9469" s="29"/>
      <c r="C9469" s="29"/>
    </row>
    <row r="9470" spans="1:3" hidden="1" x14ac:dyDescent="0.45">
      <c r="A9470" s="29"/>
      <c r="B9470" s="29"/>
      <c r="C9470" s="29"/>
    </row>
    <row r="9471" spans="1:3" hidden="1" x14ac:dyDescent="0.45">
      <c r="A9471" s="29"/>
      <c r="B9471" s="29"/>
      <c r="C9471" s="29"/>
    </row>
    <row r="9472" spans="1:3" hidden="1" x14ac:dyDescent="0.45">
      <c r="A9472" s="29"/>
      <c r="B9472" s="29"/>
      <c r="C9472" s="29"/>
    </row>
    <row r="9473" spans="1:3" hidden="1" x14ac:dyDescent="0.45">
      <c r="A9473" s="29"/>
      <c r="B9473" s="29"/>
      <c r="C9473" s="29"/>
    </row>
    <row r="9474" spans="1:3" hidden="1" x14ac:dyDescent="0.45">
      <c r="A9474" s="29"/>
      <c r="B9474" s="29"/>
      <c r="C9474" s="29"/>
    </row>
    <row r="9475" spans="1:3" hidden="1" x14ac:dyDescent="0.45">
      <c r="A9475" s="29"/>
      <c r="B9475" s="29"/>
      <c r="C9475" s="29"/>
    </row>
    <row r="9476" spans="1:3" hidden="1" x14ac:dyDescent="0.45">
      <c r="A9476" s="29"/>
      <c r="B9476" s="29"/>
      <c r="C9476" s="29"/>
    </row>
    <row r="9477" spans="1:3" hidden="1" x14ac:dyDescent="0.45">
      <c r="A9477" s="29"/>
      <c r="B9477" s="29"/>
      <c r="C9477" s="29"/>
    </row>
    <row r="9478" spans="1:3" hidden="1" x14ac:dyDescent="0.45">
      <c r="A9478" s="29"/>
      <c r="B9478" s="29"/>
      <c r="C9478" s="29"/>
    </row>
    <row r="9479" spans="1:3" hidden="1" x14ac:dyDescent="0.45">
      <c r="A9479" s="29"/>
      <c r="B9479" s="29"/>
      <c r="C9479" s="29"/>
    </row>
    <row r="9480" spans="1:3" hidden="1" x14ac:dyDescent="0.45">
      <c r="A9480" s="29"/>
      <c r="B9480" s="29"/>
      <c r="C9480" s="29"/>
    </row>
    <row r="9481" spans="1:3" hidden="1" x14ac:dyDescent="0.45">
      <c r="A9481" s="29"/>
      <c r="B9481" s="29"/>
      <c r="C9481" s="29"/>
    </row>
    <row r="9482" spans="1:3" hidden="1" x14ac:dyDescent="0.45">
      <c r="A9482" s="29"/>
      <c r="B9482" s="29"/>
      <c r="C9482" s="29"/>
    </row>
    <row r="9483" spans="1:3" hidden="1" x14ac:dyDescent="0.45">
      <c r="A9483" s="29"/>
      <c r="B9483" s="29"/>
      <c r="C9483" s="29"/>
    </row>
    <row r="9484" spans="1:3" hidden="1" x14ac:dyDescent="0.45">
      <c r="A9484" s="29"/>
      <c r="B9484" s="29"/>
      <c r="C9484" s="29"/>
    </row>
    <row r="9485" spans="1:3" hidden="1" x14ac:dyDescent="0.45">
      <c r="A9485" s="29"/>
      <c r="B9485" s="29"/>
      <c r="C9485" s="29"/>
    </row>
    <row r="9486" spans="1:3" hidden="1" x14ac:dyDescent="0.45">
      <c r="A9486" s="29"/>
      <c r="B9486" s="29"/>
      <c r="C9486" s="29"/>
    </row>
    <row r="9487" spans="1:3" hidden="1" x14ac:dyDescent="0.45">
      <c r="A9487" s="29"/>
      <c r="B9487" s="29"/>
      <c r="C9487" s="29"/>
    </row>
    <row r="9488" spans="1:3" hidden="1" x14ac:dyDescent="0.45">
      <c r="A9488" s="29"/>
      <c r="B9488" s="29"/>
      <c r="C9488" s="29"/>
    </row>
    <row r="9489" spans="1:3" hidden="1" x14ac:dyDescent="0.45">
      <c r="A9489" s="29"/>
      <c r="B9489" s="29"/>
      <c r="C9489" s="29"/>
    </row>
    <row r="9490" spans="1:3" hidden="1" x14ac:dyDescent="0.45">
      <c r="A9490" s="29"/>
      <c r="B9490" s="29"/>
      <c r="C9490" s="29"/>
    </row>
    <row r="9491" spans="1:3" hidden="1" x14ac:dyDescent="0.45">
      <c r="A9491" s="29"/>
      <c r="B9491" s="29"/>
      <c r="C9491" s="29"/>
    </row>
    <row r="9492" spans="1:3" hidden="1" x14ac:dyDescent="0.45">
      <c r="A9492" s="29"/>
      <c r="B9492" s="29"/>
      <c r="C9492" s="29"/>
    </row>
    <row r="9493" spans="1:3" hidden="1" x14ac:dyDescent="0.45">
      <c r="A9493" s="29"/>
      <c r="B9493" s="29"/>
      <c r="C9493" s="29"/>
    </row>
    <row r="9494" spans="1:3" hidden="1" x14ac:dyDescent="0.45">
      <c r="A9494" s="29"/>
      <c r="B9494" s="29"/>
      <c r="C9494" s="29"/>
    </row>
    <row r="9495" spans="1:3" hidden="1" x14ac:dyDescent="0.45">
      <c r="A9495" s="29"/>
      <c r="B9495" s="29"/>
      <c r="C9495" s="29"/>
    </row>
    <row r="9496" spans="1:3" hidden="1" x14ac:dyDescent="0.45">
      <c r="A9496" s="29"/>
      <c r="B9496" s="29"/>
      <c r="C9496" s="29"/>
    </row>
    <row r="9497" spans="1:3" hidden="1" x14ac:dyDescent="0.45">
      <c r="A9497" s="29"/>
      <c r="B9497" s="29"/>
      <c r="C9497" s="29"/>
    </row>
    <row r="9498" spans="1:3" hidden="1" x14ac:dyDescent="0.45">
      <c r="A9498" s="29"/>
      <c r="B9498" s="29"/>
      <c r="C9498" s="29"/>
    </row>
    <row r="9499" spans="1:3" hidden="1" x14ac:dyDescent="0.45">
      <c r="A9499" s="29"/>
      <c r="B9499" s="29"/>
      <c r="C9499" s="29"/>
    </row>
    <row r="9500" spans="1:3" hidden="1" x14ac:dyDescent="0.45">
      <c r="A9500" s="29"/>
      <c r="B9500" s="29"/>
      <c r="C9500" s="29"/>
    </row>
    <row r="9501" spans="1:3" hidden="1" x14ac:dyDescent="0.45">
      <c r="A9501" s="29"/>
      <c r="B9501" s="29"/>
      <c r="C9501" s="29"/>
    </row>
    <row r="9502" spans="1:3" hidden="1" x14ac:dyDescent="0.45">
      <c r="A9502" s="29"/>
      <c r="B9502" s="29"/>
      <c r="C9502" s="29"/>
    </row>
    <row r="9503" spans="1:3" hidden="1" x14ac:dyDescent="0.45">
      <c r="A9503" s="29"/>
      <c r="B9503" s="29"/>
      <c r="C9503" s="29"/>
    </row>
    <row r="9504" spans="1:3" hidden="1" x14ac:dyDescent="0.45">
      <c r="A9504" s="29"/>
      <c r="B9504" s="29"/>
      <c r="C9504" s="29"/>
    </row>
    <row r="9505" spans="1:3" hidden="1" x14ac:dyDescent="0.45">
      <c r="A9505" s="29"/>
      <c r="B9505" s="29"/>
      <c r="C9505" s="29"/>
    </row>
    <row r="9506" spans="1:3" hidden="1" x14ac:dyDescent="0.45">
      <c r="A9506" s="29"/>
      <c r="B9506" s="29"/>
      <c r="C9506" s="29"/>
    </row>
    <row r="9507" spans="1:3" hidden="1" x14ac:dyDescent="0.45">
      <c r="A9507" s="29"/>
      <c r="B9507" s="29"/>
      <c r="C9507" s="29"/>
    </row>
    <row r="9508" spans="1:3" hidden="1" x14ac:dyDescent="0.45">
      <c r="A9508" s="29"/>
      <c r="B9508" s="29"/>
      <c r="C9508" s="29"/>
    </row>
    <row r="9509" spans="1:3" hidden="1" x14ac:dyDescent="0.45">
      <c r="A9509" s="29"/>
      <c r="B9509" s="29"/>
      <c r="C9509" s="29"/>
    </row>
    <row r="9510" spans="1:3" hidden="1" x14ac:dyDescent="0.45">
      <c r="A9510" s="29"/>
      <c r="B9510" s="29"/>
      <c r="C9510" s="29"/>
    </row>
    <row r="9511" spans="1:3" hidden="1" x14ac:dyDescent="0.45">
      <c r="A9511" s="29"/>
      <c r="B9511" s="29"/>
      <c r="C9511" s="29"/>
    </row>
    <row r="9512" spans="1:3" hidden="1" x14ac:dyDescent="0.45">
      <c r="A9512" s="29"/>
      <c r="B9512" s="29"/>
      <c r="C9512" s="29"/>
    </row>
    <row r="9513" spans="1:3" hidden="1" x14ac:dyDescent="0.45">
      <c r="A9513" s="29"/>
      <c r="B9513" s="29"/>
      <c r="C9513" s="29"/>
    </row>
    <row r="9514" spans="1:3" hidden="1" x14ac:dyDescent="0.45">
      <c r="A9514" s="29"/>
      <c r="B9514" s="29"/>
      <c r="C9514" s="29"/>
    </row>
    <row r="9515" spans="1:3" hidden="1" x14ac:dyDescent="0.45">
      <c r="A9515" s="29"/>
      <c r="B9515" s="29"/>
      <c r="C9515" s="29"/>
    </row>
    <row r="9516" spans="1:3" hidden="1" x14ac:dyDescent="0.45">
      <c r="A9516" s="29"/>
      <c r="B9516" s="29"/>
      <c r="C9516" s="29"/>
    </row>
    <row r="9517" spans="1:3" hidden="1" x14ac:dyDescent="0.45">
      <c r="A9517" s="29"/>
      <c r="B9517" s="29"/>
      <c r="C9517" s="29"/>
    </row>
    <row r="9518" spans="1:3" hidden="1" x14ac:dyDescent="0.45">
      <c r="A9518" s="29"/>
      <c r="B9518" s="29"/>
      <c r="C9518" s="29"/>
    </row>
    <row r="9519" spans="1:3" hidden="1" x14ac:dyDescent="0.45">
      <c r="A9519" s="29"/>
      <c r="B9519" s="29"/>
      <c r="C9519" s="29"/>
    </row>
    <row r="9520" spans="1:3" hidden="1" x14ac:dyDescent="0.45">
      <c r="A9520" s="29"/>
      <c r="B9520" s="29"/>
      <c r="C9520" s="29"/>
    </row>
    <row r="9521" spans="1:3" hidden="1" x14ac:dyDescent="0.45">
      <c r="A9521" s="29"/>
      <c r="B9521" s="29"/>
      <c r="C9521" s="29"/>
    </row>
    <row r="9522" spans="1:3" hidden="1" x14ac:dyDescent="0.45">
      <c r="A9522" s="29"/>
      <c r="B9522" s="29"/>
      <c r="C9522" s="29"/>
    </row>
    <row r="9523" spans="1:3" hidden="1" x14ac:dyDescent="0.45">
      <c r="A9523" s="29"/>
      <c r="B9523" s="29"/>
      <c r="C9523" s="29"/>
    </row>
    <row r="9524" spans="1:3" hidden="1" x14ac:dyDescent="0.45">
      <c r="A9524" s="29"/>
      <c r="B9524" s="29"/>
      <c r="C9524" s="29"/>
    </row>
    <row r="9525" spans="1:3" hidden="1" x14ac:dyDescent="0.45">
      <c r="A9525" s="29"/>
      <c r="B9525" s="29"/>
      <c r="C9525" s="29"/>
    </row>
    <row r="9526" spans="1:3" hidden="1" x14ac:dyDescent="0.45">
      <c r="A9526" s="29"/>
      <c r="B9526" s="29"/>
      <c r="C9526" s="29"/>
    </row>
    <row r="9527" spans="1:3" hidden="1" x14ac:dyDescent="0.45">
      <c r="A9527" s="29"/>
      <c r="B9527" s="29"/>
      <c r="C9527" s="29"/>
    </row>
    <row r="9528" spans="1:3" hidden="1" x14ac:dyDescent="0.45">
      <c r="A9528" s="29"/>
      <c r="B9528" s="29"/>
      <c r="C9528" s="29"/>
    </row>
    <row r="9529" spans="1:3" hidden="1" x14ac:dyDescent="0.45">
      <c r="A9529" s="29"/>
      <c r="B9529" s="29"/>
      <c r="C9529" s="29"/>
    </row>
    <row r="9530" spans="1:3" hidden="1" x14ac:dyDescent="0.45">
      <c r="A9530" s="29"/>
      <c r="B9530" s="29"/>
      <c r="C9530" s="29"/>
    </row>
    <row r="9531" spans="1:3" hidden="1" x14ac:dyDescent="0.45">
      <c r="A9531" s="29"/>
      <c r="B9531" s="29"/>
      <c r="C9531" s="29"/>
    </row>
    <row r="9532" spans="1:3" hidden="1" x14ac:dyDescent="0.45">
      <c r="A9532" s="29"/>
      <c r="B9532" s="29"/>
      <c r="C9532" s="29"/>
    </row>
    <row r="9533" spans="1:3" hidden="1" x14ac:dyDescent="0.45">
      <c r="A9533" s="29"/>
      <c r="B9533" s="29"/>
      <c r="C9533" s="29"/>
    </row>
    <row r="9534" spans="1:3" hidden="1" x14ac:dyDescent="0.45">
      <c r="A9534" s="29"/>
      <c r="B9534" s="29"/>
      <c r="C9534" s="29"/>
    </row>
    <row r="9535" spans="1:3" hidden="1" x14ac:dyDescent="0.45">
      <c r="A9535" s="29"/>
      <c r="B9535" s="29"/>
      <c r="C9535" s="29"/>
    </row>
    <row r="9536" spans="1:3" hidden="1" x14ac:dyDescent="0.45">
      <c r="A9536" s="29"/>
      <c r="B9536" s="29"/>
      <c r="C9536" s="29"/>
    </row>
    <row r="9537" spans="1:3" hidden="1" x14ac:dyDescent="0.45">
      <c r="A9537" s="29"/>
      <c r="B9537" s="29"/>
      <c r="C9537" s="29"/>
    </row>
    <row r="9538" spans="1:3" hidden="1" x14ac:dyDescent="0.45">
      <c r="A9538" s="29"/>
      <c r="B9538" s="29"/>
      <c r="C9538" s="29"/>
    </row>
    <row r="9539" spans="1:3" hidden="1" x14ac:dyDescent="0.45">
      <c r="A9539" s="29"/>
      <c r="B9539" s="29"/>
      <c r="C9539" s="29"/>
    </row>
    <row r="9540" spans="1:3" hidden="1" x14ac:dyDescent="0.45">
      <c r="A9540" s="29"/>
      <c r="B9540" s="29"/>
      <c r="C9540" s="29"/>
    </row>
    <row r="9541" spans="1:3" hidden="1" x14ac:dyDescent="0.45">
      <c r="A9541" s="29"/>
      <c r="B9541" s="29"/>
      <c r="C9541" s="29"/>
    </row>
    <row r="9542" spans="1:3" hidden="1" x14ac:dyDescent="0.45">
      <c r="A9542" s="29"/>
      <c r="B9542" s="29"/>
      <c r="C9542" s="29"/>
    </row>
    <row r="9543" spans="1:3" hidden="1" x14ac:dyDescent="0.45">
      <c r="A9543" s="29"/>
      <c r="B9543" s="29"/>
      <c r="C9543" s="29"/>
    </row>
    <row r="9544" spans="1:3" hidden="1" x14ac:dyDescent="0.45">
      <c r="A9544" s="29"/>
      <c r="B9544" s="29"/>
      <c r="C9544" s="29"/>
    </row>
    <row r="9545" spans="1:3" hidden="1" x14ac:dyDescent="0.45">
      <c r="A9545" s="29"/>
      <c r="B9545" s="29"/>
      <c r="C9545" s="29"/>
    </row>
    <row r="9546" spans="1:3" hidden="1" x14ac:dyDescent="0.45">
      <c r="A9546" s="29"/>
      <c r="B9546" s="29"/>
      <c r="C9546" s="29"/>
    </row>
    <row r="9547" spans="1:3" hidden="1" x14ac:dyDescent="0.45">
      <c r="A9547" s="29"/>
      <c r="B9547" s="29"/>
      <c r="C9547" s="29"/>
    </row>
    <row r="9548" spans="1:3" hidden="1" x14ac:dyDescent="0.45">
      <c r="A9548" s="29"/>
      <c r="B9548" s="29"/>
      <c r="C9548" s="29"/>
    </row>
    <row r="9549" spans="1:3" hidden="1" x14ac:dyDescent="0.45">
      <c r="A9549" s="29"/>
      <c r="B9549" s="29"/>
      <c r="C9549" s="29"/>
    </row>
    <row r="9550" spans="1:3" hidden="1" x14ac:dyDescent="0.45">
      <c r="A9550" s="29"/>
      <c r="B9550" s="29"/>
      <c r="C9550" s="29"/>
    </row>
    <row r="9551" spans="1:3" hidden="1" x14ac:dyDescent="0.45">
      <c r="A9551" s="29"/>
      <c r="B9551" s="29"/>
      <c r="C9551" s="29"/>
    </row>
    <row r="9552" spans="1:3" hidden="1" x14ac:dyDescent="0.45">
      <c r="A9552" s="29"/>
      <c r="B9552" s="29"/>
      <c r="C9552" s="29"/>
    </row>
    <row r="9553" spans="1:3" hidden="1" x14ac:dyDescent="0.45">
      <c r="A9553" s="29"/>
      <c r="B9553" s="29"/>
      <c r="C9553" s="29"/>
    </row>
    <row r="9554" spans="1:3" hidden="1" x14ac:dyDescent="0.45">
      <c r="A9554" s="29"/>
      <c r="B9554" s="29"/>
      <c r="C9554" s="29"/>
    </row>
    <row r="9555" spans="1:3" hidden="1" x14ac:dyDescent="0.45">
      <c r="A9555" s="29"/>
      <c r="B9555" s="29"/>
      <c r="C9555" s="29"/>
    </row>
    <row r="9556" spans="1:3" hidden="1" x14ac:dyDescent="0.45">
      <c r="A9556" s="29"/>
      <c r="B9556" s="29"/>
      <c r="C9556" s="29"/>
    </row>
    <row r="9557" spans="1:3" hidden="1" x14ac:dyDescent="0.45">
      <c r="A9557" s="29"/>
      <c r="B9557" s="29"/>
      <c r="C9557" s="29"/>
    </row>
    <row r="9558" spans="1:3" hidden="1" x14ac:dyDescent="0.45">
      <c r="A9558" s="29"/>
      <c r="B9558" s="29"/>
      <c r="C9558" s="29"/>
    </row>
    <row r="9559" spans="1:3" hidden="1" x14ac:dyDescent="0.45">
      <c r="A9559" s="29"/>
      <c r="B9559" s="29"/>
      <c r="C9559" s="29"/>
    </row>
    <row r="9560" spans="1:3" hidden="1" x14ac:dyDescent="0.45">
      <c r="A9560" s="29"/>
      <c r="B9560" s="29"/>
      <c r="C9560" s="29"/>
    </row>
    <row r="9561" spans="1:3" hidden="1" x14ac:dyDescent="0.45">
      <c r="A9561" s="29"/>
      <c r="B9561" s="29"/>
      <c r="C9561" s="29"/>
    </row>
    <row r="9562" spans="1:3" hidden="1" x14ac:dyDescent="0.45">
      <c r="A9562" s="29"/>
      <c r="B9562" s="29"/>
      <c r="C9562" s="29"/>
    </row>
    <row r="9563" spans="1:3" hidden="1" x14ac:dyDescent="0.45">
      <c r="A9563" s="29"/>
      <c r="B9563" s="29"/>
      <c r="C9563" s="29"/>
    </row>
    <row r="9564" spans="1:3" hidden="1" x14ac:dyDescent="0.45">
      <c r="A9564" s="29"/>
      <c r="B9564" s="29"/>
      <c r="C9564" s="29"/>
    </row>
    <row r="9565" spans="1:3" hidden="1" x14ac:dyDescent="0.45">
      <c r="A9565" s="29"/>
      <c r="B9565" s="29"/>
      <c r="C9565" s="29"/>
    </row>
    <row r="9566" spans="1:3" hidden="1" x14ac:dyDescent="0.45">
      <c r="A9566" s="29"/>
      <c r="B9566" s="29"/>
      <c r="C9566" s="29"/>
    </row>
    <row r="9567" spans="1:3" hidden="1" x14ac:dyDescent="0.45">
      <c r="A9567" s="29"/>
      <c r="B9567" s="29"/>
      <c r="C9567" s="29"/>
    </row>
    <row r="9568" spans="1:3" hidden="1" x14ac:dyDescent="0.45">
      <c r="A9568" s="29"/>
      <c r="B9568" s="29"/>
      <c r="C9568" s="29"/>
    </row>
    <row r="9569" spans="1:3" hidden="1" x14ac:dyDescent="0.45">
      <c r="A9569" s="29"/>
      <c r="B9569" s="29"/>
      <c r="C9569" s="29"/>
    </row>
    <row r="9570" spans="1:3" hidden="1" x14ac:dyDescent="0.45">
      <c r="A9570" s="29"/>
      <c r="B9570" s="29"/>
      <c r="C9570" s="29"/>
    </row>
    <row r="9571" spans="1:3" hidden="1" x14ac:dyDescent="0.45">
      <c r="A9571" s="29"/>
      <c r="B9571" s="29"/>
      <c r="C9571" s="29"/>
    </row>
    <row r="9572" spans="1:3" hidden="1" x14ac:dyDescent="0.45">
      <c r="A9572" s="29"/>
      <c r="B9572" s="29"/>
      <c r="C9572" s="29"/>
    </row>
    <row r="9573" spans="1:3" hidden="1" x14ac:dyDescent="0.45">
      <c r="A9573" s="29"/>
      <c r="B9573" s="29"/>
      <c r="C9573" s="29"/>
    </row>
    <row r="9574" spans="1:3" hidden="1" x14ac:dyDescent="0.45">
      <c r="A9574" s="29"/>
      <c r="B9574" s="29"/>
      <c r="C9574" s="29"/>
    </row>
    <row r="9575" spans="1:3" hidden="1" x14ac:dyDescent="0.45">
      <c r="A9575" s="29"/>
      <c r="B9575" s="29"/>
      <c r="C9575" s="29"/>
    </row>
    <row r="9576" spans="1:3" hidden="1" x14ac:dyDescent="0.45">
      <c r="A9576" s="29"/>
      <c r="B9576" s="29"/>
      <c r="C9576" s="29"/>
    </row>
    <row r="9577" spans="1:3" hidden="1" x14ac:dyDescent="0.45">
      <c r="A9577" s="29"/>
      <c r="B9577" s="29"/>
      <c r="C9577" s="29"/>
    </row>
    <row r="9578" spans="1:3" hidden="1" x14ac:dyDescent="0.45">
      <c r="A9578" s="29"/>
      <c r="B9578" s="29"/>
      <c r="C9578" s="29"/>
    </row>
    <row r="9579" spans="1:3" hidden="1" x14ac:dyDescent="0.45">
      <c r="A9579" s="29"/>
      <c r="B9579" s="29"/>
      <c r="C9579" s="29"/>
    </row>
    <row r="9580" spans="1:3" hidden="1" x14ac:dyDescent="0.45">
      <c r="A9580" s="29"/>
      <c r="B9580" s="29"/>
      <c r="C9580" s="29"/>
    </row>
    <row r="9581" spans="1:3" hidden="1" x14ac:dyDescent="0.45">
      <c r="A9581" s="29"/>
      <c r="B9581" s="29"/>
      <c r="C9581" s="29"/>
    </row>
    <row r="9582" spans="1:3" hidden="1" x14ac:dyDescent="0.45">
      <c r="A9582" s="29"/>
      <c r="B9582" s="29"/>
      <c r="C9582" s="29"/>
    </row>
    <row r="9583" spans="1:3" hidden="1" x14ac:dyDescent="0.45">
      <c r="A9583" s="29"/>
      <c r="B9583" s="29"/>
      <c r="C9583" s="29"/>
    </row>
    <row r="9584" spans="1:3" hidden="1" x14ac:dyDescent="0.45">
      <c r="A9584" s="29"/>
      <c r="B9584" s="29"/>
      <c r="C9584" s="29"/>
    </row>
    <row r="9585" spans="1:3" hidden="1" x14ac:dyDescent="0.45">
      <c r="A9585" s="29"/>
      <c r="B9585" s="29"/>
      <c r="C9585" s="29"/>
    </row>
    <row r="9586" spans="1:3" hidden="1" x14ac:dyDescent="0.45">
      <c r="A9586" s="29"/>
      <c r="B9586" s="29"/>
      <c r="C9586" s="29"/>
    </row>
    <row r="9587" spans="1:3" hidden="1" x14ac:dyDescent="0.45">
      <c r="A9587" s="29"/>
      <c r="B9587" s="29"/>
      <c r="C9587" s="29"/>
    </row>
    <row r="9588" spans="1:3" hidden="1" x14ac:dyDescent="0.45">
      <c r="A9588" s="29"/>
      <c r="B9588" s="29"/>
      <c r="C9588" s="29"/>
    </row>
    <row r="9589" spans="1:3" hidden="1" x14ac:dyDescent="0.45">
      <c r="A9589" s="29"/>
      <c r="B9589" s="29"/>
      <c r="C9589" s="29"/>
    </row>
    <row r="9590" spans="1:3" hidden="1" x14ac:dyDescent="0.45">
      <c r="A9590" s="29"/>
      <c r="B9590" s="29"/>
      <c r="C9590" s="29"/>
    </row>
    <row r="9591" spans="1:3" hidden="1" x14ac:dyDescent="0.45">
      <c r="A9591" s="29"/>
      <c r="B9591" s="29"/>
      <c r="C9591" s="29"/>
    </row>
    <row r="9592" spans="1:3" hidden="1" x14ac:dyDescent="0.45">
      <c r="A9592" s="29"/>
      <c r="B9592" s="29"/>
      <c r="C9592" s="29"/>
    </row>
    <row r="9593" spans="1:3" hidden="1" x14ac:dyDescent="0.45">
      <c r="A9593" s="29"/>
      <c r="B9593" s="29"/>
      <c r="C9593" s="29"/>
    </row>
    <row r="9594" spans="1:3" hidden="1" x14ac:dyDescent="0.45">
      <c r="A9594" s="29"/>
      <c r="B9594" s="29"/>
      <c r="C9594" s="29"/>
    </row>
    <row r="9595" spans="1:3" hidden="1" x14ac:dyDescent="0.45">
      <c r="A9595" s="29"/>
      <c r="B9595" s="29"/>
      <c r="C9595" s="29"/>
    </row>
    <row r="9596" spans="1:3" hidden="1" x14ac:dyDescent="0.45">
      <c r="A9596" s="29"/>
      <c r="B9596" s="29"/>
      <c r="C9596" s="29"/>
    </row>
    <row r="9597" spans="1:3" hidden="1" x14ac:dyDescent="0.45">
      <c r="A9597" s="29"/>
      <c r="B9597" s="29"/>
      <c r="C9597" s="29"/>
    </row>
    <row r="9598" spans="1:3" hidden="1" x14ac:dyDescent="0.45">
      <c r="A9598" s="29"/>
      <c r="B9598" s="29"/>
      <c r="C9598" s="29"/>
    </row>
    <row r="9599" spans="1:3" hidden="1" x14ac:dyDescent="0.45">
      <c r="A9599" s="29"/>
      <c r="B9599" s="29"/>
      <c r="C9599" s="29"/>
    </row>
    <row r="9600" spans="1:3" hidden="1" x14ac:dyDescent="0.45">
      <c r="A9600" s="29"/>
      <c r="B9600" s="29"/>
      <c r="C9600" s="29"/>
    </row>
    <row r="9601" spans="1:3" hidden="1" x14ac:dyDescent="0.45">
      <c r="A9601" s="29"/>
      <c r="B9601" s="29"/>
      <c r="C9601" s="29"/>
    </row>
    <row r="9602" spans="1:3" hidden="1" x14ac:dyDescent="0.45">
      <c r="A9602" s="29"/>
      <c r="B9602" s="29"/>
      <c r="C9602" s="29"/>
    </row>
    <row r="9603" spans="1:3" hidden="1" x14ac:dyDescent="0.45">
      <c r="A9603" s="29"/>
      <c r="B9603" s="29"/>
      <c r="C9603" s="29"/>
    </row>
    <row r="9604" spans="1:3" hidden="1" x14ac:dyDescent="0.45">
      <c r="A9604" s="29"/>
      <c r="B9604" s="29"/>
      <c r="C9604" s="29"/>
    </row>
    <row r="9605" spans="1:3" hidden="1" x14ac:dyDescent="0.45">
      <c r="A9605" s="29"/>
      <c r="B9605" s="29"/>
      <c r="C9605" s="29"/>
    </row>
    <row r="9606" spans="1:3" hidden="1" x14ac:dyDescent="0.45">
      <c r="A9606" s="29"/>
      <c r="B9606" s="29"/>
      <c r="C9606" s="29"/>
    </row>
    <row r="9607" spans="1:3" hidden="1" x14ac:dyDescent="0.45">
      <c r="A9607" s="29"/>
      <c r="B9607" s="29"/>
      <c r="C9607" s="29"/>
    </row>
    <row r="9608" spans="1:3" hidden="1" x14ac:dyDescent="0.45">
      <c r="A9608" s="29"/>
      <c r="B9608" s="29"/>
      <c r="C9608" s="29"/>
    </row>
    <row r="9609" spans="1:3" hidden="1" x14ac:dyDescent="0.45">
      <c r="A9609" s="29"/>
      <c r="B9609" s="29"/>
      <c r="C9609" s="29"/>
    </row>
    <row r="9610" spans="1:3" hidden="1" x14ac:dyDescent="0.45">
      <c r="A9610" s="29"/>
      <c r="B9610" s="29"/>
      <c r="C9610" s="29"/>
    </row>
    <row r="9611" spans="1:3" hidden="1" x14ac:dyDescent="0.45">
      <c r="A9611" s="29"/>
      <c r="B9611" s="29"/>
      <c r="C9611" s="29"/>
    </row>
    <row r="9612" spans="1:3" hidden="1" x14ac:dyDescent="0.45">
      <c r="A9612" s="29"/>
      <c r="B9612" s="29"/>
      <c r="C9612" s="29"/>
    </row>
    <row r="9613" spans="1:3" hidden="1" x14ac:dyDescent="0.45">
      <c r="A9613" s="29"/>
      <c r="B9613" s="29"/>
      <c r="C9613" s="29"/>
    </row>
    <row r="9614" spans="1:3" hidden="1" x14ac:dyDescent="0.45">
      <c r="A9614" s="29"/>
      <c r="B9614" s="29"/>
      <c r="C9614" s="29"/>
    </row>
    <row r="9615" spans="1:3" hidden="1" x14ac:dyDescent="0.45">
      <c r="A9615" s="29"/>
      <c r="B9615" s="29"/>
      <c r="C9615" s="29"/>
    </row>
    <row r="9616" spans="1:3" hidden="1" x14ac:dyDescent="0.45">
      <c r="A9616" s="29"/>
      <c r="B9616" s="29"/>
      <c r="C9616" s="29"/>
    </row>
    <row r="9617" spans="1:3" hidden="1" x14ac:dyDescent="0.45">
      <c r="A9617" s="29"/>
      <c r="B9617" s="29"/>
      <c r="C9617" s="29"/>
    </row>
    <row r="9618" spans="1:3" hidden="1" x14ac:dyDescent="0.45">
      <c r="A9618" s="29"/>
      <c r="B9618" s="29"/>
      <c r="C9618" s="29"/>
    </row>
    <row r="9619" spans="1:3" hidden="1" x14ac:dyDescent="0.45">
      <c r="A9619" s="29"/>
      <c r="B9619" s="29"/>
      <c r="C9619" s="29"/>
    </row>
    <row r="9620" spans="1:3" hidden="1" x14ac:dyDescent="0.45">
      <c r="A9620" s="29"/>
      <c r="B9620" s="29"/>
      <c r="C9620" s="29"/>
    </row>
    <row r="9621" spans="1:3" hidden="1" x14ac:dyDescent="0.45">
      <c r="A9621" s="29"/>
      <c r="B9621" s="29"/>
      <c r="C9621" s="29"/>
    </row>
    <row r="9622" spans="1:3" hidden="1" x14ac:dyDescent="0.45">
      <c r="A9622" s="29"/>
      <c r="B9622" s="29"/>
      <c r="C9622" s="29"/>
    </row>
    <row r="9623" spans="1:3" hidden="1" x14ac:dyDescent="0.45">
      <c r="A9623" s="29"/>
      <c r="B9623" s="29"/>
      <c r="C9623" s="29"/>
    </row>
    <row r="9624" spans="1:3" hidden="1" x14ac:dyDescent="0.45">
      <c r="A9624" s="29"/>
      <c r="B9624" s="29"/>
      <c r="C9624" s="29"/>
    </row>
    <row r="9625" spans="1:3" hidden="1" x14ac:dyDescent="0.45">
      <c r="A9625" s="29"/>
      <c r="B9625" s="29"/>
      <c r="C9625" s="29"/>
    </row>
    <row r="9626" spans="1:3" hidden="1" x14ac:dyDescent="0.45">
      <c r="A9626" s="29"/>
      <c r="B9626" s="29"/>
      <c r="C9626" s="29"/>
    </row>
    <row r="9627" spans="1:3" hidden="1" x14ac:dyDescent="0.45">
      <c r="A9627" s="29"/>
      <c r="B9627" s="29"/>
      <c r="C9627" s="29"/>
    </row>
    <row r="9628" spans="1:3" hidden="1" x14ac:dyDescent="0.45">
      <c r="A9628" s="29"/>
      <c r="B9628" s="29"/>
      <c r="C9628" s="29"/>
    </row>
    <row r="9629" spans="1:3" hidden="1" x14ac:dyDescent="0.45">
      <c r="A9629" s="29"/>
      <c r="B9629" s="29"/>
      <c r="C9629" s="29"/>
    </row>
    <row r="9630" spans="1:3" hidden="1" x14ac:dyDescent="0.45">
      <c r="A9630" s="29"/>
      <c r="B9630" s="29"/>
      <c r="C9630" s="29"/>
    </row>
    <row r="9631" spans="1:3" hidden="1" x14ac:dyDescent="0.45">
      <c r="A9631" s="29"/>
      <c r="B9631" s="29"/>
      <c r="C9631" s="29"/>
    </row>
    <row r="9632" spans="1:3" hidden="1" x14ac:dyDescent="0.45">
      <c r="A9632" s="29"/>
      <c r="B9632" s="29"/>
      <c r="C9632" s="29"/>
    </row>
    <row r="9633" spans="1:3" hidden="1" x14ac:dyDescent="0.45">
      <c r="A9633" s="29"/>
      <c r="B9633" s="29"/>
      <c r="C9633" s="29"/>
    </row>
    <row r="9634" spans="1:3" hidden="1" x14ac:dyDescent="0.45">
      <c r="A9634" s="29"/>
      <c r="B9634" s="29"/>
      <c r="C9634" s="29"/>
    </row>
    <row r="9635" spans="1:3" hidden="1" x14ac:dyDescent="0.45">
      <c r="A9635" s="29"/>
      <c r="B9635" s="29"/>
      <c r="C9635" s="29"/>
    </row>
    <row r="9636" spans="1:3" hidden="1" x14ac:dyDescent="0.45">
      <c r="A9636" s="29"/>
      <c r="B9636" s="29"/>
      <c r="C9636" s="29"/>
    </row>
    <row r="9637" spans="1:3" hidden="1" x14ac:dyDescent="0.45">
      <c r="A9637" s="29"/>
      <c r="B9637" s="29"/>
      <c r="C9637" s="29"/>
    </row>
    <row r="9638" spans="1:3" hidden="1" x14ac:dyDescent="0.45">
      <c r="A9638" s="29"/>
      <c r="B9638" s="29"/>
      <c r="C9638" s="29"/>
    </row>
    <row r="9639" spans="1:3" hidden="1" x14ac:dyDescent="0.45">
      <c r="A9639" s="29"/>
      <c r="B9639" s="29"/>
      <c r="C9639" s="29"/>
    </row>
    <row r="9640" spans="1:3" hidden="1" x14ac:dyDescent="0.45">
      <c r="A9640" s="29"/>
      <c r="B9640" s="29"/>
      <c r="C9640" s="29"/>
    </row>
    <row r="9641" spans="1:3" hidden="1" x14ac:dyDescent="0.45">
      <c r="A9641" s="29"/>
      <c r="B9641" s="29"/>
      <c r="C9641" s="29"/>
    </row>
    <row r="9642" spans="1:3" hidden="1" x14ac:dyDescent="0.45">
      <c r="A9642" s="29"/>
      <c r="B9642" s="29"/>
      <c r="C9642" s="29"/>
    </row>
    <row r="9643" spans="1:3" hidden="1" x14ac:dyDescent="0.45">
      <c r="A9643" s="29"/>
      <c r="B9643" s="29"/>
      <c r="C9643" s="29"/>
    </row>
    <row r="9644" spans="1:3" hidden="1" x14ac:dyDescent="0.45">
      <c r="A9644" s="29"/>
      <c r="B9644" s="29"/>
      <c r="C9644" s="29"/>
    </row>
    <row r="9645" spans="1:3" hidden="1" x14ac:dyDescent="0.45">
      <c r="A9645" s="29"/>
      <c r="B9645" s="29"/>
      <c r="C9645" s="29"/>
    </row>
    <row r="9646" spans="1:3" hidden="1" x14ac:dyDescent="0.45">
      <c r="A9646" s="29"/>
      <c r="B9646" s="29"/>
      <c r="C9646" s="29"/>
    </row>
    <row r="9647" spans="1:3" hidden="1" x14ac:dyDescent="0.45">
      <c r="A9647" s="29"/>
      <c r="B9647" s="29"/>
      <c r="C9647" s="29"/>
    </row>
    <row r="9648" spans="1:3" hidden="1" x14ac:dyDescent="0.45">
      <c r="A9648" s="29"/>
      <c r="B9648" s="29"/>
      <c r="C9648" s="29"/>
    </row>
    <row r="9649" spans="1:3" hidden="1" x14ac:dyDescent="0.45">
      <c r="A9649" s="29"/>
      <c r="B9649" s="29"/>
      <c r="C9649" s="29"/>
    </row>
    <row r="9650" spans="1:3" hidden="1" x14ac:dyDescent="0.45">
      <c r="A9650" s="29"/>
      <c r="B9650" s="29"/>
      <c r="C9650" s="29"/>
    </row>
    <row r="9651" spans="1:3" hidden="1" x14ac:dyDescent="0.45">
      <c r="A9651" s="29"/>
      <c r="B9651" s="29"/>
      <c r="C9651" s="29"/>
    </row>
    <row r="9652" spans="1:3" hidden="1" x14ac:dyDescent="0.45">
      <c r="A9652" s="29"/>
      <c r="B9652" s="29"/>
      <c r="C9652" s="29"/>
    </row>
    <row r="9653" spans="1:3" hidden="1" x14ac:dyDescent="0.45">
      <c r="A9653" s="29"/>
      <c r="B9653" s="29"/>
      <c r="C9653" s="29"/>
    </row>
    <row r="9654" spans="1:3" hidden="1" x14ac:dyDescent="0.45">
      <c r="A9654" s="29"/>
      <c r="B9654" s="29"/>
      <c r="C9654" s="29"/>
    </row>
    <row r="9655" spans="1:3" hidden="1" x14ac:dyDescent="0.45">
      <c r="A9655" s="29"/>
      <c r="B9655" s="29"/>
      <c r="C9655" s="29"/>
    </row>
    <row r="9656" spans="1:3" hidden="1" x14ac:dyDescent="0.45">
      <c r="A9656" s="29"/>
      <c r="B9656" s="29"/>
      <c r="C9656" s="29"/>
    </row>
    <row r="9657" spans="1:3" hidden="1" x14ac:dyDescent="0.45">
      <c r="A9657" s="29"/>
      <c r="B9657" s="29"/>
      <c r="C9657" s="29"/>
    </row>
    <row r="9658" spans="1:3" hidden="1" x14ac:dyDescent="0.45">
      <c r="A9658" s="29"/>
      <c r="B9658" s="29"/>
      <c r="C9658" s="29"/>
    </row>
    <row r="9659" spans="1:3" hidden="1" x14ac:dyDescent="0.45">
      <c r="A9659" s="29"/>
      <c r="B9659" s="29"/>
      <c r="C9659" s="29"/>
    </row>
    <row r="9660" spans="1:3" hidden="1" x14ac:dyDescent="0.45">
      <c r="A9660" s="29"/>
      <c r="B9660" s="29"/>
      <c r="C9660" s="29"/>
    </row>
    <row r="9661" spans="1:3" hidden="1" x14ac:dyDescent="0.45">
      <c r="A9661" s="29"/>
      <c r="B9661" s="29"/>
      <c r="C9661" s="29"/>
    </row>
    <row r="9662" spans="1:3" hidden="1" x14ac:dyDescent="0.45">
      <c r="A9662" s="29"/>
      <c r="B9662" s="29"/>
      <c r="C9662" s="29"/>
    </row>
    <row r="9663" spans="1:3" hidden="1" x14ac:dyDescent="0.45">
      <c r="A9663" s="29"/>
      <c r="B9663" s="29"/>
      <c r="C9663" s="29"/>
    </row>
    <row r="9664" spans="1:3" hidden="1" x14ac:dyDescent="0.45">
      <c r="A9664" s="29"/>
      <c r="B9664" s="29"/>
      <c r="C9664" s="29"/>
    </row>
    <row r="9665" spans="1:3" hidden="1" x14ac:dyDescent="0.45">
      <c r="A9665" s="29"/>
      <c r="B9665" s="29"/>
      <c r="C9665" s="29"/>
    </row>
    <row r="9666" spans="1:3" hidden="1" x14ac:dyDescent="0.45">
      <c r="A9666" s="29"/>
      <c r="B9666" s="29"/>
      <c r="C9666" s="29"/>
    </row>
    <row r="9667" spans="1:3" hidden="1" x14ac:dyDescent="0.45">
      <c r="A9667" s="29"/>
      <c r="B9667" s="29"/>
      <c r="C9667" s="29"/>
    </row>
    <row r="9668" spans="1:3" hidden="1" x14ac:dyDescent="0.45">
      <c r="A9668" s="29"/>
      <c r="B9668" s="29"/>
      <c r="C9668" s="29"/>
    </row>
    <row r="9669" spans="1:3" hidden="1" x14ac:dyDescent="0.45">
      <c r="A9669" s="29"/>
      <c r="B9669" s="29"/>
      <c r="C9669" s="29"/>
    </row>
    <row r="9670" spans="1:3" hidden="1" x14ac:dyDescent="0.45">
      <c r="A9670" s="29"/>
      <c r="B9670" s="29"/>
      <c r="C9670" s="29"/>
    </row>
    <row r="9671" spans="1:3" hidden="1" x14ac:dyDescent="0.45">
      <c r="A9671" s="29"/>
      <c r="B9671" s="29"/>
      <c r="C9671" s="29"/>
    </row>
    <row r="9672" spans="1:3" hidden="1" x14ac:dyDescent="0.45">
      <c r="A9672" s="29"/>
      <c r="B9672" s="29"/>
      <c r="C9672" s="29"/>
    </row>
    <row r="9673" spans="1:3" hidden="1" x14ac:dyDescent="0.45">
      <c r="A9673" s="29"/>
      <c r="B9673" s="29"/>
      <c r="C9673" s="29"/>
    </row>
    <row r="9674" spans="1:3" hidden="1" x14ac:dyDescent="0.45">
      <c r="A9674" s="29"/>
      <c r="B9674" s="29"/>
      <c r="C9674" s="29"/>
    </row>
    <row r="9675" spans="1:3" hidden="1" x14ac:dyDescent="0.45">
      <c r="A9675" s="29"/>
      <c r="B9675" s="29"/>
      <c r="C9675" s="29"/>
    </row>
    <row r="9676" spans="1:3" hidden="1" x14ac:dyDescent="0.45">
      <c r="A9676" s="29"/>
      <c r="B9676" s="29"/>
      <c r="C9676" s="29"/>
    </row>
    <row r="9677" spans="1:3" hidden="1" x14ac:dyDescent="0.45">
      <c r="A9677" s="29"/>
      <c r="B9677" s="29"/>
      <c r="C9677" s="29"/>
    </row>
    <row r="9678" spans="1:3" hidden="1" x14ac:dyDescent="0.45">
      <c r="A9678" s="29"/>
      <c r="B9678" s="29"/>
      <c r="C9678" s="29"/>
    </row>
    <row r="9679" spans="1:3" hidden="1" x14ac:dyDescent="0.45">
      <c r="A9679" s="29"/>
      <c r="B9679" s="29"/>
      <c r="C9679" s="29"/>
    </row>
    <row r="9680" spans="1:3" hidden="1" x14ac:dyDescent="0.45">
      <c r="A9680" s="29"/>
      <c r="B9680" s="29"/>
      <c r="C9680" s="29"/>
    </row>
    <row r="9681" spans="1:3" hidden="1" x14ac:dyDescent="0.45">
      <c r="A9681" s="29"/>
      <c r="B9681" s="29"/>
      <c r="C9681" s="29"/>
    </row>
    <row r="9682" spans="1:3" hidden="1" x14ac:dyDescent="0.45">
      <c r="A9682" s="29"/>
      <c r="B9682" s="29"/>
      <c r="C9682" s="29"/>
    </row>
    <row r="9683" spans="1:3" hidden="1" x14ac:dyDescent="0.45">
      <c r="A9683" s="29"/>
      <c r="B9683" s="29"/>
      <c r="C9683" s="29"/>
    </row>
    <row r="9684" spans="1:3" hidden="1" x14ac:dyDescent="0.45">
      <c r="A9684" s="29"/>
      <c r="B9684" s="29"/>
      <c r="C9684" s="29"/>
    </row>
    <row r="9685" spans="1:3" hidden="1" x14ac:dyDescent="0.45">
      <c r="A9685" s="29"/>
      <c r="B9685" s="29"/>
      <c r="C9685" s="29"/>
    </row>
    <row r="9686" spans="1:3" hidden="1" x14ac:dyDescent="0.45">
      <c r="A9686" s="29"/>
      <c r="B9686" s="29"/>
      <c r="C9686" s="29"/>
    </row>
    <row r="9687" spans="1:3" hidden="1" x14ac:dyDescent="0.45">
      <c r="A9687" s="29"/>
      <c r="B9687" s="29"/>
      <c r="C9687" s="29"/>
    </row>
    <row r="9688" spans="1:3" hidden="1" x14ac:dyDescent="0.45">
      <c r="A9688" s="29"/>
      <c r="B9688" s="29"/>
      <c r="C9688" s="29"/>
    </row>
    <row r="9689" spans="1:3" hidden="1" x14ac:dyDescent="0.45">
      <c r="A9689" s="29"/>
      <c r="B9689" s="29"/>
      <c r="C9689" s="29"/>
    </row>
    <row r="9690" spans="1:3" hidden="1" x14ac:dyDescent="0.45">
      <c r="A9690" s="29"/>
      <c r="B9690" s="29"/>
      <c r="C9690" s="29"/>
    </row>
    <row r="9691" spans="1:3" hidden="1" x14ac:dyDescent="0.45">
      <c r="A9691" s="29"/>
      <c r="B9691" s="29"/>
      <c r="C9691" s="29"/>
    </row>
    <row r="9692" spans="1:3" hidden="1" x14ac:dyDescent="0.45">
      <c r="A9692" s="29"/>
      <c r="B9692" s="29"/>
      <c r="C9692" s="29"/>
    </row>
    <row r="9693" spans="1:3" hidden="1" x14ac:dyDescent="0.45">
      <c r="A9693" s="29"/>
      <c r="B9693" s="29"/>
      <c r="C9693" s="29"/>
    </row>
    <row r="9694" spans="1:3" hidden="1" x14ac:dyDescent="0.45">
      <c r="A9694" s="29"/>
      <c r="B9694" s="29"/>
      <c r="C9694" s="29"/>
    </row>
    <row r="9695" spans="1:3" hidden="1" x14ac:dyDescent="0.45">
      <c r="A9695" s="29"/>
      <c r="B9695" s="29"/>
      <c r="C9695" s="29"/>
    </row>
    <row r="9696" spans="1:3" hidden="1" x14ac:dyDescent="0.45">
      <c r="A9696" s="29"/>
      <c r="B9696" s="29"/>
      <c r="C9696" s="29"/>
    </row>
    <row r="9697" spans="1:3" hidden="1" x14ac:dyDescent="0.45">
      <c r="A9697" s="29"/>
      <c r="B9697" s="29"/>
      <c r="C9697" s="29"/>
    </row>
    <row r="9698" spans="1:3" hidden="1" x14ac:dyDescent="0.45">
      <c r="A9698" s="29"/>
      <c r="B9698" s="29"/>
      <c r="C9698" s="29"/>
    </row>
    <row r="9699" spans="1:3" hidden="1" x14ac:dyDescent="0.45">
      <c r="A9699" s="29"/>
      <c r="B9699" s="29"/>
      <c r="C9699" s="29"/>
    </row>
    <row r="9700" spans="1:3" hidden="1" x14ac:dyDescent="0.45">
      <c r="A9700" s="29"/>
      <c r="B9700" s="29"/>
      <c r="C9700" s="29"/>
    </row>
    <row r="9701" spans="1:3" hidden="1" x14ac:dyDescent="0.45">
      <c r="A9701" s="29"/>
      <c r="B9701" s="29"/>
      <c r="C9701" s="29"/>
    </row>
    <row r="9702" spans="1:3" hidden="1" x14ac:dyDescent="0.45">
      <c r="A9702" s="29"/>
      <c r="B9702" s="29"/>
      <c r="C9702" s="29"/>
    </row>
    <row r="9703" spans="1:3" hidden="1" x14ac:dyDescent="0.45">
      <c r="A9703" s="29"/>
      <c r="B9703" s="29"/>
      <c r="C9703" s="29"/>
    </row>
    <row r="9704" spans="1:3" hidden="1" x14ac:dyDescent="0.45">
      <c r="A9704" s="29"/>
      <c r="B9704" s="29"/>
      <c r="C9704" s="29"/>
    </row>
    <row r="9705" spans="1:3" hidden="1" x14ac:dyDescent="0.45">
      <c r="A9705" s="29"/>
      <c r="B9705" s="29"/>
      <c r="C9705" s="29"/>
    </row>
    <row r="9706" spans="1:3" hidden="1" x14ac:dyDescent="0.45">
      <c r="A9706" s="29"/>
      <c r="B9706" s="29"/>
      <c r="C9706" s="29"/>
    </row>
    <row r="9707" spans="1:3" hidden="1" x14ac:dyDescent="0.45">
      <c r="C9707" s="27"/>
    </row>
    <row r="9708" spans="1:3" hidden="1" x14ac:dyDescent="0.45">
      <c r="C9708" s="27"/>
    </row>
    <row r="9709" spans="1:3" hidden="1" x14ac:dyDescent="0.45">
      <c r="C9709" s="27"/>
    </row>
    <row r="9710" spans="1:3" hidden="1" x14ac:dyDescent="0.45">
      <c r="C9710" s="27"/>
    </row>
    <row r="9711" spans="1:3" hidden="1" x14ac:dyDescent="0.45">
      <c r="C9711" s="27"/>
    </row>
    <row r="9712" spans="1:3" hidden="1" x14ac:dyDescent="0.45">
      <c r="C9712" s="27"/>
    </row>
    <row r="9713" spans="1:6" hidden="1" x14ac:dyDescent="0.45">
      <c r="C9713" s="27"/>
    </row>
    <row r="9714" spans="1:6" s="23" customFormat="1" hidden="1" x14ac:dyDescent="0.45">
      <c r="A9714" s="27"/>
      <c r="B9714" s="27"/>
      <c r="C9714" s="27"/>
      <c r="D9714" s="25"/>
      <c r="E9714" s="25"/>
      <c r="F9714" s="25"/>
    </row>
    <row r="9715" spans="1:6" s="23" customFormat="1" hidden="1" x14ac:dyDescent="0.45">
      <c r="A9715" s="27"/>
      <c r="B9715" s="27"/>
      <c r="C9715" s="27"/>
      <c r="D9715" s="25"/>
      <c r="E9715" s="25"/>
      <c r="F9715" s="25"/>
    </row>
    <row r="9716" spans="1:6" s="23" customFormat="1" hidden="1" x14ac:dyDescent="0.45">
      <c r="A9716" s="27"/>
      <c r="B9716" s="27"/>
      <c r="C9716" s="27"/>
      <c r="D9716" s="25"/>
      <c r="E9716" s="25"/>
      <c r="F9716" s="25"/>
    </row>
    <row r="9717" spans="1:6" s="23" customFormat="1" hidden="1" x14ac:dyDescent="0.45">
      <c r="A9717" s="27"/>
      <c r="B9717" s="27"/>
      <c r="C9717" s="27"/>
      <c r="D9717" s="25"/>
      <c r="E9717" s="25"/>
      <c r="F9717" s="25"/>
    </row>
    <row r="9718" spans="1:6" s="23" customFormat="1" hidden="1" x14ac:dyDescent="0.45">
      <c r="A9718" s="27"/>
      <c r="B9718" s="27"/>
      <c r="C9718" s="27"/>
      <c r="D9718" s="25"/>
      <c r="E9718" s="25"/>
      <c r="F9718" s="25"/>
    </row>
    <row r="9719" spans="1:6" s="23" customFormat="1" hidden="1" x14ac:dyDescent="0.45">
      <c r="A9719" s="27"/>
      <c r="B9719" s="27"/>
      <c r="C9719" s="27"/>
      <c r="D9719" s="25"/>
      <c r="E9719" s="25"/>
      <c r="F9719" s="25"/>
    </row>
    <row r="9720" spans="1:6" s="23" customFormat="1" hidden="1" x14ac:dyDescent="0.45">
      <c r="A9720" s="27"/>
      <c r="B9720" s="27"/>
      <c r="C9720" s="27"/>
      <c r="D9720" s="25"/>
      <c r="E9720" s="25"/>
      <c r="F9720" s="25"/>
    </row>
    <row r="9721" spans="1:6" s="23" customFormat="1" hidden="1" x14ac:dyDescent="0.45">
      <c r="A9721" s="27"/>
      <c r="B9721" s="27"/>
      <c r="C9721" s="27"/>
      <c r="D9721" s="25"/>
      <c r="E9721" s="25"/>
      <c r="F9721" s="25"/>
    </row>
    <row r="9722" spans="1:6" s="23" customFormat="1" hidden="1" x14ac:dyDescent="0.45">
      <c r="A9722" s="27"/>
      <c r="B9722" s="27"/>
      <c r="C9722" s="27"/>
      <c r="D9722" s="25"/>
      <c r="E9722" s="25"/>
      <c r="F9722" s="25"/>
    </row>
    <row r="9723" spans="1:6" s="23" customFormat="1" hidden="1" x14ac:dyDescent="0.45">
      <c r="A9723" s="27"/>
      <c r="B9723" s="27"/>
      <c r="C9723" s="27"/>
      <c r="D9723" s="25"/>
      <c r="E9723" s="25"/>
      <c r="F9723" s="25"/>
    </row>
    <row r="9724" spans="1:6" s="23" customFormat="1" hidden="1" x14ac:dyDescent="0.45">
      <c r="A9724" s="27"/>
      <c r="B9724" s="27"/>
      <c r="C9724" s="27"/>
      <c r="D9724" s="25"/>
      <c r="E9724" s="25"/>
      <c r="F9724" s="25"/>
    </row>
    <row r="9725" spans="1:6" s="23" customFormat="1" hidden="1" x14ac:dyDescent="0.45">
      <c r="A9725" s="27"/>
      <c r="B9725" s="27"/>
      <c r="C9725" s="27"/>
      <c r="D9725" s="25"/>
      <c r="E9725" s="25"/>
      <c r="F9725" s="25"/>
    </row>
    <row r="9726" spans="1:6" s="23" customFormat="1" hidden="1" x14ac:dyDescent="0.45">
      <c r="A9726" s="27"/>
      <c r="B9726" s="27"/>
      <c r="C9726" s="27"/>
      <c r="D9726" s="25"/>
      <c r="E9726" s="25"/>
      <c r="F9726" s="25"/>
    </row>
    <row r="9727" spans="1:6" s="23" customFormat="1" hidden="1" x14ac:dyDescent="0.45">
      <c r="A9727" s="27"/>
      <c r="B9727" s="27"/>
      <c r="C9727" s="27"/>
      <c r="D9727" s="25"/>
      <c r="E9727" s="25"/>
      <c r="F9727" s="25"/>
    </row>
    <row r="9728" spans="1:6" s="23" customFormat="1" hidden="1" x14ac:dyDescent="0.45">
      <c r="A9728" s="27"/>
      <c r="B9728" s="27"/>
      <c r="C9728" s="27"/>
      <c r="D9728" s="25"/>
      <c r="E9728" s="25"/>
      <c r="F9728" s="25"/>
    </row>
    <row r="9729" spans="1:6" s="23" customFormat="1" hidden="1" x14ac:dyDescent="0.45">
      <c r="A9729" s="27"/>
      <c r="B9729" s="27"/>
      <c r="C9729" s="27"/>
      <c r="D9729" s="25"/>
      <c r="E9729" s="25"/>
      <c r="F9729" s="25"/>
    </row>
    <row r="9730" spans="1:6" s="23" customFormat="1" hidden="1" x14ac:dyDescent="0.45">
      <c r="A9730" s="27"/>
      <c r="B9730" s="27"/>
      <c r="C9730" s="27"/>
      <c r="D9730" s="25"/>
      <c r="E9730" s="25"/>
      <c r="F9730" s="25"/>
    </row>
    <row r="9731" spans="1:6" s="23" customFormat="1" hidden="1" x14ac:dyDescent="0.45">
      <c r="A9731" s="27"/>
      <c r="B9731" s="27"/>
      <c r="C9731" s="27"/>
      <c r="D9731" s="25"/>
      <c r="E9731" s="25"/>
      <c r="F9731" s="25"/>
    </row>
    <row r="9732" spans="1:6" s="23" customFormat="1" hidden="1" x14ac:dyDescent="0.45">
      <c r="A9732" s="27"/>
      <c r="B9732" s="27"/>
      <c r="C9732" s="27"/>
      <c r="D9732" s="25"/>
      <c r="E9732" s="25"/>
      <c r="F9732" s="25"/>
    </row>
    <row r="9733" spans="1:6" s="23" customFormat="1" hidden="1" x14ac:dyDescent="0.45">
      <c r="A9733" s="27"/>
      <c r="B9733" s="27"/>
      <c r="C9733" s="27"/>
      <c r="D9733" s="25"/>
      <c r="E9733" s="25"/>
      <c r="F9733" s="25"/>
    </row>
    <row r="9734" spans="1:6" s="23" customFormat="1" hidden="1" x14ac:dyDescent="0.45">
      <c r="A9734" s="27"/>
      <c r="B9734" s="27"/>
      <c r="C9734" s="27"/>
      <c r="D9734" s="25"/>
      <c r="E9734" s="25"/>
      <c r="F9734" s="25"/>
    </row>
    <row r="9735" spans="1:6" s="23" customFormat="1" hidden="1" x14ac:dyDescent="0.45">
      <c r="A9735" s="27"/>
      <c r="B9735" s="27"/>
      <c r="C9735" s="27"/>
      <c r="D9735" s="25"/>
      <c r="E9735" s="25"/>
      <c r="F9735" s="25"/>
    </row>
    <row r="9736" spans="1:6" s="23" customFormat="1" hidden="1" x14ac:dyDescent="0.45">
      <c r="A9736" s="27"/>
      <c r="B9736" s="27"/>
      <c r="C9736" s="27"/>
      <c r="D9736" s="25"/>
      <c r="E9736" s="25"/>
      <c r="F9736" s="25"/>
    </row>
    <row r="9737" spans="1:6" s="23" customFormat="1" hidden="1" x14ac:dyDescent="0.45">
      <c r="A9737" s="27"/>
      <c r="B9737" s="27"/>
      <c r="C9737" s="27"/>
      <c r="D9737" s="25"/>
      <c r="E9737" s="25"/>
      <c r="F9737" s="25"/>
    </row>
    <row r="9738" spans="1:6" s="23" customFormat="1" hidden="1" x14ac:dyDescent="0.45">
      <c r="A9738" s="27"/>
      <c r="B9738" s="27"/>
      <c r="C9738" s="27"/>
      <c r="D9738" s="25"/>
      <c r="E9738" s="25"/>
      <c r="F9738" s="25"/>
    </row>
    <row r="9739" spans="1:6" s="23" customFormat="1" hidden="1" x14ac:dyDescent="0.45">
      <c r="A9739" s="27"/>
      <c r="B9739" s="27"/>
      <c r="C9739" s="27"/>
      <c r="D9739" s="25"/>
      <c r="E9739" s="25"/>
      <c r="F9739" s="25"/>
    </row>
    <row r="9740" spans="1:6" s="23" customFormat="1" hidden="1" x14ac:dyDescent="0.45">
      <c r="A9740" s="27"/>
      <c r="B9740" s="27"/>
      <c r="C9740" s="27"/>
      <c r="D9740" s="25"/>
      <c r="E9740" s="25"/>
      <c r="F9740" s="25"/>
    </row>
    <row r="9741" spans="1:6" s="23" customFormat="1" hidden="1" x14ac:dyDescent="0.45">
      <c r="A9741" s="27"/>
      <c r="B9741" s="27"/>
      <c r="C9741" s="27"/>
      <c r="D9741" s="25"/>
      <c r="E9741" s="25"/>
      <c r="F9741" s="25"/>
    </row>
    <row r="9742" spans="1:6" s="23" customFormat="1" hidden="1" x14ac:dyDescent="0.45">
      <c r="A9742" s="27"/>
      <c r="B9742" s="27"/>
      <c r="C9742" s="27"/>
      <c r="D9742" s="25"/>
      <c r="E9742" s="25"/>
      <c r="F9742" s="25"/>
    </row>
    <row r="9743" spans="1:6" s="23" customFormat="1" hidden="1" x14ac:dyDescent="0.45">
      <c r="A9743" s="27"/>
      <c r="B9743" s="27"/>
      <c r="C9743" s="27"/>
      <c r="D9743" s="25"/>
      <c r="E9743" s="25"/>
      <c r="F9743" s="25"/>
    </row>
    <row r="9744" spans="1:6" s="23" customFormat="1" hidden="1" x14ac:dyDescent="0.45">
      <c r="A9744" s="27"/>
      <c r="B9744" s="27"/>
      <c r="C9744" s="27"/>
      <c r="D9744" s="25"/>
      <c r="E9744" s="25"/>
      <c r="F9744" s="25"/>
    </row>
    <row r="9745" spans="1:6" s="23" customFormat="1" hidden="1" x14ac:dyDescent="0.45">
      <c r="A9745" s="27"/>
      <c r="B9745" s="27"/>
      <c r="C9745" s="27"/>
      <c r="D9745" s="25"/>
      <c r="E9745" s="25"/>
      <c r="F9745" s="25"/>
    </row>
    <row r="9746" spans="1:6" s="23" customFormat="1" hidden="1" x14ac:dyDescent="0.45">
      <c r="A9746" s="27"/>
      <c r="B9746" s="27"/>
      <c r="C9746" s="27"/>
      <c r="D9746" s="25"/>
      <c r="E9746" s="25"/>
      <c r="F9746" s="25"/>
    </row>
    <row r="9747" spans="1:6" s="23" customFormat="1" hidden="1" x14ac:dyDescent="0.45">
      <c r="A9747" s="27"/>
      <c r="B9747" s="27"/>
      <c r="C9747" s="27"/>
      <c r="D9747" s="25"/>
      <c r="E9747" s="25"/>
      <c r="F9747" s="25"/>
    </row>
    <row r="9748" spans="1:6" s="23" customFormat="1" hidden="1" x14ac:dyDescent="0.45">
      <c r="A9748" s="27"/>
      <c r="B9748" s="27"/>
      <c r="C9748" s="27"/>
      <c r="D9748" s="25"/>
      <c r="E9748" s="25"/>
      <c r="F9748" s="25"/>
    </row>
    <row r="9749" spans="1:6" s="23" customFormat="1" hidden="1" x14ac:dyDescent="0.45">
      <c r="A9749" s="27"/>
      <c r="B9749" s="27"/>
      <c r="C9749" s="27"/>
      <c r="D9749" s="25"/>
      <c r="E9749" s="25"/>
      <c r="F9749" s="25"/>
    </row>
    <row r="9750" spans="1:6" s="23" customFormat="1" hidden="1" x14ac:dyDescent="0.45">
      <c r="A9750" s="27"/>
      <c r="B9750" s="27"/>
      <c r="C9750" s="27"/>
      <c r="D9750" s="25"/>
      <c r="E9750" s="25"/>
      <c r="F9750" s="25"/>
    </row>
    <row r="9751" spans="1:6" s="23" customFormat="1" hidden="1" x14ac:dyDescent="0.45">
      <c r="A9751" s="27"/>
      <c r="B9751" s="27"/>
      <c r="C9751" s="27"/>
      <c r="D9751" s="25"/>
      <c r="E9751" s="25"/>
      <c r="F9751" s="25"/>
    </row>
    <row r="9752" spans="1:6" s="23" customFormat="1" hidden="1" x14ac:dyDescent="0.45">
      <c r="A9752" s="27"/>
      <c r="B9752" s="27"/>
      <c r="C9752" s="27"/>
      <c r="D9752" s="25"/>
      <c r="E9752" s="25"/>
      <c r="F9752" s="25"/>
    </row>
    <row r="9753" spans="1:6" s="23" customFormat="1" hidden="1" x14ac:dyDescent="0.45">
      <c r="A9753" s="27"/>
      <c r="B9753" s="27"/>
      <c r="C9753" s="27"/>
      <c r="D9753" s="25"/>
      <c r="E9753" s="25"/>
      <c r="F9753" s="25"/>
    </row>
    <row r="9754" spans="1:6" s="23" customFormat="1" hidden="1" x14ac:dyDescent="0.45">
      <c r="A9754" s="27"/>
      <c r="B9754" s="27"/>
      <c r="C9754" s="27"/>
      <c r="D9754" s="25"/>
      <c r="E9754" s="25"/>
      <c r="F9754" s="25"/>
    </row>
    <row r="9755" spans="1:6" s="23" customFormat="1" hidden="1" x14ac:dyDescent="0.45">
      <c r="A9755" s="27"/>
      <c r="B9755" s="27"/>
      <c r="C9755" s="27"/>
      <c r="D9755" s="25"/>
      <c r="E9755" s="25"/>
      <c r="F9755" s="25"/>
    </row>
    <row r="9756" spans="1:6" s="23" customFormat="1" hidden="1" x14ac:dyDescent="0.45">
      <c r="A9756" s="27"/>
      <c r="B9756" s="27"/>
      <c r="C9756" s="27"/>
      <c r="D9756" s="25"/>
      <c r="E9756" s="25"/>
      <c r="F9756" s="25"/>
    </row>
    <row r="9757" spans="1:6" s="23" customFormat="1" hidden="1" x14ac:dyDescent="0.45">
      <c r="A9757" s="27"/>
      <c r="B9757" s="27"/>
      <c r="C9757" s="27"/>
      <c r="D9757" s="25"/>
      <c r="E9757" s="25"/>
      <c r="F9757" s="25"/>
    </row>
    <row r="9758" spans="1:6" s="23" customFormat="1" hidden="1" x14ac:dyDescent="0.45">
      <c r="A9758" s="27"/>
      <c r="B9758" s="27"/>
      <c r="C9758" s="27"/>
      <c r="D9758" s="25"/>
      <c r="E9758" s="25"/>
      <c r="F9758" s="25"/>
    </row>
    <row r="9759" spans="1:6" s="23" customFormat="1" hidden="1" x14ac:dyDescent="0.45">
      <c r="A9759" s="27"/>
      <c r="B9759" s="27"/>
      <c r="C9759" s="27"/>
      <c r="D9759" s="25"/>
      <c r="E9759" s="25"/>
      <c r="F9759" s="25"/>
    </row>
    <row r="9760" spans="1:6" s="23" customFormat="1" hidden="1" x14ac:dyDescent="0.45">
      <c r="A9760" s="27"/>
      <c r="B9760" s="27"/>
      <c r="C9760" s="27"/>
      <c r="D9760" s="25"/>
      <c r="E9760" s="25"/>
      <c r="F9760" s="25"/>
    </row>
    <row r="9761" spans="1:6" s="23" customFormat="1" hidden="1" x14ac:dyDescent="0.45">
      <c r="A9761" s="27"/>
      <c r="B9761" s="27"/>
      <c r="C9761" s="27"/>
      <c r="D9761" s="25"/>
      <c r="E9761" s="25"/>
      <c r="F9761" s="25"/>
    </row>
    <row r="9762" spans="1:6" s="23" customFormat="1" hidden="1" x14ac:dyDescent="0.45">
      <c r="A9762" s="27"/>
      <c r="B9762" s="27"/>
      <c r="C9762" s="27"/>
      <c r="D9762" s="25"/>
      <c r="E9762" s="25"/>
      <c r="F9762" s="25"/>
    </row>
    <row r="9763" spans="1:6" s="23" customFormat="1" hidden="1" x14ac:dyDescent="0.45">
      <c r="A9763" s="27"/>
      <c r="B9763" s="27"/>
      <c r="C9763" s="27"/>
      <c r="D9763" s="25"/>
      <c r="E9763" s="25"/>
      <c r="F9763" s="25"/>
    </row>
    <row r="9764" spans="1:6" s="23" customFormat="1" hidden="1" x14ac:dyDescent="0.45">
      <c r="A9764" s="27"/>
      <c r="B9764" s="27"/>
      <c r="C9764" s="27"/>
      <c r="D9764" s="25"/>
      <c r="E9764" s="25"/>
      <c r="F9764" s="25"/>
    </row>
    <row r="9765" spans="1:6" s="23" customFormat="1" hidden="1" x14ac:dyDescent="0.45">
      <c r="A9765" s="27"/>
      <c r="B9765" s="27"/>
      <c r="C9765" s="27"/>
      <c r="D9765" s="25"/>
      <c r="E9765" s="25"/>
      <c r="F9765" s="25"/>
    </row>
    <row r="9766" spans="1:6" s="23" customFormat="1" hidden="1" x14ac:dyDescent="0.45">
      <c r="A9766" s="27"/>
      <c r="B9766" s="27"/>
      <c r="C9766" s="27"/>
      <c r="D9766" s="25"/>
      <c r="E9766" s="25"/>
      <c r="F9766" s="25"/>
    </row>
    <row r="9767" spans="1:6" s="23" customFormat="1" hidden="1" x14ac:dyDescent="0.45">
      <c r="A9767" s="27"/>
      <c r="B9767" s="27"/>
      <c r="C9767" s="27"/>
      <c r="D9767" s="25"/>
      <c r="E9767" s="25"/>
      <c r="F9767" s="25"/>
    </row>
    <row r="9768" spans="1:6" s="23" customFormat="1" hidden="1" x14ac:dyDescent="0.45">
      <c r="A9768" s="27"/>
      <c r="B9768" s="27"/>
      <c r="C9768" s="27"/>
      <c r="D9768" s="25"/>
      <c r="E9768" s="25"/>
      <c r="F9768" s="25"/>
    </row>
    <row r="9769" spans="1:6" s="23" customFormat="1" hidden="1" x14ac:dyDescent="0.45">
      <c r="A9769" s="27"/>
      <c r="B9769" s="27"/>
      <c r="C9769" s="27"/>
      <c r="D9769" s="25"/>
      <c r="E9769" s="25"/>
      <c r="F9769" s="25"/>
    </row>
    <row r="9770" spans="1:6" s="23" customFormat="1" hidden="1" x14ac:dyDescent="0.45">
      <c r="A9770" s="27"/>
      <c r="B9770" s="27"/>
      <c r="C9770" s="27"/>
      <c r="D9770" s="25"/>
      <c r="E9770" s="25"/>
      <c r="F9770" s="25"/>
    </row>
    <row r="9771" spans="1:6" s="23" customFormat="1" hidden="1" x14ac:dyDescent="0.45">
      <c r="A9771" s="27"/>
      <c r="B9771" s="27"/>
      <c r="C9771" s="27"/>
      <c r="D9771" s="25"/>
      <c r="E9771" s="25"/>
      <c r="F9771" s="25"/>
    </row>
    <row r="9772" spans="1:6" s="23" customFormat="1" hidden="1" x14ac:dyDescent="0.45">
      <c r="A9772" s="27"/>
      <c r="B9772" s="27"/>
      <c r="C9772" s="27"/>
      <c r="D9772" s="25"/>
      <c r="E9772" s="25"/>
      <c r="F9772" s="25"/>
    </row>
    <row r="9773" spans="1:6" s="23" customFormat="1" hidden="1" x14ac:dyDescent="0.45">
      <c r="A9773" s="27"/>
      <c r="B9773" s="27"/>
      <c r="C9773" s="27"/>
      <c r="D9773" s="25"/>
      <c r="E9773" s="25"/>
      <c r="F9773" s="25"/>
    </row>
    <row r="9774" spans="1:6" s="23" customFormat="1" hidden="1" x14ac:dyDescent="0.45">
      <c r="A9774" s="27"/>
      <c r="B9774" s="27"/>
      <c r="C9774" s="27"/>
      <c r="D9774" s="25"/>
      <c r="E9774" s="25"/>
      <c r="F9774" s="25"/>
    </row>
    <row r="9775" spans="1:6" s="23" customFormat="1" hidden="1" x14ac:dyDescent="0.45">
      <c r="A9775" s="27"/>
      <c r="B9775" s="27"/>
      <c r="C9775" s="27"/>
      <c r="D9775" s="25"/>
      <c r="E9775" s="25"/>
      <c r="F9775" s="25"/>
    </row>
    <row r="9776" spans="1:6" s="23" customFormat="1" hidden="1" x14ac:dyDescent="0.45">
      <c r="A9776" s="27"/>
      <c r="B9776" s="27"/>
      <c r="C9776" s="27"/>
      <c r="D9776" s="25"/>
      <c r="E9776" s="25"/>
      <c r="F9776" s="25"/>
    </row>
    <row r="9777" spans="1:6" s="23" customFormat="1" hidden="1" x14ac:dyDescent="0.45">
      <c r="A9777" s="27"/>
      <c r="B9777" s="27"/>
      <c r="C9777" s="27"/>
      <c r="D9777" s="25"/>
      <c r="E9777" s="25"/>
      <c r="F9777" s="25"/>
    </row>
    <row r="9778" spans="1:6" s="23" customFormat="1" hidden="1" x14ac:dyDescent="0.45">
      <c r="A9778" s="27"/>
      <c r="B9778" s="27"/>
      <c r="C9778" s="27"/>
      <c r="D9778" s="25"/>
      <c r="E9778" s="25"/>
      <c r="F9778" s="25"/>
    </row>
    <row r="9779" spans="1:6" s="23" customFormat="1" hidden="1" x14ac:dyDescent="0.45">
      <c r="A9779" s="27"/>
      <c r="B9779" s="27"/>
      <c r="C9779" s="27"/>
      <c r="D9779" s="25"/>
      <c r="E9779" s="25"/>
      <c r="F9779" s="25"/>
    </row>
    <row r="9780" spans="1:6" s="23" customFormat="1" hidden="1" x14ac:dyDescent="0.45">
      <c r="A9780" s="27"/>
      <c r="B9780" s="27"/>
      <c r="C9780" s="27"/>
      <c r="D9780" s="25"/>
      <c r="E9780" s="25"/>
      <c r="F9780" s="25"/>
    </row>
    <row r="9781" spans="1:6" s="23" customFormat="1" hidden="1" x14ac:dyDescent="0.45">
      <c r="A9781" s="27"/>
      <c r="B9781" s="27"/>
      <c r="C9781" s="27"/>
      <c r="D9781" s="25"/>
      <c r="E9781" s="25"/>
      <c r="F9781" s="25"/>
    </row>
    <row r="9782" spans="1:6" s="23" customFormat="1" hidden="1" x14ac:dyDescent="0.45">
      <c r="A9782" s="27"/>
      <c r="B9782" s="27"/>
      <c r="C9782" s="27"/>
      <c r="D9782" s="25"/>
      <c r="E9782" s="25"/>
      <c r="F9782" s="25"/>
    </row>
    <row r="9783" spans="1:6" s="23" customFormat="1" hidden="1" x14ac:dyDescent="0.45">
      <c r="A9783" s="27"/>
      <c r="B9783" s="27"/>
      <c r="C9783" s="27"/>
      <c r="D9783" s="25"/>
      <c r="E9783" s="25"/>
      <c r="F9783" s="25"/>
    </row>
    <row r="9784" spans="1:6" s="23" customFormat="1" hidden="1" x14ac:dyDescent="0.45">
      <c r="A9784" s="27"/>
      <c r="B9784" s="27"/>
      <c r="C9784" s="27"/>
      <c r="D9784" s="25"/>
      <c r="E9784" s="25"/>
      <c r="F9784" s="25"/>
    </row>
    <row r="9785" spans="1:6" s="23" customFormat="1" hidden="1" x14ac:dyDescent="0.45">
      <c r="A9785" s="27"/>
      <c r="B9785" s="27"/>
      <c r="C9785" s="27"/>
      <c r="D9785" s="25"/>
      <c r="E9785" s="25"/>
      <c r="F9785" s="25"/>
    </row>
    <row r="9786" spans="1:6" s="23" customFormat="1" hidden="1" x14ac:dyDescent="0.45">
      <c r="A9786" s="27"/>
      <c r="B9786" s="27"/>
      <c r="C9786" s="27"/>
      <c r="D9786" s="25"/>
      <c r="E9786" s="25"/>
      <c r="F9786" s="25"/>
    </row>
    <row r="9787" spans="1:6" s="23" customFormat="1" hidden="1" x14ac:dyDescent="0.45">
      <c r="A9787" s="27"/>
      <c r="B9787" s="27"/>
      <c r="C9787" s="27"/>
      <c r="D9787" s="25"/>
      <c r="E9787" s="25"/>
      <c r="F9787" s="25"/>
    </row>
    <row r="9788" spans="1:6" s="23" customFormat="1" hidden="1" x14ac:dyDescent="0.45">
      <c r="A9788" s="27"/>
      <c r="B9788" s="27"/>
      <c r="C9788" s="27"/>
      <c r="D9788" s="25"/>
      <c r="E9788" s="25"/>
      <c r="F9788" s="25"/>
    </row>
    <row r="9789" spans="1:6" s="23" customFormat="1" hidden="1" x14ac:dyDescent="0.45">
      <c r="A9789" s="27"/>
      <c r="B9789" s="27"/>
      <c r="C9789" s="27"/>
      <c r="D9789" s="25"/>
      <c r="E9789" s="25"/>
      <c r="F9789" s="25"/>
    </row>
    <row r="9790" spans="1:6" s="23" customFormat="1" hidden="1" x14ac:dyDescent="0.45">
      <c r="A9790" s="27"/>
      <c r="B9790" s="27"/>
      <c r="C9790" s="27"/>
      <c r="D9790" s="25"/>
      <c r="E9790" s="25"/>
      <c r="F9790" s="25"/>
    </row>
    <row r="9791" spans="1:6" s="23" customFormat="1" hidden="1" x14ac:dyDescent="0.45">
      <c r="A9791" s="27"/>
      <c r="B9791" s="27"/>
      <c r="C9791" s="27"/>
      <c r="D9791" s="25"/>
      <c r="E9791" s="25"/>
      <c r="F9791" s="25"/>
    </row>
    <row r="9792" spans="1:6" s="23" customFormat="1" hidden="1" x14ac:dyDescent="0.45">
      <c r="A9792" s="27"/>
      <c r="B9792" s="27"/>
      <c r="C9792" s="27"/>
      <c r="D9792" s="25"/>
      <c r="E9792" s="25"/>
      <c r="F9792" s="25"/>
    </row>
    <row r="9793" spans="1:6" s="23" customFormat="1" hidden="1" x14ac:dyDescent="0.45">
      <c r="A9793" s="27"/>
      <c r="B9793" s="27"/>
      <c r="C9793" s="27"/>
      <c r="D9793" s="25"/>
      <c r="E9793" s="25"/>
      <c r="F9793" s="25"/>
    </row>
    <row r="9794" spans="1:6" s="23" customFormat="1" hidden="1" x14ac:dyDescent="0.45">
      <c r="A9794" s="27"/>
      <c r="B9794" s="27"/>
      <c r="C9794" s="27"/>
      <c r="D9794" s="25"/>
      <c r="E9794" s="25"/>
      <c r="F9794" s="25"/>
    </row>
    <row r="9795" spans="1:6" s="23" customFormat="1" hidden="1" x14ac:dyDescent="0.45">
      <c r="A9795" s="27"/>
      <c r="B9795" s="27"/>
      <c r="C9795" s="27"/>
      <c r="D9795" s="25"/>
      <c r="E9795" s="25"/>
      <c r="F9795" s="25"/>
    </row>
    <row r="9796" spans="1:6" s="23" customFormat="1" hidden="1" x14ac:dyDescent="0.45">
      <c r="A9796" s="27"/>
      <c r="B9796" s="27"/>
      <c r="C9796" s="27"/>
      <c r="D9796" s="25"/>
      <c r="E9796" s="25"/>
      <c r="F9796" s="25"/>
    </row>
    <row r="9797" spans="1:6" s="23" customFormat="1" hidden="1" x14ac:dyDescent="0.45">
      <c r="A9797" s="27"/>
      <c r="B9797" s="27"/>
      <c r="C9797" s="27"/>
      <c r="D9797" s="25"/>
      <c r="E9797" s="25"/>
      <c r="F9797" s="25"/>
    </row>
    <row r="9798" spans="1:6" s="23" customFormat="1" hidden="1" x14ac:dyDescent="0.45">
      <c r="A9798" s="27"/>
      <c r="B9798" s="27"/>
      <c r="C9798" s="27"/>
      <c r="D9798" s="25"/>
      <c r="E9798" s="25"/>
      <c r="F9798" s="25"/>
    </row>
    <row r="9799" spans="1:6" s="23" customFormat="1" hidden="1" x14ac:dyDescent="0.45">
      <c r="A9799" s="27"/>
      <c r="B9799" s="27"/>
      <c r="C9799" s="27"/>
      <c r="D9799" s="25"/>
      <c r="E9799" s="25"/>
      <c r="F9799" s="25"/>
    </row>
    <row r="9800" spans="1:6" s="23" customFormat="1" hidden="1" x14ac:dyDescent="0.45">
      <c r="A9800" s="27"/>
      <c r="B9800" s="27"/>
      <c r="C9800" s="27"/>
      <c r="D9800" s="25"/>
      <c r="E9800" s="25"/>
      <c r="F9800" s="25"/>
    </row>
    <row r="9801" spans="1:6" s="23" customFormat="1" hidden="1" x14ac:dyDescent="0.45">
      <c r="A9801" s="27"/>
      <c r="B9801" s="27"/>
      <c r="C9801" s="27"/>
      <c r="D9801" s="25"/>
      <c r="E9801" s="25"/>
      <c r="F9801" s="25"/>
    </row>
    <row r="9802" spans="1:6" s="23" customFormat="1" hidden="1" x14ac:dyDescent="0.45">
      <c r="A9802" s="27"/>
      <c r="B9802" s="27"/>
      <c r="C9802" s="27"/>
      <c r="D9802" s="25"/>
      <c r="E9802" s="25"/>
      <c r="F9802" s="25"/>
    </row>
    <row r="9803" spans="1:6" s="23" customFormat="1" hidden="1" x14ac:dyDescent="0.45">
      <c r="A9803" s="27"/>
      <c r="B9803" s="27"/>
      <c r="C9803" s="27"/>
      <c r="D9803" s="25"/>
      <c r="E9803" s="25"/>
      <c r="F9803" s="25"/>
    </row>
    <row r="9804" spans="1:6" s="23" customFormat="1" hidden="1" x14ac:dyDescent="0.45">
      <c r="A9804" s="27"/>
      <c r="B9804" s="27"/>
      <c r="C9804" s="27"/>
      <c r="D9804" s="25"/>
      <c r="E9804" s="25"/>
      <c r="F9804" s="25"/>
    </row>
    <row r="9805" spans="1:6" s="23" customFormat="1" hidden="1" x14ac:dyDescent="0.45">
      <c r="A9805" s="27"/>
      <c r="B9805" s="27"/>
      <c r="C9805" s="27"/>
      <c r="D9805" s="25"/>
      <c r="E9805" s="25"/>
      <c r="F9805" s="25"/>
    </row>
    <row r="9806" spans="1:6" s="23" customFormat="1" hidden="1" x14ac:dyDescent="0.45">
      <c r="A9806" s="27"/>
      <c r="B9806" s="27"/>
      <c r="C9806" s="27"/>
      <c r="D9806" s="25"/>
      <c r="E9806" s="25"/>
      <c r="F9806" s="25"/>
    </row>
    <row r="9807" spans="1:6" s="23" customFormat="1" hidden="1" x14ac:dyDescent="0.45">
      <c r="A9807" s="27"/>
      <c r="B9807" s="27"/>
      <c r="C9807" s="27"/>
      <c r="D9807" s="25"/>
      <c r="E9807" s="25"/>
      <c r="F9807" s="25"/>
    </row>
    <row r="9808" spans="1:6" s="23" customFormat="1" hidden="1" x14ac:dyDescent="0.45">
      <c r="A9808" s="27"/>
      <c r="B9808" s="27"/>
      <c r="C9808" s="27"/>
      <c r="D9808" s="25"/>
      <c r="E9808" s="25"/>
      <c r="F9808" s="25"/>
    </row>
    <row r="9809" spans="1:6" s="23" customFormat="1" hidden="1" x14ac:dyDescent="0.45">
      <c r="A9809" s="27"/>
      <c r="B9809" s="27"/>
      <c r="C9809" s="27"/>
      <c r="D9809" s="25"/>
      <c r="E9809" s="25"/>
      <c r="F9809" s="25"/>
    </row>
    <row r="9810" spans="1:6" s="23" customFormat="1" hidden="1" x14ac:dyDescent="0.45">
      <c r="A9810" s="27"/>
      <c r="B9810" s="27"/>
      <c r="C9810" s="27"/>
      <c r="D9810" s="25"/>
      <c r="E9810" s="25"/>
      <c r="F9810" s="25"/>
    </row>
    <row r="9811" spans="1:6" s="23" customFormat="1" hidden="1" x14ac:dyDescent="0.45">
      <c r="A9811" s="27"/>
      <c r="B9811" s="27"/>
      <c r="C9811" s="27"/>
      <c r="D9811" s="25"/>
      <c r="E9811" s="25"/>
      <c r="F9811" s="25"/>
    </row>
    <row r="9812" spans="1:6" s="23" customFormat="1" hidden="1" x14ac:dyDescent="0.45">
      <c r="A9812" s="27"/>
      <c r="B9812" s="27"/>
      <c r="C9812" s="27"/>
      <c r="D9812" s="25"/>
      <c r="E9812" s="25"/>
      <c r="F9812" s="25"/>
    </row>
    <row r="9813" spans="1:6" s="23" customFormat="1" hidden="1" x14ac:dyDescent="0.45">
      <c r="A9813" s="27"/>
      <c r="B9813" s="27"/>
      <c r="C9813" s="27"/>
      <c r="D9813" s="25"/>
      <c r="E9813" s="25"/>
      <c r="F9813" s="25"/>
    </row>
    <row r="9814" spans="1:6" s="23" customFormat="1" hidden="1" x14ac:dyDescent="0.45">
      <c r="A9814" s="27"/>
      <c r="B9814" s="27"/>
      <c r="C9814" s="27"/>
      <c r="D9814" s="25"/>
      <c r="E9814" s="25"/>
      <c r="F9814" s="25"/>
    </row>
    <row r="9815" spans="1:6" s="23" customFormat="1" hidden="1" x14ac:dyDescent="0.45">
      <c r="A9815" s="27"/>
      <c r="B9815" s="27"/>
      <c r="C9815" s="27"/>
      <c r="D9815" s="25"/>
      <c r="E9815" s="25"/>
      <c r="F9815" s="25"/>
    </row>
    <row r="9816" spans="1:6" s="23" customFormat="1" hidden="1" x14ac:dyDescent="0.45">
      <c r="A9816" s="27"/>
      <c r="B9816" s="27"/>
      <c r="C9816" s="27"/>
      <c r="D9816" s="25"/>
      <c r="E9816" s="25"/>
      <c r="F9816" s="25"/>
    </row>
    <row r="9817" spans="1:6" s="23" customFormat="1" hidden="1" x14ac:dyDescent="0.45">
      <c r="A9817" s="27"/>
      <c r="B9817" s="27"/>
      <c r="C9817" s="27"/>
      <c r="D9817" s="25"/>
      <c r="E9817" s="25"/>
      <c r="F9817" s="25"/>
    </row>
    <row r="9818" spans="1:6" s="23" customFormat="1" hidden="1" x14ac:dyDescent="0.45">
      <c r="A9818" s="27"/>
      <c r="B9818" s="27"/>
      <c r="C9818" s="27"/>
      <c r="D9818" s="25"/>
      <c r="E9818" s="25"/>
      <c r="F9818" s="25"/>
    </row>
    <row r="9819" spans="1:6" s="23" customFormat="1" hidden="1" x14ac:dyDescent="0.45">
      <c r="A9819" s="27"/>
      <c r="B9819" s="27"/>
      <c r="C9819" s="27"/>
      <c r="D9819" s="25"/>
      <c r="E9819" s="25"/>
      <c r="F9819" s="25"/>
    </row>
    <row r="9820" spans="1:6" s="23" customFormat="1" hidden="1" x14ac:dyDescent="0.45">
      <c r="A9820" s="27"/>
      <c r="B9820" s="27"/>
      <c r="C9820" s="27"/>
      <c r="D9820" s="25"/>
      <c r="E9820" s="25"/>
      <c r="F9820" s="25"/>
    </row>
    <row r="9821" spans="1:6" s="23" customFormat="1" hidden="1" x14ac:dyDescent="0.45">
      <c r="A9821" s="27"/>
      <c r="B9821" s="27"/>
      <c r="C9821" s="27"/>
      <c r="D9821" s="25"/>
      <c r="E9821" s="25"/>
      <c r="F9821" s="25"/>
    </row>
    <row r="9822" spans="1:6" s="23" customFormat="1" hidden="1" x14ac:dyDescent="0.45">
      <c r="A9822" s="27"/>
      <c r="B9822" s="27"/>
      <c r="C9822" s="27"/>
      <c r="D9822" s="25"/>
      <c r="E9822" s="25"/>
      <c r="F9822" s="25"/>
    </row>
    <row r="9823" spans="1:6" s="23" customFormat="1" hidden="1" x14ac:dyDescent="0.45">
      <c r="A9823" s="27"/>
      <c r="B9823" s="27"/>
      <c r="C9823" s="27"/>
      <c r="D9823" s="25"/>
      <c r="E9823" s="25"/>
      <c r="F9823" s="25"/>
    </row>
    <row r="9824" spans="1:6" s="23" customFormat="1" hidden="1" x14ac:dyDescent="0.45">
      <c r="A9824" s="27"/>
      <c r="B9824" s="27"/>
      <c r="C9824" s="27"/>
      <c r="D9824" s="25"/>
      <c r="E9824" s="25"/>
      <c r="F9824" s="25"/>
    </row>
    <row r="9825" spans="1:6" s="23" customFormat="1" hidden="1" x14ac:dyDescent="0.45">
      <c r="A9825" s="27"/>
      <c r="B9825" s="27"/>
      <c r="C9825" s="27"/>
      <c r="D9825" s="25"/>
      <c r="E9825" s="25"/>
      <c r="F9825" s="25"/>
    </row>
    <row r="9826" spans="1:6" s="23" customFormat="1" hidden="1" x14ac:dyDescent="0.45">
      <c r="A9826" s="27"/>
      <c r="B9826" s="27"/>
      <c r="C9826" s="27"/>
      <c r="D9826" s="25"/>
      <c r="E9826" s="25"/>
      <c r="F9826" s="25"/>
    </row>
    <row r="9827" spans="1:6" s="23" customFormat="1" hidden="1" x14ac:dyDescent="0.45">
      <c r="A9827" s="27"/>
      <c r="B9827" s="27"/>
      <c r="C9827" s="27"/>
      <c r="D9827" s="25"/>
      <c r="E9827" s="25"/>
      <c r="F9827" s="25"/>
    </row>
    <row r="9828" spans="1:6" s="23" customFormat="1" hidden="1" x14ac:dyDescent="0.45">
      <c r="A9828" s="27"/>
      <c r="B9828" s="27"/>
      <c r="C9828" s="27"/>
      <c r="D9828" s="25"/>
      <c r="E9828" s="25"/>
      <c r="F9828" s="25"/>
    </row>
    <row r="9829" spans="1:6" s="23" customFormat="1" hidden="1" x14ac:dyDescent="0.45">
      <c r="A9829" s="27"/>
      <c r="B9829" s="27"/>
      <c r="C9829" s="27"/>
      <c r="D9829" s="25"/>
      <c r="E9829" s="25"/>
      <c r="F9829" s="25"/>
    </row>
    <row r="9830" spans="1:6" s="23" customFormat="1" hidden="1" x14ac:dyDescent="0.45">
      <c r="A9830" s="27"/>
      <c r="B9830" s="27"/>
      <c r="C9830" s="27"/>
      <c r="D9830" s="25"/>
      <c r="E9830" s="25"/>
      <c r="F9830" s="25"/>
    </row>
    <row r="9831" spans="1:6" s="23" customFormat="1" hidden="1" x14ac:dyDescent="0.45">
      <c r="A9831" s="27"/>
      <c r="B9831" s="27"/>
      <c r="C9831" s="27"/>
      <c r="D9831" s="25"/>
      <c r="E9831" s="25"/>
      <c r="F9831" s="25"/>
    </row>
    <row r="9832" spans="1:6" s="23" customFormat="1" hidden="1" x14ac:dyDescent="0.45">
      <c r="A9832" s="27"/>
      <c r="B9832" s="27"/>
      <c r="C9832" s="27"/>
      <c r="D9832" s="25"/>
      <c r="E9832" s="25"/>
      <c r="F9832" s="25"/>
    </row>
    <row r="9833" spans="1:6" s="23" customFormat="1" hidden="1" x14ac:dyDescent="0.45">
      <c r="A9833" s="27"/>
      <c r="B9833" s="27"/>
      <c r="C9833" s="27"/>
      <c r="D9833" s="25"/>
      <c r="E9833" s="25"/>
      <c r="F9833" s="25"/>
    </row>
    <row r="9834" spans="1:6" s="23" customFormat="1" hidden="1" x14ac:dyDescent="0.45">
      <c r="A9834" s="27"/>
      <c r="B9834" s="27"/>
      <c r="C9834" s="27"/>
      <c r="D9834" s="25"/>
      <c r="E9834" s="25"/>
      <c r="F9834" s="25"/>
    </row>
    <row r="9835" spans="1:6" s="23" customFormat="1" hidden="1" x14ac:dyDescent="0.45">
      <c r="A9835" s="27"/>
      <c r="B9835" s="27"/>
      <c r="C9835" s="27"/>
      <c r="D9835" s="25"/>
      <c r="E9835" s="25"/>
      <c r="F9835" s="25"/>
    </row>
    <row r="9836" spans="1:6" s="23" customFormat="1" hidden="1" x14ac:dyDescent="0.45">
      <c r="A9836" s="27"/>
      <c r="B9836" s="27"/>
      <c r="C9836" s="27"/>
      <c r="D9836" s="25"/>
      <c r="E9836" s="25"/>
      <c r="F9836" s="25"/>
    </row>
    <row r="9837" spans="1:6" s="23" customFormat="1" hidden="1" x14ac:dyDescent="0.45">
      <c r="A9837" s="27"/>
      <c r="B9837" s="27"/>
      <c r="C9837" s="27"/>
      <c r="D9837" s="25"/>
      <c r="E9837" s="25"/>
      <c r="F9837" s="25"/>
    </row>
    <row r="9838" spans="1:6" s="23" customFormat="1" hidden="1" x14ac:dyDescent="0.45">
      <c r="A9838" s="27"/>
      <c r="B9838" s="27"/>
      <c r="C9838" s="27"/>
      <c r="D9838" s="25"/>
      <c r="E9838" s="25"/>
      <c r="F9838" s="25"/>
    </row>
    <row r="9839" spans="1:6" s="23" customFormat="1" hidden="1" x14ac:dyDescent="0.45">
      <c r="A9839" s="27"/>
      <c r="B9839" s="27"/>
      <c r="C9839" s="27"/>
      <c r="D9839" s="25"/>
      <c r="E9839" s="25"/>
      <c r="F9839" s="25"/>
    </row>
    <row r="9840" spans="1:6" s="23" customFormat="1" hidden="1" x14ac:dyDescent="0.45">
      <c r="A9840" s="27"/>
      <c r="B9840" s="27"/>
      <c r="C9840" s="27"/>
      <c r="D9840" s="25"/>
      <c r="E9840" s="25"/>
      <c r="F9840" s="25"/>
    </row>
    <row r="9841" spans="1:6" s="23" customFormat="1" hidden="1" x14ac:dyDescent="0.45">
      <c r="A9841" s="27"/>
      <c r="B9841" s="27"/>
      <c r="C9841" s="27"/>
      <c r="D9841" s="25"/>
      <c r="E9841" s="25"/>
      <c r="F9841" s="25"/>
    </row>
    <row r="9842" spans="1:6" s="23" customFormat="1" hidden="1" x14ac:dyDescent="0.45">
      <c r="A9842" s="27"/>
      <c r="B9842" s="27"/>
      <c r="C9842" s="27"/>
      <c r="D9842" s="25"/>
      <c r="E9842" s="25"/>
      <c r="F9842" s="25"/>
    </row>
    <row r="9843" spans="1:6" s="23" customFormat="1" hidden="1" x14ac:dyDescent="0.45">
      <c r="A9843" s="27"/>
      <c r="B9843" s="27"/>
      <c r="C9843" s="27"/>
      <c r="D9843" s="25"/>
      <c r="E9843" s="25"/>
      <c r="F9843" s="25"/>
    </row>
    <row r="9844" spans="1:6" s="23" customFormat="1" hidden="1" x14ac:dyDescent="0.45">
      <c r="A9844" s="27"/>
      <c r="B9844" s="27"/>
      <c r="C9844" s="27"/>
      <c r="D9844" s="25"/>
      <c r="E9844" s="25"/>
      <c r="F9844" s="25"/>
    </row>
    <row r="9845" spans="1:6" s="23" customFormat="1" hidden="1" x14ac:dyDescent="0.45">
      <c r="A9845" s="27"/>
      <c r="B9845" s="27"/>
      <c r="C9845" s="27"/>
      <c r="D9845" s="25"/>
      <c r="E9845" s="25"/>
      <c r="F9845" s="25"/>
    </row>
    <row r="9846" spans="1:6" s="23" customFormat="1" hidden="1" x14ac:dyDescent="0.45">
      <c r="A9846" s="27"/>
      <c r="B9846" s="27"/>
      <c r="C9846" s="27"/>
      <c r="D9846" s="25"/>
      <c r="E9846" s="25"/>
      <c r="F9846" s="25"/>
    </row>
    <row r="9847" spans="1:6" s="23" customFormat="1" hidden="1" x14ac:dyDescent="0.45">
      <c r="A9847" s="27"/>
      <c r="B9847" s="27"/>
      <c r="C9847" s="27"/>
      <c r="D9847" s="25"/>
      <c r="E9847" s="25"/>
      <c r="F9847" s="25"/>
    </row>
    <row r="9848" spans="1:6" s="23" customFormat="1" hidden="1" x14ac:dyDescent="0.45">
      <c r="A9848" s="27"/>
      <c r="B9848" s="27"/>
      <c r="C9848" s="27"/>
      <c r="D9848" s="25"/>
      <c r="E9848" s="25"/>
      <c r="F9848" s="25"/>
    </row>
    <row r="9849" spans="1:6" s="23" customFormat="1" hidden="1" x14ac:dyDescent="0.45">
      <c r="A9849" s="27"/>
      <c r="B9849" s="27"/>
      <c r="C9849" s="27"/>
      <c r="D9849" s="25"/>
      <c r="E9849" s="25"/>
      <c r="F9849" s="25"/>
    </row>
    <row r="9850" spans="1:6" s="23" customFormat="1" hidden="1" x14ac:dyDescent="0.45">
      <c r="A9850" s="27"/>
      <c r="B9850" s="27"/>
      <c r="C9850" s="27"/>
      <c r="D9850" s="25"/>
      <c r="E9850" s="25"/>
      <c r="F9850" s="25"/>
    </row>
    <row r="9851" spans="1:6" s="23" customFormat="1" hidden="1" x14ac:dyDescent="0.45">
      <c r="A9851" s="27"/>
      <c r="B9851" s="27"/>
      <c r="C9851" s="27"/>
      <c r="D9851" s="25"/>
      <c r="E9851" s="25"/>
      <c r="F9851" s="25"/>
    </row>
    <row r="9852" spans="1:6" s="23" customFormat="1" hidden="1" x14ac:dyDescent="0.45">
      <c r="A9852" s="27"/>
      <c r="B9852" s="27"/>
      <c r="C9852" s="27"/>
      <c r="D9852" s="25"/>
      <c r="E9852" s="25"/>
      <c r="F9852" s="25"/>
    </row>
    <row r="9853" spans="1:6" s="23" customFormat="1" hidden="1" x14ac:dyDescent="0.45">
      <c r="A9853" s="27"/>
      <c r="B9853" s="27"/>
      <c r="C9853" s="27"/>
      <c r="D9853" s="25"/>
      <c r="E9853" s="25"/>
      <c r="F9853" s="25"/>
    </row>
    <row r="9854" spans="1:6" s="23" customFormat="1" hidden="1" x14ac:dyDescent="0.45">
      <c r="A9854" s="27"/>
      <c r="B9854" s="27"/>
      <c r="C9854" s="27"/>
      <c r="D9854" s="25"/>
      <c r="E9854" s="25"/>
      <c r="F9854" s="25"/>
    </row>
    <row r="9855" spans="1:6" s="23" customFormat="1" hidden="1" x14ac:dyDescent="0.45">
      <c r="A9855" s="27"/>
      <c r="B9855" s="27"/>
      <c r="C9855" s="27"/>
      <c r="D9855" s="25"/>
      <c r="E9855" s="25"/>
      <c r="F9855" s="25"/>
    </row>
    <row r="9856" spans="1:6" s="23" customFormat="1" hidden="1" x14ac:dyDescent="0.45">
      <c r="A9856" s="27"/>
      <c r="B9856" s="27"/>
      <c r="C9856" s="27"/>
      <c r="D9856" s="25"/>
      <c r="E9856" s="25"/>
      <c r="F9856" s="25"/>
    </row>
    <row r="9857" spans="1:6" s="23" customFormat="1" hidden="1" x14ac:dyDescent="0.45">
      <c r="A9857" s="27"/>
      <c r="B9857" s="27"/>
      <c r="C9857" s="27"/>
      <c r="D9857" s="25"/>
      <c r="E9857" s="25"/>
      <c r="F9857" s="25"/>
    </row>
    <row r="9858" spans="1:6" s="23" customFormat="1" hidden="1" x14ac:dyDescent="0.45">
      <c r="A9858" s="27"/>
      <c r="B9858" s="27"/>
      <c r="C9858" s="27"/>
      <c r="D9858" s="25"/>
      <c r="E9858" s="25"/>
      <c r="F9858" s="25"/>
    </row>
    <row r="9859" spans="1:6" s="23" customFormat="1" hidden="1" x14ac:dyDescent="0.45">
      <c r="A9859" s="27"/>
      <c r="B9859" s="27"/>
      <c r="C9859" s="27"/>
      <c r="D9859" s="25"/>
      <c r="E9859" s="25"/>
      <c r="F9859" s="25"/>
    </row>
    <row r="9860" spans="1:6" s="23" customFormat="1" hidden="1" x14ac:dyDescent="0.45">
      <c r="A9860" s="27"/>
      <c r="B9860" s="27"/>
      <c r="C9860" s="27"/>
      <c r="D9860" s="25"/>
      <c r="E9860" s="25"/>
      <c r="F9860" s="25"/>
    </row>
    <row r="9861" spans="1:6" s="23" customFormat="1" hidden="1" x14ac:dyDescent="0.45">
      <c r="A9861" s="27"/>
      <c r="B9861" s="27"/>
      <c r="C9861" s="27"/>
      <c r="D9861" s="25"/>
      <c r="E9861" s="25"/>
      <c r="F9861" s="25"/>
    </row>
    <row r="9862" spans="1:6" s="23" customFormat="1" hidden="1" x14ac:dyDescent="0.45">
      <c r="A9862" s="27"/>
      <c r="B9862" s="27"/>
      <c r="C9862" s="27"/>
      <c r="D9862" s="25"/>
      <c r="E9862" s="25"/>
      <c r="F9862" s="25"/>
    </row>
    <row r="9863" spans="1:6" s="23" customFormat="1" hidden="1" x14ac:dyDescent="0.45">
      <c r="A9863" s="27"/>
      <c r="B9863" s="27"/>
      <c r="C9863" s="27"/>
      <c r="D9863" s="25"/>
      <c r="E9863" s="25"/>
      <c r="F9863" s="25"/>
    </row>
    <row r="9864" spans="1:6" s="23" customFormat="1" hidden="1" x14ac:dyDescent="0.45">
      <c r="A9864" s="27"/>
      <c r="B9864" s="27"/>
      <c r="C9864" s="27"/>
      <c r="D9864" s="25"/>
      <c r="E9864" s="25"/>
      <c r="F9864" s="25"/>
    </row>
    <row r="9865" spans="1:6" s="23" customFormat="1" hidden="1" x14ac:dyDescent="0.45">
      <c r="A9865" s="27"/>
      <c r="B9865" s="27"/>
      <c r="C9865" s="27"/>
      <c r="D9865" s="25"/>
      <c r="E9865" s="25"/>
      <c r="F9865" s="25"/>
    </row>
    <row r="9866" spans="1:6" s="23" customFormat="1" hidden="1" x14ac:dyDescent="0.45">
      <c r="A9866" s="27"/>
      <c r="B9866" s="27"/>
      <c r="C9866" s="27"/>
      <c r="D9866" s="25"/>
      <c r="E9866" s="25"/>
      <c r="F9866" s="25"/>
    </row>
    <row r="9867" spans="1:6" s="23" customFormat="1" hidden="1" x14ac:dyDescent="0.45">
      <c r="A9867" s="27"/>
      <c r="B9867" s="27"/>
      <c r="C9867" s="27"/>
      <c r="D9867" s="25"/>
      <c r="E9867" s="25"/>
      <c r="F9867" s="25"/>
    </row>
    <row r="9868" spans="1:6" s="23" customFormat="1" hidden="1" x14ac:dyDescent="0.45">
      <c r="A9868" s="27"/>
      <c r="B9868" s="27"/>
      <c r="C9868" s="27"/>
      <c r="D9868" s="25"/>
      <c r="E9868" s="25"/>
      <c r="F9868" s="25"/>
    </row>
    <row r="9869" spans="1:6" s="23" customFormat="1" hidden="1" x14ac:dyDescent="0.45">
      <c r="A9869" s="27"/>
      <c r="B9869" s="27"/>
      <c r="C9869" s="27"/>
      <c r="D9869" s="25"/>
      <c r="E9869" s="25"/>
      <c r="F9869" s="25"/>
    </row>
    <row r="9870" spans="1:6" s="23" customFormat="1" hidden="1" x14ac:dyDescent="0.45">
      <c r="A9870" s="27"/>
      <c r="B9870" s="27"/>
      <c r="C9870" s="27"/>
      <c r="D9870" s="25"/>
      <c r="E9870" s="25"/>
      <c r="F9870" s="25"/>
    </row>
    <row r="9871" spans="1:6" s="23" customFormat="1" hidden="1" x14ac:dyDescent="0.45">
      <c r="A9871" s="27"/>
      <c r="B9871" s="27"/>
      <c r="C9871" s="27"/>
      <c r="D9871" s="25"/>
      <c r="E9871" s="25"/>
      <c r="F9871" s="25"/>
    </row>
    <row r="9872" spans="1:6" s="23" customFormat="1" hidden="1" x14ac:dyDescent="0.45">
      <c r="A9872" s="27"/>
      <c r="B9872" s="27"/>
      <c r="C9872" s="27"/>
      <c r="D9872" s="25"/>
      <c r="E9872" s="25"/>
      <c r="F9872" s="25"/>
    </row>
    <row r="9873" spans="1:6" s="23" customFormat="1" hidden="1" x14ac:dyDescent="0.45">
      <c r="A9873" s="27"/>
      <c r="B9873" s="27"/>
      <c r="C9873" s="27"/>
      <c r="D9873" s="25"/>
      <c r="E9873" s="25"/>
      <c r="F9873" s="25"/>
    </row>
    <row r="9874" spans="1:6" s="23" customFormat="1" hidden="1" x14ac:dyDescent="0.45">
      <c r="A9874" s="27"/>
      <c r="B9874" s="27"/>
      <c r="C9874" s="27"/>
      <c r="D9874" s="25"/>
      <c r="E9874" s="25"/>
      <c r="F9874" s="25"/>
    </row>
    <row r="9875" spans="1:6" s="23" customFormat="1" hidden="1" x14ac:dyDescent="0.45">
      <c r="A9875" s="27"/>
      <c r="B9875" s="27"/>
      <c r="C9875" s="27"/>
      <c r="D9875" s="25"/>
      <c r="E9875" s="25"/>
      <c r="F9875" s="25"/>
    </row>
    <row r="9876" spans="1:6" s="23" customFormat="1" hidden="1" x14ac:dyDescent="0.45">
      <c r="A9876" s="27"/>
      <c r="B9876" s="27"/>
      <c r="C9876" s="27"/>
      <c r="D9876" s="25"/>
      <c r="E9876" s="25"/>
      <c r="F9876" s="25"/>
    </row>
    <row r="9877" spans="1:6" s="23" customFormat="1" hidden="1" x14ac:dyDescent="0.45">
      <c r="A9877" s="27"/>
      <c r="B9877" s="27"/>
      <c r="C9877" s="27"/>
      <c r="D9877" s="25"/>
      <c r="E9877" s="25"/>
      <c r="F9877" s="25"/>
    </row>
    <row r="9878" spans="1:6" s="23" customFormat="1" hidden="1" x14ac:dyDescent="0.45">
      <c r="A9878" s="27"/>
      <c r="B9878" s="27"/>
      <c r="C9878" s="27"/>
      <c r="D9878" s="25"/>
      <c r="E9878" s="25"/>
      <c r="F9878" s="25"/>
    </row>
    <row r="9879" spans="1:6" s="23" customFormat="1" hidden="1" x14ac:dyDescent="0.45">
      <c r="A9879" s="27"/>
      <c r="B9879" s="27"/>
      <c r="C9879" s="27"/>
      <c r="D9879" s="25"/>
      <c r="E9879" s="25"/>
      <c r="F9879" s="25"/>
    </row>
    <row r="9880" spans="1:6" s="23" customFormat="1" hidden="1" x14ac:dyDescent="0.45">
      <c r="A9880" s="27"/>
      <c r="B9880" s="27"/>
      <c r="C9880" s="27"/>
      <c r="D9880" s="25"/>
      <c r="E9880" s="25"/>
      <c r="F9880" s="25"/>
    </row>
    <row r="9881" spans="1:6" s="23" customFormat="1" hidden="1" x14ac:dyDescent="0.45">
      <c r="A9881" s="27"/>
      <c r="B9881" s="27"/>
      <c r="C9881" s="27"/>
      <c r="D9881" s="25"/>
      <c r="E9881" s="25"/>
      <c r="F9881" s="25"/>
    </row>
    <row r="9882" spans="1:6" s="23" customFormat="1" hidden="1" x14ac:dyDescent="0.45">
      <c r="A9882" s="27"/>
      <c r="B9882" s="27"/>
      <c r="C9882" s="27"/>
      <c r="D9882" s="25"/>
      <c r="E9882" s="25"/>
      <c r="F9882" s="25"/>
    </row>
    <row r="9883" spans="1:6" s="23" customFormat="1" hidden="1" x14ac:dyDescent="0.45">
      <c r="A9883" s="27"/>
      <c r="B9883" s="27"/>
      <c r="C9883" s="27"/>
      <c r="D9883" s="25"/>
      <c r="E9883" s="25"/>
      <c r="F9883" s="25"/>
    </row>
    <row r="9884" spans="1:6" s="23" customFormat="1" hidden="1" x14ac:dyDescent="0.45">
      <c r="A9884" s="27"/>
      <c r="B9884" s="27"/>
      <c r="C9884" s="27"/>
      <c r="D9884" s="25"/>
      <c r="E9884" s="25"/>
      <c r="F9884" s="25"/>
    </row>
    <row r="9885" spans="1:6" s="23" customFormat="1" hidden="1" x14ac:dyDescent="0.45">
      <c r="A9885" s="27"/>
      <c r="B9885" s="27"/>
      <c r="C9885" s="27"/>
      <c r="D9885" s="25"/>
      <c r="E9885" s="25"/>
      <c r="F9885" s="25"/>
    </row>
    <row r="9886" spans="1:6" s="23" customFormat="1" hidden="1" x14ac:dyDescent="0.45">
      <c r="A9886" s="27"/>
      <c r="B9886" s="27"/>
      <c r="C9886" s="27"/>
      <c r="D9886" s="25"/>
      <c r="E9886" s="25"/>
      <c r="F9886" s="25"/>
    </row>
    <row r="9887" spans="1:6" s="23" customFormat="1" hidden="1" x14ac:dyDescent="0.45">
      <c r="A9887" s="27"/>
      <c r="B9887" s="27"/>
      <c r="C9887" s="27"/>
      <c r="D9887" s="25"/>
      <c r="E9887" s="25"/>
      <c r="F9887" s="25"/>
    </row>
    <row r="9888" spans="1:6" s="23" customFormat="1" hidden="1" x14ac:dyDescent="0.45">
      <c r="A9888" s="27"/>
      <c r="B9888" s="27"/>
      <c r="C9888" s="27"/>
      <c r="D9888" s="25"/>
      <c r="E9888" s="25"/>
      <c r="F9888" s="25"/>
    </row>
    <row r="9889" spans="1:6" s="23" customFormat="1" hidden="1" x14ac:dyDescent="0.45">
      <c r="A9889" s="27"/>
      <c r="B9889" s="27"/>
      <c r="C9889" s="27"/>
      <c r="D9889" s="25"/>
      <c r="E9889" s="25"/>
      <c r="F9889" s="25"/>
    </row>
    <row r="9890" spans="1:6" s="23" customFormat="1" hidden="1" x14ac:dyDescent="0.45">
      <c r="A9890" s="27"/>
      <c r="B9890" s="27"/>
      <c r="C9890" s="27"/>
      <c r="D9890" s="25"/>
      <c r="E9890" s="25"/>
      <c r="F9890" s="25"/>
    </row>
    <row r="9891" spans="1:6" s="23" customFormat="1" hidden="1" x14ac:dyDescent="0.45">
      <c r="A9891" s="27"/>
      <c r="B9891" s="27"/>
      <c r="C9891" s="27"/>
      <c r="D9891" s="25"/>
      <c r="E9891" s="25"/>
      <c r="F9891" s="25"/>
    </row>
    <row r="9892" spans="1:6" s="23" customFormat="1" hidden="1" x14ac:dyDescent="0.45">
      <c r="A9892" s="27"/>
      <c r="B9892" s="27"/>
      <c r="C9892" s="27"/>
      <c r="D9892" s="25"/>
      <c r="E9892" s="25"/>
      <c r="F9892" s="25"/>
    </row>
    <row r="9893" spans="1:6" s="23" customFormat="1" hidden="1" x14ac:dyDescent="0.45">
      <c r="A9893" s="27"/>
      <c r="B9893" s="27"/>
      <c r="C9893" s="27"/>
      <c r="D9893" s="25"/>
      <c r="E9893" s="25"/>
      <c r="F9893" s="25"/>
    </row>
    <row r="9894" spans="1:6" s="23" customFormat="1" hidden="1" x14ac:dyDescent="0.45">
      <c r="A9894" s="27"/>
      <c r="B9894" s="27"/>
      <c r="C9894" s="27"/>
      <c r="D9894" s="25"/>
      <c r="E9894" s="25"/>
      <c r="F9894" s="25"/>
    </row>
    <row r="9895" spans="1:6" s="23" customFormat="1" hidden="1" x14ac:dyDescent="0.45">
      <c r="A9895" s="27"/>
      <c r="B9895" s="27"/>
      <c r="C9895" s="27"/>
      <c r="D9895" s="25"/>
      <c r="E9895" s="25"/>
      <c r="F9895" s="25"/>
    </row>
    <row r="9896" spans="1:6" s="23" customFormat="1" hidden="1" x14ac:dyDescent="0.45">
      <c r="A9896" s="27"/>
      <c r="B9896" s="27"/>
      <c r="C9896" s="27"/>
      <c r="D9896" s="25"/>
      <c r="E9896" s="25"/>
      <c r="F9896" s="25"/>
    </row>
    <row r="9897" spans="1:6" s="23" customFormat="1" hidden="1" x14ac:dyDescent="0.45">
      <c r="A9897" s="27"/>
      <c r="B9897" s="27"/>
      <c r="C9897" s="27"/>
      <c r="D9897" s="25"/>
      <c r="E9897" s="25"/>
      <c r="F9897" s="25"/>
    </row>
    <row r="9898" spans="1:6" s="23" customFormat="1" hidden="1" x14ac:dyDescent="0.45">
      <c r="A9898" s="27"/>
      <c r="B9898" s="27"/>
      <c r="C9898" s="27"/>
      <c r="D9898" s="25"/>
      <c r="E9898" s="25"/>
      <c r="F9898" s="25"/>
    </row>
    <row r="9899" spans="1:6" s="23" customFormat="1" hidden="1" x14ac:dyDescent="0.45">
      <c r="A9899" s="27"/>
      <c r="B9899" s="27"/>
      <c r="C9899" s="27"/>
      <c r="D9899" s="25"/>
      <c r="E9899" s="25"/>
      <c r="F9899" s="25"/>
    </row>
    <row r="9900" spans="1:6" s="23" customFormat="1" hidden="1" x14ac:dyDescent="0.45">
      <c r="A9900" s="27"/>
      <c r="B9900" s="27"/>
      <c r="C9900" s="27"/>
      <c r="D9900" s="25"/>
      <c r="E9900" s="25"/>
      <c r="F9900" s="25"/>
    </row>
    <row r="9901" spans="1:6" s="23" customFormat="1" hidden="1" x14ac:dyDescent="0.45">
      <c r="A9901" s="27"/>
      <c r="B9901" s="27"/>
      <c r="C9901" s="27"/>
      <c r="D9901" s="25"/>
      <c r="E9901" s="25"/>
      <c r="F9901" s="25"/>
    </row>
    <row r="9902" spans="1:6" s="23" customFormat="1" hidden="1" x14ac:dyDescent="0.45">
      <c r="A9902" s="27"/>
      <c r="B9902" s="27"/>
      <c r="C9902" s="27"/>
      <c r="D9902" s="25"/>
      <c r="E9902" s="25"/>
      <c r="F9902" s="25"/>
    </row>
    <row r="9903" spans="1:6" s="23" customFormat="1" hidden="1" x14ac:dyDescent="0.45">
      <c r="A9903" s="27"/>
      <c r="B9903" s="27"/>
      <c r="C9903" s="27"/>
      <c r="D9903" s="25"/>
      <c r="E9903" s="25"/>
      <c r="F9903" s="25"/>
    </row>
    <row r="9904" spans="1:6" s="23" customFormat="1" hidden="1" x14ac:dyDescent="0.45">
      <c r="A9904" s="27"/>
      <c r="B9904" s="27"/>
      <c r="C9904" s="27"/>
      <c r="D9904" s="25"/>
      <c r="E9904" s="25"/>
      <c r="F9904" s="25"/>
    </row>
    <row r="9905" spans="1:6" s="23" customFormat="1" hidden="1" x14ac:dyDescent="0.45">
      <c r="A9905" s="27"/>
      <c r="B9905" s="27"/>
      <c r="C9905" s="27"/>
      <c r="D9905" s="25"/>
      <c r="E9905" s="25"/>
      <c r="F9905" s="25"/>
    </row>
    <row r="9906" spans="1:6" s="23" customFormat="1" hidden="1" x14ac:dyDescent="0.45">
      <c r="A9906" s="27"/>
      <c r="B9906" s="27"/>
      <c r="C9906" s="27"/>
      <c r="D9906" s="25"/>
      <c r="E9906" s="25"/>
      <c r="F9906" s="25"/>
    </row>
    <row r="9907" spans="1:6" s="23" customFormat="1" hidden="1" x14ac:dyDescent="0.45">
      <c r="A9907" s="27"/>
      <c r="B9907" s="27"/>
      <c r="C9907" s="27"/>
      <c r="D9907" s="25"/>
      <c r="E9907" s="25"/>
      <c r="F9907" s="25"/>
    </row>
    <row r="9908" spans="1:6" s="23" customFormat="1" hidden="1" x14ac:dyDescent="0.45">
      <c r="A9908" s="27"/>
      <c r="B9908" s="27"/>
      <c r="C9908" s="27"/>
      <c r="D9908" s="25"/>
      <c r="E9908" s="25"/>
      <c r="F9908" s="25"/>
    </row>
    <row r="9909" spans="1:6" s="23" customFormat="1" hidden="1" x14ac:dyDescent="0.45">
      <c r="A9909" s="27"/>
      <c r="B9909" s="27"/>
      <c r="C9909" s="27"/>
      <c r="D9909" s="25"/>
      <c r="E9909" s="25"/>
      <c r="F9909" s="25"/>
    </row>
    <row r="9910" spans="1:6" s="23" customFormat="1" hidden="1" x14ac:dyDescent="0.45">
      <c r="A9910" s="27"/>
      <c r="B9910" s="27"/>
      <c r="C9910" s="27"/>
      <c r="D9910" s="25"/>
      <c r="E9910" s="25"/>
      <c r="F9910" s="25"/>
    </row>
    <row r="9911" spans="1:6" s="23" customFormat="1" hidden="1" x14ac:dyDescent="0.45">
      <c r="A9911" s="27"/>
      <c r="B9911" s="27"/>
      <c r="C9911" s="27"/>
      <c r="D9911" s="25"/>
      <c r="E9911" s="25"/>
      <c r="F9911" s="25"/>
    </row>
    <row r="9912" spans="1:6" s="23" customFormat="1" hidden="1" x14ac:dyDescent="0.45">
      <c r="A9912" s="27"/>
      <c r="B9912" s="27"/>
      <c r="C9912" s="27"/>
      <c r="D9912" s="25"/>
      <c r="E9912" s="25"/>
      <c r="F9912" s="25"/>
    </row>
    <row r="9913" spans="1:6" s="23" customFormat="1" hidden="1" x14ac:dyDescent="0.45">
      <c r="A9913" s="27"/>
      <c r="B9913" s="27"/>
      <c r="C9913" s="27"/>
      <c r="D9913" s="25"/>
      <c r="E9913" s="25"/>
      <c r="F9913" s="25"/>
    </row>
    <row r="9914" spans="1:6" s="23" customFormat="1" hidden="1" x14ac:dyDescent="0.45">
      <c r="A9914" s="27"/>
      <c r="B9914" s="27"/>
      <c r="C9914" s="27"/>
      <c r="D9914" s="25"/>
      <c r="E9914" s="25"/>
      <c r="F9914" s="25"/>
    </row>
    <row r="9915" spans="1:6" s="23" customFormat="1" hidden="1" x14ac:dyDescent="0.45">
      <c r="A9915" s="27"/>
      <c r="B9915" s="27"/>
      <c r="C9915" s="27"/>
      <c r="D9915" s="25"/>
      <c r="E9915" s="25"/>
      <c r="F9915" s="25"/>
    </row>
    <row r="9916" spans="1:6" s="23" customFormat="1" hidden="1" x14ac:dyDescent="0.45">
      <c r="A9916" s="27"/>
      <c r="B9916" s="27"/>
      <c r="C9916" s="27"/>
      <c r="D9916" s="25"/>
      <c r="E9916" s="25"/>
      <c r="F9916" s="25"/>
    </row>
    <row r="9917" spans="1:6" s="23" customFormat="1" hidden="1" x14ac:dyDescent="0.45">
      <c r="A9917" s="27"/>
      <c r="B9917" s="27"/>
      <c r="C9917" s="27"/>
      <c r="D9917" s="25"/>
      <c r="E9917" s="25"/>
      <c r="F9917" s="25"/>
    </row>
    <row r="9918" spans="1:6" s="23" customFormat="1" hidden="1" x14ac:dyDescent="0.45">
      <c r="A9918" s="27"/>
      <c r="B9918" s="27"/>
      <c r="C9918" s="27"/>
      <c r="D9918" s="25"/>
      <c r="E9918" s="25"/>
      <c r="F9918" s="25"/>
    </row>
    <row r="9919" spans="1:6" s="23" customFormat="1" hidden="1" x14ac:dyDescent="0.45">
      <c r="A9919" s="27"/>
      <c r="B9919" s="27"/>
      <c r="C9919" s="27"/>
      <c r="D9919" s="25"/>
      <c r="E9919" s="25"/>
      <c r="F9919" s="25"/>
    </row>
    <row r="9920" spans="1:6" s="23" customFormat="1" hidden="1" x14ac:dyDescent="0.45">
      <c r="A9920" s="27"/>
      <c r="B9920" s="27"/>
      <c r="C9920" s="27"/>
      <c r="D9920" s="25"/>
      <c r="E9920" s="25"/>
      <c r="F9920" s="25"/>
    </row>
    <row r="9921" spans="1:6" s="23" customFormat="1" hidden="1" x14ac:dyDescent="0.45">
      <c r="A9921" s="27"/>
      <c r="B9921" s="27"/>
      <c r="C9921" s="27"/>
      <c r="D9921" s="25"/>
      <c r="E9921" s="25"/>
      <c r="F9921" s="25"/>
    </row>
    <row r="9922" spans="1:6" s="23" customFormat="1" hidden="1" x14ac:dyDescent="0.45">
      <c r="A9922" s="27"/>
      <c r="B9922" s="27"/>
      <c r="C9922" s="27"/>
      <c r="D9922" s="25"/>
      <c r="E9922" s="25"/>
      <c r="F9922" s="25"/>
    </row>
    <row r="9923" spans="1:6" s="23" customFormat="1" hidden="1" x14ac:dyDescent="0.45">
      <c r="A9923" s="27"/>
      <c r="B9923" s="27"/>
      <c r="C9923" s="27"/>
      <c r="D9923" s="25"/>
      <c r="E9923" s="25"/>
      <c r="F9923" s="25"/>
    </row>
    <row r="9924" spans="1:6" s="23" customFormat="1" hidden="1" x14ac:dyDescent="0.45">
      <c r="A9924" s="27"/>
      <c r="B9924" s="27"/>
      <c r="C9924" s="27"/>
      <c r="D9924" s="25"/>
      <c r="E9924" s="25"/>
      <c r="F9924" s="25"/>
    </row>
    <row r="9925" spans="1:6" s="23" customFormat="1" hidden="1" x14ac:dyDescent="0.45">
      <c r="A9925" s="27"/>
      <c r="B9925" s="27"/>
      <c r="C9925" s="27"/>
      <c r="D9925" s="25"/>
      <c r="E9925" s="25"/>
      <c r="F9925" s="25"/>
    </row>
    <row r="9926" spans="1:6" s="23" customFormat="1" hidden="1" x14ac:dyDescent="0.45">
      <c r="A9926" s="27"/>
      <c r="B9926" s="27"/>
      <c r="C9926" s="27"/>
      <c r="D9926" s="25"/>
      <c r="E9926" s="25"/>
      <c r="F9926" s="25"/>
    </row>
    <row r="9927" spans="1:6" s="23" customFormat="1" hidden="1" x14ac:dyDescent="0.45">
      <c r="A9927" s="27"/>
      <c r="B9927" s="27"/>
      <c r="C9927" s="27"/>
      <c r="D9927" s="25"/>
      <c r="E9927" s="25"/>
      <c r="F9927" s="25"/>
    </row>
    <row r="9928" spans="1:6" s="23" customFormat="1" hidden="1" x14ac:dyDescent="0.45">
      <c r="A9928" s="27"/>
      <c r="B9928" s="27"/>
      <c r="C9928" s="27"/>
      <c r="D9928" s="25"/>
      <c r="E9928" s="25"/>
      <c r="F9928" s="25"/>
    </row>
    <row r="9929" spans="1:6" s="23" customFormat="1" hidden="1" x14ac:dyDescent="0.45">
      <c r="A9929" s="27"/>
      <c r="B9929" s="27"/>
      <c r="C9929" s="27"/>
      <c r="D9929" s="25"/>
      <c r="E9929" s="25"/>
      <c r="F9929" s="25"/>
    </row>
    <row r="9930" spans="1:6" s="23" customFormat="1" hidden="1" x14ac:dyDescent="0.45">
      <c r="A9930" s="27"/>
      <c r="B9930" s="27"/>
      <c r="C9930" s="27"/>
      <c r="D9930" s="25"/>
      <c r="E9930" s="25"/>
      <c r="F9930" s="25"/>
    </row>
    <row r="9931" spans="1:6" s="23" customFormat="1" hidden="1" x14ac:dyDescent="0.45">
      <c r="A9931" s="27"/>
      <c r="B9931" s="27"/>
      <c r="C9931" s="27"/>
      <c r="D9931" s="25"/>
      <c r="E9931" s="25"/>
      <c r="F9931" s="25"/>
    </row>
    <row r="9932" spans="1:6" s="23" customFormat="1" hidden="1" x14ac:dyDescent="0.45">
      <c r="A9932" s="27"/>
      <c r="B9932" s="27"/>
      <c r="C9932" s="27"/>
      <c r="D9932" s="25"/>
      <c r="E9932" s="25"/>
      <c r="F9932" s="25"/>
    </row>
    <row r="9933" spans="1:6" s="23" customFormat="1" hidden="1" x14ac:dyDescent="0.45">
      <c r="A9933" s="27"/>
      <c r="B9933" s="27"/>
      <c r="C9933" s="27"/>
      <c r="D9933" s="25"/>
      <c r="E9933" s="25"/>
      <c r="F9933" s="25"/>
    </row>
  </sheetData>
  <sheetProtection sheet="1" objects="1" scenarios="1" selectLockedCells="1"/>
  <mergeCells count="4">
    <mergeCell ref="E24:F24"/>
    <mergeCell ref="E25:F25"/>
    <mergeCell ref="E22:F22"/>
    <mergeCell ref="E23:F23"/>
  </mergeCells>
  <pageMargins left="0.7" right="0.7" top="0.75" bottom="0.75" header="0.3" footer="0.3"/>
  <ignoredErrors>
    <ignoredError sqref="E5:F20 E21:F21 E25:F25 E22:E23 F24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e2ffe6-4eb7-45fc-b306-24e903d1f2d9">
      <Terms xmlns="http://schemas.microsoft.com/office/infopath/2007/PartnerControls"/>
    </lcf76f155ced4ddcb4097134ff3c332f>
    <TaxCatchAll xmlns="bdb48ccc-979a-46dd-ae47-062c3839ce7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08F4D15382324ABDE12DF48917627E" ma:contentTypeVersion="11" ma:contentTypeDescription="Create a new document." ma:contentTypeScope="" ma:versionID="7a45d6c856a17e69746c54a797af7219">
  <xsd:schema xmlns:xsd="http://www.w3.org/2001/XMLSchema" xmlns:xs="http://www.w3.org/2001/XMLSchema" xmlns:p="http://schemas.microsoft.com/office/2006/metadata/properties" xmlns:ns2="9ae2ffe6-4eb7-45fc-b306-24e903d1f2d9" xmlns:ns3="bdb48ccc-979a-46dd-ae47-062c3839ce77" targetNamespace="http://schemas.microsoft.com/office/2006/metadata/properties" ma:root="true" ma:fieldsID="00b2f23cc5f194ff3eeaf6b674d1042e" ns2:_="" ns3:_="">
    <xsd:import namespace="9ae2ffe6-4eb7-45fc-b306-24e903d1f2d9"/>
    <xsd:import namespace="bdb48ccc-979a-46dd-ae47-062c3839ce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2ffe6-4eb7-45fc-b306-24e903d1f2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48f3cf5a-d37e-4cd5-8b80-693f0056f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b48ccc-979a-46dd-ae47-062c3839ce77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4d8a030-30ef-45d6-ac8f-9d6e05014663}" ma:internalName="TaxCatchAll" ma:showField="CatchAllData" ma:web="bdb48ccc-979a-46dd-ae47-062c3839ce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E49FE4-9E9E-4C3C-9103-44F52DD8A5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A418E7-F597-4C1B-8D0C-CF5C5DB8DCE1}">
  <ds:schemaRefs>
    <ds:schemaRef ds:uri="http://purl.org/dc/dcmitype/"/>
    <ds:schemaRef ds:uri="http://schemas.microsoft.com/office/2006/documentManagement/types"/>
    <ds:schemaRef ds:uri="9ae2ffe6-4eb7-45fc-b306-24e903d1f2d9"/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db48ccc-979a-46dd-ae47-062c3839ce7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FF3EAFB-9A53-43A9-9B11-69A34105A8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2ffe6-4eb7-45fc-b306-24e903d1f2d9"/>
    <ds:schemaRef ds:uri="bdb48ccc-979a-46dd-ae47-062c3839ce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4720645-5fdd-4302-8e87-9becee4e5aa1}" enabled="1" method="Standard" siteId="{265c2dcd-2a6e-43aa-b2e8-26421a8c8526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Payment Lookup</vt:lpstr>
      <vt:lpstr>CA OSF Payments as of 1.23.26</vt:lpstr>
      <vt:lpstr>ALL CA Payments Pivot</vt:lpstr>
      <vt:lpstr>2022-23 Pivot</vt:lpstr>
      <vt:lpstr>2023-24 Pivot</vt:lpstr>
      <vt:lpstr>2024-25 Pivot</vt:lpstr>
      <vt:lpstr>2025-26 Pivot</vt:lpstr>
      <vt:lpstr>Payments</vt:lpstr>
      <vt:lpstr>tblPayments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Applin</dc:creator>
  <cp:keywords/>
  <dc:description/>
  <cp:lastModifiedBy>Park, Heather@DHCS</cp:lastModifiedBy>
  <cp:revision/>
  <dcterms:created xsi:type="dcterms:W3CDTF">2015-06-05T18:17:20Z</dcterms:created>
  <dcterms:modified xsi:type="dcterms:W3CDTF">2026-06-17T18:50:59Z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  <property fmtid="{D5CDD505-2E9C-101B-9397-08002B2CF9AE}" pid="3" name="ContentTypeId">
    <vt:lpwstr>0x0101004308F4D15382324ABDE12DF48917627E</vt:lpwstr>
  </property>
  <property fmtid="{D5CDD505-2E9C-101B-9397-08002B2CF9AE}" pid="4" name="MediaServiceImageTags">
    <vt:lpwstr/>
  </property>
</Properties>
</file>